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3.xml" ContentType="application/vnd.openxmlformats-officedocument.spreadsheetml.pivotTable+xml"/>
  <Override PartName="/xl/tables/table3.xml" ContentType="application/vnd.openxmlformats-officedocument.spreadsheetml.table+xml"/>
  <Override PartName="/xl/pivotTables/pivotTable4.xml" ContentType="application/vnd.openxmlformats-officedocument.spreadsheetml.pivot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hidePivotFieldList="1"/>
  <mc:AlternateContent xmlns:mc="http://schemas.openxmlformats.org/markup-compatibility/2006">
    <mc:Choice Requires="x15">
      <x15ac:absPath xmlns:x15ac="http://schemas.microsoft.com/office/spreadsheetml/2010/11/ac" url="https://niuits-my.sharepoint.com/personal/z1978719_students_niu_edu/Documents/Sem 2/APIC/Project/"/>
    </mc:Choice>
  </mc:AlternateContent>
  <xr:revisionPtr revIDLastSave="735" documentId="11_20AC90615C57813B52DF8BE14F6400846017CB3D" xr6:coauthVersionLast="47" xr6:coauthVersionMax="47" xr10:uidLastSave="{CC961B81-4A7A-4833-B5AF-39D922FF4AB4}"/>
  <bookViews>
    <workbookView xWindow="-110" yWindow="-110" windowWidth="19420" windowHeight="10300" tabRatio="814" xr2:uid="{00000000-000D-0000-FFFF-FFFF00000000}"/>
  </bookViews>
  <sheets>
    <sheet name="Excel Tool" sheetId="20" r:id="rId1"/>
    <sheet name="Pivot Tables Data" sheetId="18" r:id="rId2"/>
    <sheet name="Truncated Transaction Data" sheetId="4" r:id="rId3"/>
    <sheet name="Initial Working" sheetId="15" r:id="rId4"/>
    <sheet name="Unit Cost from Sales Data" sheetId="5" r:id="rId5"/>
    <sheet name="Unique Items with Revenue" sheetId="6" r:id="rId6"/>
    <sheet name="Cleaned Data" sheetId="7" r:id="rId7"/>
    <sheet name="SD A Items" sheetId="10" r:id="rId8"/>
    <sheet name="SD B Items" sheetId="11" r:id="rId9"/>
    <sheet name="Analysis for A items" sheetId="12" r:id="rId10"/>
    <sheet name="B items (service level)" sheetId="13" r:id="rId11"/>
    <sheet name="B items (Stockout cost)" sheetId="14" r:id="rId12"/>
  </sheets>
  <definedNames>
    <definedName name="_xlnm._FilterDatabase" localSheetId="6" hidden="1">'Cleaned Data'!$A$1:$F$3485</definedName>
    <definedName name="_xlnm._FilterDatabase" localSheetId="2" hidden="1">'Truncated Transaction Data'!$A$1:$C$19486</definedName>
    <definedName name="_xlnm._FilterDatabase" localSheetId="5" hidden="1">'Unique Items with Revenue'!$A$1:$E$3794</definedName>
    <definedName name="_xlnm._FilterDatabase" localSheetId="4" hidden="1">'Unit Cost from Sales Data'!$A$1:$B$4026</definedName>
    <definedName name="Slicer_Unique_Items">#N/A</definedName>
    <definedName name="Slicer_Unique_Items1">#N/A</definedName>
  </definedNames>
  <calcPr calcId="191028"/>
  <pivotCaches>
    <pivotCache cacheId="0" r:id="rId13"/>
    <pivotCache cacheId="1" r:id="rId14"/>
    <pivotCache cacheId="66" r:id="rId15"/>
    <pivotCache cacheId="65"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8" i="15" l="1"/>
  <c r="E9" i="15" s="1"/>
  <c r="E10" i="15" s="1"/>
  <c r="E11" i="15" s="1"/>
  <c r="E12" i="15" s="1"/>
  <c r="E13" i="15" s="1"/>
  <c r="E14" i="15" s="1"/>
  <c r="E15" i="15" s="1"/>
  <c r="E16" i="15" s="1"/>
  <c r="E17" i="15" s="1"/>
  <c r="E18" i="15" s="1"/>
  <c r="E19" i="15" s="1"/>
  <c r="E20" i="15" s="1"/>
  <c r="E21" i="15" s="1"/>
  <c r="E22" i="15" s="1"/>
  <c r="E7" i="15"/>
  <c r="E5" i="15"/>
  <c r="E6" i="15" s="1"/>
  <c r="I4" i="15"/>
  <c r="E4" i="15"/>
  <c r="A2" i="15" a="1"/>
  <c r="M2" i="14"/>
  <c r="J2" i="14"/>
  <c r="J3" i="14"/>
  <c r="J4" i="14"/>
  <c r="J5" i="14"/>
  <c r="J6" i="14"/>
  <c r="J7" i="14"/>
  <c r="J8" i="14"/>
  <c r="J9" i="14"/>
  <c r="J10" i="14"/>
  <c r="J11" i="14"/>
  <c r="J12" i="14"/>
  <c r="J13" i="14"/>
  <c r="J14" i="14"/>
  <c r="J15" i="14"/>
  <c r="J16" i="14"/>
  <c r="J17" i="14"/>
  <c r="J18" i="14"/>
  <c r="J19" i="14"/>
  <c r="J20" i="14"/>
  <c r="J21" i="14"/>
  <c r="O21" i="13"/>
  <c r="N21" i="13"/>
  <c r="M21" i="13"/>
  <c r="L21" i="13"/>
  <c r="O2" i="13"/>
  <c r="N2" i="13"/>
  <c r="M2" i="13"/>
  <c r="L2" i="13"/>
  <c r="J2" i="13"/>
  <c r="K21" i="14"/>
  <c r="I21" i="14"/>
  <c r="M20" i="14"/>
  <c r="K20" i="14"/>
  <c r="O20" i="14" s="1"/>
  <c r="I20" i="14"/>
  <c r="E20" i="14"/>
  <c r="N20" i="14" s="1"/>
  <c r="P20" i="14" s="1"/>
  <c r="M19" i="14"/>
  <c r="K19" i="14"/>
  <c r="O19" i="14" s="1"/>
  <c r="I19" i="14"/>
  <c r="E19" i="14"/>
  <c r="N19" i="14" s="1"/>
  <c r="P19" i="14" s="1"/>
  <c r="M18" i="14"/>
  <c r="K18" i="14"/>
  <c r="O18" i="14" s="1"/>
  <c r="I18" i="14"/>
  <c r="E18" i="14"/>
  <c r="N18" i="14" s="1"/>
  <c r="P18" i="14" s="1"/>
  <c r="M17" i="14"/>
  <c r="K17" i="14"/>
  <c r="O17" i="14" s="1"/>
  <c r="I17" i="14"/>
  <c r="E17" i="14"/>
  <c r="N17" i="14" s="1"/>
  <c r="P17" i="14" s="1"/>
  <c r="M16" i="14"/>
  <c r="K16" i="14"/>
  <c r="O16" i="14" s="1"/>
  <c r="I16" i="14"/>
  <c r="E16" i="14"/>
  <c r="N16" i="14" s="1"/>
  <c r="P16" i="14" s="1"/>
  <c r="M15" i="14"/>
  <c r="K15" i="14"/>
  <c r="O15" i="14" s="1"/>
  <c r="I15" i="14"/>
  <c r="E15" i="14"/>
  <c r="N15" i="14" s="1"/>
  <c r="M14" i="14"/>
  <c r="K14" i="14"/>
  <c r="O14" i="14" s="1"/>
  <c r="I14" i="14"/>
  <c r="E14" i="14"/>
  <c r="N14" i="14" s="1"/>
  <c r="P14" i="14" s="1"/>
  <c r="M13" i="14"/>
  <c r="K13" i="14"/>
  <c r="O13" i="14" s="1"/>
  <c r="I13" i="14"/>
  <c r="E13" i="14"/>
  <c r="N13" i="14" s="1"/>
  <c r="P13" i="14" s="1"/>
  <c r="M12" i="14"/>
  <c r="K12" i="14"/>
  <c r="O12" i="14" s="1"/>
  <c r="I12" i="14"/>
  <c r="E12" i="14"/>
  <c r="N12" i="14" s="1"/>
  <c r="P12" i="14" s="1"/>
  <c r="M11" i="14"/>
  <c r="K11" i="14"/>
  <c r="O11" i="14" s="1"/>
  <c r="I11" i="14"/>
  <c r="E11" i="14"/>
  <c r="N11" i="14" s="1"/>
  <c r="P11" i="14" s="1"/>
  <c r="M10" i="14"/>
  <c r="K10" i="14"/>
  <c r="O10" i="14" s="1"/>
  <c r="I10" i="14"/>
  <c r="E10" i="14"/>
  <c r="N10" i="14" s="1"/>
  <c r="P10" i="14" s="1"/>
  <c r="M9" i="14"/>
  <c r="K9" i="14"/>
  <c r="O9" i="14" s="1"/>
  <c r="I9" i="14"/>
  <c r="E9" i="14"/>
  <c r="N9" i="14" s="1"/>
  <c r="M8" i="14"/>
  <c r="K8" i="14"/>
  <c r="O8" i="14" s="1"/>
  <c r="I8" i="14"/>
  <c r="E8" i="14"/>
  <c r="N8" i="14" s="1"/>
  <c r="P8" i="14" s="1"/>
  <c r="M7" i="14"/>
  <c r="K7" i="14"/>
  <c r="O7" i="14" s="1"/>
  <c r="I7" i="14"/>
  <c r="E7" i="14"/>
  <c r="N7" i="14" s="1"/>
  <c r="P7" i="14" s="1"/>
  <c r="M6" i="14"/>
  <c r="K6" i="14"/>
  <c r="O6" i="14" s="1"/>
  <c r="I6" i="14"/>
  <c r="E6" i="14"/>
  <c r="N6" i="14" s="1"/>
  <c r="P6" i="14" s="1"/>
  <c r="M5" i="14"/>
  <c r="K5" i="14"/>
  <c r="O5" i="14" s="1"/>
  <c r="I5" i="14"/>
  <c r="E5" i="14"/>
  <c r="N5" i="14" s="1"/>
  <c r="P5" i="14" s="1"/>
  <c r="M4" i="14"/>
  <c r="K4" i="14"/>
  <c r="O4" i="14" s="1"/>
  <c r="I4" i="14"/>
  <c r="E4" i="14"/>
  <c r="N4" i="14" s="1"/>
  <c r="P4" i="14" s="1"/>
  <c r="M3" i="14"/>
  <c r="K3" i="14"/>
  <c r="O3" i="14" s="1"/>
  <c r="I3" i="14"/>
  <c r="E3" i="14"/>
  <c r="K2" i="14"/>
  <c r="O2" i="14" s="1"/>
  <c r="I2" i="14"/>
  <c r="E2" i="14"/>
  <c r="N2" i="14" s="1"/>
  <c r="P2" i="14" s="1"/>
  <c r="J21" i="13"/>
  <c r="H21" i="13"/>
  <c r="L20" i="13"/>
  <c r="M20" i="13" s="1"/>
  <c r="J20" i="13"/>
  <c r="N20" i="13" s="1"/>
  <c r="H20" i="13"/>
  <c r="L19" i="13"/>
  <c r="M19" i="13" s="1"/>
  <c r="J19" i="13"/>
  <c r="N19" i="13" s="1"/>
  <c r="H19" i="13"/>
  <c r="L18" i="13"/>
  <c r="M18" i="13" s="1"/>
  <c r="J18" i="13"/>
  <c r="N18" i="13" s="1"/>
  <c r="H18" i="13"/>
  <c r="L17" i="13"/>
  <c r="M17" i="13" s="1"/>
  <c r="J17" i="13"/>
  <c r="N17" i="13" s="1"/>
  <c r="H17" i="13"/>
  <c r="L16" i="13"/>
  <c r="M16" i="13" s="1"/>
  <c r="J16" i="13"/>
  <c r="N16" i="13" s="1"/>
  <c r="H16" i="13"/>
  <c r="L15" i="13"/>
  <c r="M15" i="13" s="1"/>
  <c r="J15" i="13"/>
  <c r="N15" i="13" s="1"/>
  <c r="H15" i="13"/>
  <c r="L14" i="13"/>
  <c r="M14" i="13" s="1"/>
  <c r="J14" i="13"/>
  <c r="N14" i="13" s="1"/>
  <c r="H14" i="13"/>
  <c r="L13" i="13"/>
  <c r="M13" i="13" s="1"/>
  <c r="J13" i="13"/>
  <c r="N13" i="13" s="1"/>
  <c r="H13" i="13"/>
  <c r="L12" i="13"/>
  <c r="M12" i="13" s="1"/>
  <c r="J12" i="13"/>
  <c r="N12" i="13" s="1"/>
  <c r="H12" i="13"/>
  <c r="L11" i="13"/>
  <c r="M11" i="13" s="1"/>
  <c r="J11" i="13"/>
  <c r="N11" i="13" s="1"/>
  <c r="H11" i="13"/>
  <c r="L10" i="13"/>
  <c r="M10" i="13" s="1"/>
  <c r="J10" i="13"/>
  <c r="N10" i="13" s="1"/>
  <c r="H10" i="13"/>
  <c r="L9" i="13"/>
  <c r="M9" i="13" s="1"/>
  <c r="J9" i="13"/>
  <c r="N9" i="13" s="1"/>
  <c r="H9" i="13"/>
  <c r="L8" i="13"/>
  <c r="M8" i="13" s="1"/>
  <c r="J8" i="13"/>
  <c r="N8" i="13" s="1"/>
  <c r="H8" i="13"/>
  <c r="L7" i="13"/>
  <c r="M7" i="13" s="1"/>
  <c r="J7" i="13"/>
  <c r="N7" i="13" s="1"/>
  <c r="H7" i="13"/>
  <c r="L6" i="13"/>
  <c r="M6" i="13" s="1"/>
  <c r="J6" i="13"/>
  <c r="N6" i="13" s="1"/>
  <c r="H6" i="13"/>
  <c r="L5" i="13"/>
  <c r="M5" i="13" s="1"/>
  <c r="J5" i="13"/>
  <c r="N5" i="13" s="1"/>
  <c r="H5" i="13"/>
  <c r="L4" i="13"/>
  <c r="M4" i="13" s="1"/>
  <c r="J4" i="13"/>
  <c r="N4" i="13" s="1"/>
  <c r="H4" i="13"/>
  <c r="L3" i="13"/>
  <c r="M3" i="13" s="1"/>
  <c r="J3" i="13"/>
  <c r="N3" i="13" s="1"/>
  <c r="H3" i="13"/>
  <c r="H2" i="13"/>
  <c r="M50" i="11"/>
  <c r="M53" i="11"/>
  <c r="M152" i="11"/>
  <c r="M128" i="11"/>
  <c r="M124" i="11"/>
  <c r="C3279" i="15" l="1"/>
  <c r="C2179" i="15"/>
  <c r="C1624" i="15"/>
  <c r="C1279" i="15"/>
  <c r="B1054" i="15"/>
  <c r="C837" i="15"/>
  <c r="C673" i="15"/>
  <c r="C517" i="15"/>
  <c r="C379" i="15"/>
  <c r="C241" i="15"/>
  <c r="C103" i="15"/>
  <c r="C2898" i="15"/>
  <c r="C1932" i="15"/>
  <c r="C1511" i="15"/>
  <c r="C1226" i="15"/>
  <c r="C1007" i="15"/>
  <c r="B795" i="15"/>
  <c r="C629" i="15"/>
  <c r="C484" i="15"/>
  <c r="B346" i="15"/>
  <c r="C207" i="15"/>
  <c r="C69" i="15"/>
  <c r="C2766" i="15"/>
  <c r="B1928" i="15"/>
  <c r="C1503" i="15"/>
  <c r="B1226" i="15"/>
  <c r="C1003" i="15"/>
  <c r="C794" i="15"/>
  <c r="B629" i="15"/>
  <c r="C475" i="15"/>
  <c r="B337" i="15"/>
  <c r="B199" i="15"/>
  <c r="B61" i="15"/>
  <c r="B2762" i="15"/>
  <c r="B1927" i="15"/>
  <c r="C1496" i="15"/>
  <c r="B1225" i="15"/>
  <c r="C983" i="15"/>
  <c r="C791" i="15"/>
  <c r="C622" i="15"/>
  <c r="C472" i="15"/>
  <c r="C334" i="15"/>
  <c r="C196" i="15"/>
  <c r="B58" i="15"/>
  <c r="C2760" i="15"/>
  <c r="C1926" i="15"/>
  <c r="B1483" i="15"/>
  <c r="B1210" i="15"/>
  <c r="C976" i="15"/>
  <c r="C777" i="15"/>
  <c r="C610" i="15"/>
  <c r="B472" i="15"/>
  <c r="B334" i="15"/>
  <c r="B196" i="15"/>
  <c r="C57" i="15"/>
  <c r="C4011" i="15"/>
  <c r="C2517" i="15"/>
  <c r="B1780" i="15"/>
  <c r="B1426" i="15"/>
  <c r="C1156" i="15"/>
  <c r="B923" i="15"/>
  <c r="C743" i="15"/>
  <c r="B578" i="15"/>
  <c r="C439" i="15"/>
  <c r="B301" i="15"/>
  <c r="B163" i="15"/>
  <c r="B26" i="15"/>
  <c r="B4000" i="15"/>
  <c r="B2517" i="15"/>
  <c r="C1779" i="15"/>
  <c r="B1390" i="15"/>
  <c r="B1156" i="15"/>
  <c r="C916" i="15"/>
  <c r="C740" i="15"/>
  <c r="B577" i="15"/>
  <c r="C437" i="15"/>
  <c r="C299" i="15"/>
  <c r="C161" i="15"/>
  <c r="C25" i="15"/>
  <c r="C3997" i="15"/>
  <c r="C2516" i="15"/>
  <c r="C1736" i="15"/>
  <c r="B1389" i="15"/>
  <c r="B1147" i="15"/>
  <c r="B916" i="15"/>
  <c r="C674" i="15"/>
  <c r="C3281" i="15"/>
  <c r="B13" i="15"/>
  <c r="B680" i="15"/>
  <c r="C3282" i="15"/>
  <c r="B20" i="15"/>
  <c r="C717" i="15"/>
  <c r="C3288" i="15"/>
  <c r="B397" i="15"/>
  <c r="C3862" i="15"/>
  <c r="B423" i="15"/>
  <c r="C854" i="15"/>
  <c r="C119" i="15"/>
  <c r="B861" i="15"/>
  <c r="B147" i="15"/>
  <c r="B155" i="15"/>
  <c r="B535" i="15"/>
  <c r="B915" i="15"/>
  <c r="B1736" i="15"/>
  <c r="B257" i="15"/>
  <c r="C561" i="15"/>
  <c r="C1071" i="15"/>
  <c r="B2205" i="15"/>
  <c r="C257" i="15"/>
  <c r="B571" i="15"/>
  <c r="B1077" i="15"/>
  <c r="C2218" i="15"/>
  <c r="B285" i="15"/>
  <c r="B674" i="15"/>
  <c r="B1121" i="15"/>
  <c r="B2389" i="15"/>
  <c r="B293" i="15"/>
  <c r="C1313" i="15"/>
  <c r="C388" i="15"/>
  <c r="B1319" i="15"/>
  <c r="C395" i="15"/>
  <c r="C1319" i="15"/>
  <c r="B112" i="15"/>
  <c r="C725" i="15"/>
  <c r="C1388" i="15"/>
  <c r="B119" i="15"/>
  <c r="B1625" i="15"/>
  <c r="C431" i="15"/>
  <c r="C1625" i="15"/>
  <c r="B527" i="15"/>
  <c r="C861" i="15"/>
  <c r="C1635" i="15"/>
  <c r="B250" i="15"/>
  <c r="C535" i="15"/>
  <c r="B1070" i="15"/>
  <c r="B2182" i="15"/>
  <c r="C3950" i="15"/>
  <c r="B3997" i="15"/>
  <c r="C3734" i="15"/>
  <c r="B3552" i="15"/>
  <c r="B3376" i="15"/>
  <c r="B3257" i="15"/>
  <c r="C3081" i="15"/>
  <c r="B2958" i="15"/>
  <c r="C2832" i="15"/>
  <c r="C2738" i="15"/>
  <c r="B2611" i="15"/>
  <c r="B2500" i="15"/>
  <c r="B2370" i="15"/>
  <c r="B2280" i="15"/>
  <c r="B2161" i="15"/>
  <c r="B2082" i="15"/>
  <c r="C1981" i="15"/>
  <c r="C1909" i="15"/>
  <c r="B1820" i="15"/>
  <c r="B1762" i="15"/>
  <c r="C1702" i="15"/>
  <c r="C1653" i="15"/>
  <c r="C1598" i="15"/>
  <c r="C1551" i="15"/>
  <c r="B1503" i="15"/>
  <c r="C1466" i="15"/>
  <c r="C1420" i="15"/>
  <c r="B1383" i="15"/>
  <c r="C1345" i="15"/>
  <c r="B1313" i="15"/>
  <c r="B1277" i="15"/>
  <c r="B1244" i="15"/>
  <c r="B1208" i="15"/>
  <c r="B1175" i="15"/>
  <c r="B1139" i="15"/>
  <c r="B1112" i="15"/>
  <c r="B1071" i="15"/>
  <c r="B1042" i="15"/>
  <c r="B1003" i="15"/>
  <c r="B975" i="15"/>
  <c r="B940" i="15"/>
  <c r="B913" i="15"/>
  <c r="C878" i="15"/>
  <c r="C847" i="15"/>
  <c r="C819" i="15"/>
  <c r="B794" i="15"/>
  <c r="C767" i="15"/>
  <c r="B740" i="15"/>
  <c r="B716" i="15"/>
  <c r="C689" i="15"/>
  <c r="C664" i="15"/>
  <c r="B645" i="15"/>
  <c r="C621" i="15"/>
  <c r="C595" i="15"/>
  <c r="C575" i="15"/>
  <c r="C551" i="15"/>
  <c r="B526" i="15"/>
  <c r="B507" i="15"/>
  <c r="B483" i="15"/>
  <c r="C457" i="15"/>
  <c r="B437" i="15"/>
  <c r="C413" i="15"/>
  <c r="C387" i="15"/>
  <c r="B369" i="15"/>
  <c r="C344" i="15"/>
  <c r="C319" i="15"/>
  <c r="B299" i="15"/>
  <c r="C275" i="15"/>
  <c r="C249" i="15"/>
  <c r="C230" i="15"/>
  <c r="C206" i="15"/>
  <c r="B181" i="15"/>
  <c r="B161" i="15"/>
  <c r="B137" i="15"/>
  <c r="C111" i="15"/>
  <c r="B92" i="15"/>
  <c r="C68" i="15"/>
  <c r="C41" i="15"/>
  <c r="B25" i="15"/>
  <c r="C4" i="15"/>
  <c r="C3902" i="15"/>
  <c r="B3519" i="15"/>
  <c r="C3075" i="15"/>
  <c r="C2695" i="15"/>
  <c r="B3904" i="15"/>
  <c r="B3734" i="15"/>
  <c r="B3521" i="15"/>
  <c r="B3375" i="15"/>
  <c r="C3221" i="15"/>
  <c r="B3081" i="15"/>
  <c r="C2938" i="15"/>
  <c r="B2832" i="15"/>
  <c r="C2696" i="15"/>
  <c r="C2587" i="15"/>
  <c r="C2472" i="15"/>
  <c r="B2366" i="15"/>
  <c r="C2257" i="15"/>
  <c r="B2158" i="15"/>
  <c r="B2043" i="15"/>
  <c r="B1969" i="15"/>
  <c r="B1890" i="15"/>
  <c r="C1819" i="15"/>
  <c r="C1749" i="15"/>
  <c r="C1699" i="15"/>
  <c r="C1637" i="15"/>
  <c r="C1589" i="15"/>
  <c r="C1539" i="15"/>
  <c r="C1502" i="15"/>
  <c r="C1456" i="15"/>
  <c r="C1419" i="15"/>
  <c r="B1373" i="15"/>
  <c r="C1339" i="15"/>
  <c r="C1303" i="15"/>
  <c r="B1270" i="15"/>
  <c r="B1234" i="15"/>
  <c r="C1207" i="15"/>
  <c r="C1166" i="15"/>
  <c r="B1138" i="15"/>
  <c r="B1097" i="15"/>
  <c r="C1070" i="15"/>
  <c r="C1034" i="15"/>
  <c r="B1001" i="15"/>
  <c r="B965" i="15"/>
  <c r="C933" i="15"/>
  <c r="C898" i="15"/>
  <c r="C873" i="15"/>
  <c r="B847" i="15"/>
  <c r="B819" i="15"/>
  <c r="B793" i="15"/>
  <c r="B767" i="15"/>
  <c r="B735" i="15"/>
  <c r="B715" i="15"/>
  <c r="B689" i="15"/>
  <c r="B664" i="15"/>
  <c r="C639" i="15"/>
  <c r="B621" i="15"/>
  <c r="B595" i="15"/>
  <c r="C571" i="15"/>
  <c r="B551" i="15"/>
  <c r="C525" i="15"/>
  <c r="C501" i="15"/>
  <c r="C482" i="15"/>
  <c r="B457" i="15"/>
  <c r="B433" i="15"/>
  <c r="B413" i="15"/>
  <c r="B387" i="15"/>
  <c r="C363" i="15"/>
  <c r="B344" i="15"/>
  <c r="B319" i="15"/>
  <c r="C293" i="15"/>
  <c r="B275" i="15"/>
  <c r="B249" i="15"/>
  <c r="C225" i="15"/>
  <c r="B206" i="15"/>
  <c r="C179" i="15"/>
  <c r="C155" i="15"/>
  <c r="C136" i="15"/>
  <c r="B111" i="15"/>
  <c r="B87" i="15"/>
  <c r="B68" i="15"/>
  <c r="B41" i="15"/>
  <c r="C20" i="15"/>
  <c r="B4" i="15"/>
  <c r="C3731" i="15"/>
  <c r="C3370" i="15"/>
  <c r="B3197" i="15"/>
  <c r="C2925" i="15"/>
  <c r="C2830" i="15"/>
  <c r="B2587" i="15"/>
  <c r="B3902" i="15"/>
  <c r="C3700" i="15"/>
  <c r="C3516" i="15"/>
  <c r="B3370" i="15"/>
  <c r="C3196" i="15"/>
  <c r="B3048" i="15"/>
  <c r="B2913" i="15"/>
  <c r="B2809" i="15"/>
  <c r="B2694" i="15"/>
  <c r="B2586" i="15"/>
  <c r="B2457" i="15"/>
  <c r="C2362" i="15"/>
  <c r="C2236" i="15"/>
  <c r="B2143" i="15"/>
  <c r="B2036" i="15"/>
  <c r="C1960" i="15"/>
  <c r="B1875" i="15"/>
  <c r="C1808" i="15"/>
  <c r="C1738" i="15"/>
  <c r="C1689" i="15"/>
  <c r="C1634" i="15"/>
  <c r="B1588" i="15"/>
  <c r="C1533" i="15"/>
  <c r="B1496" i="15"/>
  <c r="C1448" i="15"/>
  <c r="B1411" i="15"/>
  <c r="B1371" i="15"/>
  <c r="B1337" i="15"/>
  <c r="B1301" i="15"/>
  <c r="B1269" i="15"/>
  <c r="B1233" i="15"/>
  <c r="B1201" i="15"/>
  <c r="B1165" i="15"/>
  <c r="B1132" i="15"/>
  <c r="B1096" i="15"/>
  <c r="B1063" i="15"/>
  <c r="B1027" i="15"/>
  <c r="C999" i="15"/>
  <c r="C959" i="15"/>
  <c r="C932" i="15"/>
  <c r="C897" i="15"/>
  <c r="B872" i="15"/>
  <c r="C838" i="15"/>
  <c r="B812" i="15"/>
  <c r="C787" i="15"/>
  <c r="C758" i="15"/>
  <c r="C733" i="15"/>
  <c r="B709" i="15"/>
  <c r="C681" i="15"/>
  <c r="C662" i="15"/>
  <c r="C638" i="15"/>
  <c r="B613" i="15"/>
  <c r="B593" i="15"/>
  <c r="B569" i="15"/>
  <c r="C543" i="15"/>
  <c r="B524" i="15"/>
  <c r="C500" i="15"/>
  <c r="C473" i="15"/>
  <c r="B455" i="15"/>
  <c r="C430" i="15"/>
  <c r="C405" i="15"/>
  <c r="B386" i="15"/>
  <c r="C362" i="15"/>
  <c r="C335" i="15"/>
  <c r="C316" i="15"/>
  <c r="C292" i="15"/>
  <c r="B267" i="15"/>
  <c r="B248" i="15"/>
  <c r="B224" i="15"/>
  <c r="C197" i="15"/>
  <c r="B178" i="15"/>
  <c r="C154" i="15"/>
  <c r="C128" i="15"/>
  <c r="B110" i="15"/>
  <c r="C85" i="15"/>
  <c r="C59" i="15"/>
  <c r="B40" i="15"/>
  <c r="C19" i="15"/>
  <c r="B3866" i="15"/>
  <c r="B3650" i="15"/>
  <c r="C3305" i="15"/>
  <c r="B3012" i="15"/>
  <c r="C2781" i="15"/>
  <c r="C3866" i="15"/>
  <c r="B3700" i="15"/>
  <c r="C3490" i="15"/>
  <c r="C3369" i="15"/>
  <c r="B3196" i="15"/>
  <c r="C3047" i="15"/>
  <c r="B2900" i="15"/>
  <c r="B2806" i="15"/>
  <c r="B2680" i="15"/>
  <c r="C2582" i="15"/>
  <c r="B2456" i="15"/>
  <c r="B2362" i="15"/>
  <c r="B2236" i="15"/>
  <c r="C2136" i="15"/>
  <c r="C2024" i="15"/>
  <c r="C1950" i="15"/>
  <c r="B1874" i="15"/>
  <c r="C1806" i="15"/>
  <c r="B1738" i="15"/>
  <c r="C1688" i="15"/>
  <c r="C1627" i="15"/>
  <c r="B1587" i="15"/>
  <c r="C1532" i="15"/>
  <c r="C1495" i="15"/>
  <c r="B1448" i="15"/>
  <c r="C1409" i="15"/>
  <c r="C1365" i="15"/>
  <c r="C1336" i="15"/>
  <c r="B1297" i="15"/>
  <c r="B1268" i="15"/>
  <c r="C1227" i="15"/>
  <c r="C1199" i="15"/>
  <c r="C1163" i="15"/>
  <c r="B1131" i="15"/>
  <c r="B1095" i="15"/>
  <c r="C1061" i="15"/>
  <c r="C1025" i="15"/>
  <c r="B994" i="15"/>
  <c r="B959" i="15"/>
  <c r="B932" i="15"/>
  <c r="B897" i="15"/>
  <c r="C871" i="15"/>
  <c r="B838" i="15"/>
  <c r="C811" i="15"/>
  <c r="B787" i="15"/>
  <c r="B758" i="15"/>
  <c r="B733" i="15"/>
  <c r="C707" i="15"/>
  <c r="B681" i="15"/>
  <c r="C657" i="15"/>
  <c r="B638" i="15"/>
  <c r="C611" i="15"/>
  <c r="C587" i="15"/>
  <c r="C568" i="15"/>
  <c r="B543" i="15"/>
  <c r="B519" i="15"/>
  <c r="B500" i="15"/>
  <c r="B473" i="15"/>
  <c r="C449" i="15"/>
  <c r="B430" i="15"/>
  <c r="B405" i="15"/>
  <c r="C380" i="15"/>
  <c r="B362" i="15"/>
  <c r="B335" i="15"/>
  <c r="C311" i="15"/>
  <c r="B292" i="15"/>
  <c r="C266" i="15"/>
  <c r="C242" i="15"/>
  <c r="C223" i="15"/>
  <c r="B197" i="15"/>
  <c r="B173" i="15"/>
  <c r="B154" i="15"/>
  <c r="B128" i="15"/>
  <c r="C104" i="15"/>
  <c r="B85" i="15"/>
  <c r="B59" i="15"/>
  <c r="C34" i="15"/>
  <c r="B19" i="15"/>
  <c r="B4098" i="15"/>
  <c r="C3486" i="15"/>
  <c r="B3171" i="15"/>
  <c r="B2899" i="15"/>
  <c r="B2679" i="15"/>
  <c r="C3861" i="15"/>
  <c r="B3462" i="15"/>
  <c r="B3167" i="15"/>
  <c r="C2890" i="15"/>
  <c r="C2652" i="15"/>
  <c r="C2458" i="15"/>
  <c r="B2300" i="15"/>
  <c r="C2157" i="15"/>
  <c r="B2020" i="15"/>
  <c r="B1880" i="15"/>
  <c r="C1777" i="15"/>
  <c r="B1699" i="15"/>
  <c r="B1624" i="15"/>
  <c r="B1534" i="15"/>
  <c r="B1475" i="15"/>
  <c r="B1419" i="15"/>
  <c r="C1363" i="15"/>
  <c r="C1301" i="15"/>
  <c r="B1251" i="15"/>
  <c r="C1201" i="15"/>
  <c r="C1155" i="15"/>
  <c r="C1096" i="15"/>
  <c r="B1052" i="15"/>
  <c r="C1000" i="15"/>
  <c r="C950" i="15"/>
  <c r="B898" i="15"/>
  <c r="C855" i="15"/>
  <c r="C812" i="15"/>
  <c r="C775" i="15"/>
  <c r="C734" i="15"/>
  <c r="C698" i="15"/>
  <c r="B663" i="15"/>
  <c r="C628" i="15"/>
  <c r="C593" i="15"/>
  <c r="C559" i="15"/>
  <c r="C524" i="15"/>
  <c r="B490" i="15"/>
  <c r="C455" i="15"/>
  <c r="C421" i="15"/>
  <c r="C386" i="15"/>
  <c r="C351" i="15"/>
  <c r="B317" i="15"/>
  <c r="C283" i="15"/>
  <c r="C248" i="15"/>
  <c r="C213" i="15"/>
  <c r="C178" i="15"/>
  <c r="B145" i="15"/>
  <c r="C110" i="15"/>
  <c r="C75" i="15"/>
  <c r="C40" i="15"/>
  <c r="C10" i="15"/>
  <c r="B3775" i="15"/>
  <c r="B3104" i="15"/>
  <c r="B2850" i="15"/>
  <c r="B2629" i="15"/>
  <c r="B2431" i="15"/>
  <c r="B2299" i="15"/>
  <c r="B2101" i="15"/>
  <c r="C1983" i="15"/>
  <c r="B1858" i="15"/>
  <c r="B1773" i="15"/>
  <c r="B1676" i="15"/>
  <c r="C1601" i="15"/>
  <c r="B1474" i="15"/>
  <c r="B1401" i="15"/>
  <c r="B1347" i="15"/>
  <c r="C1294" i="15"/>
  <c r="B3855" i="15"/>
  <c r="C3454" i="15"/>
  <c r="C3160" i="15"/>
  <c r="B2890" i="15"/>
  <c r="C2650" i="15"/>
  <c r="C2436" i="15"/>
  <c r="C2299" i="15"/>
  <c r="B2106" i="15"/>
  <c r="B1984" i="15"/>
  <c r="B1860" i="15"/>
  <c r="C1776" i="15"/>
  <c r="C1676" i="15"/>
  <c r="C1603" i="15"/>
  <c r="C1523" i="15"/>
  <c r="C1474" i="15"/>
  <c r="C1401" i="15"/>
  <c r="B1348" i="15"/>
  <c r="C1295" i="15"/>
  <c r="C1250" i="15"/>
  <c r="B1191" i="15"/>
  <c r="C1147" i="15"/>
  <c r="C1094" i="15"/>
  <c r="B1045" i="15"/>
  <c r="B985" i="15"/>
  <c r="C941" i="15"/>
  <c r="C896" i="15"/>
  <c r="B855" i="15"/>
  <c r="B811" i="15"/>
  <c r="B775" i="15"/>
  <c r="B731" i="15"/>
  <c r="B697" i="15"/>
  <c r="B657" i="15"/>
  <c r="B628" i="15"/>
  <c r="B587" i="15"/>
  <c r="B559" i="15"/>
  <c r="C518" i="15"/>
  <c r="C489" i="15"/>
  <c r="B449" i="15"/>
  <c r="B421" i="15"/>
  <c r="B380" i="15"/>
  <c r="B351" i="15"/>
  <c r="B311" i="15"/>
  <c r="B283" i="15"/>
  <c r="B242" i="15"/>
  <c r="B213" i="15"/>
  <c r="C172" i="15"/>
  <c r="C143" i="15"/>
  <c r="B104" i="15"/>
  <c r="B75" i="15"/>
  <c r="B34" i="15"/>
  <c r="B10" i="15"/>
  <c r="C3428" i="15"/>
  <c r="C1522" i="15"/>
  <c r="C3772" i="15"/>
  <c r="B3428" i="15"/>
  <c r="C3102" i="15"/>
  <c r="B2848" i="15"/>
  <c r="B2625" i="15"/>
  <c r="C2430" i="15"/>
  <c r="C2280" i="15"/>
  <c r="C2097" i="15"/>
  <c r="B1983" i="15"/>
  <c r="C1856" i="15"/>
  <c r="B1763" i="15"/>
  <c r="C1664" i="15"/>
  <c r="C1599" i="15"/>
  <c r="B1522" i="15"/>
  <c r="B1467" i="15"/>
  <c r="C1400" i="15"/>
  <c r="C1346" i="15"/>
  <c r="C1287" i="15"/>
  <c r="C1244" i="15"/>
  <c r="C1184" i="15"/>
  <c r="C1139" i="15"/>
  <c r="B1089" i="15"/>
  <c r="C1042" i="15"/>
  <c r="B983" i="15"/>
  <c r="C940" i="15"/>
  <c r="C890" i="15"/>
  <c r="B854" i="15"/>
  <c r="B809" i="15"/>
  <c r="B769" i="15"/>
  <c r="B725" i="15"/>
  <c r="C691" i="15"/>
  <c r="C655" i="15"/>
  <c r="B622" i="15"/>
  <c r="B586" i="15"/>
  <c r="B553" i="15"/>
  <c r="B517" i="15"/>
  <c r="B484" i="15"/>
  <c r="B448" i="15"/>
  <c r="B415" i="15"/>
  <c r="B379" i="15"/>
  <c r="C345" i="15"/>
  <c r="C309" i="15"/>
  <c r="B277" i="15"/>
  <c r="B241" i="15"/>
  <c r="B207" i="15"/>
  <c r="B171" i="15"/>
  <c r="B139" i="15"/>
  <c r="B103" i="15"/>
  <c r="B69" i="15"/>
  <c r="B33" i="15"/>
  <c r="B5" i="15"/>
  <c r="C3746" i="15"/>
  <c r="C3394" i="15"/>
  <c r="B3102" i="15"/>
  <c r="B2833" i="15"/>
  <c r="C2611" i="15"/>
  <c r="B2430" i="15"/>
  <c r="B2245" i="15"/>
  <c r="B2084" i="15"/>
  <c r="B1968" i="15"/>
  <c r="B1855" i="15"/>
  <c r="C1748" i="15"/>
  <c r="B1664" i="15"/>
  <c r="C1588" i="15"/>
  <c r="C1521" i="15"/>
  <c r="C1455" i="15"/>
  <c r="C1399" i="15"/>
  <c r="C1337" i="15"/>
  <c r="B1287" i="15"/>
  <c r="C1233" i="15"/>
  <c r="B1184" i="15"/>
  <c r="C1132" i="15"/>
  <c r="B1088" i="15"/>
  <c r="C1028" i="15"/>
  <c r="C982" i="15"/>
  <c r="B933" i="15"/>
  <c r="B890" i="15"/>
  <c r="B844" i="15"/>
  <c r="B802" i="15"/>
  <c r="B759" i="15"/>
  <c r="B723" i="15"/>
  <c r="B682" i="15"/>
  <c r="C647" i="15"/>
  <c r="B614" i="15"/>
  <c r="B579" i="15"/>
  <c r="C50" i="15"/>
  <c r="C92" i="15"/>
  <c r="C129" i="15"/>
  <c r="B189" i="15"/>
  <c r="B231" i="15"/>
  <c r="B268" i="15"/>
  <c r="B327" i="15"/>
  <c r="C369" i="15"/>
  <c r="B406" i="15"/>
  <c r="B465" i="15"/>
  <c r="C507" i="15"/>
  <c r="B544" i="15"/>
  <c r="C603" i="15"/>
  <c r="C646" i="15"/>
  <c r="C700" i="15"/>
  <c r="C752" i="15"/>
  <c r="B829" i="15"/>
  <c r="C880" i="15"/>
  <c r="B958" i="15"/>
  <c r="B1025" i="15"/>
  <c r="C1113" i="15"/>
  <c r="C1183" i="15"/>
  <c r="C1259" i="15"/>
  <c r="B1364" i="15"/>
  <c r="C1445" i="15"/>
  <c r="B1562" i="15"/>
  <c r="B1711" i="15"/>
  <c r="B1824" i="15"/>
  <c r="C2082" i="15"/>
  <c r="B2322" i="15"/>
  <c r="B2677" i="15"/>
  <c r="B2994" i="15"/>
  <c r="B3586" i="15"/>
  <c r="B76" i="15"/>
  <c r="C163" i="15"/>
  <c r="C259" i="15"/>
  <c r="C352" i="15"/>
  <c r="B440" i="15"/>
  <c r="B536" i="15"/>
  <c r="B631" i="15"/>
  <c r="C680" i="15"/>
  <c r="C795" i="15"/>
  <c r="C923" i="15"/>
  <c r="C1077" i="15"/>
  <c r="B1157" i="15"/>
  <c r="B1321" i="15"/>
  <c r="B1513" i="15"/>
  <c r="B1789" i="15"/>
  <c r="C2020" i="15"/>
  <c r="B2220" i="15"/>
  <c r="B2518" i="15"/>
  <c r="B2960" i="15"/>
  <c r="B4053" i="15"/>
  <c r="B27" i="15"/>
  <c r="C121" i="15"/>
  <c r="C214" i="15"/>
  <c r="C302" i="15"/>
  <c r="B353" i="15"/>
  <c r="B441" i="15"/>
  <c r="C491" i="15"/>
  <c r="C586" i="15"/>
  <c r="B639" i="15"/>
  <c r="B751" i="15"/>
  <c r="B873" i="15"/>
  <c r="B941" i="15"/>
  <c r="C1089" i="15"/>
  <c r="B1250" i="15"/>
  <c r="C1321" i="15"/>
  <c r="B1552" i="15"/>
  <c r="B1810" i="15"/>
  <c r="C2220" i="15"/>
  <c r="C2523" i="15"/>
  <c r="C2960" i="15"/>
  <c r="C4053" i="15"/>
  <c r="B77" i="15"/>
  <c r="B127" i="15"/>
  <c r="C215" i="15"/>
  <c r="B310" i="15"/>
  <c r="C403" i="15"/>
  <c r="C448" i="15"/>
  <c r="B542" i="15"/>
  <c r="C645" i="15"/>
  <c r="B699" i="15"/>
  <c r="C820" i="15"/>
  <c r="B951" i="15"/>
  <c r="C1112" i="15"/>
  <c r="C1251" i="15"/>
  <c r="C1439" i="15"/>
  <c r="C1553" i="15"/>
  <c r="B1822" i="15"/>
  <c r="B2305" i="15"/>
  <c r="C2542" i="15"/>
  <c r="B4087" i="15"/>
  <c r="C86" i="15"/>
  <c r="B182" i="15"/>
  <c r="C265" i="15"/>
  <c r="B320" i="15"/>
  <c r="B404" i="15"/>
  <c r="B458" i="15"/>
  <c r="C542" i="15"/>
  <c r="B603" i="15"/>
  <c r="B646" i="15"/>
  <c r="B700" i="15"/>
  <c r="C827" i="15"/>
  <c r="B880" i="15"/>
  <c r="C957" i="15"/>
  <c r="C1019" i="15"/>
  <c r="B1113" i="15"/>
  <c r="B1183" i="15"/>
  <c r="C1258" i="15"/>
  <c r="C1322" i="15"/>
  <c r="B1445" i="15"/>
  <c r="C1561" i="15"/>
  <c r="C1709" i="15"/>
  <c r="C1822" i="15"/>
  <c r="B2038" i="15"/>
  <c r="B2319" i="15"/>
  <c r="B2544" i="15"/>
  <c r="C2988" i="15"/>
  <c r="C5" i="15"/>
  <c r="C93" i="15"/>
  <c r="C139" i="15"/>
  <c r="B232" i="15"/>
  <c r="C277" i="15"/>
  <c r="C327" i="15"/>
  <c r="B370" i="15"/>
  <c r="C415" i="15"/>
  <c r="C465" i="15"/>
  <c r="B508" i="15"/>
  <c r="C553" i="15"/>
  <c r="C604" i="15"/>
  <c r="B656" i="15"/>
  <c r="C709" i="15"/>
  <c r="C769" i="15"/>
  <c r="B830" i="15"/>
  <c r="B896" i="15"/>
  <c r="C964" i="15"/>
  <c r="C1043" i="15"/>
  <c r="B1114" i="15"/>
  <c r="C1190" i="15"/>
  <c r="C1269" i="15"/>
  <c r="C1364" i="15"/>
  <c r="C1447" i="15"/>
  <c r="C1562" i="15"/>
  <c r="B1712" i="15"/>
  <c r="B1910" i="15"/>
  <c r="B2083" i="15"/>
  <c r="C2365" i="15"/>
  <c r="B2739" i="15"/>
  <c r="C3011" i="15"/>
  <c r="B3609" i="15"/>
  <c r="B11" i="15"/>
  <c r="B52" i="15"/>
  <c r="B94" i="15"/>
  <c r="B146" i="15"/>
  <c r="B190" i="15"/>
  <c r="C232" i="15"/>
  <c r="B284" i="15"/>
  <c r="B328" i="15"/>
  <c r="C370" i="15"/>
  <c r="B422" i="15"/>
  <c r="B466" i="15"/>
  <c r="C508" i="15"/>
  <c r="B560" i="15"/>
  <c r="B605" i="15"/>
  <c r="B665" i="15"/>
  <c r="C716" i="15"/>
  <c r="B776" i="15"/>
  <c r="C830" i="15"/>
  <c r="C913" i="15"/>
  <c r="C975" i="15"/>
  <c r="B1053" i="15"/>
  <c r="C1114" i="15"/>
  <c r="C1208" i="15"/>
  <c r="C1277" i="15"/>
  <c r="B1365" i="15"/>
  <c r="B1477" i="15"/>
  <c r="B1563" i="15"/>
  <c r="B1726" i="15"/>
  <c r="C1910" i="15"/>
  <c r="C2083" i="15"/>
  <c r="B2385" i="15"/>
  <c r="C2739" i="15"/>
  <c r="C3167" i="15"/>
  <c r="C3609" i="15"/>
  <c r="C26" i="15"/>
  <c r="B121" i="15"/>
  <c r="B214" i="15"/>
  <c r="C301" i="15"/>
  <c r="B398" i="15"/>
  <c r="B491" i="15"/>
  <c r="C578" i="15"/>
  <c r="C748" i="15"/>
  <c r="B862" i="15"/>
  <c r="B1009" i="15"/>
  <c r="B1227" i="15"/>
  <c r="C1426" i="15"/>
  <c r="B1660" i="15"/>
  <c r="B3305" i="15"/>
  <c r="C76" i="15"/>
  <c r="B164" i="15"/>
  <c r="B260" i="15"/>
  <c r="C398" i="15"/>
  <c r="C536" i="15"/>
  <c r="B692" i="15"/>
  <c r="C809" i="15"/>
  <c r="C1018" i="15"/>
  <c r="C1165" i="15"/>
  <c r="C1427" i="15"/>
  <c r="C1660" i="15"/>
  <c r="B2022" i="15"/>
  <c r="B3486" i="15"/>
  <c r="C33" i="15"/>
  <c r="C171" i="15"/>
  <c r="B265" i="15"/>
  <c r="B355" i="15"/>
  <c r="B493" i="15"/>
  <c r="B596" i="15"/>
  <c r="C751" i="15"/>
  <c r="B879" i="15"/>
  <c r="B1019" i="15"/>
  <c r="C1175" i="15"/>
  <c r="B1322" i="15"/>
  <c r="C1663" i="15"/>
  <c r="B2024" i="15"/>
  <c r="B2961" i="15"/>
  <c r="C3577" i="15"/>
  <c r="C43" i="15"/>
  <c r="C127" i="15"/>
  <c r="B225" i="15"/>
  <c r="B363" i="15"/>
  <c r="B501" i="15"/>
  <c r="B752" i="15"/>
  <c r="C3582" i="15"/>
  <c r="B51" i="15"/>
  <c r="C189" i="15"/>
  <c r="C11" i="15"/>
  <c r="C52" i="15"/>
  <c r="B95" i="15"/>
  <c r="C146" i="15"/>
  <c r="C190" i="15"/>
  <c r="B233" i="15"/>
  <c r="C284" i="15"/>
  <c r="C328" i="15"/>
  <c r="B371" i="15"/>
  <c r="C422" i="15"/>
  <c r="C466" i="15"/>
  <c r="B509" i="15"/>
  <c r="C560" i="15"/>
  <c r="B610" i="15"/>
  <c r="B673" i="15"/>
  <c r="B717" i="15"/>
  <c r="C776" i="15"/>
  <c r="B837" i="15"/>
  <c r="C914" i="15"/>
  <c r="B976" i="15"/>
  <c r="C1053" i="15"/>
  <c r="C1120" i="15"/>
  <c r="C1209" i="15"/>
  <c r="B1279" i="15"/>
  <c r="C1372" i="15"/>
  <c r="C1477" i="15"/>
  <c r="C1563" i="15"/>
  <c r="C1726" i="15"/>
  <c r="B1911" i="15"/>
  <c r="B2162" i="15"/>
  <c r="B2388" i="15"/>
  <c r="B2746" i="15"/>
  <c r="B3279" i="15"/>
  <c r="C3623" i="15"/>
  <c r="F3" i="15" a="1"/>
  <c r="F3" i="15" s="1"/>
  <c r="J3" i="15" a="1"/>
  <c r="J3" i="15" s="1"/>
  <c r="I5" i="15"/>
  <c r="I6" i="15" s="1"/>
  <c r="I7" i="15" s="1"/>
  <c r="I8" i="15" s="1"/>
  <c r="I9" i="15" s="1"/>
  <c r="I10" i="15" s="1"/>
  <c r="I11" i="15" s="1"/>
  <c r="I12" i="15" s="1"/>
  <c r="I13" i="15" s="1"/>
  <c r="I14" i="15" s="1"/>
  <c r="I15" i="15" s="1"/>
  <c r="I16" i="15" s="1"/>
  <c r="I17" i="15" s="1"/>
  <c r="I18" i="15" s="1"/>
  <c r="I19" i="15" s="1"/>
  <c r="I20" i="15" s="1"/>
  <c r="B905" i="15"/>
  <c r="B947" i="15"/>
  <c r="C985" i="15"/>
  <c r="B1035" i="15"/>
  <c r="B1078" i="15"/>
  <c r="B1124" i="15"/>
  <c r="B1167" i="15"/>
  <c r="B1215" i="15"/>
  <c r="B1261" i="15"/>
  <c r="B1304" i="15"/>
  <c r="B1354" i="15"/>
  <c r="C1379" i="15"/>
  <c r="B1429" i="15"/>
  <c r="C1485" i="15"/>
  <c r="C1513" i="15"/>
  <c r="B1574" i="15"/>
  <c r="B1648" i="15"/>
  <c r="C1712" i="15"/>
  <c r="C1789" i="15"/>
  <c r="B1891" i="15"/>
  <c r="B1986" i="15"/>
  <c r="B2184" i="15"/>
  <c r="B2478" i="15"/>
  <c r="C13" i="15"/>
  <c r="B44" i="15"/>
  <c r="C77" i="15"/>
  <c r="B130" i="15"/>
  <c r="C164" i="15"/>
  <c r="C199" i="15"/>
  <c r="C233" i="15"/>
  <c r="C285" i="15"/>
  <c r="C320" i="15"/>
  <c r="C355" i="15"/>
  <c r="B389" i="15"/>
  <c r="C423" i="15"/>
  <c r="C458" i="15"/>
  <c r="C509" i="15"/>
  <c r="C544" i="15"/>
  <c r="C579" i="15"/>
  <c r="C614" i="15"/>
  <c r="B649" i="15"/>
  <c r="C682" i="15"/>
  <c r="C723" i="15"/>
  <c r="C759" i="15"/>
  <c r="C802" i="15"/>
  <c r="C844" i="15"/>
  <c r="C905" i="15"/>
  <c r="C947" i="15"/>
  <c r="B991" i="15"/>
  <c r="C1035" i="15"/>
  <c r="C1078" i="15"/>
  <c r="B1129" i="15"/>
  <c r="C1148" i="15"/>
  <c r="B1192" i="15"/>
  <c r="C1241" i="15"/>
  <c r="C1285" i="15"/>
  <c r="B1329" i="15"/>
  <c r="B1381" i="15"/>
  <c r="B1430" i="15"/>
  <c r="C1486" i="15"/>
  <c r="B1541" i="15"/>
  <c r="C1611" i="15"/>
  <c r="C1714" i="15"/>
  <c r="C1790" i="15"/>
  <c r="B1894" i="15"/>
  <c r="C2046" i="15"/>
  <c r="B2185" i="15"/>
  <c r="B2323" i="15"/>
  <c r="C2478" i="15"/>
  <c r="C2565" i="15"/>
  <c r="B2701" i="15"/>
  <c r="B2787" i="15"/>
  <c r="C2870" i="15"/>
  <c r="C2941" i="15"/>
  <c r="C3022" i="15"/>
  <c r="C3132" i="15"/>
  <c r="C3224" i="15"/>
  <c r="C3340" i="15"/>
  <c r="C3429" i="15"/>
  <c r="B3522" i="15"/>
  <c r="B3654" i="15"/>
  <c r="C3777" i="15"/>
  <c r="B4126" i="15"/>
  <c r="B4036" i="15"/>
  <c r="B3913" i="15"/>
  <c r="C3820" i="15"/>
  <c r="C3727" i="15"/>
  <c r="C3621" i="15"/>
  <c r="B3544" i="15"/>
  <c r="B3465" i="15"/>
  <c r="C3396" i="15"/>
  <c r="C3335" i="15"/>
  <c r="B3255" i="15"/>
  <c r="B3190" i="15"/>
  <c r="B3110" i="15"/>
  <c r="B3047" i="15"/>
  <c r="B2986" i="15"/>
  <c r="B2920" i="15"/>
  <c r="C2874" i="15"/>
  <c r="B2830" i="15"/>
  <c r="B2763" i="15"/>
  <c r="C2718" i="15"/>
  <c r="B2658" i="15"/>
  <c r="C2610" i="15"/>
  <c r="B2558" i="15"/>
  <c r="C2499" i="15"/>
  <c r="B2450" i="15"/>
  <c r="C2391" i="15"/>
  <c r="B2344" i="15"/>
  <c r="B2298" i="15"/>
  <c r="C2242" i="15"/>
  <c r="B2199" i="15"/>
  <c r="C2144" i="15"/>
  <c r="B2100" i="15"/>
  <c r="B2058" i="15"/>
  <c r="C2019" i="15"/>
  <c r="B1981" i="15"/>
  <c r="B1942" i="15"/>
  <c r="B1909" i="15"/>
  <c r="B1873" i="15"/>
  <c r="B1837" i="15"/>
  <c r="C1803" i="15"/>
  <c r="C1772" i="15"/>
  <c r="C1747" i="15"/>
  <c r="C1721" i="15"/>
  <c r="C1697" i="15"/>
  <c r="C1673" i="15"/>
  <c r="C1647" i="15"/>
  <c r="C1623" i="15"/>
  <c r="B1598" i="15"/>
  <c r="C1573" i="15"/>
  <c r="C1549" i="15"/>
  <c r="C1529" i="15"/>
  <c r="B1511" i="15"/>
  <c r="C1492" i="15"/>
  <c r="C1473" i="15"/>
  <c r="B1455" i="15"/>
  <c r="B1436" i="15"/>
  <c r="C1417" i="15"/>
  <c r="C1397" i="15"/>
  <c r="B1379" i="15"/>
  <c r="B1363" i="15"/>
  <c r="B1345" i="15"/>
  <c r="B1328" i="15"/>
  <c r="C1310" i="15"/>
  <c r="B1293" i="15"/>
  <c r="B1276" i="15"/>
  <c r="B1258" i="15"/>
  <c r="B1241" i="15"/>
  <c r="C1223" i="15"/>
  <c r="B1207" i="15"/>
  <c r="B1190" i="15"/>
  <c r="B1172" i="15"/>
  <c r="B1155" i="15"/>
  <c r="C1137" i="15"/>
  <c r="B1120" i="15"/>
  <c r="B1103" i="15"/>
  <c r="B1085" i="15"/>
  <c r="B1069" i="15"/>
  <c r="C1051" i="15"/>
  <c r="B1034" i="15"/>
  <c r="B1017" i="15"/>
  <c r="B999" i="15"/>
  <c r="B982" i="15"/>
  <c r="C4035" i="15"/>
  <c r="C3910" i="15"/>
  <c r="C3813" i="15"/>
  <c r="C3701" i="15"/>
  <c r="B3621" i="15"/>
  <c r="B3543" i="15"/>
  <c r="C3462" i="15"/>
  <c r="B3396" i="15"/>
  <c r="C3317" i="15"/>
  <c r="B3254" i="15"/>
  <c r="B3189" i="15"/>
  <c r="B3106" i="15"/>
  <c r="B3046" i="15"/>
  <c r="C2968" i="15"/>
  <c r="C2919" i="15"/>
  <c r="B2874" i="15"/>
  <c r="C2810" i="15"/>
  <c r="C2762" i="15"/>
  <c r="B2718" i="15"/>
  <c r="C2653" i="15"/>
  <c r="B2610" i="15"/>
  <c r="B2545" i="15"/>
  <c r="B2499" i="15"/>
  <c r="C2449" i="15"/>
  <c r="B2391" i="15"/>
  <c r="B2337" i="15"/>
  <c r="B2283" i="15"/>
  <c r="B2242" i="15"/>
  <c r="C2197" i="15"/>
  <c r="C2143" i="15"/>
  <c r="B2098" i="15"/>
  <c r="B2047" i="15"/>
  <c r="B2006" i="15"/>
  <c r="C1969" i="15"/>
  <c r="B1933" i="15"/>
  <c r="C1897" i="15"/>
  <c r="B1862" i="15"/>
  <c r="C1824" i="15"/>
  <c r="B1795" i="15"/>
  <c r="C1763" i="15"/>
  <c r="C1739" i="15"/>
  <c r="B1717" i="15"/>
  <c r="B1690" i="15"/>
  <c r="B1666" i="15"/>
  <c r="C1640" i="15"/>
  <c r="B1616" i="15"/>
  <c r="B1591" i="15"/>
  <c r="B1565" i="15"/>
  <c r="B1544" i="15"/>
  <c r="B1525" i="15"/>
  <c r="B1505" i="15"/>
  <c r="B1487" i="15"/>
  <c r="C1467" i="15"/>
  <c r="C1449" i="15"/>
  <c r="C1430" i="15"/>
  <c r="C1411" i="15"/>
  <c r="C1393" i="15"/>
  <c r="C1373" i="15"/>
  <c r="C1357" i="15"/>
  <c r="B1340" i="15"/>
  <c r="B4086" i="15"/>
  <c r="C3949" i="15"/>
  <c r="B3813" i="15"/>
  <c r="B3697" i="15"/>
  <c r="B3582" i="15"/>
  <c r="B3490" i="15"/>
  <c r="B3406" i="15"/>
  <c r="C3315" i="15"/>
  <c r="C3228" i="15"/>
  <c r="C3154" i="15"/>
  <c r="B3075" i="15"/>
  <c r="B2988" i="15"/>
  <c r="B2919" i="15"/>
  <c r="C2852" i="15"/>
  <c r="B2791" i="15"/>
  <c r="B2738" i="15"/>
  <c r="B2670" i="15"/>
  <c r="C2608" i="15"/>
  <c r="B2542" i="15"/>
  <c r="B2475" i="15"/>
  <c r="C2408" i="15"/>
  <c r="B2348" i="15"/>
  <c r="C2281" i="15"/>
  <c r="B2222" i="15"/>
  <c r="B2179" i="15"/>
  <c r="B2119" i="15"/>
  <c r="B2062" i="15"/>
  <c r="B2005" i="15"/>
  <c r="B1963" i="15"/>
  <c r="B1926" i="15"/>
  <c r="B1876" i="15"/>
  <c r="B1838" i="15"/>
  <c r="C1794" i="15"/>
  <c r="C1761" i="15"/>
  <c r="C1735" i="15"/>
  <c r="B1702" i="15"/>
  <c r="C1675" i="15"/>
  <c r="B1640" i="15"/>
  <c r="C1612" i="15"/>
  <c r="C1585" i="15"/>
  <c r="B1553" i="15"/>
  <c r="B1532" i="15"/>
  <c r="C1504" i="15"/>
  <c r="C1484" i="15"/>
  <c r="B1465" i="15"/>
  <c r="B1439" i="15"/>
  <c r="C1418" i="15"/>
  <c r="B1393" i="15"/>
  <c r="B1372" i="15"/>
  <c r="C1353" i="15"/>
  <c r="B1330" i="15"/>
  <c r="C1312" i="15"/>
  <c r="B1294" i="15"/>
  <c r="C1276" i="15"/>
  <c r="B1253" i="15"/>
  <c r="B1235" i="15"/>
  <c r="B1217" i="15"/>
  <c r="B1199" i="15"/>
  <c r="B1181" i="15"/>
  <c r="B1163" i="15"/>
  <c r="C1141" i="15"/>
  <c r="C1123" i="15"/>
  <c r="C1105" i="15"/>
  <c r="C1087" i="15"/>
  <c r="C1069" i="15"/>
  <c r="C1046" i="15"/>
  <c r="B1028" i="15"/>
  <c r="C1010" i="15"/>
  <c r="B992" i="15"/>
  <c r="C974" i="15"/>
  <c r="C956" i="15"/>
  <c r="C939" i="15"/>
  <c r="B922" i="15"/>
  <c r="C904" i="15"/>
  <c r="C887" i="15"/>
  <c r="C869" i="15"/>
  <c r="C853" i="15"/>
  <c r="B836" i="15"/>
  <c r="C818" i="15"/>
  <c r="C801" i="15"/>
  <c r="C783" i="15"/>
  <c r="C766" i="15"/>
  <c r="B749" i="15"/>
  <c r="C731" i="15"/>
  <c r="C715" i="15"/>
  <c r="C697" i="15"/>
  <c r="C4060" i="15"/>
  <c r="B3949" i="15"/>
  <c r="B3787" i="15"/>
  <c r="C3689" i="15"/>
  <c r="C3580" i="15"/>
  <c r="C3488" i="15"/>
  <c r="B3398" i="15"/>
  <c r="B3315" i="15"/>
  <c r="B3225" i="15"/>
  <c r="B3138" i="15"/>
  <c r="C3074" i="15"/>
  <c r="C2987" i="15"/>
  <c r="B2917" i="15"/>
  <c r="B2852" i="15"/>
  <c r="C2787" i="15"/>
  <c r="C2724" i="15"/>
  <c r="C2668" i="15"/>
  <c r="B2589" i="15"/>
  <c r="B2539" i="15"/>
  <c r="B2474" i="15"/>
  <c r="B2408" i="15"/>
  <c r="C2344" i="15"/>
  <c r="B2281" i="15"/>
  <c r="B2221" i="15"/>
  <c r="B2164" i="15"/>
  <c r="C2118" i="15"/>
  <c r="B2061" i="15"/>
  <c r="B2002" i="15"/>
  <c r="B1962" i="15"/>
  <c r="B1914" i="15"/>
  <c r="C1875" i="15"/>
  <c r="C1837" i="15"/>
  <c r="B1794" i="15"/>
  <c r="B1761" i="15"/>
  <c r="B1727" i="15"/>
  <c r="B1700" i="15"/>
  <c r="B1675" i="15"/>
  <c r="B1639" i="15"/>
  <c r="B1612" i="15"/>
  <c r="C1577" i="15"/>
  <c r="C1552" i="15"/>
  <c r="B1531" i="15"/>
  <c r="B1504" i="15"/>
  <c r="C1483" i="15"/>
  <c r="B1459" i="15"/>
  <c r="B1438" i="15"/>
  <c r="B1418" i="15"/>
  <c r="C1390" i="15"/>
  <c r="C1371" i="15"/>
  <c r="C1348" i="15"/>
  <c r="C1329" i="15"/>
  <c r="B1312" i="15"/>
  <c r="C1293" i="15"/>
  <c r="C1270" i="15"/>
  <c r="C1252" i="15"/>
  <c r="C1234" i="15"/>
  <c r="C1216" i="15"/>
  <c r="C1198" i="15"/>
  <c r="C1180" i="15"/>
  <c r="C1157" i="15"/>
  <c r="B1141" i="15"/>
  <c r="C1121" i="15"/>
  <c r="B1105" i="15"/>
  <c r="C1085" i="15"/>
  <c r="C1063" i="15"/>
  <c r="B1046" i="15"/>
  <c r="C1027" i="15"/>
  <c r="B1010" i="15"/>
  <c r="C991" i="15"/>
  <c r="B974" i="15"/>
  <c r="B956" i="15"/>
  <c r="B939" i="15"/>
  <c r="C921" i="15"/>
  <c r="B904" i="15"/>
  <c r="B887" i="15"/>
  <c r="B869" i="15"/>
  <c r="B853" i="15"/>
  <c r="C835" i="15"/>
  <c r="B818" i="15"/>
  <c r="B801" i="15"/>
  <c r="B783" i="15"/>
  <c r="B766" i="15"/>
  <c r="C27" i="15"/>
  <c r="C61" i="15"/>
  <c r="C112" i="15"/>
  <c r="C147" i="15"/>
  <c r="C182" i="15"/>
  <c r="B217" i="15"/>
  <c r="C268" i="15"/>
  <c r="B303" i="15"/>
  <c r="C337" i="15"/>
  <c r="C371" i="15"/>
  <c r="C406" i="15"/>
  <c r="C441" i="15"/>
  <c r="C493" i="15"/>
  <c r="C527" i="15"/>
  <c r="B562" i="15"/>
  <c r="C596" i="15"/>
  <c r="C631" i="15"/>
  <c r="C665" i="15"/>
  <c r="C705" i="15"/>
  <c r="C741" i="15"/>
  <c r="B778" i="15"/>
  <c r="B821" i="15"/>
  <c r="C862" i="15"/>
  <c r="C925" i="15"/>
  <c r="C967" i="15"/>
  <c r="C1011" i="15"/>
  <c r="B1060" i="15"/>
  <c r="C1103" i="15"/>
  <c r="C1172" i="15"/>
  <c r="C1215" i="15"/>
  <c r="B1262" i="15"/>
  <c r="B1305" i="15"/>
  <c r="B1355" i="15"/>
  <c r="B1408" i="15"/>
  <c r="C1457" i="15"/>
  <c r="C1514" i="15"/>
  <c r="C1574" i="15"/>
  <c r="B1649" i="15"/>
  <c r="C1684" i="15"/>
  <c r="C1750" i="15"/>
  <c r="B1842" i="15"/>
  <c r="C1946" i="15"/>
  <c r="C1998" i="15"/>
  <c r="B2122" i="15"/>
  <c r="B2262" i="15"/>
  <c r="C2407" i="15"/>
  <c r="B2631" i="15"/>
  <c r="C4099" i="15"/>
  <c r="B3" i="15"/>
  <c r="B17" i="15"/>
  <c r="B32" i="15"/>
  <c r="B49" i="15"/>
  <c r="B67" i="15"/>
  <c r="B83" i="15"/>
  <c r="C100" i="15"/>
  <c r="B118" i="15"/>
  <c r="B135" i="15"/>
  <c r="B153" i="15"/>
  <c r="B170" i="15"/>
  <c r="C187" i="15"/>
  <c r="B205" i="15"/>
  <c r="B221" i="15"/>
  <c r="B239" i="15"/>
  <c r="B256" i="15"/>
  <c r="C273" i="15"/>
  <c r="B291" i="15"/>
  <c r="B308" i="15"/>
  <c r="B326" i="15"/>
  <c r="B343" i="15"/>
  <c r="C359" i="15"/>
  <c r="B377" i="15"/>
  <c r="B394" i="15"/>
  <c r="B412" i="15"/>
  <c r="B429" i="15"/>
  <c r="C446" i="15"/>
  <c r="B464" i="15"/>
  <c r="B481" i="15"/>
  <c r="B499" i="15"/>
  <c r="B515" i="15"/>
  <c r="C532" i="15"/>
  <c r="B550" i="15"/>
  <c r="B567" i="15"/>
  <c r="B585" i="15"/>
  <c r="B602" i="15"/>
  <c r="C619" i="15"/>
  <c r="B637" i="15"/>
  <c r="B653" i="15"/>
  <c r="B671" i="15"/>
  <c r="B688" i="15"/>
  <c r="B706" i="15"/>
  <c r="B724" i="15"/>
  <c r="B742" i="15"/>
  <c r="B760" i="15"/>
  <c r="C784" i="15"/>
  <c r="B803" i="15"/>
  <c r="B826" i="15"/>
  <c r="B845" i="15"/>
  <c r="C863" i="15"/>
  <c r="B889" i="15"/>
  <c r="C907" i="15"/>
  <c r="B931" i="15"/>
  <c r="B949" i="15"/>
  <c r="B968" i="15"/>
  <c r="C992" i="15"/>
  <c r="C1017" i="15"/>
  <c r="C1036" i="15"/>
  <c r="C1060" i="15"/>
  <c r="C1079" i="15"/>
  <c r="B1106" i="15"/>
  <c r="C1129" i="15"/>
  <c r="B1149" i="15"/>
  <c r="C1173" i="15"/>
  <c r="C1192" i="15"/>
  <c r="B1219" i="15"/>
  <c r="B1243" i="15"/>
  <c r="C1262" i="15"/>
  <c r="B1286" i="15"/>
  <c r="C1305" i="15"/>
  <c r="C1330" i="15"/>
  <c r="C1355" i="15"/>
  <c r="C1381" i="15"/>
  <c r="C1408" i="15"/>
  <c r="C1436" i="15"/>
  <c r="C1465" i="15"/>
  <c r="B1493" i="15"/>
  <c r="B1515" i="15"/>
  <c r="C1541" i="15"/>
  <c r="C1575" i="15"/>
  <c r="B1613" i="15"/>
  <c r="C1649" i="15"/>
  <c r="B1685" i="15"/>
  <c r="C1724" i="15"/>
  <c r="B1753" i="15"/>
  <c r="B1804" i="15"/>
  <c r="B1845" i="15"/>
  <c r="C1894" i="15"/>
  <c r="B1948" i="15"/>
  <c r="B2000" i="15"/>
  <c r="C2062" i="15"/>
  <c r="B2125" i="15"/>
  <c r="C2199" i="15"/>
  <c r="C2262" i="15"/>
  <c r="B2324" i="15"/>
  <c r="B2414" i="15"/>
  <c r="C2496" i="15"/>
  <c r="B2566" i="15"/>
  <c r="B2634" i="15"/>
  <c r="B2719" i="15"/>
  <c r="C2804" i="15"/>
  <c r="B2875" i="15"/>
  <c r="B2942" i="15"/>
  <c r="B3024" i="15"/>
  <c r="B3134" i="15"/>
  <c r="C3246" i="15"/>
  <c r="B3344" i="15"/>
  <c r="C3430" i="15"/>
  <c r="B3548" i="15"/>
  <c r="C3655" i="15"/>
  <c r="C3827" i="15"/>
  <c r="B3964" i="15"/>
  <c r="B881" i="15"/>
  <c r="B925" i="15"/>
  <c r="B967" i="15"/>
  <c r="B1011" i="15"/>
  <c r="C1054" i="15"/>
  <c r="C1097" i="15"/>
  <c r="B1148" i="15"/>
  <c r="C1191" i="15"/>
  <c r="C1235" i="15"/>
  <c r="B1285" i="15"/>
  <c r="C1328" i="15"/>
  <c r="B1402" i="15"/>
  <c r="B1457" i="15"/>
  <c r="B1540" i="15"/>
  <c r="B1604" i="15"/>
  <c r="B1677" i="15"/>
  <c r="B1750" i="15"/>
  <c r="C1838" i="15"/>
  <c r="B1945" i="15"/>
  <c r="C2043" i="15"/>
  <c r="B2121" i="15"/>
  <c r="B2259" i="15"/>
  <c r="C2322" i="15"/>
  <c r="B2406" i="15"/>
  <c r="B2560" i="15"/>
  <c r="B2630" i="15"/>
  <c r="C2697" i="15"/>
  <c r="B2782" i="15"/>
  <c r="C2854" i="15"/>
  <c r="C2940" i="15"/>
  <c r="C3016" i="15"/>
  <c r="B3132" i="15"/>
  <c r="B3224" i="15"/>
  <c r="B3336" i="15"/>
  <c r="B3429" i="15"/>
  <c r="C3521" i="15"/>
  <c r="C3650" i="15"/>
  <c r="B3777" i="15"/>
  <c r="B3950" i="15"/>
  <c r="B4099" i="15"/>
  <c r="C95" i="15"/>
  <c r="C250" i="15"/>
  <c r="B476" i="15"/>
  <c r="C881" i="15"/>
  <c r="C3" i="15"/>
  <c r="C17" i="15"/>
  <c r="C32" i="15"/>
  <c r="C49" i="15"/>
  <c r="C67" i="15"/>
  <c r="C83" i="15"/>
  <c r="B101" i="15"/>
  <c r="C118" i="15"/>
  <c r="C135" i="15"/>
  <c r="C153" i="15"/>
  <c r="C170" i="15"/>
  <c r="B188" i="15"/>
  <c r="C205" i="15"/>
  <c r="C221" i="15"/>
  <c r="C239" i="15"/>
  <c r="C256" i="15"/>
  <c r="B274" i="15"/>
  <c r="C291" i="15"/>
  <c r="C308" i="15"/>
  <c r="C326" i="15"/>
  <c r="C343" i="15"/>
  <c r="B361" i="15"/>
  <c r="C377" i="15"/>
  <c r="C394" i="15"/>
  <c r="C412" i="15"/>
  <c r="C429" i="15"/>
  <c r="B447" i="15"/>
  <c r="C464" i="15"/>
  <c r="C481" i="15"/>
  <c r="C499" i="15"/>
  <c r="C515" i="15"/>
  <c r="B533" i="15"/>
  <c r="C550" i="15"/>
  <c r="C567" i="15"/>
  <c r="C585" i="15"/>
  <c r="C602" i="15"/>
  <c r="B620" i="15"/>
  <c r="C637" i="15"/>
  <c r="C653" i="15"/>
  <c r="C671" i="15"/>
  <c r="C688" i="15"/>
  <c r="B707" i="15"/>
  <c r="C724" i="15"/>
  <c r="B743" i="15"/>
  <c r="C760" i="15"/>
  <c r="B785" i="15"/>
  <c r="C803" i="15"/>
  <c r="C826" i="15"/>
  <c r="C845" i="15"/>
  <c r="B865" i="15"/>
  <c r="C889" i="15"/>
  <c r="B908" i="15"/>
  <c r="C931" i="15"/>
  <c r="C949" i="15"/>
  <c r="C968" i="15"/>
  <c r="C993" i="15"/>
  <c r="B1018" i="15"/>
  <c r="B1037" i="15"/>
  <c r="B1061" i="15"/>
  <c r="B1081" i="15"/>
  <c r="C1106" i="15"/>
  <c r="C1130" i="15"/>
  <c r="C1149" i="15"/>
  <c r="B1174" i="15"/>
  <c r="B1198" i="15"/>
  <c r="C1219" i="15"/>
  <c r="C1243" i="15"/>
  <c r="C1267" i="15"/>
  <c r="C1286" i="15"/>
  <c r="B1311" i="15"/>
  <c r="B1336" i="15"/>
  <c r="B1357" i="15"/>
  <c r="C1382" i="15"/>
  <c r="B1409" i="15"/>
  <c r="C1437" i="15"/>
  <c r="B1466" i="15"/>
  <c r="B1495" i="15"/>
  <c r="C1520" i="15"/>
  <c r="C1543" i="15"/>
  <c r="B1577" i="15"/>
  <c r="C1613" i="15"/>
  <c r="C1652" i="15"/>
  <c r="C1685" i="15"/>
  <c r="C1725" i="15"/>
  <c r="C1760" i="15"/>
  <c r="C1804" i="15"/>
  <c r="B1854" i="15"/>
  <c r="B1897" i="15"/>
  <c r="B1950" i="15"/>
  <c r="C2000" i="15"/>
  <c r="B2064" i="15"/>
  <c r="B2136" i="15"/>
  <c r="B2200" i="15"/>
  <c r="B2263" i="15"/>
  <c r="C2336" i="15"/>
  <c r="C2428" i="15"/>
  <c r="B2497" i="15"/>
  <c r="B2568" i="15"/>
  <c r="B2650" i="15"/>
  <c r="B2720" i="15"/>
  <c r="B2805" i="15"/>
  <c r="B2877" i="15"/>
  <c r="B2946" i="15"/>
  <c r="C3040" i="15"/>
  <c r="B3137" i="15"/>
  <c r="B3248" i="15"/>
  <c r="B3346" i="15"/>
  <c r="B3454" i="15"/>
  <c r="C3548" i="15"/>
  <c r="B3656" i="15"/>
  <c r="B3835" i="15"/>
  <c r="B3996" i="15"/>
  <c r="B2067" i="15"/>
  <c r="C2084" i="15"/>
  <c r="C2106" i="15"/>
  <c r="C2125" i="15"/>
  <c r="B2148" i="15"/>
  <c r="B2168" i="15"/>
  <c r="C2185" i="15"/>
  <c r="C2205" i="15"/>
  <c r="B2226" i="15"/>
  <c r="B2247" i="15"/>
  <c r="B2269" i="15"/>
  <c r="C2283" i="15"/>
  <c r="C2305" i="15"/>
  <c r="C2324" i="15"/>
  <c r="C2349" i="15"/>
  <c r="B2372" i="15"/>
  <c r="B2392" i="15"/>
  <c r="C2414" i="15"/>
  <c r="B2437" i="15"/>
  <c r="B2460" i="15"/>
  <c r="B2485" i="15"/>
  <c r="B2503" i="15"/>
  <c r="C2524" i="15"/>
  <c r="C2545" i="15"/>
  <c r="B2571" i="15"/>
  <c r="C2593" i="15"/>
  <c r="B2612" i="15"/>
  <c r="B2636" i="15"/>
  <c r="C2658" i="15"/>
  <c r="C2680" i="15"/>
  <c r="B2704" i="15"/>
  <c r="B2725" i="15"/>
  <c r="C2746" i="15"/>
  <c r="C2767" i="15"/>
  <c r="B2792" i="15"/>
  <c r="B2816" i="15"/>
  <c r="C2833" i="15"/>
  <c r="B2856" i="15"/>
  <c r="C2877" i="15"/>
  <c r="B2902" i="15"/>
  <c r="C2946" i="15"/>
  <c r="B2969" i="15"/>
  <c r="C2994" i="15"/>
  <c r="C3024" i="15"/>
  <c r="B3058" i="15"/>
  <c r="C3082" i="15"/>
  <c r="B3116" i="15"/>
  <c r="B3141" i="15"/>
  <c r="C3171" i="15"/>
  <c r="C3202" i="15"/>
  <c r="B3231" i="15"/>
  <c r="C3257" i="15"/>
  <c r="B3290" i="15"/>
  <c r="B3322" i="15"/>
  <c r="C3350" i="15"/>
  <c r="B3378" i="15"/>
  <c r="B3408" i="15"/>
  <c r="C3436" i="15"/>
  <c r="B3466" i="15"/>
  <c r="C3498" i="15"/>
  <c r="C3522" i="15"/>
  <c r="B3556" i="15"/>
  <c r="C3586" i="15"/>
  <c r="B3625" i="15"/>
  <c r="B3666" i="15"/>
  <c r="B3702" i="15"/>
  <c r="B3748" i="15"/>
  <c r="C3787" i="15"/>
  <c r="C3835" i="15"/>
  <c r="C3878" i="15"/>
  <c r="B3914" i="15"/>
  <c r="C3964" i="15"/>
  <c r="B4012" i="15"/>
  <c r="B4063" i="15"/>
  <c r="C4108" i="15"/>
  <c r="B7" i="15"/>
  <c r="B14" i="15"/>
  <c r="B21" i="15"/>
  <c r="B28" i="15"/>
  <c r="C35" i="15"/>
  <c r="B45" i="15"/>
  <c r="B53" i="15"/>
  <c r="B62" i="15"/>
  <c r="B70" i="15"/>
  <c r="C79" i="15"/>
  <c r="B88" i="15"/>
  <c r="B97" i="15"/>
  <c r="B105" i="15"/>
  <c r="B113" i="15"/>
  <c r="C122" i="15"/>
  <c r="B131" i="15"/>
  <c r="B140" i="15"/>
  <c r="B148" i="15"/>
  <c r="B157" i="15"/>
  <c r="C165" i="15"/>
  <c r="B175" i="15"/>
  <c r="B183" i="15"/>
  <c r="B191" i="15"/>
  <c r="B200" i="15"/>
  <c r="C208" i="15"/>
  <c r="B218" i="15"/>
  <c r="B226" i="15"/>
  <c r="B235" i="15"/>
  <c r="B243" i="15"/>
  <c r="C251" i="15"/>
  <c r="B261" i="15"/>
  <c r="B269" i="15"/>
  <c r="B278" i="15"/>
  <c r="B286" i="15"/>
  <c r="C295" i="15"/>
  <c r="B304" i="15"/>
  <c r="B313" i="15"/>
  <c r="B321" i="15"/>
  <c r="B329" i="15"/>
  <c r="C338" i="15"/>
  <c r="B347" i="15"/>
  <c r="B356" i="15"/>
  <c r="B364" i="15"/>
  <c r="B373" i="15"/>
  <c r="C381" i="15"/>
  <c r="B391" i="15"/>
  <c r="B399" i="15"/>
  <c r="B407" i="15"/>
  <c r="B416" i="15"/>
  <c r="C424" i="15"/>
  <c r="B434" i="15"/>
  <c r="B442" i="15"/>
  <c r="B451" i="15"/>
  <c r="B459" i="15"/>
  <c r="C467" i="15"/>
  <c r="B477" i="15"/>
  <c r="B485" i="15"/>
  <c r="B494" i="15"/>
  <c r="B502" i="15"/>
  <c r="C511" i="15"/>
  <c r="B520" i="15"/>
  <c r="B529" i="15"/>
  <c r="B537" i="15"/>
  <c r="B545" i="15"/>
  <c r="C554" i="15"/>
  <c r="B563" i="15"/>
  <c r="B572" i="15"/>
  <c r="B580" i="15"/>
  <c r="B589" i="15"/>
  <c r="C597" i="15"/>
  <c r="B607" i="15"/>
  <c r="B615" i="15"/>
  <c r="B623" i="15"/>
  <c r="B632" i="15"/>
  <c r="C640" i="15"/>
  <c r="B650" i="15"/>
  <c r="B658" i="15"/>
  <c r="B667" i="15"/>
  <c r="B675" i="15"/>
  <c r="C683" i="15"/>
  <c r="B693" i="15"/>
  <c r="B701" i="15"/>
  <c r="B710" i="15"/>
  <c r="B718" i="15"/>
  <c r="C727" i="15"/>
  <c r="B736" i="15"/>
  <c r="B745" i="15"/>
  <c r="B753" i="15"/>
  <c r="B761" i="15"/>
  <c r="C770" i="15"/>
  <c r="B779" i="15"/>
  <c r="B788" i="15"/>
  <c r="B796" i="15"/>
  <c r="B805" i="15"/>
  <c r="C813" i="15"/>
  <c r="B823" i="15"/>
  <c r="B831" i="15"/>
  <c r="B839" i="15"/>
  <c r="B848" i="15"/>
  <c r="C856" i="15"/>
  <c r="B866" i="15"/>
  <c r="B874" i="15"/>
  <c r="B883" i="15"/>
  <c r="B891" i="15"/>
  <c r="C899" i="15"/>
  <c r="B909" i="15"/>
  <c r="B917" i="15"/>
  <c r="B926" i="15"/>
  <c r="B934" i="15"/>
  <c r="C943" i="15"/>
  <c r="B952" i="15"/>
  <c r="B961" i="15"/>
  <c r="B969" i="15"/>
  <c r="B977" i="15"/>
  <c r="C986" i="15"/>
  <c r="B995" i="15"/>
  <c r="B1004" i="15"/>
  <c r="B1012" i="15"/>
  <c r="B1021" i="15"/>
  <c r="C1029" i="15"/>
  <c r="B1039" i="15"/>
  <c r="B1047" i="15"/>
  <c r="B1055" i="15"/>
  <c r="B1064" i="15"/>
  <c r="C1072" i="15"/>
  <c r="B1082" i="15"/>
  <c r="B1090" i="15"/>
  <c r="B1099" i="15"/>
  <c r="B1107" i="15"/>
  <c r="C1115" i="15"/>
  <c r="B1125" i="15"/>
  <c r="B1133" i="15"/>
  <c r="B1142" i="15"/>
  <c r="B1150" i="15"/>
  <c r="C1159" i="15"/>
  <c r="B1168" i="15"/>
  <c r="B1177" i="15"/>
  <c r="B1185" i="15"/>
  <c r="B1193" i="15"/>
  <c r="C1202" i="15"/>
  <c r="B1211" i="15"/>
  <c r="B1220" i="15"/>
  <c r="B1228" i="15"/>
  <c r="B1237" i="15"/>
  <c r="C1245" i="15"/>
  <c r="B1255" i="15"/>
  <c r="B1263" i="15"/>
  <c r="B1271" i="15"/>
  <c r="B1280" i="15"/>
  <c r="C1288" i="15"/>
  <c r="B1298" i="15"/>
  <c r="B1306" i="15"/>
  <c r="B1315" i="15"/>
  <c r="B1323" i="15"/>
  <c r="C1331" i="15"/>
  <c r="B1341" i="15"/>
  <c r="B1349" i="15"/>
  <c r="B1358" i="15"/>
  <c r="B1366" i="15"/>
  <c r="C1375" i="15"/>
  <c r="C1384" i="15"/>
  <c r="B1394" i="15"/>
  <c r="C1402" i="15"/>
  <c r="B1412" i="15"/>
  <c r="C1421" i="15"/>
  <c r="C1431" i="15"/>
  <c r="B1441" i="15"/>
  <c r="B1450" i="15"/>
  <c r="C1459" i="15"/>
  <c r="C1468" i="15"/>
  <c r="B1479" i="15"/>
  <c r="C1487" i="15"/>
  <c r="B1497" i="15"/>
  <c r="C1505" i="15"/>
  <c r="B1516" i="15"/>
  <c r="B1526" i="15"/>
  <c r="C1534" i="15"/>
  <c r="C1544" i="15"/>
  <c r="B1555" i="15"/>
  <c r="C1567" i="15"/>
  <c r="C1580" i="15"/>
  <c r="C1591" i="15"/>
  <c r="C1604" i="15"/>
  <c r="C1616" i="15"/>
  <c r="B1630" i="15"/>
  <c r="C1641" i="15"/>
  <c r="C1654" i="15"/>
  <c r="C1666" i="15"/>
  <c r="C1677" i="15"/>
  <c r="B1691" i="15"/>
  <c r="C1703" i="15"/>
  <c r="C1717" i="15"/>
  <c r="C1727" i="15"/>
  <c r="C1741" i="15"/>
  <c r="B1754" i="15"/>
  <c r="C1767" i="15"/>
  <c r="C1780" i="15"/>
  <c r="C1795" i="15"/>
  <c r="C1810" i="15"/>
  <c r="C1825" i="15"/>
  <c r="B1846" i="15"/>
  <c r="B1863" i="15"/>
  <c r="B1881" i="15"/>
  <c r="B1898" i="15"/>
  <c r="B1917" i="15"/>
  <c r="B1935" i="15"/>
  <c r="B1952" i="15"/>
  <c r="B1970" i="15"/>
  <c r="B1988" i="15"/>
  <c r="C2010" i="15"/>
  <c r="B2031" i="15"/>
  <c r="B2048" i="15"/>
  <c r="B2070" i="15"/>
  <c r="B2086" i="15"/>
  <c r="C2107" i="15"/>
  <c r="B2130" i="15"/>
  <c r="C2148" i="15"/>
  <c r="C2168" i="15"/>
  <c r="B2186" i="15"/>
  <c r="C2208" i="15"/>
  <c r="B2229" i="15"/>
  <c r="C2247" i="15"/>
  <c r="C2269" i="15"/>
  <c r="B2286" i="15"/>
  <c r="B2307" i="15"/>
  <c r="B2331" i="15"/>
  <c r="B2350" i="15"/>
  <c r="C2372" i="15"/>
  <c r="C2392" i="15"/>
  <c r="C2416" i="15"/>
  <c r="B2442" i="15"/>
  <c r="C2460" i="15"/>
  <c r="C2485" i="15"/>
  <c r="B2504" i="15"/>
  <c r="C2528" i="15"/>
  <c r="C2552" i="15"/>
  <c r="B2572" i="15"/>
  <c r="C2594" i="15"/>
  <c r="B2614" i="15"/>
  <c r="B2638" i="15"/>
  <c r="B2661" i="15"/>
  <c r="B2682" i="15"/>
  <c r="C2704" i="15"/>
  <c r="C2725" i="15"/>
  <c r="C2748" i="15"/>
  <c r="B2774" i="15"/>
  <c r="B2794" i="15"/>
  <c r="C2816" i="15"/>
  <c r="B2834" i="15"/>
  <c r="B2860" i="15"/>
  <c r="C2883" i="15"/>
  <c r="C2902" i="15"/>
  <c r="B2926" i="15"/>
  <c r="B2947" i="15"/>
  <c r="B2972" i="15"/>
  <c r="B3000" i="15"/>
  <c r="B3026" i="15"/>
  <c r="C3058" i="15"/>
  <c r="C3083" i="15"/>
  <c r="C3117" i="15"/>
  <c r="C3149" i="15"/>
  <c r="B3176" i="15"/>
  <c r="B3206" i="15"/>
  <c r="C3231" i="15"/>
  <c r="C3263" i="15"/>
  <c r="C3292" i="15"/>
  <c r="C3322" i="15"/>
  <c r="B3351" i="15"/>
  <c r="C3378" i="15"/>
  <c r="B3411" i="15"/>
  <c r="B3443" i="15"/>
  <c r="C3471" i="15"/>
  <c r="B3500" i="15"/>
  <c r="B3524" i="15"/>
  <c r="C3557" i="15"/>
  <c r="B3599" i="15"/>
  <c r="B3628" i="15"/>
  <c r="C3666" i="15"/>
  <c r="B3703" i="15"/>
  <c r="B3752" i="15"/>
  <c r="C3797" i="15"/>
  <c r="B3837" i="15"/>
  <c r="B3880" i="15"/>
  <c r="B3921" i="15"/>
  <c r="B3970" i="15"/>
  <c r="B4021" i="15"/>
  <c r="C4063" i="15"/>
  <c r="B4112" i="15"/>
  <c r="C7" i="15"/>
  <c r="C14" i="15"/>
  <c r="C21" i="15"/>
  <c r="C28" i="15"/>
  <c r="B37" i="15"/>
  <c r="C45" i="15"/>
  <c r="C53" i="15"/>
  <c r="C62" i="15"/>
  <c r="C70" i="15"/>
  <c r="B80" i="15"/>
  <c r="C88" i="15"/>
  <c r="C97" i="15"/>
  <c r="C105" i="15"/>
  <c r="C113" i="15"/>
  <c r="B123" i="15"/>
  <c r="C131" i="15"/>
  <c r="C140" i="15"/>
  <c r="C148" i="15"/>
  <c r="C157" i="15"/>
  <c r="B166" i="15"/>
  <c r="C175" i="15"/>
  <c r="C183" i="15"/>
  <c r="C191" i="15"/>
  <c r="C200" i="15"/>
  <c r="B209" i="15"/>
  <c r="C218" i="15"/>
  <c r="C226" i="15"/>
  <c r="C235" i="15"/>
  <c r="C243" i="15"/>
  <c r="B253" i="15"/>
  <c r="C261" i="15"/>
  <c r="C269" i="15"/>
  <c r="C278" i="15"/>
  <c r="C286" i="15"/>
  <c r="B296" i="15"/>
  <c r="C304" i="15"/>
  <c r="C313" i="15"/>
  <c r="C321" i="15"/>
  <c r="C329" i="15"/>
  <c r="B339" i="15"/>
  <c r="C347" i="15"/>
  <c r="C356" i="15"/>
  <c r="C364" i="15"/>
  <c r="C373" i="15"/>
  <c r="B382" i="15"/>
  <c r="C391" i="15"/>
  <c r="C399" i="15"/>
  <c r="C407" i="15"/>
  <c r="C416" i="15"/>
  <c r="B425" i="15"/>
  <c r="C434" i="15"/>
  <c r="C442" i="15"/>
  <c r="C451" i="15"/>
  <c r="C459" i="15"/>
  <c r="B469" i="15"/>
  <c r="C477" i="15"/>
  <c r="C485" i="15"/>
  <c r="C494" i="15"/>
  <c r="C502" i="15"/>
  <c r="B512" i="15"/>
  <c r="C520" i="15"/>
  <c r="C529" i="15"/>
  <c r="C537" i="15"/>
  <c r="C545" i="15"/>
  <c r="B555" i="15"/>
  <c r="C563" i="15"/>
  <c r="C572" i="15"/>
  <c r="C580" i="15"/>
  <c r="C589" i="15"/>
  <c r="B598" i="15"/>
  <c r="C607" i="15"/>
  <c r="C615" i="15"/>
  <c r="C623" i="15"/>
  <c r="C632" i="15"/>
  <c r="B641" i="15"/>
  <c r="C650" i="15"/>
  <c r="C658" i="15"/>
  <c r="C667" i="15"/>
  <c r="C675" i="15"/>
  <c r="B685" i="15"/>
  <c r="C693" i="15"/>
  <c r="C701" i="15"/>
  <c r="C710" i="15"/>
  <c r="C718" i="15"/>
  <c r="B728" i="15"/>
  <c r="C736" i="15"/>
  <c r="C745" i="15"/>
  <c r="C753" i="15"/>
  <c r="C761" i="15"/>
  <c r="B771" i="15"/>
  <c r="C779" i="15"/>
  <c r="C788" i="15"/>
  <c r="C796" i="15"/>
  <c r="C805" i="15"/>
  <c r="B814" i="15"/>
  <c r="C823" i="15"/>
  <c r="C831" i="15"/>
  <c r="C839" i="15"/>
  <c r="C848" i="15"/>
  <c r="B857" i="15"/>
  <c r="C866" i="15"/>
  <c r="C874" i="15"/>
  <c r="C883" i="15"/>
  <c r="C891" i="15"/>
  <c r="B901" i="15"/>
  <c r="C909" i="15"/>
  <c r="C917" i="15"/>
  <c r="C926" i="15"/>
  <c r="C934" i="15"/>
  <c r="B944" i="15"/>
  <c r="C952" i="15"/>
  <c r="C961" i="15"/>
  <c r="C969" i="15"/>
  <c r="C977" i="15"/>
  <c r="B987" i="15"/>
  <c r="C995" i="15"/>
  <c r="C1004" i="15"/>
  <c r="C1012" i="15"/>
  <c r="C1021" i="15"/>
  <c r="B1030" i="15"/>
  <c r="C1039" i="15"/>
  <c r="C1047" i="15"/>
  <c r="C1055" i="15"/>
  <c r="C1064" i="15"/>
  <c r="B1073" i="15"/>
  <c r="C1082" i="15"/>
  <c r="C1090" i="15"/>
  <c r="C1099" i="15"/>
  <c r="C1107" i="15"/>
  <c r="B1117" i="15"/>
  <c r="C1125" i="15"/>
  <c r="C1133" i="15"/>
  <c r="C1142" i="15"/>
  <c r="C1150" i="15"/>
  <c r="B1160" i="15"/>
  <c r="C1168" i="15"/>
  <c r="C1177" i="15"/>
  <c r="C1185" i="15"/>
  <c r="C1193" i="15"/>
  <c r="B1203" i="15"/>
  <c r="C1211" i="15"/>
  <c r="C1220" i="15"/>
  <c r="C1228" i="15"/>
  <c r="C1237" i="15"/>
  <c r="B1246" i="15"/>
  <c r="C1255" i="15"/>
  <c r="C1263" i="15"/>
  <c r="C1271" i="15"/>
  <c r="C1280" i="15"/>
  <c r="B1289" i="15"/>
  <c r="C1298" i="15"/>
  <c r="C1306" i="15"/>
  <c r="C1315" i="15"/>
  <c r="C1323" i="15"/>
  <c r="B1333" i="15"/>
  <c r="C1341" i="15"/>
  <c r="C1349" i="15"/>
  <c r="C1358" i="15"/>
  <c r="C1366" i="15"/>
  <c r="B1376" i="15"/>
  <c r="B1385" i="15"/>
  <c r="C1394" i="15"/>
  <c r="B1403" i="15"/>
  <c r="C1412" i="15"/>
  <c r="B1423" i="15"/>
  <c r="B1432" i="15"/>
  <c r="C1441" i="15"/>
  <c r="C1450" i="15"/>
  <c r="B1460" i="15"/>
  <c r="B1469" i="15"/>
  <c r="C1479" i="15"/>
  <c r="B1489" i="15"/>
  <c r="C1497" i="15"/>
  <c r="C1507" i="15"/>
  <c r="C1516" i="15"/>
  <c r="C1526" i="15"/>
  <c r="C1535" i="15"/>
  <c r="B1545" i="15"/>
  <c r="C1555" i="15"/>
  <c r="C1568" i="15"/>
  <c r="B1581" i="15"/>
  <c r="C1592" i="15"/>
  <c r="B1605" i="15"/>
  <c r="B1617" i="15"/>
  <c r="C1630" i="15"/>
  <c r="B1642" i="15"/>
  <c r="B1655" i="15"/>
  <c r="B1667" i="15"/>
  <c r="C1678" i="15"/>
  <c r="C1691" i="15"/>
  <c r="C1705" i="15"/>
  <c r="B1718" i="15"/>
  <c r="B1729" i="15"/>
  <c r="B1742" i="15"/>
  <c r="C1754" i="15"/>
  <c r="B1768" i="15"/>
  <c r="B1782" i="15"/>
  <c r="C1796" i="15"/>
  <c r="B1812" i="15"/>
  <c r="B1827" i="15"/>
  <c r="C1846" i="15"/>
  <c r="C1863" i="15"/>
  <c r="B1882" i="15"/>
  <c r="C1898" i="15"/>
  <c r="B1918" i="15"/>
  <c r="C1935" i="15"/>
  <c r="B1953" i="15"/>
  <c r="C1970" i="15"/>
  <c r="C1988" i="15"/>
  <c r="B2011" i="15"/>
  <c r="C2031" i="15"/>
  <c r="B2049" i="15"/>
  <c r="B2071" i="15"/>
  <c r="C2086" i="15"/>
  <c r="B2108" i="15"/>
  <c r="B2132" i="15"/>
  <c r="B2149" i="15"/>
  <c r="B2169" i="15"/>
  <c r="C2186" i="15"/>
  <c r="B2209" i="15"/>
  <c r="C2229" i="15"/>
  <c r="B2248" i="15"/>
  <c r="B2270" i="15"/>
  <c r="B2287" i="15"/>
  <c r="B2308" i="15"/>
  <c r="B2334" i="15"/>
  <c r="C2350" i="15"/>
  <c r="B2373" i="15"/>
  <c r="B2394" i="15"/>
  <c r="B2418" i="15"/>
  <c r="C2442" i="15"/>
  <c r="B2461" i="15"/>
  <c r="B2486" i="15"/>
  <c r="B2506" i="15"/>
  <c r="B2529" i="15"/>
  <c r="B2553" i="15"/>
  <c r="B2574" i="15"/>
  <c r="C2595" i="15"/>
  <c r="C2614" i="15"/>
  <c r="C2638" i="15"/>
  <c r="B2662" i="15"/>
  <c r="C2682" i="15"/>
  <c r="B2706" i="15"/>
  <c r="B2726" i="15"/>
  <c r="B2749" i="15"/>
  <c r="C2774" i="15"/>
  <c r="C2794" i="15"/>
  <c r="B2817" i="15"/>
  <c r="B2835" i="15"/>
  <c r="B2862" i="15"/>
  <c r="B2884" i="15"/>
  <c r="B2904" i="15"/>
  <c r="C2926" i="15"/>
  <c r="C2947" i="15"/>
  <c r="C2972" i="15"/>
  <c r="B3003" i="15"/>
  <c r="B3029" i="15"/>
  <c r="B3059" i="15"/>
  <c r="B3084" i="15"/>
  <c r="B3118" i="15"/>
  <c r="B3152" i="15"/>
  <c r="B3177" i="15"/>
  <c r="B3207" i="15"/>
  <c r="B3232" i="15"/>
  <c r="B3264" i="15"/>
  <c r="C3298" i="15"/>
  <c r="B3324" i="15"/>
  <c r="C3351" i="15"/>
  <c r="B3380" i="15"/>
  <c r="B3413" i="15"/>
  <c r="C3443" i="15"/>
  <c r="B3472" i="15"/>
  <c r="C3500" i="15"/>
  <c r="B3530" i="15"/>
  <c r="C3558" i="15"/>
  <c r="C3599" i="15"/>
  <c r="C3628" i="15"/>
  <c r="B3667" i="15"/>
  <c r="C3703" i="15"/>
  <c r="C3752" i="15"/>
  <c r="B3798" i="15"/>
  <c r="C3837" i="15"/>
  <c r="B3883" i="15"/>
  <c r="C3921" i="15"/>
  <c r="C3970" i="15"/>
  <c r="C4021" i="15"/>
  <c r="B4064" i="15"/>
  <c r="B4114" i="15"/>
  <c r="A2" i="15"/>
  <c r="B8" i="15"/>
  <c r="B15" i="15"/>
  <c r="B22" i="15"/>
  <c r="B29" i="15"/>
  <c r="B38" i="15"/>
  <c r="B46" i="15"/>
  <c r="B55" i="15"/>
  <c r="B63" i="15"/>
  <c r="C71" i="15"/>
  <c r="B81" i="15"/>
  <c r="B89" i="15"/>
  <c r="B98" i="15"/>
  <c r="B106" i="15"/>
  <c r="C115" i="15"/>
  <c r="B124" i="15"/>
  <c r="B133" i="15"/>
  <c r="B141" i="15"/>
  <c r="B149" i="15"/>
  <c r="C158" i="15"/>
  <c r="B167" i="15"/>
  <c r="B176" i="15"/>
  <c r="B184" i="15"/>
  <c r="B193" i="15"/>
  <c r="C201" i="15"/>
  <c r="B211" i="15"/>
  <c r="B219" i="15"/>
  <c r="B227" i="15"/>
  <c r="B236" i="15"/>
  <c r="C244" i="15"/>
  <c r="B254" i="15"/>
  <c r="B262" i="15"/>
  <c r="B271" i="15"/>
  <c r="B279" i="15"/>
  <c r="C287" i="15"/>
  <c r="B297" i="15"/>
  <c r="B305" i="15"/>
  <c r="B314" i="15"/>
  <c r="B322" i="15"/>
  <c r="C331" i="15"/>
  <c r="B340" i="15"/>
  <c r="B349" i="15"/>
  <c r="B357" i="15"/>
  <c r="B365" i="15"/>
  <c r="C374" i="15"/>
  <c r="B383" i="15"/>
  <c r="B392" i="15"/>
  <c r="B400" i="15"/>
  <c r="B409" i="15"/>
  <c r="C417" i="15"/>
  <c r="B427" i="15"/>
  <c r="B435" i="15"/>
  <c r="B443" i="15"/>
  <c r="B452" i="15"/>
  <c r="C460" i="15"/>
  <c r="B470" i="15"/>
  <c r="B478" i="15"/>
  <c r="B487" i="15"/>
  <c r="B495" i="15"/>
  <c r="C503" i="15"/>
  <c r="B513" i="15"/>
  <c r="B521" i="15"/>
  <c r="B530" i="15"/>
  <c r="B538" i="15"/>
  <c r="C547" i="15"/>
  <c r="B556" i="15"/>
  <c r="B565" i="15"/>
  <c r="B573" i="15"/>
  <c r="B581" i="15"/>
  <c r="C590" i="15"/>
  <c r="B599" i="15"/>
  <c r="B608" i="15"/>
  <c r="B616" i="15"/>
  <c r="B625" i="15"/>
  <c r="C633" i="15"/>
  <c r="B643" i="15"/>
  <c r="B651" i="15"/>
  <c r="B659" i="15"/>
  <c r="B668" i="15"/>
  <c r="C676" i="15"/>
  <c r="B686" i="15"/>
  <c r="B694" i="15"/>
  <c r="B703" i="15"/>
  <c r="B711" i="15"/>
  <c r="C719" i="15"/>
  <c r="B729" i="15"/>
  <c r="B737" i="15"/>
  <c r="B746" i="15"/>
  <c r="B754" i="15"/>
  <c r="C763" i="15"/>
  <c r="B772" i="15"/>
  <c r="B781" i="15"/>
  <c r="B789" i="15"/>
  <c r="B797" i="15"/>
  <c r="C806" i="15"/>
  <c r="B815" i="15"/>
  <c r="B824" i="15"/>
  <c r="B832" i="15"/>
  <c r="B841" i="15"/>
  <c r="C849" i="15"/>
  <c r="B859" i="15"/>
  <c r="B867" i="15"/>
  <c r="B875" i="15"/>
  <c r="B884" i="15"/>
  <c r="C892" i="15"/>
  <c r="B902" i="15"/>
  <c r="B910" i="15"/>
  <c r="B919" i="15"/>
  <c r="B927" i="15"/>
  <c r="C935" i="15"/>
  <c r="B945" i="15"/>
  <c r="B953" i="15"/>
  <c r="B962" i="15"/>
  <c r="B970" i="15"/>
  <c r="C979" i="15"/>
  <c r="B988" i="15"/>
  <c r="B997" i="15"/>
  <c r="B1005" i="15"/>
  <c r="B1013" i="15"/>
  <c r="C1022" i="15"/>
  <c r="B1031" i="15"/>
  <c r="B1040" i="15"/>
  <c r="B1048" i="15"/>
  <c r="B1057" i="15"/>
  <c r="C1065" i="15"/>
  <c r="B1075" i="15"/>
  <c r="B1083" i="15"/>
  <c r="B1091" i="15"/>
  <c r="B1100" i="15"/>
  <c r="C1108" i="15"/>
  <c r="B1118" i="15"/>
  <c r="B1126" i="15"/>
  <c r="B1135" i="15"/>
  <c r="B1143" i="15"/>
  <c r="C1151" i="15"/>
  <c r="B1161" i="15"/>
  <c r="B1169" i="15"/>
  <c r="B1178" i="15"/>
  <c r="B1186" i="15"/>
  <c r="C1195" i="15"/>
  <c r="B1204" i="15"/>
  <c r="B1213" i="15"/>
  <c r="B1221" i="15"/>
  <c r="B1229" i="15"/>
  <c r="C1238" i="15"/>
  <c r="B1247" i="15"/>
  <c r="B1256" i="15"/>
  <c r="B1264" i="15"/>
  <c r="B1273" i="15"/>
  <c r="C1281" i="15"/>
  <c r="B1291" i="15"/>
  <c r="B1299" i="15"/>
  <c r="B1307" i="15"/>
  <c r="B1316" i="15"/>
  <c r="C1324" i="15"/>
  <c r="B1334" i="15"/>
  <c r="B1342" i="15"/>
  <c r="B1351" i="15"/>
  <c r="B1359" i="15"/>
  <c r="C1367" i="15"/>
  <c r="B1377" i="15"/>
  <c r="C1385" i="15"/>
  <c r="B1395" i="15"/>
  <c r="C1403" i="15"/>
  <c r="B1414" i="15"/>
  <c r="B1424" i="15"/>
  <c r="C1432" i="15"/>
  <c r="C1442" i="15"/>
  <c r="B1451" i="15"/>
  <c r="B1461" i="15"/>
  <c r="C1471" i="15"/>
  <c r="B1480" i="15"/>
  <c r="C1489" i="15"/>
  <c r="B1498" i="15"/>
  <c r="C1508" i="15"/>
  <c r="C1517" i="15"/>
  <c r="B1527" i="15"/>
  <c r="B1537" i="15"/>
  <c r="C1545" i="15"/>
  <c r="C1556" i="15"/>
  <c r="C1569" i="15"/>
  <c r="C1581" i="15"/>
  <c r="C1594" i="15"/>
  <c r="C1605" i="15"/>
  <c r="C1618" i="15"/>
  <c r="C1631" i="15"/>
  <c r="C1642" i="15"/>
  <c r="C1655" i="15"/>
  <c r="C1667" i="15"/>
  <c r="B1682" i="15"/>
  <c r="C1693" i="15"/>
  <c r="C1706" i="15"/>
  <c r="C1718" i="15"/>
  <c r="C1729" i="15"/>
  <c r="B1743" i="15"/>
  <c r="C1755" i="15"/>
  <c r="C1768" i="15"/>
  <c r="C1782" i="15"/>
  <c r="C1797" i="15"/>
  <c r="B1813" i="15"/>
  <c r="B1832" i="15"/>
  <c r="B1848" i="15"/>
  <c r="B1866" i="15"/>
  <c r="B1884" i="15"/>
  <c r="C1899" i="15"/>
  <c r="B1920" i="15"/>
  <c r="B1938" i="15"/>
  <c r="B1957" i="15"/>
  <c r="B1971" i="15"/>
  <c r="B1993" i="15"/>
  <c r="B2012" i="15"/>
  <c r="B2032" i="15"/>
  <c r="C2049" i="15"/>
  <c r="C2071" i="15"/>
  <c r="B2092" i="15"/>
  <c r="B2113" i="15"/>
  <c r="B2133" i="15"/>
  <c r="C2149" i="15"/>
  <c r="C2169" i="15"/>
  <c r="B2192" i="15"/>
  <c r="B2211" i="15"/>
  <c r="B2230" i="15"/>
  <c r="C2248" i="15"/>
  <c r="C2270" i="15"/>
  <c r="B2292" i="15"/>
  <c r="C2312" i="15"/>
  <c r="C2334" i="15"/>
  <c r="C2352" i="15"/>
  <c r="B2374" i="15"/>
  <c r="B2401" i="15"/>
  <c r="C2420" i="15"/>
  <c r="B2443" i="15"/>
  <c r="B2463" i="15"/>
  <c r="C2486" i="15"/>
  <c r="C2509" i="15"/>
  <c r="B2532" i="15"/>
  <c r="C2553" i="15"/>
  <c r="C2574" i="15"/>
  <c r="B2596" i="15"/>
  <c r="C2622" i="15"/>
  <c r="B2643" i="15"/>
  <c r="C2666" i="15"/>
  <c r="B2683" i="15"/>
  <c r="B2708" i="15"/>
  <c r="B2731" i="15"/>
  <c r="C2752" i="15"/>
  <c r="B2775" i="15"/>
  <c r="B2796" i="15"/>
  <c r="C2817" i="15"/>
  <c r="C2841" i="15"/>
  <c r="B2863" i="15"/>
  <c r="B2888" i="15"/>
  <c r="B2906" i="15"/>
  <c r="C2928" i="15"/>
  <c r="C2954" i="15"/>
  <c r="B2976" i="15"/>
  <c r="C3003" i="15"/>
  <c r="C3029" i="15"/>
  <c r="C3059" i="15"/>
  <c r="C3092" i="15"/>
  <c r="B3119" i="15"/>
  <c r="C3152" i="15"/>
  <c r="C3177" i="15"/>
  <c r="B3210" i="15"/>
  <c r="C3240" i="15"/>
  <c r="B3268" i="15"/>
  <c r="C3299" i="15"/>
  <c r="C3324" i="15"/>
  <c r="B3357" i="15"/>
  <c r="B3386" i="15"/>
  <c r="B3414" i="15"/>
  <c r="B3444" i="15"/>
  <c r="C3472" i="15"/>
  <c r="B3501" i="15"/>
  <c r="B3534" i="15"/>
  <c r="C3565" i="15"/>
  <c r="B3600" i="15"/>
  <c r="B3634" i="15"/>
  <c r="B3673" i="15"/>
  <c r="B3717" i="15"/>
  <c r="C3753" i="15"/>
  <c r="B3801" i="15"/>
  <c r="B3838" i="15"/>
  <c r="C3883" i="15"/>
  <c r="B3933" i="15"/>
  <c r="B3976" i="15"/>
  <c r="B4027" i="15"/>
  <c r="C4064" i="15"/>
  <c r="B4120" i="15"/>
  <c r="C15" i="15"/>
  <c r="C29" i="15"/>
  <c r="C46" i="15"/>
  <c r="C81" i="15"/>
  <c r="C98" i="15"/>
  <c r="B116" i="15"/>
  <c r="C133" i="15"/>
  <c r="C149" i="15"/>
  <c r="C167" i="15"/>
  <c r="C184" i="15"/>
  <c r="B202" i="15"/>
  <c r="C219" i="15"/>
  <c r="C236" i="15"/>
  <c r="C254" i="15"/>
  <c r="C271" i="15"/>
  <c r="B289" i="15"/>
  <c r="C305" i="15"/>
  <c r="C322" i="15"/>
  <c r="C340" i="15"/>
  <c r="C365" i="15"/>
  <c r="C383" i="15"/>
  <c r="C400" i="15"/>
  <c r="B418" i="15"/>
  <c r="C435" i="15"/>
  <c r="C452" i="15"/>
  <c r="C470" i="15"/>
  <c r="C487" i="15"/>
  <c r="B505" i="15"/>
  <c r="C521" i="15"/>
  <c r="C538" i="15"/>
  <c r="C556" i="15"/>
  <c r="C573" i="15"/>
  <c r="B591" i="15"/>
  <c r="C608" i="15"/>
  <c r="B634" i="15"/>
  <c r="C651" i="15"/>
  <c r="C668" i="15"/>
  <c r="C686" i="15"/>
  <c r="C703" i="15"/>
  <c r="B721" i="15"/>
  <c r="C737" i="15"/>
  <c r="C754" i="15"/>
  <c r="B764" i="15"/>
  <c r="C781" i="15"/>
  <c r="C797" i="15"/>
  <c r="C815" i="15"/>
  <c r="C832" i="15"/>
  <c r="B850" i="15"/>
  <c r="C867" i="15"/>
  <c r="C884" i="15"/>
  <c r="C902" i="15"/>
  <c r="C919" i="15"/>
  <c r="C945" i="15"/>
  <c r="C962" i="15"/>
  <c r="B980" i="15"/>
  <c r="C997" i="15"/>
  <c r="C1013" i="15"/>
  <c r="C1031" i="15"/>
  <c r="C1048" i="15"/>
  <c r="B1066" i="15"/>
  <c r="C1083" i="15"/>
  <c r="C1100" i="15"/>
  <c r="C1118" i="15"/>
  <c r="C1135" i="15"/>
  <c r="B1153" i="15"/>
  <c r="C1169" i="15"/>
  <c r="C1186" i="15"/>
  <c r="C1204" i="15"/>
  <c r="C1221" i="15"/>
  <c r="B1239" i="15"/>
  <c r="C1256" i="15"/>
  <c r="C1273" i="15"/>
  <c r="C1291" i="15"/>
  <c r="C1307" i="15"/>
  <c r="B1325" i="15"/>
  <c r="C1342" i="15"/>
  <c r="C1359" i="15"/>
  <c r="C1377" i="15"/>
  <c r="C1395" i="15"/>
  <c r="C1414" i="15"/>
  <c r="B1433" i="15"/>
  <c r="C1451" i="15"/>
  <c r="C1480" i="15"/>
  <c r="B1509" i="15"/>
  <c r="B1633" i="15"/>
  <c r="B1657" i="15"/>
  <c r="C1682" i="15"/>
  <c r="B1707" i="15"/>
  <c r="C1731" i="15"/>
  <c r="C1756" i="15"/>
  <c r="B1784" i="15"/>
  <c r="C1813" i="15"/>
  <c r="C1848" i="15"/>
  <c r="B1867" i="15"/>
  <c r="C1920" i="15"/>
  <c r="C1957" i="15"/>
  <c r="C1993" i="15"/>
  <c r="C2032" i="15"/>
  <c r="B2072" i="15"/>
  <c r="C2113" i="15"/>
  <c r="B2150" i="15"/>
  <c r="B2193" i="15"/>
  <c r="C2230" i="15"/>
  <c r="B2271" i="15"/>
  <c r="B2313" i="15"/>
  <c r="B2355" i="15"/>
  <c r="C2401" i="15"/>
  <c r="B2445" i="15"/>
  <c r="B2487" i="15"/>
  <c r="C2532" i="15"/>
  <c r="B2575" i="15"/>
  <c r="B2623" i="15"/>
  <c r="B2667" i="15"/>
  <c r="C2708" i="15"/>
  <c r="C2775" i="15"/>
  <c r="B2820" i="15"/>
  <c r="C2863" i="15"/>
  <c r="B2907" i="15"/>
  <c r="B2955" i="15"/>
  <c r="C3004" i="15"/>
  <c r="B3060" i="15"/>
  <c r="C3119" i="15"/>
  <c r="B3178" i="15"/>
  <c r="B3242" i="15"/>
  <c r="B3300" i="15"/>
  <c r="C3357" i="15"/>
  <c r="B3418" i="15"/>
  <c r="B3473" i="15"/>
  <c r="C3534" i="15"/>
  <c r="C3600" i="15"/>
  <c r="B3674" i="15"/>
  <c r="B3762" i="15"/>
  <c r="C3838" i="15"/>
  <c r="C3933" i="15"/>
  <c r="B4034" i="15"/>
  <c r="C4120" i="15"/>
  <c r="B9" i="15"/>
  <c r="B16" i="15"/>
  <c r="B23" i="15"/>
  <c r="B31" i="15"/>
  <c r="B39" i="15"/>
  <c r="B47" i="15"/>
  <c r="B56" i="15"/>
  <c r="C64" i="15"/>
  <c r="B74" i="15"/>
  <c r="B82" i="15"/>
  <c r="B91" i="15"/>
  <c r="B99" i="15"/>
  <c r="C107" i="15"/>
  <c r="B117" i="15"/>
  <c r="B125" i="15"/>
  <c r="B134" i="15"/>
  <c r="B142" i="15"/>
  <c r="C151" i="15"/>
  <c r="B160" i="15"/>
  <c r="B169" i="15"/>
  <c r="B177" i="15"/>
  <c r="B185" i="15"/>
  <c r="C194" i="15"/>
  <c r="B203" i="15"/>
  <c r="B212" i="15"/>
  <c r="B220" i="15"/>
  <c r="B229" i="15"/>
  <c r="C237" i="15"/>
  <c r="B247" i="15"/>
  <c r="B255" i="15"/>
  <c r="B263" i="15"/>
  <c r="B272" i="15"/>
  <c r="C280" i="15"/>
  <c r="B290" i="15"/>
  <c r="B298" i="15"/>
  <c r="B307" i="15"/>
  <c r="B315" i="15"/>
  <c r="C323" i="15"/>
  <c r="B333" i="15"/>
  <c r="B341" i="15"/>
  <c r="B350" i="15"/>
  <c r="B358" i="15"/>
  <c r="C367" i="15"/>
  <c r="B376" i="15"/>
  <c r="B385" i="15"/>
  <c r="B393" i="15"/>
  <c r="B401" i="15"/>
  <c r="C410" i="15"/>
  <c r="B419" i="15"/>
  <c r="B428" i="15"/>
  <c r="B436" i="15"/>
  <c r="B445" i="15"/>
  <c r="C453" i="15"/>
  <c r="B463" i="15"/>
  <c r="B471" i="15"/>
  <c r="B479" i="15"/>
  <c r="B488" i="15"/>
  <c r="C496" i="15"/>
  <c r="B506" i="15"/>
  <c r="B514" i="15"/>
  <c r="B523" i="15"/>
  <c r="B531" i="15"/>
  <c r="C539" i="15"/>
  <c r="B549" i="15"/>
  <c r="B557" i="15"/>
  <c r="B566" i="15"/>
  <c r="B574" i="15"/>
  <c r="C583" i="15"/>
  <c r="B592" i="15"/>
  <c r="B601" i="15"/>
  <c r="B609" i="15"/>
  <c r="B617" i="15"/>
  <c r="C626" i="15"/>
  <c r="B635" i="15"/>
  <c r="B644" i="15"/>
  <c r="B652" i="15"/>
  <c r="B661" i="15"/>
  <c r="C669" i="15"/>
  <c r="B679" i="15"/>
  <c r="B687" i="15"/>
  <c r="B695" i="15"/>
  <c r="B704" i="15"/>
  <c r="C712" i="15"/>
  <c r="B722" i="15"/>
  <c r="B730" i="15"/>
  <c r="B739" i="15"/>
  <c r="B747" i="15"/>
  <c r="C755" i="15"/>
  <c r="B765" i="15"/>
  <c r="B773" i="15"/>
  <c r="B782" i="15"/>
  <c r="B790" i="15"/>
  <c r="C799" i="15"/>
  <c r="B808" i="15"/>
  <c r="B817" i="15"/>
  <c r="B825" i="15"/>
  <c r="B833" i="15"/>
  <c r="C842" i="15"/>
  <c r="B851" i="15"/>
  <c r="B860" i="15"/>
  <c r="B868" i="15"/>
  <c r="B877" i="15"/>
  <c r="C885" i="15"/>
  <c r="B895" i="15"/>
  <c r="B903" i="15"/>
  <c r="B911" i="15"/>
  <c r="B920" i="15"/>
  <c r="C928" i="15"/>
  <c r="B938" i="15"/>
  <c r="B946" i="15"/>
  <c r="B955" i="15"/>
  <c r="B963" i="15"/>
  <c r="C971" i="15"/>
  <c r="B981" i="15"/>
  <c r="B989" i="15"/>
  <c r="B998" i="15"/>
  <c r="B1006" i="15"/>
  <c r="C1015" i="15"/>
  <c r="B1024" i="15"/>
  <c r="B1033" i="15"/>
  <c r="B1041" i="15"/>
  <c r="B1049" i="15"/>
  <c r="C1058" i="15"/>
  <c r="B1067" i="15"/>
  <c r="B1076" i="15"/>
  <c r="B1084" i="15"/>
  <c r="B1093" i="15"/>
  <c r="C1101" i="15"/>
  <c r="B1111" i="15"/>
  <c r="B1119" i="15"/>
  <c r="B1127" i="15"/>
  <c r="B1136" i="15"/>
  <c r="C1144" i="15"/>
  <c r="B1154" i="15"/>
  <c r="B1162" i="15"/>
  <c r="B1171" i="15"/>
  <c r="B1179" i="15"/>
  <c r="C1187" i="15"/>
  <c r="B1197" i="15"/>
  <c r="B1205" i="15"/>
  <c r="B1214" i="15"/>
  <c r="B1222" i="15"/>
  <c r="C1231" i="15"/>
  <c r="B1240" i="15"/>
  <c r="B1249" i="15"/>
  <c r="B1257" i="15"/>
  <c r="B1265" i="15"/>
  <c r="C1274" i="15"/>
  <c r="B1283" i="15"/>
  <c r="B1292" i="15"/>
  <c r="B1300" i="15"/>
  <c r="B1309" i="15"/>
  <c r="C1317" i="15"/>
  <c r="B1327" i="15"/>
  <c r="B1335" i="15"/>
  <c r="B1343" i="15"/>
  <c r="B1352" i="15"/>
  <c r="C1360" i="15"/>
  <c r="B1370" i="15"/>
  <c r="B1378" i="15"/>
  <c r="C1387" i="15"/>
  <c r="B1396" i="15"/>
  <c r="C1406" i="15"/>
  <c r="C1415" i="15"/>
  <c r="B1425" i="15"/>
  <c r="C1433" i="15"/>
  <c r="C1443" i="15"/>
  <c r="C1453" i="15"/>
  <c r="C1462" i="15"/>
  <c r="C1472" i="15"/>
  <c r="B1481" i="15"/>
  <c r="C1490" i="15"/>
  <c r="B1501" i="15"/>
  <c r="B1510" i="15"/>
  <c r="C1519" i="15"/>
  <c r="C1528" i="15"/>
  <c r="B1538" i="15"/>
  <c r="B1547" i="15"/>
  <c r="C1559" i="15"/>
  <c r="C1570" i="15"/>
  <c r="C1582" i="15"/>
  <c r="C1595" i="15"/>
  <c r="B1609" i="15"/>
  <c r="C1621" i="15"/>
  <c r="C1633" i="15"/>
  <c r="C1646" i="15"/>
  <c r="C1657" i="15"/>
  <c r="C1670" i="15"/>
  <c r="C1683" i="15"/>
  <c r="C1695" i="15"/>
  <c r="C1707" i="15"/>
  <c r="C1719" i="15"/>
  <c r="B1733" i="15"/>
  <c r="C1745" i="15"/>
  <c r="C1757" i="15"/>
  <c r="C1770" i="15"/>
  <c r="C1784" i="15"/>
  <c r="B1802" i="15"/>
  <c r="C1815" i="15"/>
  <c r="B1833" i="15"/>
  <c r="B1849" i="15"/>
  <c r="B1868" i="15"/>
  <c r="C1885" i="15"/>
  <c r="B1906" i="15"/>
  <c r="B1923" i="15"/>
  <c r="B1940" i="15"/>
  <c r="B1959" i="15"/>
  <c r="B1976" i="15"/>
  <c r="B1996" i="15"/>
  <c r="B2013" i="15"/>
  <c r="B2035" i="15"/>
  <c r="B2055" i="15"/>
  <c r="B2074" i="15"/>
  <c r="C2096" i="15"/>
  <c r="B2114" i="15"/>
  <c r="B2134" i="15"/>
  <c r="B2156" i="15"/>
  <c r="B2175" i="15"/>
  <c r="C2194" i="15"/>
  <c r="B2212" i="15"/>
  <c r="B2234" i="15"/>
  <c r="B2254" i="15"/>
  <c r="B2272" i="15"/>
  <c r="C2294" i="15"/>
  <c r="C2313" i="15"/>
  <c r="C2335" i="15"/>
  <c r="B2359" i="15"/>
  <c r="C2379" i="15"/>
  <c r="C2402" i="15"/>
  <c r="C2422" i="15"/>
  <c r="B2446" i="15"/>
  <c r="B2470" i="15"/>
  <c r="B2488" i="15"/>
  <c r="B2515" i="15"/>
  <c r="B2533" i="15"/>
  <c r="B2557" i="15"/>
  <c r="C2580" i="15"/>
  <c r="B2601" i="15"/>
  <c r="B2624" i="15"/>
  <c r="B2644" i="15"/>
  <c r="C2667" i="15"/>
  <c r="B2690" i="15"/>
  <c r="C2710" i="15"/>
  <c r="B2737" i="15"/>
  <c r="C2754" i="15"/>
  <c r="B2776" i="15"/>
  <c r="B2802" i="15"/>
  <c r="B2821" i="15"/>
  <c r="C2845" i="15"/>
  <c r="B2864" i="15"/>
  <c r="B2889" i="15"/>
  <c r="C2911" i="15"/>
  <c r="B2932" i="15"/>
  <c r="B2956" i="15"/>
  <c r="B2980" i="15"/>
  <c r="C3005" i="15"/>
  <c r="B3039" i="15"/>
  <c r="C3063" i="15"/>
  <c r="B3098" i="15"/>
  <c r="B3120" i="15"/>
  <c r="C3153" i="15"/>
  <c r="B3185" i="15"/>
  <c r="C3212" i="15"/>
  <c r="C3245" i="15"/>
  <c r="C3270" i="15"/>
  <c r="C3300" i="15"/>
  <c r="B3334" i="15"/>
  <c r="C3360" i="15"/>
  <c r="C3393" i="15"/>
  <c r="C3418" i="15"/>
  <c r="C3448" i="15"/>
  <c r="C3478" i="15"/>
  <c r="C3507" i="15"/>
  <c r="C3540" i="15"/>
  <c r="C3568" i="15"/>
  <c r="B3607" i="15"/>
  <c r="B3642" i="15"/>
  <c r="C3680" i="15"/>
  <c r="B3724" i="15"/>
  <c r="C3763" i="15"/>
  <c r="B3805" i="15"/>
  <c r="C3849" i="15"/>
  <c r="B3889" i="15"/>
  <c r="B3945" i="15"/>
  <c r="C3983" i="15"/>
  <c r="C4034" i="15"/>
  <c r="B4083" i="15"/>
  <c r="C4146" i="15"/>
  <c r="C4140" i="15"/>
  <c r="C4134" i="15"/>
  <c r="C4128" i="15"/>
  <c r="C4122" i="15"/>
  <c r="C4116" i="15"/>
  <c r="C4110" i="15"/>
  <c r="C4104" i="15"/>
  <c r="C4098" i="15"/>
  <c r="C4092" i="15"/>
  <c r="C4086" i="15"/>
  <c r="C4080" i="15"/>
  <c r="C4074" i="15"/>
  <c r="C4068" i="15"/>
  <c r="C4062" i="15"/>
  <c r="C4056" i="15"/>
  <c r="C4050" i="15"/>
  <c r="C4044" i="15"/>
  <c r="C4038" i="15"/>
  <c r="C4032" i="15"/>
  <c r="C4026" i="15"/>
  <c r="C4020" i="15"/>
  <c r="C4014" i="15"/>
  <c r="C4008" i="15"/>
  <c r="C4002" i="15"/>
  <c r="C3996" i="15"/>
  <c r="C3990" i="15"/>
  <c r="C3984" i="15"/>
  <c r="C3978" i="15"/>
  <c r="C3972" i="15"/>
  <c r="C3966" i="15"/>
  <c r="C3960" i="15"/>
  <c r="C3954" i="15"/>
  <c r="C3948" i="15"/>
  <c r="C3942" i="15"/>
  <c r="C3936" i="15"/>
  <c r="C3930" i="15"/>
  <c r="C3924" i="15"/>
  <c r="C3918" i="15"/>
  <c r="C3912" i="15"/>
  <c r="C3906" i="15"/>
  <c r="C3900" i="15"/>
  <c r="C3894" i="15"/>
  <c r="C3888" i="15"/>
  <c r="C3882" i="15"/>
  <c r="C3876" i="15"/>
  <c r="C3870" i="15"/>
  <c r="C3864" i="15"/>
  <c r="C3858" i="15"/>
  <c r="C3852" i="15"/>
  <c r="C3846" i="15"/>
  <c r="C3840" i="15"/>
  <c r="C3834" i="15"/>
  <c r="C3828" i="15"/>
  <c r="C3822" i="15"/>
  <c r="C3816" i="15"/>
  <c r="C3810" i="15"/>
  <c r="C3804" i="15"/>
  <c r="C3798" i="15"/>
  <c r="C3792" i="15"/>
  <c r="C3786" i="15"/>
  <c r="C3780" i="15"/>
  <c r="C3774" i="15"/>
  <c r="C3768" i="15"/>
  <c r="C3762" i="15"/>
  <c r="C3756" i="15"/>
  <c r="C3750" i="15"/>
  <c r="C3744" i="15"/>
  <c r="C3738" i="15"/>
  <c r="C3732" i="15"/>
  <c r="C3726" i="15"/>
  <c r="C3720" i="15"/>
  <c r="C3714" i="15"/>
  <c r="C3708" i="15"/>
  <c r="C3702" i="15"/>
  <c r="C3696" i="15"/>
  <c r="C3690" i="15"/>
  <c r="C3684" i="15"/>
  <c r="C3678" i="15"/>
  <c r="B4145" i="15"/>
  <c r="B4139" i="15"/>
  <c r="B4133" i="15"/>
  <c r="B4127" i="15"/>
  <c r="B4121" i="15"/>
  <c r="B4115" i="15"/>
  <c r="B4109" i="15"/>
  <c r="B4103" i="15"/>
  <c r="B4097" i="15"/>
  <c r="B4091" i="15"/>
  <c r="B4085" i="15"/>
  <c r="B4079" i="15"/>
  <c r="B4073" i="15"/>
  <c r="B4067" i="15"/>
  <c r="B4061" i="15"/>
  <c r="B4055" i="15"/>
  <c r="B4049" i="15"/>
  <c r="B4043" i="15"/>
  <c r="B4037" i="15"/>
  <c r="B4031" i="15"/>
  <c r="B4025" i="15"/>
  <c r="B4019" i="15"/>
  <c r="B4013" i="15"/>
  <c r="B4007" i="15"/>
  <c r="B4001" i="15"/>
  <c r="B3995" i="15"/>
  <c r="B3989" i="15"/>
  <c r="B3983" i="15"/>
  <c r="B3977" i="15"/>
  <c r="B3971" i="15"/>
  <c r="B3965" i="15"/>
  <c r="B3959" i="15"/>
  <c r="B3953" i="15"/>
  <c r="B3947" i="15"/>
  <c r="B3941" i="15"/>
  <c r="B3935" i="15"/>
  <c r="B3929" i="15"/>
  <c r="B3923" i="15"/>
  <c r="B3917" i="15"/>
  <c r="B3911" i="15"/>
  <c r="B3905" i="15"/>
  <c r="B3899" i="15"/>
  <c r="B3893" i="15"/>
  <c r="B3887" i="15"/>
  <c r="B3881" i="15"/>
  <c r="B3875" i="15"/>
  <c r="B3869" i="15"/>
  <c r="B3863" i="15"/>
  <c r="B3857" i="15"/>
  <c r="B3851" i="15"/>
  <c r="B3845" i="15"/>
  <c r="B3839" i="15"/>
  <c r="B3833" i="15"/>
  <c r="B3827" i="15"/>
  <c r="B3821" i="15"/>
  <c r="B3815" i="15"/>
  <c r="B3809" i="15"/>
  <c r="B3803" i="15"/>
  <c r="B3797" i="15"/>
  <c r="B3791" i="15"/>
  <c r="B3785" i="15"/>
  <c r="B3779" i="15"/>
  <c r="B3773" i="15"/>
  <c r="B3767" i="15"/>
  <c r="B3761" i="15"/>
  <c r="B3755" i="15"/>
  <c r="B3749" i="15"/>
  <c r="B3743" i="15"/>
  <c r="B3737" i="15"/>
  <c r="B3731" i="15"/>
  <c r="B3725" i="15"/>
  <c r="B3719" i="15"/>
  <c r="B3713" i="15"/>
  <c r="B3707" i="15"/>
  <c r="B3701" i="15"/>
  <c r="B3695" i="15"/>
  <c r="B3689" i="15"/>
  <c r="B3683" i="15"/>
  <c r="B3677" i="15"/>
  <c r="B3671" i="15"/>
  <c r="B3665" i="15"/>
  <c r="B3659" i="15"/>
  <c r="B3653" i="15"/>
  <c r="B3647" i="15"/>
  <c r="B3641" i="15"/>
  <c r="B4146" i="15"/>
  <c r="C4138" i="15"/>
  <c r="C4131" i="15"/>
  <c r="C4124" i="15"/>
  <c r="C4117" i="15"/>
  <c r="B4110" i="15"/>
  <c r="C4102" i="15"/>
  <c r="C4095" i="15"/>
  <c r="C4088" i="15"/>
  <c r="C4081" i="15"/>
  <c r="B4074" i="15"/>
  <c r="C4066" i="15"/>
  <c r="C4059" i="15"/>
  <c r="C4052" i="15"/>
  <c r="C4045" i="15"/>
  <c r="B4038" i="15"/>
  <c r="C4030" i="15"/>
  <c r="C4023" i="15"/>
  <c r="C4016" i="15"/>
  <c r="C4009" i="15"/>
  <c r="B4002" i="15"/>
  <c r="C3994" i="15"/>
  <c r="C3987" i="15"/>
  <c r="C3980" i="15"/>
  <c r="C3973" i="15"/>
  <c r="B3966" i="15"/>
  <c r="C3958" i="15"/>
  <c r="C3951" i="15"/>
  <c r="C3944" i="15"/>
  <c r="C3937" i="15"/>
  <c r="B3930" i="15"/>
  <c r="C3922" i="15"/>
  <c r="C3915" i="15"/>
  <c r="C3908" i="15"/>
  <c r="C3901" i="15"/>
  <c r="B3894" i="15"/>
  <c r="C3886" i="15"/>
  <c r="C3879" i="15"/>
  <c r="C3872" i="15"/>
  <c r="C3865" i="15"/>
  <c r="B3858" i="15"/>
  <c r="C3850" i="15"/>
  <c r="C3843" i="15"/>
  <c r="C3836" i="15"/>
  <c r="C3829" i="15"/>
  <c r="B3822" i="15"/>
  <c r="C3814" i="15"/>
  <c r="C3807" i="15"/>
  <c r="C3800" i="15"/>
  <c r="C3793" i="15"/>
  <c r="B3786" i="15"/>
  <c r="C3778" i="15"/>
  <c r="C3771" i="15"/>
  <c r="C3764" i="15"/>
  <c r="C3757" i="15"/>
  <c r="B3750" i="15"/>
  <c r="C3742" i="15"/>
  <c r="C3735" i="15"/>
  <c r="C3728" i="15"/>
  <c r="C3721" i="15"/>
  <c r="B3714" i="15"/>
  <c r="C3706" i="15"/>
  <c r="C3699" i="15"/>
  <c r="C3692" i="15"/>
  <c r="C3685" i="15"/>
  <c r="B3678" i="15"/>
  <c r="C3671" i="15"/>
  <c r="C3664" i="15"/>
  <c r="B3658" i="15"/>
  <c r="C3651" i="15"/>
  <c r="B3645" i="15"/>
  <c r="C3638" i="15"/>
  <c r="C3632" i="15"/>
  <c r="C3626" i="15"/>
  <c r="C3620" i="15"/>
  <c r="C3614" i="15"/>
  <c r="C3608" i="15"/>
  <c r="C3602" i="15"/>
  <c r="C3596" i="15"/>
  <c r="C3590" i="15"/>
  <c r="C3584" i="15"/>
  <c r="C3578" i="15"/>
  <c r="C3572" i="15"/>
  <c r="C3566" i="15"/>
  <c r="C3560" i="15"/>
  <c r="C4145" i="15"/>
  <c r="B4138" i="15"/>
  <c r="B4131" i="15"/>
  <c r="B4124" i="15"/>
  <c r="B4117" i="15"/>
  <c r="C4109" i="15"/>
  <c r="B4102" i="15"/>
  <c r="B4095" i="15"/>
  <c r="B4088" i="15"/>
  <c r="B4081" i="15"/>
  <c r="C4073" i="15"/>
  <c r="B4066" i="15"/>
  <c r="B4059" i="15"/>
  <c r="B4052" i="15"/>
  <c r="B4045" i="15"/>
  <c r="C4037" i="15"/>
  <c r="B4030" i="15"/>
  <c r="B4023" i="15"/>
  <c r="B4016" i="15"/>
  <c r="B4009" i="15"/>
  <c r="C4001" i="15"/>
  <c r="B3994" i="15"/>
  <c r="B3987" i="15"/>
  <c r="B3980" i="15"/>
  <c r="B3973" i="15"/>
  <c r="C3965" i="15"/>
  <c r="B3958" i="15"/>
  <c r="B3951" i="15"/>
  <c r="B3944" i="15"/>
  <c r="B3937" i="15"/>
  <c r="C3929" i="15"/>
  <c r="B3922" i="15"/>
  <c r="B3915" i="15"/>
  <c r="B3908" i="15"/>
  <c r="B3901" i="15"/>
  <c r="C3893" i="15"/>
  <c r="B3886" i="15"/>
  <c r="B3879" i="15"/>
  <c r="B3872" i="15"/>
  <c r="B3865" i="15"/>
  <c r="C3857" i="15"/>
  <c r="B3850" i="15"/>
  <c r="B3843" i="15"/>
  <c r="B3836" i="15"/>
  <c r="B3829" i="15"/>
  <c r="C3821" i="15"/>
  <c r="B3814" i="15"/>
  <c r="B3807" i="15"/>
  <c r="B3800" i="15"/>
  <c r="B3793" i="15"/>
  <c r="C3785" i="15"/>
  <c r="B3778" i="15"/>
  <c r="B3771" i="15"/>
  <c r="B3764" i="15"/>
  <c r="B3757" i="15"/>
  <c r="C3749" i="15"/>
  <c r="B3742" i="15"/>
  <c r="B3735" i="15"/>
  <c r="B3728" i="15"/>
  <c r="B3721" i="15"/>
  <c r="C3713" i="15"/>
  <c r="B3706" i="15"/>
  <c r="B3699" i="15"/>
  <c r="B3692" i="15"/>
  <c r="B3685" i="15"/>
  <c r="C3677" i="15"/>
  <c r="C3670" i="15"/>
  <c r="B3664" i="15"/>
  <c r="C3657" i="15"/>
  <c r="B3651" i="15"/>
  <c r="C3644" i="15"/>
  <c r="B3638" i="15"/>
  <c r="B3632" i="15"/>
  <c r="B3626" i="15"/>
  <c r="B3620" i="15"/>
  <c r="B3614" i="15"/>
  <c r="B3608" i="15"/>
  <c r="B3602" i="15"/>
  <c r="B3596" i="15"/>
  <c r="B3590" i="15"/>
  <c r="B3584" i="15"/>
  <c r="B3578" i="15"/>
  <c r="B3572" i="15"/>
  <c r="B3566" i="15"/>
  <c r="B3560" i="15"/>
  <c r="C4144" i="15"/>
  <c r="C4136" i="15"/>
  <c r="B4128" i="15"/>
  <c r="C4119" i="15"/>
  <c r="C4111" i="15"/>
  <c r="C4101" i="15"/>
  <c r="C4093" i="15"/>
  <c r="C4084" i="15"/>
  <c r="C4076" i="15"/>
  <c r="B4068" i="15"/>
  <c r="C4058" i="15"/>
  <c r="B4050" i="15"/>
  <c r="C4041" i="15"/>
  <c r="C4033" i="15"/>
  <c r="C4024" i="15"/>
  <c r="C4015" i="15"/>
  <c r="C4006" i="15"/>
  <c r="C3998" i="15"/>
  <c r="B3990" i="15"/>
  <c r="C3981" i="15"/>
  <c r="B3972" i="15"/>
  <c r="C3963" i="15"/>
  <c r="C3955" i="15"/>
  <c r="C3946" i="15"/>
  <c r="C3938" i="15"/>
  <c r="C3928" i="15"/>
  <c r="C3920" i="15"/>
  <c r="B3912" i="15"/>
  <c r="C3903" i="15"/>
  <c r="C3895" i="15"/>
  <c r="C3885" i="15"/>
  <c r="C3877" i="15"/>
  <c r="C3868" i="15"/>
  <c r="C3860" i="15"/>
  <c r="B3852" i="15"/>
  <c r="C3842" i="15"/>
  <c r="B3834" i="15"/>
  <c r="C3825" i="15"/>
  <c r="C3817" i="15"/>
  <c r="C3808" i="15"/>
  <c r="C3799" i="15"/>
  <c r="C3790" i="15"/>
  <c r="C3782" i="15"/>
  <c r="B3774" i="15"/>
  <c r="C3765" i="15"/>
  <c r="B3756" i="15"/>
  <c r="C3747" i="15"/>
  <c r="C3739" i="15"/>
  <c r="C3730" i="15"/>
  <c r="C3722" i="15"/>
  <c r="C3712" i="15"/>
  <c r="C3704" i="15"/>
  <c r="B3696" i="15"/>
  <c r="C3687" i="15"/>
  <c r="C3679" i="15"/>
  <c r="B3670" i="15"/>
  <c r="C3662" i="15"/>
  <c r="B3655" i="15"/>
  <c r="C3647" i="15"/>
  <c r="C3639" i="15"/>
  <c r="C3631" i="15"/>
  <c r="C3624" i="15"/>
  <c r="C3617" i="15"/>
  <c r="C3610" i="15"/>
  <c r="C3603" i="15"/>
  <c r="C3595" i="15"/>
  <c r="C3588" i="15"/>
  <c r="C3581" i="15"/>
  <c r="C3574" i="15"/>
  <c r="C3567" i="15"/>
  <c r="C3559" i="15"/>
  <c r="C3553" i="15"/>
  <c r="C3547" i="15"/>
  <c r="C3541" i="15"/>
  <c r="C3535" i="15"/>
  <c r="C3529" i="15"/>
  <c r="C3523" i="15"/>
  <c r="C3517" i="15"/>
  <c r="C3511" i="15"/>
  <c r="C3505" i="15"/>
  <c r="C3499" i="15"/>
  <c r="C3493" i="15"/>
  <c r="C3487" i="15"/>
  <c r="C3481" i="15"/>
  <c r="C3475" i="15"/>
  <c r="C3469" i="15"/>
  <c r="C3463" i="15"/>
  <c r="C3457" i="15"/>
  <c r="C3451" i="15"/>
  <c r="C3445" i="15"/>
  <c r="C3439" i="15"/>
  <c r="C3433" i="15"/>
  <c r="C3427" i="15"/>
  <c r="C3421" i="15"/>
  <c r="C3415" i="15"/>
  <c r="C3409" i="15"/>
  <c r="C3403" i="15"/>
  <c r="C3397" i="15"/>
  <c r="C3391" i="15"/>
  <c r="C3385" i="15"/>
  <c r="C3379" i="15"/>
  <c r="C3373" i="15"/>
  <c r="C3367" i="15"/>
  <c r="C3361" i="15"/>
  <c r="C3355" i="15"/>
  <c r="C3349" i="15"/>
  <c r="C3343" i="15"/>
  <c r="C3337" i="15"/>
  <c r="C3331" i="15"/>
  <c r="C3325" i="15"/>
  <c r="C3319" i="15"/>
  <c r="C3313" i="15"/>
  <c r="C3307" i="15"/>
  <c r="C3301" i="15"/>
  <c r="C3295" i="15"/>
  <c r="C3289" i="15"/>
  <c r="C3283" i="15"/>
  <c r="C3277" i="15"/>
  <c r="C3271" i="15"/>
  <c r="C3265" i="15"/>
  <c r="C3259" i="15"/>
  <c r="C3253" i="15"/>
  <c r="C3247" i="15"/>
  <c r="C3241" i="15"/>
  <c r="C3235" i="15"/>
  <c r="C3229" i="15"/>
  <c r="C3223" i="15"/>
  <c r="C3217" i="15"/>
  <c r="C3211" i="15"/>
  <c r="C3205" i="15"/>
  <c r="C3199" i="15"/>
  <c r="C3193" i="15"/>
  <c r="C3187" i="15"/>
  <c r="C3181" i="15"/>
  <c r="C3175" i="15"/>
  <c r="C3169" i="15"/>
  <c r="C3163" i="15"/>
  <c r="C3157" i="15"/>
  <c r="C3151" i="15"/>
  <c r="C3145" i="15"/>
  <c r="C3139" i="15"/>
  <c r="C3133" i="15"/>
  <c r="C3127" i="15"/>
  <c r="C3121" i="15"/>
  <c r="C3115" i="15"/>
  <c r="C3109" i="15"/>
  <c r="C3103" i="15"/>
  <c r="C3097" i="15"/>
  <c r="C3091" i="15"/>
  <c r="C3085" i="15"/>
  <c r="C3079" i="15"/>
  <c r="C3073" i="15"/>
  <c r="C3067" i="15"/>
  <c r="C3061" i="15"/>
  <c r="C3055" i="15"/>
  <c r="C3049" i="15"/>
  <c r="C3043" i="15"/>
  <c r="C3037" i="15"/>
  <c r="C3031" i="15"/>
  <c r="C3025" i="15"/>
  <c r="C3019" i="15"/>
  <c r="C3013" i="15"/>
  <c r="C3007" i="15"/>
  <c r="C3001" i="15"/>
  <c r="C2995" i="15"/>
  <c r="C2989" i="15"/>
  <c r="C2983" i="15"/>
  <c r="C2977" i="15"/>
  <c r="C2971" i="15"/>
  <c r="C2965" i="15"/>
  <c r="B4144" i="15"/>
  <c r="B4136" i="15"/>
  <c r="C4127" i="15"/>
  <c r="B4119" i="15"/>
  <c r="B4111" i="15"/>
  <c r="B4101" i="15"/>
  <c r="B4093" i="15"/>
  <c r="B4084" i="15"/>
  <c r="B4076" i="15"/>
  <c r="C4067" i="15"/>
  <c r="B4058" i="15"/>
  <c r="C4049" i="15"/>
  <c r="B4041" i="15"/>
  <c r="B4033" i="15"/>
  <c r="B4024" i="15"/>
  <c r="B4015" i="15"/>
  <c r="B4006" i="15"/>
  <c r="B3998" i="15"/>
  <c r="C3989" i="15"/>
  <c r="B3981" i="15"/>
  <c r="C3971" i="15"/>
  <c r="B3963" i="15"/>
  <c r="B3955" i="15"/>
  <c r="B3946" i="15"/>
  <c r="B3938" i="15"/>
  <c r="B3928" i="15"/>
  <c r="B3920" i="15"/>
  <c r="C3911" i="15"/>
  <c r="B3903" i="15"/>
  <c r="B3895" i="15"/>
  <c r="B3885" i="15"/>
  <c r="B3877" i="15"/>
  <c r="B3868" i="15"/>
  <c r="B3860" i="15"/>
  <c r="C3851" i="15"/>
  <c r="B3842" i="15"/>
  <c r="C3833" i="15"/>
  <c r="B3825" i="15"/>
  <c r="B3817" i="15"/>
  <c r="B3808" i="15"/>
  <c r="B3799" i="15"/>
  <c r="B3790" i="15"/>
  <c r="B3782" i="15"/>
  <c r="C3773" i="15"/>
  <c r="B3765" i="15"/>
  <c r="C3755" i="15"/>
  <c r="B3747" i="15"/>
  <c r="B3739" i="15"/>
  <c r="B3730" i="15"/>
  <c r="B3722" i="15"/>
  <c r="B3712" i="15"/>
  <c r="B3704" i="15"/>
  <c r="C3695" i="15"/>
  <c r="B3687" i="15"/>
  <c r="B3679" i="15"/>
  <c r="C3669" i="15"/>
  <c r="B3662" i="15"/>
  <c r="C3654" i="15"/>
  <c r="C3646" i="15"/>
  <c r="B3639" i="15"/>
  <c r="B3631" i="15"/>
  <c r="B3624" i="15"/>
  <c r="B3617" i="15"/>
  <c r="B3610" i="15"/>
  <c r="B3603" i="15"/>
  <c r="B3595" i="15"/>
  <c r="B3588" i="15"/>
  <c r="B3581" i="15"/>
  <c r="B3574" i="15"/>
  <c r="B3567" i="15"/>
  <c r="B3559" i="15"/>
  <c r="B3553" i="15"/>
  <c r="B3547" i="15"/>
  <c r="B3541" i="15"/>
  <c r="B3535" i="15"/>
  <c r="B3529" i="15"/>
  <c r="B3523" i="15"/>
  <c r="B3517" i="15"/>
  <c r="B3511" i="15"/>
  <c r="B3505" i="15"/>
  <c r="B3499" i="15"/>
  <c r="B3493" i="15"/>
  <c r="B3487" i="15"/>
  <c r="B3481" i="15"/>
  <c r="B3475" i="15"/>
  <c r="B3469" i="15"/>
  <c r="B3463" i="15"/>
  <c r="B3457" i="15"/>
  <c r="B3451" i="15"/>
  <c r="B3445" i="15"/>
  <c r="B3439" i="15"/>
  <c r="B3433" i="15"/>
  <c r="B3427" i="15"/>
  <c r="B3421" i="15"/>
  <c r="B3415" i="15"/>
  <c r="B3409" i="15"/>
  <c r="B3403" i="15"/>
  <c r="B3397" i="15"/>
  <c r="B3391" i="15"/>
  <c r="B3385" i="15"/>
  <c r="B3379" i="15"/>
  <c r="B3373" i="15"/>
  <c r="B3367" i="15"/>
  <c r="B3361" i="15"/>
  <c r="B3355" i="15"/>
  <c r="B3349" i="15"/>
  <c r="B3343" i="15"/>
  <c r="B3337" i="15"/>
  <c r="B3331" i="15"/>
  <c r="B3325" i="15"/>
  <c r="B3319" i="15"/>
  <c r="B3313" i="15"/>
  <c r="B3307" i="15"/>
  <c r="B3301" i="15"/>
  <c r="B3295" i="15"/>
  <c r="B3289" i="15"/>
  <c r="B3283" i="15"/>
  <c r="B3277" i="15"/>
  <c r="B3271" i="15"/>
  <c r="B3265" i="15"/>
  <c r="B3259" i="15"/>
  <c r="B3253" i="15"/>
  <c r="B3247" i="15"/>
  <c r="B3241" i="15"/>
  <c r="B3235" i="15"/>
  <c r="B3229" i="15"/>
  <c r="B3223" i="15"/>
  <c r="B3217" i="15"/>
  <c r="B3211" i="15"/>
  <c r="B3205" i="15"/>
  <c r="B3199" i="15"/>
  <c r="B3193" i="15"/>
  <c r="B3187" i="15"/>
  <c r="B3181" i="15"/>
  <c r="B3175" i="15"/>
  <c r="B3169" i="15"/>
  <c r="B3163" i="15"/>
  <c r="B3157" i="15"/>
  <c r="B3151" i="15"/>
  <c r="B3145" i="15"/>
  <c r="B3139" i="15"/>
  <c r="B3133" i="15"/>
  <c r="B3127" i="15"/>
  <c r="B3121" i="15"/>
  <c r="B3115" i="15"/>
  <c r="B3109" i="15"/>
  <c r="B3103" i="15"/>
  <c r="B3097" i="15"/>
  <c r="B3091" i="15"/>
  <c r="B3085" i="15"/>
  <c r="B3079" i="15"/>
  <c r="B3073" i="15"/>
  <c r="B3067" i="15"/>
  <c r="B3061" i="15"/>
  <c r="B3055" i="15"/>
  <c r="B3049" i="15"/>
  <c r="B3043" i="15"/>
  <c r="B3037" i="15"/>
  <c r="B3031" i="15"/>
  <c r="B3025" i="15"/>
  <c r="B3019" i="15"/>
  <c r="B3013" i="15"/>
  <c r="B3007" i="15"/>
  <c r="B3001" i="15"/>
  <c r="B2995" i="15"/>
  <c r="B2989" i="15"/>
  <c r="B2983" i="15"/>
  <c r="B2977" i="15"/>
  <c r="B2971" i="15"/>
  <c r="B2965" i="15"/>
  <c r="C4143" i="15"/>
  <c r="B4134" i="15"/>
  <c r="C4123" i="15"/>
  <c r="C4113" i="15"/>
  <c r="B4104" i="15"/>
  <c r="B4092" i="15"/>
  <c r="C4082" i="15"/>
  <c r="C4071" i="15"/>
  <c r="B4062" i="15"/>
  <c r="C4051" i="15"/>
  <c r="C4040" i="15"/>
  <c r="C4029" i="15"/>
  <c r="B4020" i="15"/>
  <c r="C4010" i="15"/>
  <c r="C3999" i="15"/>
  <c r="C3988" i="15"/>
  <c r="B3978" i="15"/>
  <c r="C3968" i="15"/>
  <c r="C3957" i="15"/>
  <c r="B3948" i="15"/>
  <c r="B3936" i="15"/>
  <c r="C3926" i="15"/>
  <c r="C3916" i="15"/>
  <c r="B3906" i="15"/>
  <c r="C3896" i="15"/>
  <c r="C3884" i="15"/>
  <c r="C3874" i="15"/>
  <c r="B3864" i="15"/>
  <c r="C3854" i="15"/>
  <c r="C3844" i="15"/>
  <c r="C3832" i="15"/>
  <c r="C3823" i="15"/>
  <c r="C3812" i="15"/>
  <c r="C3802" i="15"/>
  <c r="B3792" i="15"/>
  <c r="C3781" i="15"/>
  <c r="C3770" i="15"/>
  <c r="C3760" i="15"/>
  <c r="C3751" i="15"/>
  <c r="C3740" i="15"/>
  <c r="C3729" i="15"/>
  <c r="C3718" i="15"/>
  <c r="C3709" i="15"/>
  <c r="C3698" i="15"/>
  <c r="C3688" i="15"/>
  <c r="C3676" i="15"/>
  <c r="B3668" i="15"/>
  <c r="C3659" i="15"/>
  <c r="C3649" i="15"/>
  <c r="C3640" i="15"/>
  <c r="C3630" i="15"/>
  <c r="C3622" i="15"/>
  <c r="C3613" i="15"/>
  <c r="C3605" i="15"/>
  <c r="C3597" i="15"/>
  <c r="C3587" i="15"/>
  <c r="C3579" i="15"/>
  <c r="C3570" i="15"/>
  <c r="C3562" i="15"/>
  <c r="C3554" i="15"/>
  <c r="C3546" i="15"/>
  <c r="C3539" i="15"/>
  <c r="C3532" i="15"/>
  <c r="C3525" i="15"/>
  <c r="C3518" i="15"/>
  <c r="C3510" i="15"/>
  <c r="C3503" i="15"/>
  <c r="C3496" i="15"/>
  <c r="C3489" i="15"/>
  <c r="C3482" i="15"/>
  <c r="C3474" i="15"/>
  <c r="C3467" i="15"/>
  <c r="C3460" i="15"/>
  <c r="C3453" i="15"/>
  <c r="C3446" i="15"/>
  <c r="C3438" i="15"/>
  <c r="C3431" i="15"/>
  <c r="C3424" i="15"/>
  <c r="C3417" i="15"/>
  <c r="C3410" i="15"/>
  <c r="C3402" i="15"/>
  <c r="C3395" i="15"/>
  <c r="C3388" i="15"/>
  <c r="C3381" i="15"/>
  <c r="C3374" i="15"/>
  <c r="C3366" i="15"/>
  <c r="C3359" i="15"/>
  <c r="C3352" i="15"/>
  <c r="C3345" i="15"/>
  <c r="C3338" i="15"/>
  <c r="C3330" i="15"/>
  <c r="C3323" i="15"/>
  <c r="C3316" i="15"/>
  <c r="C3309" i="15"/>
  <c r="C3302" i="15"/>
  <c r="C3294" i="15"/>
  <c r="C3287" i="15"/>
  <c r="C3280" i="15"/>
  <c r="C3273" i="15"/>
  <c r="C3266" i="15"/>
  <c r="C3258" i="15"/>
  <c r="C3251" i="15"/>
  <c r="C3244" i="15"/>
  <c r="C3237" i="15"/>
  <c r="C3230" i="15"/>
  <c r="C3222" i="15"/>
  <c r="C3215" i="15"/>
  <c r="C3208" i="15"/>
  <c r="C3201" i="15"/>
  <c r="C3194" i="15"/>
  <c r="C3186" i="15"/>
  <c r="C3179" i="15"/>
  <c r="C3172" i="15"/>
  <c r="C3165" i="15"/>
  <c r="C3158" i="15"/>
  <c r="C3150" i="15"/>
  <c r="C3143" i="15"/>
  <c r="C3136" i="15"/>
  <c r="C3129" i="15"/>
  <c r="C3122" i="15"/>
  <c r="C3114" i="15"/>
  <c r="C3107" i="15"/>
  <c r="C3100" i="15"/>
  <c r="C3093" i="15"/>
  <c r="C3086" i="15"/>
  <c r="C3078" i="15"/>
  <c r="C3071" i="15"/>
  <c r="C3064" i="15"/>
  <c r="C3057" i="15"/>
  <c r="C3050" i="15"/>
  <c r="C3042" i="15"/>
  <c r="C3035" i="15"/>
  <c r="C3028" i="15"/>
  <c r="C3021" i="15"/>
  <c r="C3014" i="15"/>
  <c r="C3006" i="15"/>
  <c r="C2999" i="15"/>
  <c r="C2992" i="15"/>
  <c r="C2985" i="15"/>
  <c r="C2978" i="15"/>
  <c r="C2970" i="15"/>
  <c r="C2963" i="15"/>
  <c r="C2957" i="15"/>
  <c r="C2951" i="15"/>
  <c r="C2945" i="15"/>
  <c r="C2939" i="15"/>
  <c r="C2933" i="15"/>
  <c r="C2927" i="15"/>
  <c r="C2921" i="15"/>
  <c r="C2915" i="15"/>
  <c r="C2909" i="15"/>
  <c r="C2903" i="15"/>
  <c r="C2897" i="15"/>
  <c r="C2891" i="15"/>
  <c r="C2885" i="15"/>
  <c r="C2879" i="15"/>
  <c r="C2873" i="15"/>
  <c r="C2867" i="15"/>
  <c r="C2861" i="15"/>
  <c r="C2855" i="15"/>
  <c r="C2849" i="15"/>
  <c r="C2843" i="15"/>
  <c r="C2837" i="15"/>
  <c r="C2831" i="15"/>
  <c r="C2825" i="15"/>
  <c r="C2819" i="15"/>
  <c r="C2813" i="15"/>
  <c r="C2807" i="15"/>
  <c r="C2801" i="15"/>
  <c r="C2795" i="15"/>
  <c r="C2789" i="15"/>
  <c r="C2783" i="15"/>
  <c r="C2777" i="15"/>
  <c r="C2771" i="15"/>
  <c r="C2765" i="15"/>
  <c r="C2759" i="15"/>
  <c r="C2753" i="15"/>
  <c r="C2747" i="15"/>
  <c r="C2741" i="15"/>
  <c r="C2735" i="15"/>
  <c r="C2729" i="15"/>
  <c r="C2723" i="15"/>
  <c r="C2717" i="15"/>
  <c r="C2711" i="15"/>
  <c r="C2705" i="15"/>
  <c r="C2699" i="15"/>
  <c r="C2693" i="15"/>
  <c r="C2687" i="15"/>
  <c r="C2681" i="15"/>
  <c r="C2675" i="15"/>
  <c r="C2669" i="15"/>
  <c r="C2663" i="15"/>
  <c r="C2657" i="15"/>
  <c r="C2651" i="15"/>
  <c r="C2645" i="15"/>
  <c r="C2639" i="15"/>
  <c r="C2633" i="15"/>
  <c r="C2627" i="15"/>
  <c r="C2621" i="15"/>
  <c r="C2615" i="15"/>
  <c r="C2609" i="15"/>
  <c r="C2603" i="15"/>
  <c r="C2597" i="15"/>
  <c r="C2591" i="15"/>
  <c r="C2585" i="15"/>
  <c r="C2579" i="15"/>
  <c r="C2573" i="15"/>
  <c r="C2567" i="15"/>
  <c r="C2561" i="15"/>
  <c r="C2555" i="15"/>
  <c r="C2549" i="15"/>
  <c r="C2543" i="15"/>
  <c r="C2537" i="15"/>
  <c r="C2531" i="15"/>
  <c r="C2525" i="15"/>
  <c r="C2519" i="15"/>
  <c r="C2513" i="15"/>
  <c r="C2507" i="15"/>
  <c r="C2501" i="15"/>
  <c r="C2495" i="15"/>
  <c r="C2489" i="15"/>
  <c r="C2483" i="15"/>
  <c r="C2477" i="15"/>
  <c r="C2471" i="15"/>
  <c r="C2465" i="15"/>
  <c r="C2459" i="15"/>
  <c r="C2453" i="15"/>
  <c r="C2447" i="15"/>
  <c r="C2441" i="15"/>
  <c r="C2435" i="15"/>
  <c r="C2429" i="15"/>
  <c r="C2423" i="15"/>
  <c r="C2417" i="15"/>
  <c r="C2411" i="15"/>
  <c r="C2405" i="15"/>
  <c r="C2399" i="15"/>
  <c r="C2393" i="15"/>
  <c r="C2387" i="15"/>
  <c r="C2381" i="15"/>
  <c r="C2375" i="15"/>
  <c r="C2369" i="15"/>
  <c r="C2363" i="15"/>
  <c r="C2357" i="15"/>
  <c r="C2351" i="15"/>
  <c r="C2345" i="15"/>
  <c r="C2339" i="15"/>
  <c r="C2333" i="15"/>
  <c r="C2327" i="15"/>
  <c r="C2321" i="15"/>
  <c r="C2315" i="15"/>
  <c r="C2309" i="15"/>
  <c r="C2303" i="15"/>
  <c r="C2297" i="15"/>
  <c r="C2291" i="15"/>
  <c r="C2285" i="15"/>
  <c r="C2279" i="15"/>
  <c r="C2273" i="15"/>
  <c r="C2267" i="15"/>
  <c r="C2261" i="15"/>
  <c r="C2255" i="15"/>
  <c r="C2249" i="15"/>
  <c r="C2243" i="15"/>
  <c r="C2237" i="15"/>
  <c r="C2231" i="15"/>
  <c r="C2225" i="15"/>
  <c r="C2219" i="15"/>
  <c r="C2213" i="15"/>
  <c r="C2207" i="15"/>
  <c r="C2201" i="15"/>
  <c r="C2195" i="15"/>
  <c r="C2189" i="15"/>
  <c r="C2183" i="15"/>
  <c r="C2177" i="15"/>
  <c r="C2171" i="15"/>
  <c r="C2165" i="15"/>
  <c r="C2159" i="15"/>
  <c r="C2153" i="15"/>
  <c r="C2147" i="15"/>
  <c r="C2141" i="15"/>
  <c r="C2135" i="15"/>
  <c r="C2129" i="15"/>
  <c r="C2123" i="15"/>
  <c r="C2117" i="15"/>
  <c r="C2111" i="15"/>
  <c r="C2105" i="15"/>
  <c r="C2099" i="15"/>
  <c r="C2093" i="15"/>
  <c r="C2087" i="15"/>
  <c r="C2081" i="15"/>
  <c r="C2075" i="15"/>
  <c r="C2069" i="15"/>
  <c r="C2063" i="15"/>
  <c r="C2057" i="15"/>
  <c r="C2051" i="15"/>
  <c r="C2045" i="15"/>
  <c r="C2039" i="15"/>
  <c r="C2033" i="15"/>
  <c r="C2027" i="15"/>
  <c r="C2021" i="15"/>
  <c r="C2015" i="15"/>
  <c r="C2009" i="15"/>
  <c r="C2003" i="15"/>
  <c r="C1997" i="15"/>
  <c r="C1991" i="15"/>
  <c r="C1985" i="15"/>
  <c r="C1979" i="15"/>
  <c r="C1973" i="15"/>
  <c r="C1967" i="15"/>
  <c r="C1961" i="15"/>
  <c r="C1955" i="15"/>
  <c r="C1949" i="15"/>
  <c r="C1943" i="15"/>
  <c r="C1937" i="15"/>
  <c r="C1931" i="15"/>
  <c r="C1925" i="15"/>
  <c r="C1919" i="15"/>
  <c r="C1913" i="15"/>
  <c r="C1907" i="15"/>
  <c r="C1901" i="15"/>
  <c r="C1895" i="15"/>
  <c r="C1889" i="15"/>
  <c r="C1883" i="15"/>
  <c r="C1877" i="15"/>
  <c r="C1871" i="15"/>
  <c r="C1865" i="15"/>
  <c r="C1859" i="15"/>
  <c r="C1853" i="15"/>
  <c r="C1847" i="15"/>
  <c r="C1841" i="15"/>
  <c r="C1835" i="15"/>
  <c r="C1829" i="15"/>
  <c r="C1823" i="15"/>
  <c r="C1817" i="15"/>
  <c r="C1811" i="15"/>
  <c r="C1805" i="15"/>
  <c r="C1799" i="15"/>
  <c r="C1793" i="15"/>
  <c r="C1787" i="15"/>
  <c r="C1781" i="15"/>
  <c r="C1775" i="15"/>
  <c r="C1769" i="15"/>
  <c r="B4143" i="15"/>
  <c r="C4133" i="15"/>
  <c r="B4123" i="15"/>
  <c r="B4113" i="15"/>
  <c r="C4103" i="15"/>
  <c r="C4091" i="15"/>
  <c r="B4082" i="15"/>
  <c r="B4071" i="15"/>
  <c r="C4061" i="15"/>
  <c r="B4051" i="15"/>
  <c r="B4040" i="15"/>
  <c r="B4029" i="15"/>
  <c r="C4019" i="15"/>
  <c r="B4010" i="15"/>
  <c r="B3999" i="15"/>
  <c r="B3988" i="15"/>
  <c r="C3977" i="15"/>
  <c r="B3968" i="15"/>
  <c r="B3957" i="15"/>
  <c r="C3947" i="15"/>
  <c r="C3935" i="15"/>
  <c r="B3926" i="15"/>
  <c r="B3916" i="15"/>
  <c r="C3905" i="15"/>
  <c r="B3896" i="15"/>
  <c r="B3884" i="15"/>
  <c r="B3874" i="15"/>
  <c r="C3863" i="15"/>
  <c r="B3854" i="15"/>
  <c r="B3844" i="15"/>
  <c r="B3832" i="15"/>
  <c r="B3823" i="15"/>
  <c r="B3812" i="15"/>
  <c r="B3802" i="15"/>
  <c r="C3791" i="15"/>
  <c r="B3781" i="15"/>
  <c r="B3770" i="15"/>
  <c r="B3760" i="15"/>
  <c r="B3751" i="15"/>
  <c r="B3740" i="15"/>
  <c r="B3729" i="15"/>
  <c r="B3718" i="15"/>
  <c r="B3709" i="15"/>
  <c r="B3698" i="15"/>
  <c r="B3688" i="15"/>
  <c r="B3676" i="15"/>
  <c r="C3667" i="15"/>
  <c r="C3658" i="15"/>
  <c r="B3649" i="15"/>
  <c r="B3640" i="15"/>
  <c r="B3630" i="15"/>
  <c r="B3622" i="15"/>
  <c r="B3613" i="15"/>
  <c r="B3605" i="15"/>
  <c r="B3597" i="15"/>
  <c r="B3587" i="15"/>
  <c r="B3579" i="15"/>
  <c r="B3570" i="15"/>
  <c r="B3562" i="15"/>
  <c r="B3554" i="15"/>
  <c r="B3546" i="15"/>
  <c r="B3539" i="15"/>
  <c r="B3532" i="15"/>
  <c r="B3525" i="15"/>
  <c r="B3518" i="15"/>
  <c r="B3510" i="15"/>
  <c r="B3503" i="15"/>
  <c r="B3496" i="15"/>
  <c r="B3489" i="15"/>
  <c r="B3482" i="15"/>
  <c r="B3474" i="15"/>
  <c r="B3467" i="15"/>
  <c r="B3460" i="15"/>
  <c r="B3453" i="15"/>
  <c r="B3446" i="15"/>
  <c r="B3438" i="15"/>
  <c r="B3431" i="15"/>
  <c r="B3424" i="15"/>
  <c r="B3417" i="15"/>
  <c r="B3410" i="15"/>
  <c r="B3402" i="15"/>
  <c r="B3395" i="15"/>
  <c r="B3388" i="15"/>
  <c r="B3381" i="15"/>
  <c r="B3374" i="15"/>
  <c r="B3366" i="15"/>
  <c r="B3359" i="15"/>
  <c r="B3352" i="15"/>
  <c r="B3345" i="15"/>
  <c r="B3338" i="15"/>
  <c r="B3330" i="15"/>
  <c r="B3323" i="15"/>
  <c r="B3316" i="15"/>
  <c r="B3309" i="15"/>
  <c r="B3302" i="15"/>
  <c r="B3294" i="15"/>
  <c r="B3287" i="15"/>
  <c r="B3280" i="15"/>
  <c r="B3273" i="15"/>
  <c r="B3266" i="15"/>
  <c r="B3258" i="15"/>
  <c r="B3251" i="15"/>
  <c r="B3244" i="15"/>
  <c r="B3237" i="15"/>
  <c r="B3230" i="15"/>
  <c r="B3222" i="15"/>
  <c r="B3215" i="15"/>
  <c r="B3208" i="15"/>
  <c r="B3201" i="15"/>
  <c r="B3194" i="15"/>
  <c r="B3186" i="15"/>
  <c r="B3179" i="15"/>
  <c r="B3172" i="15"/>
  <c r="B3165" i="15"/>
  <c r="B3158" i="15"/>
  <c r="B3150" i="15"/>
  <c r="B3143" i="15"/>
  <c r="B3136" i="15"/>
  <c r="B3129" i="15"/>
  <c r="B3122" i="15"/>
  <c r="B3114" i="15"/>
  <c r="B3107" i="15"/>
  <c r="B3100" i="15"/>
  <c r="B3093" i="15"/>
  <c r="B3086" i="15"/>
  <c r="B3078" i="15"/>
  <c r="B3071" i="15"/>
  <c r="B3064" i="15"/>
  <c r="B3057" i="15"/>
  <c r="B3050" i="15"/>
  <c r="B3042" i="15"/>
  <c r="B3035" i="15"/>
  <c r="B3028" i="15"/>
  <c r="B3021" i="15"/>
  <c r="B3014" i="15"/>
  <c r="B3006" i="15"/>
  <c r="B2999" i="15"/>
  <c r="B2992" i="15"/>
  <c r="B2985" i="15"/>
  <c r="B2978" i="15"/>
  <c r="B2970" i="15"/>
  <c r="B2963" i="15"/>
  <c r="B2957" i="15"/>
  <c r="B2951" i="15"/>
  <c r="B2945" i="15"/>
  <c r="B2939" i="15"/>
  <c r="B2933" i="15"/>
  <c r="B2927" i="15"/>
  <c r="B2921" i="15"/>
  <c r="B2915" i="15"/>
  <c r="B2909" i="15"/>
  <c r="B2903" i="15"/>
  <c r="B2897" i="15"/>
  <c r="B2891" i="15"/>
  <c r="B2885" i="15"/>
  <c r="B2879" i="15"/>
  <c r="B2873" i="15"/>
  <c r="B2867" i="15"/>
  <c r="B2861" i="15"/>
  <c r="B2855" i="15"/>
  <c r="B2849" i="15"/>
  <c r="B2843" i="15"/>
  <c r="B2837" i="15"/>
  <c r="B2831" i="15"/>
  <c r="B2825" i="15"/>
  <c r="B2819" i="15"/>
  <c r="B2813" i="15"/>
  <c r="B2807" i="15"/>
  <c r="B2801" i="15"/>
  <c r="B2795" i="15"/>
  <c r="B2789" i="15"/>
  <c r="B2783" i="15"/>
  <c r="B2777" i="15"/>
  <c r="B2771" i="15"/>
  <c r="B2765" i="15"/>
  <c r="B2759" i="15"/>
  <c r="B2753" i="15"/>
  <c r="B2747" i="15"/>
  <c r="B2741" i="15"/>
  <c r="B2735" i="15"/>
  <c r="B2729" i="15"/>
  <c r="B2723" i="15"/>
  <c r="B2717" i="15"/>
  <c r="B2711" i="15"/>
  <c r="B2705" i="15"/>
  <c r="B2699" i="15"/>
  <c r="B2693" i="15"/>
  <c r="B2687" i="15"/>
  <c r="B2681" i="15"/>
  <c r="B2675" i="15"/>
  <c r="B2669" i="15"/>
  <c r="B2663" i="15"/>
  <c r="B2657" i="15"/>
  <c r="B2651" i="15"/>
  <c r="B2645" i="15"/>
  <c r="B2639" i="15"/>
  <c r="B2633" i="15"/>
  <c r="B2627" i="15"/>
  <c r="B2621" i="15"/>
  <c r="B2615" i="15"/>
  <c r="B2609" i="15"/>
  <c r="B2603" i="15"/>
  <c r="B2597" i="15"/>
  <c r="B2591" i="15"/>
  <c r="B2585" i="15"/>
  <c r="B2579" i="15"/>
  <c r="B2573" i="15"/>
  <c r="B2567" i="15"/>
  <c r="B2561" i="15"/>
  <c r="B2555" i="15"/>
  <c r="B2549" i="15"/>
  <c r="B2543" i="15"/>
  <c r="B2537" i="15"/>
  <c r="B2531" i="15"/>
  <c r="B2525" i="15"/>
  <c r="B2519" i="15"/>
  <c r="B2513" i="15"/>
  <c r="B2507" i="15"/>
  <c r="B2501" i="15"/>
  <c r="B2495" i="15"/>
  <c r="B2489" i="15"/>
  <c r="B2483" i="15"/>
  <c r="B2477" i="15"/>
  <c r="B2471" i="15"/>
  <c r="B2465" i="15"/>
  <c r="B2459" i="15"/>
  <c r="B2453" i="15"/>
  <c r="B2447" i="15"/>
  <c r="B2441" i="15"/>
  <c r="B2435" i="15"/>
  <c r="B2429" i="15"/>
  <c r="B2423" i="15"/>
  <c r="B2417" i="15"/>
  <c r="B2411" i="15"/>
  <c r="B2405" i="15"/>
  <c r="B2399" i="15"/>
  <c r="B2393" i="15"/>
  <c r="B2387" i="15"/>
  <c r="B2381" i="15"/>
  <c r="B2375" i="15"/>
  <c r="B2369" i="15"/>
  <c r="B2363" i="15"/>
  <c r="B2357" i="15"/>
  <c r="B2351" i="15"/>
  <c r="B2345" i="15"/>
  <c r="B2339" i="15"/>
  <c r="B2333" i="15"/>
  <c r="B2327" i="15"/>
  <c r="B2321" i="15"/>
  <c r="B2315" i="15"/>
  <c r="B2309" i="15"/>
  <c r="B2303" i="15"/>
  <c r="B2297" i="15"/>
  <c r="B2291" i="15"/>
  <c r="B2285" i="15"/>
  <c r="B2279" i="15"/>
  <c r="B2273" i="15"/>
  <c r="B2267" i="15"/>
  <c r="B2261" i="15"/>
  <c r="B2255" i="15"/>
  <c r="B2249" i="15"/>
  <c r="B2243" i="15"/>
  <c r="B2237" i="15"/>
  <c r="B2231" i="15"/>
  <c r="B2225" i="15"/>
  <c r="B2219" i="15"/>
  <c r="B2213" i="15"/>
  <c r="B2207" i="15"/>
  <c r="B2201" i="15"/>
  <c r="B2195" i="15"/>
  <c r="B2189" i="15"/>
  <c r="B2183" i="15"/>
  <c r="B2177" i="15"/>
  <c r="B2171" i="15"/>
  <c r="B2165" i="15"/>
  <c r="B2159" i="15"/>
  <c r="B2153" i="15"/>
  <c r="B2147" i="15"/>
  <c r="B2141" i="15"/>
  <c r="B2135" i="15"/>
  <c r="B2129" i="15"/>
  <c r="B2123" i="15"/>
  <c r="B2117" i="15"/>
  <c r="B2111" i="15"/>
  <c r="B2105" i="15"/>
  <c r="B2099" i="15"/>
  <c r="B2093" i="15"/>
  <c r="B2087" i="15"/>
  <c r="B2081" i="15"/>
  <c r="B2075" i="15"/>
  <c r="B2069" i="15"/>
  <c r="B2063" i="15"/>
  <c r="B2057" i="15"/>
  <c r="B2051" i="15"/>
  <c r="B2045" i="15"/>
  <c r="B2039" i="15"/>
  <c r="B2033" i="15"/>
  <c r="B2027" i="15"/>
  <c r="B2021" i="15"/>
  <c r="B2015" i="15"/>
  <c r="B2009" i="15"/>
  <c r="B2003" i="15"/>
  <c r="B1997" i="15"/>
  <c r="B1991" i="15"/>
  <c r="B1985" i="15"/>
  <c r="B1979" i="15"/>
  <c r="B1973" i="15"/>
  <c r="B1967" i="15"/>
  <c r="B1961" i="15"/>
  <c r="B1955" i="15"/>
  <c r="B1949" i="15"/>
  <c r="B1943" i="15"/>
  <c r="B1937" i="15"/>
  <c r="B1931" i="15"/>
  <c r="B1925" i="15"/>
  <c r="B1919" i="15"/>
  <c r="B1913" i="15"/>
  <c r="B1907" i="15"/>
  <c r="B1901" i="15"/>
  <c r="B1895" i="15"/>
  <c r="B1889" i="15"/>
  <c r="B1883" i="15"/>
  <c r="B1877" i="15"/>
  <c r="B1871" i="15"/>
  <c r="B1865" i="15"/>
  <c r="B1859" i="15"/>
  <c r="B1853" i="15"/>
  <c r="B1847" i="15"/>
  <c r="B1841" i="15"/>
  <c r="B1835" i="15"/>
  <c r="B1829" i="15"/>
  <c r="B1823" i="15"/>
  <c r="B1817" i="15"/>
  <c r="B1811" i="15"/>
  <c r="B1805" i="15"/>
  <c r="B1799" i="15"/>
  <c r="B1793" i="15"/>
  <c r="B1787" i="15"/>
  <c r="B1781" i="15"/>
  <c r="B1775" i="15"/>
  <c r="B1769" i="15"/>
  <c r="C4142" i="15"/>
  <c r="C4130" i="15"/>
  <c r="C4118" i="15"/>
  <c r="C4106" i="15"/>
  <c r="C4094" i="15"/>
  <c r="B4080" i="15"/>
  <c r="C4069" i="15"/>
  <c r="B4056" i="15"/>
  <c r="B4044" i="15"/>
  <c r="B4032" i="15"/>
  <c r="C4018" i="15"/>
  <c r="C4005" i="15"/>
  <c r="C3993" i="15"/>
  <c r="C3982" i="15"/>
  <c r="C3969" i="15"/>
  <c r="C3956" i="15"/>
  <c r="C3943" i="15"/>
  <c r="C3932" i="15"/>
  <c r="C3919" i="15"/>
  <c r="C3907" i="15"/>
  <c r="C3892" i="15"/>
  <c r="B3882" i="15"/>
  <c r="B3870" i="15"/>
  <c r="C3856" i="15"/>
  <c r="B3846" i="15"/>
  <c r="C3831" i="15"/>
  <c r="C3819" i="15"/>
  <c r="C3806" i="15"/>
  <c r="C3795" i="15"/>
  <c r="C3783" i="15"/>
  <c r="C3769" i="15"/>
  <c r="C3758" i="15"/>
  <c r="C3745" i="15"/>
  <c r="C3733" i="15"/>
  <c r="B3720" i="15"/>
  <c r="B3708" i="15"/>
  <c r="C3694" i="15"/>
  <c r="C3682" i="15"/>
  <c r="C3672" i="15"/>
  <c r="C3660" i="15"/>
  <c r="C3648" i="15"/>
  <c r="C3636" i="15"/>
  <c r="C3627" i="15"/>
  <c r="C3616" i="15"/>
  <c r="C3606" i="15"/>
  <c r="C3594" i="15"/>
  <c r="C3585" i="15"/>
  <c r="C3575" i="15"/>
  <c r="C3564" i="15"/>
  <c r="C3555" i="15"/>
  <c r="C3545" i="15"/>
  <c r="C3537" i="15"/>
  <c r="C3528" i="15"/>
  <c r="C3520" i="15"/>
  <c r="C3512" i="15"/>
  <c r="C3502" i="15"/>
  <c r="C3494" i="15"/>
  <c r="C3485" i="15"/>
  <c r="C3477" i="15"/>
  <c r="C3468" i="15"/>
  <c r="C3459" i="15"/>
  <c r="C3450" i="15"/>
  <c r="C3442" i="15"/>
  <c r="C3434" i="15"/>
  <c r="C3425" i="15"/>
  <c r="C3416" i="15"/>
  <c r="C3407" i="15"/>
  <c r="C3399" i="15"/>
  <c r="C3390" i="15"/>
  <c r="C3382" i="15"/>
  <c r="C3372" i="15"/>
  <c r="C3364" i="15"/>
  <c r="C3356" i="15"/>
  <c r="C3347" i="15"/>
  <c r="C3339" i="15"/>
  <c r="C3329" i="15"/>
  <c r="C3321" i="15"/>
  <c r="C3312" i="15"/>
  <c r="C3304" i="15"/>
  <c r="C3296" i="15"/>
  <c r="C3286" i="15"/>
  <c r="C3278" i="15"/>
  <c r="C3269" i="15"/>
  <c r="C3261" i="15"/>
  <c r="C3252" i="15"/>
  <c r="C3243" i="15"/>
  <c r="C3234" i="15"/>
  <c r="C3226" i="15"/>
  <c r="C3218" i="15"/>
  <c r="C3209" i="15"/>
  <c r="C3200" i="15"/>
  <c r="C3191" i="15"/>
  <c r="C3183" i="15"/>
  <c r="C3174" i="15"/>
  <c r="C3166" i="15"/>
  <c r="C3156" i="15"/>
  <c r="C3148" i="15"/>
  <c r="C3140" i="15"/>
  <c r="C3131" i="15"/>
  <c r="C3123" i="15"/>
  <c r="C3113" i="15"/>
  <c r="C3105" i="15"/>
  <c r="C3096" i="15"/>
  <c r="C3088" i="15"/>
  <c r="C3080" i="15"/>
  <c r="C3070" i="15"/>
  <c r="C3062" i="15"/>
  <c r="C3053" i="15"/>
  <c r="C3045" i="15"/>
  <c r="C3036" i="15"/>
  <c r="C3027" i="15"/>
  <c r="C3018" i="15"/>
  <c r="C3010" i="15"/>
  <c r="C3002" i="15"/>
  <c r="C2993" i="15"/>
  <c r="C2984" i="15"/>
  <c r="C2975" i="15"/>
  <c r="C2967" i="15"/>
  <c r="C2959" i="15"/>
  <c r="C2952" i="15"/>
  <c r="C2944" i="15"/>
  <c r="C2937" i="15"/>
  <c r="C2930" i="15"/>
  <c r="C2923" i="15"/>
  <c r="C2916" i="15"/>
  <c r="C2908" i="15"/>
  <c r="C2901" i="15"/>
  <c r="C2894" i="15"/>
  <c r="C2887" i="15"/>
  <c r="C2880" i="15"/>
  <c r="C2872" i="15"/>
  <c r="C2865" i="15"/>
  <c r="C2858" i="15"/>
  <c r="C2851" i="15"/>
  <c r="C2844" i="15"/>
  <c r="C2836" i="15"/>
  <c r="C2829" i="15"/>
  <c r="C2822" i="15"/>
  <c r="C2815" i="15"/>
  <c r="C2808" i="15"/>
  <c r="C2800" i="15"/>
  <c r="C2793" i="15"/>
  <c r="C2786" i="15"/>
  <c r="C2779" i="15"/>
  <c r="C2772" i="15"/>
  <c r="C2764" i="15"/>
  <c r="C2757" i="15"/>
  <c r="C2750" i="15"/>
  <c r="C2743" i="15"/>
  <c r="C2736" i="15"/>
  <c r="C2728" i="15"/>
  <c r="C2721" i="15"/>
  <c r="C2714" i="15"/>
  <c r="C2707" i="15"/>
  <c r="C2700" i="15"/>
  <c r="C2692" i="15"/>
  <c r="C2685" i="15"/>
  <c r="C2678" i="15"/>
  <c r="C2671" i="15"/>
  <c r="C2664" i="15"/>
  <c r="C2656" i="15"/>
  <c r="C2649" i="15"/>
  <c r="C2642" i="15"/>
  <c r="C2635" i="15"/>
  <c r="C2628" i="15"/>
  <c r="C2620" i="15"/>
  <c r="C2613" i="15"/>
  <c r="C2606" i="15"/>
  <c r="C2599" i="15"/>
  <c r="C2592" i="15"/>
  <c r="C2584" i="15"/>
  <c r="C2577" i="15"/>
  <c r="C2570" i="15"/>
  <c r="C2563" i="15"/>
  <c r="C2556" i="15"/>
  <c r="C2548" i="15"/>
  <c r="C2541" i="15"/>
  <c r="C2534" i="15"/>
  <c r="C2527" i="15"/>
  <c r="C2520" i="15"/>
  <c r="C2512" i="15"/>
  <c r="C2505" i="15"/>
  <c r="C2498" i="15"/>
  <c r="C2491" i="15"/>
  <c r="C2484" i="15"/>
  <c r="C2476" i="15"/>
  <c r="C2469" i="15"/>
  <c r="C2462" i="15"/>
  <c r="C2455" i="15"/>
  <c r="C2448" i="15"/>
  <c r="C2440" i="15"/>
  <c r="C2433" i="15"/>
  <c r="C2426" i="15"/>
  <c r="C2419" i="15"/>
  <c r="C2412" i="15"/>
  <c r="C2404" i="15"/>
  <c r="C2397" i="15"/>
  <c r="C2390" i="15"/>
  <c r="C2383" i="15"/>
  <c r="C2376" i="15"/>
  <c r="C2368" i="15"/>
  <c r="C2361" i="15"/>
  <c r="C2354" i="15"/>
  <c r="C2347" i="15"/>
  <c r="C2340" i="15"/>
  <c r="C2332" i="15"/>
  <c r="C2325" i="15"/>
  <c r="C2318" i="15"/>
  <c r="C2311" i="15"/>
  <c r="C2304" i="15"/>
  <c r="C2296" i="15"/>
  <c r="C2289" i="15"/>
  <c r="C2282" i="15"/>
  <c r="C2275" i="15"/>
  <c r="C2268" i="15"/>
  <c r="C2260" i="15"/>
  <c r="C2253" i="15"/>
  <c r="C2246" i="15"/>
  <c r="C2239" i="15"/>
  <c r="C2232" i="15"/>
  <c r="C2224" i="15"/>
  <c r="C2217" i="15"/>
  <c r="C2210" i="15"/>
  <c r="C2203" i="15"/>
  <c r="C2196" i="15"/>
  <c r="C2188" i="15"/>
  <c r="C2181" i="15"/>
  <c r="C2174" i="15"/>
  <c r="C2167" i="15"/>
  <c r="C2160" i="15"/>
  <c r="C2152" i="15"/>
  <c r="C2145" i="15"/>
  <c r="C2138" i="15"/>
  <c r="C2131" i="15"/>
  <c r="C2124" i="15"/>
  <c r="C2116" i="15"/>
  <c r="C2109" i="15"/>
  <c r="C2102" i="15"/>
  <c r="C2095" i="15"/>
  <c r="C2088" i="15"/>
  <c r="C2080" i="15"/>
  <c r="C2073" i="15"/>
  <c r="C2066" i="15"/>
  <c r="C2059" i="15"/>
  <c r="C2052" i="15"/>
  <c r="C2044" i="15"/>
  <c r="C2037" i="15"/>
  <c r="C2030" i="15"/>
  <c r="C2023" i="15"/>
  <c r="C2016" i="15"/>
  <c r="C2008" i="15"/>
  <c r="C2001" i="15"/>
  <c r="C1994" i="15"/>
  <c r="C1987" i="15"/>
  <c r="C1980" i="15"/>
  <c r="C1972" i="15"/>
  <c r="C1965" i="15"/>
  <c r="C1958" i="15"/>
  <c r="C1951" i="15"/>
  <c r="C1944" i="15"/>
  <c r="C1936" i="15"/>
  <c r="C1929" i="15"/>
  <c r="C1922" i="15"/>
  <c r="C1915" i="15"/>
  <c r="C1908" i="15"/>
  <c r="C1900" i="15"/>
  <c r="C1893" i="15"/>
  <c r="C1886" i="15"/>
  <c r="C1879" i="15"/>
  <c r="C1872" i="15"/>
  <c r="C1864" i="15"/>
  <c r="C1857" i="15"/>
  <c r="C1850" i="15"/>
  <c r="C1843" i="15"/>
  <c r="C1836" i="15"/>
  <c r="C1828" i="15"/>
  <c r="C1821" i="15"/>
  <c r="C1814" i="15"/>
  <c r="C1807" i="15"/>
  <c r="C1800" i="15"/>
  <c r="C1792" i="15"/>
  <c r="C1785" i="15"/>
  <c r="C1778" i="15"/>
  <c r="C1771" i="15"/>
  <c r="C1764" i="15"/>
  <c r="C1758" i="15"/>
  <c r="C1752" i="15"/>
  <c r="C1746" i="15"/>
  <c r="C1740" i="15"/>
  <c r="C1734" i="15"/>
  <c r="C1728" i="15"/>
  <c r="C1722" i="15"/>
  <c r="C1716" i="15"/>
  <c r="C1710" i="15"/>
  <c r="C1704" i="15"/>
  <c r="C1698" i="15"/>
  <c r="C1692" i="15"/>
  <c r="C1686" i="15"/>
  <c r="C1680" i="15"/>
  <c r="C1674" i="15"/>
  <c r="C1668" i="15"/>
  <c r="C1662" i="15"/>
  <c r="C1656" i="15"/>
  <c r="C1650" i="15"/>
  <c r="C1644" i="15"/>
  <c r="C1638" i="15"/>
  <c r="C1632" i="15"/>
  <c r="C1626" i="15"/>
  <c r="C1620" i="15"/>
  <c r="C1614" i="15"/>
  <c r="C1608" i="15"/>
  <c r="C1602" i="15"/>
  <c r="C1596" i="15"/>
  <c r="C1590" i="15"/>
  <c r="C1584" i="15"/>
  <c r="C1578" i="15"/>
  <c r="C1572" i="15"/>
  <c r="C1566" i="15"/>
  <c r="C1560" i="15"/>
  <c r="C1554" i="15"/>
  <c r="C1548" i="15"/>
  <c r="C1542" i="15"/>
  <c r="C1536" i="15"/>
  <c r="C1530" i="15"/>
  <c r="C1524" i="15"/>
  <c r="C1518" i="15"/>
  <c r="C1512" i="15"/>
  <c r="C1506" i="15"/>
  <c r="C1500" i="15"/>
  <c r="C1494" i="15"/>
  <c r="C1488" i="15"/>
  <c r="C1482" i="15"/>
  <c r="C1476" i="15"/>
  <c r="C1470" i="15"/>
  <c r="C1464" i="15"/>
  <c r="C1458" i="15"/>
  <c r="C1452" i="15"/>
  <c r="C1446" i="15"/>
  <c r="C1440" i="15"/>
  <c r="C1434" i="15"/>
  <c r="C1428" i="15"/>
  <c r="C1422" i="15"/>
  <c r="C1416" i="15"/>
  <c r="C1410" i="15"/>
  <c r="C1404" i="15"/>
  <c r="C1398" i="15"/>
  <c r="C1392" i="15"/>
  <c r="C1386" i="15"/>
  <c r="C1380" i="15"/>
  <c r="C1374" i="15"/>
  <c r="C1368" i="15"/>
  <c r="C1362" i="15"/>
  <c r="C1356" i="15"/>
  <c r="C1350" i="15"/>
  <c r="C1344" i="15"/>
  <c r="C1338" i="15"/>
  <c r="C1332" i="15"/>
  <c r="C1326" i="15"/>
  <c r="C1320" i="15"/>
  <c r="C1314" i="15"/>
  <c r="C1308" i="15"/>
  <c r="C1302" i="15"/>
  <c r="C1296" i="15"/>
  <c r="C1290" i="15"/>
  <c r="C1284" i="15"/>
  <c r="C1278" i="15"/>
  <c r="C1272" i="15"/>
  <c r="C1266" i="15"/>
  <c r="C1260" i="15"/>
  <c r="C1254" i="15"/>
  <c r="C1248" i="15"/>
  <c r="C1242" i="15"/>
  <c r="C1236" i="15"/>
  <c r="C1230" i="15"/>
  <c r="C1224" i="15"/>
  <c r="C1218" i="15"/>
  <c r="C1212" i="15"/>
  <c r="C1206" i="15"/>
  <c r="C1200" i="15"/>
  <c r="C1194" i="15"/>
  <c r="C1188" i="15"/>
  <c r="C1182" i="15"/>
  <c r="C1176" i="15"/>
  <c r="C1170" i="15"/>
  <c r="C1164" i="15"/>
  <c r="C1158" i="15"/>
  <c r="C1152" i="15"/>
  <c r="C1146" i="15"/>
  <c r="C1140" i="15"/>
  <c r="C1134" i="15"/>
  <c r="C1128" i="15"/>
  <c r="C1122" i="15"/>
  <c r="C1116" i="15"/>
  <c r="C1110" i="15"/>
  <c r="C1104" i="15"/>
  <c r="C1098" i="15"/>
  <c r="C1092" i="15"/>
  <c r="C1086" i="15"/>
  <c r="C1080" i="15"/>
  <c r="C1074" i="15"/>
  <c r="C1068" i="15"/>
  <c r="C1062" i="15"/>
  <c r="C1056" i="15"/>
  <c r="C1050" i="15"/>
  <c r="C1044" i="15"/>
  <c r="C1038" i="15"/>
  <c r="C1032" i="15"/>
  <c r="C1026" i="15"/>
  <c r="C1020" i="15"/>
  <c r="C1014" i="15"/>
  <c r="C1008" i="15"/>
  <c r="C1002" i="15"/>
  <c r="C996" i="15"/>
  <c r="C990" i="15"/>
  <c r="C984" i="15"/>
  <c r="C978" i="15"/>
  <c r="C972" i="15"/>
  <c r="C966" i="15"/>
  <c r="C960" i="15"/>
  <c r="C954" i="15"/>
  <c r="C948" i="15"/>
  <c r="C942" i="15"/>
  <c r="C936" i="15"/>
  <c r="C930" i="15"/>
  <c r="C924" i="15"/>
  <c r="C918" i="15"/>
  <c r="C912" i="15"/>
  <c r="C906" i="15"/>
  <c r="C900" i="15"/>
  <c r="C894" i="15"/>
  <c r="C888" i="15"/>
  <c r="C882" i="15"/>
  <c r="C876" i="15"/>
  <c r="C870" i="15"/>
  <c r="C864" i="15"/>
  <c r="C858" i="15"/>
  <c r="C852" i="15"/>
  <c r="C846" i="15"/>
  <c r="C840" i="15"/>
  <c r="C834" i="15"/>
  <c r="C828" i="15"/>
  <c r="C822" i="15"/>
  <c r="C816" i="15"/>
  <c r="C810" i="15"/>
  <c r="C804" i="15"/>
  <c r="C798" i="15"/>
  <c r="C792" i="15"/>
  <c r="C786" i="15"/>
  <c r="C780" i="15"/>
  <c r="C774" i="15"/>
  <c r="C768" i="15"/>
  <c r="C762" i="15"/>
  <c r="C756" i="15"/>
  <c r="C750" i="15"/>
  <c r="C744" i="15"/>
  <c r="C738" i="15"/>
  <c r="C732" i="15"/>
  <c r="C726" i="15"/>
  <c r="C720" i="15"/>
  <c r="C714" i="15"/>
  <c r="C708" i="15"/>
  <c r="C702" i="15"/>
  <c r="C696" i="15"/>
  <c r="C690" i="15"/>
  <c r="C684" i="15"/>
  <c r="C678" i="15"/>
  <c r="C672" i="15"/>
  <c r="C666" i="15"/>
  <c r="C660" i="15"/>
  <c r="C654" i="15"/>
  <c r="C648" i="15"/>
  <c r="C642" i="15"/>
  <c r="C636" i="15"/>
  <c r="C630" i="15"/>
  <c r="C624" i="15"/>
  <c r="C618" i="15"/>
  <c r="C612" i="15"/>
  <c r="C606" i="15"/>
  <c r="C600" i="15"/>
  <c r="C594" i="15"/>
  <c r="C588" i="15"/>
  <c r="C582" i="15"/>
  <c r="C576" i="15"/>
  <c r="C570" i="15"/>
  <c r="C564" i="15"/>
  <c r="C558" i="15"/>
  <c r="C552" i="15"/>
  <c r="C546" i="15"/>
  <c r="C540" i="15"/>
  <c r="C534" i="15"/>
  <c r="C528" i="15"/>
  <c r="C522" i="15"/>
  <c r="C516" i="15"/>
  <c r="C510" i="15"/>
  <c r="C504" i="15"/>
  <c r="C498" i="15"/>
  <c r="C492" i="15"/>
  <c r="C486" i="15"/>
  <c r="C480" i="15"/>
  <c r="C474" i="15"/>
  <c r="C468" i="15"/>
  <c r="C462" i="15"/>
  <c r="C456" i="15"/>
  <c r="C450" i="15"/>
  <c r="C444" i="15"/>
  <c r="C438" i="15"/>
  <c r="C432" i="15"/>
  <c r="C426" i="15"/>
  <c r="C420" i="15"/>
  <c r="C414" i="15"/>
  <c r="C408" i="15"/>
  <c r="C402" i="15"/>
  <c r="C396" i="15"/>
  <c r="C390" i="15"/>
  <c r="C384" i="15"/>
  <c r="C378" i="15"/>
  <c r="C372" i="15"/>
  <c r="C366" i="15"/>
  <c r="C360" i="15"/>
  <c r="C354" i="15"/>
  <c r="C348" i="15"/>
  <c r="C342" i="15"/>
  <c r="C336" i="15"/>
  <c r="C330" i="15"/>
  <c r="C324" i="15"/>
  <c r="C318" i="15"/>
  <c r="C312" i="15"/>
  <c r="C306" i="15"/>
  <c r="C300" i="15"/>
  <c r="C294" i="15"/>
  <c r="C288" i="15"/>
  <c r="C282" i="15"/>
  <c r="C276" i="15"/>
  <c r="C270" i="15"/>
  <c r="C264" i="15"/>
  <c r="C258" i="15"/>
  <c r="C252" i="15"/>
  <c r="C246" i="15"/>
  <c r="C240" i="15"/>
  <c r="C234" i="15"/>
  <c r="C228" i="15"/>
  <c r="C222" i="15"/>
  <c r="C216" i="15"/>
  <c r="C210" i="15"/>
  <c r="C204" i="15"/>
  <c r="C198" i="15"/>
  <c r="C192" i="15"/>
  <c r="C186" i="15"/>
  <c r="C180" i="15"/>
  <c r="C174" i="15"/>
  <c r="C168" i="15"/>
  <c r="C162" i="15"/>
  <c r="C156" i="15"/>
  <c r="C150" i="15"/>
  <c r="C144" i="15"/>
  <c r="C138" i="15"/>
  <c r="C132" i="15"/>
  <c r="C126" i="15"/>
  <c r="C120" i="15"/>
  <c r="C114" i="15"/>
  <c r="C108" i="15"/>
  <c r="C102" i="15"/>
  <c r="C96" i="15"/>
  <c r="C90" i="15"/>
  <c r="C84" i="15"/>
  <c r="C78" i="15"/>
  <c r="C72" i="15"/>
  <c r="C66" i="15"/>
  <c r="C60" i="15"/>
  <c r="C54" i="15"/>
  <c r="C48" i="15"/>
  <c r="C42" i="15"/>
  <c r="C36" i="15"/>
  <c r="C30" i="15"/>
  <c r="C24" i="15"/>
  <c r="C18" i="15"/>
  <c r="C12" i="15"/>
  <c r="C6" i="15"/>
  <c r="C4129" i="15"/>
  <c r="C4105" i="15"/>
  <c r="C4078" i="15"/>
  <c r="C4054" i="15"/>
  <c r="C4028" i="15"/>
  <c r="C4004" i="15"/>
  <c r="C3979" i="15"/>
  <c r="B3942" i="15"/>
  <c r="B3918" i="15"/>
  <c r="C3891" i="15"/>
  <c r="C3867" i="15"/>
  <c r="C3841" i="15"/>
  <c r="C3818" i="15"/>
  <c r="C3794" i="15"/>
  <c r="B3768" i="15"/>
  <c r="B3744" i="15"/>
  <c r="C3717" i="15"/>
  <c r="C3705" i="15"/>
  <c r="C3681" i="15"/>
  <c r="B3657" i="15"/>
  <c r="C3635" i="15"/>
  <c r="C3615" i="15"/>
  <c r="C3593" i="15"/>
  <c r="C3573" i="15"/>
  <c r="C3552" i="15"/>
  <c r="C3536" i="15"/>
  <c r="C3519" i="15"/>
  <c r="C3501" i="15"/>
  <c r="C3492" i="15"/>
  <c r="C3476" i="15"/>
  <c r="C3458" i="15"/>
  <c r="C3441" i="15"/>
  <c r="C3423" i="15"/>
  <c r="C3414" i="15"/>
  <c r="C3406" i="15"/>
  <c r="C3389" i="15"/>
  <c r="C3371" i="15"/>
  <c r="C3363" i="15"/>
  <c r="C3346" i="15"/>
  <c r="C3328" i="15"/>
  <c r="C3311" i="15"/>
  <c r="C3293" i="15"/>
  <c r="C3276" i="15"/>
  <c r="C3260" i="15"/>
  <c r="C3242" i="15"/>
  <c r="C3225" i="15"/>
  <c r="C3207" i="15"/>
  <c r="C3190" i="15"/>
  <c r="C3173" i="15"/>
  <c r="C3164" i="15"/>
  <c r="C3147" i="15"/>
  <c r="C3130" i="15"/>
  <c r="C3112" i="15"/>
  <c r="C3095" i="15"/>
  <c r="C3077" i="15"/>
  <c r="C3060" i="15"/>
  <c r="C3044" i="15"/>
  <c r="C3026" i="15"/>
  <c r="C3009" i="15"/>
  <c r="C3000" i="15"/>
  <c r="C2974" i="15"/>
  <c r="C2958" i="15"/>
  <c r="C2943" i="15"/>
  <c r="C2922" i="15"/>
  <c r="C2907" i="15"/>
  <c r="C2893" i="15"/>
  <c r="C2878" i="15"/>
  <c r="C2864" i="15"/>
  <c r="C2842" i="15"/>
  <c r="C2828" i="15"/>
  <c r="C2814" i="15"/>
  <c r="C2792" i="15"/>
  <c r="C2778" i="15"/>
  <c r="C2763" i="15"/>
  <c r="C2749" i="15"/>
  <c r="C2734" i="15"/>
  <c r="C2727" i="15"/>
  <c r="C2713" i="15"/>
  <c r="C2698" i="15"/>
  <c r="C2684" i="15"/>
  <c r="C2670" i="15"/>
  <c r="C2655" i="15"/>
  <c r="C2634" i="15"/>
  <c r="C2619" i="15"/>
  <c r="C2605" i="15"/>
  <c r="C2590" i="15"/>
  <c r="C2576" i="15"/>
  <c r="C2562" i="15"/>
  <c r="C2547" i="15"/>
  <c r="C2533" i="15"/>
  <c r="C2518" i="15"/>
  <c r="C2504" i="15"/>
  <c r="C2490" i="15"/>
  <c r="C2475" i="15"/>
  <c r="C2461" i="15"/>
  <c r="C2446" i="15"/>
  <c r="C2432" i="15"/>
  <c r="C2418" i="15"/>
  <c r="C2403" i="15"/>
  <c r="C2389" i="15"/>
  <c r="C2374" i="15"/>
  <c r="C2360" i="15"/>
  <c r="C2353" i="15"/>
  <c r="C2338" i="15"/>
  <c r="B4142" i="15"/>
  <c r="B4130" i="15"/>
  <c r="B4118" i="15"/>
  <c r="B4106" i="15"/>
  <c r="B4094" i="15"/>
  <c r="C4079" i="15"/>
  <c r="B4069" i="15"/>
  <c r="C4055" i="15"/>
  <c r="C4043" i="15"/>
  <c r="C4031" i="15"/>
  <c r="B4018" i="15"/>
  <c r="B4005" i="15"/>
  <c r="B3993" i="15"/>
  <c r="B3982" i="15"/>
  <c r="B3969" i="15"/>
  <c r="B3956" i="15"/>
  <c r="B3943" i="15"/>
  <c r="B3932" i="15"/>
  <c r="B3919" i="15"/>
  <c r="B3907" i="15"/>
  <c r="B3892" i="15"/>
  <c r="C3881" i="15"/>
  <c r="C3869" i="15"/>
  <c r="B3856" i="15"/>
  <c r="C3845" i="15"/>
  <c r="B3831" i="15"/>
  <c r="B3819" i="15"/>
  <c r="B3806" i="15"/>
  <c r="B3795" i="15"/>
  <c r="B3783" i="15"/>
  <c r="B3769" i="15"/>
  <c r="B3758" i="15"/>
  <c r="B3745" i="15"/>
  <c r="B3733" i="15"/>
  <c r="C3719" i="15"/>
  <c r="C3707" i="15"/>
  <c r="B3694" i="15"/>
  <c r="B3682" i="15"/>
  <c r="B3672" i="15"/>
  <c r="B3660" i="15"/>
  <c r="B3648" i="15"/>
  <c r="B3636" i="15"/>
  <c r="B3627" i="15"/>
  <c r="B3616" i="15"/>
  <c r="B3606" i="15"/>
  <c r="B3594" i="15"/>
  <c r="B3585" i="15"/>
  <c r="B3575" i="15"/>
  <c r="B3564" i="15"/>
  <c r="B3555" i="15"/>
  <c r="B3545" i="15"/>
  <c r="B3537" i="15"/>
  <c r="B3528" i="15"/>
  <c r="B3520" i="15"/>
  <c r="B3512" i="15"/>
  <c r="B3502" i="15"/>
  <c r="B3494" i="15"/>
  <c r="B3485" i="15"/>
  <c r="B3477" i="15"/>
  <c r="B3468" i="15"/>
  <c r="B3459" i="15"/>
  <c r="B3450" i="15"/>
  <c r="B3442" i="15"/>
  <c r="B3434" i="15"/>
  <c r="B3425" i="15"/>
  <c r="B3416" i="15"/>
  <c r="B3407" i="15"/>
  <c r="B3399" i="15"/>
  <c r="B3390" i="15"/>
  <c r="B3382" i="15"/>
  <c r="B3372" i="15"/>
  <c r="B3364" i="15"/>
  <c r="B3356" i="15"/>
  <c r="B3347" i="15"/>
  <c r="B3339" i="15"/>
  <c r="B3329" i="15"/>
  <c r="B3321" i="15"/>
  <c r="B3312" i="15"/>
  <c r="B3304" i="15"/>
  <c r="B3296" i="15"/>
  <c r="B3286" i="15"/>
  <c r="B3278" i="15"/>
  <c r="B3269" i="15"/>
  <c r="B3261" i="15"/>
  <c r="B3252" i="15"/>
  <c r="B3243" i="15"/>
  <c r="B3234" i="15"/>
  <c r="B3226" i="15"/>
  <c r="B3218" i="15"/>
  <c r="B3209" i="15"/>
  <c r="B3200" i="15"/>
  <c r="B3191" i="15"/>
  <c r="B3183" i="15"/>
  <c r="B3174" i="15"/>
  <c r="B3166" i="15"/>
  <c r="B3156" i="15"/>
  <c r="B3148" i="15"/>
  <c r="B3140" i="15"/>
  <c r="B3131" i="15"/>
  <c r="B3123" i="15"/>
  <c r="B3113" i="15"/>
  <c r="B3105" i="15"/>
  <c r="B3096" i="15"/>
  <c r="B3088" i="15"/>
  <c r="B3080" i="15"/>
  <c r="B3070" i="15"/>
  <c r="B3062" i="15"/>
  <c r="B3053" i="15"/>
  <c r="B3045" i="15"/>
  <c r="B3036" i="15"/>
  <c r="B3027" i="15"/>
  <c r="B3018" i="15"/>
  <c r="B3010" i="15"/>
  <c r="B3002" i="15"/>
  <c r="B2993" i="15"/>
  <c r="B2984" i="15"/>
  <c r="B2975" i="15"/>
  <c r="B2967" i="15"/>
  <c r="B2959" i="15"/>
  <c r="B2952" i="15"/>
  <c r="B2944" i="15"/>
  <c r="B2937" i="15"/>
  <c r="B2930" i="15"/>
  <c r="B2923" i="15"/>
  <c r="B2916" i="15"/>
  <c r="B2908" i="15"/>
  <c r="B2901" i="15"/>
  <c r="B2894" i="15"/>
  <c r="B2887" i="15"/>
  <c r="B2880" i="15"/>
  <c r="B2872" i="15"/>
  <c r="B2865" i="15"/>
  <c r="B2858" i="15"/>
  <c r="B2851" i="15"/>
  <c r="B2844" i="15"/>
  <c r="B2836" i="15"/>
  <c r="B2829" i="15"/>
  <c r="B2822" i="15"/>
  <c r="B2815" i="15"/>
  <c r="B2808" i="15"/>
  <c r="B2800" i="15"/>
  <c r="B2793" i="15"/>
  <c r="B2786" i="15"/>
  <c r="B2779" i="15"/>
  <c r="B2772" i="15"/>
  <c r="B2764" i="15"/>
  <c r="B2757" i="15"/>
  <c r="B2750" i="15"/>
  <c r="B2743" i="15"/>
  <c r="B2736" i="15"/>
  <c r="B2728" i="15"/>
  <c r="B2721" i="15"/>
  <c r="B2714" i="15"/>
  <c r="B2707" i="15"/>
  <c r="B2700" i="15"/>
  <c r="B2692" i="15"/>
  <c r="B2685" i="15"/>
  <c r="B2678" i="15"/>
  <c r="B2671" i="15"/>
  <c r="B2664" i="15"/>
  <c r="B2656" i="15"/>
  <c r="B2649" i="15"/>
  <c r="B2642" i="15"/>
  <c r="B2635" i="15"/>
  <c r="B2628" i="15"/>
  <c r="B2620" i="15"/>
  <c r="B2613" i="15"/>
  <c r="B2606" i="15"/>
  <c r="B2599" i="15"/>
  <c r="B2592" i="15"/>
  <c r="B2584" i="15"/>
  <c r="B2577" i="15"/>
  <c r="B2570" i="15"/>
  <c r="B2563" i="15"/>
  <c r="B2556" i="15"/>
  <c r="B2548" i="15"/>
  <c r="B2541" i="15"/>
  <c r="B2534" i="15"/>
  <c r="B2527" i="15"/>
  <c r="B2520" i="15"/>
  <c r="B2512" i="15"/>
  <c r="B2505" i="15"/>
  <c r="B2498" i="15"/>
  <c r="B2491" i="15"/>
  <c r="B2484" i="15"/>
  <c r="B2476" i="15"/>
  <c r="B2469" i="15"/>
  <c r="B2462" i="15"/>
  <c r="B2455" i="15"/>
  <c r="B2448" i="15"/>
  <c r="B2440" i="15"/>
  <c r="B2433" i="15"/>
  <c r="B2426" i="15"/>
  <c r="B2419" i="15"/>
  <c r="B2412" i="15"/>
  <c r="B2404" i="15"/>
  <c r="B2397" i="15"/>
  <c r="B2390" i="15"/>
  <c r="B2383" i="15"/>
  <c r="B2376" i="15"/>
  <c r="B2368" i="15"/>
  <c r="B2361" i="15"/>
  <c r="B2354" i="15"/>
  <c r="B2347" i="15"/>
  <c r="B2340" i="15"/>
  <c r="B2332" i="15"/>
  <c r="B2325" i="15"/>
  <c r="B2318" i="15"/>
  <c r="B2311" i="15"/>
  <c r="B2304" i="15"/>
  <c r="B2296" i="15"/>
  <c r="B2289" i="15"/>
  <c r="B2282" i="15"/>
  <c r="B2275" i="15"/>
  <c r="B2268" i="15"/>
  <c r="B2260" i="15"/>
  <c r="B2253" i="15"/>
  <c r="B2246" i="15"/>
  <c r="B2239" i="15"/>
  <c r="B2232" i="15"/>
  <c r="B2224" i="15"/>
  <c r="B2217" i="15"/>
  <c r="B2210" i="15"/>
  <c r="B2203" i="15"/>
  <c r="B2196" i="15"/>
  <c r="B2188" i="15"/>
  <c r="B2181" i="15"/>
  <c r="B2174" i="15"/>
  <c r="B2167" i="15"/>
  <c r="B2160" i="15"/>
  <c r="B2152" i="15"/>
  <c r="B2145" i="15"/>
  <c r="B2138" i="15"/>
  <c r="B2131" i="15"/>
  <c r="B2124" i="15"/>
  <c r="B2116" i="15"/>
  <c r="B2109" i="15"/>
  <c r="B2102" i="15"/>
  <c r="B2095" i="15"/>
  <c r="B2088" i="15"/>
  <c r="B2080" i="15"/>
  <c r="B2073" i="15"/>
  <c r="B2066" i="15"/>
  <c r="B2059" i="15"/>
  <c r="B2052" i="15"/>
  <c r="B2044" i="15"/>
  <c r="B2037" i="15"/>
  <c r="B2030" i="15"/>
  <c r="B2023" i="15"/>
  <c r="B2016" i="15"/>
  <c r="B2008" i="15"/>
  <c r="B2001" i="15"/>
  <c r="B1994" i="15"/>
  <c r="B1987" i="15"/>
  <c r="B1980" i="15"/>
  <c r="B1972" i="15"/>
  <c r="B1965" i="15"/>
  <c r="B1958" i="15"/>
  <c r="B1951" i="15"/>
  <c r="B1944" i="15"/>
  <c r="B1936" i="15"/>
  <c r="B1929" i="15"/>
  <c r="B1922" i="15"/>
  <c r="B1915" i="15"/>
  <c r="B1908" i="15"/>
  <c r="B1900" i="15"/>
  <c r="B1893" i="15"/>
  <c r="B1886" i="15"/>
  <c r="B1879" i="15"/>
  <c r="B1872" i="15"/>
  <c r="B1864" i="15"/>
  <c r="B1857" i="15"/>
  <c r="B1850" i="15"/>
  <c r="B1843" i="15"/>
  <c r="B1836" i="15"/>
  <c r="B1828" i="15"/>
  <c r="B1821" i="15"/>
  <c r="B1814" i="15"/>
  <c r="B1807" i="15"/>
  <c r="B1800" i="15"/>
  <c r="B1792" i="15"/>
  <c r="B1785" i="15"/>
  <c r="B1778" i="15"/>
  <c r="B1771" i="15"/>
  <c r="B1764" i="15"/>
  <c r="B1758" i="15"/>
  <c r="B1752" i="15"/>
  <c r="B1746" i="15"/>
  <c r="B1740" i="15"/>
  <c r="B1734" i="15"/>
  <c r="B1728" i="15"/>
  <c r="B1722" i="15"/>
  <c r="B1716" i="15"/>
  <c r="B1710" i="15"/>
  <c r="B1704" i="15"/>
  <c r="B1698" i="15"/>
  <c r="B1692" i="15"/>
  <c r="B1686" i="15"/>
  <c r="B1680" i="15"/>
  <c r="B1674" i="15"/>
  <c r="B1668" i="15"/>
  <c r="B1662" i="15"/>
  <c r="B1656" i="15"/>
  <c r="B1650" i="15"/>
  <c r="B1644" i="15"/>
  <c r="B1638" i="15"/>
  <c r="B1632" i="15"/>
  <c r="B1626" i="15"/>
  <c r="B1620" i="15"/>
  <c r="B1614" i="15"/>
  <c r="B1608" i="15"/>
  <c r="B1602" i="15"/>
  <c r="B1596" i="15"/>
  <c r="B1590" i="15"/>
  <c r="B1584" i="15"/>
  <c r="B1578" i="15"/>
  <c r="B1572" i="15"/>
  <c r="B1566" i="15"/>
  <c r="B1560" i="15"/>
  <c r="B1554" i="15"/>
  <c r="B1548" i="15"/>
  <c r="B1542" i="15"/>
  <c r="B1536" i="15"/>
  <c r="B1530" i="15"/>
  <c r="B1524" i="15"/>
  <c r="B1518" i="15"/>
  <c r="B1512" i="15"/>
  <c r="B1506" i="15"/>
  <c r="B1500" i="15"/>
  <c r="B1494" i="15"/>
  <c r="B1488" i="15"/>
  <c r="B1482" i="15"/>
  <c r="B1476" i="15"/>
  <c r="B1470" i="15"/>
  <c r="B1464" i="15"/>
  <c r="B1458" i="15"/>
  <c r="B1452" i="15"/>
  <c r="B1446" i="15"/>
  <c r="B1440" i="15"/>
  <c r="B1434" i="15"/>
  <c r="B1428" i="15"/>
  <c r="B1422" i="15"/>
  <c r="B1416" i="15"/>
  <c r="B1410" i="15"/>
  <c r="B1404" i="15"/>
  <c r="B1398" i="15"/>
  <c r="B1392" i="15"/>
  <c r="B1386" i="15"/>
  <c r="B1380" i="15"/>
  <c r="B1374" i="15"/>
  <c r="B1368" i="15"/>
  <c r="B1362" i="15"/>
  <c r="B1356" i="15"/>
  <c r="B1350" i="15"/>
  <c r="B1344" i="15"/>
  <c r="B1338" i="15"/>
  <c r="B1332" i="15"/>
  <c r="B1326" i="15"/>
  <c r="B1320" i="15"/>
  <c r="B1314" i="15"/>
  <c r="B1308" i="15"/>
  <c r="B1302" i="15"/>
  <c r="B1296" i="15"/>
  <c r="B1290" i="15"/>
  <c r="B1284" i="15"/>
  <c r="B1278" i="15"/>
  <c r="B1272" i="15"/>
  <c r="B1266" i="15"/>
  <c r="B1260" i="15"/>
  <c r="B1254" i="15"/>
  <c r="B1248" i="15"/>
  <c r="B1242" i="15"/>
  <c r="B1236" i="15"/>
  <c r="B1230" i="15"/>
  <c r="B1224" i="15"/>
  <c r="B1218" i="15"/>
  <c r="B1212" i="15"/>
  <c r="B1206" i="15"/>
  <c r="B1200" i="15"/>
  <c r="B1194" i="15"/>
  <c r="B1188" i="15"/>
  <c r="B1182" i="15"/>
  <c r="B1176" i="15"/>
  <c r="B1170" i="15"/>
  <c r="B1164" i="15"/>
  <c r="B1158" i="15"/>
  <c r="B1152" i="15"/>
  <c r="B1146" i="15"/>
  <c r="B1140" i="15"/>
  <c r="B1134" i="15"/>
  <c r="B1128" i="15"/>
  <c r="B1122" i="15"/>
  <c r="B1116" i="15"/>
  <c r="B1110" i="15"/>
  <c r="B1104" i="15"/>
  <c r="B1098" i="15"/>
  <c r="B1092" i="15"/>
  <c r="B1086" i="15"/>
  <c r="B1080" i="15"/>
  <c r="B1074" i="15"/>
  <c r="B1068" i="15"/>
  <c r="B1062" i="15"/>
  <c r="B1056" i="15"/>
  <c r="B1050" i="15"/>
  <c r="B1044" i="15"/>
  <c r="B1038" i="15"/>
  <c r="B1032" i="15"/>
  <c r="B1026" i="15"/>
  <c r="B1020" i="15"/>
  <c r="B1014" i="15"/>
  <c r="B1008" i="15"/>
  <c r="B1002" i="15"/>
  <c r="B996" i="15"/>
  <c r="B990" i="15"/>
  <c r="B984" i="15"/>
  <c r="B978" i="15"/>
  <c r="B972" i="15"/>
  <c r="B966" i="15"/>
  <c r="B960" i="15"/>
  <c r="B954" i="15"/>
  <c r="B948" i="15"/>
  <c r="B942" i="15"/>
  <c r="B936" i="15"/>
  <c r="B930" i="15"/>
  <c r="B924" i="15"/>
  <c r="B918" i="15"/>
  <c r="B912" i="15"/>
  <c r="B906" i="15"/>
  <c r="B900" i="15"/>
  <c r="B894" i="15"/>
  <c r="B888" i="15"/>
  <c r="B882" i="15"/>
  <c r="B876" i="15"/>
  <c r="B870" i="15"/>
  <c r="B864" i="15"/>
  <c r="B858" i="15"/>
  <c r="B852" i="15"/>
  <c r="B846" i="15"/>
  <c r="B840" i="15"/>
  <c r="B834" i="15"/>
  <c r="B828" i="15"/>
  <c r="B822" i="15"/>
  <c r="B816" i="15"/>
  <c r="B810" i="15"/>
  <c r="B804" i="15"/>
  <c r="B798" i="15"/>
  <c r="B792" i="15"/>
  <c r="B786" i="15"/>
  <c r="B780" i="15"/>
  <c r="B774" i="15"/>
  <c r="B768" i="15"/>
  <c r="B762" i="15"/>
  <c r="B756" i="15"/>
  <c r="B750" i="15"/>
  <c r="B744" i="15"/>
  <c r="B738" i="15"/>
  <c r="B732" i="15"/>
  <c r="B726" i="15"/>
  <c r="B720" i="15"/>
  <c r="B714" i="15"/>
  <c r="B708" i="15"/>
  <c r="B702" i="15"/>
  <c r="B696" i="15"/>
  <c r="B690" i="15"/>
  <c r="B684" i="15"/>
  <c r="B678" i="15"/>
  <c r="B672" i="15"/>
  <c r="B666" i="15"/>
  <c r="B660" i="15"/>
  <c r="B654" i="15"/>
  <c r="B648" i="15"/>
  <c r="B642" i="15"/>
  <c r="B636" i="15"/>
  <c r="B630" i="15"/>
  <c r="B624" i="15"/>
  <c r="B618" i="15"/>
  <c r="B612" i="15"/>
  <c r="B606" i="15"/>
  <c r="B600" i="15"/>
  <c r="B594" i="15"/>
  <c r="B588" i="15"/>
  <c r="B582" i="15"/>
  <c r="B576" i="15"/>
  <c r="B570" i="15"/>
  <c r="B564" i="15"/>
  <c r="B558" i="15"/>
  <c r="B552" i="15"/>
  <c r="B546" i="15"/>
  <c r="B540" i="15"/>
  <c r="B534" i="15"/>
  <c r="B528" i="15"/>
  <c r="B522" i="15"/>
  <c r="B516" i="15"/>
  <c r="B510" i="15"/>
  <c r="B504" i="15"/>
  <c r="B498" i="15"/>
  <c r="B492" i="15"/>
  <c r="B486" i="15"/>
  <c r="B480" i="15"/>
  <c r="B474" i="15"/>
  <c r="B468" i="15"/>
  <c r="B462" i="15"/>
  <c r="B456" i="15"/>
  <c r="B450" i="15"/>
  <c r="B444" i="15"/>
  <c r="B438" i="15"/>
  <c r="B432" i="15"/>
  <c r="B426" i="15"/>
  <c r="B420" i="15"/>
  <c r="B414" i="15"/>
  <c r="B408" i="15"/>
  <c r="B402" i="15"/>
  <c r="B396" i="15"/>
  <c r="B390" i="15"/>
  <c r="B384" i="15"/>
  <c r="B378" i="15"/>
  <c r="B372" i="15"/>
  <c r="B366" i="15"/>
  <c r="B360" i="15"/>
  <c r="B354" i="15"/>
  <c r="B348" i="15"/>
  <c r="B342" i="15"/>
  <c r="B336" i="15"/>
  <c r="B330" i="15"/>
  <c r="B324" i="15"/>
  <c r="B318" i="15"/>
  <c r="B312" i="15"/>
  <c r="B306" i="15"/>
  <c r="B300" i="15"/>
  <c r="B294" i="15"/>
  <c r="B288" i="15"/>
  <c r="B282" i="15"/>
  <c r="B276" i="15"/>
  <c r="B270" i="15"/>
  <c r="B264" i="15"/>
  <c r="B258" i="15"/>
  <c r="B252" i="15"/>
  <c r="B246" i="15"/>
  <c r="B240" i="15"/>
  <c r="B234" i="15"/>
  <c r="B228" i="15"/>
  <c r="B222" i="15"/>
  <c r="B216" i="15"/>
  <c r="B210" i="15"/>
  <c r="B204" i="15"/>
  <c r="B198" i="15"/>
  <c r="B192" i="15"/>
  <c r="B186" i="15"/>
  <c r="B180" i="15"/>
  <c r="B174" i="15"/>
  <c r="B168" i="15"/>
  <c r="B162" i="15"/>
  <c r="B156" i="15"/>
  <c r="B150" i="15"/>
  <c r="B144" i="15"/>
  <c r="B138" i="15"/>
  <c r="B132" i="15"/>
  <c r="B126" i="15"/>
  <c r="B120" i="15"/>
  <c r="B114" i="15"/>
  <c r="B108" i="15"/>
  <c r="B102" i="15"/>
  <c r="B96" i="15"/>
  <c r="B90" i="15"/>
  <c r="B84" i="15"/>
  <c r="B78" i="15"/>
  <c r="B72" i="15"/>
  <c r="B66" i="15"/>
  <c r="B60" i="15"/>
  <c r="B54" i="15"/>
  <c r="B48" i="15"/>
  <c r="B42" i="15"/>
  <c r="B36" i="15"/>
  <c r="B30" i="15"/>
  <c r="B24" i="15"/>
  <c r="B18" i="15"/>
  <c r="B12" i="15"/>
  <c r="B6" i="15"/>
  <c r="C4141" i="15"/>
  <c r="B4116" i="15"/>
  <c r="C4090" i="15"/>
  <c r="C4065" i="15"/>
  <c r="C4042" i="15"/>
  <c r="C4017" i="15"/>
  <c r="C3992" i="15"/>
  <c r="C3967" i="15"/>
  <c r="B3954" i="15"/>
  <c r="C3931" i="15"/>
  <c r="C3904" i="15"/>
  <c r="C3880" i="15"/>
  <c r="C3855" i="15"/>
  <c r="C3830" i="15"/>
  <c r="C3805" i="15"/>
  <c r="B3780" i="15"/>
  <c r="C3754" i="15"/>
  <c r="B3732" i="15"/>
  <c r="C3693" i="15"/>
  <c r="B3669" i="15"/>
  <c r="B3646" i="15"/>
  <c r="C3625" i="15"/>
  <c r="C3604" i="15"/>
  <c r="C3583" i="15"/>
  <c r="C3563" i="15"/>
  <c r="C3544" i="15"/>
  <c r="C3527" i="15"/>
  <c r="C3509" i="15"/>
  <c r="C3484" i="15"/>
  <c r="C3466" i="15"/>
  <c r="C3449" i="15"/>
  <c r="C3432" i="15"/>
  <c r="C3398" i="15"/>
  <c r="C3380" i="15"/>
  <c r="C3354" i="15"/>
  <c r="C3336" i="15"/>
  <c r="C3320" i="15"/>
  <c r="C3303" i="15"/>
  <c r="C3285" i="15"/>
  <c r="C3268" i="15"/>
  <c r="C3250" i="15"/>
  <c r="C3233" i="15"/>
  <c r="C3216" i="15"/>
  <c r="C3198" i="15"/>
  <c r="C3182" i="15"/>
  <c r="C3155" i="15"/>
  <c r="C3138" i="15"/>
  <c r="C3120" i="15"/>
  <c r="C3104" i="15"/>
  <c r="C3087" i="15"/>
  <c r="C3069" i="15"/>
  <c r="C3052" i="15"/>
  <c r="C3034" i="15"/>
  <c r="C3017" i="15"/>
  <c r="C2991" i="15"/>
  <c r="C2982" i="15"/>
  <c r="C2966" i="15"/>
  <c r="C2950" i="15"/>
  <c r="C2936" i="15"/>
  <c r="C2929" i="15"/>
  <c r="C2914" i="15"/>
  <c r="C2900" i="15"/>
  <c r="C2886" i="15"/>
  <c r="C2871" i="15"/>
  <c r="C2857" i="15"/>
  <c r="C2850" i="15"/>
  <c r="C2835" i="15"/>
  <c r="C2821" i="15"/>
  <c r="C2806" i="15"/>
  <c r="C2799" i="15"/>
  <c r="C2785" i="15"/>
  <c r="C2770" i="15"/>
  <c r="C2756" i="15"/>
  <c r="C2742" i="15"/>
  <c r="C2720" i="15"/>
  <c r="C2706" i="15"/>
  <c r="C2691" i="15"/>
  <c r="C2677" i="15"/>
  <c r="C2662" i="15"/>
  <c r="C2648" i="15"/>
  <c r="C2641" i="15"/>
  <c r="C2626" i="15"/>
  <c r="C2612" i="15"/>
  <c r="C2598" i="15"/>
  <c r="C2583" i="15"/>
  <c r="C2569" i="15"/>
  <c r="C2554" i="15"/>
  <c r="C2540" i="15"/>
  <c r="C2526" i="15"/>
  <c r="C2511" i="15"/>
  <c r="C2497" i="15"/>
  <c r="C2482" i="15"/>
  <c r="C2468" i="15"/>
  <c r="C2454" i="15"/>
  <c r="C2439" i="15"/>
  <c r="C2425" i="15"/>
  <c r="C2410" i="15"/>
  <c r="C2396" i="15"/>
  <c r="C2382" i="15"/>
  <c r="C2367" i="15"/>
  <c r="C2346" i="15"/>
  <c r="C2331" i="15"/>
  <c r="C2317" i="15"/>
  <c r="C2310" i="15"/>
  <c r="B4141" i="15"/>
  <c r="C4125" i="15"/>
  <c r="B4108" i="15"/>
  <c r="B4090" i="15"/>
  <c r="C4075" i="15"/>
  <c r="B4060" i="15"/>
  <c r="B4042" i="15"/>
  <c r="B4026" i="15"/>
  <c r="B4011" i="15"/>
  <c r="B3992" i="15"/>
  <c r="C3975" i="15"/>
  <c r="B3961" i="15"/>
  <c r="C3941" i="15"/>
  <c r="C3925" i="15"/>
  <c r="B3910" i="15"/>
  <c r="B3891" i="15"/>
  <c r="B3876" i="15"/>
  <c r="B3861" i="15"/>
  <c r="B3841" i="15"/>
  <c r="C3826" i="15"/>
  <c r="B3811" i="15"/>
  <c r="B3794" i="15"/>
  <c r="C3776" i="15"/>
  <c r="C3761" i="15"/>
  <c r="C3743" i="15"/>
  <c r="B3726" i="15"/>
  <c r="B3711" i="15"/>
  <c r="B3693" i="15"/>
  <c r="C3675" i="15"/>
  <c r="B3663" i="15"/>
  <c r="C3645" i="15"/>
  <c r="C3633" i="15"/>
  <c r="B3619" i="15"/>
  <c r="B3604" i="15"/>
  <c r="C3591" i="15"/>
  <c r="B3577" i="15"/>
  <c r="B3563" i="15"/>
  <c r="C3550" i="15"/>
  <c r="B3540" i="15"/>
  <c r="B3527" i="15"/>
  <c r="C3515" i="15"/>
  <c r="B3506" i="15"/>
  <c r="B3492" i="15"/>
  <c r="C3480" i="15"/>
  <c r="B3471" i="15"/>
  <c r="B3458" i="15"/>
  <c r="C3447" i="15"/>
  <c r="B3436" i="15"/>
  <c r="B3423" i="15"/>
  <c r="C3412" i="15"/>
  <c r="B3401" i="15"/>
  <c r="B3389" i="15"/>
  <c r="C3377" i="15"/>
  <c r="B3368" i="15"/>
  <c r="B3354" i="15"/>
  <c r="C3342" i="15"/>
  <c r="B3333" i="15"/>
  <c r="B3320" i="15"/>
  <c r="C3308" i="15"/>
  <c r="B3298" i="15"/>
  <c r="B3285" i="15"/>
  <c r="C3274" i="15"/>
  <c r="B3263" i="15"/>
  <c r="B3250" i="15"/>
  <c r="C3239" i="15"/>
  <c r="B3228" i="15"/>
  <c r="B3216" i="15"/>
  <c r="C3204" i="15"/>
  <c r="B3195" i="15"/>
  <c r="B3182" i="15"/>
  <c r="C3170" i="15"/>
  <c r="B3160" i="15"/>
  <c r="B3147" i="15"/>
  <c r="C3135" i="15"/>
  <c r="B3125" i="15"/>
  <c r="B3112" i="15"/>
  <c r="C3101" i="15"/>
  <c r="B3090" i="15"/>
  <c r="B3077" i="15"/>
  <c r="C3066" i="15"/>
  <c r="B3056" i="15"/>
  <c r="B3044" i="15"/>
  <c r="C3032" i="15"/>
  <c r="B3022" i="15"/>
  <c r="B3009" i="15"/>
  <c r="C2997" i="15"/>
  <c r="B2987" i="15"/>
  <c r="B2974" i="15"/>
  <c r="C2962" i="15"/>
  <c r="B2954" i="15"/>
  <c r="B2943" i="15"/>
  <c r="C2934" i="15"/>
  <c r="B2925" i="15"/>
  <c r="B2914" i="15"/>
  <c r="C2905" i="15"/>
  <c r="B2896" i="15"/>
  <c r="B2886" i="15"/>
  <c r="C2876" i="15"/>
  <c r="B2868" i="15"/>
  <c r="B2857" i="15"/>
  <c r="C2847" i="15"/>
  <c r="B2839" i="15"/>
  <c r="B2828" i="15"/>
  <c r="C2818" i="15"/>
  <c r="B2810" i="15"/>
  <c r="B2799" i="15"/>
  <c r="C2790" i="15"/>
  <c r="B2781" i="15"/>
  <c r="B2770" i="15"/>
  <c r="C2761" i="15"/>
  <c r="B2752" i="15"/>
  <c r="B2742" i="15"/>
  <c r="C2732" i="15"/>
  <c r="B2724" i="15"/>
  <c r="B2713" i="15"/>
  <c r="C2703" i="15"/>
  <c r="B2695" i="15"/>
  <c r="B2684" i="15"/>
  <c r="C2674" i="15"/>
  <c r="B2666" i="15"/>
  <c r="B2655" i="15"/>
  <c r="C2646" i="15"/>
  <c r="B2637" i="15"/>
  <c r="B2626" i="15"/>
  <c r="C2617" i="15"/>
  <c r="B2608" i="15"/>
  <c r="B2598" i="15"/>
  <c r="C2588" i="15"/>
  <c r="B2580" i="15"/>
  <c r="B2569" i="15"/>
  <c r="C2559" i="15"/>
  <c r="B2551" i="15"/>
  <c r="B2540" i="15"/>
  <c r="C2530" i="15"/>
  <c r="B2522" i="15"/>
  <c r="B2511" i="15"/>
  <c r="C2502" i="15"/>
  <c r="B2493" i="15"/>
  <c r="B2482" i="15"/>
  <c r="C2473" i="15"/>
  <c r="B2464" i="15"/>
  <c r="B2454" i="15"/>
  <c r="C2444" i="15"/>
  <c r="B2436" i="15"/>
  <c r="B2425" i="15"/>
  <c r="C2415" i="15"/>
  <c r="B2407" i="15"/>
  <c r="B2396" i="15"/>
  <c r="C2386" i="15"/>
  <c r="B2378" i="15"/>
  <c r="B2367" i="15"/>
  <c r="C2358" i="15"/>
  <c r="B2349" i="15"/>
  <c r="B2338" i="15"/>
  <c r="C2329" i="15"/>
  <c r="C2320" i="15"/>
  <c r="B2312" i="15"/>
  <c r="C2301" i="15"/>
  <c r="C2293" i="15"/>
  <c r="C2284" i="15"/>
  <c r="C2276" i="15"/>
  <c r="C2266" i="15"/>
  <c r="C2258" i="15"/>
  <c r="C2250" i="15"/>
  <c r="C2241" i="15"/>
  <c r="C2233" i="15"/>
  <c r="C2223" i="15"/>
  <c r="C2215" i="15"/>
  <c r="C2206" i="15"/>
  <c r="C2198" i="15"/>
  <c r="C2190" i="15"/>
  <c r="C2180" i="15"/>
  <c r="C2172" i="15"/>
  <c r="C2163" i="15"/>
  <c r="C2155" i="15"/>
  <c r="C2146" i="15"/>
  <c r="C2137" i="15"/>
  <c r="C2128" i="15"/>
  <c r="C2120" i="15"/>
  <c r="C2112" i="15"/>
  <c r="C2103" i="15"/>
  <c r="C2094" i="15"/>
  <c r="C2085" i="15"/>
  <c r="C2077" i="15"/>
  <c r="C2068" i="15"/>
  <c r="C2060" i="15"/>
  <c r="C2050" i="15"/>
  <c r="C2042" i="15"/>
  <c r="C2034" i="15"/>
  <c r="C2025" i="15"/>
  <c r="C2017" i="15"/>
  <c r="C2007" i="15"/>
  <c r="C1999" i="15"/>
  <c r="C1990" i="15"/>
  <c r="C1982" i="15"/>
  <c r="C1974" i="15"/>
  <c r="C1964" i="15"/>
  <c r="C1956" i="15"/>
  <c r="C1947" i="15"/>
  <c r="C1939" i="15"/>
  <c r="C1930" i="15"/>
  <c r="C1921" i="15"/>
  <c r="C1912" i="15"/>
  <c r="C1904" i="15"/>
  <c r="C1896" i="15"/>
  <c r="C1887" i="15"/>
  <c r="C1878" i="15"/>
  <c r="C1869" i="15"/>
  <c r="C1861" i="15"/>
  <c r="C1852" i="15"/>
  <c r="C1844" i="15"/>
  <c r="C1834" i="15"/>
  <c r="C1826" i="15"/>
  <c r="C1818" i="15"/>
  <c r="C1809" i="15"/>
  <c r="C1801" i="15"/>
  <c r="C1791" i="15"/>
  <c r="C1783" i="15"/>
  <c r="C1774" i="15"/>
  <c r="C1766" i="15"/>
  <c r="C1759" i="15"/>
  <c r="C1751" i="15"/>
  <c r="C1744" i="15"/>
  <c r="C1737" i="15"/>
  <c r="C1730" i="15"/>
  <c r="C1723" i="15"/>
  <c r="C1715" i="15"/>
  <c r="C1708" i="15"/>
  <c r="C1701" i="15"/>
  <c r="C1694" i="15"/>
  <c r="C1687" i="15"/>
  <c r="C1679" i="15"/>
  <c r="C1672" i="15"/>
  <c r="C1665" i="15"/>
  <c r="C1658" i="15"/>
  <c r="C1651" i="15"/>
  <c r="C1643" i="15"/>
  <c r="C1636" i="15"/>
  <c r="C1629" i="15"/>
  <c r="C1622" i="15"/>
  <c r="C1615" i="15"/>
  <c r="C1607" i="15"/>
  <c r="C1600" i="15"/>
  <c r="C1593" i="15"/>
  <c r="C1586" i="15"/>
  <c r="C1579" i="15"/>
  <c r="C1571" i="15"/>
  <c r="C1564" i="15"/>
  <c r="C1557" i="15"/>
  <c r="C1550" i="15"/>
  <c r="B4140" i="15"/>
  <c r="B4125" i="15"/>
  <c r="C4107" i="15"/>
  <c r="C4089" i="15"/>
  <c r="B4075" i="15"/>
  <c r="C4057" i="15"/>
  <c r="C4039" i="15"/>
  <c r="C4025" i="15"/>
  <c r="B4008" i="15"/>
  <c r="C3991" i="15"/>
  <c r="B3975" i="15"/>
  <c r="B3960" i="15"/>
  <c r="C3940" i="15"/>
  <c r="B3925" i="15"/>
  <c r="C3909" i="15"/>
  <c r="C3890" i="15"/>
  <c r="C3875" i="15"/>
  <c r="C3859" i="15"/>
  <c r="B3840" i="15"/>
  <c r="B3826" i="15"/>
  <c r="B3810" i="15"/>
  <c r="C3789" i="15"/>
  <c r="B3776" i="15"/>
  <c r="C3759" i="15"/>
  <c r="C3741" i="15"/>
  <c r="C3725" i="15"/>
  <c r="C3710" i="15"/>
  <c r="C3691" i="15"/>
  <c r="B3675" i="15"/>
  <c r="C3661" i="15"/>
  <c r="B3644" i="15"/>
  <c r="B3633" i="15"/>
  <c r="C3618" i="15"/>
  <c r="C3601" i="15"/>
  <c r="B3591" i="15"/>
  <c r="C3576" i="15"/>
  <c r="C3561" i="15"/>
  <c r="B3550" i="15"/>
  <c r="C3538" i="15"/>
  <c r="C3526" i="15"/>
  <c r="B3515" i="15"/>
  <c r="C3504" i="15"/>
  <c r="C3491" i="15"/>
  <c r="B3480" i="15"/>
  <c r="C3470" i="15"/>
  <c r="C3456" i="15"/>
  <c r="B3447" i="15"/>
  <c r="C3435" i="15"/>
  <c r="C3422" i="15"/>
  <c r="B3412" i="15"/>
  <c r="C3400" i="15"/>
  <c r="C3387" i="15"/>
  <c r="B3377" i="15"/>
  <c r="C3365" i="15"/>
  <c r="C3353" i="15"/>
  <c r="B3342" i="15"/>
  <c r="C3332" i="15"/>
  <c r="C3318" i="15"/>
  <c r="B3308" i="15"/>
  <c r="C3297" i="15"/>
  <c r="C3284" i="15"/>
  <c r="B3274" i="15"/>
  <c r="C3262" i="15"/>
  <c r="C3249" i="15"/>
  <c r="B3239" i="15"/>
  <c r="C3227" i="15"/>
  <c r="C3214" i="15"/>
  <c r="B3204" i="15"/>
  <c r="C3192" i="15"/>
  <c r="C3180" i="15"/>
  <c r="B3170" i="15"/>
  <c r="C3159" i="15"/>
  <c r="C3146" i="15"/>
  <c r="B3135" i="15"/>
  <c r="C3124" i="15"/>
  <c r="C3111" i="15"/>
  <c r="B3101" i="15"/>
  <c r="C3089" i="15"/>
  <c r="C3076" i="15"/>
  <c r="B3066" i="15"/>
  <c r="C3054" i="15"/>
  <c r="C3041" i="15"/>
  <c r="B3032" i="15"/>
  <c r="C3020" i="15"/>
  <c r="C3008" i="15"/>
  <c r="B2997" i="15"/>
  <c r="C2986" i="15"/>
  <c r="C2973" i="15"/>
  <c r="B2962" i="15"/>
  <c r="C2953" i="15"/>
  <c r="C2942" i="15"/>
  <c r="B2934" i="15"/>
  <c r="C2924" i="15"/>
  <c r="C2913" i="15"/>
  <c r="B2905" i="15"/>
  <c r="C2895" i="15"/>
  <c r="C2884" i="15"/>
  <c r="B2876" i="15"/>
  <c r="C2866" i="15"/>
  <c r="C2856" i="15"/>
  <c r="B2847" i="15"/>
  <c r="C2838" i="15"/>
  <c r="C2827" i="15"/>
  <c r="B2818" i="15"/>
  <c r="C2809" i="15"/>
  <c r="C2798" i="15"/>
  <c r="B2790" i="15"/>
  <c r="C2780" i="15"/>
  <c r="C2769" i="15"/>
  <c r="B2761" i="15"/>
  <c r="C2751" i="15"/>
  <c r="C2740" i="15"/>
  <c r="B2732" i="15"/>
  <c r="C2722" i="15"/>
  <c r="C2712" i="15"/>
  <c r="B2703" i="15"/>
  <c r="C2694" i="15"/>
  <c r="C2683" i="15"/>
  <c r="B2674" i="15"/>
  <c r="C2665" i="15"/>
  <c r="C2654" i="15"/>
  <c r="B2646" i="15"/>
  <c r="C2636" i="15"/>
  <c r="C2625" i="15"/>
  <c r="B2617" i="15"/>
  <c r="C2607" i="15"/>
  <c r="C2596" i="15"/>
  <c r="B2588" i="15"/>
  <c r="C2578" i="15"/>
  <c r="C2568" i="15"/>
  <c r="B2559" i="15"/>
  <c r="C2550" i="15"/>
  <c r="C2539" i="15"/>
  <c r="B2530" i="15"/>
  <c r="C2521" i="15"/>
  <c r="C2510" i="15"/>
  <c r="B2502" i="15"/>
  <c r="C2492" i="15"/>
  <c r="C2481" i="15"/>
  <c r="B2473" i="15"/>
  <c r="C2463" i="15"/>
  <c r="C2452" i="15"/>
  <c r="B2444" i="15"/>
  <c r="C2434" i="15"/>
  <c r="C2424" i="15"/>
  <c r="B2415" i="15"/>
  <c r="C2406" i="15"/>
  <c r="C2395" i="15"/>
  <c r="B2386" i="15"/>
  <c r="C2377" i="15"/>
  <c r="C2366" i="15"/>
  <c r="B2358" i="15"/>
  <c r="C2348" i="15"/>
  <c r="C2337" i="15"/>
  <c r="B2329" i="15"/>
  <c r="B2320" i="15"/>
  <c r="B2310" i="15"/>
  <c r="B2301" i="15"/>
  <c r="B2293" i="15"/>
  <c r="B2284" i="15"/>
  <c r="B2276" i="15"/>
  <c r="B2266" i="15"/>
  <c r="B2258" i="15"/>
  <c r="B2250" i="15"/>
  <c r="B2241" i="15"/>
  <c r="B2233" i="15"/>
  <c r="B2223" i="15"/>
  <c r="B2215" i="15"/>
  <c r="B2206" i="15"/>
  <c r="B2198" i="15"/>
  <c r="B2190" i="15"/>
  <c r="B2180" i="15"/>
  <c r="B2172" i="15"/>
  <c r="B2163" i="15"/>
  <c r="B2155" i="15"/>
  <c r="B2146" i="15"/>
  <c r="B2137" i="15"/>
  <c r="B2128" i="15"/>
  <c r="B2120" i="15"/>
  <c r="B2112" i="15"/>
  <c r="B2103" i="15"/>
  <c r="B2094" i="15"/>
  <c r="B2085" i="15"/>
  <c r="B2077" i="15"/>
  <c r="B2068" i="15"/>
  <c r="B2060" i="15"/>
  <c r="B2050" i="15"/>
  <c r="B2042" i="15"/>
  <c r="B2034" i="15"/>
  <c r="B2025" i="15"/>
  <c r="B2017" i="15"/>
  <c r="B2007" i="15"/>
  <c r="B1999" i="15"/>
  <c r="B1990" i="15"/>
  <c r="B1982" i="15"/>
  <c r="B1974" i="15"/>
  <c r="B1964" i="15"/>
  <c r="B1956" i="15"/>
  <c r="B1947" i="15"/>
  <c r="B1939" i="15"/>
  <c r="B1930" i="15"/>
  <c r="B1921" i="15"/>
  <c r="B1912" i="15"/>
  <c r="B1904" i="15"/>
  <c r="B1896" i="15"/>
  <c r="B1887" i="15"/>
  <c r="B1878" i="15"/>
  <c r="B1869" i="15"/>
  <c r="B1861" i="15"/>
  <c r="B1852" i="15"/>
  <c r="B1844" i="15"/>
  <c r="B1834" i="15"/>
  <c r="B1826" i="15"/>
  <c r="B1818" i="15"/>
  <c r="B1809" i="15"/>
  <c r="B1801" i="15"/>
  <c r="B1791" i="15"/>
  <c r="B1783" i="15"/>
  <c r="B1774" i="15"/>
  <c r="B1766" i="15"/>
  <c r="B1759" i="15"/>
  <c r="B1751" i="15"/>
  <c r="B1744" i="15"/>
  <c r="B1737" i="15"/>
  <c r="B1730" i="15"/>
  <c r="B1723" i="15"/>
  <c r="B1715" i="15"/>
  <c r="B1708" i="15"/>
  <c r="B1701" i="15"/>
  <c r="B1694" i="15"/>
  <c r="B1687" i="15"/>
  <c r="B1679" i="15"/>
  <c r="B1672" i="15"/>
  <c r="B1665" i="15"/>
  <c r="B1658" i="15"/>
  <c r="B1651" i="15"/>
  <c r="B1643" i="15"/>
  <c r="B1636" i="15"/>
  <c r="B1629" i="15"/>
  <c r="B1622" i="15"/>
  <c r="B1615" i="15"/>
  <c r="B1607" i="15"/>
  <c r="B1600" i="15"/>
  <c r="B1593" i="15"/>
  <c r="B1586" i="15"/>
  <c r="B1579" i="15"/>
  <c r="B1571" i="15"/>
  <c r="B1564" i="15"/>
  <c r="B1557" i="15"/>
  <c r="B1550" i="15"/>
  <c r="C4139" i="15"/>
  <c r="B4122" i="15"/>
  <c r="B4107" i="15"/>
  <c r="B4089" i="15"/>
  <c r="C4072" i="15"/>
  <c r="B4057" i="15"/>
  <c r="B4039" i="15"/>
  <c r="C4022" i="15"/>
  <c r="C4007" i="15"/>
  <c r="B3991" i="15"/>
  <c r="C3974" i="15"/>
  <c r="C3959" i="15"/>
  <c r="B3940" i="15"/>
  <c r="B3924" i="15"/>
  <c r="B3909" i="15"/>
  <c r="B3890" i="15"/>
  <c r="C3873" i="15"/>
  <c r="B3859" i="15"/>
  <c r="C3839" i="15"/>
  <c r="C3824" i="15"/>
  <c r="C3809" i="15"/>
  <c r="B3789" i="15"/>
  <c r="C3775" i="15"/>
  <c r="B3759" i="15"/>
  <c r="B3741" i="15"/>
  <c r="C3724" i="15"/>
  <c r="B3710" i="15"/>
  <c r="B3691" i="15"/>
  <c r="C3674" i="15"/>
  <c r="B3661" i="15"/>
  <c r="C3643" i="15"/>
  <c r="C3629" i="15"/>
  <c r="B3618" i="15"/>
  <c r="B3601" i="15"/>
  <c r="C3589" i="15"/>
  <c r="B3576" i="15"/>
  <c r="B3561" i="15"/>
  <c r="C3549" i="15"/>
  <c r="B3538" i="15"/>
  <c r="B3526" i="15"/>
  <c r="C3514" i="15"/>
  <c r="B3504" i="15"/>
  <c r="B3491" i="15"/>
  <c r="C3479" i="15"/>
  <c r="B3470" i="15"/>
  <c r="B3456" i="15"/>
  <c r="C3444" i="15"/>
  <c r="B3435" i="15"/>
  <c r="B3422" i="15"/>
  <c r="C3411" i="15"/>
  <c r="B3400" i="15"/>
  <c r="B3387" i="15"/>
  <c r="C3376" i="15"/>
  <c r="B3365" i="15"/>
  <c r="B3353" i="15"/>
  <c r="C3341" i="15"/>
  <c r="B3332" i="15"/>
  <c r="B3318" i="15"/>
  <c r="C3306" i="15"/>
  <c r="B3297" i="15"/>
  <c r="B3284" i="15"/>
  <c r="C3272" i="15"/>
  <c r="B3262" i="15"/>
  <c r="B3249" i="15"/>
  <c r="C3238" i="15"/>
  <c r="B3227" i="15"/>
  <c r="B3214" i="15"/>
  <c r="C3203" i="15"/>
  <c r="B3192" i="15"/>
  <c r="B3180" i="15"/>
  <c r="C3168" i="15"/>
  <c r="B3159" i="15"/>
  <c r="B3146" i="15"/>
  <c r="C3134" i="15"/>
  <c r="B3124" i="15"/>
  <c r="B3111" i="15"/>
  <c r="C3099" i="15"/>
  <c r="B3089" i="15"/>
  <c r="B3076" i="15"/>
  <c r="C3065" i="15"/>
  <c r="B3054" i="15"/>
  <c r="B3041" i="15"/>
  <c r="C3030" i="15"/>
  <c r="B3020" i="15"/>
  <c r="B3008" i="15"/>
  <c r="C4137" i="15"/>
  <c r="C4115" i="15"/>
  <c r="C4097" i="15"/>
  <c r="B4072" i="15"/>
  <c r="C4048" i="15"/>
  <c r="B4028" i="15"/>
  <c r="B4004" i="15"/>
  <c r="B3985" i="15"/>
  <c r="C3962" i="15"/>
  <c r="C3939" i="15"/>
  <c r="C3917" i="15"/>
  <c r="B4137" i="15"/>
  <c r="C4114" i="15"/>
  <c r="C4096" i="15"/>
  <c r="C4070" i="15"/>
  <c r="B4048" i="15"/>
  <c r="C4027" i="15"/>
  <c r="C4003" i="15"/>
  <c r="B3984" i="15"/>
  <c r="B3962" i="15"/>
  <c r="B3939" i="15"/>
  <c r="C3914" i="15"/>
  <c r="C3897" i="15"/>
  <c r="C3871" i="15"/>
  <c r="B3849" i="15"/>
  <c r="B3828" i="15"/>
  <c r="B3804" i="15"/>
  <c r="C3784" i="15"/>
  <c r="B3763" i="15"/>
  <c r="C3737" i="15"/>
  <c r="C3716" i="15"/>
  <c r="C3697" i="15"/>
  <c r="C3673" i="15"/>
  <c r="C3653" i="15"/>
  <c r="C3634" i="15"/>
  <c r="C3612" i="15"/>
  <c r="C3598" i="15"/>
  <c r="B3580" i="15"/>
  <c r="B3558" i="15"/>
  <c r="C3543" i="15"/>
  <c r="C3530" i="15"/>
  <c r="C3513" i="15"/>
  <c r="B3498" i="15"/>
  <c r="C3483" i="15"/>
  <c r="C3465" i="15"/>
  <c r="C3452" i="15"/>
  <c r="B3437" i="15"/>
  <c r="B3420" i="15"/>
  <c r="C3405" i="15"/>
  <c r="C3392" i="15"/>
  <c r="C3375" i="15"/>
  <c r="B3360" i="15"/>
  <c r="C3344" i="15"/>
  <c r="C3327" i="15"/>
  <c r="C3314" i="15"/>
  <c r="B3299" i="15"/>
  <c r="B3282" i="15"/>
  <c r="C3267" i="15"/>
  <c r="C3254" i="15"/>
  <c r="C3236" i="15"/>
  <c r="B3221" i="15"/>
  <c r="C3206" i="15"/>
  <c r="C3189" i="15"/>
  <c r="C3176" i="15"/>
  <c r="B3161" i="15"/>
  <c r="B3144" i="15"/>
  <c r="C3128" i="15"/>
  <c r="C3116" i="15"/>
  <c r="C3098" i="15"/>
  <c r="B3083" i="15"/>
  <c r="C3068" i="15"/>
  <c r="C3051" i="15"/>
  <c r="C3038" i="15"/>
  <c r="B3023" i="15"/>
  <c r="B3005" i="15"/>
  <c r="B2991" i="15"/>
  <c r="C2979" i="15"/>
  <c r="C2964" i="15"/>
  <c r="B2953" i="15"/>
  <c r="B2941" i="15"/>
  <c r="B2929" i="15"/>
  <c r="C2918" i="15"/>
  <c r="C2906" i="15"/>
  <c r="B2895" i="15"/>
  <c r="B2883" i="15"/>
  <c r="B2871" i="15"/>
  <c r="C2860" i="15"/>
  <c r="C2848" i="15"/>
  <c r="B2838" i="15"/>
  <c r="B2826" i="15"/>
  <c r="B2814" i="15"/>
  <c r="C2803" i="15"/>
  <c r="C2791" i="15"/>
  <c r="B2780" i="15"/>
  <c r="B2768" i="15"/>
  <c r="B2756" i="15"/>
  <c r="C2745" i="15"/>
  <c r="C2733" i="15"/>
  <c r="B2722" i="15"/>
  <c r="B2710" i="15"/>
  <c r="B2698" i="15"/>
  <c r="C2688" i="15"/>
  <c r="C2676" i="15"/>
  <c r="B2665" i="15"/>
  <c r="B2653" i="15"/>
  <c r="B2641" i="15"/>
  <c r="C2630" i="15"/>
  <c r="C2618" i="15"/>
  <c r="B2607" i="15"/>
  <c r="B2595" i="15"/>
  <c r="B2583" i="15"/>
  <c r="C2572" i="15"/>
  <c r="C2560" i="15"/>
  <c r="B2550" i="15"/>
  <c r="B2538" i="15"/>
  <c r="B2526" i="15"/>
  <c r="C2515" i="15"/>
  <c r="C2503" i="15"/>
  <c r="B2492" i="15"/>
  <c r="B2480" i="15"/>
  <c r="B2468" i="15"/>
  <c r="C2457" i="15"/>
  <c r="C2445" i="15"/>
  <c r="B2434" i="15"/>
  <c r="B2422" i="15"/>
  <c r="B2410" i="15"/>
  <c r="C2400" i="15"/>
  <c r="C2388" i="15"/>
  <c r="B2377" i="15"/>
  <c r="B2365" i="15"/>
  <c r="B2353" i="15"/>
  <c r="C2342" i="15"/>
  <c r="C2330" i="15"/>
  <c r="C2319" i="15"/>
  <c r="C2307" i="15"/>
  <c r="C2298" i="15"/>
  <c r="C2287" i="15"/>
  <c r="C2277" i="15"/>
  <c r="C2265" i="15"/>
  <c r="C2256" i="15"/>
  <c r="C2245" i="15"/>
  <c r="C2235" i="15"/>
  <c r="C2226" i="15"/>
  <c r="C2214" i="15"/>
  <c r="C2204" i="15"/>
  <c r="C2193" i="15"/>
  <c r="C2184" i="15"/>
  <c r="C2173" i="15"/>
  <c r="C2162" i="15"/>
  <c r="C2151" i="15"/>
  <c r="C2142" i="15"/>
  <c r="C2132" i="15"/>
  <c r="C2121" i="15"/>
  <c r="C2110" i="15"/>
  <c r="C2100" i="15"/>
  <c r="C2090" i="15"/>
  <c r="C2079" i="15"/>
  <c r="C2070" i="15"/>
  <c r="C2058" i="15"/>
  <c r="C2048" i="15"/>
  <c r="C2038" i="15"/>
  <c r="C2028" i="15"/>
  <c r="C2018" i="15"/>
  <c r="C2006" i="15"/>
  <c r="C1996" i="15"/>
  <c r="C1986" i="15"/>
  <c r="C1976" i="15"/>
  <c r="C1966" i="15"/>
  <c r="C1954" i="15"/>
  <c r="C1945" i="15"/>
  <c r="C1934" i="15"/>
  <c r="C1924" i="15"/>
  <c r="C1914" i="15"/>
  <c r="C1903" i="15"/>
  <c r="C1892" i="15"/>
  <c r="C1882" i="15"/>
  <c r="C1873" i="15"/>
  <c r="C1862" i="15"/>
  <c r="C1851" i="15"/>
  <c r="C1840" i="15"/>
  <c r="C1831" i="15"/>
  <c r="C1820" i="15"/>
  <c r="B4135" i="15"/>
  <c r="C4112" i="15"/>
  <c r="C4087" i="15"/>
  <c r="B4065" i="15"/>
  <c r="B4047" i="15"/>
  <c r="B4022" i="15"/>
  <c r="C4000" i="15"/>
  <c r="B3979" i="15"/>
  <c r="C3953" i="15"/>
  <c r="B3934" i="15"/>
  <c r="C3913" i="15"/>
  <c r="C3889" i="15"/>
  <c r="B3867" i="15"/>
  <c r="B3848" i="15"/>
  <c r="B3824" i="15"/>
  <c r="C3801" i="15"/>
  <c r="C3779" i="15"/>
  <c r="B3754" i="15"/>
  <c r="B3736" i="15"/>
  <c r="C3715" i="15"/>
  <c r="B3690" i="15"/>
  <c r="C3668" i="15"/>
  <c r="B3652" i="15"/>
  <c r="B3629" i="15"/>
  <c r="C3611" i="15"/>
  <c r="B3593" i="15"/>
  <c r="B3573" i="15"/>
  <c r="B3557" i="15"/>
  <c r="C3542" i="15"/>
  <c r="C3524" i="15"/>
  <c r="B3509" i="15"/>
  <c r="B3497" i="15"/>
  <c r="B3479" i="15"/>
  <c r="C3464" i="15"/>
  <c r="B3449" i="15"/>
  <c r="B3432" i="15"/>
  <c r="B3419" i="15"/>
  <c r="C3404" i="15"/>
  <c r="C3386" i="15"/>
  <c r="B3371" i="15"/>
  <c r="B3358" i="15"/>
  <c r="B3341" i="15"/>
  <c r="C3326" i="15"/>
  <c r="B3311" i="15"/>
  <c r="B3293" i="15"/>
  <c r="B3281" i="15"/>
  <c r="C3264" i="15"/>
  <c r="C3248" i="15"/>
  <c r="B3233" i="15"/>
  <c r="B3220" i="15"/>
  <c r="B3203" i="15"/>
  <c r="C3188" i="15"/>
  <c r="B3173" i="15"/>
  <c r="B3155" i="15"/>
  <c r="B3142" i="15"/>
  <c r="C3126" i="15"/>
  <c r="C3110" i="15"/>
  <c r="B3095" i="15"/>
  <c r="B3082" i="15"/>
  <c r="B3065" i="15"/>
  <c r="C3048" i="15"/>
  <c r="B3034" i="15"/>
  <c r="B3017" i="15"/>
  <c r="B3004" i="15"/>
  <c r="B2990" i="15"/>
  <c r="C2976" i="15"/>
  <c r="C2961" i="15"/>
  <c r="C2949" i="15"/>
  <c r="B2940" i="15"/>
  <c r="B2928" i="15"/>
  <c r="C2917" i="15"/>
  <c r="C2904" i="15"/>
  <c r="C2892" i="15"/>
  <c r="B2882" i="15"/>
  <c r="B2870" i="15"/>
  <c r="C2859" i="15"/>
  <c r="C2846" i="15"/>
  <c r="C2834" i="15"/>
  <c r="B2824" i="15"/>
  <c r="B2812" i="15"/>
  <c r="C2802" i="15"/>
  <c r="C2788" i="15"/>
  <c r="C2776" i="15"/>
  <c r="B2767" i="15"/>
  <c r="B2755" i="15"/>
  <c r="C2744" i="15"/>
  <c r="C2731" i="15"/>
  <c r="C2719" i="15"/>
  <c r="B2709" i="15"/>
  <c r="B2697" i="15"/>
  <c r="C2686" i="15"/>
  <c r="C2673" i="15"/>
  <c r="C2661" i="15"/>
  <c r="B2652" i="15"/>
  <c r="B2640" i="15"/>
  <c r="C2629" i="15"/>
  <c r="C2616" i="15"/>
  <c r="C2604" i="15"/>
  <c r="B2594" i="15"/>
  <c r="B2582" i="15"/>
  <c r="C2571" i="15"/>
  <c r="C2558" i="15"/>
  <c r="C2546" i="15"/>
  <c r="B2536" i="15"/>
  <c r="B2524" i="15"/>
  <c r="C2514" i="15"/>
  <c r="C2500" i="15"/>
  <c r="C2488" i="15"/>
  <c r="B2479" i="15"/>
  <c r="B2467" i="15"/>
  <c r="C2456" i="15"/>
  <c r="C2443" i="15"/>
  <c r="C2431" i="15"/>
  <c r="B2421" i="15"/>
  <c r="B2409" i="15"/>
  <c r="C2398" i="15"/>
  <c r="C2385" i="15"/>
  <c r="C2373" i="15"/>
  <c r="B2364" i="15"/>
  <c r="B2352" i="15"/>
  <c r="C2341" i="15"/>
  <c r="C2328" i="15"/>
  <c r="B2317" i="15"/>
  <c r="C2306" i="15"/>
  <c r="C2295" i="15"/>
  <c r="C2286" i="15"/>
  <c r="C2274" i="15"/>
  <c r="C2264" i="15"/>
  <c r="C2254" i="15"/>
  <c r="C2244" i="15"/>
  <c r="C2234" i="15"/>
  <c r="C2222" i="15"/>
  <c r="C2212" i="15"/>
  <c r="C2202" i="15"/>
  <c r="C2192" i="15"/>
  <c r="C2182" i="15"/>
  <c r="C2170" i="15"/>
  <c r="C2161" i="15"/>
  <c r="C2150" i="15"/>
  <c r="C2140" i="15"/>
  <c r="C2130" i="15"/>
  <c r="C2119" i="15"/>
  <c r="C2108" i="15"/>
  <c r="C2098" i="15"/>
  <c r="C2089" i="15"/>
  <c r="C2078" i="15"/>
  <c r="C2067" i="15"/>
  <c r="C2056" i="15"/>
  <c r="C2047" i="15"/>
  <c r="C2036" i="15"/>
  <c r="C2026" i="15"/>
  <c r="C2014" i="15"/>
  <c r="C2005" i="15"/>
  <c r="C1995" i="15"/>
  <c r="C1984" i="15"/>
  <c r="C1975" i="15"/>
  <c r="C1963" i="15"/>
  <c r="C1953" i="15"/>
  <c r="C1942" i="15"/>
  <c r="C1933" i="15"/>
  <c r="C1923" i="15"/>
  <c r="C1911" i="15"/>
  <c r="C1902" i="15"/>
  <c r="C1891" i="15"/>
  <c r="C1881" i="15"/>
  <c r="C1870" i="15"/>
  <c r="C1860" i="15"/>
  <c r="C1849" i="15"/>
  <c r="C1839" i="15"/>
  <c r="C1830" i="15"/>
  <c r="C4135" i="15"/>
  <c r="B4105" i="15"/>
  <c r="B4078" i="15"/>
  <c r="C4047" i="15"/>
  <c r="B4017" i="15"/>
  <c r="C3986" i="15"/>
  <c r="C3961" i="15"/>
  <c r="B3931" i="15"/>
  <c r="B3900" i="15"/>
  <c r="B3878" i="15"/>
  <c r="C3848" i="15"/>
  <c r="B3820" i="15"/>
  <c r="C3796" i="15"/>
  <c r="C3767" i="15"/>
  <c r="B3746" i="15"/>
  <c r="B3716" i="15"/>
  <c r="C3686" i="15"/>
  <c r="C3665" i="15"/>
  <c r="C3641" i="15"/>
  <c r="C3619" i="15"/>
  <c r="B3598" i="15"/>
  <c r="B3571" i="15"/>
  <c r="C3551" i="15"/>
  <c r="C3533" i="15"/>
  <c r="B3516" i="15"/>
  <c r="C3497" i="15"/>
  <c r="B3478" i="15"/>
  <c r="C3461" i="15"/>
  <c r="B3441" i="15"/>
  <c r="B3426" i="15"/>
  <c r="B3405" i="15"/>
  <c r="C3384" i="15"/>
  <c r="B3369" i="15"/>
  <c r="B3350" i="15"/>
  <c r="C3333" i="15"/>
  <c r="B3314" i="15"/>
  <c r="B3292" i="15"/>
  <c r="C3275" i="15"/>
  <c r="C3256" i="15"/>
  <c r="B3240" i="15"/>
  <c r="C3220" i="15"/>
  <c r="B3202" i="15"/>
  <c r="C3184" i="15"/>
  <c r="B3164" i="15"/>
  <c r="B3149" i="15"/>
  <c r="B3128" i="15"/>
  <c r="C3108" i="15"/>
  <c r="B3092" i="15"/>
  <c r="B3074" i="15"/>
  <c r="C3056" i="15"/>
  <c r="B3038" i="15"/>
  <c r="B3016" i="15"/>
  <c r="C2998" i="15"/>
  <c r="C2981" i="15"/>
  <c r="B2968" i="15"/>
  <c r="B2950" i="15"/>
  <c r="B2938" i="15"/>
  <c r="B2924" i="15"/>
  <c r="B2911" i="15"/>
  <c r="B2898" i="15"/>
  <c r="C2882" i="15"/>
  <c r="B2869" i="15"/>
  <c r="B2854" i="15"/>
  <c r="B2841" i="15"/>
  <c r="B2827" i="15"/>
  <c r="C2812" i="15"/>
  <c r="B2798" i="15"/>
  <c r="B2785" i="15"/>
  <c r="C2773" i="15"/>
  <c r="C2758" i="15"/>
  <c r="B2745" i="15"/>
  <c r="C2730" i="15"/>
  <c r="C2716" i="15"/>
  <c r="C2702" i="15"/>
  <c r="C2689" i="15"/>
  <c r="B2676" i="15"/>
  <c r="C2660" i="15"/>
  <c r="C2647" i="15"/>
  <c r="C2632" i="15"/>
  <c r="B2622" i="15"/>
  <c r="B2605" i="15"/>
  <c r="B2593" i="15"/>
  <c r="B2578" i="15"/>
  <c r="B2565" i="15"/>
  <c r="B2552" i="15"/>
  <c r="C2536" i="15"/>
  <c r="B2523" i="15"/>
  <c r="B2509" i="15"/>
  <c r="B2496" i="15"/>
  <c r="B2481" i="15"/>
  <c r="C2467" i="15"/>
  <c r="B2452" i="15"/>
  <c r="B2439" i="15"/>
  <c r="C2427" i="15"/>
  <c r="C2413" i="15"/>
  <c r="B2400" i="15"/>
  <c r="C2384" i="15"/>
  <c r="C2371" i="15"/>
  <c r="C2356" i="15"/>
  <c r="C2343" i="15"/>
  <c r="B2330" i="15"/>
  <c r="B2316" i="15"/>
  <c r="C2302" i="15"/>
  <c r="C2290" i="15"/>
  <c r="C2278" i="15"/>
  <c r="B2265" i="15"/>
  <c r="C2252" i="15"/>
  <c r="C2240" i="15"/>
  <c r="C2228" i="15"/>
  <c r="C2216" i="15"/>
  <c r="B2204" i="15"/>
  <c r="C2191" i="15"/>
  <c r="C2178" i="15"/>
  <c r="C2166" i="15"/>
  <c r="C2154" i="15"/>
  <c r="B2142" i="15"/>
  <c r="C2127" i="15"/>
  <c r="C2115" i="15"/>
  <c r="C2104" i="15"/>
  <c r="C2091" i="15"/>
  <c r="B2079" i="15"/>
  <c r="C2065" i="15"/>
  <c r="C2054" i="15"/>
  <c r="C2041" i="15"/>
  <c r="C2029" i="15"/>
  <c r="B2018" i="15"/>
  <c r="C2004" i="15"/>
  <c r="C1992" i="15"/>
  <c r="C1978" i="15"/>
  <c r="C1968" i="15"/>
  <c r="B1954" i="15"/>
  <c r="C1941" i="15"/>
  <c r="C1928" i="15"/>
  <c r="C1917" i="15"/>
  <c r="C1905" i="15"/>
  <c r="B1892" i="15"/>
  <c r="C1880" i="15"/>
  <c r="C1867" i="15"/>
  <c r="C1855" i="15"/>
  <c r="C1842" i="15"/>
  <c r="B1831" i="15"/>
  <c r="B1819" i="15"/>
  <c r="B1808" i="15"/>
  <c r="B1797" i="15"/>
  <c r="B1788" i="15"/>
  <c r="B1777" i="15"/>
  <c r="B1767" i="15"/>
  <c r="B1757" i="15"/>
  <c r="B1749" i="15"/>
  <c r="B1741" i="15"/>
  <c r="B1732" i="15"/>
  <c r="B1724" i="15"/>
  <c r="B1714" i="15"/>
  <c r="B1706" i="15"/>
  <c r="B1697" i="15"/>
  <c r="B1689" i="15"/>
  <c r="B1681" i="15"/>
  <c r="B1671" i="15"/>
  <c r="B1663" i="15"/>
  <c r="B1654" i="15"/>
  <c r="B1646" i="15"/>
  <c r="B1637" i="15"/>
  <c r="B1628" i="15"/>
  <c r="B1619" i="15"/>
  <c r="B1611" i="15"/>
  <c r="B1603" i="15"/>
  <c r="B1594" i="15"/>
  <c r="B1585" i="15"/>
  <c r="B1576" i="15"/>
  <c r="B1568" i="15"/>
  <c r="B1559" i="15"/>
  <c r="B1551" i="15"/>
  <c r="B1543" i="15"/>
  <c r="B1535" i="15"/>
  <c r="B1528" i="15"/>
  <c r="B1521" i="15"/>
  <c r="B1514" i="15"/>
  <c r="B1507" i="15"/>
  <c r="B1499" i="15"/>
  <c r="B1492" i="15"/>
  <c r="B1485" i="15"/>
  <c r="B1478" i="15"/>
  <c r="B1471" i="15"/>
  <c r="B1463" i="15"/>
  <c r="B1456" i="15"/>
  <c r="B1449" i="15"/>
  <c r="B1442" i="15"/>
  <c r="B1435" i="15"/>
  <c r="B1427" i="15"/>
  <c r="B1420" i="15"/>
  <c r="B1413" i="15"/>
  <c r="B1406" i="15"/>
  <c r="B1399" i="15"/>
  <c r="B1391" i="15"/>
  <c r="B1384" i="15"/>
  <c r="C4132" i="15"/>
  <c r="C4100" i="15"/>
  <c r="C4077" i="15"/>
  <c r="C4046" i="15"/>
  <c r="B4014" i="15"/>
  <c r="B3986" i="15"/>
  <c r="C3952" i="15"/>
  <c r="C3927" i="15"/>
  <c r="C3899" i="15"/>
  <c r="B3873" i="15"/>
  <c r="C3847" i="15"/>
  <c r="B3818" i="15"/>
  <c r="B3796" i="15"/>
  <c r="C3766" i="15"/>
  <c r="B3738" i="15"/>
  <c r="B3715" i="15"/>
  <c r="B3686" i="15"/>
  <c r="C3663" i="15"/>
  <c r="C3637" i="15"/>
  <c r="B3615" i="15"/>
  <c r="C3592" i="15"/>
  <c r="C3569" i="15"/>
  <c r="B3551" i="15"/>
  <c r="B3533" i="15"/>
  <c r="B3514" i="15"/>
  <c r="C3495" i="15"/>
  <c r="B3476" i="15"/>
  <c r="B3461" i="15"/>
  <c r="C3440" i="15"/>
  <c r="C3420" i="15"/>
  <c r="B3404" i="15"/>
  <c r="B3384" i="15"/>
  <c r="C3368" i="15"/>
  <c r="C3348" i="15"/>
  <c r="B3328" i="15"/>
  <c r="C3310" i="15"/>
  <c r="C3291" i="15"/>
  <c r="B3275" i="15"/>
  <c r="B3256" i="15"/>
  <c r="B3238" i="15"/>
  <c r="C3219" i="15"/>
  <c r="B3198" i="15"/>
  <c r="B3184" i="15"/>
  <c r="C3162" i="15"/>
  <c r="C3144" i="15"/>
  <c r="B3126" i="15"/>
  <c r="B3108" i="15"/>
  <c r="C3090" i="15"/>
  <c r="C3072" i="15"/>
  <c r="B3052" i="15"/>
  <c r="C3033" i="15"/>
  <c r="C3015" i="15"/>
  <c r="B2998" i="15"/>
  <c r="B2981" i="15"/>
  <c r="B2966" i="15"/>
  <c r="B2949" i="15"/>
  <c r="B2936" i="15"/>
  <c r="B2922" i="15"/>
  <c r="C2910" i="15"/>
  <c r="C2896" i="15"/>
  <c r="C2881" i="15"/>
  <c r="C2868" i="15"/>
  <c r="C2853" i="15"/>
  <c r="C2840" i="15"/>
  <c r="C2826" i="15"/>
  <c r="C2811" i="15"/>
  <c r="C2797" i="15"/>
  <c r="C2784" i="15"/>
  <c r="B2773" i="15"/>
  <c r="B2758" i="15"/>
  <c r="B2744" i="15"/>
  <c r="B2730" i="15"/>
  <c r="B2716" i="15"/>
  <c r="B2702" i="15"/>
  <c r="B2689" i="15"/>
  <c r="B2673" i="15"/>
  <c r="B2660" i="15"/>
  <c r="B2647" i="15"/>
  <c r="B2632" i="15"/>
  <c r="B2619" i="15"/>
  <c r="B2604" i="15"/>
  <c r="B2590" i="15"/>
  <c r="B2576" i="15"/>
  <c r="C2564" i="15"/>
  <c r="C2551" i="15"/>
  <c r="C2535" i="15"/>
  <c r="C2522" i="15"/>
  <c r="C2508" i="15"/>
  <c r="C2494" i="15"/>
  <c r="C2480" i="15"/>
  <c r="C2466" i="15"/>
  <c r="C2451" i="15"/>
  <c r="C2438" i="15"/>
  <c r="B2427" i="15"/>
  <c r="B2413" i="15"/>
  <c r="B2398" i="15"/>
  <c r="B2384" i="15"/>
  <c r="B2371" i="15"/>
  <c r="B2356" i="15"/>
  <c r="B2343" i="15"/>
  <c r="B2328" i="15"/>
  <c r="C2314" i="15"/>
  <c r="B2302" i="15"/>
  <c r="B2290" i="15"/>
  <c r="B2278" i="15"/>
  <c r="B2264" i="15"/>
  <c r="B2252" i="15"/>
  <c r="B2240" i="15"/>
  <c r="B2228" i="15"/>
  <c r="B2216" i="15"/>
  <c r="B2202" i="15"/>
  <c r="B2191" i="15"/>
  <c r="B2178" i="15"/>
  <c r="B2166" i="15"/>
  <c r="B2154" i="15"/>
  <c r="B2140" i="15"/>
  <c r="B2127" i="15"/>
  <c r="B2115" i="15"/>
  <c r="B2104" i="15"/>
  <c r="B2091" i="15"/>
  <c r="B2078" i="15"/>
  <c r="B2065" i="15"/>
  <c r="B2054" i="15"/>
  <c r="B2041" i="15"/>
  <c r="B2029" i="15"/>
  <c r="B2014" i="15"/>
  <c r="B2004" i="15"/>
  <c r="B1992" i="15"/>
  <c r="B4132" i="15"/>
  <c r="B4100" i="15"/>
  <c r="B4077" i="15"/>
  <c r="B4046" i="15"/>
  <c r="C4013" i="15"/>
  <c r="C3985" i="15"/>
  <c r="B3952" i="15"/>
  <c r="B3927" i="15"/>
  <c r="C3898" i="15"/>
  <c r="B3871" i="15"/>
  <c r="B3847" i="15"/>
  <c r="B3816" i="15"/>
  <c r="C3788" i="15"/>
  <c r="B3766" i="15"/>
  <c r="C3736" i="15"/>
  <c r="C3711" i="15"/>
  <c r="B3684" i="15"/>
  <c r="C3656" i="15"/>
  <c r="B3637" i="15"/>
  <c r="B3612" i="15"/>
  <c r="B3592" i="15"/>
  <c r="B3569" i="15"/>
  <c r="B3549" i="15"/>
  <c r="C3531" i="15"/>
  <c r="B3513" i="15"/>
  <c r="B3495" i="15"/>
  <c r="C3473" i="15"/>
  <c r="C3455" i="15"/>
  <c r="B3440" i="15"/>
  <c r="C3419" i="15"/>
  <c r="C3401" i="15"/>
  <c r="C3383" i="15"/>
  <c r="B3363" i="15"/>
  <c r="B3348" i="15"/>
  <c r="B3327" i="15"/>
  <c r="B3310" i="15"/>
  <c r="B3291" i="15"/>
  <c r="B3272" i="15"/>
  <c r="C3255" i="15"/>
  <c r="B3236" i="15"/>
  <c r="B3219" i="15"/>
  <c r="C3197" i="15"/>
  <c r="C3178" i="15"/>
  <c r="B3162" i="15"/>
  <c r="C3142" i="15"/>
  <c r="C3125" i="15"/>
  <c r="C3106" i="15"/>
  <c r="B3087" i="15"/>
  <c r="B3072" i="15"/>
  <c r="B3051" i="15"/>
  <c r="B3033" i="15"/>
  <c r="B3015" i="15"/>
  <c r="C2996" i="15"/>
  <c r="C2980" i="15"/>
  <c r="B2964" i="15"/>
  <c r="C2948" i="15"/>
  <c r="C2935" i="15"/>
  <c r="C2920" i="15"/>
  <c r="B2910" i="15"/>
  <c r="B2893" i="15"/>
  <c r="B2881" i="15"/>
  <c r="B2866" i="15"/>
  <c r="B2853" i="15"/>
  <c r="B2840" i="15"/>
  <c r="C2824" i="15"/>
  <c r="B2811" i="15"/>
  <c r="B2797" i="15"/>
  <c r="B2784" i="15"/>
  <c r="B2769" i="15"/>
  <c r="C2755" i="15"/>
  <c r="B2740" i="15"/>
  <c r="B2727" i="15"/>
  <c r="C2715" i="15"/>
  <c r="C2701" i="15"/>
  <c r="B2688" i="15"/>
  <c r="C2672" i="15"/>
  <c r="C2659" i="15"/>
  <c r="C2644" i="15"/>
  <c r="C2631" i="15"/>
  <c r="B2618" i="15"/>
  <c r="C2602" i="15"/>
  <c r="C2589" i="15"/>
  <c r="C2575" i="15"/>
  <c r="B2564" i="15"/>
  <c r="B2547" i="15"/>
  <c r="B2535" i="15"/>
  <c r="B2521" i="15"/>
  <c r="B2508" i="15"/>
  <c r="B2494" i="15"/>
  <c r="C2479" i="15"/>
  <c r="B2466" i="15"/>
  <c r="B2451" i="15"/>
  <c r="B2438" i="15"/>
  <c r="B2424" i="15"/>
  <c r="C2409" i="15"/>
  <c r="B2395" i="15"/>
  <c r="B2382" i="15"/>
  <c r="C2370" i="15"/>
  <c r="C2355" i="15"/>
  <c r="B2342" i="15"/>
  <c r="C2326" i="15"/>
  <c r="B2314" i="15"/>
  <c r="C2300" i="15"/>
  <c r="C2288" i="15"/>
  <c r="B2277" i="15"/>
  <c r="C2263" i="15"/>
  <c r="C2251" i="15"/>
  <c r="C2238" i="15"/>
  <c r="C2227" i="15"/>
  <c r="B2214" i="15"/>
  <c r="C2200" i="15"/>
  <c r="C2187" i="15"/>
  <c r="C2176" i="15"/>
  <c r="C2164" i="15"/>
  <c r="B2151" i="15"/>
  <c r="C2139" i="15"/>
  <c r="C2126" i="15"/>
  <c r="C2114" i="15"/>
  <c r="C2101" i="15"/>
  <c r="B2090" i="15"/>
  <c r="C2076" i="15"/>
  <c r="C2064" i="15"/>
  <c r="C2053" i="15"/>
  <c r="C2040" i="15"/>
  <c r="B2028" i="15"/>
  <c r="C2013" i="15"/>
  <c r="C2002" i="15"/>
  <c r="C1989" i="15"/>
  <c r="C1977" i="15"/>
  <c r="B1966" i="15"/>
  <c r="C1952" i="15"/>
  <c r="C1940" i="15"/>
  <c r="C1927" i="15"/>
  <c r="C1916" i="15"/>
  <c r="B1903" i="15"/>
  <c r="C1890" i="15"/>
  <c r="C1876" i="15"/>
  <c r="C1866" i="15"/>
  <c r="C1854" i="15"/>
  <c r="B1840" i="15"/>
  <c r="C1827" i="15"/>
  <c r="B1816" i="15"/>
  <c r="B1806" i="15"/>
  <c r="B1796" i="15"/>
  <c r="B1786" i="15"/>
  <c r="B1776" i="15"/>
  <c r="B1765" i="15"/>
  <c r="B1756" i="15"/>
  <c r="B1748" i="15"/>
  <c r="B1739" i="15"/>
  <c r="B1731" i="15"/>
  <c r="B1721" i="15"/>
  <c r="B1713" i="15"/>
  <c r="B1705" i="15"/>
  <c r="B1696" i="15"/>
  <c r="B1688" i="15"/>
  <c r="B1678" i="15"/>
  <c r="B1670" i="15"/>
  <c r="B1661" i="15"/>
  <c r="B1653" i="15"/>
  <c r="B1645" i="15"/>
  <c r="B1635" i="15"/>
  <c r="B1627" i="15"/>
  <c r="B1618" i="15"/>
  <c r="B1610" i="15"/>
  <c r="B1601" i="15"/>
  <c r="B1592" i="15"/>
  <c r="B1583" i="15"/>
  <c r="B1575" i="15"/>
  <c r="B1567" i="15"/>
  <c r="B4129" i="15"/>
  <c r="B4096" i="15"/>
  <c r="B4054" i="15"/>
  <c r="C4012" i="15"/>
  <c r="B3974" i="15"/>
  <c r="C3934" i="15"/>
  <c r="B3898" i="15"/>
  <c r="B3862" i="15"/>
  <c r="B3830" i="15"/>
  <c r="B3788" i="15"/>
  <c r="B3753" i="15"/>
  <c r="C3723" i="15"/>
  <c r="C3683" i="15"/>
  <c r="C3652" i="15"/>
  <c r="B3623" i="15"/>
  <c r="B3589" i="15"/>
  <c r="B3565" i="15"/>
  <c r="B3536" i="15"/>
  <c r="C3508" i="15"/>
  <c r="B3488" i="15"/>
  <c r="B3464" i="15"/>
  <c r="C3437" i="15"/>
  <c r="C3413" i="15"/>
  <c r="B3393" i="15"/>
  <c r="C3362" i="15"/>
  <c r="B3340" i="15"/>
  <c r="B3317" i="15"/>
  <c r="C3290" i="15"/>
  <c r="B3267" i="15"/>
  <c r="B3245" i="15"/>
  <c r="C3213" i="15"/>
  <c r="C3195" i="15"/>
  <c r="B3168" i="15"/>
  <c r="C3141" i="15"/>
  <c r="C3118" i="15"/>
  <c r="C3094" i="15"/>
  <c r="B3069" i="15"/>
  <c r="C3046" i="15"/>
  <c r="C3023" i="15"/>
  <c r="B2996" i="15"/>
  <c r="B2973" i="15"/>
  <c r="C2955" i="15"/>
  <c r="B2935" i="15"/>
  <c r="B2918" i="15"/>
  <c r="C2899" i="15"/>
  <c r="B2878" i="15"/>
  <c r="C2862" i="15"/>
  <c r="B2845" i="15"/>
  <c r="C2823" i="15"/>
  <c r="C2805" i="15"/>
  <c r="B2788" i="15"/>
  <c r="C2768" i="15"/>
  <c r="B2751" i="15"/>
  <c r="B2734" i="15"/>
  <c r="B2715" i="15"/>
  <c r="B2696" i="15"/>
  <c r="C2679" i="15"/>
  <c r="B2659" i="15"/>
  <c r="C2640" i="15"/>
  <c r="C2623" i="15"/>
  <c r="B2602" i="15"/>
  <c r="C2586" i="15"/>
  <c r="C2566" i="15"/>
  <c r="B2546" i="15"/>
  <c r="C2529" i="15"/>
  <c r="B2514" i="15"/>
  <c r="C2493" i="15"/>
  <c r="C2474" i="15"/>
  <c r="B2458" i="15"/>
  <c r="C2437" i="15"/>
  <c r="B2420" i="15"/>
  <c r="B2402" i="15"/>
  <c r="C2380" i="15"/>
  <c r="C2364" i="15"/>
  <c r="B2346" i="15"/>
  <c r="B2326" i="15"/>
  <c r="C2308" i="15"/>
  <c r="B2294" i="15"/>
  <c r="B2274" i="15"/>
  <c r="C2259" i="15"/>
  <c r="B2244" i="15"/>
  <c r="B2227" i="15"/>
  <c r="C2209" i="15"/>
  <c r="B2194" i="15"/>
  <c r="B2176" i="15"/>
  <c r="C2158" i="15"/>
  <c r="B2144" i="15"/>
  <c r="B2126" i="15"/>
  <c r="B2110" i="15"/>
  <c r="B2096" i="15"/>
  <c r="B2076" i="15"/>
  <c r="C2061" i="15"/>
  <c r="B2046" i="15"/>
  <c r="B2026" i="15"/>
  <c r="C2011" i="15"/>
  <c r="B1995" i="15"/>
  <c r="B1978" i="15"/>
  <c r="C1962" i="15"/>
  <c r="C1948" i="15"/>
  <c r="B1934" i="15"/>
  <c r="C1918" i="15"/>
  <c r="B1905" i="15"/>
  <c r="C1888" i="15"/>
  <c r="C1874" i="15"/>
  <c r="C1858" i="15"/>
  <c r="C1845" i="15"/>
  <c r="B1830" i="15"/>
  <c r="B1815" i="15"/>
  <c r="B1803" i="15"/>
  <c r="B1790" i="15"/>
  <c r="B1779" i="15"/>
  <c r="C1765" i="15"/>
  <c r="B1755" i="15"/>
  <c r="B1745" i="15"/>
  <c r="B1735" i="15"/>
  <c r="B1725" i="15"/>
  <c r="C1713" i="15"/>
  <c r="B1703" i="15"/>
  <c r="B1693" i="15"/>
  <c r="B1683" i="15"/>
  <c r="B1673" i="15"/>
  <c r="C1661" i="15"/>
  <c r="B1652" i="15"/>
  <c r="B1641" i="15"/>
  <c r="B1631" i="15"/>
  <c r="B1621" i="15"/>
  <c r="C1610" i="15"/>
  <c r="B1599" i="15"/>
  <c r="B1589" i="15"/>
  <c r="B1580" i="15"/>
  <c r="B1569" i="15"/>
  <c r="C1558" i="15"/>
  <c r="B1549" i="15"/>
  <c r="C1540" i="15"/>
  <c r="B1533" i="15"/>
  <c r="C1525" i="15"/>
  <c r="B1517" i="15"/>
  <c r="C1509" i="15"/>
  <c r="B1502" i="15"/>
  <c r="C1493" i="15"/>
  <c r="B1486" i="15"/>
  <c r="C1478" i="15"/>
  <c r="C1469" i="15"/>
  <c r="B1462" i="15"/>
  <c r="C1454" i="15"/>
  <c r="B1447" i="15"/>
  <c r="C1438" i="15"/>
  <c r="B1431" i="15"/>
  <c r="C1423" i="15"/>
  <c r="B1415" i="15"/>
  <c r="C1407" i="15"/>
  <c r="B1400" i="15"/>
  <c r="C1391" i="15"/>
  <c r="C1383" i="15"/>
  <c r="C1376" i="15"/>
  <c r="C1369" i="15"/>
  <c r="C1361" i="15"/>
  <c r="C1354" i="15"/>
  <c r="C1347" i="15"/>
  <c r="C1340" i="15"/>
  <c r="C1333" i="15"/>
  <c r="C1325" i="15"/>
  <c r="C1318" i="15"/>
  <c r="C1311" i="15"/>
  <c r="C1304" i="15"/>
  <c r="C1297" i="15"/>
  <c r="C1289" i="15"/>
  <c r="C1282" i="15"/>
  <c r="C1275" i="15"/>
  <c r="C1268" i="15"/>
  <c r="C1261" i="15"/>
  <c r="C1253" i="15"/>
  <c r="C1246" i="15"/>
  <c r="C1239" i="15"/>
  <c r="C1232" i="15"/>
  <c r="C1225" i="15"/>
  <c r="C1217" i="15"/>
  <c r="C1210" i="15"/>
  <c r="C1203" i="15"/>
  <c r="C1196" i="15"/>
  <c r="C1189" i="15"/>
  <c r="C1181" i="15"/>
  <c r="C1174" i="15"/>
  <c r="C1167" i="15"/>
  <c r="C1160" i="15"/>
  <c r="C1153" i="15"/>
  <c r="C1145" i="15"/>
  <c r="C1138" i="15"/>
  <c r="C1131" i="15"/>
  <c r="C1124" i="15"/>
  <c r="C1117" i="15"/>
  <c r="C1109" i="15"/>
  <c r="C1102" i="15"/>
  <c r="C1095" i="15"/>
  <c r="C1088" i="15"/>
  <c r="C1081" i="15"/>
  <c r="C1073" i="15"/>
  <c r="C1066" i="15"/>
  <c r="C1059" i="15"/>
  <c r="C1052" i="15"/>
  <c r="C1045" i="15"/>
  <c r="C1037" i="15"/>
  <c r="C1030" i="15"/>
  <c r="C1023" i="15"/>
  <c r="C1016" i="15"/>
  <c r="C1009" i="15"/>
  <c r="C1001" i="15"/>
  <c r="C994" i="15"/>
  <c r="C987" i="15"/>
  <c r="C980" i="15"/>
  <c r="C973" i="15"/>
  <c r="C965" i="15"/>
  <c r="C958" i="15"/>
  <c r="C951" i="15"/>
  <c r="C944" i="15"/>
  <c r="C937" i="15"/>
  <c r="C929" i="15"/>
  <c r="C922" i="15"/>
  <c r="C915" i="15"/>
  <c r="C908" i="15"/>
  <c r="C901" i="15"/>
  <c r="C893" i="15"/>
  <c r="C886" i="15"/>
  <c r="C879" i="15"/>
  <c r="C872" i="15"/>
  <c r="C865" i="15"/>
  <c r="C857" i="15"/>
  <c r="C850" i="15"/>
  <c r="C843" i="15"/>
  <c r="C836" i="15"/>
  <c r="C829" i="15"/>
  <c r="C821" i="15"/>
  <c r="C814" i="15"/>
  <c r="C807" i="15"/>
  <c r="C800" i="15"/>
  <c r="C793" i="15"/>
  <c r="C785" i="15"/>
  <c r="C778" i="15"/>
  <c r="C771" i="15"/>
  <c r="C764" i="15"/>
  <c r="C757" i="15"/>
  <c r="C749" i="15"/>
  <c r="C742" i="15"/>
  <c r="C735" i="15"/>
  <c r="C728" i="15"/>
  <c r="C721" i="15"/>
  <c r="C713" i="15"/>
  <c r="C706" i="15"/>
  <c r="C699" i="15"/>
  <c r="C692" i="15"/>
  <c r="C685" i="15"/>
  <c r="C677" i="15"/>
  <c r="C670" i="15"/>
  <c r="C663" i="15"/>
  <c r="C656" i="15"/>
  <c r="C649" i="15"/>
  <c r="C641" i="15"/>
  <c r="C634" i="15"/>
  <c r="C627" i="15"/>
  <c r="C620" i="15"/>
  <c r="C613" i="15"/>
  <c r="C605" i="15"/>
  <c r="C598" i="15"/>
  <c r="C591" i="15"/>
  <c r="C584" i="15"/>
  <c r="C577" i="15"/>
  <c r="C569" i="15"/>
  <c r="C562" i="15"/>
  <c r="C555" i="15"/>
  <c r="C548" i="15"/>
  <c r="C541" i="15"/>
  <c r="C533" i="15"/>
  <c r="C526" i="15"/>
  <c r="C519" i="15"/>
  <c r="C512" i="15"/>
  <c r="C505" i="15"/>
  <c r="C497" i="15"/>
  <c r="C490" i="15"/>
  <c r="C483" i="15"/>
  <c r="C476" i="15"/>
  <c r="C469" i="15"/>
  <c r="C461" i="15"/>
  <c r="C454" i="15"/>
  <c r="C447" i="15"/>
  <c r="C440" i="15"/>
  <c r="C433" i="15"/>
  <c r="C425" i="15"/>
  <c r="C418" i="15"/>
  <c r="C411" i="15"/>
  <c r="C404" i="15"/>
  <c r="C397" i="15"/>
  <c r="C389" i="15"/>
  <c r="C382" i="15"/>
  <c r="C375" i="15"/>
  <c r="C368" i="15"/>
  <c r="C361" i="15"/>
  <c r="C353" i="15"/>
  <c r="C346" i="15"/>
  <c r="C339" i="15"/>
  <c r="C332" i="15"/>
  <c r="C325" i="15"/>
  <c r="C317" i="15"/>
  <c r="C310" i="15"/>
  <c r="C303" i="15"/>
  <c r="C296" i="15"/>
  <c r="C289" i="15"/>
  <c r="C281" i="15"/>
  <c r="C274" i="15"/>
  <c r="C267" i="15"/>
  <c r="C260" i="15"/>
  <c r="C253" i="15"/>
  <c r="C245" i="15"/>
  <c r="C238" i="15"/>
  <c r="C231" i="15"/>
  <c r="C224" i="15"/>
  <c r="C217" i="15"/>
  <c r="C209" i="15"/>
  <c r="C202" i="15"/>
  <c r="C195" i="15"/>
  <c r="C188" i="15"/>
  <c r="C181" i="15"/>
  <c r="C173" i="15"/>
  <c r="C166" i="15"/>
  <c r="C159" i="15"/>
  <c r="C152" i="15"/>
  <c r="C145" i="15"/>
  <c r="C137" i="15"/>
  <c r="C130" i="15"/>
  <c r="C123" i="15"/>
  <c r="C116" i="15"/>
  <c r="C109" i="15"/>
  <c r="C101" i="15"/>
  <c r="C94" i="15"/>
  <c r="C87" i="15"/>
  <c r="C80" i="15"/>
  <c r="C73" i="15"/>
  <c r="C65" i="15"/>
  <c r="C58" i="15"/>
  <c r="C51" i="15"/>
  <c r="C44" i="15"/>
  <c r="C37" i="15"/>
  <c r="C4121" i="15"/>
  <c r="C4085" i="15"/>
  <c r="C4036" i="15"/>
  <c r="B4003" i="15"/>
  <c r="B3967" i="15"/>
  <c r="C3923" i="15"/>
  <c r="B3888" i="15"/>
  <c r="C3853" i="15"/>
  <c r="C3815" i="15"/>
  <c r="B3784" i="15"/>
  <c r="C3748" i="15"/>
  <c r="B3705" i="15"/>
  <c r="B3680" i="15"/>
  <c r="B3643" i="15"/>
  <c r="B3611" i="15"/>
  <c r="B3583" i="15"/>
  <c r="C3556" i="15"/>
  <c r="B3531" i="15"/>
  <c r="B3507" i="15"/>
  <c r="B3484" i="15"/>
  <c r="B3455" i="15"/>
  <c r="B3430" i="15"/>
  <c r="C3408" i="15"/>
  <c r="B3383" i="15"/>
  <c r="C3358" i="15"/>
  <c r="B3335" i="15"/>
  <c r="B3306" i="15"/>
  <c r="B3288" i="15"/>
  <c r="B3260" i="15"/>
  <c r="C3232" i="15"/>
  <c r="B3212" i="15"/>
  <c r="B3188" i="15"/>
  <c r="C3161" i="15"/>
  <c r="C3137" i="15"/>
  <c r="B3117" i="15"/>
  <c r="C3084" i="15"/>
  <c r="B3063" i="15"/>
  <c r="B3040" i="15"/>
  <c r="C3012" i="15"/>
  <c r="C2990" i="15"/>
  <c r="C2969" i="15"/>
  <c r="B2948" i="15"/>
  <c r="C2931" i="15"/>
  <c r="C2912" i="15"/>
  <c r="B2892" i="15"/>
  <c r="C2875" i="15"/>
  <c r="B2859" i="15"/>
  <c r="C2839" i="15"/>
  <c r="C2820" i="15"/>
  <c r="B2804" i="15"/>
  <c r="C2782" i="15"/>
  <c r="B2766" i="15"/>
  <c r="B2748" i="15"/>
  <c r="C2726" i="15"/>
  <c r="C2709" i="15"/>
  <c r="B2691" i="15"/>
  <c r="B2672" i="15"/>
  <c r="B2654" i="15"/>
  <c r="C2637" i="15"/>
  <c r="B2616" i="15"/>
  <c r="C2600" i="15"/>
  <c r="C2581" i="15"/>
  <c r="B2562" i="15"/>
  <c r="C2544" i="15"/>
  <c r="B2528" i="15"/>
  <c r="C2506" i="15"/>
  <c r="C2487" i="15"/>
  <c r="B2472" i="15"/>
  <c r="C2450" i="15"/>
  <c r="B2432" i="15"/>
  <c r="B2416" i="15"/>
  <c r="C2394" i="15"/>
  <c r="B2379" i="15"/>
  <c r="B2360" i="15"/>
  <c r="B2341" i="15"/>
  <c r="C2323" i="15"/>
  <c r="B2306" i="15"/>
  <c r="B2288" i="15"/>
  <c r="C2271" i="15"/>
  <c r="B2257" i="15"/>
  <c r="B2238" i="15"/>
  <c r="C2221" i="15"/>
  <c r="B2208" i="15"/>
  <c r="B2187" i="15"/>
  <c r="B2173" i="15"/>
  <c r="B2157" i="15"/>
  <c r="B2139" i="15"/>
  <c r="C2122" i="15"/>
  <c r="B2107" i="15"/>
  <c r="B2089" i="15"/>
  <c r="C2072" i="15"/>
  <c r="B2056" i="15"/>
  <c r="B2040" i="15"/>
  <c r="C2022" i="15"/>
  <c r="B2010" i="15"/>
  <c r="B1989" i="15"/>
  <c r="B1975" i="15"/>
  <c r="B1960" i="15"/>
  <c r="B1946" i="15"/>
  <c r="B1932" i="15"/>
  <c r="B1916" i="15"/>
  <c r="B1899" i="15"/>
  <c r="B1885" i="15"/>
  <c r="B1870" i="15"/>
  <c r="B1856" i="15"/>
  <c r="B1839" i="15"/>
  <c r="B1825" i="15"/>
  <c r="C1812" i="15"/>
  <c r="C1798" i="15"/>
  <c r="C1788" i="15"/>
  <c r="C1773" i="15"/>
  <c r="C1762" i="15"/>
  <c r="C1753" i="15"/>
  <c r="C1742" i="15"/>
  <c r="C1732" i="15"/>
  <c r="C1720" i="15"/>
  <c r="C1711" i="15"/>
  <c r="C1700" i="15"/>
  <c r="C1690" i="15"/>
  <c r="C1681" i="15"/>
  <c r="C1669" i="15"/>
  <c r="C1659" i="15"/>
  <c r="C1648" i="15"/>
  <c r="C1639" i="15"/>
  <c r="C1628" i="15"/>
  <c r="C1617" i="15"/>
  <c r="C1606" i="15"/>
  <c r="C1597" i="15"/>
  <c r="C1587" i="15"/>
  <c r="C1576" i="15"/>
  <c r="C1565" i="15"/>
  <c r="B1556" i="15"/>
  <c r="C1546" i="15"/>
  <c r="B1539" i="15"/>
  <c r="C1531" i="15"/>
  <c r="B1523" i="15"/>
  <c r="C1515" i="15"/>
  <c r="B1508" i="15"/>
  <c r="C1499" i="15"/>
  <c r="C1491" i="15"/>
  <c r="B1484" i="15"/>
  <c r="C1475" i="15"/>
  <c r="B1468" i="15"/>
  <c r="C1460" i="15"/>
  <c r="B1453" i="15"/>
  <c r="C1444" i="15"/>
  <c r="B1437" i="15"/>
  <c r="C1429" i="15"/>
  <c r="B1421" i="15"/>
  <c r="C1413" i="15"/>
  <c r="C1405" i="15"/>
  <c r="B1397" i="15"/>
  <c r="C1389" i="15"/>
  <c r="B1382" i="15"/>
  <c r="B1375" i="15"/>
  <c r="B1367" i="15"/>
  <c r="B1360" i="15"/>
  <c r="B1353" i="15"/>
  <c r="B1346" i="15"/>
  <c r="B1339" i="15"/>
  <c r="B1331" i="15"/>
  <c r="B1324" i="15"/>
  <c r="B1317" i="15"/>
  <c r="B1310" i="15"/>
  <c r="B1303" i="15"/>
  <c r="B1295" i="15"/>
  <c r="B1288" i="15"/>
  <c r="B1281" i="15"/>
  <c r="B1274" i="15"/>
  <c r="B1267" i="15"/>
  <c r="B1259" i="15"/>
  <c r="B1252" i="15"/>
  <c r="B1245" i="15"/>
  <c r="B1238" i="15"/>
  <c r="B1231" i="15"/>
  <c r="B1223" i="15"/>
  <c r="B1216" i="15"/>
  <c r="B1209" i="15"/>
  <c r="B1202" i="15"/>
  <c r="B1195" i="15"/>
  <c r="B1187" i="15"/>
  <c r="B1180" i="15"/>
  <c r="B1173" i="15"/>
  <c r="B1166" i="15"/>
  <c r="B1159" i="15"/>
  <c r="B1151" i="15"/>
  <c r="B1144" i="15"/>
  <c r="B1137" i="15"/>
  <c r="B1130" i="15"/>
  <c r="B1123" i="15"/>
  <c r="B1115" i="15"/>
  <c r="B1108" i="15"/>
  <c r="B1101" i="15"/>
  <c r="B1094" i="15"/>
  <c r="B1087" i="15"/>
  <c r="B1079" i="15"/>
  <c r="B1072" i="15"/>
  <c r="B1065" i="15"/>
  <c r="B1058" i="15"/>
  <c r="B1051" i="15"/>
  <c r="B1043" i="15"/>
  <c r="B1036" i="15"/>
  <c r="B1029" i="15"/>
  <c r="B1022" i="15"/>
  <c r="B1015" i="15"/>
  <c r="B1007" i="15"/>
  <c r="B1000" i="15"/>
  <c r="B993" i="15"/>
  <c r="B986" i="15"/>
  <c r="B979" i="15"/>
  <c r="B971" i="15"/>
  <c r="B964" i="15"/>
  <c r="B957" i="15"/>
  <c r="B950" i="15"/>
  <c r="B943" i="15"/>
  <c r="B935" i="15"/>
  <c r="B928" i="15"/>
  <c r="B921" i="15"/>
  <c r="B914" i="15"/>
  <c r="B907" i="15"/>
  <c r="B899" i="15"/>
  <c r="B892" i="15"/>
  <c r="B885" i="15"/>
  <c r="B878" i="15"/>
  <c r="B871" i="15"/>
  <c r="B863" i="15"/>
  <c r="B856" i="15"/>
  <c r="B849" i="15"/>
  <c r="B842" i="15"/>
  <c r="B835" i="15"/>
  <c r="B827" i="15"/>
  <c r="B820" i="15"/>
  <c r="B813" i="15"/>
  <c r="B806" i="15"/>
  <c r="B799" i="15"/>
  <c r="B791" i="15"/>
  <c r="B784" i="15"/>
  <c r="B777" i="15"/>
  <c r="B770" i="15"/>
  <c r="B763" i="15"/>
  <c r="B755" i="15"/>
  <c r="B748" i="15"/>
  <c r="B741" i="15"/>
  <c r="B734" i="15"/>
  <c r="B727" i="15"/>
  <c r="B719" i="15"/>
  <c r="B712" i="15"/>
  <c r="B705" i="15"/>
  <c r="B698" i="15"/>
  <c r="B691" i="15"/>
  <c r="B683" i="15"/>
  <c r="B676" i="15"/>
  <c r="B669" i="15"/>
  <c r="B662" i="15"/>
  <c r="B655" i="15"/>
  <c r="B647" i="15"/>
  <c r="B640" i="15"/>
  <c r="B633" i="15"/>
  <c r="B626" i="15"/>
  <c r="B619" i="15"/>
  <c r="B611" i="15"/>
  <c r="B604" i="15"/>
  <c r="B597" i="15"/>
  <c r="B590" i="15"/>
  <c r="B583" i="15"/>
  <c r="B575" i="15"/>
  <c r="B568" i="15"/>
  <c r="B561" i="15"/>
  <c r="B554" i="15"/>
  <c r="B547" i="15"/>
  <c r="B539" i="15"/>
  <c r="B532" i="15"/>
  <c r="B525" i="15"/>
  <c r="B518" i="15"/>
  <c r="B511" i="15"/>
  <c r="B503" i="15"/>
  <c r="B496" i="15"/>
  <c r="B489" i="15"/>
  <c r="B482" i="15"/>
  <c r="B475" i="15"/>
  <c r="B467" i="15"/>
  <c r="B460" i="15"/>
  <c r="B453" i="15"/>
  <c r="B446" i="15"/>
  <c r="B439" i="15"/>
  <c r="B431" i="15"/>
  <c r="B424" i="15"/>
  <c r="B417" i="15"/>
  <c r="B410" i="15"/>
  <c r="B403" i="15"/>
  <c r="B395" i="15"/>
  <c r="B388" i="15"/>
  <c r="B381" i="15"/>
  <c r="B374" i="15"/>
  <c r="B367" i="15"/>
  <c r="B359" i="15"/>
  <c r="B352" i="15"/>
  <c r="B345" i="15"/>
  <c r="B338" i="15"/>
  <c r="B331" i="15"/>
  <c r="B323" i="15"/>
  <c r="B316" i="15"/>
  <c r="B309" i="15"/>
  <c r="B302" i="15"/>
  <c r="B295" i="15"/>
  <c r="B287" i="15"/>
  <c r="B280" i="15"/>
  <c r="B273" i="15"/>
  <c r="B266" i="15"/>
  <c r="B259" i="15"/>
  <c r="B251" i="15"/>
  <c r="B244" i="15"/>
  <c r="B237" i="15"/>
  <c r="B230" i="15"/>
  <c r="B223" i="15"/>
  <c r="B215" i="15"/>
  <c r="B208" i="15"/>
  <c r="B201" i="15"/>
  <c r="B194" i="15"/>
  <c r="B187" i="15"/>
  <c r="B179" i="15"/>
  <c r="B172" i="15"/>
  <c r="B165" i="15"/>
  <c r="B158" i="15"/>
  <c r="B151" i="15"/>
  <c r="B143" i="15"/>
  <c r="B136" i="15"/>
  <c r="B129" i="15"/>
  <c r="B122" i="15"/>
  <c r="B115" i="15"/>
  <c r="B107" i="15"/>
  <c r="B100" i="15"/>
  <c r="B93" i="15"/>
  <c r="B86" i="15"/>
  <c r="B79" i="15"/>
  <c r="B71" i="15"/>
  <c r="B64" i="15"/>
  <c r="B57" i="15"/>
  <c r="B50" i="15"/>
  <c r="B43" i="15"/>
  <c r="B35" i="15"/>
  <c r="C8" i="15"/>
  <c r="C22" i="15"/>
  <c r="C38" i="15"/>
  <c r="C55" i="15"/>
  <c r="C63" i="15"/>
  <c r="B73" i="15"/>
  <c r="C89" i="15"/>
  <c r="C106" i="15"/>
  <c r="C124" i="15"/>
  <c r="C141" i="15"/>
  <c r="B159" i="15"/>
  <c r="C176" i="15"/>
  <c r="C193" i="15"/>
  <c r="C211" i="15"/>
  <c r="C227" i="15"/>
  <c r="B245" i="15"/>
  <c r="C262" i="15"/>
  <c r="C279" i="15"/>
  <c r="C297" i="15"/>
  <c r="C314" i="15"/>
  <c r="B332" i="15"/>
  <c r="C349" i="15"/>
  <c r="C357" i="15"/>
  <c r="B375" i="15"/>
  <c r="C392" i="15"/>
  <c r="C409" i="15"/>
  <c r="C427" i="15"/>
  <c r="C443" i="15"/>
  <c r="B461" i="15"/>
  <c r="C478" i="15"/>
  <c r="C495" i="15"/>
  <c r="C513" i="15"/>
  <c r="C530" i="15"/>
  <c r="B548" i="15"/>
  <c r="C565" i="15"/>
  <c r="C581" i="15"/>
  <c r="C599" i="15"/>
  <c r="C616" i="15"/>
  <c r="C625" i="15"/>
  <c r="C643" i="15"/>
  <c r="C659" i="15"/>
  <c r="B677" i="15"/>
  <c r="C694" i="15"/>
  <c r="C711" i="15"/>
  <c r="C729" i="15"/>
  <c r="C746" i="15"/>
  <c r="C772" i="15"/>
  <c r="C789" i="15"/>
  <c r="B807" i="15"/>
  <c r="C824" i="15"/>
  <c r="C841" i="15"/>
  <c r="C859" i="15"/>
  <c r="C875" i="15"/>
  <c r="B893" i="15"/>
  <c r="C910" i="15"/>
  <c r="C927" i="15"/>
  <c r="B937" i="15"/>
  <c r="C953" i="15"/>
  <c r="C970" i="15"/>
  <c r="C988" i="15"/>
  <c r="C1005" i="15"/>
  <c r="B1023" i="15"/>
  <c r="C1040" i="15"/>
  <c r="C1057" i="15"/>
  <c r="C1075" i="15"/>
  <c r="C1091" i="15"/>
  <c r="B1109" i="15"/>
  <c r="C1126" i="15"/>
  <c r="C1143" i="15"/>
  <c r="C1161" i="15"/>
  <c r="C1178" i="15"/>
  <c r="B1196" i="15"/>
  <c r="C1213" i="15"/>
  <c r="C1229" i="15"/>
  <c r="C1247" i="15"/>
  <c r="C1264" i="15"/>
  <c r="B1282" i="15"/>
  <c r="C1299" i="15"/>
  <c r="C1316" i="15"/>
  <c r="C1334" i="15"/>
  <c r="C1351" i="15"/>
  <c r="B1369" i="15"/>
  <c r="B1387" i="15"/>
  <c r="B1405" i="15"/>
  <c r="C1424" i="15"/>
  <c r="B1443" i="15"/>
  <c r="C1461" i="15"/>
  <c r="B1472" i="15"/>
  <c r="B1490" i="15"/>
  <c r="C1498" i="15"/>
  <c r="B1519" i="15"/>
  <c r="C1527" i="15"/>
  <c r="C1537" i="15"/>
  <c r="B1546" i="15"/>
  <c r="B1558" i="15"/>
  <c r="B1570" i="15"/>
  <c r="B1582" i="15"/>
  <c r="B1595" i="15"/>
  <c r="B1606" i="15"/>
  <c r="C1619" i="15"/>
  <c r="C1645" i="15"/>
  <c r="B1669" i="15"/>
  <c r="B1695" i="15"/>
  <c r="B1719" i="15"/>
  <c r="C1743" i="15"/>
  <c r="B1770" i="15"/>
  <c r="B1798" i="15"/>
  <c r="C1832" i="15"/>
  <c r="C1884" i="15"/>
  <c r="B1902" i="15"/>
  <c r="C1938" i="15"/>
  <c r="C1971" i="15"/>
  <c r="C2012" i="15"/>
  <c r="B2053" i="15"/>
  <c r="C2092" i="15"/>
  <c r="C2133" i="15"/>
  <c r="B2170" i="15"/>
  <c r="C2211" i="15"/>
  <c r="B2251" i="15"/>
  <c r="C2292" i="15"/>
  <c r="B2335" i="15"/>
  <c r="C2378" i="15"/>
  <c r="C2421" i="15"/>
  <c r="C2464" i="15"/>
  <c r="B2510" i="15"/>
  <c r="B2554" i="15"/>
  <c r="B2600" i="15"/>
  <c r="C2643" i="15"/>
  <c r="B2686" i="15"/>
  <c r="B2733" i="15"/>
  <c r="B2754" i="15"/>
  <c r="C2796" i="15"/>
  <c r="B2842" i="15"/>
  <c r="C2888" i="15"/>
  <c r="B2931" i="15"/>
  <c r="B2979" i="15"/>
  <c r="B3030" i="15"/>
  <c r="B3094" i="15"/>
  <c r="B3153" i="15"/>
  <c r="C3210" i="15"/>
  <c r="B3270" i="15"/>
  <c r="B3326" i="15"/>
  <c r="B3392" i="15"/>
  <c r="B3448" i="15"/>
  <c r="C3506" i="15"/>
  <c r="B3568" i="15"/>
  <c r="B3635" i="15"/>
  <c r="B3723" i="15"/>
  <c r="C3803" i="15"/>
  <c r="C3887" i="15"/>
  <c r="C3976" i="15"/>
  <c r="B4070" i="15"/>
  <c r="C9" i="15"/>
  <c r="C16" i="15"/>
  <c r="C23" i="15"/>
  <c r="C31" i="15"/>
  <c r="C39" i="15"/>
  <c r="C47" i="15"/>
  <c r="C56" i="15"/>
  <c r="B65" i="15"/>
  <c r="C74" i="15"/>
  <c r="C82" i="15"/>
  <c r="C91" i="15"/>
  <c r="C99" i="15"/>
  <c r="B109" i="15"/>
  <c r="C117" i="15"/>
  <c r="C125" i="15"/>
  <c r="C134" i="15"/>
  <c r="C142" i="15"/>
  <c r="B152" i="15"/>
  <c r="C160" i="15"/>
  <c r="C169" i="15"/>
  <c r="C177" i="15"/>
  <c r="C185" i="15"/>
  <c r="B195" i="15"/>
  <c r="C203" i="15"/>
  <c r="C212" i="15"/>
  <c r="C220" i="15"/>
  <c r="C229" i="15"/>
  <c r="B238" i="15"/>
  <c r="C247" i="15"/>
  <c r="C255" i="15"/>
  <c r="C263" i="15"/>
  <c r="C272" i="15"/>
  <c r="B281" i="15"/>
  <c r="C290" i="15"/>
  <c r="C298" i="15"/>
  <c r="C307" i="15"/>
  <c r="C315" i="15"/>
  <c r="B325" i="15"/>
  <c r="C333" i="15"/>
  <c r="C341" i="15"/>
  <c r="C350" i="15"/>
  <c r="C358" i="15"/>
  <c r="B368" i="15"/>
  <c r="C376" i="15"/>
  <c r="C385" i="15"/>
  <c r="C393" i="15"/>
  <c r="C401" i="15"/>
  <c r="B411" i="15"/>
  <c r="C419" i="15"/>
  <c r="C428" i="15"/>
  <c r="C436" i="15"/>
  <c r="C445" i="15"/>
  <c r="B454" i="15"/>
  <c r="C463" i="15"/>
  <c r="C471" i="15"/>
  <c r="C479" i="15"/>
  <c r="C488" i="15"/>
  <c r="B497" i="15"/>
  <c r="C506" i="15"/>
  <c r="C514" i="15"/>
  <c r="C523" i="15"/>
  <c r="C531" i="15"/>
  <c r="B541" i="15"/>
  <c r="C549" i="15"/>
  <c r="C557" i="15"/>
  <c r="C566" i="15"/>
  <c r="C574" i="15"/>
  <c r="B584" i="15"/>
  <c r="C592" i="15"/>
  <c r="C601" i="15"/>
  <c r="C609" i="15"/>
  <c r="C617" i="15"/>
  <c r="B627" i="15"/>
  <c r="C635" i="15"/>
  <c r="C644" i="15"/>
  <c r="C652" i="15"/>
  <c r="C661" i="15"/>
  <c r="B670" i="15"/>
  <c r="C679" i="15"/>
  <c r="C687" i="15"/>
  <c r="C695" i="15"/>
  <c r="C704" i="15"/>
  <c r="B713" i="15"/>
  <c r="C722" i="15"/>
  <c r="C730" i="15"/>
  <c r="C739" i="15"/>
  <c r="C747" i="15"/>
  <c r="B757" i="15"/>
  <c r="C765" i="15"/>
  <c r="C773" i="15"/>
  <c r="C782" i="15"/>
  <c r="C790" i="15"/>
  <c r="B800" i="15"/>
  <c r="C808" i="15"/>
  <c r="C817" i="15"/>
  <c r="C825" i="15"/>
  <c r="C833" i="15"/>
  <c r="B843" i="15"/>
  <c r="C851" i="15"/>
  <c r="C860" i="15"/>
  <c r="C868" i="15"/>
  <c r="C877" i="15"/>
  <c r="B886" i="15"/>
  <c r="C895" i="15"/>
  <c r="C903" i="15"/>
  <c r="C911" i="15"/>
  <c r="C920" i="15"/>
  <c r="B929" i="15"/>
  <c r="C938" i="15"/>
  <c r="C946" i="15"/>
  <c r="C955" i="15"/>
  <c r="C963" i="15"/>
  <c r="B973" i="15"/>
  <c r="C981" i="15"/>
  <c r="C989" i="15"/>
  <c r="C998" i="15"/>
  <c r="C1006" i="15"/>
  <c r="B1016" i="15"/>
  <c r="C1024" i="15"/>
  <c r="C1033" i="15"/>
  <c r="C1041" i="15"/>
  <c r="C1049" i="15"/>
  <c r="B1059" i="15"/>
  <c r="C1067" i="15"/>
  <c r="C1076" i="15"/>
  <c r="C1084" i="15"/>
  <c r="C1093" i="15"/>
  <c r="B1102" i="15"/>
  <c r="C1111" i="15"/>
  <c r="C1119" i="15"/>
  <c r="C1127" i="15"/>
  <c r="C1136" i="15"/>
  <c r="B1145" i="15"/>
  <c r="C1154" i="15"/>
  <c r="C1162" i="15"/>
  <c r="C1171" i="15"/>
  <c r="C1179" i="15"/>
  <c r="B1189" i="15"/>
  <c r="C1197" i="15"/>
  <c r="C1205" i="15"/>
  <c r="C1214" i="15"/>
  <c r="C1222" i="15"/>
  <c r="B1232" i="15"/>
  <c r="C1240" i="15"/>
  <c r="C1249" i="15"/>
  <c r="C1257" i="15"/>
  <c r="C1265" i="15"/>
  <c r="B1275" i="15"/>
  <c r="C1283" i="15"/>
  <c r="C1292" i="15"/>
  <c r="C1300" i="15"/>
  <c r="C1309" i="15"/>
  <c r="B1318" i="15"/>
  <c r="C1327" i="15"/>
  <c r="C1335" i="15"/>
  <c r="C1343" i="15"/>
  <c r="C1352" i="15"/>
  <c r="B1361" i="15"/>
  <c r="C1370" i="15"/>
  <c r="C1378" i="15"/>
  <c r="B1388" i="15"/>
  <c r="C1396" i="15"/>
  <c r="B1407" i="15"/>
  <c r="B1417" i="15"/>
  <c r="C1425" i="15"/>
  <c r="C1435" i="15"/>
  <c r="B1444" i="15"/>
  <c r="B1454" i="15"/>
  <c r="C1463" i="15"/>
  <c r="B1473" i="15"/>
  <c r="C1481" i="15"/>
  <c r="B1491" i="15"/>
  <c r="C1501" i="15"/>
  <c r="C1510" i="15"/>
  <c r="B1520" i="15"/>
  <c r="B1529" i="15"/>
  <c r="C1538" i="15"/>
  <c r="C1547" i="15"/>
  <c r="B1561" i="15"/>
  <c r="B1573" i="15"/>
  <c r="C1583" i="15"/>
  <c r="B1597" i="15"/>
  <c r="C1609" i="15"/>
  <c r="B1623" i="15"/>
  <c r="B1634" i="15"/>
  <c r="B1647" i="15"/>
  <c r="B1659" i="15"/>
  <c r="C1671" i="15"/>
  <c r="B1684" i="15"/>
  <c r="C1696" i="15"/>
  <c r="B1709" i="15"/>
  <c r="B1720" i="15"/>
  <c r="C1733" i="15"/>
  <c r="B1747" i="15"/>
  <c r="B1760" i="15"/>
  <c r="B1772" i="15"/>
  <c r="C1786" i="15"/>
  <c r="C1802" i="15"/>
  <c r="C1816" i="15"/>
  <c r="C1833" i="15"/>
  <c r="B1851" i="15"/>
  <c r="C1868" i="15"/>
  <c r="B1888" i="15"/>
  <c r="C1906" i="15"/>
  <c r="B1924" i="15"/>
  <c r="B1941" i="15"/>
  <c r="C1959" i="15"/>
  <c r="B1977" i="15"/>
  <c r="B1998" i="15"/>
  <c r="B2019" i="15"/>
  <c r="C2035" i="15"/>
  <c r="C2055" i="15"/>
  <c r="C2074" i="15"/>
  <c r="B2097" i="15"/>
  <c r="B2118" i="15"/>
  <c r="C2134" i="15"/>
  <c r="C2156" i="15"/>
  <c r="C2175" i="15"/>
  <c r="B2197" i="15"/>
  <c r="B2218" i="15"/>
  <c r="B2235" i="15"/>
  <c r="B2256" i="15"/>
  <c r="C2272" i="15"/>
  <c r="B2295" i="15"/>
  <c r="C2316" i="15"/>
  <c r="B2336" i="15"/>
  <c r="C2359" i="15"/>
  <c r="B2380" i="15"/>
  <c r="B2403" i="15"/>
  <c r="B2428" i="15"/>
  <c r="B2449" i="15"/>
  <c r="C2470" i="15"/>
  <c r="B2490" i="15"/>
  <c r="B2516" i="15"/>
  <c r="C2538" i="15"/>
  <c r="C2557" i="15"/>
  <c r="B2581" i="15"/>
  <c r="C2601" i="15"/>
  <c r="C2624" i="15"/>
  <c r="B2648" i="15"/>
  <c r="B2668" i="15"/>
  <c r="C2690" i="15"/>
  <c r="B2712" i="15"/>
  <c r="C2737" i="15"/>
  <c r="B2760" i="15"/>
  <c r="B2778" i="15"/>
  <c r="B2803" i="15"/>
  <c r="B2823" i="15"/>
  <c r="B2846" i="15"/>
  <c r="C2869" i="15"/>
  <c r="C2889" i="15"/>
  <c r="B2912" i="15"/>
  <c r="C2932" i="15"/>
  <c r="C2956" i="15"/>
  <c r="B2982" i="15"/>
  <c r="B3011" i="15"/>
  <c r="C3039" i="15"/>
  <c r="B3068" i="15"/>
  <c r="B3099" i="15"/>
  <c r="B3130" i="15"/>
  <c r="B3154" i="15"/>
  <c r="C3185" i="15"/>
  <c r="B3213" i="15"/>
  <c r="B3246" i="15"/>
  <c r="B3276" i="15"/>
  <c r="B3303" i="15"/>
  <c r="C3334" i="15"/>
  <c r="B3362" i="15"/>
  <c r="B3394" i="15"/>
  <c r="C3426" i="15"/>
  <c r="B3452" i="15"/>
  <c r="B3483" i="15"/>
  <c r="B3508" i="15"/>
  <c r="B3542" i="15"/>
  <c r="C3571" i="15"/>
  <c r="C3607" i="15"/>
  <c r="C3642" i="15"/>
  <c r="B3681" i="15"/>
  <c r="B3727" i="15"/>
  <c r="B3772" i="15"/>
  <c r="C3811" i="15"/>
  <c r="B3853" i="15"/>
  <c r="B3897" i="15"/>
  <c r="C3945" i="15"/>
  <c r="C3995" i="15"/>
  <c r="B4035" i="15"/>
  <c r="C4083" i="15"/>
  <c r="C4126" i="15"/>
  <c r="N3" i="14"/>
  <c r="P3" i="14" s="1"/>
  <c r="P9" i="14"/>
  <c r="P15" i="14"/>
  <c r="O14" i="13"/>
  <c r="O15" i="13"/>
  <c r="O8" i="13"/>
  <c r="O7" i="13"/>
  <c r="O16" i="13"/>
  <c r="O9" i="13"/>
  <c r="O17" i="13"/>
  <c r="O10" i="13"/>
  <c r="O3" i="13"/>
  <c r="O18" i="13"/>
  <c r="O11" i="13"/>
  <c r="O4" i="13"/>
  <c r="O19" i="13"/>
  <c r="O12" i="13"/>
  <c r="O5" i="13"/>
  <c r="O20" i="13"/>
  <c r="O13" i="13"/>
  <c r="O6" i="13"/>
  <c r="S11" i="12"/>
  <c r="O11" i="12"/>
  <c r="J11" i="12"/>
  <c r="I11" i="12"/>
  <c r="H11" i="12"/>
  <c r="S10" i="12"/>
  <c r="O10" i="12"/>
  <c r="J10" i="12"/>
  <c r="I10" i="12"/>
  <c r="H10" i="12"/>
  <c r="S9" i="12"/>
  <c r="O9" i="12"/>
  <c r="J9" i="12"/>
  <c r="I9" i="12"/>
  <c r="H9" i="12"/>
  <c r="S8" i="12"/>
  <c r="O8" i="12"/>
  <c r="J8" i="12"/>
  <c r="I8" i="12"/>
  <c r="H8" i="12"/>
  <c r="S7" i="12"/>
  <c r="O7" i="12"/>
  <c r="J7" i="12"/>
  <c r="I7" i="12"/>
  <c r="H7" i="12"/>
  <c r="S6" i="12"/>
  <c r="O6" i="12"/>
  <c r="J6" i="12"/>
  <c r="I6" i="12"/>
  <c r="H6" i="12"/>
  <c r="S5" i="12"/>
  <c r="O5" i="12"/>
  <c r="J5" i="12"/>
  <c r="I5" i="12"/>
  <c r="H5" i="12"/>
  <c r="S4" i="12"/>
  <c r="O4" i="12"/>
  <c r="J4" i="12"/>
  <c r="I4" i="12"/>
  <c r="H4" i="12"/>
  <c r="S3" i="12"/>
  <c r="O3" i="12"/>
  <c r="J3" i="12"/>
  <c r="I3" i="12"/>
  <c r="H3" i="12"/>
  <c r="S2" i="12"/>
  <c r="S13" i="12" s="1"/>
  <c r="O2" i="12"/>
  <c r="J2" i="12"/>
  <c r="I2" i="12"/>
  <c r="H2" i="12"/>
  <c r="F2" i="12"/>
  <c r="F3" i="12" s="1"/>
  <c r="F4" i="12" s="1"/>
  <c r="F5" i="12" s="1"/>
  <c r="F6" i="12" s="1"/>
  <c r="F7" i="12" s="1"/>
  <c r="F8" i="12" s="1"/>
  <c r="F9" i="12" s="1"/>
  <c r="F10" i="12" s="1"/>
  <c r="F11" i="12" s="1"/>
  <c r="M150" i="11"/>
  <c r="M141" i="11"/>
  <c r="M138" i="11"/>
  <c r="M120" i="11"/>
  <c r="M76" i="11"/>
  <c r="M73" i="11"/>
  <c r="M65" i="11"/>
  <c r="M48" i="11"/>
  <c r="M36" i="11"/>
  <c r="M33" i="11"/>
  <c r="M22" i="11"/>
  <c r="M19" i="11"/>
  <c r="M13" i="11"/>
  <c r="M10" i="11"/>
  <c r="M5" i="11"/>
  <c r="M1" i="11"/>
  <c r="C2" i="15" l="1"/>
  <c r="B2" i="15"/>
  <c r="T2" i="12"/>
  <c r="R2" i="12"/>
  <c r="P2" i="12"/>
  <c r="T3" i="12"/>
  <c r="R3" i="12"/>
  <c r="U3" i="12" s="1"/>
  <c r="P3" i="12"/>
  <c r="T4" i="12"/>
  <c r="R4" i="12"/>
  <c r="U4" i="12" s="1"/>
  <c r="P4" i="12"/>
  <c r="T5" i="12"/>
  <c r="P5" i="12"/>
  <c r="T6" i="12"/>
  <c r="R6" i="12"/>
  <c r="P6" i="12"/>
  <c r="T7" i="12"/>
  <c r="R7" i="12"/>
  <c r="U7" i="12" s="1"/>
  <c r="P7" i="12"/>
  <c r="T8" i="12"/>
  <c r="R8" i="12"/>
  <c r="U8" i="12" s="1"/>
  <c r="P8" i="12"/>
  <c r="T9" i="12"/>
  <c r="P9" i="12"/>
  <c r="R10" i="12"/>
  <c r="T10" i="12"/>
  <c r="P10" i="12"/>
  <c r="T11" i="12"/>
  <c r="R11" i="12"/>
  <c r="P11" i="12"/>
  <c r="U11" i="12"/>
  <c r="R5" i="12"/>
  <c r="U5" i="12" s="1"/>
  <c r="R9" i="12"/>
  <c r="U9" i="12" s="1"/>
  <c r="T13" i="12"/>
  <c r="AI19" i="10"/>
  <c r="AL13" i="10"/>
  <c r="AO11" i="10"/>
  <c r="AF39" i="10"/>
  <c r="AR51" i="10"/>
  <c r="AC17" i="10"/>
  <c r="Z28" i="10"/>
  <c r="W40" i="10"/>
  <c r="T30" i="10"/>
  <c r="Q22" i="10"/>
  <c r="Q1" i="10"/>
  <c r="I3" i="7"/>
  <c r="I4" i="7"/>
  <c r="I5" i="7"/>
  <c r="I6" i="7"/>
  <c r="I7" i="7"/>
  <c r="I8" i="7"/>
  <c r="I9" i="7"/>
  <c r="I10" i="7"/>
  <c r="I11" i="7"/>
  <c r="I2" i="7"/>
  <c r="H3" i="7"/>
  <c r="H4" i="7"/>
  <c r="H5" i="7"/>
  <c r="H6" i="7"/>
  <c r="H7" i="7"/>
  <c r="H8" i="7"/>
  <c r="H9" i="7"/>
  <c r="H10" i="7"/>
  <c r="H11" i="7"/>
  <c r="H2" i="7"/>
  <c r="F2" i="7"/>
  <c r="D3" i="6"/>
  <c r="E3" i="6" s="1"/>
  <c r="D4" i="6"/>
  <c r="E4" i="6" s="1"/>
  <c r="D5" i="6"/>
  <c r="E5" i="6" s="1"/>
  <c r="D6" i="6"/>
  <c r="E6" i="6" s="1"/>
  <c r="D7" i="6"/>
  <c r="E7" i="6" s="1"/>
  <c r="D8" i="6"/>
  <c r="E8" i="6" s="1"/>
  <c r="D9" i="6"/>
  <c r="E9" i="6" s="1"/>
  <c r="D10" i="6"/>
  <c r="E10" i="6" s="1"/>
  <c r="D11" i="6"/>
  <c r="D12" i="6"/>
  <c r="D13" i="6"/>
  <c r="E13" i="6" s="1"/>
  <c r="D14" i="6"/>
  <c r="D15" i="6"/>
  <c r="D16" i="6"/>
  <c r="E16" i="6" s="1"/>
  <c r="D17" i="6"/>
  <c r="E17" i="6" s="1"/>
  <c r="D18" i="6"/>
  <c r="E18" i="6" s="1"/>
  <c r="D19" i="6"/>
  <c r="E19" i="6" s="1"/>
  <c r="D20" i="6"/>
  <c r="E20" i="6" s="1"/>
  <c r="D21" i="6"/>
  <c r="E21" i="6" s="1"/>
  <c r="D22" i="6"/>
  <c r="E22" i="6" s="1"/>
  <c r="D23" i="6"/>
  <c r="E23" i="6" s="1"/>
  <c r="D24" i="6"/>
  <c r="D25" i="6"/>
  <c r="E25" i="6" s="1"/>
  <c r="D26" i="6"/>
  <c r="E26" i="6" s="1"/>
  <c r="D27" i="6"/>
  <c r="E27" i="6" s="1"/>
  <c r="D28" i="6"/>
  <c r="E28" i="6" s="1"/>
  <c r="D29" i="6"/>
  <c r="E29" i="6" s="1"/>
  <c r="D30" i="6"/>
  <c r="E30" i="6" s="1"/>
  <c r="D31" i="6"/>
  <c r="E31" i="6" s="1"/>
  <c r="D32" i="6"/>
  <c r="E32" i="6" s="1"/>
  <c r="D33" i="6"/>
  <c r="E33" i="6" s="1"/>
  <c r="D34" i="6"/>
  <c r="E34" i="6" s="1"/>
  <c r="D35" i="6"/>
  <c r="D36" i="6"/>
  <c r="D37" i="6"/>
  <c r="D38" i="6"/>
  <c r="E38" i="6" s="1"/>
  <c r="D39" i="6"/>
  <c r="E39" i="6" s="1"/>
  <c r="D40" i="6"/>
  <c r="E40" i="6" s="1"/>
  <c r="D41" i="6"/>
  <c r="E41" i="6" s="1"/>
  <c r="D42" i="6"/>
  <c r="E42" i="6" s="1"/>
  <c r="D43" i="6"/>
  <c r="E43" i="6" s="1"/>
  <c r="D44" i="6"/>
  <c r="E44" i="6" s="1"/>
  <c r="D45" i="6"/>
  <c r="D46" i="6"/>
  <c r="E46" i="6" s="1"/>
  <c r="D47" i="6"/>
  <c r="E47" i="6" s="1"/>
  <c r="D48" i="6"/>
  <c r="D49" i="6"/>
  <c r="E49" i="6" s="1"/>
  <c r="D50" i="6"/>
  <c r="E50" i="6" s="1"/>
  <c r="D51" i="6"/>
  <c r="E51" i="6" s="1"/>
  <c r="D52" i="6"/>
  <c r="E52" i="6" s="1"/>
  <c r="D53" i="6"/>
  <c r="E53" i="6" s="1"/>
  <c r="D54" i="6"/>
  <c r="E54" i="6" s="1"/>
  <c r="D55" i="6"/>
  <c r="E55" i="6" s="1"/>
  <c r="D56" i="6"/>
  <c r="E56" i="6" s="1"/>
  <c r="D57" i="6"/>
  <c r="E57" i="6" s="1"/>
  <c r="D58" i="6"/>
  <c r="E58" i="6" s="1"/>
  <c r="D59" i="6"/>
  <c r="D60" i="6"/>
  <c r="D61" i="6"/>
  <c r="E61" i="6" s="1"/>
  <c r="D62" i="6"/>
  <c r="E62" i="6" s="1"/>
  <c r="D63" i="6"/>
  <c r="E63" i="6" s="1"/>
  <c r="D64" i="6"/>
  <c r="D65" i="6"/>
  <c r="E65" i="6" s="1"/>
  <c r="D66" i="6"/>
  <c r="E66" i="6" s="1"/>
  <c r="D67" i="6"/>
  <c r="E67" i="6" s="1"/>
  <c r="D68" i="6"/>
  <c r="E68" i="6" s="1"/>
  <c r="D69" i="6"/>
  <c r="E69" i="6" s="1"/>
  <c r="D70" i="6"/>
  <c r="E70" i="6" s="1"/>
  <c r="D71" i="6"/>
  <c r="D72" i="6"/>
  <c r="D73" i="6"/>
  <c r="E73" i="6" s="1"/>
  <c r="D74" i="6"/>
  <c r="E74" i="6" s="1"/>
  <c r="D75" i="6"/>
  <c r="E75" i="6" s="1"/>
  <c r="D76" i="6"/>
  <c r="E76" i="6" s="1"/>
  <c r="D77" i="6"/>
  <c r="E77" i="6" s="1"/>
  <c r="D78" i="6"/>
  <c r="E78" i="6" s="1"/>
  <c r="D79" i="6"/>
  <c r="E79" i="6" s="1"/>
  <c r="D80" i="6"/>
  <c r="E80" i="6" s="1"/>
  <c r="D81" i="6"/>
  <c r="E81" i="6" s="1"/>
  <c r="D82" i="6"/>
  <c r="E82" i="6" s="1"/>
  <c r="D83" i="6"/>
  <c r="D84" i="6"/>
  <c r="D85" i="6"/>
  <c r="E85" i="6" s="1"/>
  <c r="D86" i="6"/>
  <c r="E86" i="6" s="1"/>
  <c r="D87" i="6"/>
  <c r="E87" i="6" s="1"/>
  <c r="D88" i="6"/>
  <c r="E88" i="6" s="1"/>
  <c r="D89" i="6"/>
  <c r="E89" i="6" s="1"/>
  <c r="D90" i="6"/>
  <c r="E90" i="6" s="1"/>
  <c r="D91" i="6"/>
  <c r="E91" i="6" s="1"/>
  <c r="D92" i="6"/>
  <c r="E92" i="6" s="1"/>
  <c r="D93" i="6"/>
  <c r="E93" i="6" s="1"/>
  <c r="D94" i="6"/>
  <c r="D95" i="6"/>
  <c r="D96" i="6"/>
  <c r="E96" i="6" s="1"/>
  <c r="D97" i="6"/>
  <c r="E97" i="6" s="1"/>
  <c r="D98" i="6"/>
  <c r="E98" i="6" s="1"/>
  <c r="D99" i="6"/>
  <c r="E99" i="6" s="1"/>
  <c r="D100" i="6"/>
  <c r="E100" i="6" s="1"/>
  <c r="D101" i="6"/>
  <c r="E101" i="6" s="1"/>
  <c r="D102" i="6"/>
  <c r="E102" i="6" s="1"/>
  <c r="D103" i="6"/>
  <c r="E103" i="6" s="1"/>
  <c r="D104" i="6"/>
  <c r="E104" i="6" s="1"/>
  <c r="D105" i="6"/>
  <c r="E105" i="6" s="1"/>
  <c r="D106" i="6"/>
  <c r="E106" i="6" s="1"/>
  <c r="D107" i="6"/>
  <c r="D108" i="6"/>
  <c r="D109" i="6"/>
  <c r="D110" i="6"/>
  <c r="E110" i="6" s="1"/>
  <c r="D111" i="6"/>
  <c r="E111" i="6" s="1"/>
  <c r="D112" i="6"/>
  <c r="D113" i="6"/>
  <c r="E113" i="6" s="1"/>
  <c r="D114" i="6"/>
  <c r="E114" i="6" s="1"/>
  <c r="D115" i="6"/>
  <c r="E115" i="6" s="1"/>
  <c r="D116" i="6"/>
  <c r="E116" i="6" s="1"/>
  <c r="D117" i="6"/>
  <c r="E117" i="6" s="1"/>
  <c r="D118" i="6"/>
  <c r="E118" i="6" s="1"/>
  <c r="D119" i="6"/>
  <c r="D120" i="6"/>
  <c r="D121" i="6"/>
  <c r="E121" i="6" s="1"/>
  <c r="D122" i="6"/>
  <c r="E122" i="6" s="1"/>
  <c r="D123" i="6"/>
  <c r="E123" i="6" s="1"/>
  <c r="D124" i="6"/>
  <c r="E124" i="6" s="1"/>
  <c r="D125" i="6"/>
  <c r="E125" i="6" s="1"/>
  <c r="D126" i="6"/>
  <c r="E126" i="6" s="1"/>
  <c r="D127" i="6"/>
  <c r="E127" i="6" s="1"/>
  <c r="D128" i="6"/>
  <c r="E128" i="6" s="1"/>
  <c r="D129" i="6"/>
  <c r="E129" i="6" s="1"/>
  <c r="D130" i="6"/>
  <c r="E130" i="6" s="1"/>
  <c r="D131" i="6"/>
  <c r="D132" i="6"/>
  <c r="D133" i="6"/>
  <c r="E133" i="6" s="1"/>
  <c r="D134" i="6"/>
  <c r="E134" i="6" s="1"/>
  <c r="D135" i="6"/>
  <c r="E135" i="6" s="1"/>
  <c r="D136" i="6"/>
  <c r="E136" i="6" s="1"/>
  <c r="D137" i="6"/>
  <c r="E137" i="6" s="1"/>
  <c r="D138" i="6"/>
  <c r="E138" i="6" s="1"/>
  <c r="D139" i="6"/>
  <c r="E139" i="6" s="1"/>
  <c r="D140" i="6"/>
  <c r="E140" i="6" s="1"/>
  <c r="D141" i="6"/>
  <c r="D142" i="6"/>
  <c r="E142" i="6" s="1"/>
  <c r="D143" i="6"/>
  <c r="D144" i="6"/>
  <c r="E144" i="6" s="1"/>
  <c r="D145" i="6"/>
  <c r="E145" i="6" s="1"/>
  <c r="D146" i="6"/>
  <c r="E146" i="6" s="1"/>
  <c r="D147" i="6"/>
  <c r="E147" i="6" s="1"/>
  <c r="D148" i="6"/>
  <c r="E148" i="6" s="1"/>
  <c r="D149" i="6"/>
  <c r="E149" i="6" s="1"/>
  <c r="D150" i="6"/>
  <c r="E150" i="6" s="1"/>
  <c r="D151" i="6"/>
  <c r="E151" i="6" s="1"/>
  <c r="D152" i="6"/>
  <c r="E152" i="6" s="1"/>
  <c r="D153" i="6"/>
  <c r="D154" i="6"/>
  <c r="E154" i="6" s="1"/>
  <c r="D155" i="6"/>
  <c r="D156" i="6"/>
  <c r="D157" i="6"/>
  <c r="D158" i="6"/>
  <c r="D159" i="6"/>
  <c r="E159" i="6" s="1"/>
  <c r="D160" i="6"/>
  <c r="E160" i="6" s="1"/>
  <c r="D161" i="6"/>
  <c r="E161" i="6" s="1"/>
  <c r="D162" i="6"/>
  <c r="E162" i="6" s="1"/>
  <c r="D163" i="6"/>
  <c r="E163" i="6" s="1"/>
  <c r="D164" i="6"/>
  <c r="E164" i="6" s="1"/>
  <c r="D165" i="6"/>
  <c r="E165" i="6" s="1"/>
  <c r="D166" i="6"/>
  <c r="E166" i="6" s="1"/>
  <c r="D167" i="6"/>
  <c r="E167" i="6" s="1"/>
  <c r="D168" i="6"/>
  <c r="E168" i="6" s="1"/>
  <c r="D169" i="6"/>
  <c r="E169" i="6" s="1"/>
  <c r="D170" i="6"/>
  <c r="E170" i="6" s="1"/>
  <c r="D171" i="6"/>
  <c r="E171" i="6" s="1"/>
  <c r="D172" i="6"/>
  <c r="E172" i="6" s="1"/>
  <c r="D173" i="6"/>
  <c r="E173" i="6" s="1"/>
  <c r="D174" i="6"/>
  <c r="E174" i="6" s="1"/>
  <c r="D175" i="6"/>
  <c r="E175" i="6" s="1"/>
  <c r="D176" i="6"/>
  <c r="E176" i="6" s="1"/>
  <c r="D177" i="6"/>
  <c r="E177" i="6" s="1"/>
  <c r="D178" i="6"/>
  <c r="E178" i="6" s="1"/>
  <c r="D179" i="6"/>
  <c r="D180" i="6"/>
  <c r="E180" i="6" s="1"/>
  <c r="D181" i="6"/>
  <c r="D182" i="6"/>
  <c r="E182" i="6" s="1"/>
  <c r="D183" i="6"/>
  <c r="E183" i="6" s="1"/>
  <c r="D184" i="6"/>
  <c r="D185" i="6"/>
  <c r="E185" i="6" s="1"/>
  <c r="D186" i="6"/>
  <c r="E186" i="6" s="1"/>
  <c r="D187" i="6"/>
  <c r="E187" i="6" s="1"/>
  <c r="D188" i="6"/>
  <c r="E188" i="6" s="1"/>
  <c r="D189" i="6"/>
  <c r="E189" i="6" s="1"/>
  <c r="D190" i="6"/>
  <c r="E190" i="6" s="1"/>
  <c r="D191" i="6"/>
  <c r="E191" i="6" s="1"/>
  <c r="D192" i="6"/>
  <c r="D193" i="6"/>
  <c r="D194" i="6"/>
  <c r="E194" i="6" s="1"/>
  <c r="D195" i="6"/>
  <c r="E195" i="6" s="1"/>
  <c r="D196" i="6"/>
  <c r="E196" i="6" s="1"/>
  <c r="D197" i="6"/>
  <c r="E197" i="6" s="1"/>
  <c r="D198" i="6"/>
  <c r="E198" i="6" s="1"/>
  <c r="D199" i="6"/>
  <c r="E199" i="6" s="1"/>
  <c r="D200" i="6"/>
  <c r="E200" i="6" s="1"/>
  <c r="D201" i="6"/>
  <c r="E201" i="6" s="1"/>
  <c r="D202" i="6"/>
  <c r="E202" i="6" s="1"/>
  <c r="D203" i="6"/>
  <c r="D204" i="6"/>
  <c r="D205" i="6"/>
  <c r="E205" i="6" s="1"/>
  <c r="D206" i="6"/>
  <c r="E206" i="6" s="1"/>
  <c r="D207" i="6"/>
  <c r="E207" i="6" s="1"/>
  <c r="D208" i="6"/>
  <c r="E208" i="6" s="1"/>
  <c r="D209" i="6"/>
  <c r="E209" i="6" s="1"/>
  <c r="D210" i="6"/>
  <c r="E210" i="6" s="1"/>
  <c r="D211" i="6"/>
  <c r="E211" i="6" s="1"/>
  <c r="D212" i="6"/>
  <c r="E212" i="6" s="1"/>
  <c r="D213" i="6"/>
  <c r="D214" i="6"/>
  <c r="E214" i="6" s="1"/>
  <c r="D215" i="6"/>
  <c r="E215" i="6" s="1"/>
  <c r="D216" i="6"/>
  <c r="D217" i="6"/>
  <c r="D218" i="6"/>
  <c r="D219" i="6"/>
  <c r="E219" i="6" s="1"/>
  <c r="D220" i="6"/>
  <c r="E220" i="6" s="1"/>
  <c r="D221" i="6"/>
  <c r="E221" i="6" s="1"/>
  <c r="D222" i="6"/>
  <c r="E222" i="6" s="1"/>
  <c r="D223" i="6"/>
  <c r="E223" i="6" s="1"/>
  <c r="D224" i="6"/>
  <c r="E224" i="6" s="1"/>
  <c r="D225" i="6"/>
  <c r="E225" i="6" s="1"/>
  <c r="D226" i="6"/>
  <c r="E226" i="6" s="1"/>
  <c r="D227" i="6"/>
  <c r="D228" i="6"/>
  <c r="E228" i="6" s="1"/>
  <c r="D229" i="6"/>
  <c r="E229" i="6" s="1"/>
  <c r="D230" i="6"/>
  <c r="E230" i="6" s="1"/>
  <c r="D231" i="6"/>
  <c r="E231" i="6" s="1"/>
  <c r="D232" i="6"/>
  <c r="E232" i="6" s="1"/>
  <c r="D233" i="6"/>
  <c r="E233" i="6" s="1"/>
  <c r="D234" i="6"/>
  <c r="E234" i="6" s="1"/>
  <c r="D235" i="6"/>
  <c r="E235" i="6" s="1"/>
  <c r="D236" i="6"/>
  <c r="E236" i="6" s="1"/>
  <c r="D237" i="6"/>
  <c r="E237" i="6" s="1"/>
  <c r="D238" i="6"/>
  <c r="E238" i="6" s="1"/>
  <c r="D239" i="6"/>
  <c r="D240" i="6"/>
  <c r="E240" i="6" s="1"/>
  <c r="D241" i="6"/>
  <c r="E241" i="6" s="1"/>
  <c r="D242" i="6"/>
  <c r="D243" i="6"/>
  <c r="E243" i="6" s="1"/>
  <c r="D244" i="6"/>
  <c r="E244" i="6" s="1"/>
  <c r="D245" i="6"/>
  <c r="E245" i="6" s="1"/>
  <c r="D246" i="6"/>
  <c r="E246" i="6" s="1"/>
  <c r="D247" i="6"/>
  <c r="E247" i="6" s="1"/>
  <c r="D248" i="6"/>
  <c r="E248" i="6" s="1"/>
  <c r="D249" i="6"/>
  <c r="E249" i="6" s="1"/>
  <c r="D250" i="6"/>
  <c r="E250" i="6" s="1"/>
  <c r="D251" i="6"/>
  <c r="D252" i="6"/>
  <c r="D253" i="6"/>
  <c r="E253" i="6" s="1"/>
  <c r="D254" i="6"/>
  <c r="E254" i="6" s="1"/>
  <c r="D255" i="6"/>
  <c r="E255" i="6" s="1"/>
  <c r="D256" i="6"/>
  <c r="E256" i="6" s="1"/>
  <c r="D257" i="6"/>
  <c r="E257" i="6" s="1"/>
  <c r="D258" i="6"/>
  <c r="E258" i="6" s="1"/>
  <c r="D259" i="6"/>
  <c r="E259" i="6" s="1"/>
  <c r="D260" i="6"/>
  <c r="E260" i="6" s="1"/>
  <c r="D261" i="6"/>
  <c r="E261" i="6" s="1"/>
  <c r="D262" i="6"/>
  <c r="E262" i="6" s="1"/>
  <c r="D263" i="6"/>
  <c r="D264" i="6"/>
  <c r="E264" i="6" s="1"/>
  <c r="D265" i="6"/>
  <c r="E265" i="6" s="1"/>
  <c r="D266" i="6"/>
  <c r="E266" i="6" s="1"/>
  <c r="D267" i="6"/>
  <c r="E267" i="6" s="1"/>
  <c r="D268" i="6"/>
  <c r="E268" i="6" s="1"/>
  <c r="D269" i="6"/>
  <c r="D270" i="6"/>
  <c r="E270" i="6" s="1"/>
  <c r="D271" i="6"/>
  <c r="E271" i="6" s="1"/>
  <c r="D272" i="6"/>
  <c r="E272" i="6" s="1"/>
  <c r="D273" i="6"/>
  <c r="E273" i="6" s="1"/>
  <c r="D274" i="6"/>
  <c r="E274" i="6" s="1"/>
  <c r="D275" i="6"/>
  <c r="E275" i="6" s="1"/>
  <c r="D276" i="6"/>
  <c r="D277" i="6"/>
  <c r="D278" i="6"/>
  <c r="D279" i="6"/>
  <c r="E279" i="6" s="1"/>
  <c r="D280" i="6"/>
  <c r="E280" i="6" s="1"/>
  <c r="D281" i="6"/>
  <c r="E281" i="6" s="1"/>
  <c r="D282" i="6"/>
  <c r="E282" i="6" s="1"/>
  <c r="D283" i="6"/>
  <c r="E283" i="6" s="1"/>
  <c r="D284" i="6"/>
  <c r="E284" i="6" s="1"/>
  <c r="D285" i="6"/>
  <c r="E285" i="6" s="1"/>
  <c r="D286" i="6"/>
  <c r="E286" i="6" s="1"/>
  <c r="D287" i="6"/>
  <c r="E287" i="6" s="1"/>
  <c r="D288" i="6"/>
  <c r="D289" i="6"/>
  <c r="E289" i="6" s="1"/>
  <c r="D290" i="6"/>
  <c r="E290" i="6" s="1"/>
  <c r="D291" i="6"/>
  <c r="E291" i="6" s="1"/>
  <c r="D292" i="6"/>
  <c r="E292" i="6" s="1"/>
  <c r="D293" i="6"/>
  <c r="E293" i="6" s="1"/>
  <c r="D294" i="6"/>
  <c r="E294" i="6" s="1"/>
  <c r="D295" i="6"/>
  <c r="E295" i="6" s="1"/>
  <c r="D296" i="6"/>
  <c r="E296" i="6" s="1"/>
  <c r="D297" i="6"/>
  <c r="E297" i="6" s="1"/>
  <c r="D298" i="6"/>
  <c r="E298" i="6" s="1"/>
  <c r="D299" i="6"/>
  <c r="D300" i="6"/>
  <c r="E300" i="6" s="1"/>
  <c r="D301" i="6"/>
  <c r="D302" i="6"/>
  <c r="E302" i="6" s="1"/>
  <c r="D303" i="6"/>
  <c r="E303" i="6" s="1"/>
  <c r="D304" i="6"/>
  <c r="E304" i="6" s="1"/>
  <c r="D305" i="6"/>
  <c r="E305" i="6" s="1"/>
  <c r="D306" i="6"/>
  <c r="E306" i="6" s="1"/>
  <c r="D307" i="6"/>
  <c r="E307" i="6" s="1"/>
  <c r="D308" i="6"/>
  <c r="E308" i="6" s="1"/>
  <c r="D309" i="6"/>
  <c r="E309" i="6" s="1"/>
  <c r="D310" i="6"/>
  <c r="E310" i="6" s="1"/>
  <c r="D311" i="6"/>
  <c r="D312" i="6"/>
  <c r="E312" i="6" s="1"/>
  <c r="D313" i="6"/>
  <c r="E313" i="6" s="1"/>
  <c r="D314" i="6"/>
  <c r="E314" i="6" s="1"/>
  <c r="D315" i="6"/>
  <c r="E315" i="6" s="1"/>
  <c r="D316" i="6"/>
  <c r="E316" i="6" s="1"/>
  <c r="D317" i="6"/>
  <c r="E317" i="6" s="1"/>
  <c r="D318" i="6"/>
  <c r="E318" i="6" s="1"/>
  <c r="D319" i="6"/>
  <c r="E319" i="6" s="1"/>
  <c r="D320" i="6"/>
  <c r="E320" i="6" s="1"/>
  <c r="D321" i="6"/>
  <c r="E321" i="6" s="1"/>
  <c r="D322" i="6"/>
  <c r="D323" i="6"/>
  <c r="D324" i="6"/>
  <c r="E324" i="6" s="1"/>
  <c r="D325" i="6"/>
  <c r="E325" i="6" s="1"/>
  <c r="D326" i="6"/>
  <c r="E326" i="6" s="1"/>
  <c r="D327" i="6"/>
  <c r="E327" i="6" s="1"/>
  <c r="D328" i="6"/>
  <c r="D329" i="6"/>
  <c r="E329" i="6" s="1"/>
  <c r="D330" i="6"/>
  <c r="E330" i="6" s="1"/>
  <c r="D331" i="6"/>
  <c r="E331" i="6" s="1"/>
  <c r="D332" i="6"/>
  <c r="E332" i="6" s="1"/>
  <c r="D333" i="6"/>
  <c r="E333" i="6" s="1"/>
  <c r="D334" i="6"/>
  <c r="E334" i="6" s="1"/>
  <c r="D335" i="6"/>
  <c r="D336" i="6"/>
  <c r="E336" i="6" s="1"/>
  <c r="D337" i="6"/>
  <c r="E337" i="6" s="1"/>
  <c r="D338" i="6"/>
  <c r="E338" i="6" s="1"/>
  <c r="D339" i="6"/>
  <c r="E339" i="6" s="1"/>
  <c r="D340" i="6"/>
  <c r="D341" i="6"/>
  <c r="E341" i="6" s="1"/>
  <c r="D342" i="6"/>
  <c r="E342" i="6" s="1"/>
  <c r="D343" i="6"/>
  <c r="E343" i="6" s="1"/>
  <c r="D344" i="6"/>
  <c r="E344" i="6" s="1"/>
  <c r="D345" i="6"/>
  <c r="E345" i="6" s="1"/>
  <c r="D346" i="6"/>
  <c r="E346" i="6" s="1"/>
  <c r="D347" i="6"/>
  <c r="D348" i="6"/>
  <c r="D349" i="6"/>
  <c r="E349" i="6" s="1"/>
  <c r="D350" i="6"/>
  <c r="E350" i="6" s="1"/>
  <c r="D351" i="6"/>
  <c r="E351" i="6" s="1"/>
  <c r="D352" i="6"/>
  <c r="E352" i="6" s="1"/>
  <c r="D353" i="6"/>
  <c r="E353" i="6" s="1"/>
  <c r="D354" i="6"/>
  <c r="E354" i="6" s="1"/>
  <c r="D355" i="6"/>
  <c r="E355" i="6" s="1"/>
  <c r="D356" i="6"/>
  <c r="E356" i="6" s="1"/>
  <c r="D357" i="6"/>
  <c r="D358" i="6"/>
  <c r="E358" i="6" s="1"/>
  <c r="D359" i="6"/>
  <c r="E359" i="6" s="1"/>
  <c r="D360" i="6"/>
  <c r="D361" i="6"/>
  <c r="E361" i="6" s="1"/>
  <c r="D362" i="6"/>
  <c r="E362" i="6" s="1"/>
  <c r="D363" i="6"/>
  <c r="E363" i="6" s="1"/>
  <c r="D364" i="6"/>
  <c r="E364" i="6" s="1"/>
  <c r="D365" i="6"/>
  <c r="E365" i="6" s="1"/>
  <c r="D366" i="6"/>
  <c r="E366" i="6" s="1"/>
  <c r="D367" i="6"/>
  <c r="E367" i="6" s="1"/>
  <c r="D368" i="6"/>
  <c r="E368" i="6" s="1"/>
  <c r="D369" i="6"/>
  <c r="E369" i="6" s="1"/>
  <c r="D370" i="6"/>
  <c r="E370" i="6" s="1"/>
  <c r="D371" i="6"/>
  <c r="E371" i="6" s="1"/>
  <c r="D372" i="6"/>
  <c r="E372" i="6" s="1"/>
  <c r="D373" i="6"/>
  <c r="D374" i="6"/>
  <c r="E374" i="6" s="1"/>
  <c r="D375" i="6"/>
  <c r="E375" i="6" s="1"/>
  <c r="D376" i="6"/>
  <c r="E376" i="6" s="1"/>
  <c r="D377" i="6"/>
  <c r="E377" i="6" s="1"/>
  <c r="D378" i="6"/>
  <c r="E378" i="6" s="1"/>
  <c r="D379" i="6"/>
  <c r="E379" i="6" s="1"/>
  <c r="D380" i="6"/>
  <c r="E380" i="6" s="1"/>
  <c r="D381" i="6"/>
  <c r="E381" i="6" s="1"/>
  <c r="D382" i="6"/>
  <c r="E382" i="6" s="1"/>
  <c r="D383" i="6"/>
  <c r="E383" i="6" s="1"/>
  <c r="D384" i="6"/>
  <c r="E384" i="6" s="1"/>
  <c r="D385" i="6"/>
  <c r="E385" i="6" s="1"/>
  <c r="D386" i="6"/>
  <c r="E386" i="6" s="1"/>
  <c r="D387" i="6"/>
  <c r="E387" i="6" s="1"/>
  <c r="D388" i="6"/>
  <c r="E388" i="6" s="1"/>
  <c r="D389" i="6"/>
  <c r="E389" i="6" s="1"/>
  <c r="D390" i="6"/>
  <c r="E390" i="6" s="1"/>
  <c r="D391" i="6"/>
  <c r="E391" i="6" s="1"/>
  <c r="D392" i="6"/>
  <c r="E392" i="6" s="1"/>
  <c r="D393" i="6"/>
  <c r="E393" i="6" s="1"/>
  <c r="D394" i="6"/>
  <c r="E394" i="6" s="1"/>
  <c r="D395" i="6"/>
  <c r="D396" i="6"/>
  <c r="D397" i="6"/>
  <c r="D398" i="6"/>
  <c r="D399" i="6"/>
  <c r="D400" i="6"/>
  <c r="E400" i="6" s="1"/>
  <c r="D401" i="6"/>
  <c r="E401" i="6" s="1"/>
  <c r="D402" i="6"/>
  <c r="E402" i="6" s="1"/>
  <c r="D403" i="6"/>
  <c r="E403" i="6" s="1"/>
  <c r="D404" i="6"/>
  <c r="E404" i="6" s="1"/>
  <c r="D405" i="6"/>
  <c r="E405" i="6" s="1"/>
  <c r="D406" i="6"/>
  <c r="E406" i="6" s="1"/>
  <c r="D407" i="6"/>
  <c r="D408" i="6"/>
  <c r="D409" i="6"/>
  <c r="E409" i="6" s="1"/>
  <c r="D410" i="6"/>
  <c r="E410" i="6" s="1"/>
  <c r="D411" i="6"/>
  <c r="E411" i="6" s="1"/>
  <c r="D412" i="6"/>
  <c r="E412" i="6" s="1"/>
  <c r="D413" i="6"/>
  <c r="E413" i="6" s="1"/>
  <c r="D414" i="6"/>
  <c r="E414" i="6" s="1"/>
  <c r="D415" i="6"/>
  <c r="E415" i="6" s="1"/>
  <c r="D416" i="6"/>
  <c r="E416" i="6" s="1"/>
  <c r="D417" i="6"/>
  <c r="E417" i="6" s="1"/>
  <c r="D418" i="6"/>
  <c r="E418" i="6" s="1"/>
  <c r="D419" i="6"/>
  <c r="D420" i="6"/>
  <c r="D421" i="6"/>
  <c r="E421" i="6" s="1"/>
  <c r="D422" i="6"/>
  <c r="E422" i="6" s="1"/>
  <c r="D423" i="6"/>
  <c r="E423" i="6" s="1"/>
  <c r="D424" i="6"/>
  <c r="E424" i="6" s="1"/>
  <c r="D425" i="6"/>
  <c r="E425" i="6" s="1"/>
  <c r="D426" i="6"/>
  <c r="E426" i="6" s="1"/>
  <c r="D427" i="6"/>
  <c r="E427" i="6" s="1"/>
  <c r="D428" i="6"/>
  <c r="E428" i="6" s="1"/>
  <c r="D429" i="6"/>
  <c r="E429" i="6" s="1"/>
  <c r="D430" i="6"/>
  <c r="E430" i="6" s="1"/>
  <c r="D431" i="6"/>
  <c r="D432" i="6"/>
  <c r="D433" i="6"/>
  <c r="E433" i="6" s="1"/>
  <c r="D434" i="6"/>
  <c r="E434" i="6" s="1"/>
  <c r="D435" i="6"/>
  <c r="E435" i="6" s="1"/>
  <c r="D436" i="6"/>
  <c r="E436" i="6" s="1"/>
  <c r="D437" i="6"/>
  <c r="E437" i="6" s="1"/>
  <c r="D438" i="6"/>
  <c r="E438" i="6" s="1"/>
  <c r="D439" i="6"/>
  <c r="E439" i="6" s="1"/>
  <c r="D440" i="6"/>
  <c r="E440" i="6" s="1"/>
  <c r="D441" i="6"/>
  <c r="E441" i="6" s="1"/>
  <c r="D442" i="6"/>
  <c r="D443" i="6"/>
  <c r="D444" i="6"/>
  <c r="E444" i="6" s="1"/>
  <c r="D445" i="6"/>
  <c r="E445" i="6" s="1"/>
  <c r="D446" i="6"/>
  <c r="E446" i="6" s="1"/>
  <c r="D447" i="6"/>
  <c r="E447" i="6" s="1"/>
  <c r="D448" i="6"/>
  <c r="E448" i="6" s="1"/>
  <c r="D449" i="6"/>
  <c r="E449" i="6" s="1"/>
  <c r="D450" i="6"/>
  <c r="E450" i="6" s="1"/>
  <c r="D451" i="6"/>
  <c r="D452" i="6"/>
  <c r="E452" i="6" s="1"/>
  <c r="D453" i="6"/>
  <c r="E453" i="6" s="1"/>
  <c r="D454" i="6"/>
  <c r="E454" i="6" s="1"/>
  <c r="D455" i="6"/>
  <c r="D456" i="6"/>
  <c r="E456" i="6" s="1"/>
  <c r="D457" i="6"/>
  <c r="E457" i="6" s="1"/>
  <c r="D458" i="6"/>
  <c r="D459" i="6"/>
  <c r="E459" i="6" s="1"/>
  <c r="D460" i="6"/>
  <c r="E460" i="6" s="1"/>
  <c r="D461" i="6"/>
  <c r="E461" i="6" s="1"/>
  <c r="D462" i="6"/>
  <c r="E462" i="6" s="1"/>
  <c r="D463" i="6"/>
  <c r="E463" i="6" s="1"/>
  <c r="D464" i="6"/>
  <c r="E464" i="6" s="1"/>
  <c r="D465" i="6"/>
  <c r="E465" i="6" s="1"/>
  <c r="D466" i="6"/>
  <c r="D467" i="6"/>
  <c r="E467" i="6" s="1"/>
  <c r="D468" i="6"/>
  <c r="D469" i="6"/>
  <c r="E469" i="6" s="1"/>
  <c r="D470" i="6"/>
  <c r="E470" i="6" s="1"/>
  <c r="D471" i="6"/>
  <c r="E471" i="6" s="1"/>
  <c r="D472" i="6"/>
  <c r="E472" i="6" s="1"/>
  <c r="D473" i="6"/>
  <c r="E473" i="6" s="1"/>
  <c r="D474" i="6"/>
  <c r="E474" i="6" s="1"/>
  <c r="D475" i="6"/>
  <c r="E475" i="6" s="1"/>
  <c r="D476" i="6"/>
  <c r="E476" i="6" s="1"/>
  <c r="D477" i="6"/>
  <c r="E477" i="6" s="1"/>
  <c r="D478" i="6"/>
  <c r="E478" i="6" s="1"/>
  <c r="D479" i="6"/>
  <c r="E479" i="6" s="1"/>
  <c r="D480" i="6"/>
  <c r="D481" i="6"/>
  <c r="E481" i="6" s="1"/>
  <c r="D482" i="6"/>
  <c r="D483" i="6"/>
  <c r="E483" i="6" s="1"/>
  <c r="D484" i="6"/>
  <c r="E484" i="6" s="1"/>
  <c r="D485" i="6"/>
  <c r="E485" i="6" s="1"/>
  <c r="D486" i="6"/>
  <c r="E486" i="6" s="1"/>
  <c r="D487" i="6"/>
  <c r="E487" i="6" s="1"/>
  <c r="D488" i="6"/>
  <c r="E488" i="6" s="1"/>
  <c r="D489" i="6"/>
  <c r="E489" i="6" s="1"/>
  <c r="D490" i="6"/>
  <c r="E490" i="6" s="1"/>
  <c r="D491" i="6"/>
  <c r="D492" i="6"/>
  <c r="D493" i="6"/>
  <c r="E493" i="6" s="1"/>
  <c r="D494" i="6"/>
  <c r="E494" i="6" s="1"/>
  <c r="D495" i="6"/>
  <c r="E495" i="6" s="1"/>
  <c r="D496" i="6"/>
  <c r="E496" i="6" s="1"/>
  <c r="D497" i="6"/>
  <c r="E497" i="6" s="1"/>
  <c r="D498" i="6"/>
  <c r="E498" i="6" s="1"/>
  <c r="D499" i="6"/>
  <c r="E499" i="6" s="1"/>
  <c r="D500" i="6"/>
  <c r="E500" i="6" s="1"/>
  <c r="D501" i="6"/>
  <c r="D502" i="6"/>
  <c r="D503" i="6"/>
  <c r="D504" i="6"/>
  <c r="D505" i="6"/>
  <c r="E505" i="6" s="1"/>
  <c r="D506" i="6"/>
  <c r="E506" i="6" s="1"/>
  <c r="D507" i="6"/>
  <c r="E507" i="6" s="1"/>
  <c r="D508" i="6"/>
  <c r="E508" i="6" s="1"/>
  <c r="D509" i="6"/>
  <c r="E509" i="6" s="1"/>
  <c r="D510" i="6"/>
  <c r="E510" i="6" s="1"/>
  <c r="D511" i="6"/>
  <c r="E511" i="6" s="1"/>
  <c r="D512" i="6"/>
  <c r="E512" i="6" s="1"/>
  <c r="D513" i="6"/>
  <c r="E513" i="6" s="1"/>
  <c r="D514" i="6"/>
  <c r="E514" i="6" s="1"/>
  <c r="D515" i="6"/>
  <c r="E515" i="6" s="1"/>
  <c r="D516" i="6"/>
  <c r="D517" i="6"/>
  <c r="E517" i="6" s="1"/>
  <c r="D518" i="6"/>
  <c r="D519" i="6"/>
  <c r="E519" i="6" s="1"/>
  <c r="D520" i="6"/>
  <c r="E520" i="6" s="1"/>
  <c r="D521" i="6"/>
  <c r="E521" i="6" s="1"/>
  <c r="D522" i="6"/>
  <c r="E522" i="6" s="1"/>
  <c r="D523" i="6"/>
  <c r="E523" i="6" s="1"/>
  <c r="D524" i="6"/>
  <c r="E524" i="6" s="1"/>
  <c r="D525" i="6"/>
  <c r="E525" i="6" s="1"/>
  <c r="D526" i="6"/>
  <c r="E526" i="6" s="1"/>
  <c r="D527" i="6"/>
  <c r="D528" i="6"/>
  <c r="D529" i="6"/>
  <c r="E529" i="6" s="1"/>
  <c r="D530" i="6"/>
  <c r="E530" i="6" s="1"/>
  <c r="D531" i="6"/>
  <c r="E531" i="6" s="1"/>
  <c r="D532" i="6"/>
  <c r="E532" i="6" s="1"/>
  <c r="D533" i="6"/>
  <c r="E533" i="6" s="1"/>
  <c r="D534" i="6"/>
  <c r="E534" i="6" s="1"/>
  <c r="D535" i="6"/>
  <c r="E535" i="6" s="1"/>
  <c r="D536" i="6"/>
  <c r="E536" i="6" s="1"/>
  <c r="D537" i="6"/>
  <c r="E537" i="6" s="1"/>
  <c r="D538" i="6"/>
  <c r="E538" i="6" s="1"/>
  <c r="D539" i="6"/>
  <c r="E539" i="6" s="1"/>
  <c r="D540" i="6"/>
  <c r="E540" i="6" s="1"/>
  <c r="D541" i="6"/>
  <c r="D542" i="6"/>
  <c r="E542" i="6" s="1"/>
  <c r="D543" i="6"/>
  <c r="E543" i="6" s="1"/>
  <c r="D544" i="6"/>
  <c r="E544" i="6" s="1"/>
  <c r="D545" i="6"/>
  <c r="E545" i="6" s="1"/>
  <c r="D546" i="6"/>
  <c r="E546" i="6" s="1"/>
  <c r="D547" i="6"/>
  <c r="E547" i="6" s="1"/>
  <c r="D548" i="6"/>
  <c r="E548" i="6" s="1"/>
  <c r="D549" i="6"/>
  <c r="E549" i="6" s="1"/>
  <c r="D550" i="6"/>
  <c r="E550" i="6" s="1"/>
  <c r="D551" i="6"/>
  <c r="D552" i="6"/>
  <c r="D553" i="6"/>
  <c r="E553" i="6" s="1"/>
  <c r="D554" i="6"/>
  <c r="E554" i="6" s="1"/>
  <c r="D555" i="6"/>
  <c r="E555" i="6" s="1"/>
  <c r="D556" i="6"/>
  <c r="E556" i="6" s="1"/>
  <c r="D557" i="6"/>
  <c r="E557" i="6" s="1"/>
  <c r="D558" i="6"/>
  <c r="E558" i="6" s="1"/>
  <c r="D559" i="6"/>
  <c r="E559" i="6" s="1"/>
  <c r="D560" i="6"/>
  <c r="E560" i="6" s="1"/>
  <c r="D561" i="6"/>
  <c r="E561" i="6" s="1"/>
  <c r="D562" i="6"/>
  <c r="E562" i="6" s="1"/>
  <c r="D563" i="6"/>
  <c r="E563" i="6" s="1"/>
  <c r="D564" i="6"/>
  <c r="E564" i="6" s="1"/>
  <c r="D565" i="6"/>
  <c r="E565" i="6" s="1"/>
  <c r="D566" i="6"/>
  <c r="E566" i="6" s="1"/>
  <c r="D567" i="6"/>
  <c r="E567" i="6" s="1"/>
  <c r="D568" i="6"/>
  <c r="E568" i="6" s="1"/>
  <c r="D569" i="6"/>
  <c r="E569" i="6" s="1"/>
  <c r="D570" i="6"/>
  <c r="E570" i="6" s="1"/>
  <c r="D571" i="6"/>
  <c r="E571" i="6" s="1"/>
  <c r="D572" i="6"/>
  <c r="E572" i="6" s="1"/>
  <c r="D573" i="6"/>
  <c r="E573" i="6" s="1"/>
  <c r="D574" i="6"/>
  <c r="E574" i="6" s="1"/>
  <c r="D575" i="6"/>
  <c r="E575" i="6" s="1"/>
  <c r="D576" i="6"/>
  <c r="D577" i="6"/>
  <c r="E577" i="6" s="1"/>
  <c r="D578" i="6"/>
  <c r="D579" i="6"/>
  <c r="D580" i="6"/>
  <c r="E580" i="6" s="1"/>
  <c r="D581" i="6"/>
  <c r="E581" i="6" s="1"/>
  <c r="D582" i="6"/>
  <c r="E582" i="6" s="1"/>
  <c r="D583" i="6"/>
  <c r="E583" i="6" s="1"/>
  <c r="D584" i="6"/>
  <c r="E584" i="6" s="1"/>
  <c r="D585" i="6"/>
  <c r="E585" i="6" s="1"/>
  <c r="D586" i="6"/>
  <c r="D587" i="6"/>
  <c r="E587" i="6" s="1"/>
  <c r="D588" i="6"/>
  <c r="E588" i="6" s="1"/>
  <c r="D589" i="6"/>
  <c r="E589" i="6" s="1"/>
  <c r="D590" i="6"/>
  <c r="E590" i="6" s="1"/>
  <c r="D591" i="6"/>
  <c r="E591" i="6" s="1"/>
  <c r="D592" i="6"/>
  <c r="E592" i="6" s="1"/>
  <c r="D593" i="6"/>
  <c r="E593" i="6" s="1"/>
  <c r="D594" i="6"/>
  <c r="E594" i="6" s="1"/>
  <c r="D595" i="6"/>
  <c r="E595" i="6" s="1"/>
  <c r="D596" i="6"/>
  <c r="E596" i="6" s="1"/>
  <c r="D597" i="6"/>
  <c r="E597" i="6" s="1"/>
  <c r="D598" i="6"/>
  <c r="E598" i="6" s="1"/>
  <c r="D599" i="6"/>
  <c r="D600" i="6"/>
  <c r="D601" i="6"/>
  <c r="E601" i="6" s="1"/>
  <c r="D602" i="6"/>
  <c r="E602" i="6" s="1"/>
  <c r="D603" i="6"/>
  <c r="E603" i="6" s="1"/>
  <c r="D604" i="6"/>
  <c r="E604" i="6" s="1"/>
  <c r="D605" i="6"/>
  <c r="E605" i="6" s="1"/>
  <c r="D606" i="6"/>
  <c r="E606" i="6" s="1"/>
  <c r="D607" i="6"/>
  <c r="E607" i="6" s="1"/>
  <c r="D608" i="6"/>
  <c r="E608" i="6" s="1"/>
  <c r="D609" i="6"/>
  <c r="E609" i="6" s="1"/>
  <c r="D610" i="6"/>
  <c r="E610" i="6" s="1"/>
  <c r="D611" i="6"/>
  <c r="E611" i="6" s="1"/>
  <c r="D612" i="6"/>
  <c r="D613" i="6"/>
  <c r="E613" i="6" s="1"/>
  <c r="D614" i="6"/>
  <c r="E614" i="6" s="1"/>
  <c r="D615" i="6"/>
  <c r="E615" i="6" s="1"/>
  <c r="D616" i="6"/>
  <c r="E616" i="6" s="1"/>
  <c r="D617" i="6"/>
  <c r="E617" i="6" s="1"/>
  <c r="D618" i="6"/>
  <c r="E618" i="6" s="1"/>
  <c r="D619" i="6"/>
  <c r="E619" i="6" s="1"/>
  <c r="D620" i="6"/>
  <c r="E620" i="6" s="1"/>
  <c r="D621" i="6"/>
  <c r="E621" i="6" s="1"/>
  <c r="D622" i="6"/>
  <c r="E622" i="6" s="1"/>
  <c r="D623" i="6"/>
  <c r="D624" i="6"/>
  <c r="E624" i="6" s="1"/>
  <c r="D625" i="6"/>
  <c r="E625" i="6" s="1"/>
  <c r="D626" i="6"/>
  <c r="E626" i="6" s="1"/>
  <c r="D627" i="6"/>
  <c r="E627" i="6" s="1"/>
  <c r="D628" i="6"/>
  <c r="E628" i="6" s="1"/>
  <c r="D629" i="6"/>
  <c r="E629" i="6" s="1"/>
  <c r="D630" i="6"/>
  <c r="E630" i="6" s="1"/>
  <c r="D631" i="6"/>
  <c r="E631" i="6" s="1"/>
  <c r="D632" i="6"/>
  <c r="E632" i="6" s="1"/>
  <c r="D633" i="6"/>
  <c r="E633" i="6" s="1"/>
  <c r="D634" i="6"/>
  <c r="E634" i="6" s="1"/>
  <c r="D635" i="6"/>
  <c r="E635" i="6" s="1"/>
  <c r="D636" i="6"/>
  <c r="E636" i="6" s="1"/>
  <c r="D637" i="6"/>
  <c r="D638" i="6"/>
  <c r="D639" i="6"/>
  <c r="E639" i="6" s="1"/>
  <c r="D640" i="6"/>
  <c r="E640" i="6" s="1"/>
  <c r="D641" i="6"/>
  <c r="E641" i="6" s="1"/>
  <c r="D642" i="6"/>
  <c r="E642" i="6" s="1"/>
  <c r="D643" i="6"/>
  <c r="E643" i="6" s="1"/>
  <c r="D644" i="6"/>
  <c r="E644" i="6" s="1"/>
  <c r="D645" i="6"/>
  <c r="E645" i="6" s="1"/>
  <c r="D646" i="6"/>
  <c r="E646" i="6" s="1"/>
  <c r="D647" i="6"/>
  <c r="D648" i="6"/>
  <c r="D649" i="6"/>
  <c r="E649" i="6" s="1"/>
  <c r="D650" i="6"/>
  <c r="D651" i="6"/>
  <c r="E651" i="6" s="1"/>
  <c r="D652" i="6"/>
  <c r="E652" i="6" s="1"/>
  <c r="D653" i="6"/>
  <c r="E653" i="6" s="1"/>
  <c r="D654" i="6"/>
  <c r="E654" i="6" s="1"/>
  <c r="D655" i="6"/>
  <c r="E655" i="6" s="1"/>
  <c r="D656" i="6"/>
  <c r="E656" i="6" s="1"/>
  <c r="D657" i="6"/>
  <c r="E657" i="6" s="1"/>
  <c r="D658" i="6"/>
  <c r="E658" i="6" s="1"/>
  <c r="D659" i="6"/>
  <c r="E659" i="6" s="1"/>
  <c r="D660" i="6"/>
  <c r="E660" i="6" s="1"/>
  <c r="D661" i="6"/>
  <c r="E661" i="6" s="1"/>
  <c r="D662" i="6"/>
  <c r="E662" i="6" s="1"/>
  <c r="D663" i="6"/>
  <c r="E663" i="6" s="1"/>
  <c r="D664" i="6"/>
  <c r="E664" i="6" s="1"/>
  <c r="D665" i="6"/>
  <c r="E665" i="6" s="1"/>
  <c r="D666" i="6"/>
  <c r="E666" i="6" s="1"/>
  <c r="D667" i="6"/>
  <c r="E667" i="6" s="1"/>
  <c r="D668" i="6"/>
  <c r="E668" i="6" s="1"/>
  <c r="D669" i="6"/>
  <c r="E669" i="6" s="1"/>
  <c r="D670" i="6"/>
  <c r="E670" i="6" s="1"/>
  <c r="D671" i="6"/>
  <c r="E671" i="6" s="1"/>
  <c r="D672" i="6"/>
  <c r="E672" i="6" s="1"/>
  <c r="D673" i="6"/>
  <c r="E673" i="6" s="1"/>
  <c r="D674" i="6"/>
  <c r="E674" i="6" s="1"/>
  <c r="D675" i="6"/>
  <c r="E675" i="6" s="1"/>
  <c r="D676" i="6"/>
  <c r="E676" i="6" s="1"/>
  <c r="D677" i="6"/>
  <c r="E677" i="6" s="1"/>
  <c r="D678" i="6"/>
  <c r="E678" i="6" s="1"/>
  <c r="D679" i="6"/>
  <c r="E679" i="6" s="1"/>
  <c r="D680" i="6"/>
  <c r="E680" i="6" s="1"/>
  <c r="D681" i="6"/>
  <c r="E681" i="6" s="1"/>
  <c r="D682" i="6"/>
  <c r="E682" i="6" s="1"/>
  <c r="D683" i="6"/>
  <c r="D684" i="6"/>
  <c r="D685" i="6"/>
  <c r="E685" i="6" s="1"/>
  <c r="D686" i="6"/>
  <c r="E686" i="6" s="1"/>
  <c r="D687" i="6"/>
  <c r="E687" i="6" s="1"/>
  <c r="D688" i="6"/>
  <c r="E688" i="6" s="1"/>
  <c r="D689" i="6"/>
  <c r="E689" i="6" s="1"/>
  <c r="D690" i="6"/>
  <c r="E690" i="6" s="1"/>
  <c r="D691" i="6"/>
  <c r="E691" i="6" s="1"/>
  <c r="D692" i="6"/>
  <c r="E692" i="6" s="1"/>
  <c r="D693" i="6"/>
  <c r="E693" i="6" s="1"/>
  <c r="D694" i="6"/>
  <c r="E694" i="6" s="1"/>
  <c r="D695" i="6"/>
  <c r="D696" i="6"/>
  <c r="E696" i="6" s="1"/>
  <c r="D697" i="6"/>
  <c r="E697" i="6" s="1"/>
  <c r="D698" i="6"/>
  <c r="E698" i="6" s="1"/>
  <c r="D699" i="6"/>
  <c r="D700" i="6"/>
  <c r="D701" i="6"/>
  <c r="D702" i="6"/>
  <c r="E702" i="6" s="1"/>
  <c r="D703" i="6"/>
  <c r="E703" i="6" s="1"/>
  <c r="D704" i="6"/>
  <c r="E704" i="6" s="1"/>
  <c r="D705" i="6"/>
  <c r="E705" i="6" s="1"/>
  <c r="D706" i="6"/>
  <c r="E706" i="6" s="1"/>
  <c r="D707" i="6"/>
  <c r="E707" i="6" s="1"/>
  <c r="D708" i="6"/>
  <c r="D709" i="6"/>
  <c r="E709" i="6" s="1"/>
  <c r="D710" i="6"/>
  <c r="E710" i="6" s="1"/>
  <c r="D711" i="6"/>
  <c r="E711" i="6" s="1"/>
  <c r="D712" i="6"/>
  <c r="E712" i="6" s="1"/>
  <c r="D713" i="6"/>
  <c r="E713" i="6" s="1"/>
  <c r="D714" i="6"/>
  <c r="E714" i="6" s="1"/>
  <c r="D715" i="6"/>
  <c r="E715" i="6" s="1"/>
  <c r="D716" i="6"/>
  <c r="E716" i="6" s="1"/>
  <c r="D717" i="6"/>
  <c r="D718" i="6"/>
  <c r="D719" i="6"/>
  <c r="E719" i="6" s="1"/>
  <c r="D720" i="6"/>
  <c r="E720" i="6" s="1"/>
  <c r="D721" i="6"/>
  <c r="E721" i="6" s="1"/>
  <c r="D722" i="6"/>
  <c r="E722" i="6" s="1"/>
  <c r="D723" i="6"/>
  <c r="E723" i="6" s="1"/>
  <c r="D724" i="6"/>
  <c r="E724" i="6" s="1"/>
  <c r="D725" i="6"/>
  <c r="E725" i="6" s="1"/>
  <c r="D726" i="6"/>
  <c r="E726" i="6" s="1"/>
  <c r="D727" i="6"/>
  <c r="E727" i="6" s="1"/>
  <c r="D728" i="6"/>
  <c r="E728" i="6" s="1"/>
  <c r="D729" i="6"/>
  <c r="E729" i="6" s="1"/>
  <c r="D730" i="6"/>
  <c r="E730" i="6" s="1"/>
  <c r="D731" i="6"/>
  <c r="D732" i="6"/>
  <c r="D733" i="6"/>
  <c r="E733" i="6" s="1"/>
  <c r="D734" i="6"/>
  <c r="E734" i="6" s="1"/>
  <c r="D735" i="6"/>
  <c r="E735" i="6" s="1"/>
  <c r="D736" i="6"/>
  <c r="E736" i="6" s="1"/>
  <c r="D737" i="6"/>
  <c r="E737" i="6" s="1"/>
  <c r="D738" i="6"/>
  <c r="E738" i="6" s="1"/>
  <c r="D739" i="6"/>
  <c r="E739" i="6" s="1"/>
  <c r="D740" i="6"/>
  <c r="E740" i="6" s="1"/>
  <c r="D741" i="6"/>
  <c r="D742" i="6"/>
  <c r="D743" i="6"/>
  <c r="E743" i="6" s="1"/>
  <c r="D744" i="6"/>
  <c r="E744" i="6" s="1"/>
  <c r="D745" i="6"/>
  <c r="E745" i="6" s="1"/>
  <c r="D746" i="6"/>
  <c r="E746" i="6" s="1"/>
  <c r="D747" i="6"/>
  <c r="E747" i="6" s="1"/>
  <c r="D748" i="6"/>
  <c r="E748" i="6" s="1"/>
  <c r="D749" i="6"/>
  <c r="E749" i="6" s="1"/>
  <c r="D750" i="6"/>
  <c r="E750" i="6" s="1"/>
  <c r="D751" i="6"/>
  <c r="E751" i="6" s="1"/>
  <c r="D752" i="6"/>
  <c r="E752" i="6" s="1"/>
  <c r="D753" i="6"/>
  <c r="E753" i="6" s="1"/>
  <c r="D754" i="6"/>
  <c r="E754" i="6" s="1"/>
  <c r="D755" i="6"/>
  <c r="D756" i="6"/>
  <c r="E756" i="6" s="1"/>
  <c r="D757" i="6"/>
  <c r="E757" i="6" s="1"/>
  <c r="D758" i="6"/>
  <c r="D759" i="6"/>
  <c r="E759" i="6" s="1"/>
  <c r="D760" i="6"/>
  <c r="D761" i="6"/>
  <c r="E761" i="6" s="1"/>
  <c r="D762" i="6"/>
  <c r="E762" i="6" s="1"/>
  <c r="D763" i="6"/>
  <c r="E763" i="6" s="1"/>
  <c r="D764" i="6"/>
  <c r="E764" i="6" s="1"/>
  <c r="D765" i="6"/>
  <c r="E765" i="6" s="1"/>
  <c r="D766" i="6"/>
  <c r="E766" i="6" s="1"/>
  <c r="D767" i="6"/>
  <c r="D768" i="6"/>
  <c r="D769" i="6"/>
  <c r="E769" i="6" s="1"/>
  <c r="D770" i="6"/>
  <c r="D771" i="6"/>
  <c r="E771" i="6" s="1"/>
  <c r="D772" i="6"/>
  <c r="E772" i="6" s="1"/>
  <c r="D773" i="6"/>
  <c r="E773" i="6" s="1"/>
  <c r="D774" i="6"/>
  <c r="E774" i="6" s="1"/>
  <c r="D775" i="6"/>
  <c r="E775" i="6" s="1"/>
  <c r="D776" i="6"/>
  <c r="E776" i="6" s="1"/>
  <c r="D777" i="6"/>
  <c r="E777" i="6" s="1"/>
  <c r="D778" i="6"/>
  <c r="E778" i="6" s="1"/>
  <c r="D779" i="6"/>
  <c r="D780" i="6"/>
  <c r="D781" i="6"/>
  <c r="E781" i="6" s="1"/>
  <c r="D782" i="6"/>
  <c r="E782" i="6" s="1"/>
  <c r="D783" i="6"/>
  <c r="E783" i="6" s="1"/>
  <c r="D784" i="6"/>
  <c r="E784" i="6" s="1"/>
  <c r="D785" i="6"/>
  <c r="E785" i="6" s="1"/>
  <c r="D786" i="6"/>
  <c r="E786" i="6" s="1"/>
  <c r="D787" i="6"/>
  <c r="E787" i="6" s="1"/>
  <c r="D788" i="6"/>
  <c r="E788" i="6" s="1"/>
  <c r="D789" i="6"/>
  <c r="E789" i="6" s="1"/>
  <c r="D790" i="6"/>
  <c r="E790" i="6" s="1"/>
  <c r="D791" i="6"/>
  <c r="E791" i="6" s="1"/>
  <c r="D792" i="6"/>
  <c r="E792" i="6" s="1"/>
  <c r="D793" i="6"/>
  <c r="E793" i="6" s="1"/>
  <c r="D794" i="6"/>
  <c r="E794" i="6" s="1"/>
  <c r="D795" i="6"/>
  <c r="E795" i="6" s="1"/>
  <c r="D796" i="6"/>
  <c r="E796" i="6" s="1"/>
  <c r="D797" i="6"/>
  <c r="E797" i="6" s="1"/>
  <c r="D798" i="6"/>
  <c r="E798" i="6" s="1"/>
  <c r="D799" i="6"/>
  <c r="E799" i="6" s="1"/>
  <c r="D800" i="6"/>
  <c r="E800" i="6" s="1"/>
  <c r="D801" i="6"/>
  <c r="E801" i="6" s="1"/>
  <c r="D802" i="6"/>
  <c r="E802" i="6" s="1"/>
  <c r="D803" i="6"/>
  <c r="E803" i="6" s="1"/>
  <c r="D804" i="6"/>
  <c r="E804" i="6" s="1"/>
  <c r="D805" i="6"/>
  <c r="E805" i="6" s="1"/>
  <c r="D806" i="6"/>
  <c r="E806" i="6" s="1"/>
  <c r="D807" i="6"/>
  <c r="E807" i="6" s="1"/>
  <c r="D808" i="6"/>
  <c r="E808" i="6" s="1"/>
  <c r="D809" i="6"/>
  <c r="E809" i="6" s="1"/>
  <c r="D810" i="6"/>
  <c r="E810" i="6" s="1"/>
  <c r="D811" i="6"/>
  <c r="E811" i="6" s="1"/>
  <c r="D812" i="6"/>
  <c r="E812" i="6" s="1"/>
  <c r="D813" i="6"/>
  <c r="D814" i="6"/>
  <c r="D815" i="6"/>
  <c r="D816" i="6"/>
  <c r="E816" i="6" s="1"/>
  <c r="D817" i="6"/>
  <c r="E817" i="6" s="1"/>
  <c r="D818" i="6"/>
  <c r="E818" i="6" s="1"/>
  <c r="D819" i="6"/>
  <c r="E819" i="6" s="1"/>
  <c r="D820" i="6"/>
  <c r="E820" i="6" s="1"/>
  <c r="D821" i="6"/>
  <c r="E821" i="6" s="1"/>
  <c r="D822" i="6"/>
  <c r="E822" i="6" s="1"/>
  <c r="D823" i="6"/>
  <c r="E823" i="6" s="1"/>
  <c r="D824" i="6"/>
  <c r="E824" i="6" s="1"/>
  <c r="D825" i="6"/>
  <c r="E825" i="6" s="1"/>
  <c r="D826" i="6"/>
  <c r="E826" i="6" s="1"/>
  <c r="D827" i="6"/>
  <c r="D828" i="6"/>
  <c r="E828" i="6" s="1"/>
  <c r="D829" i="6"/>
  <c r="E829" i="6" s="1"/>
  <c r="D830" i="6"/>
  <c r="E830" i="6" s="1"/>
  <c r="D831" i="6"/>
  <c r="E831" i="6" s="1"/>
  <c r="D832" i="6"/>
  <c r="D833" i="6"/>
  <c r="E833" i="6" s="1"/>
  <c r="D834" i="6"/>
  <c r="E834" i="6" s="1"/>
  <c r="D835" i="6"/>
  <c r="E835" i="6" s="1"/>
  <c r="D836" i="6"/>
  <c r="E836" i="6" s="1"/>
  <c r="D837" i="6"/>
  <c r="D838" i="6"/>
  <c r="E838" i="6" s="1"/>
  <c r="D839" i="6"/>
  <c r="D840" i="6"/>
  <c r="D841" i="6"/>
  <c r="E841" i="6" s="1"/>
  <c r="D842" i="6"/>
  <c r="E842" i="6" s="1"/>
  <c r="D843" i="6"/>
  <c r="E843" i="6" s="1"/>
  <c r="D844" i="6"/>
  <c r="E844" i="6" s="1"/>
  <c r="D845" i="6"/>
  <c r="E845" i="6" s="1"/>
  <c r="D846" i="6"/>
  <c r="E846" i="6" s="1"/>
  <c r="D847" i="6"/>
  <c r="E847" i="6" s="1"/>
  <c r="D848" i="6"/>
  <c r="E848" i="6" s="1"/>
  <c r="D849" i="6"/>
  <c r="E849" i="6" s="1"/>
  <c r="D850" i="6"/>
  <c r="E850" i="6" s="1"/>
  <c r="D851" i="6"/>
  <c r="D852" i="6"/>
  <c r="E852" i="6" s="1"/>
  <c r="D853" i="6"/>
  <c r="E853" i="6" s="1"/>
  <c r="D854" i="6"/>
  <c r="E854" i="6" s="1"/>
  <c r="D855" i="6"/>
  <c r="E855" i="6" s="1"/>
  <c r="D856" i="6"/>
  <c r="E856" i="6" s="1"/>
  <c r="D857" i="6"/>
  <c r="E857" i="6" s="1"/>
  <c r="D858" i="6"/>
  <c r="E858" i="6" s="1"/>
  <c r="D859" i="6"/>
  <c r="E859" i="6" s="1"/>
  <c r="D860" i="6"/>
  <c r="E860" i="6" s="1"/>
  <c r="D861" i="6"/>
  <c r="E861" i="6" s="1"/>
  <c r="D862" i="6"/>
  <c r="E862" i="6" s="1"/>
  <c r="D863" i="6"/>
  <c r="E863" i="6" s="1"/>
  <c r="D864" i="6"/>
  <c r="D865" i="6"/>
  <c r="E865" i="6" s="1"/>
  <c r="D866" i="6"/>
  <c r="E866" i="6" s="1"/>
  <c r="D867" i="6"/>
  <c r="E867" i="6" s="1"/>
  <c r="D868" i="6"/>
  <c r="E868" i="6" s="1"/>
  <c r="D869" i="6"/>
  <c r="E869" i="6" s="1"/>
  <c r="D870" i="6"/>
  <c r="E870" i="6" s="1"/>
  <c r="D871" i="6"/>
  <c r="E871" i="6" s="1"/>
  <c r="D872" i="6"/>
  <c r="E872" i="6" s="1"/>
  <c r="D873" i="6"/>
  <c r="E873" i="6" s="1"/>
  <c r="D874" i="6"/>
  <c r="E874" i="6" s="1"/>
  <c r="D875" i="6"/>
  <c r="D876" i="6"/>
  <c r="D877" i="6"/>
  <c r="D878" i="6"/>
  <c r="E878" i="6" s="1"/>
  <c r="D879" i="6"/>
  <c r="E879" i="6" s="1"/>
  <c r="D880" i="6"/>
  <c r="E880" i="6" s="1"/>
  <c r="D881" i="6"/>
  <c r="E881" i="6" s="1"/>
  <c r="D882" i="6"/>
  <c r="E882" i="6" s="1"/>
  <c r="D883" i="6"/>
  <c r="E883" i="6" s="1"/>
  <c r="D884" i="6"/>
  <c r="E884" i="6" s="1"/>
  <c r="D885" i="6"/>
  <c r="E885" i="6" s="1"/>
  <c r="D886" i="6"/>
  <c r="E886" i="6" s="1"/>
  <c r="D887" i="6"/>
  <c r="E887" i="6" s="1"/>
  <c r="D888" i="6"/>
  <c r="E888" i="6" s="1"/>
  <c r="D889" i="6"/>
  <c r="E889" i="6" s="1"/>
  <c r="D890" i="6"/>
  <c r="E890" i="6" s="1"/>
  <c r="D891" i="6"/>
  <c r="E891" i="6" s="1"/>
  <c r="D892" i="6"/>
  <c r="E892" i="6" s="1"/>
  <c r="D893" i="6"/>
  <c r="D894" i="6"/>
  <c r="E894" i="6" s="1"/>
  <c r="D895" i="6"/>
  <c r="D896" i="6"/>
  <c r="E896" i="6" s="1"/>
  <c r="D897" i="6"/>
  <c r="E897" i="6" s="1"/>
  <c r="D898" i="6"/>
  <c r="E898" i="6" s="1"/>
  <c r="D899" i="6"/>
  <c r="E899" i="6" s="1"/>
  <c r="D900" i="6"/>
  <c r="D901" i="6"/>
  <c r="E901" i="6" s="1"/>
  <c r="D902" i="6"/>
  <c r="E902" i="6" s="1"/>
  <c r="D903" i="6"/>
  <c r="E903" i="6" s="1"/>
  <c r="D904" i="6"/>
  <c r="E904" i="6" s="1"/>
  <c r="D905" i="6"/>
  <c r="E905" i="6" s="1"/>
  <c r="D906" i="6"/>
  <c r="E906" i="6" s="1"/>
  <c r="D907" i="6"/>
  <c r="E907" i="6" s="1"/>
  <c r="D908" i="6"/>
  <c r="E908" i="6" s="1"/>
  <c r="D909" i="6"/>
  <c r="D910" i="6"/>
  <c r="E910" i="6" s="1"/>
  <c r="D911" i="6"/>
  <c r="E911" i="6" s="1"/>
  <c r="D912" i="6"/>
  <c r="E912" i="6" s="1"/>
  <c r="D913" i="6"/>
  <c r="E913" i="6" s="1"/>
  <c r="D914" i="6"/>
  <c r="E914" i="6" s="1"/>
  <c r="D915" i="6"/>
  <c r="E915" i="6" s="1"/>
  <c r="D916" i="6"/>
  <c r="E916" i="6" s="1"/>
  <c r="D917" i="6"/>
  <c r="E917" i="6" s="1"/>
  <c r="D918" i="6"/>
  <c r="E918" i="6" s="1"/>
  <c r="D919" i="6"/>
  <c r="E919" i="6" s="1"/>
  <c r="D920" i="6"/>
  <c r="E920" i="6" s="1"/>
  <c r="D921" i="6"/>
  <c r="E921" i="6" s="1"/>
  <c r="D922" i="6"/>
  <c r="E922" i="6" s="1"/>
  <c r="D923" i="6"/>
  <c r="D924" i="6"/>
  <c r="E924" i="6" s="1"/>
  <c r="D925" i="6"/>
  <c r="D926" i="6"/>
  <c r="D927" i="6"/>
  <c r="E927" i="6" s="1"/>
  <c r="D928" i="6"/>
  <c r="E928" i="6" s="1"/>
  <c r="D929" i="6"/>
  <c r="E929" i="6" s="1"/>
  <c r="D930" i="6"/>
  <c r="E930" i="6" s="1"/>
  <c r="D931" i="6"/>
  <c r="E931" i="6" s="1"/>
  <c r="D932" i="6"/>
  <c r="E932" i="6" s="1"/>
  <c r="D933" i="6"/>
  <c r="E933" i="6" s="1"/>
  <c r="D934" i="6"/>
  <c r="E934" i="6" s="1"/>
  <c r="D935" i="6"/>
  <c r="E935" i="6" s="1"/>
  <c r="D936" i="6"/>
  <c r="D937" i="6"/>
  <c r="E937" i="6" s="1"/>
  <c r="D938" i="6"/>
  <c r="E938" i="6" s="1"/>
  <c r="D939" i="6"/>
  <c r="E939" i="6" s="1"/>
  <c r="D940" i="6"/>
  <c r="E940" i="6" s="1"/>
  <c r="D941" i="6"/>
  <c r="E941" i="6" s="1"/>
  <c r="D942" i="6"/>
  <c r="E942" i="6" s="1"/>
  <c r="D943" i="6"/>
  <c r="E943" i="6" s="1"/>
  <c r="D944" i="6"/>
  <c r="E944" i="6" s="1"/>
  <c r="D945" i="6"/>
  <c r="E945" i="6" s="1"/>
  <c r="D946" i="6"/>
  <c r="D947" i="6"/>
  <c r="E947" i="6" s="1"/>
  <c r="D948" i="6"/>
  <c r="D949" i="6"/>
  <c r="E949" i="6" s="1"/>
  <c r="D950" i="6"/>
  <c r="E950" i="6" s="1"/>
  <c r="D951" i="6"/>
  <c r="E951" i="6" s="1"/>
  <c r="D952" i="6"/>
  <c r="E952" i="6" s="1"/>
  <c r="D953" i="6"/>
  <c r="E953" i="6" s="1"/>
  <c r="D954" i="6"/>
  <c r="E954" i="6" s="1"/>
  <c r="D955" i="6"/>
  <c r="E955" i="6" s="1"/>
  <c r="D956" i="6"/>
  <c r="E956" i="6" s="1"/>
  <c r="D957" i="6"/>
  <c r="E957" i="6" s="1"/>
  <c r="D958" i="6"/>
  <c r="E958" i="6" s="1"/>
  <c r="D959" i="6"/>
  <c r="E959" i="6" s="1"/>
  <c r="D960" i="6"/>
  <c r="D961" i="6"/>
  <c r="E961" i="6" s="1"/>
  <c r="D962" i="6"/>
  <c r="E962" i="6" s="1"/>
  <c r="D963" i="6"/>
  <c r="E963" i="6" s="1"/>
  <c r="D964" i="6"/>
  <c r="E964" i="6" s="1"/>
  <c r="D965" i="6"/>
  <c r="E965" i="6" s="1"/>
  <c r="D966" i="6"/>
  <c r="E966" i="6" s="1"/>
  <c r="D967" i="6"/>
  <c r="E967" i="6" s="1"/>
  <c r="D968" i="6"/>
  <c r="E968" i="6" s="1"/>
  <c r="D969" i="6"/>
  <c r="E969" i="6" s="1"/>
  <c r="D970" i="6"/>
  <c r="D971" i="6"/>
  <c r="D972" i="6"/>
  <c r="D973" i="6"/>
  <c r="E973" i="6" s="1"/>
  <c r="D974" i="6"/>
  <c r="E974" i="6" s="1"/>
  <c r="D975" i="6"/>
  <c r="E975" i="6" s="1"/>
  <c r="D976" i="6"/>
  <c r="E976" i="6" s="1"/>
  <c r="D977" i="6"/>
  <c r="E977" i="6" s="1"/>
  <c r="D978" i="6"/>
  <c r="E978" i="6" s="1"/>
  <c r="D979" i="6"/>
  <c r="E979" i="6" s="1"/>
  <c r="D980" i="6"/>
  <c r="E980" i="6" s="1"/>
  <c r="D981" i="6"/>
  <c r="E981" i="6" s="1"/>
  <c r="D982" i="6"/>
  <c r="E982" i="6" s="1"/>
  <c r="D983" i="6"/>
  <c r="E983" i="6" s="1"/>
  <c r="D984" i="6"/>
  <c r="E984" i="6" s="1"/>
  <c r="D985" i="6"/>
  <c r="E985" i="6" s="1"/>
  <c r="D986" i="6"/>
  <c r="D987" i="6"/>
  <c r="E987" i="6" s="1"/>
  <c r="D988" i="6"/>
  <c r="E988" i="6" s="1"/>
  <c r="D989" i="6"/>
  <c r="E989" i="6" s="1"/>
  <c r="D990" i="6"/>
  <c r="E990" i="6" s="1"/>
  <c r="D991" i="6"/>
  <c r="E991" i="6" s="1"/>
  <c r="D992" i="6"/>
  <c r="E992" i="6" s="1"/>
  <c r="D993" i="6"/>
  <c r="E993" i="6" s="1"/>
  <c r="D994" i="6"/>
  <c r="D995" i="6"/>
  <c r="E995" i="6" s="1"/>
  <c r="D996" i="6"/>
  <c r="D997" i="6"/>
  <c r="E997" i="6" s="1"/>
  <c r="D998" i="6"/>
  <c r="E998" i="6" s="1"/>
  <c r="D999" i="6"/>
  <c r="E999" i="6" s="1"/>
  <c r="D1000" i="6"/>
  <c r="E1000" i="6" s="1"/>
  <c r="D1001" i="6"/>
  <c r="E1001" i="6" s="1"/>
  <c r="D1002" i="6"/>
  <c r="E1002" i="6" s="1"/>
  <c r="D1003" i="6"/>
  <c r="E1003" i="6" s="1"/>
  <c r="D1004" i="6"/>
  <c r="E1004" i="6" s="1"/>
  <c r="D1005" i="6"/>
  <c r="E1005" i="6" s="1"/>
  <c r="D1006" i="6"/>
  <c r="E1006" i="6" s="1"/>
  <c r="D1007" i="6"/>
  <c r="E1007" i="6" s="1"/>
  <c r="D1008" i="6"/>
  <c r="E1008" i="6" s="1"/>
  <c r="D1009" i="6"/>
  <c r="E1009" i="6" s="1"/>
  <c r="D1010" i="6"/>
  <c r="E1010" i="6" s="1"/>
  <c r="D1011" i="6"/>
  <c r="E1011" i="6" s="1"/>
  <c r="D1012" i="6"/>
  <c r="E1012" i="6" s="1"/>
  <c r="D1013" i="6"/>
  <c r="E1013" i="6" s="1"/>
  <c r="D1014" i="6"/>
  <c r="E1014" i="6" s="1"/>
  <c r="D1015" i="6"/>
  <c r="E1015" i="6" s="1"/>
  <c r="D1016" i="6"/>
  <c r="E1016" i="6" s="1"/>
  <c r="D1017" i="6"/>
  <c r="E1017" i="6" s="1"/>
  <c r="D1018" i="6"/>
  <c r="E1018" i="6" s="1"/>
  <c r="D1019" i="6"/>
  <c r="E1019" i="6" s="1"/>
  <c r="D1020" i="6"/>
  <c r="E1020" i="6" s="1"/>
  <c r="D1021" i="6"/>
  <c r="E1021" i="6" s="1"/>
  <c r="D1022" i="6"/>
  <c r="E1022" i="6" s="1"/>
  <c r="D1023" i="6"/>
  <c r="E1023" i="6" s="1"/>
  <c r="D1024" i="6"/>
  <c r="E1024" i="6" s="1"/>
  <c r="D1025" i="6"/>
  <c r="E1025" i="6" s="1"/>
  <c r="D1026" i="6"/>
  <c r="E1026" i="6" s="1"/>
  <c r="D1027" i="6"/>
  <c r="E1027" i="6" s="1"/>
  <c r="D1028" i="6"/>
  <c r="E1028" i="6" s="1"/>
  <c r="D1029" i="6"/>
  <c r="E1029" i="6" s="1"/>
  <c r="D1030" i="6"/>
  <c r="E1030" i="6" s="1"/>
  <c r="D1031" i="6"/>
  <c r="D1032" i="6"/>
  <c r="E1032" i="6" s="1"/>
  <c r="D1033" i="6"/>
  <c r="E1033" i="6" s="1"/>
  <c r="D1034" i="6"/>
  <c r="E1034" i="6" s="1"/>
  <c r="D1035" i="6"/>
  <c r="E1035" i="6" s="1"/>
  <c r="D1036" i="6"/>
  <c r="E1036" i="6" s="1"/>
  <c r="D1037" i="6"/>
  <c r="E1037" i="6" s="1"/>
  <c r="D1038" i="6"/>
  <c r="E1038" i="6" s="1"/>
  <c r="D1039" i="6"/>
  <c r="E1039" i="6" s="1"/>
  <c r="D1040" i="6"/>
  <c r="E1040" i="6" s="1"/>
  <c r="D1041" i="6"/>
  <c r="E1041" i="6" s="1"/>
  <c r="D1042" i="6"/>
  <c r="D1043" i="6"/>
  <c r="D1044" i="6"/>
  <c r="E1044" i="6" s="1"/>
  <c r="D1045" i="6"/>
  <c r="E1045" i="6" s="1"/>
  <c r="D1046" i="6"/>
  <c r="E1046" i="6" s="1"/>
  <c r="D1047" i="6"/>
  <c r="E1047" i="6" s="1"/>
  <c r="D1048" i="6"/>
  <c r="E1048" i="6" s="1"/>
  <c r="D1049" i="6"/>
  <c r="E1049" i="6" s="1"/>
  <c r="D1050" i="6"/>
  <c r="E1050" i="6" s="1"/>
  <c r="D1051" i="6"/>
  <c r="E1051" i="6" s="1"/>
  <c r="D1052" i="6"/>
  <c r="E1052" i="6" s="1"/>
  <c r="D1053" i="6"/>
  <c r="E1053" i="6" s="1"/>
  <c r="D1054" i="6"/>
  <c r="E1054" i="6" s="1"/>
  <c r="D1055" i="6"/>
  <c r="D1056" i="6"/>
  <c r="D1057" i="6"/>
  <c r="E1057" i="6" s="1"/>
  <c r="D1058" i="6"/>
  <c r="E1058" i="6" s="1"/>
  <c r="D1059" i="6"/>
  <c r="D1060" i="6"/>
  <c r="E1060" i="6" s="1"/>
  <c r="D1061" i="6"/>
  <c r="E1061" i="6" s="1"/>
  <c r="D1062" i="6"/>
  <c r="E1062" i="6" s="1"/>
  <c r="D1063" i="6"/>
  <c r="E1063" i="6" s="1"/>
  <c r="D1064" i="6"/>
  <c r="E1064" i="6" s="1"/>
  <c r="D1065" i="6"/>
  <c r="E1065" i="6" s="1"/>
  <c r="D1066" i="6"/>
  <c r="E1066" i="6" s="1"/>
  <c r="D1067" i="6"/>
  <c r="E1067" i="6" s="1"/>
  <c r="D1068" i="6"/>
  <c r="D1069" i="6"/>
  <c r="E1069" i="6" s="1"/>
  <c r="D1070" i="6"/>
  <c r="E1070" i="6" s="1"/>
  <c r="D1071" i="6"/>
  <c r="E1071" i="6" s="1"/>
  <c r="D1072" i="6"/>
  <c r="E1072" i="6" s="1"/>
  <c r="D1073" i="6"/>
  <c r="E1073" i="6" s="1"/>
  <c r="D1074" i="6"/>
  <c r="E1074" i="6" s="1"/>
  <c r="D1075" i="6"/>
  <c r="E1075" i="6" s="1"/>
  <c r="D1076" i="6"/>
  <c r="E1076" i="6" s="1"/>
  <c r="D1077" i="6"/>
  <c r="E1077" i="6" s="1"/>
  <c r="D1078" i="6"/>
  <c r="E1078" i="6" s="1"/>
  <c r="D1079" i="6"/>
  <c r="E1079" i="6" s="1"/>
  <c r="D1080" i="6"/>
  <c r="D1081" i="6"/>
  <c r="E1081" i="6" s="1"/>
  <c r="D1082" i="6"/>
  <c r="E1082" i="6" s="1"/>
  <c r="D1083" i="6"/>
  <c r="E1083" i="6" s="1"/>
  <c r="D1084" i="6"/>
  <c r="E1084" i="6" s="1"/>
  <c r="D1085" i="6"/>
  <c r="E1085" i="6" s="1"/>
  <c r="D1086" i="6"/>
  <c r="E1086" i="6" s="1"/>
  <c r="D1087" i="6"/>
  <c r="E1087" i="6" s="1"/>
  <c r="D1088" i="6"/>
  <c r="E1088" i="6" s="1"/>
  <c r="D1089" i="6"/>
  <c r="E1089" i="6" s="1"/>
  <c r="D1090" i="6"/>
  <c r="D1091" i="6"/>
  <c r="E1091" i="6" s="1"/>
  <c r="D1092" i="6"/>
  <c r="D1093" i="6"/>
  <c r="D1094" i="6"/>
  <c r="E1094" i="6" s="1"/>
  <c r="D1095" i="6"/>
  <c r="E1095" i="6" s="1"/>
  <c r="D1096" i="6"/>
  <c r="D1097" i="6"/>
  <c r="E1097" i="6" s="1"/>
  <c r="D1098" i="6"/>
  <c r="E1098" i="6" s="1"/>
  <c r="D1099" i="6"/>
  <c r="E1099" i="6" s="1"/>
  <c r="D1100" i="6"/>
  <c r="E1100" i="6" s="1"/>
  <c r="D1101" i="6"/>
  <c r="E1101" i="6" s="1"/>
  <c r="D1102" i="6"/>
  <c r="E1102" i="6" s="1"/>
  <c r="D1103" i="6"/>
  <c r="E1103" i="6" s="1"/>
  <c r="D1104" i="6"/>
  <c r="E1104" i="6" s="1"/>
  <c r="D1105" i="6"/>
  <c r="E1105" i="6" s="1"/>
  <c r="D1106" i="6"/>
  <c r="E1106" i="6" s="1"/>
  <c r="D1107" i="6"/>
  <c r="E1107" i="6" s="1"/>
  <c r="D1108" i="6"/>
  <c r="E1108" i="6" s="1"/>
  <c r="D1109" i="6"/>
  <c r="E1109" i="6" s="1"/>
  <c r="D1110" i="6"/>
  <c r="E1110" i="6" s="1"/>
  <c r="D1111" i="6"/>
  <c r="E1111" i="6" s="1"/>
  <c r="D1112" i="6"/>
  <c r="E1112" i="6" s="1"/>
  <c r="D1113" i="6"/>
  <c r="E1113" i="6" s="1"/>
  <c r="D1114" i="6"/>
  <c r="E1114" i="6" s="1"/>
  <c r="D1115" i="6"/>
  <c r="E1115" i="6" s="1"/>
  <c r="D1116" i="6"/>
  <c r="E1116" i="6" s="1"/>
  <c r="D1117" i="6"/>
  <c r="E1117" i="6" s="1"/>
  <c r="D1118" i="6"/>
  <c r="E1118" i="6" s="1"/>
  <c r="D1119" i="6"/>
  <c r="E1119" i="6" s="1"/>
  <c r="D1120" i="6"/>
  <c r="D1121" i="6"/>
  <c r="E1121" i="6" s="1"/>
  <c r="D1122" i="6"/>
  <c r="E1122" i="6" s="1"/>
  <c r="D1123" i="6"/>
  <c r="E1123" i="6" s="1"/>
  <c r="D1124" i="6"/>
  <c r="E1124" i="6" s="1"/>
  <c r="D1125" i="6"/>
  <c r="E1125" i="6" s="1"/>
  <c r="D1126" i="6"/>
  <c r="E1126" i="6" s="1"/>
  <c r="D1127" i="6"/>
  <c r="D1128" i="6"/>
  <c r="D1129" i="6"/>
  <c r="E1129" i="6" s="1"/>
  <c r="D1130" i="6"/>
  <c r="E1130" i="6" s="1"/>
  <c r="D1131" i="6"/>
  <c r="E1131" i="6" s="1"/>
  <c r="D1132" i="6"/>
  <c r="E1132" i="6" s="1"/>
  <c r="D1133" i="6"/>
  <c r="E1133" i="6" s="1"/>
  <c r="D1134" i="6"/>
  <c r="E1134" i="6" s="1"/>
  <c r="D1135" i="6"/>
  <c r="E1135" i="6" s="1"/>
  <c r="D1136" i="6"/>
  <c r="E1136" i="6" s="1"/>
  <c r="D1137" i="6"/>
  <c r="E1137" i="6" s="1"/>
  <c r="D1138" i="6"/>
  <c r="E1138" i="6" s="1"/>
  <c r="D1139" i="6"/>
  <c r="D1140" i="6"/>
  <c r="D1141" i="6"/>
  <c r="E1141" i="6" s="1"/>
  <c r="D1142" i="6"/>
  <c r="E1142" i="6" s="1"/>
  <c r="D1143" i="6"/>
  <c r="E1143" i="6" s="1"/>
  <c r="D1144" i="6"/>
  <c r="E1144" i="6" s="1"/>
  <c r="D1145" i="6"/>
  <c r="E1145" i="6" s="1"/>
  <c r="D1146" i="6"/>
  <c r="E1146" i="6" s="1"/>
  <c r="D1147" i="6"/>
  <c r="E1147" i="6" s="1"/>
  <c r="D1148" i="6"/>
  <c r="E1148" i="6" s="1"/>
  <c r="D1149" i="6"/>
  <c r="E1149" i="6" s="1"/>
  <c r="D1150" i="6"/>
  <c r="E1150" i="6" s="1"/>
  <c r="D1151" i="6"/>
  <c r="E1151" i="6" s="1"/>
  <c r="D1152" i="6"/>
  <c r="E1152" i="6" s="1"/>
  <c r="D1153" i="6"/>
  <c r="E1153" i="6" s="1"/>
  <c r="D1154" i="6"/>
  <c r="E1154" i="6" s="1"/>
  <c r="D1155" i="6"/>
  <c r="E1155" i="6" s="1"/>
  <c r="D1156" i="6"/>
  <c r="E1156" i="6" s="1"/>
  <c r="D1157" i="6"/>
  <c r="E1157" i="6" s="1"/>
  <c r="D1158" i="6"/>
  <c r="E1158" i="6" s="1"/>
  <c r="D1159" i="6"/>
  <c r="E1159" i="6" s="1"/>
  <c r="D1160" i="6"/>
  <c r="E1160" i="6" s="1"/>
  <c r="D1161" i="6"/>
  <c r="E1161" i="6" s="1"/>
  <c r="D1162" i="6"/>
  <c r="D1163" i="6"/>
  <c r="E1163" i="6" s="1"/>
  <c r="D1164" i="6"/>
  <c r="E1164" i="6" s="1"/>
  <c r="D1165" i="6"/>
  <c r="D1166" i="6"/>
  <c r="E1166" i="6" s="1"/>
  <c r="D1167" i="6"/>
  <c r="E1167" i="6" s="1"/>
  <c r="D1168" i="6"/>
  <c r="E1168" i="6" s="1"/>
  <c r="D1169" i="6"/>
  <c r="E1169" i="6" s="1"/>
  <c r="D1170" i="6"/>
  <c r="E1170" i="6" s="1"/>
  <c r="D1171" i="6"/>
  <c r="E1171" i="6" s="1"/>
  <c r="D1172" i="6"/>
  <c r="E1172" i="6" s="1"/>
  <c r="D1173" i="6"/>
  <c r="E1173" i="6" s="1"/>
  <c r="D1174" i="6"/>
  <c r="E1174" i="6" s="1"/>
  <c r="D1175" i="6"/>
  <c r="E1175" i="6" s="1"/>
  <c r="D1176" i="6"/>
  <c r="D1177" i="6"/>
  <c r="E1177" i="6" s="1"/>
  <c r="D1178" i="6"/>
  <c r="E1178" i="6" s="1"/>
  <c r="D1179" i="6"/>
  <c r="E1179" i="6" s="1"/>
  <c r="D1180" i="6"/>
  <c r="E1180" i="6" s="1"/>
  <c r="D1181" i="6"/>
  <c r="E1181" i="6" s="1"/>
  <c r="D1182" i="6"/>
  <c r="E1182" i="6" s="1"/>
  <c r="D1183" i="6"/>
  <c r="E1183" i="6" s="1"/>
  <c r="D1184" i="6"/>
  <c r="E1184" i="6" s="1"/>
  <c r="D1185" i="6"/>
  <c r="E1185" i="6" s="1"/>
  <c r="D1186" i="6"/>
  <c r="E1186" i="6" s="1"/>
  <c r="D1187" i="6"/>
  <c r="D1188" i="6"/>
  <c r="E1188" i="6" s="1"/>
  <c r="D1189" i="6"/>
  <c r="E1189" i="6" s="1"/>
  <c r="D1190" i="6"/>
  <c r="E1190" i="6" s="1"/>
  <c r="D1191" i="6"/>
  <c r="E1191" i="6" s="1"/>
  <c r="D1192" i="6"/>
  <c r="D1193" i="6"/>
  <c r="E1193" i="6" s="1"/>
  <c r="D1194" i="6"/>
  <c r="E1194" i="6" s="1"/>
  <c r="D1195" i="6"/>
  <c r="E1195" i="6" s="1"/>
  <c r="D1196" i="6"/>
  <c r="E1196" i="6" s="1"/>
  <c r="D1197" i="6"/>
  <c r="E1197" i="6" s="1"/>
  <c r="D1198" i="6"/>
  <c r="E1198" i="6" s="1"/>
  <c r="D1199" i="6"/>
  <c r="E1199" i="6" s="1"/>
  <c r="D1200" i="6"/>
  <c r="E1200" i="6" s="1"/>
  <c r="D1201" i="6"/>
  <c r="E1201" i="6" s="1"/>
  <c r="D1202" i="6"/>
  <c r="E1202" i="6" s="1"/>
  <c r="D1203" i="6"/>
  <c r="E1203" i="6" s="1"/>
  <c r="D1204" i="6"/>
  <c r="E1204" i="6" s="1"/>
  <c r="D1205" i="6"/>
  <c r="E1205" i="6" s="1"/>
  <c r="D1206" i="6"/>
  <c r="E1206" i="6" s="1"/>
  <c r="D1207" i="6"/>
  <c r="E1207" i="6" s="1"/>
  <c r="D1208" i="6"/>
  <c r="E1208" i="6" s="1"/>
  <c r="D1209" i="6"/>
  <c r="E1209" i="6" s="1"/>
  <c r="D1210" i="6"/>
  <c r="E1210" i="6" s="1"/>
  <c r="D1211" i="6"/>
  <c r="E1211" i="6" s="1"/>
  <c r="D1212" i="6"/>
  <c r="D1213" i="6"/>
  <c r="E1213" i="6" s="1"/>
  <c r="D1214" i="6"/>
  <c r="E1214" i="6" s="1"/>
  <c r="D1215" i="6"/>
  <c r="E1215" i="6" s="1"/>
  <c r="D1216" i="6"/>
  <c r="E1216" i="6" s="1"/>
  <c r="D1217" i="6"/>
  <c r="E1217" i="6" s="1"/>
  <c r="D1218" i="6"/>
  <c r="E1218" i="6" s="1"/>
  <c r="D1219" i="6"/>
  <c r="E1219" i="6" s="1"/>
  <c r="D1220" i="6"/>
  <c r="E1220" i="6" s="1"/>
  <c r="D1221" i="6"/>
  <c r="E1221" i="6" s="1"/>
  <c r="D1222" i="6"/>
  <c r="E1222" i="6" s="1"/>
  <c r="D1223" i="6"/>
  <c r="E1223" i="6" s="1"/>
  <c r="D1224" i="6"/>
  <c r="D1225" i="6"/>
  <c r="E1225" i="6" s="1"/>
  <c r="D1226" i="6"/>
  <c r="E1226" i="6" s="1"/>
  <c r="D1227" i="6"/>
  <c r="E1227" i="6" s="1"/>
  <c r="D1228" i="6"/>
  <c r="E1228" i="6" s="1"/>
  <c r="D1229" i="6"/>
  <c r="E1229" i="6" s="1"/>
  <c r="D1230" i="6"/>
  <c r="E1230" i="6" s="1"/>
  <c r="D1231" i="6"/>
  <c r="E1231" i="6" s="1"/>
  <c r="D1232" i="6"/>
  <c r="E1232" i="6" s="1"/>
  <c r="D1233" i="6"/>
  <c r="E1233" i="6" s="1"/>
  <c r="D1234" i="6"/>
  <c r="E1234" i="6" s="1"/>
  <c r="D1235" i="6"/>
  <c r="E1235" i="6" s="1"/>
  <c r="D1236" i="6"/>
  <c r="E1236" i="6" s="1"/>
  <c r="D1237" i="6"/>
  <c r="E1237" i="6" s="1"/>
  <c r="D1238" i="6"/>
  <c r="E1238" i="6" s="1"/>
  <c r="D1239" i="6"/>
  <c r="E1239" i="6" s="1"/>
  <c r="D1240" i="6"/>
  <c r="E1240" i="6" s="1"/>
  <c r="D1241" i="6"/>
  <c r="E1241" i="6" s="1"/>
  <c r="D1242" i="6"/>
  <c r="E1242" i="6" s="1"/>
  <c r="D1243" i="6"/>
  <c r="E1243" i="6" s="1"/>
  <c r="D1244" i="6"/>
  <c r="E1244" i="6" s="1"/>
  <c r="D1245" i="6"/>
  <c r="E1245" i="6" s="1"/>
  <c r="D1246" i="6"/>
  <c r="E1246" i="6" s="1"/>
  <c r="D1247" i="6"/>
  <c r="D1248" i="6"/>
  <c r="E1248" i="6" s="1"/>
  <c r="D1249" i="6"/>
  <c r="E1249" i="6" s="1"/>
  <c r="D1250" i="6"/>
  <c r="E1250" i="6" s="1"/>
  <c r="D1251" i="6"/>
  <c r="E1251" i="6" s="1"/>
  <c r="D1252" i="6"/>
  <c r="E1252" i="6" s="1"/>
  <c r="D1253" i="6"/>
  <c r="E1253" i="6" s="1"/>
  <c r="D1254" i="6"/>
  <c r="E1254" i="6" s="1"/>
  <c r="D1255" i="6"/>
  <c r="E1255" i="6" s="1"/>
  <c r="D1256" i="6"/>
  <c r="E1256" i="6" s="1"/>
  <c r="D1257" i="6"/>
  <c r="E1257" i="6" s="1"/>
  <c r="D1258" i="6"/>
  <c r="E1258" i="6" s="1"/>
  <c r="D1259" i="6"/>
  <c r="E1259" i="6" s="1"/>
  <c r="D1260" i="6"/>
  <c r="E1260" i="6" s="1"/>
  <c r="D1261" i="6"/>
  <c r="E1261" i="6" s="1"/>
  <c r="D1262" i="6"/>
  <c r="E1262" i="6" s="1"/>
  <c r="D1263" i="6"/>
  <c r="E1263" i="6" s="1"/>
  <c r="D1264" i="6"/>
  <c r="E1264" i="6" s="1"/>
  <c r="D1265" i="6"/>
  <c r="E1265" i="6" s="1"/>
  <c r="D1266" i="6"/>
  <c r="E1266" i="6" s="1"/>
  <c r="D1267" i="6"/>
  <c r="E1267" i="6" s="1"/>
  <c r="D1268" i="6"/>
  <c r="E1268" i="6" s="1"/>
  <c r="D1269" i="6"/>
  <c r="D1270" i="6"/>
  <c r="D1271" i="6"/>
  <c r="E1271" i="6" s="1"/>
  <c r="D1272" i="6"/>
  <c r="D1273" i="6"/>
  <c r="E1273" i="6" s="1"/>
  <c r="D1274" i="6"/>
  <c r="E1274" i="6" s="1"/>
  <c r="D1275" i="6"/>
  <c r="E1275" i="6" s="1"/>
  <c r="D1276" i="6"/>
  <c r="E1276" i="6" s="1"/>
  <c r="D1277" i="6"/>
  <c r="E1277" i="6" s="1"/>
  <c r="D1278" i="6"/>
  <c r="E1278" i="6" s="1"/>
  <c r="D1279" i="6"/>
  <c r="E1279" i="6" s="1"/>
  <c r="D1280" i="6"/>
  <c r="E1280" i="6" s="1"/>
  <c r="D1281" i="6"/>
  <c r="E1281" i="6" s="1"/>
  <c r="D1282" i="6"/>
  <c r="E1282" i="6" s="1"/>
  <c r="D1283" i="6"/>
  <c r="E1283" i="6" s="1"/>
  <c r="D1284" i="6"/>
  <c r="D1285" i="6"/>
  <c r="D1286" i="6"/>
  <c r="E1286" i="6" s="1"/>
  <c r="D1287" i="6"/>
  <c r="E1287" i="6" s="1"/>
  <c r="D1288" i="6"/>
  <c r="E1288" i="6" s="1"/>
  <c r="D1289" i="6"/>
  <c r="E1289" i="6" s="1"/>
  <c r="D1290" i="6"/>
  <c r="E1290" i="6" s="1"/>
  <c r="D1291" i="6"/>
  <c r="E1291" i="6" s="1"/>
  <c r="D1292" i="6"/>
  <c r="E1292" i="6" s="1"/>
  <c r="D1293" i="6"/>
  <c r="D1294" i="6"/>
  <c r="E1294" i="6" s="1"/>
  <c r="D1295" i="6"/>
  <c r="D1296" i="6"/>
  <c r="E1296" i="6" s="1"/>
  <c r="D1297" i="6"/>
  <c r="E1297" i="6" s="1"/>
  <c r="D1298" i="6"/>
  <c r="E1298" i="6" s="1"/>
  <c r="D1299" i="6"/>
  <c r="E1299" i="6" s="1"/>
  <c r="D1300" i="6"/>
  <c r="E1300" i="6" s="1"/>
  <c r="D1301" i="6"/>
  <c r="E1301" i="6" s="1"/>
  <c r="D1302" i="6"/>
  <c r="E1302" i="6" s="1"/>
  <c r="D1303" i="6"/>
  <c r="E1303" i="6" s="1"/>
  <c r="D1304" i="6"/>
  <c r="E1304" i="6" s="1"/>
  <c r="D1305" i="6"/>
  <c r="E1305" i="6" s="1"/>
  <c r="D1306" i="6"/>
  <c r="E1306" i="6" s="1"/>
  <c r="D1307" i="6"/>
  <c r="D1308" i="6"/>
  <c r="E1308" i="6" s="1"/>
  <c r="D1309" i="6"/>
  <c r="D1310" i="6"/>
  <c r="E1310" i="6" s="1"/>
  <c r="D1311" i="6"/>
  <c r="E1311" i="6" s="1"/>
  <c r="D1312" i="6"/>
  <c r="E1312" i="6" s="1"/>
  <c r="D1313" i="6"/>
  <c r="E1313" i="6" s="1"/>
  <c r="D1314" i="6"/>
  <c r="E1314" i="6" s="1"/>
  <c r="D1315" i="6"/>
  <c r="E1315" i="6" s="1"/>
  <c r="D1316" i="6"/>
  <c r="E1316" i="6" s="1"/>
  <c r="D1317" i="6"/>
  <c r="D1318" i="6"/>
  <c r="D1319" i="6"/>
  <c r="D1320" i="6"/>
  <c r="D1321" i="6"/>
  <c r="E1321" i="6" s="1"/>
  <c r="D1322" i="6"/>
  <c r="E1322" i="6" s="1"/>
  <c r="D1323" i="6"/>
  <c r="E1323" i="6" s="1"/>
  <c r="D1324" i="6"/>
  <c r="E1324" i="6" s="1"/>
  <c r="D1325" i="6"/>
  <c r="E1325" i="6" s="1"/>
  <c r="D1326" i="6"/>
  <c r="E1326" i="6" s="1"/>
  <c r="D1327" i="6"/>
  <c r="E1327" i="6" s="1"/>
  <c r="D1328" i="6"/>
  <c r="E1328" i="6" s="1"/>
  <c r="D1329" i="6"/>
  <c r="E1329" i="6" s="1"/>
  <c r="D1330" i="6"/>
  <c r="E1330" i="6" s="1"/>
  <c r="D1331" i="6"/>
  <c r="E1331" i="6" s="1"/>
  <c r="D1332" i="6"/>
  <c r="E1332" i="6" s="1"/>
  <c r="D1333" i="6"/>
  <c r="E1333" i="6" s="1"/>
  <c r="D1334" i="6"/>
  <c r="D1335" i="6"/>
  <c r="E1335" i="6" s="1"/>
  <c r="D1336" i="6"/>
  <c r="D1337" i="6"/>
  <c r="E1337" i="6" s="1"/>
  <c r="D1338" i="6"/>
  <c r="E1338" i="6" s="1"/>
  <c r="D1339" i="6"/>
  <c r="E1339" i="6" s="1"/>
  <c r="D1340" i="6"/>
  <c r="E1340" i="6" s="1"/>
  <c r="D1341" i="6"/>
  <c r="E1341" i="6" s="1"/>
  <c r="D1342" i="6"/>
  <c r="D1343" i="6"/>
  <c r="E1343" i="6" s="1"/>
  <c r="D1344" i="6"/>
  <c r="D1345" i="6"/>
  <c r="E1345" i="6" s="1"/>
  <c r="D1346" i="6"/>
  <c r="D1347" i="6"/>
  <c r="E1347" i="6" s="1"/>
  <c r="D1348" i="6"/>
  <c r="E1348" i="6" s="1"/>
  <c r="D1349" i="6"/>
  <c r="E1349" i="6" s="1"/>
  <c r="D1350" i="6"/>
  <c r="E1350" i="6" s="1"/>
  <c r="D1351" i="6"/>
  <c r="E1351" i="6" s="1"/>
  <c r="D1352" i="6"/>
  <c r="E1352" i="6" s="1"/>
  <c r="D1353" i="6"/>
  <c r="E1353" i="6" s="1"/>
  <c r="D1354" i="6"/>
  <c r="E1354" i="6" s="1"/>
  <c r="D1355" i="6"/>
  <c r="E1355" i="6" s="1"/>
  <c r="D1356" i="6"/>
  <c r="D1357" i="6"/>
  <c r="E1357" i="6" s="1"/>
  <c r="D1358" i="6"/>
  <c r="E1358" i="6" s="1"/>
  <c r="D1359" i="6"/>
  <c r="E1359" i="6" s="1"/>
  <c r="D1360" i="6"/>
  <c r="E1360" i="6" s="1"/>
  <c r="D1361" i="6"/>
  <c r="E1361" i="6" s="1"/>
  <c r="D1362" i="6"/>
  <c r="E1362" i="6" s="1"/>
  <c r="D1363" i="6"/>
  <c r="E1363" i="6" s="1"/>
  <c r="D1364" i="6"/>
  <c r="E1364" i="6" s="1"/>
  <c r="D1365" i="6"/>
  <c r="E1365" i="6" s="1"/>
  <c r="D1366" i="6"/>
  <c r="E1366" i="6" s="1"/>
  <c r="D1367" i="6"/>
  <c r="E1367" i="6" s="1"/>
  <c r="D1368" i="6"/>
  <c r="E1368" i="6" s="1"/>
  <c r="D1369" i="6"/>
  <c r="E1369" i="6" s="1"/>
  <c r="D1370" i="6"/>
  <c r="E1370" i="6" s="1"/>
  <c r="D1371" i="6"/>
  <c r="E1371" i="6" s="1"/>
  <c r="D1372" i="6"/>
  <c r="E1372" i="6" s="1"/>
  <c r="D1373" i="6"/>
  <c r="E1373" i="6" s="1"/>
  <c r="D1374" i="6"/>
  <c r="E1374" i="6" s="1"/>
  <c r="D1375" i="6"/>
  <c r="E1375" i="6" s="1"/>
  <c r="D1376" i="6"/>
  <c r="E1376" i="6" s="1"/>
  <c r="D1377" i="6"/>
  <c r="E1377" i="6" s="1"/>
  <c r="D1378" i="6"/>
  <c r="E1378" i="6" s="1"/>
  <c r="D1379" i="6"/>
  <c r="D1380" i="6"/>
  <c r="D1381" i="6"/>
  <c r="E1381" i="6" s="1"/>
  <c r="D1382" i="6"/>
  <c r="E1382" i="6" s="1"/>
  <c r="D1383" i="6"/>
  <c r="E1383" i="6" s="1"/>
  <c r="D1384" i="6"/>
  <c r="E1384" i="6" s="1"/>
  <c r="D1385" i="6"/>
  <c r="E1385" i="6" s="1"/>
  <c r="D1386" i="6"/>
  <c r="E1386" i="6" s="1"/>
  <c r="D1387" i="6"/>
  <c r="E1387" i="6" s="1"/>
  <c r="D1388" i="6"/>
  <c r="E1388" i="6" s="1"/>
  <c r="D1389" i="6"/>
  <c r="E1389" i="6" s="1"/>
  <c r="D1390" i="6"/>
  <c r="E1390" i="6" s="1"/>
  <c r="D1391" i="6"/>
  <c r="D1392" i="6"/>
  <c r="D1393" i="6"/>
  <c r="E1393" i="6" s="1"/>
  <c r="D1394" i="6"/>
  <c r="E1394" i="6" s="1"/>
  <c r="D1395" i="6"/>
  <c r="E1395" i="6" s="1"/>
  <c r="D1396" i="6"/>
  <c r="E1396" i="6" s="1"/>
  <c r="D1397" i="6"/>
  <c r="E1397" i="6" s="1"/>
  <c r="D1398" i="6"/>
  <c r="E1398" i="6" s="1"/>
  <c r="D1399" i="6"/>
  <c r="E1399" i="6" s="1"/>
  <c r="D1400" i="6"/>
  <c r="E1400" i="6" s="1"/>
  <c r="D1401" i="6"/>
  <c r="E1401" i="6" s="1"/>
  <c r="D1402" i="6"/>
  <c r="D1403" i="6"/>
  <c r="E1403" i="6" s="1"/>
  <c r="D1404" i="6"/>
  <c r="D1405" i="6"/>
  <c r="E1405" i="6" s="1"/>
  <c r="D1406" i="6"/>
  <c r="E1406" i="6" s="1"/>
  <c r="D1407" i="6"/>
  <c r="E1407" i="6" s="1"/>
  <c r="D1408" i="6"/>
  <c r="E1408" i="6" s="1"/>
  <c r="D1409" i="6"/>
  <c r="E1409" i="6" s="1"/>
  <c r="D1410" i="6"/>
  <c r="E1410" i="6" s="1"/>
  <c r="D1411" i="6"/>
  <c r="E1411" i="6" s="1"/>
  <c r="D1412" i="6"/>
  <c r="E1412" i="6" s="1"/>
  <c r="D1413" i="6"/>
  <c r="E1413" i="6" s="1"/>
  <c r="D1414" i="6"/>
  <c r="E1414" i="6" s="1"/>
  <c r="D1415" i="6"/>
  <c r="E1415" i="6" s="1"/>
  <c r="D1416" i="6"/>
  <c r="E1416" i="6" s="1"/>
  <c r="D1417" i="6"/>
  <c r="E1417" i="6" s="1"/>
  <c r="D1418" i="6"/>
  <c r="D1419" i="6"/>
  <c r="E1419" i="6" s="1"/>
  <c r="D1420" i="6"/>
  <c r="E1420" i="6" s="1"/>
  <c r="D1421" i="6"/>
  <c r="E1421" i="6" s="1"/>
  <c r="D1422" i="6"/>
  <c r="E1422" i="6" s="1"/>
  <c r="D1423" i="6"/>
  <c r="E1423" i="6" s="1"/>
  <c r="D1424" i="6"/>
  <c r="E1424" i="6" s="1"/>
  <c r="D1425" i="6"/>
  <c r="E1425" i="6" s="1"/>
  <c r="D1426" i="6"/>
  <c r="D1427" i="6"/>
  <c r="D1428" i="6"/>
  <c r="E1428" i="6" s="1"/>
  <c r="D1429" i="6"/>
  <c r="E1429" i="6" s="1"/>
  <c r="D1430" i="6"/>
  <c r="D1431" i="6"/>
  <c r="E1431" i="6" s="1"/>
  <c r="D1432" i="6"/>
  <c r="E1432" i="6" s="1"/>
  <c r="D1433" i="6"/>
  <c r="E1433" i="6" s="1"/>
  <c r="D1434" i="6"/>
  <c r="E1434" i="6" s="1"/>
  <c r="D1435" i="6"/>
  <c r="E1435" i="6" s="1"/>
  <c r="D1436" i="6"/>
  <c r="E1436" i="6" s="1"/>
  <c r="D1437" i="6"/>
  <c r="E1437" i="6" s="1"/>
  <c r="D1438" i="6"/>
  <c r="E1438" i="6" s="1"/>
  <c r="D1439" i="6"/>
  <c r="E1439" i="6" s="1"/>
  <c r="D1440" i="6"/>
  <c r="E1440" i="6" s="1"/>
  <c r="D1441" i="6"/>
  <c r="E1441" i="6" s="1"/>
  <c r="D1442" i="6"/>
  <c r="D1443" i="6"/>
  <c r="E1443" i="6" s="1"/>
  <c r="D1444" i="6"/>
  <c r="E1444" i="6" s="1"/>
  <c r="D1445" i="6"/>
  <c r="E1445" i="6" s="1"/>
  <c r="D1446" i="6"/>
  <c r="E1446" i="6" s="1"/>
  <c r="D1447" i="6"/>
  <c r="E1447" i="6" s="1"/>
  <c r="D1448" i="6"/>
  <c r="E1448" i="6" s="1"/>
  <c r="D1449" i="6"/>
  <c r="E1449" i="6" s="1"/>
  <c r="D1450" i="6"/>
  <c r="E1450" i="6" s="1"/>
  <c r="D1451" i="6"/>
  <c r="E1451" i="6" s="1"/>
  <c r="D1452" i="6"/>
  <c r="E1452" i="6" s="1"/>
  <c r="D1453" i="6"/>
  <c r="E1453" i="6" s="1"/>
  <c r="D1454" i="6"/>
  <c r="E1454" i="6" s="1"/>
  <c r="D1455" i="6"/>
  <c r="E1455" i="6" s="1"/>
  <c r="D1456" i="6"/>
  <c r="E1456" i="6" s="1"/>
  <c r="D1457" i="6"/>
  <c r="E1457" i="6" s="1"/>
  <c r="D1458" i="6"/>
  <c r="E1458" i="6" s="1"/>
  <c r="D1459" i="6"/>
  <c r="E1459" i="6" s="1"/>
  <c r="D1460" i="6"/>
  <c r="E1460" i="6" s="1"/>
  <c r="D1461" i="6"/>
  <c r="E1461" i="6" s="1"/>
  <c r="D1462" i="6"/>
  <c r="E1462" i="6" s="1"/>
  <c r="D1463" i="6"/>
  <c r="E1463" i="6" s="1"/>
  <c r="D1464" i="6"/>
  <c r="E1464" i="6" s="1"/>
  <c r="D1465" i="6"/>
  <c r="E1465" i="6" s="1"/>
  <c r="D1466" i="6"/>
  <c r="E1466" i="6" s="1"/>
  <c r="D1467" i="6"/>
  <c r="E1467" i="6" s="1"/>
  <c r="D1468" i="6"/>
  <c r="E1468" i="6" s="1"/>
  <c r="D1469" i="6"/>
  <c r="E1469" i="6" s="1"/>
  <c r="D1470" i="6"/>
  <c r="E1470" i="6" s="1"/>
  <c r="D1471" i="6"/>
  <c r="E1471" i="6" s="1"/>
  <c r="D1472" i="6"/>
  <c r="E1472" i="6" s="1"/>
  <c r="D1473" i="6"/>
  <c r="E1473" i="6" s="1"/>
  <c r="D1474" i="6"/>
  <c r="E1474" i="6" s="1"/>
  <c r="D1475" i="6"/>
  <c r="D1476" i="6"/>
  <c r="D1477" i="6"/>
  <c r="E1477" i="6" s="1"/>
  <c r="D1478" i="6"/>
  <c r="E1478" i="6" s="1"/>
  <c r="D1479" i="6"/>
  <c r="E1479" i="6" s="1"/>
  <c r="D1480" i="6"/>
  <c r="E1480" i="6" s="1"/>
  <c r="D1481" i="6"/>
  <c r="E1481" i="6" s="1"/>
  <c r="D1482" i="6"/>
  <c r="E1482" i="6" s="1"/>
  <c r="D1483" i="6"/>
  <c r="E1483" i="6" s="1"/>
  <c r="D1484" i="6"/>
  <c r="E1484" i="6" s="1"/>
  <c r="D1485" i="6"/>
  <c r="E1485" i="6" s="1"/>
  <c r="D1486" i="6"/>
  <c r="E1486" i="6" s="1"/>
  <c r="D1487" i="6"/>
  <c r="D1488" i="6"/>
  <c r="E1488" i="6" s="1"/>
  <c r="D1489" i="6"/>
  <c r="E1489" i="6" s="1"/>
  <c r="D1490" i="6"/>
  <c r="E1490" i="6" s="1"/>
  <c r="D1491" i="6"/>
  <c r="E1491" i="6" s="1"/>
  <c r="D1492" i="6"/>
  <c r="E1492" i="6" s="1"/>
  <c r="D1493" i="6"/>
  <c r="E1493" i="6" s="1"/>
  <c r="D1494" i="6"/>
  <c r="E1494" i="6" s="1"/>
  <c r="D1495" i="6"/>
  <c r="E1495" i="6" s="1"/>
  <c r="D1496" i="6"/>
  <c r="E1496" i="6" s="1"/>
  <c r="D1497" i="6"/>
  <c r="E1497" i="6" s="1"/>
  <c r="D1498" i="6"/>
  <c r="E1498" i="6" s="1"/>
  <c r="D1499" i="6"/>
  <c r="D1500" i="6"/>
  <c r="E1500" i="6" s="1"/>
  <c r="D1501" i="6"/>
  <c r="E1501" i="6" s="1"/>
  <c r="D1502" i="6"/>
  <c r="E1502" i="6" s="1"/>
  <c r="D1503" i="6"/>
  <c r="E1503" i="6" s="1"/>
  <c r="D1504" i="6"/>
  <c r="E1504" i="6" s="1"/>
  <c r="D1505" i="6"/>
  <c r="E1505" i="6" s="1"/>
  <c r="D1506" i="6"/>
  <c r="E1506" i="6" s="1"/>
  <c r="D1507" i="6"/>
  <c r="D1508" i="6"/>
  <c r="E1508" i="6" s="1"/>
  <c r="D1509" i="6"/>
  <c r="E1509" i="6" s="1"/>
  <c r="D1510" i="6"/>
  <c r="E1510" i="6" s="1"/>
  <c r="D1511" i="6"/>
  <c r="E1511" i="6" s="1"/>
  <c r="D1512" i="6"/>
  <c r="D1513" i="6"/>
  <c r="E1513" i="6" s="1"/>
  <c r="D1514" i="6"/>
  <c r="D1515" i="6"/>
  <c r="E1515" i="6" s="1"/>
  <c r="D1516" i="6"/>
  <c r="D1517" i="6"/>
  <c r="E1517" i="6" s="1"/>
  <c r="D1518" i="6"/>
  <c r="E1518" i="6" s="1"/>
  <c r="D1519" i="6"/>
  <c r="E1519" i="6" s="1"/>
  <c r="D1520" i="6"/>
  <c r="E1520" i="6" s="1"/>
  <c r="D1521" i="6"/>
  <c r="E1521" i="6" s="1"/>
  <c r="D1522" i="6"/>
  <c r="D1523" i="6"/>
  <c r="D1524" i="6"/>
  <c r="D1525" i="6"/>
  <c r="E1525" i="6" s="1"/>
  <c r="D1526" i="6"/>
  <c r="E1526" i="6" s="1"/>
  <c r="D1527" i="6"/>
  <c r="E1527" i="6" s="1"/>
  <c r="D1528" i="6"/>
  <c r="E1528" i="6" s="1"/>
  <c r="D1529" i="6"/>
  <c r="E1529" i="6" s="1"/>
  <c r="D1530" i="6"/>
  <c r="E1530" i="6" s="1"/>
  <c r="D1531" i="6"/>
  <c r="E1531" i="6" s="1"/>
  <c r="D1532" i="6"/>
  <c r="E1532" i="6" s="1"/>
  <c r="D1533" i="6"/>
  <c r="E1533" i="6" s="1"/>
  <c r="D1534" i="6"/>
  <c r="E1534" i="6" s="1"/>
  <c r="D1535" i="6"/>
  <c r="D1536" i="6"/>
  <c r="D1537" i="6"/>
  <c r="E1537" i="6" s="1"/>
  <c r="D1538" i="6"/>
  <c r="E1538" i="6" s="1"/>
  <c r="D1539" i="6"/>
  <c r="E1539" i="6" s="1"/>
  <c r="D1540" i="6"/>
  <c r="E1540" i="6" s="1"/>
  <c r="D1541" i="6"/>
  <c r="E1541" i="6" s="1"/>
  <c r="D1542" i="6"/>
  <c r="E1542" i="6" s="1"/>
  <c r="D1543" i="6"/>
  <c r="E1543" i="6" s="1"/>
  <c r="D1544" i="6"/>
  <c r="E1544" i="6" s="1"/>
  <c r="D1545" i="6"/>
  <c r="E1545" i="6" s="1"/>
  <c r="D1546" i="6"/>
  <c r="D1547" i="6"/>
  <c r="E1547" i="6" s="1"/>
  <c r="D1548" i="6"/>
  <c r="D1549" i="6"/>
  <c r="D1550" i="6"/>
  <c r="E1550" i="6" s="1"/>
  <c r="D1551" i="6"/>
  <c r="E1551" i="6" s="1"/>
  <c r="D1552" i="6"/>
  <c r="D1553" i="6"/>
  <c r="E1553" i="6" s="1"/>
  <c r="D1554" i="6"/>
  <c r="E1554" i="6" s="1"/>
  <c r="D1555" i="6"/>
  <c r="E1555" i="6" s="1"/>
  <c r="D1556" i="6"/>
  <c r="E1556" i="6" s="1"/>
  <c r="D1557" i="6"/>
  <c r="E1557" i="6" s="1"/>
  <c r="D1558" i="6"/>
  <c r="E1558" i="6" s="1"/>
  <c r="D1559" i="6"/>
  <c r="E1559" i="6" s="1"/>
  <c r="D1560" i="6"/>
  <c r="E1560" i="6" s="1"/>
  <c r="D1561" i="6"/>
  <c r="E1561" i="6" s="1"/>
  <c r="D1562" i="6"/>
  <c r="E1562" i="6" s="1"/>
  <c r="D1563" i="6"/>
  <c r="E1563" i="6" s="1"/>
  <c r="D1564" i="6"/>
  <c r="E1564" i="6" s="1"/>
  <c r="D1565" i="6"/>
  <c r="E1565" i="6" s="1"/>
  <c r="D1566" i="6"/>
  <c r="E1566" i="6" s="1"/>
  <c r="D1567" i="6"/>
  <c r="E1567" i="6" s="1"/>
  <c r="D1568" i="6"/>
  <c r="E1568" i="6" s="1"/>
  <c r="D1569" i="6"/>
  <c r="E1569" i="6" s="1"/>
  <c r="D1570" i="6"/>
  <c r="E1570" i="6" s="1"/>
  <c r="D1571" i="6"/>
  <c r="D1572" i="6"/>
  <c r="D1573" i="6"/>
  <c r="E1573" i="6" s="1"/>
  <c r="D1574" i="6"/>
  <c r="E1574" i="6" s="1"/>
  <c r="D1575" i="6"/>
  <c r="E1575" i="6" s="1"/>
  <c r="D1576" i="6"/>
  <c r="E1576" i="6" s="1"/>
  <c r="D1577" i="6"/>
  <c r="E1577" i="6" s="1"/>
  <c r="D1578" i="6"/>
  <c r="E1578" i="6" s="1"/>
  <c r="D1579" i="6"/>
  <c r="E1579" i="6" s="1"/>
  <c r="D1580" i="6"/>
  <c r="E1580" i="6" s="1"/>
  <c r="D1581" i="6"/>
  <c r="E1581" i="6" s="1"/>
  <c r="D1582" i="6"/>
  <c r="E1582" i="6" s="1"/>
  <c r="D1583" i="6"/>
  <c r="D1584" i="6"/>
  <c r="D1585" i="6"/>
  <c r="E1585" i="6" s="1"/>
  <c r="D1586" i="6"/>
  <c r="E1586" i="6" s="1"/>
  <c r="D1587" i="6"/>
  <c r="D1588" i="6"/>
  <c r="E1588" i="6" s="1"/>
  <c r="D1589" i="6"/>
  <c r="E1589" i="6" s="1"/>
  <c r="D1590" i="6"/>
  <c r="E1590" i="6" s="1"/>
  <c r="D1591" i="6"/>
  <c r="E1591" i="6" s="1"/>
  <c r="D1592" i="6"/>
  <c r="E1592" i="6" s="1"/>
  <c r="D1593" i="6"/>
  <c r="E1593" i="6" s="1"/>
  <c r="D1594" i="6"/>
  <c r="E1594" i="6" s="1"/>
  <c r="D1595" i="6"/>
  <c r="E1595" i="6" s="1"/>
  <c r="D1596" i="6"/>
  <c r="E1596" i="6" s="1"/>
  <c r="D1597" i="6"/>
  <c r="E1597" i="6" s="1"/>
  <c r="D1598" i="6"/>
  <c r="E1598" i="6" s="1"/>
  <c r="D1599" i="6"/>
  <c r="E1599" i="6" s="1"/>
  <c r="D1600" i="6"/>
  <c r="E1600" i="6" s="1"/>
  <c r="D1601" i="6"/>
  <c r="E1601" i="6" s="1"/>
  <c r="D1602" i="6"/>
  <c r="E1602" i="6" s="1"/>
  <c r="D1603" i="6"/>
  <c r="E1603" i="6" s="1"/>
  <c r="D1604" i="6"/>
  <c r="E1604" i="6" s="1"/>
  <c r="D1605" i="6"/>
  <c r="E1605" i="6" s="1"/>
  <c r="D1606" i="6"/>
  <c r="E1606" i="6" s="1"/>
  <c r="D1607" i="6"/>
  <c r="E1607" i="6" s="1"/>
  <c r="D1608" i="6"/>
  <c r="D1609" i="6"/>
  <c r="E1609" i="6" s="1"/>
  <c r="D1610" i="6"/>
  <c r="E1610" i="6" s="1"/>
  <c r="D1611" i="6"/>
  <c r="E1611" i="6" s="1"/>
  <c r="D1612" i="6"/>
  <c r="E1612" i="6" s="1"/>
  <c r="D1613" i="6"/>
  <c r="E1613" i="6" s="1"/>
  <c r="D1614" i="6"/>
  <c r="E1614" i="6" s="1"/>
  <c r="D1615" i="6"/>
  <c r="E1615" i="6" s="1"/>
  <c r="D1616" i="6"/>
  <c r="E1616" i="6" s="1"/>
  <c r="D1617" i="6"/>
  <c r="E1617" i="6" s="1"/>
  <c r="D1618" i="6"/>
  <c r="E1618" i="6" s="1"/>
  <c r="D1619" i="6"/>
  <c r="D1620" i="6"/>
  <c r="E1620" i="6" s="1"/>
  <c r="D1621" i="6"/>
  <c r="E1621" i="6" s="1"/>
  <c r="D1622" i="6"/>
  <c r="E1622" i="6" s="1"/>
  <c r="D1623" i="6"/>
  <c r="E1623" i="6" s="1"/>
  <c r="D1624" i="6"/>
  <c r="E1624" i="6" s="1"/>
  <c r="D1625" i="6"/>
  <c r="E1625" i="6" s="1"/>
  <c r="D1626" i="6"/>
  <c r="E1626" i="6" s="1"/>
  <c r="D1627" i="6"/>
  <c r="E1627" i="6" s="1"/>
  <c r="D1628" i="6"/>
  <c r="E1628" i="6" s="1"/>
  <c r="D1629" i="6"/>
  <c r="E1629" i="6" s="1"/>
  <c r="D1630" i="6"/>
  <c r="E1630" i="6" s="1"/>
  <c r="D1631" i="6"/>
  <c r="E1631" i="6" s="1"/>
  <c r="D1632" i="6"/>
  <c r="E1632" i="6" s="1"/>
  <c r="D1633" i="6"/>
  <c r="E1633" i="6" s="1"/>
  <c r="D1634" i="6"/>
  <c r="E1634" i="6" s="1"/>
  <c r="D1635" i="6"/>
  <c r="E1635" i="6" s="1"/>
  <c r="D1636" i="6"/>
  <c r="E1636" i="6" s="1"/>
  <c r="D1637" i="6"/>
  <c r="E1637" i="6" s="1"/>
  <c r="D1638" i="6"/>
  <c r="E1638" i="6" s="1"/>
  <c r="D1639" i="6"/>
  <c r="E1639" i="6" s="1"/>
  <c r="D1640" i="6"/>
  <c r="E1640" i="6" s="1"/>
  <c r="D1641" i="6"/>
  <c r="E1641" i="6" s="1"/>
  <c r="D1642" i="6"/>
  <c r="D1643" i="6"/>
  <c r="E1643" i="6" s="1"/>
  <c r="D1644" i="6"/>
  <c r="D1645" i="6"/>
  <c r="E1645" i="6" s="1"/>
  <c r="D1646" i="6"/>
  <c r="E1646" i="6" s="1"/>
  <c r="D1647" i="6"/>
  <c r="D1648" i="6"/>
  <c r="E1648" i="6" s="1"/>
  <c r="D1649" i="6"/>
  <c r="E1649" i="6" s="1"/>
  <c r="D1650" i="6"/>
  <c r="E1650" i="6" s="1"/>
  <c r="D1651" i="6"/>
  <c r="E1651" i="6" s="1"/>
  <c r="D1652" i="6"/>
  <c r="E1652" i="6" s="1"/>
  <c r="D1653" i="6"/>
  <c r="E1653" i="6" s="1"/>
  <c r="D1654" i="6"/>
  <c r="E1654" i="6" s="1"/>
  <c r="D1655" i="6"/>
  <c r="D1656" i="6"/>
  <c r="D1657" i="6"/>
  <c r="E1657" i="6" s="1"/>
  <c r="D1658" i="6"/>
  <c r="E1658" i="6" s="1"/>
  <c r="D1659" i="6"/>
  <c r="E1659" i="6" s="1"/>
  <c r="D1660" i="6"/>
  <c r="E1660" i="6" s="1"/>
  <c r="D1661" i="6"/>
  <c r="E1661" i="6" s="1"/>
  <c r="D1662" i="6"/>
  <c r="E1662" i="6" s="1"/>
  <c r="D1663" i="6"/>
  <c r="E1663" i="6" s="1"/>
  <c r="D1664" i="6"/>
  <c r="E1664" i="6" s="1"/>
  <c r="D1665" i="6"/>
  <c r="E1665" i="6" s="1"/>
  <c r="D1666" i="6"/>
  <c r="E1666" i="6" s="1"/>
  <c r="D1667" i="6"/>
  <c r="E1667" i="6" s="1"/>
  <c r="D1668" i="6"/>
  <c r="E1668" i="6" s="1"/>
  <c r="D1669" i="6"/>
  <c r="D1670" i="6"/>
  <c r="E1670" i="6" s="1"/>
  <c r="D1671" i="6"/>
  <c r="E1671" i="6" s="1"/>
  <c r="D1672" i="6"/>
  <c r="E1672" i="6" s="1"/>
  <c r="D1673" i="6"/>
  <c r="E1673" i="6" s="1"/>
  <c r="D1674" i="6"/>
  <c r="E1674" i="6" s="1"/>
  <c r="D1675" i="6"/>
  <c r="E1675" i="6" s="1"/>
  <c r="D1676" i="6"/>
  <c r="E1676" i="6" s="1"/>
  <c r="D1677" i="6"/>
  <c r="E1677" i="6" s="1"/>
  <c r="D1678" i="6"/>
  <c r="E1678" i="6" s="1"/>
  <c r="D1679" i="6"/>
  <c r="E1679" i="6" s="1"/>
  <c r="D1680" i="6"/>
  <c r="D1681" i="6"/>
  <c r="E1681" i="6" s="1"/>
  <c r="D1682" i="6"/>
  <c r="E1682" i="6" s="1"/>
  <c r="D1683" i="6"/>
  <c r="E1683" i="6" s="1"/>
  <c r="D1684" i="6"/>
  <c r="E1684" i="6" s="1"/>
  <c r="D1685" i="6"/>
  <c r="E1685" i="6" s="1"/>
  <c r="D1686" i="6"/>
  <c r="E1686" i="6" s="1"/>
  <c r="D1687" i="6"/>
  <c r="E1687" i="6" s="1"/>
  <c r="D1688" i="6"/>
  <c r="E1688" i="6" s="1"/>
  <c r="D1689" i="6"/>
  <c r="E1689" i="6" s="1"/>
  <c r="D1690" i="6"/>
  <c r="E1690" i="6" s="1"/>
  <c r="D1691" i="6"/>
  <c r="E1691" i="6" s="1"/>
  <c r="D1692" i="6"/>
  <c r="E1692" i="6" s="1"/>
  <c r="D1693" i="6"/>
  <c r="D1694" i="6"/>
  <c r="E1694" i="6" s="1"/>
  <c r="D1695" i="6"/>
  <c r="E1695" i="6" s="1"/>
  <c r="D1696" i="6"/>
  <c r="E1696" i="6" s="1"/>
  <c r="D1697" i="6"/>
  <c r="E1697" i="6" s="1"/>
  <c r="D1698" i="6"/>
  <c r="E1698" i="6" s="1"/>
  <c r="D1699" i="6"/>
  <c r="E1699" i="6" s="1"/>
  <c r="D1700" i="6"/>
  <c r="E1700" i="6" s="1"/>
  <c r="D1701" i="6"/>
  <c r="E1701" i="6" s="1"/>
  <c r="D1702" i="6"/>
  <c r="E1702" i="6" s="1"/>
  <c r="D1703" i="6"/>
  <c r="E1703" i="6" s="1"/>
  <c r="D1704" i="6"/>
  <c r="E1704" i="6" s="1"/>
  <c r="D1705" i="6"/>
  <c r="E1705" i="6" s="1"/>
  <c r="D1706" i="6"/>
  <c r="E1706" i="6" s="1"/>
  <c r="D1707" i="6"/>
  <c r="E1707" i="6" s="1"/>
  <c r="D1708" i="6"/>
  <c r="E1708" i="6" s="1"/>
  <c r="D1709" i="6"/>
  <c r="E1709" i="6" s="1"/>
  <c r="D1710" i="6"/>
  <c r="E1710" i="6" s="1"/>
  <c r="D1711" i="6"/>
  <c r="E1711" i="6" s="1"/>
  <c r="D1712" i="6"/>
  <c r="E1712" i="6" s="1"/>
  <c r="D1713" i="6"/>
  <c r="E1713" i="6" s="1"/>
  <c r="D1714" i="6"/>
  <c r="E1714" i="6" s="1"/>
  <c r="D1715" i="6"/>
  <c r="E1715" i="6" s="1"/>
  <c r="D1716" i="6"/>
  <c r="E1716" i="6" s="1"/>
  <c r="D1717" i="6"/>
  <c r="E1717" i="6" s="1"/>
  <c r="D1718" i="6"/>
  <c r="E1718" i="6" s="1"/>
  <c r="D1719" i="6"/>
  <c r="E1719" i="6" s="1"/>
  <c r="D1720" i="6"/>
  <c r="E1720" i="6" s="1"/>
  <c r="D1721" i="6"/>
  <c r="E1721" i="6" s="1"/>
  <c r="D1722" i="6"/>
  <c r="E1722" i="6" s="1"/>
  <c r="D1723" i="6"/>
  <c r="E1723" i="6" s="1"/>
  <c r="D1724" i="6"/>
  <c r="E1724" i="6" s="1"/>
  <c r="D1725" i="6"/>
  <c r="E1725" i="6" s="1"/>
  <c r="D1726" i="6"/>
  <c r="E1726" i="6" s="1"/>
  <c r="D1727" i="6"/>
  <c r="D1728" i="6"/>
  <c r="D1729" i="6"/>
  <c r="E1729" i="6" s="1"/>
  <c r="D1730" i="6"/>
  <c r="E1730" i="6" s="1"/>
  <c r="D1731" i="6"/>
  <c r="E1731" i="6" s="1"/>
  <c r="D1732" i="6"/>
  <c r="E1732" i="6" s="1"/>
  <c r="D1733" i="6"/>
  <c r="E1733" i="6" s="1"/>
  <c r="D1734" i="6"/>
  <c r="E1734" i="6" s="1"/>
  <c r="D1735" i="6"/>
  <c r="E1735" i="6" s="1"/>
  <c r="D1736" i="6"/>
  <c r="E1736" i="6" s="1"/>
  <c r="D1737" i="6"/>
  <c r="E1737" i="6" s="1"/>
  <c r="D1738" i="6"/>
  <c r="D1739" i="6"/>
  <c r="E1739" i="6" s="1"/>
  <c r="D1740" i="6"/>
  <c r="D1741" i="6"/>
  <c r="D1742" i="6"/>
  <c r="E1742" i="6" s="1"/>
  <c r="D1743" i="6"/>
  <c r="E1743" i="6" s="1"/>
  <c r="D1744" i="6"/>
  <c r="E1744" i="6" s="1"/>
  <c r="D1745" i="6"/>
  <c r="E1745" i="6" s="1"/>
  <c r="D1746" i="6"/>
  <c r="E1746" i="6" s="1"/>
  <c r="D1747" i="6"/>
  <c r="E1747" i="6" s="1"/>
  <c r="D1748" i="6"/>
  <c r="E1748" i="6" s="1"/>
  <c r="D1749" i="6"/>
  <c r="E1749" i="6" s="1"/>
  <c r="D1750" i="6"/>
  <c r="E1750" i="6" s="1"/>
  <c r="D1751" i="6"/>
  <c r="E1751" i="6" s="1"/>
  <c r="D1752" i="6"/>
  <c r="E1752" i="6" s="1"/>
  <c r="D1753" i="6"/>
  <c r="E1753" i="6" s="1"/>
  <c r="D1754" i="6"/>
  <c r="E1754" i="6" s="1"/>
  <c r="D1755" i="6"/>
  <c r="E1755" i="6" s="1"/>
  <c r="D1756" i="6"/>
  <c r="E1756" i="6" s="1"/>
  <c r="D1757" i="6"/>
  <c r="E1757" i="6" s="1"/>
  <c r="D1758" i="6"/>
  <c r="E1758" i="6" s="1"/>
  <c r="D1759" i="6"/>
  <c r="E1759" i="6" s="1"/>
  <c r="D1760" i="6"/>
  <c r="E1760" i="6" s="1"/>
  <c r="D1761" i="6"/>
  <c r="E1761" i="6" s="1"/>
  <c r="D1762" i="6"/>
  <c r="E1762" i="6" s="1"/>
  <c r="D1763" i="6"/>
  <c r="D1764" i="6"/>
  <c r="E1764" i="6" s="1"/>
  <c r="D1765" i="6"/>
  <c r="E1765" i="6" s="1"/>
  <c r="D1766" i="6"/>
  <c r="E1766" i="6" s="1"/>
  <c r="D1767" i="6"/>
  <c r="E1767" i="6" s="1"/>
  <c r="D1768" i="6"/>
  <c r="E1768" i="6" s="1"/>
  <c r="D1769" i="6"/>
  <c r="E1769" i="6" s="1"/>
  <c r="D1770" i="6"/>
  <c r="E1770" i="6" s="1"/>
  <c r="D1771" i="6"/>
  <c r="E1771" i="6" s="1"/>
  <c r="D1772" i="6"/>
  <c r="E1772" i="6" s="1"/>
  <c r="D1773" i="6"/>
  <c r="E1773" i="6" s="1"/>
  <c r="D1774" i="6"/>
  <c r="D1775" i="6"/>
  <c r="E1775" i="6" s="1"/>
  <c r="D1776" i="6"/>
  <c r="D1777" i="6"/>
  <c r="E1777" i="6" s="1"/>
  <c r="D1778" i="6"/>
  <c r="E1778" i="6" s="1"/>
  <c r="D1779" i="6"/>
  <c r="E1779" i="6" s="1"/>
  <c r="D1780" i="6"/>
  <c r="E1780" i="6" s="1"/>
  <c r="D1781" i="6"/>
  <c r="E1781" i="6" s="1"/>
  <c r="D1782" i="6"/>
  <c r="E1782" i="6" s="1"/>
  <c r="D1783" i="6"/>
  <c r="E1783" i="6" s="1"/>
  <c r="D1784" i="6"/>
  <c r="E1784" i="6" s="1"/>
  <c r="D1785" i="6"/>
  <c r="E1785" i="6" s="1"/>
  <c r="D1786" i="6"/>
  <c r="E1786" i="6" s="1"/>
  <c r="D1787" i="6"/>
  <c r="D1788" i="6"/>
  <c r="E1788" i="6" s="1"/>
  <c r="D1789" i="6"/>
  <c r="E1789" i="6" s="1"/>
  <c r="D1790" i="6"/>
  <c r="E1790" i="6" s="1"/>
  <c r="D1791" i="6"/>
  <c r="E1791" i="6" s="1"/>
  <c r="D1792" i="6"/>
  <c r="E1792" i="6" s="1"/>
  <c r="D1793" i="6"/>
  <c r="E1793" i="6" s="1"/>
  <c r="D1794" i="6"/>
  <c r="E1794" i="6" s="1"/>
  <c r="D1795" i="6"/>
  <c r="E1795" i="6" s="1"/>
  <c r="D1796" i="6"/>
  <c r="E1796" i="6" s="1"/>
  <c r="D1797" i="6"/>
  <c r="E1797" i="6" s="1"/>
  <c r="D1798" i="6"/>
  <c r="E1798" i="6" s="1"/>
  <c r="D1799" i="6"/>
  <c r="D1800" i="6"/>
  <c r="D1801" i="6"/>
  <c r="E1801" i="6" s="1"/>
  <c r="D1802" i="6"/>
  <c r="E1802" i="6" s="1"/>
  <c r="D1803" i="6"/>
  <c r="E1803" i="6" s="1"/>
  <c r="D1804" i="6"/>
  <c r="E1804" i="6" s="1"/>
  <c r="D1805" i="6"/>
  <c r="E1805" i="6" s="1"/>
  <c r="D1806" i="6"/>
  <c r="E1806" i="6" s="1"/>
  <c r="D1807" i="6"/>
  <c r="E1807" i="6" s="1"/>
  <c r="D1808" i="6"/>
  <c r="E1808" i="6" s="1"/>
  <c r="D1809" i="6"/>
  <c r="E1809" i="6" s="1"/>
  <c r="D1810" i="6"/>
  <c r="E1810" i="6" s="1"/>
  <c r="D1811" i="6"/>
  <c r="D1812" i="6"/>
  <c r="E1812" i="6" s="1"/>
  <c r="D1813" i="6"/>
  <c r="E1813" i="6" s="1"/>
  <c r="D1814" i="6"/>
  <c r="E1814" i="6" s="1"/>
  <c r="D1815" i="6"/>
  <c r="E1815" i="6" s="1"/>
  <c r="D1816" i="6"/>
  <c r="E1816" i="6" s="1"/>
  <c r="D1817" i="6"/>
  <c r="E1817" i="6" s="1"/>
  <c r="D1818" i="6"/>
  <c r="E1818" i="6" s="1"/>
  <c r="D1819" i="6"/>
  <c r="E1819" i="6" s="1"/>
  <c r="D1820" i="6"/>
  <c r="E1820" i="6" s="1"/>
  <c r="D1821" i="6"/>
  <c r="E1821" i="6" s="1"/>
  <c r="D1822" i="6"/>
  <c r="E1822" i="6" s="1"/>
  <c r="D1823" i="6"/>
  <c r="E1823" i="6" s="1"/>
  <c r="D1824" i="6"/>
  <c r="E1824" i="6" s="1"/>
  <c r="D1825" i="6"/>
  <c r="E1825" i="6" s="1"/>
  <c r="D1826" i="6"/>
  <c r="E1826" i="6" s="1"/>
  <c r="D1827" i="6"/>
  <c r="E1827" i="6" s="1"/>
  <c r="D1828" i="6"/>
  <c r="E1828" i="6" s="1"/>
  <c r="D1829" i="6"/>
  <c r="E1829" i="6" s="1"/>
  <c r="D1830" i="6"/>
  <c r="E1830" i="6" s="1"/>
  <c r="D1831" i="6"/>
  <c r="E1831" i="6" s="1"/>
  <c r="D1832" i="6"/>
  <c r="E1832" i="6" s="1"/>
  <c r="D1833" i="6"/>
  <c r="E1833" i="6" s="1"/>
  <c r="D1834" i="6"/>
  <c r="D1835" i="6"/>
  <c r="D1836" i="6"/>
  <c r="E1836" i="6" s="1"/>
  <c r="D1837" i="6"/>
  <c r="E1837" i="6" s="1"/>
  <c r="D1838" i="6"/>
  <c r="E1838" i="6" s="1"/>
  <c r="D1839" i="6"/>
  <c r="E1839" i="6" s="1"/>
  <c r="D1840" i="6"/>
  <c r="E1840" i="6" s="1"/>
  <c r="D1841" i="6"/>
  <c r="E1841" i="6" s="1"/>
  <c r="D1842" i="6"/>
  <c r="E1842" i="6" s="1"/>
  <c r="D1843" i="6"/>
  <c r="E1843" i="6" s="1"/>
  <c r="D1844" i="6"/>
  <c r="E1844" i="6" s="1"/>
  <c r="D1845" i="6"/>
  <c r="E1845" i="6" s="1"/>
  <c r="D1846" i="6"/>
  <c r="E1846" i="6" s="1"/>
  <c r="D1847" i="6"/>
  <c r="E1847" i="6" s="1"/>
  <c r="D1848" i="6"/>
  <c r="D1849" i="6"/>
  <c r="E1849" i="6" s="1"/>
  <c r="D1850" i="6"/>
  <c r="E1850" i="6" s="1"/>
  <c r="D1851" i="6"/>
  <c r="E1851" i="6" s="1"/>
  <c r="D1852" i="6"/>
  <c r="E1852" i="6" s="1"/>
  <c r="D1853" i="6"/>
  <c r="E1853" i="6" s="1"/>
  <c r="D1854" i="6"/>
  <c r="E1854" i="6" s="1"/>
  <c r="D1855" i="6"/>
  <c r="E1855" i="6" s="1"/>
  <c r="D1856" i="6"/>
  <c r="E1856" i="6" s="1"/>
  <c r="D1857" i="6"/>
  <c r="E1857" i="6" s="1"/>
  <c r="D1858" i="6"/>
  <c r="E1858" i="6" s="1"/>
  <c r="D1859" i="6"/>
  <c r="D1860" i="6"/>
  <c r="E1860" i="6" s="1"/>
  <c r="D1861" i="6"/>
  <c r="E1861" i="6" s="1"/>
  <c r="D1862" i="6"/>
  <c r="E1862" i="6" s="1"/>
  <c r="D1863" i="6"/>
  <c r="E1863" i="6" s="1"/>
  <c r="D1864" i="6"/>
  <c r="E1864" i="6" s="1"/>
  <c r="D1865" i="6"/>
  <c r="E1865" i="6" s="1"/>
  <c r="D1866" i="6"/>
  <c r="E1866" i="6" s="1"/>
  <c r="D1867" i="6"/>
  <c r="E1867" i="6" s="1"/>
  <c r="D1868" i="6"/>
  <c r="E1868" i="6" s="1"/>
  <c r="D1869" i="6"/>
  <c r="E1869" i="6" s="1"/>
  <c r="D1870" i="6"/>
  <c r="E1870" i="6" s="1"/>
  <c r="D1871" i="6"/>
  <c r="E1871" i="6" s="1"/>
  <c r="D1872" i="6"/>
  <c r="D1873" i="6"/>
  <c r="E1873" i="6" s="1"/>
  <c r="D1874" i="6"/>
  <c r="E1874" i="6" s="1"/>
  <c r="D1875" i="6"/>
  <c r="E1875" i="6" s="1"/>
  <c r="D1876" i="6"/>
  <c r="D1877" i="6"/>
  <c r="D1878" i="6"/>
  <c r="E1878" i="6" s="1"/>
  <c r="D1879" i="6"/>
  <c r="E1879" i="6" s="1"/>
  <c r="D1880" i="6"/>
  <c r="E1880" i="6" s="1"/>
  <c r="D1881" i="6"/>
  <c r="E1881" i="6" s="1"/>
  <c r="D1882" i="6"/>
  <c r="E1882" i="6" s="1"/>
  <c r="D1883" i="6"/>
  <c r="E1883" i="6" s="1"/>
  <c r="D1884" i="6"/>
  <c r="E1884" i="6" s="1"/>
  <c r="D1885" i="6"/>
  <c r="E1885" i="6" s="1"/>
  <c r="D1886" i="6"/>
  <c r="E1886" i="6" s="1"/>
  <c r="D1887" i="6"/>
  <c r="E1887" i="6" s="1"/>
  <c r="D1888" i="6"/>
  <c r="E1888" i="6" s="1"/>
  <c r="D1889" i="6"/>
  <c r="E1889" i="6" s="1"/>
  <c r="D1890" i="6"/>
  <c r="E1890" i="6" s="1"/>
  <c r="D1891" i="6"/>
  <c r="E1891" i="6" s="1"/>
  <c r="D1892" i="6"/>
  <c r="E1892" i="6" s="1"/>
  <c r="D1893" i="6"/>
  <c r="E1893" i="6" s="1"/>
  <c r="D1894" i="6"/>
  <c r="E1894" i="6" s="1"/>
  <c r="D1895" i="6"/>
  <c r="E1895" i="6" s="1"/>
  <c r="D1896" i="6"/>
  <c r="E1896" i="6" s="1"/>
  <c r="D1897" i="6"/>
  <c r="E1897" i="6" s="1"/>
  <c r="D1898" i="6"/>
  <c r="D1899" i="6"/>
  <c r="E1899" i="6" s="1"/>
  <c r="D1900" i="6"/>
  <c r="E1900" i="6" s="1"/>
  <c r="D1901" i="6"/>
  <c r="E1901" i="6" s="1"/>
  <c r="D1902" i="6"/>
  <c r="E1902" i="6" s="1"/>
  <c r="D1903" i="6"/>
  <c r="E1903" i="6" s="1"/>
  <c r="D1904" i="6"/>
  <c r="E1904" i="6" s="1"/>
  <c r="D1905" i="6"/>
  <c r="E1905" i="6" s="1"/>
  <c r="D1906" i="6"/>
  <c r="E1906" i="6" s="1"/>
  <c r="D1907" i="6"/>
  <c r="E1907" i="6" s="1"/>
  <c r="D1908" i="6"/>
  <c r="D1909" i="6"/>
  <c r="D1910" i="6"/>
  <c r="E1910" i="6" s="1"/>
  <c r="D1911" i="6"/>
  <c r="E1911" i="6" s="1"/>
  <c r="D1912" i="6"/>
  <c r="E1912" i="6" s="1"/>
  <c r="D1913" i="6"/>
  <c r="E1913" i="6" s="1"/>
  <c r="D1914" i="6"/>
  <c r="E1914" i="6" s="1"/>
  <c r="D1915" i="6"/>
  <c r="E1915" i="6" s="1"/>
  <c r="D1916" i="6"/>
  <c r="E1916" i="6" s="1"/>
  <c r="D1917" i="6"/>
  <c r="D1918" i="6"/>
  <c r="E1918" i="6" s="1"/>
  <c r="D1919" i="6"/>
  <c r="E1919" i="6" s="1"/>
  <c r="D1920" i="6"/>
  <c r="E1920" i="6" s="1"/>
  <c r="D1921" i="6"/>
  <c r="E1921" i="6" s="1"/>
  <c r="D1922" i="6"/>
  <c r="E1922" i="6" s="1"/>
  <c r="D1923" i="6"/>
  <c r="E1923" i="6" s="1"/>
  <c r="D1924" i="6"/>
  <c r="E1924" i="6" s="1"/>
  <c r="D1925" i="6"/>
  <c r="E1925" i="6" s="1"/>
  <c r="D1926" i="6"/>
  <c r="E1926" i="6" s="1"/>
  <c r="D1927" i="6"/>
  <c r="E1927" i="6" s="1"/>
  <c r="D1928" i="6"/>
  <c r="E1928" i="6" s="1"/>
  <c r="D1929" i="6"/>
  <c r="E1929" i="6" s="1"/>
  <c r="D1930" i="6"/>
  <c r="E1930" i="6" s="1"/>
  <c r="D1931" i="6"/>
  <c r="E1931" i="6" s="1"/>
  <c r="D1932" i="6"/>
  <c r="E1932" i="6" s="1"/>
  <c r="D1933" i="6"/>
  <c r="D1934" i="6"/>
  <c r="E1934" i="6" s="1"/>
  <c r="D1935" i="6"/>
  <c r="E1935" i="6" s="1"/>
  <c r="D1936" i="6"/>
  <c r="E1936" i="6" s="1"/>
  <c r="D1937" i="6"/>
  <c r="E1937" i="6" s="1"/>
  <c r="D1938" i="6"/>
  <c r="E1938" i="6" s="1"/>
  <c r="D1939" i="6"/>
  <c r="E1939" i="6" s="1"/>
  <c r="D1940" i="6"/>
  <c r="E1940" i="6" s="1"/>
  <c r="D1941" i="6"/>
  <c r="E1941" i="6" s="1"/>
  <c r="D1942" i="6"/>
  <c r="E1942" i="6" s="1"/>
  <c r="D1943" i="6"/>
  <c r="E1943" i="6" s="1"/>
  <c r="D1944" i="6"/>
  <c r="E1944" i="6" s="1"/>
  <c r="D1945" i="6"/>
  <c r="E1945" i="6" s="1"/>
  <c r="D1946" i="6"/>
  <c r="E1946" i="6" s="1"/>
  <c r="D1947" i="6"/>
  <c r="E1947" i="6" s="1"/>
  <c r="D1948" i="6"/>
  <c r="E1948" i="6" s="1"/>
  <c r="D1949" i="6"/>
  <c r="E1949" i="6" s="1"/>
  <c r="D1950" i="6"/>
  <c r="E1950" i="6" s="1"/>
  <c r="D1951" i="6"/>
  <c r="E1951" i="6" s="1"/>
  <c r="D1952" i="6"/>
  <c r="E1952" i="6" s="1"/>
  <c r="D1953" i="6"/>
  <c r="E1953" i="6" s="1"/>
  <c r="D1954" i="6"/>
  <c r="E1954" i="6" s="1"/>
  <c r="D1955" i="6"/>
  <c r="E1955" i="6" s="1"/>
  <c r="D1956" i="6"/>
  <c r="E1956" i="6" s="1"/>
  <c r="D1957" i="6"/>
  <c r="E1957" i="6" s="1"/>
  <c r="D1958" i="6"/>
  <c r="E1958" i="6" s="1"/>
  <c r="D1959" i="6"/>
  <c r="E1959" i="6" s="1"/>
  <c r="D1960" i="6"/>
  <c r="E1960" i="6" s="1"/>
  <c r="D1961" i="6"/>
  <c r="E1961" i="6" s="1"/>
  <c r="D1962" i="6"/>
  <c r="E1962" i="6" s="1"/>
  <c r="D1963" i="6"/>
  <c r="E1963" i="6" s="1"/>
  <c r="D1964" i="6"/>
  <c r="E1964" i="6" s="1"/>
  <c r="D1965" i="6"/>
  <c r="E1965" i="6" s="1"/>
  <c r="D1966" i="6"/>
  <c r="E1966" i="6" s="1"/>
  <c r="D1967" i="6"/>
  <c r="E1967" i="6" s="1"/>
  <c r="D1968" i="6"/>
  <c r="E1968" i="6" s="1"/>
  <c r="D1969" i="6"/>
  <c r="E1969" i="6" s="1"/>
  <c r="D1970" i="6"/>
  <c r="E1970" i="6" s="1"/>
  <c r="D1971" i="6"/>
  <c r="E1971" i="6" s="1"/>
  <c r="D1972" i="6"/>
  <c r="E1972" i="6" s="1"/>
  <c r="D1973" i="6"/>
  <c r="E1973" i="6" s="1"/>
  <c r="D1974" i="6"/>
  <c r="E1974" i="6" s="1"/>
  <c r="D1975" i="6"/>
  <c r="E1975" i="6" s="1"/>
  <c r="D1976" i="6"/>
  <c r="E1976" i="6" s="1"/>
  <c r="D1977" i="6"/>
  <c r="E1977" i="6" s="1"/>
  <c r="D1978" i="6"/>
  <c r="D1979" i="6"/>
  <c r="D1980" i="6"/>
  <c r="D1981" i="6"/>
  <c r="D1982" i="6"/>
  <c r="D1983" i="6"/>
  <c r="E1983" i="6" s="1"/>
  <c r="D1984" i="6"/>
  <c r="D1985" i="6"/>
  <c r="E1985" i="6" s="1"/>
  <c r="D1986" i="6"/>
  <c r="E1986" i="6" s="1"/>
  <c r="D1987" i="6"/>
  <c r="E1987" i="6" s="1"/>
  <c r="D1988" i="6"/>
  <c r="E1988" i="6" s="1"/>
  <c r="D1989" i="6"/>
  <c r="E1989" i="6" s="1"/>
  <c r="D1990" i="6"/>
  <c r="E1990" i="6" s="1"/>
  <c r="D1991" i="6"/>
  <c r="E1991" i="6" s="1"/>
  <c r="D1992" i="6"/>
  <c r="E1992" i="6" s="1"/>
  <c r="D1993" i="6"/>
  <c r="E1993" i="6" s="1"/>
  <c r="D1994" i="6"/>
  <c r="E1994" i="6" s="1"/>
  <c r="D1995" i="6"/>
  <c r="E1995" i="6" s="1"/>
  <c r="D1996" i="6"/>
  <c r="E1996" i="6" s="1"/>
  <c r="D1997" i="6"/>
  <c r="E1997" i="6" s="1"/>
  <c r="D1998" i="6"/>
  <c r="E1998" i="6" s="1"/>
  <c r="D1999" i="6"/>
  <c r="E1999" i="6" s="1"/>
  <c r="D2000" i="6"/>
  <c r="E2000" i="6" s="1"/>
  <c r="D2001" i="6"/>
  <c r="E2001" i="6" s="1"/>
  <c r="D2002" i="6"/>
  <c r="D2003" i="6"/>
  <c r="D2004" i="6"/>
  <c r="E2004" i="6" s="1"/>
  <c r="D2005" i="6"/>
  <c r="D2006" i="6"/>
  <c r="E2006" i="6" s="1"/>
  <c r="D2007" i="6"/>
  <c r="E2007" i="6" s="1"/>
  <c r="D2008" i="6"/>
  <c r="E2008" i="6" s="1"/>
  <c r="D2009" i="6"/>
  <c r="E2009" i="6" s="1"/>
  <c r="D2010" i="6"/>
  <c r="E2010" i="6" s="1"/>
  <c r="D2011" i="6"/>
  <c r="E2011" i="6" s="1"/>
  <c r="D2012" i="6"/>
  <c r="E2012" i="6" s="1"/>
  <c r="D2013" i="6"/>
  <c r="E2013" i="6" s="1"/>
  <c r="D2014" i="6"/>
  <c r="E2014" i="6" s="1"/>
  <c r="D2015" i="6"/>
  <c r="D2016" i="6"/>
  <c r="E2016" i="6" s="1"/>
  <c r="D2017" i="6"/>
  <c r="E2017" i="6" s="1"/>
  <c r="D2018" i="6"/>
  <c r="E2018" i="6" s="1"/>
  <c r="D2019" i="6"/>
  <c r="E2019" i="6" s="1"/>
  <c r="D2020" i="6"/>
  <c r="E2020" i="6" s="1"/>
  <c r="D2021" i="6"/>
  <c r="E2021" i="6" s="1"/>
  <c r="D2022" i="6"/>
  <c r="E2022" i="6" s="1"/>
  <c r="D2023" i="6"/>
  <c r="E2023" i="6" s="1"/>
  <c r="D2024" i="6"/>
  <c r="E2024" i="6" s="1"/>
  <c r="D2025" i="6"/>
  <c r="E2025" i="6" s="1"/>
  <c r="D2026" i="6"/>
  <c r="E2026" i="6" s="1"/>
  <c r="D2027" i="6"/>
  <c r="D2028" i="6"/>
  <c r="D2029" i="6"/>
  <c r="E2029" i="6" s="1"/>
  <c r="D2030" i="6"/>
  <c r="E2030" i="6" s="1"/>
  <c r="D2031" i="6"/>
  <c r="E2031" i="6" s="1"/>
  <c r="D2032" i="6"/>
  <c r="E2032" i="6" s="1"/>
  <c r="D2033" i="6"/>
  <c r="E2033" i="6" s="1"/>
  <c r="D2034" i="6"/>
  <c r="E2034" i="6" s="1"/>
  <c r="D2035" i="6"/>
  <c r="E2035" i="6" s="1"/>
  <c r="D2036" i="6"/>
  <c r="E2036" i="6" s="1"/>
  <c r="D2037" i="6"/>
  <c r="E2037" i="6" s="1"/>
  <c r="D2038" i="6"/>
  <c r="D2039" i="6"/>
  <c r="E2039" i="6" s="1"/>
  <c r="D2040" i="6"/>
  <c r="E2040" i="6" s="1"/>
  <c r="D2041" i="6"/>
  <c r="E2041" i="6" s="1"/>
  <c r="D2042" i="6"/>
  <c r="E2042" i="6" s="1"/>
  <c r="D2043" i="6"/>
  <c r="D2044" i="6"/>
  <c r="D2045" i="6"/>
  <c r="E2045" i="6" s="1"/>
  <c r="D2046" i="6"/>
  <c r="E2046" i="6" s="1"/>
  <c r="D2047" i="6"/>
  <c r="E2047" i="6" s="1"/>
  <c r="D2048" i="6"/>
  <c r="E2048" i="6" s="1"/>
  <c r="D2049" i="6"/>
  <c r="E2049" i="6" s="1"/>
  <c r="D2050" i="6"/>
  <c r="E2050" i="6" s="1"/>
  <c r="D2051" i="6"/>
  <c r="D2052" i="6"/>
  <c r="D2053" i="6"/>
  <c r="E2053" i="6" s="1"/>
  <c r="D2054" i="6"/>
  <c r="E2054" i="6" s="1"/>
  <c r="D2055" i="6"/>
  <c r="E2055" i="6" s="1"/>
  <c r="D2056" i="6"/>
  <c r="E2056" i="6" s="1"/>
  <c r="D2057" i="6"/>
  <c r="E2057" i="6" s="1"/>
  <c r="D2058" i="6"/>
  <c r="E2058" i="6" s="1"/>
  <c r="D2059" i="6"/>
  <c r="E2059" i="6" s="1"/>
  <c r="D2060" i="6"/>
  <c r="E2060" i="6" s="1"/>
  <c r="D2061" i="6"/>
  <c r="E2061" i="6" s="1"/>
  <c r="D2062" i="6"/>
  <c r="E2062" i="6" s="1"/>
  <c r="D2063" i="6"/>
  <c r="D2064" i="6"/>
  <c r="E2064" i="6" s="1"/>
  <c r="D2065" i="6"/>
  <c r="E2065" i="6" s="1"/>
  <c r="D2066" i="6"/>
  <c r="E2066" i="6" s="1"/>
  <c r="D2067" i="6"/>
  <c r="E2067" i="6" s="1"/>
  <c r="D2068" i="6"/>
  <c r="E2068" i="6" s="1"/>
  <c r="D2069" i="6"/>
  <c r="E2069" i="6" s="1"/>
  <c r="D2070" i="6"/>
  <c r="E2070" i="6" s="1"/>
  <c r="D2071" i="6"/>
  <c r="E2071" i="6" s="1"/>
  <c r="D2072" i="6"/>
  <c r="E2072" i="6" s="1"/>
  <c r="D2073" i="6"/>
  <c r="E2073" i="6" s="1"/>
  <c r="D2074" i="6"/>
  <c r="E2074" i="6" s="1"/>
  <c r="D2075" i="6"/>
  <c r="E2075" i="6" s="1"/>
  <c r="D2076" i="6"/>
  <c r="E2076" i="6" s="1"/>
  <c r="D2077" i="6"/>
  <c r="E2077" i="6" s="1"/>
  <c r="D2078" i="6"/>
  <c r="E2078" i="6" s="1"/>
  <c r="D2079" i="6"/>
  <c r="E2079" i="6" s="1"/>
  <c r="D2080" i="6"/>
  <c r="E2080" i="6" s="1"/>
  <c r="D2081" i="6"/>
  <c r="E2081" i="6" s="1"/>
  <c r="D2082" i="6"/>
  <c r="E2082" i="6" s="1"/>
  <c r="D2083" i="6"/>
  <c r="E2083" i="6" s="1"/>
  <c r="D2084" i="6"/>
  <c r="E2084" i="6" s="1"/>
  <c r="D2085" i="6"/>
  <c r="D2086" i="6"/>
  <c r="E2086" i="6" s="1"/>
  <c r="D2087" i="6"/>
  <c r="E2087" i="6" s="1"/>
  <c r="D2088" i="6"/>
  <c r="D2089" i="6"/>
  <c r="E2089" i="6" s="1"/>
  <c r="D2090" i="6"/>
  <c r="E2090" i="6" s="1"/>
  <c r="D2091" i="6"/>
  <c r="E2091" i="6" s="1"/>
  <c r="D2092" i="6"/>
  <c r="E2092" i="6" s="1"/>
  <c r="D2093" i="6"/>
  <c r="E2093" i="6" s="1"/>
  <c r="D2094" i="6"/>
  <c r="E2094" i="6" s="1"/>
  <c r="D2095" i="6"/>
  <c r="E2095" i="6" s="1"/>
  <c r="D2096" i="6"/>
  <c r="E2096" i="6" s="1"/>
  <c r="D2097" i="6"/>
  <c r="E2097" i="6" s="1"/>
  <c r="D2098" i="6"/>
  <c r="E2098" i="6" s="1"/>
  <c r="D2099" i="6"/>
  <c r="E2099" i="6" s="1"/>
  <c r="D2100" i="6"/>
  <c r="D2101" i="6"/>
  <c r="E2101" i="6" s="1"/>
  <c r="D2102" i="6"/>
  <c r="E2102" i="6" s="1"/>
  <c r="D2103" i="6"/>
  <c r="E2103" i="6" s="1"/>
  <c r="D2104" i="6"/>
  <c r="E2104" i="6" s="1"/>
  <c r="D2105" i="6"/>
  <c r="E2105" i="6" s="1"/>
  <c r="D2106" i="6"/>
  <c r="E2106" i="6" s="1"/>
  <c r="D2107" i="6"/>
  <c r="E2107" i="6" s="1"/>
  <c r="D2108" i="6"/>
  <c r="E2108" i="6" s="1"/>
  <c r="D2109" i="6"/>
  <c r="E2109" i="6" s="1"/>
  <c r="D2110" i="6"/>
  <c r="E2110" i="6" s="1"/>
  <c r="D2111" i="6"/>
  <c r="E2111" i="6" s="1"/>
  <c r="D2112" i="6"/>
  <c r="D2113" i="6"/>
  <c r="E2113" i="6" s="1"/>
  <c r="D2114" i="6"/>
  <c r="E2114" i="6" s="1"/>
  <c r="D2115" i="6"/>
  <c r="E2115" i="6" s="1"/>
  <c r="D2116" i="6"/>
  <c r="E2116" i="6" s="1"/>
  <c r="D2117" i="6"/>
  <c r="E2117" i="6" s="1"/>
  <c r="D2118" i="6"/>
  <c r="E2118" i="6" s="1"/>
  <c r="D2119" i="6"/>
  <c r="E2119" i="6" s="1"/>
  <c r="D2120" i="6"/>
  <c r="E2120" i="6" s="1"/>
  <c r="D2121" i="6"/>
  <c r="E2121" i="6" s="1"/>
  <c r="D2122" i="6"/>
  <c r="E2122" i="6" s="1"/>
  <c r="D2123" i="6"/>
  <c r="D2124" i="6"/>
  <c r="E2124" i="6" s="1"/>
  <c r="D2125" i="6"/>
  <c r="E2125" i="6" s="1"/>
  <c r="D2126" i="6"/>
  <c r="E2126" i="6" s="1"/>
  <c r="D2127" i="6"/>
  <c r="E2127" i="6" s="1"/>
  <c r="D2128" i="6"/>
  <c r="E2128" i="6" s="1"/>
  <c r="D2129" i="6"/>
  <c r="E2129" i="6" s="1"/>
  <c r="D2130" i="6"/>
  <c r="E2130" i="6" s="1"/>
  <c r="D2131" i="6"/>
  <c r="E2131" i="6" s="1"/>
  <c r="D2132" i="6"/>
  <c r="E2132" i="6" s="1"/>
  <c r="D2133" i="6"/>
  <c r="E2133" i="6" s="1"/>
  <c r="D2134" i="6"/>
  <c r="E2134" i="6" s="1"/>
  <c r="D2135" i="6"/>
  <c r="E2135" i="6" s="1"/>
  <c r="D2136" i="6"/>
  <c r="E2136" i="6" s="1"/>
  <c r="D2137" i="6"/>
  <c r="E2137" i="6" s="1"/>
  <c r="D2138" i="6"/>
  <c r="E2138" i="6" s="1"/>
  <c r="D2139" i="6"/>
  <c r="E2139" i="6" s="1"/>
  <c r="D2140" i="6"/>
  <c r="E2140" i="6" s="1"/>
  <c r="D2141" i="6"/>
  <c r="E2141" i="6" s="1"/>
  <c r="D2142" i="6"/>
  <c r="E2142" i="6" s="1"/>
  <c r="D2143" i="6"/>
  <c r="E2143" i="6" s="1"/>
  <c r="D2144" i="6"/>
  <c r="E2144" i="6" s="1"/>
  <c r="D2145" i="6"/>
  <c r="E2145" i="6" s="1"/>
  <c r="D2146" i="6"/>
  <c r="E2146" i="6" s="1"/>
  <c r="D2147" i="6"/>
  <c r="E2147" i="6" s="1"/>
  <c r="D2148" i="6"/>
  <c r="D2149" i="6"/>
  <c r="E2149" i="6" s="1"/>
  <c r="D2150" i="6"/>
  <c r="E2150" i="6" s="1"/>
  <c r="D2151" i="6"/>
  <c r="E2151" i="6" s="1"/>
  <c r="D2152" i="6"/>
  <c r="D2153" i="6"/>
  <c r="E2153" i="6" s="1"/>
  <c r="D2154" i="6"/>
  <c r="E2154" i="6" s="1"/>
  <c r="D2155" i="6"/>
  <c r="E2155" i="6" s="1"/>
  <c r="D2156" i="6"/>
  <c r="E2156" i="6" s="1"/>
  <c r="D2157" i="6"/>
  <c r="D2158" i="6"/>
  <c r="D2159" i="6"/>
  <c r="E2159" i="6" s="1"/>
  <c r="D2160" i="6"/>
  <c r="E2160" i="6" s="1"/>
  <c r="D2161" i="6"/>
  <c r="E2161" i="6" s="1"/>
  <c r="D2162" i="6"/>
  <c r="D2163" i="6"/>
  <c r="E2163" i="6" s="1"/>
  <c r="D2164" i="6"/>
  <c r="E2164" i="6" s="1"/>
  <c r="D2165" i="6"/>
  <c r="E2165" i="6" s="1"/>
  <c r="D2166" i="6"/>
  <c r="E2166" i="6" s="1"/>
  <c r="D2167" i="6"/>
  <c r="E2167" i="6" s="1"/>
  <c r="D2168" i="6"/>
  <c r="E2168" i="6" s="1"/>
  <c r="D2169" i="6"/>
  <c r="E2169" i="6" s="1"/>
  <c r="D2170" i="6"/>
  <c r="E2170" i="6" s="1"/>
  <c r="D2171" i="6"/>
  <c r="E2171" i="6" s="1"/>
  <c r="D2172" i="6"/>
  <c r="E2172" i="6" s="1"/>
  <c r="D2173" i="6"/>
  <c r="E2173" i="6" s="1"/>
  <c r="D2174" i="6"/>
  <c r="E2174" i="6" s="1"/>
  <c r="D2175" i="6"/>
  <c r="E2175" i="6" s="1"/>
  <c r="D2176" i="6"/>
  <c r="E2176" i="6" s="1"/>
  <c r="D2177" i="6"/>
  <c r="E2177" i="6" s="1"/>
  <c r="D2178" i="6"/>
  <c r="E2178" i="6" s="1"/>
  <c r="D2179" i="6"/>
  <c r="E2179" i="6" s="1"/>
  <c r="D2180" i="6"/>
  <c r="E2180" i="6" s="1"/>
  <c r="D2181" i="6"/>
  <c r="E2181" i="6" s="1"/>
  <c r="D2182" i="6"/>
  <c r="E2182" i="6" s="1"/>
  <c r="D2183" i="6"/>
  <c r="E2183" i="6" s="1"/>
  <c r="D2184" i="6"/>
  <c r="E2184" i="6" s="1"/>
  <c r="D2185" i="6"/>
  <c r="E2185" i="6" s="1"/>
  <c r="D2186" i="6"/>
  <c r="E2186" i="6" s="1"/>
  <c r="D2187" i="6"/>
  <c r="E2187" i="6" s="1"/>
  <c r="D2188" i="6"/>
  <c r="E2188" i="6" s="1"/>
  <c r="D2189" i="6"/>
  <c r="E2189" i="6" s="1"/>
  <c r="D2190" i="6"/>
  <c r="E2190" i="6" s="1"/>
  <c r="D2191" i="6"/>
  <c r="E2191" i="6" s="1"/>
  <c r="D2192" i="6"/>
  <c r="E2192" i="6" s="1"/>
  <c r="D2193" i="6"/>
  <c r="E2193" i="6" s="1"/>
  <c r="D2194" i="6"/>
  <c r="E2194" i="6" s="1"/>
  <c r="D2195" i="6"/>
  <c r="E2195" i="6" s="1"/>
  <c r="D2196" i="6"/>
  <c r="E2196" i="6" s="1"/>
  <c r="D2197" i="6"/>
  <c r="D2198" i="6"/>
  <c r="E2198" i="6" s="1"/>
  <c r="D2199" i="6"/>
  <c r="E2199" i="6" s="1"/>
  <c r="D2200" i="6"/>
  <c r="E2200" i="6" s="1"/>
  <c r="D2201" i="6"/>
  <c r="E2201" i="6" s="1"/>
  <c r="D2202" i="6"/>
  <c r="E2202" i="6" s="1"/>
  <c r="D2203" i="6"/>
  <c r="E2203" i="6" s="1"/>
  <c r="D2204" i="6"/>
  <c r="E2204" i="6" s="1"/>
  <c r="D2205" i="6"/>
  <c r="E2205" i="6" s="1"/>
  <c r="D2206" i="6"/>
  <c r="E2206" i="6" s="1"/>
  <c r="D2207" i="6"/>
  <c r="D2208" i="6"/>
  <c r="E2208" i="6" s="1"/>
  <c r="D2209" i="6"/>
  <c r="E2209" i="6" s="1"/>
  <c r="D2210" i="6"/>
  <c r="E2210" i="6" s="1"/>
  <c r="D2211" i="6"/>
  <c r="E2211" i="6" s="1"/>
  <c r="D2212" i="6"/>
  <c r="E2212" i="6" s="1"/>
  <c r="D2213" i="6"/>
  <c r="E2213" i="6" s="1"/>
  <c r="D2214" i="6"/>
  <c r="E2214" i="6" s="1"/>
  <c r="D2215" i="6"/>
  <c r="E2215" i="6" s="1"/>
  <c r="D2216" i="6"/>
  <c r="E2216" i="6" s="1"/>
  <c r="D2217" i="6"/>
  <c r="E2217" i="6" s="1"/>
  <c r="D2218" i="6"/>
  <c r="E2218" i="6" s="1"/>
  <c r="D2219" i="6"/>
  <c r="E2219" i="6" s="1"/>
  <c r="D2220" i="6"/>
  <c r="E2220" i="6" s="1"/>
  <c r="D2221" i="6"/>
  <c r="E2221" i="6" s="1"/>
  <c r="D2222" i="6"/>
  <c r="E2222" i="6" s="1"/>
  <c r="D2223" i="6"/>
  <c r="E2223" i="6" s="1"/>
  <c r="D2224" i="6"/>
  <c r="E2224" i="6" s="1"/>
  <c r="D2225" i="6"/>
  <c r="E2225" i="6" s="1"/>
  <c r="D2226" i="6"/>
  <c r="E2226" i="6" s="1"/>
  <c r="D2227" i="6"/>
  <c r="E2227" i="6" s="1"/>
  <c r="D2228" i="6"/>
  <c r="E2228" i="6" s="1"/>
  <c r="D2229" i="6"/>
  <c r="E2229" i="6" s="1"/>
  <c r="D2230" i="6"/>
  <c r="E2230" i="6" s="1"/>
  <c r="D2231" i="6"/>
  <c r="E2231" i="6" s="1"/>
  <c r="D2232" i="6"/>
  <c r="E2232" i="6" s="1"/>
  <c r="D2233" i="6"/>
  <c r="E2233" i="6" s="1"/>
  <c r="D2234" i="6"/>
  <c r="E2234" i="6" s="1"/>
  <c r="D2235" i="6"/>
  <c r="E2235" i="6" s="1"/>
  <c r="D2236" i="6"/>
  <c r="E2236" i="6" s="1"/>
  <c r="D2237" i="6"/>
  <c r="E2237" i="6" s="1"/>
  <c r="D2238" i="6"/>
  <c r="E2238" i="6" s="1"/>
  <c r="D2239" i="6"/>
  <c r="E2239" i="6" s="1"/>
  <c r="D2240" i="6"/>
  <c r="E2240" i="6" s="1"/>
  <c r="D2241" i="6"/>
  <c r="E2241" i="6" s="1"/>
  <c r="D2242" i="6"/>
  <c r="E2242" i="6" s="1"/>
  <c r="D2243" i="6"/>
  <c r="E2243" i="6" s="1"/>
  <c r="D2244" i="6"/>
  <c r="E2244" i="6" s="1"/>
  <c r="D2245" i="6"/>
  <c r="D2246" i="6"/>
  <c r="E2246" i="6" s="1"/>
  <c r="D2247" i="6"/>
  <c r="E2247" i="6" s="1"/>
  <c r="D2248" i="6"/>
  <c r="E2248" i="6" s="1"/>
  <c r="D2249" i="6"/>
  <c r="E2249" i="6" s="1"/>
  <c r="D2250" i="6"/>
  <c r="E2250" i="6" s="1"/>
  <c r="D2251" i="6"/>
  <c r="E2251" i="6" s="1"/>
  <c r="D2252" i="6"/>
  <c r="E2252" i="6" s="1"/>
  <c r="D2253" i="6"/>
  <c r="E2253" i="6" s="1"/>
  <c r="D2254" i="6"/>
  <c r="E2254" i="6" s="1"/>
  <c r="D2255" i="6"/>
  <c r="E2255" i="6" s="1"/>
  <c r="D2256" i="6"/>
  <c r="D2257" i="6"/>
  <c r="E2257" i="6" s="1"/>
  <c r="D2258" i="6"/>
  <c r="E2258" i="6" s="1"/>
  <c r="D2259" i="6"/>
  <c r="E2259" i="6" s="1"/>
  <c r="D2260" i="6"/>
  <c r="E2260" i="6" s="1"/>
  <c r="D2261" i="6"/>
  <c r="E2261" i="6" s="1"/>
  <c r="D2262" i="6"/>
  <c r="E2262" i="6" s="1"/>
  <c r="D2263" i="6"/>
  <c r="E2263" i="6" s="1"/>
  <c r="D2264" i="6"/>
  <c r="E2264" i="6" s="1"/>
  <c r="D2265" i="6"/>
  <c r="E2265" i="6" s="1"/>
  <c r="D2266" i="6"/>
  <c r="E2266" i="6" s="1"/>
  <c r="D2267" i="6"/>
  <c r="E2267" i="6" s="1"/>
  <c r="D2268" i="6"/>
  <c r="E2268" i="6" s="1"/>
  <c r="D2269" i="6"/>
  <c r="E2269" i="6" s="1"/>
  <c r="D2270" i="6"/>
  <c r="E2270" i="6" s="1"/>
  <c r="D2271" i="6"/>
  <c r="E2271" i="6" s="1"/>
  <c r="D2272" i="6"/>
  <c r="E2272" i="6" s="1"/>
  <c r="D2273" i="6"/>
  <c r="E2273" i="6" s="1"/>
  <c r="D2274" i="6"/>
  <c r="E2274" i="6" s="1"/>
  <c r="D2275" i="6"/>
  <c r="E2275" i="6" s="1"/>
  <c r="D2276" i="6"/>
  <c r="E2276" i="6" s="1"/>
  <c r="D2277" i="6"/>
  <c r="E2277" i="6" s="1"/>
  <c r="D2278" i="6"/>
  <c r="E2278" i="6" s="1"/>
  <c r="D2279" i="6"/>
  <c r="D2280" i="6"/>
  <c r="E2280" i="6" s="1"/>
  <c r="D2281" i="6"/>
  <c r="E2281" i="6" s="1"/>
  <c r="D2282" i="6"/>
  <c r="E2282" i="6" s="1"/>
  <c r="D2283" i="6"/>
  <c r="E2283" i="6" s="1"/>
  <c r="D2284" i="6"/>
  <c r="E2284" i="6" s="1"/>
  <c r="D2285" i="6"/>
  <c r="E2285" i="6" s="1"/>
  <c r="D2286" i="6"/>
  <c r="E2286" i="6" s="1"/>
  <c r="D2287" i="6"/>
  <c r="E2287" i="6" s="1"/>
  <c r="D2288" i="6"/>
  <c r="E2288" i="6" s="1"/>
  <c r="D2289" i="6"/>
  <c r="E2289" i="6" s="1"/>
  <c r="D2290" i="6"/>
  <c r="E2290" i="6" s="1"/>
  <c r="D2291" i="6"/>
  <c r="E2291" i="6" s="1"/>
  <c r="D2292" i="6"/>
  <c r="E2292" i="6" s="1"/>
  <c r="D2293" i="6"/>
  <c r="D2294" i="6"/>
  <c r="E2294" i="6" s="1"/>
  <c r="D2295" i="6"/>
  <c r="D2296" i="6"/>
  <c r="E2296" i="6" s="1"/>
  <c r="D2297" i="6"/>
  <c r="E2297" i="6" s="1"/>
  <c r="D2298" i="6"/>
  <c r="E2298" i="6" s="1"/>
  <c r="D2299" i="6"/>
  <c r="E2299" i="6" s="1"/>
  <c r="D2300" i="6"/>
  <c r="E2300" i="6" s="1"/>
  <c r="D2301" i="6"/>
  <c r="E2301" i="6" s="1"/>
  <c r="D2302" i="6"/>
  <c r="E2302" i="6" s="1"/>
  <c r="D2303" i="6"/>
  <c r="E2303" i="6" s="1"/>
  <c r="D2304" i="6"/>
  <c r="E2304" i="6" s="1"/>
  <c r="D2305" i="6"/>
  <c r="E2305" i="6" s="1"/>
  <c r="D2306" i="6"/>
  <c r="D2307" i="6"/>
  <c r="E2307" i="6" s="1"/>
  <c r="D2308" i="6"/>
  <c r="D2309" i="6"/>
  <c r="E2309" i="6" s="1"/>
  <c r="D2310" i="6"/>
  <c r="E2310" i="6" s="1"/>
  <c r="D2311" i="6"/>
  <c r="E2311" i="6" s="1"/>
  <c r="D2312" i="6"/>
  <c r="E2312" i="6" s="1"/>
  <c r="D2313" i="6"/>
  <c r="E2313" i="6" s="1"/>
  <c r="D2314" i="6"/>
  <c r="E2314" i="6" s="1"/>
  <c r="D2315" i="6"/>
  <c r="E2315" i="6" s="1"/>
  <c r="D2316" i="6"/>
  <c r="E2316" i="6" s="1"/>
  <c r="D2317" i="6"/>
  <c r="D2318" i="6"/>
  <c r="E2318" i="6" s="1"/>
  <c r="D2319" i="6"/>
  <c r="E2319" i="6" s="1"/>
  <c r="D2320" i="6"/>
  <c r="E2320" i="6" s="1"/>
  <c r="D2321" i="6"/>
  <c r="E2321" i="6" s="1"/>
  <c r="D2322" i="6"/>
  <c r="E2322" i="6" s="1"/>
  <c r="D2323" i="6"/>
  <c r="E2323" i="6" s="1"/>
  <c r="D2324" i="6"/>
  <c r="E2324" i="6" s="1"/>
  <c r="D2325" i="6"/>
  <c r="E2325" i="6" s="1"/>
  <c r="D2326" i="6"/>
  <c r="E2326" i="6" s="1"/>
  <c r="D2327" i="6"/>
  <c r="E2327" i="6" s="1"/>
  <c r="D2328" i="6"/>
  <c r="E2328" i="6" s="1"/>
  <c r="D2329" i="6"/>
  <c r="E2329" i="6" s="1"/>
  <c r="D2330" i="6"/>
  <c r="E2330" i="6" s="1"/>
  <c r="D2331" i="6"/>
  <c r="E2331" i="6" s="1"/>
  <c r="D2332" i="6"/>
  <c r="E2332" i="6" s="1"/>
  <c r="D2333" i="6"/>
  <c r="E2333" i="6" s="1"/>
  <c r="D2334" i="6"/>
  <c r="E2334" i="6" s="1"/>
  <c r="D2335" i="6"/>
  <c r="E2335" i="6" s="1"/>
  <c r="D2336" i="6"/>
  <c r="E2336" i="6" s="1"/>
  <c r="D2337" i="6"/>
  <c r="E2337" i="6" s="1"/>
  <c r="D2338" i="6"/>
  <c r="D2339" i="6"/>
  <c r="E2339" i="6" s="1"/>
  <c r="D2340" i="6"/>
  <c r="E2340" i="6" s="1"/>
  <c r="D2341" i="6"/>
  <c r="E2341" i="6" s="1"/>
  <c r="D2342" i="6"/>
  <c r="E2342" i="6" s="1"/>
  <c r="D2343" i="6"/>
  <c r="E2343" i="6" s="1"/>
  <c r="D2344" i="6"/>
  <c r="E2344" i="6" s="1"/>
  <c r="D2345" i="6"/>
  <c r="E2345" i="6" s="1"/>
  <c r="D2346" i="6"/>
  <c r="E2346" i="6" s="1"/>
  <c r="D2347" i="6"/>
  <c r="E2347" i="6" s="1"/>
  <c r="D2348" i="6"/>
  <c r="E2348" i="6" s="1"/>
  <c r="D2349" i="6"/>
  <c r="E2349" i="6" s="1"/>
  <c r="D2350" i="6"/>
  <c r="E2350" i="6" s="1"/>
  <c r="D2351" i="6"/>
  <c r="E2351" i="6" s="1"/>
  <c r="D2352" i="6"/>
  <c r="E2352" i="6" s="1"/>
  <c r="D2353" i="6"/>
  <c r="E2353" i="6" s="1"/>
  <c r="D2354" i="6"/>
  <c r="E2354" i="6" s="1"/>
  <c r="D2355" i="6"/>
  <c r="E2355" i="6" s="1"/>
  <c r="D2356" i="6"/>
  <c r="E2356" i="6" s="1"/>
  <c r="D2357" i="6"/>
  <c r="E2357" i="6" s="1"/>
  <c r="D2358" i="6"/>
  <c r="E2358" i="6" s="1"/>
  <c r="D2359" i="6"/>
  <c r="E2359" i="6" s="1"/>
  <c r="D2360" i="6"/>
  <c r="E2360" i="6" s="1"/>
  <c r="D2361" i="6"/>
  <c r="E2361" i="6" s="1"/>
  <c r="D2362" i="6"/>
  <c r="E2362" i="6" s="1"/>
  <c r="D2363" i="6"/>
  <c r="E2363" i="6" s="1"/>
  <c r="D2364" i="6"/>
  <c r="D2365" i="6"/>
  <c r="E2365" i="6" s="1"/>
  <c r="D2366" i="6"/>
  <c r="E2366" i="6" s="1"/>
  <c r="D2367" i="6"/>
  <c r="E2367" i="6" s="1"/>
  <c r="D2368" i="6"/>
  <c r="E2368" i="6" s="1"/>
  <c r="D2369" i="6"/>
  <c r="E2369" i="6" s="1"/>
  <c r="D2370" i="6"/>
  <c r="E2370" i="6" s="1"/>
  <c r="D2371" i="6"/>
  <c r="E2371" i="6" s="1"/>
  <c r="D2372" i="6"/>
  <c r="E2372" i="6" s="1"/>
  <c r="D2373" i="6"/>
  <c r="E2373" i="6" s="1"/>
  <c r="D2374" i="6"/>
  <c r="E2374" i="6" s="1"/>
  <c r="D2375" i="6"/>
  <c r="E2375" i="6" s="1"/>
  <c r="D2376" i="6"/>
  <c r="D2377" i="6"/>
  <c r="E2377" i="6" s="1"/>
  <c r="D2378" i="6"/>
  <c r="E2378" i="6" s="1"/>
  <c r="D2379" i="6"/>
  <c r="E2379" i="6" s="1"/>
  <c r="D2380" i="6"/>
  <c r="E2380" i="6" s="1"/>
  <c r="D2381" i="6"/>
  <c r="E2381" i="6" s="1"/>
  <c r="D2382" i="6"/>
  <c r="E2382" i="6" s="1"/>
  <c r="D2383" i="6"/>
  <c r="E2383" i="6" s="1"/>
  <c r="D2384" i="6"/>
  <c r="E2384" i="6" s="1"/>
  <c r="D2385" i="6"/>
  <c r="E2385" i="6" s="1"/>
  <c r="D2386" i="6"/>
  <c r="E2386" i="6" s="1"/>
  <c r="D2387" i="6"/>
  <c r="E2387" i="6" s="1"/>
  <c r="D2388" i="6"/>
  <c r="E2388" i="6" s="1"/>
  <c r="D2389" i="6"/>
  <c r="E2389" i="6" s="1"/>
  <c r="D2390" i="6"/>
  <c r="E2390" i="6" s="1"/>
  <c r="D2391" i="6"/>
  <c r="E2391" i="6" s="1"/>
  <c r="D2392" i="6"/>
  <c r="E2392" i="6" s="1"/>
  <c r="D2393" i="6"/>
  <c r="E2393" i="6" s="1"/>
  <c r="D2394" i="6"/>
  <c r="E2394" i="6" s="1"/>
  <c r="D2395" i="6"/>
  <c r="E2395" i="6" s="1"/>
  <c r="D2396" i="6"/>
  <c r="E2396" i="6" s="1"/>
  <c r="D2397" i="6"/>
  <c r="E2397" i="6" s="1"/>
  <c r="D2398" i="6"/>
  <c r="E2398" i="6" s="1"/>
  <c r="D2399" i="6"/>
  <c r="E2399" i="6" s="1"/>
  <c r="D2400" i="6"/>
  <c r="D2401" i="6"/>
  <c r="E2401" i="6" s="1"/>
  <c r="D2402" i="6"/>
  <c r="E2402" i="6" s="1"/>
  <c r="D2403" i="6"/>
  <c r="E2403" i="6" s="1"/>
  <c r="D2404" i="6"/>
  <c r="E2404" i="6" s="1"/>
  <c r="D2405" i="6"/>
  <c r="E2405" i="6" s="1"/>
  <c r="D2406" i="6"/>
  <c r="E2406" i="6" s="1"/>
  <c r="D2407" i="6"/>
  <c r="E2407" i="6" s="1"/>
  <c r="D2408" i="6"/>
  <c r="E2408" i="6" s="1"/>
  <c r="D2409" i="6"/>
  <c r="E2409" i="6" s="1"/>
  <c r="D2410" i="6"/>
  <c r="E2410" i="6" s="1"/>
  <c r="D2411" i="6"/>
  <c r="E2411" i="6" s="1"/>
  <c r="D2412" i="6"/>
  <c r="E2412" i="6" s="1"/>
  <c r="D2413" i="6"/>
  <c r="E2413" i="6" s="1"/>
  <c r="D2414" i="6"/>
  <c r="E2414" i="6" s="1"/>
  <c r="D2415" i="6"/>
  <c r="E2415" i="6" s="1"/>
  <c r="D2416" i="6"/>
  <c r="E2416" i="6" s="1"/>
  <c r="D2417" i="6"/>
  <c r="E2417" i="6" s="1"/>
  <c r="D2418" i="6"/>
  <c r="E2418" i="6" s="1"/>
  <c r="D2419" i="6"/>
  <c r="E2419" i="6" s="1"/>
  <c r="D2420" i="6"/>
  <c r="E2420" i="6" s="1"/>
  <c r="D2421" i="6"/>
  <c r="E2421" i="6" s="1"/>
  <c r="D2422" i="6"/>
  <c r="E2422" i="6" s="1"/>
  <c r="D2423" i="6"/>
  <c r="E2423" i="6" s="1"/>
  <c r="D2424" i="6"/>
  <c r="E2424" i="6" s="1"/>
  <c r="D2425" i="6"/>
  <c r="E2425" i="6" s="1"/>
  <c r="D2426" i="6"/>
  <c r="E2426" i="6" s="1"/>
  <c r="D2427" i="6"/>
  <c r="E2427" i="6" s="1"/>
  <c r="D2428" i="6"/>
  <c r="E2428" i="6" s="1"/>
  <c r="D2429" i="6"/>
  <c r="E2429" i="6" s="1"/>
  <c r="D2430" i="6"/>
  <c r="E2430" i="6" s="1"/>
  <c r="D2431" i="6"/>
  <c r="E2431" i="6" s="1"/>
  <c r="D2432" i="6"/>
  <c r="E2432" i="6" s="1"/>
  <c r="D2433" i="6"/>
  <c r="E2433" i="6" s="1"/>
  <c r="D2434" i="6"/>
  <c r="E2434" i="6" s="1"/>
  <c r="D2435" i="6"/>
  <c r="E2435" i="6" s="1"/>
  <c r="D2436" i="6"/>
  <c r="E2436" i="6" s="1"/>
  <c r="D2437" i="6"/>
  <c r="E2437" i="6" s="1"/>
  <c r="D2438" i="6"/>
  <c r="E2438" i="6" s="1"/>
  <c r="D2439" i="6"/>
  <c r="E2439" i="6" s="1"/>
  <c r="D2440" i="6"/>
  <c r="E2440" i="6" s="1"/>
  <c r="D2441" i="6"/>
  <c r="E2441" i="6" s="1"/>
  <c r="D2442" i="6"/>
  <c r="E2442" i="6" s="1"/>
  <c r="D2443" i="6"/>
  <c r="E2443" i="6" s="1"/>
  <c r="D2444" i="6"/>
  <c r="E2444" i="6" s="1"/>
  <c r="D2445" i="6"/>
  <c r="E2445" i="6" s="1"/>
  <c r="D2446" i="6"/>
  <c r="E2446" i="6" s="1"/>
  <c r="D2447" i="6"/>
  <c r="E2447" i="6" s="1"/>
  <c r="D2448" i="6"/>
  <c r="E2448" i="6" s="1"/>
  <c r="D2449" i="6"/>
  <c r="E2449" i="6" s="1"/>
  <c r="D2450" i="6"/>
  <c r="E2450" i="6" s="1"/>
  <c r="D2451" i="6"/>
  <c r="E2451" i="6" s="1"/>
  <c r="D2452" i="6"/>
  <c r="E2452" i="6" s="1"/>
  <c r="D2453" i="6"/>
  <c r="E2453" i="6" s="1"/>
  <c r="D2454" i="6"/>
  <c r="E2454" i="6" s="1"/>
  <c r="D2455" i="6"/>
  <c r="E2455" i="6" s="1"/>
  <c r="D2456" i="6"/>
  <c r="E2456" i="6" s="1"/>
  <c r="D2457" i="6"/>
  <c r="E2457" i="6" s="1"/>
  <c r="D2458" i="6"/>
  <c r="E2458" i="6" s="1"/>
  <c r="D2459" i="6"/>
  <c r="E2459" i="6" s="1"/>
  <c r="D2460" i="6"/>
  <c r="D2461" i="6"/>
  <c r="E2461" i="6" s="1"/>
  <c r="D2462" i="6"/>
  <c r="E2462" i="6" s="1"/>
  <c r="D2463" i="6"/>
  <c r="E2463" i="6" s="1"/>
  <c r="D2464" i="6"/>
  <c r="D2465" i="6"/>
  <c r="E2465" i="6" s="1"/>
  <c r="D2466" i="6"/>
  <c r="E2466" i="6" s="1"/>
  <c r="D2467" i="6"/>
  <c r="E2467" i="6" s="1"/>
  <c r="D2468" i="6"/>
  <c r="E2468" i="6" s="1"/>
  <c r="D2469" i="6"/>
  <c r="E2469" i="6" s="1"/>
  <c r="D2470" i="6"/>
  <c r="E2470" i="6" s="1"/>
  <c r="D2471" i="6"/>
  <c r="E2471" i="6" s="1"/>
  <c r="D2472" i="6"/>
  <c r="E2472" i="6" s="1"/>
  <c r="D2473" i="6"/>
  <c r="E2473" i="6" s="1"/>
  <c r="D2474" i="6"/>
  <c r="E2474" i="6" s="1"/>
  <c r="D2475" i="6"/>
  <c r="E2475" i="6" s="1"/>
  <c r="D2476" i="6"/>
  <c r="E2476" i="6" s="1"/>
  <c r="D2477" i="6"/>
  <c r="E2477" i="6" s="1"/>
  <c r="D2478" i="6"/>
  <c r="E2478" i="6" s="1"/>
  <c r="D2479" i="6"/>
  <c r="E2479" i="6" s="1"/>
  <c r="D2480" i="6"/>
  <c r="E2480" i="6" s="1"/>
  <c r="D2481" i="6"/>
  <c r="E2481" i="6" s="1"/>
  <c r="D2482" i="6"/>
  <c r="E2482" i="6" s="1"/>
  <c r="D2483" i="6"/>
  <c r="E2483" i="6" s="1"/>
  <c r="D2484" i="6"/>
  <c r="E2484" i="6" s="1"/>
  <c r="D2485" i="6"/>
  <c r="D2486" i="6"/>
  <c r="E2486" i="6" s="1"/>
  <c r="D2487" i="6"/>
  <c r="E2487" i="6" s="1"/>
  <c r="D2488" i="6"/>
  <c r="E2488" i="6" s="1"/>
  <c r="D2489" i="6"/>
  <c r="E2489" i="6" s="1"/>
  <c r="D2490" i="6"/>
  <c r="E2490" i="6" s="1"/>
  <c r="D2491" i="6"/>
  <c r="E2491" i="6" s="1"/>
  <c r="D2492" i="6"/>
  <c r="E2492" i="6" s="1"/>
  <c r="D2493" i="6"/>
  <c r="E2493" i="6" s="1"/>
  <c r="D2494" i="6"/>
  <c r="E2494" i="6" s="1"/>
  <c r="D2495" i="6"/>
  <c r="E2495" i="6" s="1"/>
  <c r="D2496" i="6"/>
  <c r="E2496" i="6" s="1"/>
  <c r="D2497" i="6"/>
  <c r="E2497" i="6" s="1"/>
  <c r="D2498" i="6"/>
  <c r="E2498" i="6" s="1"/>
  <c r="D2499" i="6"/>
  <c r="E2499" i="6" s="1"/>
  <c r="D2500" i="6"/>
  <c r="E2500" i="6" s="1"/>
  <c r="D2501" i="6"/>
  <c r="E2501" i="6" s="1"/>
  <c r="D2502" i="6"/>
  <c r="E2502" i="6" s="1"/>
  <c r="D2503" i="6"/>
  <c r="E2503" i="6" s="1"/>
  <c r="D2504" i="6"/>
  <c r="E2504" i="6" s="1"/>
  <c r="D2505" i="6"/>
  <c r="E2505" i="6" s="1"/>
  <c r="D2506" i="6"/>
  <c r="D2507" i="6"/>
  <c r="E2507" i="6" s="1"/>
  <c r="D2508" i="6"/>
  <c r="E2508" i="6" s="1"/>
  <c r="D2509" i="6"/>
  <c r="E2509" i="6" s="1"/>
  <c r="D2510" i="6"/>
  <c r="E2510" i="6" s="1"/>
  <c r="D2511" i="6"/>
  <c r="E2511" i="6" s="1"/>
  <c r="D2512" i="6"/>
  <c r="E2512" i="6" s="1"/>
  <c r="D2513" i="6"/>
  <c r="E2513" i="6" s="1"/>
  <c r="D2514" i="6"/>
  <c r="E2514" i="6" s="1"/>
  <c r="D2515" i="6"/>
  <c r="E2515" i="6" s="1"/>
  <c r="D2516" i="6"/>
  <c r="E2516" i="6" s="1"/>
  <c r="D2517" i="6"/>
  <c r="E2517" i="6" s="1"/>
  <c r="D2518" i="6"/>
  <c r="E2518" i="6" s="1"/>
  <c r="D2519" i="6"/>
  <c r="E2519" i="6" s="1"/>
  <c r="D2520" i="6"/>
  <c r="E2520" i="6" s="1"/>
  <c r="D2521" i="6"/>
  <c r="E2521" i="6" s="1"/>
  <c r="D2522" i="6"/>
  <c r="E2522" i="6" s="1"/>
  <c r="D2523" i="6"/>
  <c r="E2523" i="6" s="1"/>
  <c r="D2524" i="6"/>
  <c r="E2524" i="6" s="1"/>
  <c r="D2525" i="6"/>
  <c r="E2525" i="6" s="1"/>
  <c r="D2526" i="6"/>
  <c r="E2526" i="6" s="1"/>
  <c r="D2527" i="6"/>
  <c r="E2527" i="6" s="1"/>
  <c r="D2528" i="6"/>
  <c r="E2528" i="6" s="1"/>
  <c r="D2529" i="6"/>
  <c r="E2529" i="6" s="1"/>
  <c r="D2530" i="6"/>
  <c r="E2530" i="6" s="1"/>
  <c r="D2531" i="6"/>
  <c r="E2531" i="6" s="1"/>
  <c r="D2532" i="6"/>
  <c r="E2532" i="6" s="1"/>
  <c r="D2533" i="6"/>
  <c r="D2534" i="6"/>
  <c r="E2534" i="6" s="1"/>
  <c r="D2535" i="6"/>
  <c r="E2535" i="6" s="1"/>
  <c r="D2536" i="6"/>
  <c r="E2536" i="6" s="1"/>
  <c r="D2537" i="6"/>
  <c r="E2537" i="6" s="1"/>
  <c r="D2538" i="6"/>
  <c r="E2538" i="6" s="1"/>
  <c r="D2539" i="6"/>
  <c r="E2539" i="6" s="1"/>
  <c r="D2540" i="6"/>
  <c r="E2540" i="6" s="1"/>
  <c r="D2541" i="6"/>
  <c r="E2541" i="6" s="1"/>
  <c r="D2542" i="6"/>
  <c r="E2542" i="6" s="1"/>
  <c r="D2543" i="6"/>
  <c r="E2543" i="6" s="1"/>
  <c r="D2544" i="6"/>
  <c r="E2544" i="6" s="1"/>
  <c r="D2545" i="6"/>
  <c r="E2545" i="6" s="1"/>
  <c r="D2546" i="6"/>
  <c r="E2546" i="6" s="1"/>
  <c r="D2547" i="6"/>
  <c r="E2547" i="6" s="1"/>
  <c r="D2548" i="6"/>
  <c r="E2548" i="6" s="1"/>
  <c r="D2549" i="6"/>
  <c r="E2549" i="6" s="1"/>
  <c r="D2550" i="6"/>
  <c r="E2550" i="6" s="1"/>
  <c r="D2551" i="6"/>
  <c r="E2551" i="6" s="1"/>
  <c r="D2552" i="6"/>
  <c r="E2552" i="6" s="1"/>
  <c r="D2553" i="6"/>
  <c r="E2553" i="6" s="1"/>
  <c r="D2554" i="6"/>
  <c r="E2554" i="6" s="1"/>
  <c r="D2555" i="6"/>
  <c r="E2555" i="6" s="1"/>
  <c r="D2556" i="6"/>
  <c r="E2556" i="6" s="1"/>
  <c r="D2557" i="6"/>
  <c r="E2557" i="6" s="1"/>
  <c r="D2558" i="6"/>
  <c r="E2558" i="6" s="1"/>
  <c r="D2559" i="6"/>
  <c r="E2559" i="6" s="1"/>
  <c r="D2560" i="6"/>
  <c r="E2560" i="6" s="1"/>
  <c r="D2561" i="6"/>
  <c r="E2561" i="6" s="1"/>
  <c r="D2562" i="6"/>
  <c r="E2562" i="6" s="1"/>
  <c r="D2563" i="6"/>
  <c r="E2563" i="6" s="1"/>
  <c r="D2564" i="6"/>
  <c r="E2564" i="6" s="1"/>
  <c r="D2565" i="6"/>
  <c r="E2565" i="6" s="1"/>
  <c r="D2566" i="6"/>
  <c r="E2566" i="6" s="1"/>
  <c r="D2567" i="6"/>
  <c r="E2567" i="6" s="1"/>
  <c r="D2568" i="6"/>
  <c r="E2568" i="6" s="1"/>
  <c r="D2569" i="6"/>
  <c r="E2569" i="6" s="1"/>
  <c r="D2570" i="6"/>
  <c r="D2571" i="6"/>
  <c r="E2571" i="6" s="1"/>
  <c r="D2572" i="6"/>
  <c r="E2572" i="6" s="1"/>
  <c r="D2573" i="6"/>
  <c r="E2573" i="6" s="1"/>
  <c r="D2574" i="6"/>
  <c r="E2574" i="6" s="1"/>
  <c r="D2575" i="6"/>
  <c r="E2575" i="6" s="1"/>
  <c r="D2576" i="6"/>
  <c r="E2576" i="6" s="1"/>
  <c r="D2577" i="6"/>
  <c r="E2577" i="6" s="1"/>
  <c r="D2578" i="6"/>
  <c r="E2578" i="6" s="1"/>
  <c r="D2579" i="6"/>
  <c r="E2579" i="6" s="1"/>
  <c r="D2580" i="6"/>
  <c r="D2581" i="6"/>
  <c r="E2581" i="6" s="1"/>
  <c r="D2582" i="6"/>
  <c r="E2582" i="6" s="1"/>
  <c r="D2583" i="6"/>
  <c r="E2583" i="6" s="1"/>
  <c r="D2584" i="6"/>
  <c r="E2584" i="6" s="1"/>
  <c r="D2585" i="6"/>
  <c r="E2585" i="6" s="1"/>
  <c r="D2586" i="6"/>
  <c r="E2586" i="6" s="1"/>
  <c r="D2587" i="6"/>
  <c r="E2587" i="6" s="1"/>
  <c r="D2588" i="6"/>
  <c r="E2588" i="6" s="1"/>
  <c r="D2589" i="6"/>
  <c r="E2589" i="6" s="1"/>
  <c r="D2590" i="6"/>
  <c r="E2590" i="6" s="1"/>
  <c r="D2591" i="6"/>
  <c r="E2591" i="6" s="1"/>
  <c r="D2592" i="6"/>
  <c r="D2593" i="6"/>
  <c r="E2593" i="6" s="1"/>
  <c r="D2594" i="6"/>
  <c r="E2594" i="6" s="1"/>
  <c r="D2595" i="6"/>
  <c r="E2595" i="6" s="1"/>
  <c r="D2596" i="6"/>
  <c r="E2596" i="6" s="1"/>
  <c r="D2597" i="6"/>
  <c r="E2597" i="6" s="1"/>
  <c r="D2598" i="6"/>
  <c r="E2598" i="6" s="1"/>
  <c r="D2599" i="6"/>
  <c r="E2599" i="6" s="1"/>
  <c r="D2600" i="6"/>
  <c r="E2600" i="6" s="1"/>
  <c r="D2601" i="6"/>
  <c r="E2601" i="6" s="1"/>
  <c r="D2602" i="6"/>
  <c r="E2602" i="6" s="1"/>
  <c r="D2603" i="6"/>
  <c r="E2603" i="6" s="1"/>
  <c r="D2604" i="6"/>
  <c r="E2604" i="6" s="1"/>
  <c r="D2605" i="6"/>
  <c r="E2605" i="6" s="1"/>
  <c r="D2606" i="6"/>
  <c r="E2606" i="6" s="1"/>
  <c r="D2607" i="6"/>
  <c r="E2607" i="6" s="1"/>
  <c r="D2608" i="6"/>
  <c r="E2608" i="6" s="1"/>
  <c r="D2609" i="6"/>
  <c r="E2609" i="6" s="1"/>
  <c r="D2610" i="6"/>
  <c r="E2610" i="6" s="1"/>
  <c r="D2611" i="6"/>
  <c r="E2611" i="6" s="1"/>
  <c r="D2612" i="6"/>
  <c r="E2612" i="6" s="1"/>
  <c r="D2613" i="6"/>
  <c r="E2613" i="6" s="1"/>
  <c r="D2614" i="6"/>
  <c r="E2614" i="6" s="1"/>
  <c r="D2615" i="6"/>
  <c r="E2615" i="6" s="1"/>
  <c r="D2616" i="6"/>
  <c r="E2616" i="6" s="1"/>
  <c r="D2617" i="6"/>
  <c r="E2617" i="6" s="1"/>
  <c r="D2618" i="6"/>
  <c r="E2618" i="6" s="1"/>
  <c r="D2619" i="6"/>
  <c r="E2619" i="6" s="1"/>
  <c r="D2620" i="6"/>
  <c r="E2620" i="6" s="1"/>
  <c r="D2621" i="6"/>
  <c r="E2621" i="6" s="1"/>
  <c r="D2622" i="6"/>
  <c r="E2622" i="6" s="1"/>
  <c r="D2623" i="6"/>
  <c r="E2623" i="6" s="1"/>
  <c r="D2624" i="6"/>
  <c r="E2624" i="6" s="1"/>
  <c r="D2625" i="6"/>
  <c r="E2625" i="6" s="1"/>
  <c r="D2626" i="6"/>
  <c r="D2627" i="6"/>
  <c r="E2627" i="6" s="1"/>
  <c r="D2628" i="6"/>
  <c r="E2628" i="6" s="1"/>
  <c r="D2629" i="6"/>
  <c r="E2629" i="6" s="1"/>
  <c r="D2630" i="6"/>
  <c r="E2630" i="6" s="1"/>
  <c r="D2631" i="6"/>
  <c r="E2631" i="6" s="1"/>
  <c r="D2632" i="6"/>
  <c r="E2632" i="6" s="1"/>
  <c r="D2633" i="6"/>
  <c r="E2633" i="6" s="1"/>
  <c r="D2634" i="6"/>
  <c r="E2634" i="6" s="1"/>
  <c r="D2635" i="6"/>
  <c r="E2635" i="6" s="1"/>
  <c r="D2636" i="6"/>
  <c r="E2636" i="6" s="1"/>
  <c r="D2637" i="6"/>
  <c r="E2637" i="6" s="1"/>
  <c r="D2638" i="6"/>
  <c r="E2638" i="6" s="1"/>
  <c r="D2639" i="6"/>
  <c r="E2639" i="6" s="1"/>
  <c r="D2640" i="6"/>
  <c r="E2640" i="6" s="1"/>
  <c r="D2641" i="6"/>
  <c r="E2641" i="6" s="1"/>
  <c r="D2642" i="6"/>
  <c r="E2642" i="6" s="1"/>
  <c r="D2643" i="6"/>
  <c r="E2643" i="6" s="1"/>
  <c r="D2644" i="6"/>
  <c r="E2644" i="6" s="1"/>
  <c r="D2645" i="6"/>
  <c r="E2645" i="6" s="1"/>
  <c r="D2646" i="6"/>
  <c r="E2646" i="6" s="1"/>
  <c r="D2647" i="6"/>
  <c r="E2647" i="6" s="1"/>
  <c r="D2648" i="6"/>
  <c r="E2648" i="6" s="1"/>
  <c r="D2649" i="6"/>
  <c r="E2649" i="6" s="1"/>
  <c r="D2650" i="6"/>
  <c r="E2650" i="6" s="1"/>
  <c r="D2651" i="6"/>
  <c r="E2651" i="6" s="1"/>
  <c r="D2652" i="6"/>
  <c r="E2652" i="6" s="1"/>
  <c r="D2653" i="6"/>
  <c r="E2653" i="6" s="1"/>
  <c r="D2654" i="6"/>
  <c r="E2654" i="6" s="1"/>
  <c r="D2655" i="6"/>
  <c r="E2655" i="6" s="1"/>
  <c r="D2656" i="6"/>
  <c r="E2656" i="6" s="1"/>
  <c r="D2657" i="6"/>
  <c r="E2657" i="6" s="1"/>
  <c r="D2658" i="6"/>
  <c r="E2658" i="6" s="1"/>
  <c r="D2659" i="6"/>
  <c r="E2659" i="6" s="1"/>
  <c r="D2660" i="6"/>
  <c r="E2660" i="6" s="1"/>
  <c r="D2661" i="6"/>
  <c r="E2661" i="6" s="1"/>
  <c r="D2662" i="6"/>
  <c r="E2662" i="6" s="1"/>
  <c r="D2663" i="6"/>
  <c r="E2663" i="6" s="1"/>
  <c r="D2664" i="6"/>
  <c r="E2664" i="6" s="1"/>
  <c r="D2665" i="6"/>
  <c r="E2665" i="6" s="1"/>
  <c r="D2666" i="6"/>
  <c r="E2666" i="6" s="1"/>
  <c r="D2667" i="6"/>
  <c r="E2667" i="6" s="1"/>
  <c r="D2668" i="6"/>
  <c r="D2669" i="6"/>
  <c r="E2669" i="6" s="1"/>
  <c r="D2670" i="6"/>
  <c r="E2670" i="6" s="1"/>
  <c r="D2671" i="6"/>
  <c r="E2671" i="6" s="1"/>
  <c r="D2672" i="6"/>
  <c r="E2672" i="6" s="1"/>
  <c r="D2673" i="6"/>
  <c r="E2673" i="6" s="1"/>
  <c r="D2674" i="6"/>
  <c r="E2674" i="6" s="1"/>
  <c r="D2675" i="6"/>
  <c r="E2675" i="6" s="1"/>
  <c r="D2676" i="6"/>
  <c r="D2677" i="6"/>
  <c r="E2677" i="6" s="1"/>
  <c r="D2678" i="6"/>
  <c r="E2678" i="6" s="1"/>
  <c r="D2679" i="6"/>
  <c r="E2679" i="6" s="1"/>
  <c r="D2680" i="6"/>
  <c r="E2680" i="6" s="1"/>
  <c r="D2681" i="6"/>
  <c r="E2681" i="6" s="1"/>
  <c r="D2682" i="6"/>
  <c r="E2682" i="6" s="1"/>
  <c r="D2683" i="6"/>
  <c r="E2683" i="6" s="1"/>
  <c r="D2684" i="6"/>
  <c r="E2684" i="6" s="1"/>
  <c r="D2685" i="6"/>
  <c r="E2685" i="6" s="1"/>
  <c r="D2686" i="6"/>
  <c r="D2687" i="6"/>
  <c r="E2687" i="6" s="1"/>
  <c r="D2688" i="6"/>
  <c r="E2688" i="6" s="1"/>
  <c r="D2689" i="6"/>
  <c r="E2689" i="6" s="1"/>
  <c r="D2690" i="6"/>
  <c r="E2690" i="6" s="1"/>
  <c r="D2691" i="6"/>
  <c r="E2691" i="6" s="1"/>
  <c r="D2692" i="6"/>
  <c r="E2692" i="6" s="1"/>
  <c r="D2693" i="6"/>
  <c r="E2693" i="6" s="1"/>
  <c r="D2694" i="6"/>
  <c r="E2694" i="6" s="1"/>
  <c r="D2695" i="6"/>
  <c r="E2695" i="6" s="1"/>
  <c r="D2696" i="6"/>
  <c r="E2696" i="6" s="1"/>
  <c r="D2697" i="6"/>
  <c r="E2697" i="6" s="1"/>
  <c r="D2698" i="6"/>
  <c r="E2698" i="6" s="1"/>
  <c r="D2699" i="6"/>
  <c r="E2699" i="6" s="1"/>
  <c r="D2700" i="6"/>
  <c r="E2700" i="6" s="1"/>
  <c r="D2701" i="6"/>
  <c r="E2701" i="6" s="1"/>
  <c r="D2702" i="6"/>
  <c r="E2702" i="6" s="1"/>
  <c r="D2703" i="6"/>
  <c r="E2703" i="6" s="1"/>
  <c r="D2704" i="6"/>
  <c r="E2704" i="6" s="1"/>
  <c r="D2705" i="6"/>
  <c r="E2705" i="6" s="1"/>
  <c r="D2706" i="6"/>
  <c r="E2706" i="6" s="1"/>
  <c r="D2707" i="6"/>
  <c r="E2707" i="6" s="1"/>
  <c r="D2708" i="6"/>
  <c r="E2708" i="6" s="1"/>
  <c r="D2709" i="6"/>
  <c r="E2709" i="6" s="1"/>
  <c r="D2710" i="6"/>
  <c r="E2710" i="6" s="1"/>
  <c r="D2711" i="6"/>
  <c r="E2711" i="6" s="1"/>
  <c r="D2712" i="6"/>
  <c r="E2712" i="6" s="1"/>
  <c r="D2713" i="6"/>
  <c r="E2713" i="6" s="1"/>
  <c r="D2714" i="6"/>
  <c r="E2714" i="6" s="1"/>
  <c r="D2715" i="6"/>
  <c r="E2715" i="6" s="1"/>
  <c r="D2716" i="6"/>
  <c r="E2716" i="6" s="1"/>
  <c r="D2717" i="6"/>
  <c r="E2717" i="6" s="1"/>
  <c r="D2718" i="6"/>
  <c r="E2718" i="6" s="1"/>
  <c r="D2719" i="6"/>
  <c r="E2719" i="6" s="1"/>
  <c r="D2720" i="6"/>
  <c r="E2720" i="6" s="1"/>
  <c r="D2721" i="6"/>
  <c r="E2721" i="6" s="1"/>
  <c r="D2722" i="6"/>
  <c r="E2722" i="6" s="1"/>
  <c r="D2723" i="6"/>
  <c r="E2723" i="6" s="1"/>
  <c r="D2724" i="6"/>
  <c r="E2724" i="6" s="1"/>
  <c r="D2725" i="6"/>
  <c r="E2725" i="6" s="1"/>
  <c r="D2726" i="6"/>
  <c r="E2726" i="6" s="1"/>
  <c r="D2727" i="6"/>
  <c r="E2727" i="6" s="1"/>
  <c r="D2728" i="6"/>
  <c r="E2728" i="6" s="1"/>
  <c r="D2729" i="6"/>
  <c r="E2729" i="6" s="1"/>
  <c r="D2730" i="6"/>
  <c r="E2730" i="6" s="1"/>
  <c r="D2731" i="6"/>
  <c r="E2731" i="6" s="1"/>
  <c r="D2732" i="6"/>
  <c r="E2732" i="6" s="1"/>
  <c r="D2733" i="6"/>
  <c r="E2733" i="6" s="1"/>
  <c r="D2734" i="6"/>
  <c r="E2734" i="6" s="1"/>
  <c r="D2735" i="6"/>
  <c r="E2735" i="6" s="1"/>
  <c r="D2736" i="6"/>
  <c r="E2736" i="6" s="1"/>
  <c r="D2737" i="6"/>
  <c r="E2737" i="6" s="1"/>
  <c r="D2738" i="6"/>
  <c r="E2738" i="6" s="1"/>
  <c r="D2739" i="6"/>
  <c r="E2739" i="6" s="1"/>
  <c r="D2740" i="6"/>
  <c r="E2740" i="6" s="1"/>
  <c r="D2741" i="6"/>
  <c r="E2741" i="6" s="1"/>
  <c r="D2742" i="6"/>
  <c r="E2742" i="6" s="1"/>
  <c r="D2743" i="6"/>
  <c r="E2743" i="6" s="1"/>
  <c r="D2744" i="6"/>
  <c r="E2744" i="6" s="1"/>
  <c r="D2745" i="6"/>
  <c r="D2746" i="6"/>
  <c r="E2746" i="6" s="1"/>
  <c r="D2747" i="6"/>
  <c r="E2747" i="6" s="1"/>
  <c r="D2748" i="6"/>
  <c r="D2749" i="6"/>
  <c r="E2749" i="6" s="1"/>
  <c r="D2750" i="6"/>
  <c r="D2751" i="6"/>
  <c r="E2751" i="6" s="1"/>
  <c r="D2752" i="6"/>
  <c r="E2752" i="6" s="1"/>
  <c r="D2753" i="6"/>
  <c r="E2753" i="6" s="1"/>
  <c r="D2754" i="6"/>
  <c r="E2754" i="6" s="1"/>
  <c r="D2755" i="6"/>
  <c r="E2755" i="6" s="1"/>
  <c r="D2756" i="6"/>
  <c r="E2756" i="6" s="1"/>
  <c r="D2757" i="6"/>
  <c r="E2757" i="6" s="1"/>
  <c r="D2758" i="6"/>
  <c r="E2758" i="6" s="1"/>
  <c r="D2759" i="6"/>
  <c r="D2760" i="6"/>
  <c r="D2761" i="6"/>
  <c r="E2761" i="6" s="1"/>
  <c r="D2762" i="6"/>
  <c r="E2762" i="6" s="1"/>
  <c r="D2763" i="6"/>
  <c r="E2763" i="6" s="1"/>
  <c r="D2764" i="6"/>
  <c r="E2764" i="6" s="1"/>
  <c r="D2765" i="6"/>
  <c r="E2765" i="6" s="1"/>
  <c r="D2766" i="6"/>
  <c r="E2766" i="6" s="1"/>
  <c r="D2767" i="6"/>
  <c r="E2767" i="6" s="1"/>
  <c r="D2768" i="6"/>
  <c r="E2768" i="6" s="1"/>
  <c r="D2769" i="6"/>
  <c r="E2769" i="6" s="1"/>
  <c r="D2770" i="6"/>
  <c r="E2770" i="6" s="1"/>
  <c r="D2771" i="6"/>
  <c r="E2771" i="6" s="1"/>
  <c r="D2772" i="6"/>
  <c r="E2772" i="6" s="1"/>
  <c r="D2773" i="6"/>
  <c r="E2773" i="6" s="1"/>
  <c r="D2774" i="6"/>
  <c r="E2774" i="6" s="1"/>
  <c r="D2775" i="6"/>
  <c r="E2775" i="6" s="1"/>
  <c r="D2776" i="6"/>
  <c r="E2776" i="6" s="1"/>
  <c r="D2777" i="6"/>
  <c r="E2777" i="6" s="1"/>
  <c r="D2778" i="6"/>
  <c r="E2778" i="6" s="1"/>
  <c r="D2779" i="6"/>
  <c r="E2779" i="6" s="1"/>
  <c r="D2780" i="6"/>
  <c r="E2780" i="6" s="1"/>
  <c r="D2781" i="6"/>
  <c r="E2781" i="6" s="1"/>
  <c r="D2782" i="6"/>
  <c r="E2782" i="6" s="1"/>
  <c r="D2783" i="6"/>
  <c r="E2783" i="6" s="1"/>
  <c r="D2784" i="6"/>
  <c r="E2784" i="6" s="1"/>
  <c r="D2785" i="6"/>
  <c r="E2785" i="6" s="1"/>
  <c r="D2786" i="6"/>
  <c r="E2786" i="6" s="1"/>
  <c r="D2787" i="6"/>
  <c r="E2787" i="6" s="1"/>
  <c r="D2788" i="6"/>
  <c r="E2788" i="6" s="1"/>
  <c r="D2789" i="6"/>
  <c r="E2789" i="6" s="1"/>
  <c r="D2790" i="6"/>
  <c r="E2790" i="6" s="1"/>
  <c r="D2791" i="6"/>
  <c r="E2791" i="6" s="1"/>
  <c r="D2792" i="6"/>
  <c r="E2792" i="6" s="1"/>
  <c r="D2793" i="6"/>
  <c r="E2793" i="6" s="1"/>
  <c r="D2794" i="6"/>
  <c r="E2794" i="6" s="1"/>
  <c r="D2795" i="6"/>
  <c r="E2795" i="6" s="1"/>
  <c r="D2796" i="6"/>
  <c r="D2797" i="6"/>
  <c r="E2797" i="6" s="1"/>
  <c r="D2798" i="6"/>
  <c r="E2798" i="6" s="1"/>
  <c r="D2799" i="6"/>
  <c r="E2799" i="6" s="1"/>
  <c r="D2800" i="6"/>
  <c r="E2800" i="6" s="1"/>
  <c r="D2801" i="6"/>
  <c r="E2801" i="6" s="1"/>
  <c r="D2802" i="6"/>
  <c r="E2802" i="6" s="1"/>
  <c r="D2803" i="6"/>
  <c r="E2803" i="6" s="1"/>
  <c r="D2804" i="6"/>
  <c r="E2804" i="6" s="1"/>
  <c r="D2805" i="6"/>
  <c r="E2805" i="6" s="1"/>
  <c r="D2806" i="6"/>
  <c r="E2806" i="6" s="1"/>
  <c r="D2807" i="6"/>
  <c r="D2808" i="6"/>
  <c r="E2808" i="6" s="1"/>
  <c r="D2809" i="6"/>
  <c r="E2809" i="6" s="1"/>
  <c r="D2810" i="6"/>
  <c r="E2810" i="6" s="1"/>
  <c r="D2811" i="6"/>
  <c r="E2811" i="6" s="1"/>
  <c r="D2812" i="6"/>
  <c r="E2812" i="6" s="1"/>
  <c r="D2813" i="6"/>
  <c r="E2813" i="6" s="1"/>
  <c r="D2814" i="6"/>
  <c r="E2814" i="6" s="1"/>
  <c r="D2815" i="6"/>
  <c r="E2815" i="6" s="1"/>
  <c r="D2816" i="6"/>
  <c r="E2816" i="6" s="1"/>
  <c r="D2817" i="6"/>
  <c r="E2817" i="6" s="1"/>
  <c r="D2818" i="6"/>
  <c r="E2818" i="6" s="1"/>
  <c r="D2819" i="6"/>
  <c r="E2819" i="6" s="1"/>
  <c r="D2820" i="6"/>
  <c r="E2820" i="6" s="1"/>
  <c r="D2821" i="6"/>
  <c r="E2821" i="6" s="1"/>
  <c r="D2822" i="6"/>
  <c r="E2822" i="6" s="1"/>
  <c r="D2823" i="6"/>
  <c r="E2823" i="6" s="1"/>
  <c r="D2824" i="6"/>
  <c r="E2824" i="6" s="1"/>
  <c r="D2825" i="6"/>
  <c r="E2825" i="6" s="1"/>
  <c r="D2826" i="6"/>
  <c r="E2826" i="6" s="1"/>
  <c r="D2827" i="6"/>
  <c r="E2827" i="6" s="1"/>
  <c r="D2828" i="6"/>
  <c r="E2828" i="6" s="1"/>
  <c r="D2829" i="6"/>
  <c r="E2829" i="6" s="1"/>
  <c r="D2830" i="6"/>
  <c r="E2830" i="6" s="1"/>
  <c r="D2831" i="6"/>
  <c r="E2831" i="6" s="1"/>
  <c r="D2832" i="6"/>
  <c r="E2832" i="6" s="1"/>
  <c r="D2833" i="6"/>
  <c r="E2833" i="6" s="1"/>
  <c r="D2834" i="6"/>
  <c r="E2834" i="6" s="1"/>
  <c r="D2835" i="6"/>
  <c r="E2835" i="6" s="1"/>
  <c r="D2836" i="6"/>
  <c r="E2836" i="6" s="1"/>
  <c r="D2837" i="6"/>
  <c r="E2837" i="6" s="1"/>
  <c r="D2838" i="6"/>
  <c r="E2838" i="6" s="1"/>
  <c r="D2839" i="6"/>
  <c r="E2839" i="6" s="1"/>
  <c r="D2840" i="6"/>
  <c r="E2840" i="6" s="1"/>
  <c r="D2841" i="6"/>
  <c r="E2841" i="6" s="1"/>
  <c r="D2842" i="6"/>
  <c r="E2842" i="6" s="1"/>
  <c r="D2843" i="6"/>
  <c r="E2843" i="6" s="1"/>
  <c r="D2844" i="6"/>
  <c r="E2844" i="6" s="1"/>
  <c r="D2845" i="6"/>
  <c r="E2845" i="6" s="1"/>
  <c r="D2846" i="6"/>
  <c r="E2846" i="6" s="1"/>
  <c r="D2847" i="6"/>
  <c r="E2847" i="6" s="1"/>
  <c r="D2848" i="6"/>
  <c r="E2848" i="6" s="1"/>
  <c r="D2849" i="6"/>
  <c r="E2849" i="6" s="1"/>
  <c r="D2850" i="6"/>
  <c r="E2850" i="6" s="1"/>
  <c r="D2851" i="6"/>
  <c r="E2851" i="6" s="1"/>
  <c r="D2852" i="6"/>
  <c r="E2852" i="6" s="1"/>
  <c r="D2853" i="6"/>
  <c r="E2853" i="6" s="1"/>
  <c r="D2854" i="6"/>
  <c r="E2854" i="6" s="1"/>
  <c r="D2855" i="6"/>
  <c r="E2855" i="6" s="1"/>
  <c r="D2856" i="6"/>
  <c r="E2856" i="6" s="1"/>
  <c r="D2857" i="6"/>
  <c r="E2857" i="6" s="1"/>
  <c r="D2858" i="6"/>
  <c r="E2858" i="6" s="1"/>
  <c r="D2859" i="6"/>
  <c r="E2859" i="6" s="1"/>
  <c r="D2860" i="6"/>
  <c r="D2861" i="6"/>
  <c r="E2861" i="6" s="1"/>
  <c r="D2862" i="6"/>
  <c r="E2862" i="6" s="1"/>
  <c r="D2863" i="6"/>
  <c r="E2863" i="6" s="1"/>
  <c r="D2864" i="6"/>
  <c r="E2864" i="6" s="1"/>
  <c r="D2865" i="6"/>
  <c r="E2865" i="6" s="1"/>
  <c r="D2866" i="6"/>
  <c r="E2866" i="6" s="1"/>
  <c r="D2867" i="6"/>
  <c r="D2868" i="6"/>
  <c r="D2869" i="6"/>
  <c r="E2869" i="6" s="1"/>
  <c r="D2870" i="6"/>
  <c r="E2870" i="6" s="1"/>
  <c r="D2871" i="6"/>
  <c r="E2871" i="6" s="1"/>
  <c r="D2872" i="6"/>
  <c r="E2872" i="6" s="1"/>
  <c r="D2873" i="6"/>
  <c r="E2873" i="6" s="1"/>
  <c r="D2874" i="6"/>
  <c r="E2874" i="6" s="1"/>
  <c r="D2875" i="6"/>
  <c r="E2875" i="6" s="1"/>
  <c r="D2876" i="6"/>
  <c r="E2876" i="6" s="1"/>
  <c r="D2877" i="6"/>
  <c r="E2877" i="6" s="1"/>
  <c r="D2878" i="6"/>
  <c r="E2878" i="6" s="1"/>
  <c r="D2879" i="6"/>
  <c r="E2879" i="6" s="1"/>
  <c r="D2880" i="6"/>
  <c r="E2880" i="6" s="1"/>
  <c r="D2881" i="6"/>
  <c r="E2881" i="6" s="1"/>
  <c r="D2882" i="6"/>
  <c r="E2882" i="6" s="1"/>
  <c r="D2883" i="6"/>
  <c r="E2883" i="6" s="1"/>
  <c r="D2884" i="6"/>
  <c r="E2884" i="6" s="1"/>
  <c r="D2885" i="6"/>
  <c r="E2885" i="6" s="1"/>
  <c r="D2886" i="6"/>
  <c r="E2886" i="6" s="1"/>
  <c r="D2887" i="6"/>
  <c r="E2887" i="6" s="1"/>
  <c r="D2888" i="6"/>
  <c r="E2888" i="6" s="1"/>
  <c r="D2889" i="6"/>
  <c r="E2889" i="6" s="1"/>
  <c r="D2890" i="6"/>
  <c r="E2890" i="6" s="1"/>
  <c r="D2891" i="6"/>
  <c r="D2892" i="6"/>
  <c r="D2893" i="6"/>
  <c r="E2893" i="6" s="1"/>
  <c r="D2894" i="6"/>
  <c r="E2894" i="6" s="1"/>
  <c r="D2895" i="6"/>
  <c r="E2895" i="6" s="1"/>
  <c r="D2896" i="6"/>
  <c r="E2896" i="6" s="1"/>
  <c r="D2897" i="6"/>
  <c r="E2897" i="6" s="1"/>
  <c r="D2898" i="6"/>
  <c r="E2898" i="6" s="1"/>
  <c r="D2899" i="6"/>
  <c r="E2899" i="6" s="1"/>
  <c r="D2900" i="6"/>
  <c r="E2900" i="6" s="1"/>
  <c r="D2901" i="6"/>
  <c r="E2901" i="6" s="1"/>
  <c r="D2902" i="6"/>
  <c r="E2902" i="6" s="1"/>
  <c r="D2903" i="6"/>
  <c r="D2904" i="6"/>
  <c r="E2904" i="6" s="1"/>
  <c r="D2905" i="6"/>
  <c r="E2905" i="6" s="1"/>
  <c r="D2906" i="6"/>
  <c r="E2906" i="6" s="1"/>
  <c r="D2907" i="6"/>
  <c r="E2907" i="6" s="1"/>
  <c r="D2908" i="6"/>
  <c r="E2908" i="6" s="1"/>
  <c r="D2909" i="6"/>
  <c r="E2909" i="6" s="1"/>
  <c r="D2910" i="6"/>
  <c r="E2910" i="6" s="1"/>
  <c r="D2911" i="6"/>
  <c r="E2911" i="6" s="1"/>
  <c r="D2912" i="6"/>
  <c r="E2912" i="6" s="1"/>
  <c r="D2913" i="6"/>
  <c r="E2913" i="6" s="1"/>
  <c r="D2914" i="6"/>
  <c r="E2914" i="6" s="1"/>
  <c r="D2915" i="6"/>
  <c r="E2915" i="6" s="1"/>
  <c r="D2916" i="6"/>
  <c r="E2916" i="6" s="1"/>
  <c r="D2917" i="6"/>
  <c r="E2917" i="6" s="1"/>
  <c r="D2918" i="6"/>
  <c r="E2918" i="6" s="1"/>
  <c r="D2919" i="6"/>
  <c r="E2919" i="6" s="1"/>
  <c r="D2920" i="6"/>
  <c r="E2920" i="6" s="1"/>
  <c r="D2921" i="6"/>
  <c r="E2921" i="6" s="1"/>
  <c r="D2922" i="6"/>
  <c r="E2922" i="6" s="1"/>
  <c r="D2923" i="6"/>
  <c r="E2923" i="6" s="1"/>
  <c r="D2924" i="6"/>
  <c r="E2924" i="6" s="1"/>
  <c r="D2925" i="6"/>
  <c r="E2925" i="6" s="1"/>
  <c r="D2926" i="6"/>
  <c r="E2926" i="6" s="1"/>
  <c r="D2927" i="6"/>
  <c r="E2927" i="6" s="1"/>
  <c r="D2928" i="6"/>
  <c r="E2928" i="6" s="1"/>
  <c r="D2929" i="6"/>
  <c r="E2929" i="6" s="1"/>
  <c r="D2930" i="6"/>
  <c r="E2930" i="6" s="1"/>
  <c r="D2931" i="6"/>
  <c r="E2931" i="6" s="1"/>
  <c r="D2932" i="6"/>
  <c r="E2932" i="6" s="1"/>
  <c r="D2933" i="6"/>
  <c r="E2933" i="6" s="1"/>
  <c r="D2934" i="6"/>
  <c r="E2934" i="6" s="1"/>
  <c r="D2935" i="6"/>
  <c r="E2935" i="6" s="1"/>
  <c r="D2936" i="6"/>
  <c r="E2936" i="6" s="1"/>
  <c r="D2937" i="6"/>
  <c r="E2937" i="6" s="1"/>
  <c r="D2938" i="6"/>
  <c r="D2939" i="6"/>
  <c r="E2939" i="6" s="1"/>
  <c r="D2940" i="6"/>
  <c r="D2941" i="6"/>
  <c r="E2941" i="6" s="1"/>
  <c r="D2942" i="6"/>
  <c r="E2942" i="6" s="1"/>
  <c r="D2943" i="6"/>
  <c r="E2943" i="6" s="1"/>
  <c r="D2944" i="6"/>
  <c r="E2944" i="6" s="1"/>
  <c r="D2945" i="6"/>
  <c r="E2945" i="6" s="1"/>
  <c r="D2946" i="6"/>
  <c r="E2946" i="6" s="1"/>
  <c r="D2947" i="6"/>
  <c r="E2947" i="6" s="1"/>
  <c r="D2948" i="6"/>
  <c r="E2948" i="6" s="1"/>
  <c r="D2949" i="6"/>
  <c r="E2949" i="6" s="1"/>
  <c r="D2950" i="6"/>
  <c r="E2950" i="6" s="1"/>
  <c r="D2951" i="6"/>
  <c r="E2951" i="6" s="1"/>
  <c r="D2952" i="6"/>
  <c r="E2952" i="6" s="1"/>
  <c r="D2953" i="6"/>
  <c r="E2953" i="6" s="1"/>
  <c r="D2954" i="6"/>
  <c r="E2954" i="6" s="1"/>
  <c r="D2955" i="6"/>
  <c r="E2955" i="6" s="1"/>
  <c r="D2956" i="6"/>
  <c r="E2956" i="6" s="1"/>
  <c r="D2957" i="6"/>
  <c r="E2957" i="6" s="1"/>
  <c r="D2958" i="6"/>
  <c r="E2958" i="6" s="1"/>
  <c r="D2959" i="6"/>
  <c r="E2959" i="6" s="1"/>
  <c r="D2960" i="6"/>
  <c r="E2960" i="6" s="1"/>
  <c r="D2961" i="6"/>
  <c r="E2961" i="6" s="1"/>
  <c r="D2962" i="6"/>
  <c r="E2962" i="6" s="1"/>
  <c r="D2963" i="6"/>
  <c r="E2963" i="6" s="1"/>
  <c r="D2964" i="6"/>
  <c r="D2965" i="6"/>
  <c r="E2965" i="6" s="1"/>
  <c r="D2966" i="6"/>
  <c r="E2966" i="6" s="1"/>
  <c r="D2967" i="6"/>
  <c r="E2967" i="6" s="1"/>
  <c r="D2968" i="6"/>
  <c r="E2968" i="6" s="1"/>
  <c r="D2969" i="6"/>
  <c r="E2969" i="6" s="1"/>
  <c r="D2970" i="6"/>
  <c r="E2970" i="6" s="1"/>
  <c r="D2971" i="6"/>
  <c r="E2971" i="6" s="1"/>
  <c r="D2972" i="6"/>
  <c r="E2972" i="6" s="1"/>
  <c r="D2973" i="6"/>
  <c r="E2973" i="6" s="1"/>
  <c r="D2974" i="6"/>
  <c r="E2974" i="6" s="1"/>
  <c r="D2975" i="6"/>
  <c r="E2975" i="6" s="1"/>
  <c r="D2976" i="6"/>
  <c r="E2976" i="6" s="1"/>
  <c r="D2977" i="6"/>
  <c r="E2977" i="6" s="1"/>
  <c r="D2978" i="6"/>
  <c r="E2978" i="6" s="1"/>
  <c r="D2979" i="6"/>
  <c r="E2979" i="6" s="1"/>
  <c r="D2980" i="6"/>
  <c r="E2980" i="6" s="1"/>
  <c r="D2981" i="6"/>
  <c r="E2981" i="6" s="1"/>
  <c r="D2982" i="6"/>
  <c r="E2982" i="6" s="1"/>
  <c r="D2983" i="6"/>
  <c r="E2983" i="6" s="1"/>
  <c r="D2984" i="6"/>
  <c r="E2984" i="6" s="1"/>
  <c r="D2985" i="6"/>
  <c r="E2985" i="6" s="1"/>
  <c r="D2986" i="6"/>
  <c r="E2986" i="6" s="1"/>
  <c r="D2987" i="6"/>
  <c r="E2987" i="6" s="1"/>
  <c r="D2988" i="6"/>
  <c r="D2989" i="6"/>
  <c r="E2989" i="6" s="1"/>
  <c r="D2990" i="6"/>
  <c r="E2990" i="6" s="1"/>
  <c r="D2991" i="6"/>
  <c r="E2991" i="6" s="1"/>
  <c r="D2992" i="6"/>
  <c r="E2992" i="6" s="1"/>
  <c r="D2993" i="6"/>
  <c r="E2993" i="6" s="1"/>
  <c r="D2994" i="6"/>
  <c r="E2994" i="6" s="1"/>
  <c r="D2995" i="6"/>
  <c r="E2995" i="6" s="1"/>
  <c r="D2996" i="6"/>
  <c r="E2996" i="6" s="1"/>
  <c r="D2997" i="6"/>
  <c r="E2997" i="6" s="1"/>
  <c r="D2998" i="6"/>
  <c r="E2998" i="6" s="1"/>
  <c r="D2999" i="6"/>
  <c r="E2999" i="6" s="1"/>
  <c r="D3000" i="6"/>
  <c r="E3000" i="6" s="1"/>
  <c r="D3001" i="6"/>
  <c r="E3001" i="6" s="1"/>
  <c r="D3002" i="6"/>
  <c r="E3002" i="6" s="1"/>
  <c r="D3003" i="6"/>
  <c r="E3003" i="6" s="1"/>
  <c r="D3004" i="6"/>
  <c r="E3004" i="6" s="1"/>
  <c r="D3005" i="6"/>
  <c r="E3005" i="6" s="1"/>
  <c r="D3006" i="6"/>
  <c r="E3006" i="6" s="1"/>
  <c r="D3007" i="6"/>
  <c r="E3007" i="6" s="1"/>
  <c r="D3008" i="6"/>
  <c r="E3008" i="6" s="1"/>
  <c r="D3009" i="6"/>
  <c r="E3009" i="6" s="1"/>
  <c r="D3010" i="6"/>
  <c r="E3010" i="6" s="1"/>
  <c r="D3011" i="6"/>
  <c r="E3011" i="6" s="1"/>
  <c r="D3012" i="6"/>
  <c r="E3012" i="6" s="1"/>
  <c r="D3013" i="6"/>
  <c r="E3013" i="6" s="1"/>
  <c r="D3014" i="6"/>
  <c r="E3014" i="6" s="1"/>
  <c r="D3015" i="6"/>
  <c r="E3015" i="6" s="1"/>
  <c r="D3016" i="6"/>
  <c r="E3016" i="6" s="1"/>
  <c r="D3017" i="6"/>
  <c r="E3017" i="6" s="1"/>
  <c r="D3018" i="6"/>
  <c r="E3018" i="6" s="1"/>
  <c r="D3019" i="6"/>
  <c r="E3019" i="6" s="1"/>
  <c r="D3020" i="6"/>
  <c r="E3020" i="6" s="1"/>
  <c r="D3021" i="6"/>
  <c r="E3021" i="6" s="1"/>
  <c r="D3022" i="6"/>
  <c r="E3022" i="6" s="1"/>
  <c r="D3023" i="6"/>
  <c r="E3023" i="6" s="1"/>
  <c r="D3024" i="6"/>
  <c r="D3025" i="6"/>
  <c r="E3025" i="6" s="1"/>
  <c r="D3026" i="6"/>
  <c r="E3026" i="6" s="1"/>
  <c r="D3027" i="6"/>
  <c r="E3027" i="6" s="1"/>
  <c r="D3028" i="6"/>
  <c r="E3028" i="6" s="1"/>
  <c r="D3029" i="6"/>
  <c r="E3029" i="6" s="1"/>
  <c r="D3030" i="6"/>
  <c r="E3030" i="6" s="1"/>
  <c r="D3031" i="6"/>
  <c r="E3031" i="6" s="1"/>
  <c r="D3032" i="6"/>
  <c r="E3032" i="6" s="1"/>
  <c r="D3033" i="6"/>
  <c r="E3033" i="6" s="1"/>
  <c r="D3034" i="6"/>
  <c r="E3034" i="6" s="1"/>
  <c r="D3035" i="6"/>
  <c r="E3035" i="6" s="1"/>
  <c r="D3036" i="6"/>
  <c r="E3036" i="6" s="1"/>
  <c r="D3037" i="6"/>
  <c r="E3037" i="6" s="1"/>
  <c r="D3038" i="6"/>
  <c r="E3038" i="6" s="1"/>
  <c r="D3039" i="6"/>
  <c r="E3039" i="6" s="1"/>
  <c r="D3040" i="6"/>
  <c r="E3040" i="6" s="1"/>
  <c r="D3041" i="6"/>
  <c r="E3041" i="6" s="1"/>
  <c r="D3042" i="6"/>
  <c r="E3042" i="6" s="1"/>
  <c r="D3043" i="6"/>
  <c r="E3043" i="6" s="1"/>
  <c r="D3044" i="6"/>
  <c r="E3044" i="6" s="1"/>
  <c r="D3045" i="6"/>
  <c r="E3045" i="6" s="1"/>
  <c r="D3046" i="6"/>
  <c r="E3046" i="6" s="1"/>
  <c r="D3047" i="6"/>
  <c r="E3047" i="6" s="1"/>
  <c r="D3048" i="6"/>
  <c r="E3048" i="6" s="1"/>
  <c r="D3049" i="6"/>
  <c r="E3049" i="6" s="1"/>
  <c r="D3050" i="6"/>
  <c r="E3050" i="6" s="1"/>
  <c r="D3051" i="6"/>
  <c r="E3051" i="6" s="1"/>
  <c r="D3052" i="6"/>
  <c r="E3052" i="6" s="1"/>
  <c r="D3053" i="6"/>
  <c r="E3053" i="6" s="1"/>
  <c r="D3054" i="6"/>
  <c r="E3054" i="6" s="1"/>
  <c r="D3055" i="6"/>
  <c r="E3055" i="6" s="1"/>
  <c r="D3056" i="6"/>
  <c r="E3056" i="6" s="1"/>
  <c r="D3057" i="6"/>
  <c r="E3057" i="6" s="1"/>
  <c r="D3058" i="6"/>
  <c r="E3058" i="6" s="1"/>
  <c r="D3059" i="6"/>
  <c r="D3060" i="6"/>
  <c r="D3061" i="6"/>
  <c r="E3061" i="6" s="1"/>
  <c r="D3062" i="6"/>
  <c r="E3062" i="6" s="1"/>
  <c r="D3063" i="6"/>
  <c r="E3063" i="6" s="1"/>
  <c r="D3064" i="6"/>
  <c r="E3064" i="6" s="1"/>
  <c r="D3065" i="6"/>
  <c r="E3065" i="6" s="1"/>
  <c r="D3066" i="6"/>
  <c r="E3066" i="6" s="1"/>
  <c r="D3067" i="6"/>
  <c r="E3067" i="6" s="1"/>
  <c r="D3068" i="6"/>
  <c r="E3068" i="6" s="1"/>
  <c r="D3069" i="6"/>
  <c r="E3069" i="6" s="1"/>
  <c r="D3070" i="6"/>
  <c r="E3070" i="6" s="1"/>
  <c r="D3071" i="6"/>
  <c r="E3071" i="6" s="1"/>
  <c r="D3072" i="6"/>
  <c r="E3072" i="6" s="1"/>
  <c r="D3073" i="6"/>
  <c r="D3074" i="6"/>
  <c r="E3074" i="6" s="1"/>
  <c r="D3075" i="6"/>
  <c r="E3075" i="6" s="1"/>
  <c r="D3076" i="6"/>
  <c r="E3076" i="6" s="1"/>
  <c r="D3077" i="6"/>
  <c r="E3077" i="6" s="1"/>
  <c r="D3078" i="6"/>
  <c r="E3078" i="6" s="1"/>
  <c r="D3079" i="6"/>
  <c r="E3079" i="6" s="1"/>
  <c r="D3080" i="6"/>
  <c r="E3080" i="6" s="1"/>
  <c r="D3081" i="6"/>
  <c r="E3081" i="6" s="1"/>
  <c r="D3082" i="6"/>
  <c r="D3083" i="6"/>
  <c r="E3083" i="6" s="1"/>
  <c r="D3084" i="6"/>
  <c r="E3084" i="6" s="1"/>
  <c r="D3085" i="6"/>
  <c r="E3085" i="6" s="1"/>
  <c r="D3086" i="6"/>
  <c r="E3086" i="6" s="1"/>
  <c r="D3087" i="6"/>
  <c r="E3087" i="6" s="1"/>
  <c r="D3088" i="6"/>
  <c r="E3088" i="6" s="1"/>
  <c r="D3089" i="6"/>
  <c r="E3089" i="6" s="1"/>
  <c r="D3090" i="6"/>
  <c r="E3090" i="6" s="1"/>
  <c r="D3091" i="6"/>
  <c r="E3091" i="6" s="1"/>
  <c r="D3092" i="6"/>
  <c r="E3092" i="6" s="1"/>
  <c r="D3093" i="6"/>
  <c r="E3093" i="6" s="1"/>
  <c r="D3094" i="6"/>
  <c r="E3094" i="6" s="1"/>
  <c r="D3095" i="6"/>
  <c r="D3096" i="6"/>
  <c r="E3096" i="6" s="1"/>
  <c r="D3097" i="6"/>
  <c r="E3097" i="6" s="1"/>
  <c r="D3098" i="6"/>
  <c r="E3098" i="6" s="1"/>
  <c r="D3099" i="6"/>
  <c r="E3099" i="6" s="1"/>
  <c r="D3100" i="6"/>
  <c r="E3100" i="6" s="1"/>
  <c r="D3101" i="6"/>
  <c r="E3101" i="6" s="1"/>
  <c r="D3102" i="6"/>
  <c r="E3102" i="6" s="1"/>
  <c r="D3103" i="6"/>
  <c r="E3103" i="6" s="1"/>
  <c r="D3104" i="6"/>
  <c r="E3104" i="6" s="1"/>
  <c r="D3105" i="6"/>
  <c r="E3105" i="6" s="1"/>
  <c r="D3106" i="6"/>
  <c r="E3106" i="6" s="1"/>
  <c r="D3107" i="6"/>
  <c r="E3107" i="6" s="1"/>
  <c r="D3108" i="6"/>
  <c r="E3108" i="6" s="1"/>
  <c r="D3109" i="6"/>
  <c r="E3109" i="6" s="1"/>
  <c r="D3110" i="6"/>
  <c r="E3110" i="6" s="1"/>
  <c r="D3111" i="6"/>
  <c r="E3111" i="6" s="1"/>
  <c r="D3112" i="6"/>
  <c r="E3112" i="6" s="1"/>
  <c r="D3113" i="6"/>
  <c r="E3113" i="6" s="1"/>
  <c r="D3114" i="6"/>
  <c r="E3114" i="6" s="1"/>
  <c r="D3115" i="6"/>
  <c r="E3115" i="6" s="1"/>
  <c r="D3116" i="6"/>
  <c r="E3116" i="6" s="1"/>
  <c r="D3117" i="6"/>
  <c r="E3117" i="6" s="1"/>
  <c r="D3118" i="6"/>
  <c r="E3118" i="6" s="1"/>
  <c r="D3119" i="6"/>
  <c r="E3119" i="6" s="1"/>
  <c r="D3120" i="6"/>
  <c r="E3120" i="6" s="1"/>
  <c r="D3121" i="6"/>
  <c r="E3121" i="6" s="1"/>
  <c r="D3122" i="6"/>
  <c r="E3122" i="6" s="1"/>
  <c r="D3123" i="6"/>
  <c r="E3123" i="6" s="1"/>
  <c r="D3124" i="6"/>
  <c r="E3124" i="6" s="1"/>
  <c r="D3125" i="6"/>
  <c r="E3125" i="6" s="1"/>
  <c r="D3126" i="6"/>
  <c r="E3126" i="6" s="1"/>
  <c r="D3127" i="6"/>
  <c r="E3127" i="6" s="1"/>
  <c r="D3128" i="6"/>
  <c r="E3128" i="6" s="1"/>
  <c r="D3129" i="6"/>
  <c r="E3129" i="6" s="1"/>
  <c r="D3130" i="6"/>
  <c r="E3130" i="6" s="1"/>
  <c r="D3131" i="6"/>
  <c r="E3131" i="6" s="1"/>
  <c r="D3132" i="6"/>
  <c r="E3132" i="6" s="1"/>
  <c r="D3133" i="6"/>
  <c r="E3133" i="6" s="1"/>
  <c r="D3134" i="6"/>
  <c r="E3134" i="6" s="1"/>
  <c r="D3135" i="6"/>
  <c r="E3135" i="6" s="1"/>
  <c r="D3136" i="6"/>
  <c r="E3136" i="6" s="1"/>
  <c r="D3137" i="6"/>
  <c r="E3137" i="6" s="1"/>
  <c r="D3138" i="6"/>
  <c r="E3138" i="6" s="1"/>
  <c r="D3139" i="6"/>
  <c r="E3139" i="6" s="1"/>
  <c r="D3140" i="6"/>
  <c r="E3140" i="6" s="1"/>
  <c r="D3141" i="6"/>
  <c r="E3141" i="6" s="1"/>
  <c r="D3142" i="6"/>
  <c r="E3142" i="6" s="1"/>
  <c r="D3143" i="6"/>
  <c r="E3143" i="6" s="1"/>
  <c r="D3144" i="6"/>
  <c r="E3144" i="6" s="1"/>
  <c r="D3145" i="6"/>
  <c r="E3145" i="6" s="1"/>
  <c r="D3146" i="6"/>
  <c r="E3146" i="6" s="1"/>
  <c r="D3147" i="6"/>
  <c r="E3147" i="6" s="1"/>
  <c r="D3148" i="6"/>
  <c r="E3148" i="6" s="1"/>
  <c r="D3149" i="6"/>
  <c r="E3149" i="6" s="1"/>
  <c r="D3150" i="6"/>
  <c r="E3150" i="6" s="1"/>
  <c r="D3151" i="6"/>
  <c r="E3151" i="6" s="1"/>
  <c r="D3152" i="6"/>
  <c r="E3152" i="6" s="1"/>
  <c r="D3153" i="6"/>
  <c r="E3153" i="6" s="1"/>
  <c r="D3154" i="6"/>
  <c r="E3154" i="6" s="1"/>
  <c r="D3155" i="6"/>
  <c r="E3155" i="6" s="1"/>
  <c r="D3156" i="6"/>
  <c r="E3156" i="6" s="1"/>
  <c r="D3157" i="6"/>
  <c r="E3157" i="6" s="1"/>
  <c r="D3158" i="6"/>
  <c r="E3158" i="6" s="1"/>
  <c r="D3159" i="6"/>
  <c r="E3159" i="6" s="1"/>
  <c r="D3160" i="6"/>
  <c r="E3160" i="6" s="1"/>
  <c r="D3161" i="6"/>
  <c r="E3161" i="6" s="1"/>
  <c r="D3162" i="6"/>
  <c r="E3162" i="6" s="1"/>
  <c r="D3163" i="6"/>
  <c r="E3163" i="6" s="1"/>
  <c r="D3164" i="6"/>
  <c r="E3164" i="6" s="1"/>
  <c r="D3165" i="6"/>
  <c r="E3165" i="6" s="1"/>
  <c r="D3166" i="6"/>
  <c r="E3166" i="6" s="1"/>
  <c r="D3167" i="6"/>
  <c r="E3167" i="6" s="1"/>
  <c r="D3168" i="6"/>
  <c r="E3168" i="6" s="1"/>
  <c r="D3169" i="6"/>
  <c r="E3169" i="6" s="1"/>
  <c r="D3170" i="6"/>
  <c r="E3170" i="6" s="1"/>
  <c r="D3171" i="6"/>
  <c r="E3171" i="6" s="1"/>
  <c r="D3172" i="6"/>
  <c r="E3172" i="6" s="1"/>
  <c r="D3173" i="6"/>
  <c r="E3173" i="6" s="1"/>
  <c r="D3174" i="6"/>
  <c r="E3174" i="6" s="1"/>
  <c r="D3175" i="6"/>
  <c r="E3175" i="6" s="1"/>
  <c r="D3176" i="6"/>
  <c r="E3176" i="6" s="1"/>
  <c r="D3177" i="6"/>
  <c r="E3177" i="6" s="1"/>
  <c r="D3178" i="6"/>
  <c r="E3178" i="6" s="1"/>
  <c r="D3179" i="6"/>
  <c r="E3179" i="6" s="1"/>
  <c r="D3180" i="6"/>
  <c r="D3181" i="6"/>
  <c r="E3181" i="6" s="1"/>
  <c r="D3182" i="6"/>
  <c r="E3182" i="6" s="1"/>
  <c r="D3183" i="6"/>
  <c r="E3183" i="6" s="1"/>
  <c r="D3184" i="6"/>
  <c r="E3184" i="6" s="1"/>
  <c r="D3185" i="6"/>
  <c r="E3185" i="6" s="1"/>
  <c r="D3186" i="6"/>
  <c r="E3186" i="6" s="1"/>
  <c r="D3187" i="6"/>
  <c r="E3187" i="6" s="1"/>
  <c r="D3188" i="6"/>
  <c r="E3188" i="6" s="1"/>
  <c r="D3189" i="6"/>
  <c r="E3189" i="6" s="1"/>
  <c r="D3190" i="6"/>
  <c r="E3190" i="6" s="1"/>
  <c r="D3191" i="6"/>
  <c r="D3192" i="6"/>
  <c r="D3193" i="6"/>
  <c r="E3193" i="6" s="1"/>
  <c r="D3194" i="6"/>
  <c r="E3194" i="6" s="1"/>
  <c r="D3195" i="6"/>
  <c r="E3195" i="6" s="1"/>
  <c r="D3196" i="6"/>
  <c r="E3196" i="6" s="1"/>
  <c r="D3197" i="6"/>
  <c r="E3197" i="6" s="1"/>
  <c r="D3198" i="6"/>
  <c r="E3198" i="6" s="1"/>
  <c r="D3199" i="6"/>
  <c r="E3199" i="6" s="1"/>
  <c r="D3200" i="6"/>
  <c r="E3200" i="6" s="1"/>
  <c r="D3201" i="6"/>
  <c r="E3201" i="6" s="1"/>
  <c r="D3202" i="6"/>
  <c r="E3202" i="6" s="1"/>
  <c r="D3203" i="6"/>
  <c r="E3203" i="6" s="1"/>
  <c r="D3204" i="6"/>
  <c r="D3205" i="6"/>
  <c r="E3205" i="6" s="1"/>
  <c r="D3206" i="6"/>
  <c r="E3206" i="6" s="1"/>
  <c r="D3207" i="6"/>
  <c r="E3207" i="6" s="1"/>
  <c r="D3208" i="6"/>
  <c r="E3208" i="6" s="1"/>
  <c r="D3209" i="6"/>
  <c r="E3209" i="6" s="1"/>
  <c r="D3210" i="6"/>
  <c r="E3210" i="6" s="1"/>
  <c r="D3211" i="6"/>
  <c r="E3211" i="6" s="1"/>
  <c r="D3212" i="6"/>
  <c r="E3212" i="6" s="1"/>
  <c r="D3213" i="6"/>
  <c r="E3213" i="6" s="1"/>
  <c r="D3214" i="6"/>
  <c r="E3214" i="6" s="1"/>
  <c r="D3215" i="6"/>
  <c r="E3215" i="6" s="1"/>
  <c r="D3216" i="6"/>
  <c r="E3216" i="6" s="1"/>
  <c r="D3217" i="6"/>
  <c r="E3217" i="6" s="1"/>
  <c r="D3218" i="6"/>
  <c r="E3218" i="6" s="1"/>
  <c r="D3219" i="6"/>
  <c r="E3219" i="6" s="1"/>
  <c r="D3220" i="6"/>
  <c r="E3220" i="6" s="1"/>
  <c r="D3221" i="6"/>
  <c r="E3221" i="6" s="1"/>
  <c r="D3222" i="6"/>
  <c r="E3222" i="6" s="1"/>
  <c r="D3223" i="6"/>
  <c r="E3223" i="6" s="1"/>
  <c r="D3224" i="6"/>
  <c r="E3224" i="6" s="1"/>
  <c r="D3225" i="6"/>
  <c r="E3225" i="6" s="1"/>
  <c r="D3226" i="6"/>
  <c r="E3226" i="6" s="1"/>
  <c r="D3227" i="6"/>
  <c r="E3227" i="6" s="1"/>
  <c r="D3228" i="6"/>
  <c r="E3228" i="6" s="1"/>
  <c r="D3229" i="6"/>
  <c r="E3229" i="6" s="1"/>
  <c r="D3230" i="6"/>
  <c r="E3230" i="6" s="1"/>
  <c r="D3231" i="6"/>
  <c r="E3231" i="6" s="1"/>
  <c r="D3232" i="6"/>
  <c r="E3232" i="6" s="1"/>
  <c r="D3233" i="6"/>
  <c r="E3233" i="6" s="1"/>
  <c r="D3234" i="6"/>
  <c r="E3234" i="6" s="1"/>
  <c r="D3235" i="6"/>
  <c r="E3235" i="6" s="1"/>
  <c r="D3236" i="6"/>
  <c r="E3236" i="6" s="1"/>
  <c r="D3237" i="6"/>
  <c r="E3237" i="6" s="1"/>
  <c r="D3238" i="6"/>
  <c r="E3238" i="6" s="1"/>
  <c r="D3239" i="6"/>
  <c r="E3239" i="6" s="1"/>
  <c r="D3240" i="6"/>
  <c r="E3240" i="6" s="1"/>
  <c r="D3241" i="6"/>
  <c r="E3241" i="6" s="1"/>
  <c r="D3242" i="6"/>
  <c r="E3242" i="6" s="1"/>
  <c r="D3243" i="6"/>
  <c r="E3243" i="6" s="1"/>
  <c r="D3244" i="6"/>
  <c r="E3244" i="6" s="1"/>
  <c r="D3245" i="6"/>
  <c r="E3245" i="6" s="1"/>
  <c r="D3246" i="6"/>
  <c r="E3246" i="6" s="1"/>
  <c r="D3247" i="6"/>
  <c r="E3247" i="6" s="1"/>
  <c r="D3248" i="6"/>
  <c r="E3248" i="6" s="1"/>
  <c r="D3249" i="6"/>
  <c r="E3249" i="6" s="1"/>
  <c r="D3250" i="6"/>
  <c r="E3250" i="6" s="1"/>
  <c r="D3251" i="6"/>
  <c r="E3251" i="6" s="1"/>
  <c r="D3252" i="6"/>
  <c r="E3252" i="6" s="1"/>
  <c r="D3253" i="6"/>
  <c r="E3253" i="6" s="1"/>
  <c r="D3254" i="6"/>
  <c r="E3254" i="6" s="1"/>
  <c r="D3255" i="6"/>
  <c r="E3255" i="6" s="1"/>
  <c r="D3256" i="6"/>
  <c r="E3256" i="6" s="1"/>
  <c r="D3257" i="6"/>
  <c r="E3257" i="6" s="1"/>
  <c r="D3258" i="6"/>
  <c r="E3258" i="6" s="1"/>
  <c r="D3259" i="6"/>
  <c r="E3259" i="6" s="1"/>
  <c r="D3260" i="6"/>
  <c r="E3260" i="6" s="1"/>
  <c r="D3261" i="6"/>
  <c r="E3261" i="6" s="1"/>
  <c r="D3262" i="6"/>
  <c r="E3262" i="6" s="1"/>
  <c r="D3263" i="6"/>
  <c r="E3263" i="6" s="1"/>
  <c r="D3264" i="6"/>
  <c r="E3264" i="6" s="1"/>
  <c r="D3265" i="6"/>
  <c r="E3265" i="6" s="1"/>
  <c r="D3266" i="6"/>
  <c r="E3266" i="6" s="1"/>
  <c r="D3267" i="6"/>
  <c r="E3267" i="6" s="1"/>
  <c r="D3268" i="6"/>
  <c r="E3268" i="6" s="1"/>
  <c r="D3269" i="6"/>
  <c r="E3269" i="6" s="1"/>
  <c r="D3270" i="6"/>
  <c r="E3270" i="6" s="1"/>
  <c r="D3271" i="6"/>
  <c r="E3271" i="6" s="1"/>
  <c r="D3272" i="6"/>
  <c r="E3272" i="6" s="1"/>
  <c r="D3273" i="6"/>
  <c r="E3273" i="6" s="1"/>
  <c r="D3274" i="6"/>
  <c r="E3274" i="6" s="1"/>
  <c r="D3275" i="6"/>
  <c r="E3275" i="6" s="1"/>
  <c r="D3276" i="6"/>
  <c r="E3276" i="6" s="1"/>
  <c r="D3277" i="6"/>
  <c r="E3277" i="6" s="1"/>
  <c r="D3278" i="6"/>
  <c r="E3278" i="6" s="1"/>
  <c r="D3279" i="6"/>
  <c r="E3279" i="6" s="1"/>
  <c r="D3280" i="6"/>
  <c r="E3280" i="6" s="1"/>
  <c r="D3281" i="6"/>
  <c r="E3281" i="6" s="1"/>
  <c r="D3282" i="6"/>
  <c r="E3282" i="6" s="1"/>
  <c r="D3283" i="6"/>
  <c r="E3283" i="6" s="1"/>
  <c r="D3284" i="6"/>
  <c r="E3284" i="6" s="1"/>
  <c r="D3285" i="6"/>
  <c r="E3285" i="6" s="1"/>
  <c r="D3286" i="6"/>
  <c r="E3286" i="6" s="1"/>
  <c r="D3287" i="6"/>
  <c r="E3287" i="6" s="1"/>
  <c r="D3288" i="6"/>
  <c r="E3288" i="6" s="1"/>
  <c r="D3289" i="6"/>
  <c r="E3289" i="6" s="1"/>
  <c r="D3290" i="6"/>
  <c r="E3290" i="6" s="1"/>
  <c r="D3291" i="6"/>
  <c r="E3291" i="6" s="1"/>
  <c r="D3292" i="6"/>
  <c r="E3292" i="6" s="1"/>
  <c r="D3293" i="6"/>
  <c r="E3293" i="6" s="1"/>
  <c r="D3294" i="6"/>
  <c r="E3294" i="6" s="1"/>
  <c r="D3295" i="6"/>
  <c r="E3295" i="6" s="1"/>
  <c r="D3296" i="6"/>
  <c r="E3296" i="6" s="1"/>
  <c r="D3297" i="6"/>
  <c r="E3297" i="6" s="1"/>
  <c r="D3298" i="6"/>
  <c r="E3298" i="6" s="1"/>
  <c r="D3299" i="6"/>
  <c r="E3299" i="6" s="1"/>
  <c r="D3300" i="6"/>
  <c r="D3301" i="6"/>
  <c r="E3301" i="6" s="1"/>
  <c r="D3302" i="6"/>
  <c r="E3302" i="6" s="1"/>
  <c r="D3303" i="6"/>
  <c r="E3303" i="6" s="1"/>
  <c r="D3304" i="6"/>
  <c r="E3304" i="6" s="1"/>
  <c r="D3305" i="6"/>
  <c r="E3305" i="6" s="1"/>
  <c r="D3306" i="6"/>
  <c r="E3306" i="6" s="1"/>
  <c r="D3307" i="6"/>
  <c r="E3307" i="6" s="1"/>
  <c r="D3308" i="6"/>
  <c r="E3308" i="6" s="1"/>
  <c r="D3309" i="6"/>
  <c r="E3309" i="6" s="1"/>
  <c r="D3310" i="6"/>
  <c r="E3310" i="6" s="1"/>
  <c r="D3311" i="6"/>
  <c r="E3311" i="6" s="1"/>
  <c r="D3312" i="6"/>
  <c r="E3312" i="6" s="1"/>
  <c r="D3313" i="6"/>
  <c r="E3313" i="6" s="1"/>
  <c r="D3314" i="6"/>
  <c r="E3314" i="6" s="1"/>
  <c r="D3315" i="6"/>
  <c r="E3315" i="6" s="1"/>
  <c r="D3316" i="6"/>
  <c r="D3317" i="6"/>
  <c r="E3317" i="6" s="1"/>
  <c r="D3318" i="6"/>
  <c r="E3318" i="6" s="1"/>
  <c r="D3319" i="6"/>
  <c r="E3319" i="6" s="1"/>
  <c r="D3320" i="6"/>
  <c r="E3320" i="6" s="1"/>
  <c r="D3321" i="6"/>
  <c r="E3321" i="6" s="1"/>
  <c r="D3322" i="6"/>
  <c r="E3322" i="6" s="1"/>
  <c r="D3323" i="6"/>
  <c r="E3323" i="6" s="1"/>
  <c r="D3324" i="6"/>
  <c r="D3325" i="6"/>
  <c r="E3325" i="6" s="1"/>
  <c r="D3326" i="6"/>
  <c r="E3326" i="6" s="1"/>
  <c r="D3327" i="6"/>
  <c r="E3327" i="6" s="1"/>
  <c r="D3328" i="6"/>
  <c r="E3328" i="6" s="1"/>
  <c r="D3329" i="6"/>
  <c r="E3329" i="6" s="1"/>
  <c r="D3330" i="6"/>
  <c r="E3330" i="6" s="1"/>
  <c r="D3331" i="6"/>
  <c r="E3331" i="6" s="1"/>
  <c r="D3332" i="6"/>
  <c r="E3332" i="6" s="1"/>
  <c r="D3333" i="6"/>
  <c r="E3333" i="6" s="1"/>
  <c r="D3334" i="6"/>
  <c r="E3334" i="6" s="1"/>
  <c r="D3335" i="6"/>
  <c r="E3335" i="6" s="1"/>
  <c r="D3336" i="6"/>
  <c r="E3336" i="6" s="1"/>
  <c r="D3337" i="6"/>
  <c r="E3337" i="6" s="1"/>
  <c r="D3338" i="6"/>
  <c r="E3338" i="6" s="1"/>
  <c r="D3339" i="6"/>
  <c r="E3339" i="6" s="1"/>
  <c r="D3340" i="6"/>
  <c r="E3340" i="6" s="1"/>
  <c r="D3341" i="6"/>
  <c r="E3341" i="6" s="1"/>
  <c r="D3342" i="6"/>
  <c r="E3342" i="6" s="1"/>
  <c r="D3343" i="6"/>
  <c r="E3343" i="6" s="1"/>
  <c r="D3344" i="6"/>
  <c r="E3344" i="6" s="1"/>
  <c r="D3345" i="6"/>
  <c r="E3345" i="6" s="1"/>
  <c r="D3346" i="6"/>
  <c r="E3346" i="6" s="1"/>
  <c r="D3347" i="6"/>
  <c r="E3347" i="6" s="1"/>
  <c r="D3348" i="6"/>
  <c r="E3348" i="6" s="1"/>
  <c r="D3349" i="6"/>
  <c r="E3349" i="6" s="1"/>
  <c r="D3350" i="6"/>
  <c r="E3350" i="6" s="1"/>
  <c r="D3351" i="6"/>
  <c r="E3351" i="6" s="1"/>
  <c r="D3352" i="6"/>
  <c r="E3352" i="6" s="1"/>
  <c r="D3353" i="6"/>
  <c r="E3353" i="6" s="1"/>
  <c r="D3354" i="6"/>
  <c r="E3354" i="6" s="1"/>
  <c r="D3355" i="6"/>
  <c r="E3355" i="6" s="1"/>
  <c r="D3356" i="6"/>
  <c r="E3356" i="6" s="1"/>
  <c r="D3357" i="6"/>
  <c r="E3357" i="6" s="1"/>
  <c r="D3358" i="6"/>
  <c r="E3358" i="6" s="1"/>
  <c r="D3359" i="6"/>
  <c r="D3360" i="6"/>
  <c r="E3360" i="6" s="1"/>
  <c r="D3361" i="6"/>
  <c r="E3361" i="6" s="1"/>
  <c r="D3362" i="6"/>
  <c r="E3362" i="6" s="1"/>
  <c r="D3363" i="6"/>
  <c r="E3363" i="6" s="1"/>
  <c r="D3364" i="6"/>
  <c r="E3364" i="6" s="1"/>
  <c r="D3365" i="6"/>
  <c r="E3365" i="6" s="1"/>
  <c r="D3366" i="6"/>
  <c r="E3366" i="6" s="1"/>
  <c r="D3367" i="6"/>
  <c r="E3367" i="6" s="1"/>
  <c r="D3368" i="6"/>
  <c r="E3368" i="6" s="1"/>
  <c r="D3369" i="6"/>
  <c r="E3369" i="6" s="1"/>
  <c r="D3370" i="6"/>
  <c r="E3370" i="6" s="1"/>
  <c r="D3371" i="6"/>
  <c r="E3371" i="6" s="1"/>
  <c r="D3372" i="6"/>
  <c r="E3372" i="6" s="1"/>
  <c r="D3373" i="6"/>
  <c r="E3373" i="6" s="1"/>
  <c r="D3374" i="6"/>
  <c r="E3374" i="6" s="1"/>
  <c r="D3375" i="6"/>
  <c r="E3375" i="6" s="1"/>
  <c r="D3376" i="6"/>
  <c r="E3376" i="6" s="1"/>
  <c r="D3377" i="6"/>
  <c r="E3377" i="6" s="1"/>
  <c r="D3378" i="6"/>
  <c r="E3378" i="6" s="1"/>
  <c r="D3379" i="6"/>
  <c r="E3379" i="6" s="1"/>
  <c r="D3380" i="6"/>
  <c r="E3380" i="6" s="1"/>
  <c r="D3381" i="6"/>
  <c r="E3381" i="6" s="1"/>
  <c r="D3382" i="6"/>
  <c r="E3382" i="6" s="1"/>
  <c r="D3383" i="6"/>
  <c r="E3383" i="6" s="1"/>
  <c r="D3384" i="6"/>
  <c r="E3384" i="6" s="1"/>
  <c r="D3385" i="6"/>
  <c r="E3385" i="6" s="1"/>
  <c r="D3386" i="6"/>
  <c r="E3386" i="6" s="1"/>
  <c r="D3387" i="6"/>
  <c r="E3387" i="6" s="1"/>
  <c r="D3388" i="6"/>
  <c r="E3388" i="6" s="1"/>
  <c r="D3389" i="6"/>
  <c r="E3389" i="6" s="1"/>
  <c r="D3390" i="6"/>
  <c r="E3390" i="6" s="1"/>
  <c r="D3391" i="6"/>
  <c r="E3391" i="6" s="1"/>
  <c r="D3392" i="6"/>
  <c r="E3392" i="6" s="1"/>
  <c r="D3393" i="6"/>
  <c r="E3393" i="6" s="1"/>
  <c r="D3394" i="6"/>
  <c r="E3394" i="6" s="1"/>
  <c r="D3395" i="6"/>
  <c r="E3395" i="6" s="1"/>
  <c r="D3396" i="6"/>
  <c r="E3396" i="6" s="1"/>
  <c r="D3397" i="6"/>
  <c r="E3397" i="6" s="1"/>
  <c r="D3398" i="6"/>
  <c r="E3398" i="6" s="1"/>
  <c r="D3399" i="6"/>
  <c r="E3399" i="6" s="1"/>
  <c r="D3400" i="6"/>
  <c r="E3400" i="6" s="1"/>
  <c r="D3401" i="6"/>
  <c r="E3401" i="6" s="1"/>
  <c r="D3402" i="6"/>
  <c r="E3402" i="6" s="1"/>
  <c r="D3403" i="6"/>
  <c r="E3403" i="6" s="1"/>
  <c r="D3404" i="6"/>
  <c r="E3404" i="6" s="1"/>
  <c r="D3405" i="6"/>
  <c r="E3405" i="6" s="1"/>
  <c r="D3406" i="6"/>
  <c r="E3406" i="6" s="1"/>
  <c r="D3407" i="6"/>
  <c r="E3407" i="6" s="1"/>
  <c r="D3408" i="6"/>
  <c r="E3408" i="6" s="1"/>
  <c r="D3409" i="6"/>
  <c r="E3409" i="6" s="1"/>
  <c r="D3410" i="6"/>
  <c r="E3410" i="6" s="1"/>
  <c r="D3411" i="6"/>
  <c r="E3411" i="6" s="1"/>
  <c r="D3412" i="6"/>
  <c r="E3412" i="6" s="1"/>
  <c r="D3413" i="6"/>
  <c r="E3413" i="6" s="1"/>
  <c r="D3414" i="6"/>
  <c r="E3414" i="6" s="1"/>
  <c r="D3415" i="6"/>
  <c r="E3415" i="6" s="1"/>
  <c r="D3416" i="6"/>
  <c r="E3416" i="6" s="1"/>
  <c r="D3417" i="6"/>
  <c r="E3417" i="6" s="1"/>
  <c r="D3418" i="6"/>
  <c r="E3418" i="6" s="1"/>
  <c r="D3419" i="6"/>
  <c r="E3419" i="6" s="1"/>
  <c r="D3420" i="6"/>
  <c r="E3420" i="6" s="1"/>
  <c r="D3421" i="6"/>
  <c r="E3421" i="6" s="1"/>
  <c r="D3422" i="6"/>
  <c r="E3422" i="6" s="1"/>
  <c r="D3423" i="6"/>
  <c r="E3423" i="6" s="1"/>
  <c r="D3424" i="6"/>
  <c r="E3424" i="6" s="1"/>
  <c r="D3425" i="6"/>
  <c r="E3425" i="6" s="1"/>
  <c r="D3426" i="6"/>
  <c r="E3426" i="6" s="1"/>
  <c r="D3427" i="6"/>
  <c r="E3427" i="6" s="1"/>
  <c r="D3428" i="6"/>
  <c r="E3428" i="6" s="1"/>
  <c r="D3429" i="6"/>
  <c r="E3429" i="6" s="1"/>
  <c r="D3430" i="6"/>
  <c r="E3430" i="6" s="1"/>
  <c r="D3431" i="6"/>
  <c r="E3431" i="6" s="1"/>
  <c r="D3432" i="6"/>
  <c r="E3432" i="6" s="1"/>
  <c r="D3433" i="6"/>
  <c r="E3433" i="6" s="1"/>
  <c r="D3434" i="6"/>
  <c r="E3434" i="6" s="1"/>
  <c r="D3435" i="6"/>
  <c r="E3435" i="6" s="1"/>
  <c r="D3436" i="6"/>
  <c r="E3436" i="6" s="1"/>
  <c r="D3437" i="6"/>
  <c r="E3437" i="6" s="1"/>
  <c r="D3438" i="6"/>
  <c r="E3438" i="6" s="1"/>
  <c r="D3439" i="6"/>
  <c r="E3439" i="6" s="1"/>
  <c r="D3440" i="6"/>
  <c r="E3440" i="6" s="1"/>
  <c r="D3441" i="6"/>
  <c r="E3441" i="6" s="1"/>
  <c r="D3442" i="6"/>
  <c r="E3442" i="6" s="1"/>
  <c r="D3443" i="6"/>
  <c r="E3443" i="6" s="1"/>
  <c r="D3444" i="6"/>
  <c r="E3444" i="6" s="1"/>
  <c r="D3445" i="6"/>
  <c r="D3446" i="6"/>
  <c r="E3446" i="6" s="1"/>
  <c r="D3447" i="6"/>
  <c r="E3447" i="6" s="1"/>
  <c r="D3448" i="6"/>
  <c r="E3448" i="6" s="1"/>
  <c r="D3449" i="6"/>
  <c r="E3449" i="6" s="1"/>
  <c r="D3450" i="6"/>
  <c r="E3450" i="6" s="1"/>
  <c r="D3451" i="6"/>
  <c r="E3451" i="6" s="1"/>
  <c r="D3452" i="6"/>
  <c r="E3452" i="6" s="1"/>
  <c r="D3453" i="6"/>
  <c r="E3453" i="6" s="1"/>
  <c r="D3454" i="6"/>
  <c r="E3454" i="6" s="1"/>
  <c r="D3455" i="6"/>
  <c r="E3455" i="6" s="1"/>
  <c r="D3456" i="6"/>
  <c r="D3457" i="6"/>
  <c r="E3457" i="6" s="1"/>
  <c r="D3458" i="6"/>
  <c r="E3458" i="6" s="1"/>
  <c r="D3459" i="6"/>
  <c r="E3459" i="6" s="1"/>
  <c r="D3460" i="6"/>
  <c r="E3460" i="6" s="1"/>
  <c r="D3461" i="6"/>
  <c r="E3461" i="6" s="1"/>
  <c r="D3462" i="6"/>
  <c r="E3462" i="6" s="1"/>
  <c r="D3463" i="6"/>
  <c r="E3463" i="6" s="1"/>
  <c r="D3464" i="6"/>
  <c r="E3464" i="6" s="1"/>
  <c r="D3465" i="6"/>
  <c r="E3465" i="6" s="1"/>
  <c r="D3466" i="6"/>
  <c r="E3466" i="6" s="1"/>
  <c r="D3467" i="6"/>
  <c r="E3467" i="6" s="1"/>
  <c r="D3468" i="6"/>
  <c r="D3469" i="6"/>
  <c r="E3469" i="6" s="1"/>
  <c r="D3470" i="6"/>
  <c r="E3470" i="6" s="1"/>
  <c r="D3471" i="6"/>
  <c r="E3471" i="6" s="1"/>
  <c r="D3472" i="6"/>
  <c r="E3472" i="6" s="1"/>
  <c r="D3473" i="6"/>
  <c r="E3473" i="6" s="1"/>
  <c r="D3474" i="6"/>
  <c r="E3474" i="6" s="1"/>
  <c r="D3475" i="6"/>
  <c r="E3475" i="6" s="1"/>
  <c r="D3476" i="6"/>
  <c r="E3476" i="6" s="1"/>
  <c r="D3477" i="6"/>
  <c r="E3477" i="6" s="1"/>
  <c r="D3478" i="6"/>
  <c r="E3478" i="6" s="1"/>
  <c r="D3479" i="6"/>
  <c r="E3479" i="6" s="1"/>
  <c r="D3480" i="6"/>
  <c r="E3480" i="6" s="1"/>
  <c r="D3481" i="6"/>
  <c r="E3481" i="6" s="1"/>
  <c r="D3482" i="6"/>
  <c r="E3482" i="6" s="1"/>
  <c r="D3483" i="6"/>
  <c r="E3483" i="6" s="1"/>
  <c r="D3484" i="6"/>
  <c r="E3484" i="6" s="1"/>
  <c r="D3485" i="6"/>
  <c r="E3485" i="6" s="1"/>
  <c r="D3486" i="6"/>
  <c r="E3486" i="6" s="1"/>
  <c r="D3487" i="6"/>
  <c r="E3487" i="6" s="1"/>
  <c r="D3488" i="6"/>
  <c r="E3488" i="6" s="1"/>
  <c r="D3489" i="6"/>
  <c r="E3489" i="6" s="1"/>
  <c r="D3490" i="6"/>
  <c r="E3490" i="6" s="1"/>
  <c r="D3491" i="6"/>
  <c r="E3491" i="6" s="1"/>
  <c r="D3492" i="6"/>
  <c r="E3492" i="6" s="1"/>
  <c r="D3493" i="6"/>
  <c r="E3493" i="6" s="1"/>
  <c r="D3494" i="6"/>
  <c r="E3494" i="6" s="1"/>
  <c r="D3495" i="6"/>
  <c r="E3495" i="6" s="1"/>
  <c r="D3496" i="6"/>
  <c r="E3496" i="6" s="1"/>
  <c r="D3497" i="6"/>
  <c r="E3497" i="6" s="1"/>
  <c r="D3498" i="6"/>
  <c r="E3498" i="6" s="1"/>
  <c r="D3499" i="6"/>
  <c r="E3499" i="6" s="1"/>
  <c r="D3500" i="6"/>
  <c r="E3500" i="6" s="1"/>
  <c r="D3501" i="6"/>
  <c r="E3501" i="6" s="1"/>
  <c r="D3502" i="6"/>
  <c r="E3502" i="6" s="1"/>
  <c r="D3503" i="6"/>
  <c r="D3504" i="6"/>
  <c r="E3504" i="6" s="1"/>
  <c r="D3505" i="6"/>
  <c r="E3505" i="6" s="1"/>
  <c r="D3506" i="6"/>
  <c r="E3506" i="6" s="1"/>
  <c r="D3507" i="6"/>
  <c r="E3507" i="6" s="1"/>
  <c r="D3508" i="6"/>
  <c r="E3508" i="6" s="1"/>
  <c r="D3509" i="6"/>
  <c r="E3509" i="6" s="1"/>
  <c r="D3510" i="6"/>
  <c r="E3510" i="6" s="1"/>
  <c r="D3511" i="6"/>
  <c r="E3511" i="6" s="1"/>
  <c r="D3512" i="6"/>
  <c r="E3512" i="6" s="1"/>
  <c r="D3513" i="6"/>
  <c r="E3513" i="6" s="1"/>
  <c r="D3514" i="6"/>
  <c r="E3514" i="6" s="1"/>
  <c r="D3515" i="6"/>
  <c r="E3515" i="6" s="1"/>
  <c r="D3516" i="6"/>
  <c r="E3516" i="6" s="1"/>
  <c r="D3517" i="6"/>
  <c r="E3517" i="6" s="1"/>
  <c r="D3518" i="6"/>
  <c r="E3518" i="6" s="1"/>
  <c r="D3519" i="6"/>
  <c r="E3519" i="6" s="1"/>
  <c r="D3520" i="6"/>
  <c r="E3520" i="6" s="1"/>
  <c r="D3521" i="6"/>
  <c r="E3521" i="6" s="1"/>
  <c r="D3522" i="6"/>
  <c r="E3522" i="6" s="1"/>
  <c r="D3523" i="6"/>
  <c r="E3523" i="6" s="1"/>
  <c r="D3524" i="6"/>
  <c r="E3524" i="6" s="1"/>
  <c r="D3525" i="6"/>
  <c r="E3525" i="6" s="1"/>
  <c r="D3526" i="6"/>
  <c r="E3526" i="6" s="1"/>
  <c r="D3527" i="6"/>
  <c r="E3527" i="6" s="1"/>
  <c r="D3528" i="6"/>
  <c r="E3528" i="6" s="1"/>
  <c r="D3529" i="6"/>
  <c r="E3529" i="6" s="1"/>
  <c r="D3530" i="6"/>
  <c r="E3530" i="6" s="1"/>
  <c r="D3531" i="6"/>
  <c r="E3531" i="6" s="1"/>
  <c r="D3532" i="6"/>
  <c r="E3532" i="6" s="1"/>
  <c r="D3533" i="6"/>
  <c r="E3533" i="6" s="1"/>
  <c r="D3534" i="6"/>
  <c r="E3534" i="6" s="1"/>
  <c r="D3535" i="6"/>
  <c r="E3535" i="6" s="1"/>
  <c r="D3536" i="6"/>
  <c r="E3536" i="6" s="1"/>
  <c r="D3537" i="6"/>
  <c r="E3537" i="6" s="1"/>
  <c r="D3538" i="6"/>
  <c r="E3538" i="6" s="1"/>
  <c r="D3539" i="6"/>
  <c r="E3539" i="6" s="1"/>
  <c r="D3540" i="6"/>
  <c r="E3540" i="6" s="1"/>
  <c r="D3541" i="6"/>
  <c r="E3541" i="6" s="1"/>
  <c r="D3542" i="6"/>
  <c r="E3542" i="6" s="1"/>
  <c r="D3543" i="6"/>
  <c r="E3543" i="6" s="1"/>
  <c r="D3544" i="6"/>
  <c r="E3544" i="6" s="1"/>
  <c r="D3545" i="6"/>
  <c r="E3545" i="6" s="1"/>
  <c r="D3546" i="6"/>
  <c r="E3546" i="6" s="1"/>
  <c r="D3547" i="6"/>
  <c r="E3547" i="6" s="1"/>
  <c r="D3548" i="6"/>
  <c r="E3548" i="6" s="1"/>
  <c r="D3549" i="6"/>
  <c r="E3549" i="6" s="1"/>
  <c r="D3550" i="6"/>
  <c r="E3550" i="6" s="1"/>
  <c r="D3551" i="6"/>
  <c r="E3551" i="6" s="1"/>
  <c r="D3552" i="6"/>
  <c r="E3552" i="6" s="1"/>
  <c r="D3553" i="6"/>
  <c r="E3553" i="6" s="1"/>
  <c r="D3554" i="6"/>
  <c r="E3554" i="6" s="1"/>
  <c r="D3555" i="6"/>
  <c r="E3555" i="6" s="1"/>
  <c r="D3556" i="6"/>
  <c r="E3556" i="6" s="1"/>
  <c r="D3557" i="6"/>
  <c r="E3557" i="6" s="1"/>
  <c r="D3558" i="6"/>
  <c r="E3558" i="6" s="1"/>
  <c r="D3559" i="6"/>
  <c r="E3559" i="6" s="1"/>
  <c r="D3560" i="6"/>
  <c r="E3560" i="6" s="1"/>
  <c r="D3561" i="6"/>
  <c r="E3561" i="6" s="1"/>
  <c r="D3562" i="6"/>
  <c r="E3562" i="6" s="1"/>
  <c r="D3563" i="6"/>
  <c r="E3563" i="6" s="1"/>
  <c r="D3564" i="6"/>
  <c r="E3564" i="6" s="1"/>
  <c r="D3565" i="6"/>
  <c r="E3565" i="6" s="1"/>
  <c r="D3566" i="6"/>
  <c r="E3566" i="6" s="1"/>
  <c r="D3567" i="6"/>
  <c r="E3567" i="6" s="1"/>
  <c r="D3568" i="6"/>
  <c r="E3568" i="6" s="1"/>
  <c r="D3569" i="6"/>
  <c r="E3569" i="6" s="1"/>
  <c r="D3570" i="6"/>
  <c r="E3570" i="6" s="1"/>
  <c r="D3571" i="6"/>
  <c r="E3571" i="6" s="1"/>
  <c r="D3572" i="6"/>
  <c r="E3572" i="6" s="1"/>
  <c r="D3573" i="6"/>
  <c r="E3573" i="6" s="1"/>
  <c r="D3574" i="6"/>
  <c r="E3574" i="6" s="1"/>
  <c r="D3575" i="6"/>
  <c r="E3575" i="6" s="1"/>
  <c r="D3576" i="6"/>
  <c r="E3576" i="6" s="1"/>
  <c r="D3577" i="6"/>
  <c r="E3577" i="6" s="1"/>
  <c r="D3578" i="6"/>
  <c r="E3578" i="6" s="1"/>
  <c r="D3579" i="6"/>
  <c r="E3579" i="6" s="1"/>
  <c r="D3580" i="6"/>
  <c r="E3580" i="6" s="1"/>
  <c r="D3581" i="6"/>
  <c r="E3581" i="6" s="1"/>
  <c r="D3582" i="6"/>
  <c r="E3582" i="6" s="1"/>
  <c r="D3583" i="6"/>
  <c r="E3583" i="6" s="1"/>
  <c r="D3584" i="6"/>
  <c r="E3584" i="6" s="1"/>
  <c r="D3585" i="6"/>
  <c r="E3585" i="6" s="1"/>
  <c r="D3586" i="6"/>
  <c r="E3586" i="6" s="1"/>
  <c r="D3587" i="6"/>
  <c r="E3587" i="6" s="1"/>
  <c r="D3588" i="6"/>
  <c r="D3589" i="6"/>
  <c r="E3589" i="6" s="1"/>
  <c r="D3590" i="6"/>
  <c r="E3590" i="6" s="1"/>
  <c r="D3591" i="6"/>
  <c r="E3591" i="6" s="1"/>
  <c r="D3592" i="6"/>
  <c r="E3592" i="6" s="1"/>
  <c r="D3593" i="6"/>
  <c r="E3593" i="6" s="1"/>
  <c r="D3594" i="6"/>
  <c r="E3594" i="6" s="1"/>
  <c r="D3595" i="6"/>
  <c r="E3595" i="6" s="1"/>
  <c r="D3596" i="6"/>
  <c r="E3596" i="6" s="1"/>
  <c r="D3597" i="6"/>
  <c r="E3597" i="6" s="1"/>
  <c r="D3598" i="6"/>
  <c r="E3598" i="6" s="1"/>
  <c r="D3599" i="6"/>
  <c r="E3599" i="6" s="1"/>
  <c r="D3600" i="6"/>
  <c r="E3600" i="6" s="1"/>
  <c r="D3601" i="6"/>
  <c r="E3601" i="6" s="1"/>
  <c r="D3602" i="6"/>
  <c r="E3602" i="6" s="1"/>
  <c r="D3603" i="6"/>
  <c r="E3603" i="6" s="1"/>
  <c r="D3604" i="6"/>
  <c r="E3604" i="6" s="1"/>
  <c r="D3605" i="6"/>
  <c r="E3605" i="6" s="1"/>
  <c r="D3606" i="6"/>
  <c r="E3606" i="6" s="1"/>
  <c r="D3607" i="6"/>
  <c r="E3607" i="6" s="1"/>
  <c r="D3608" i="6"/>
  <c r="E3608" i="6" s="1"/>
  <c r="D3609" i="6"/>
  <c r="E3609" i="6" s="1"/>
  <c r="D3610" i="6"/>
  <c r="E3610" i="6" s="1"/>
  <c r="D3611" i="6"/>
  <c r="E3611" i="6" s="1"/>
  <c r="D3612" i="6"/>
  <c r="E3612" i="6" s="1"/>
  <c r="D3613" i="6"/>
  <c r="E3613" i="6" s="1"/>
  <c r="D3614" i="6"/>
  <c r="E3614" i="6" s="1"/>
  <c r="D3615" i="6"/>
  <c r="E3615" i="6" s="1"/>
  <c r="D3616" i="6"/>
  <c r="E3616" i="6" s="1"/>
  <c r="D3617" i="6"/>
  <c r="E3617" i="6" s="1"/>
  <c r="D3618" i="6"/>
  <c r="E3618" i="6" s="1"/>
  <c r="D3619" i="6"/>
  <c r="E3619" i="6" s="1"/>
  <c r="D3620" i="6"/>
  <c r="E3620" i="6" s="1"/>
  <c r="D3621" i="6"/>
  <c r="E3621" i="6" s="1"/>
  <c r="D3622" i="6"/>
  <c r="E3622" i="6" s="1"/>
  <c r="D3623" i="6"/>
  <c r="E3623" i="6" s="1"/>
  <c r="D3624" i="6"/>
  <c r="E3624" i="6" s="1"/>
  <c r="D3625" i="6"/>
  <c r="E3625" i="6" s="1"/>
  <c r="D3626" i="6"/>
  <c r="E3626" i="6" s="1"/>
  <c r="D3627" i="6"/>
  <c r="E3627" i="6" s="1"/>
  <c r="D3628" i="6"/>
  <c r="E3628" i="6" s="1"/>
  <c r="D3629" i="6"/>
  <c r="E3629" i="6" s="1"/>
  <c r="D3630" i="6"/>
  <c r="E3630" i="6" s="1"/>
  <c r="D3631" i="6"/>
  <c r="E3631" i="6" s="1"/>
  <c r="D3632" i="6"/>
  <c r="E3632" i="6" s="1"/>
  <c r="D3633" i="6"/>
  <c r="E3633" i="6" s="1"/>
  <c r="D3634" i="6"/>
  <c r="E3634" i="6" s="1"/>
  <c r="D3635" i="6"/>
  <c r="E3635" i="6" s="1"/>
  <c r="D3636" i="6"/>
  <c r="E3636" i="6" s="1"/>
  <c r="D3637" i="6"/>
  <c r="E3637" i="6" s="1"/>
  <c r="D3638" i="6"/>
  <c r="E3638" i="6" s="1"/>
  <c r="D3639" i="6"/>
  <c r="E3639" i="6" s="1"/>
  <c r="D3640" i="6"/>
  <c r="E3640" i="6" s="1"/>
  <c r="D3641" i="6"/>
  <c r="E3641" i="6" s="1"/>
  <c r="D3642" i="6"/>
  <c r="E3642" i="6" s="1"/>
  <c r="D3643" i="6"/>
  <c r="E3643" i="6" s="1"/>
  <c r="D3644" i="6"/>
  <c r="E3644" i="6" s="1"/>
  <c r="D3645" i="6"/>
  <c r="E3645" i="6" s="1"/>
  <c r="D3646" i="6"/>
  <c r="E3646" i="6" s="1"/>
  <c r="D3647" i="6"/>
  <c r="E3647" i="6" s="1"/>
  <c r="D3648" i="6"/>
  <c r="E3648" i="6" s="1"/>
  <c r="D3649" i="6"/>
  <c r="E3649" i="6" s="1"/>
  <c r="D3650" i="6"/>
  <c r="E3650" i="6" s="1"/>
  <c r="D3651" i="6"/>
  <c r="E3651" i="6" s="1"/>
  <c r="D3652" i="6"/>
  <c r="E3652" i="6" s="1"/>
  <c r="D3653" i="6"/>
  <c r="E3653" i="6" s="1"/>
  <c r="D3654" i="6"/>
  <c r="E3654" i="6" s="1"/>
  <c r="D3655" i="6"/>
  <c r="E3655" i="6" s="1"/>
  <c r="D3656" i="6"/>
  <c r="E3656" i="6" s="1"/>
  <c r="D3657" i="6"/>
  <c r="E3657" i="6" s="1"/>
  <c r="D3658" i="6"/>
  <c r="E3658" i="6" s="1"/>
  <c r="D3659" i="6"/>
  <c r="E3659" i="6" s="1"/>
  <c r="D3660" i="6"/>
  <c r="E3660" i="6" s="1"/>
  <c r="D3661" i="6"/>
  <c r="E3661" i="6" s="1"/>
  <c r="D3662" i="6"/>
  <c r="E3662" i="6" s="1"/>
  <c r="D3663" i="6"/>
  <c r="E3663" i="6" s="1"/>
  <c r="D3664" i="6"/>
  <c r="E3664" i="6" s="1"/>
  <c r="D3665" i="6"/>
  <c r="E3665" i="6" s="1"/>
  <c r="D3666" i="6"/>
  <c r="E3666" i="6" s="1"/>
  <c r="D3667" i="6"/>
  <c r="E3667" i="6" s="1"/>
  <c r="D3668" i="6"/>
  <c r="E3668" i="6" s="1"/>
  <c r="D3669" i="6"/>
  <c r="E3669" i="6" s="1"/>
  <c r="D3670" i="6"/>
  <c r="E3670" i="6" s="1"/>
  <c r="D3671" i="6"/>
  <c r="E3671" i="6" s="1"/>
  <c r="D3672" i="6"/>
  <c r="E3672" i="6" s="1"/>
  <c r="D3673" i="6"/>
  <c r="E3673" i="6" s="1"/>
  <c r="D3674" i="6"/>
  <c r="E3674" i="6" s="1"/>
  <c r="D3675" i="6"/>
  <c r="E3675" i="6" s="1"/>
  <c r="D3676" i="6"/>
  <c r="E3676" i="6" s="1"/>
  <c r="D3677" i="6"/>
  <c r="E3677" i="6" s="1"/>
  <c r="D3678" i="6"/>
  <c r="E3678" i="6" s="1"/>
  <c r="D3679" i="6"/>
  <c r="E3679" i="6" s="1"/>
  <c r="D3680" i="6"/>
  <c r="E3680" i="6" s="1"/>
  <c r="D3681" i="6"/>
  <c r="E3681" i="6" s="1"/>
  <c r="D3682" i="6"/>
  <c r="E3682" i="6" s="1"/>
  <c r="D3683" i="6"/>
  <c r="D3684" i="6"/>
  <c r="E3684" i="6" s="1"/>
  <c r="D3685" i="6"/>
  <c r="E3685" i="6" s="1"/>
  <c r="D3686" i="6"/>
  <c r="E3686" i="6" s="1"/>
  <c r="D3687" i="6"/>
  <c r="E3687" i="6" s="1"/>
  <c r="D3688" i="6"/>
  <c r="E3688" i="6" s="1"/>
  <c r="D3689" i="6"/>
  <c r="E3689" i="6" s="1"/>
  <c r="D3690" i="6"/>
  <c r="E3690" i="6" s="1"/>
  <c r="D3691" i="6"/>
  <c r="E3691" i="6" s="1"/>
  <c r="D3692" i="6"/>
  <c r="E3692" i="6" s="1"/>
  <c r="D3693" i="6"/>
  <c r="E3693" i="6" s="1"/>
  <c r="D3694" i="6"/>
  <c r="E3694" i="6" s="1"/>
  <c r="D3695" i="6"/>
  <c r="E3695" i="6" s="1"/>
  <c r="D3696" i="6"/>
  <c r="E3696" i="6" s="1"/>
  <c r="D3697" i="6"/>
  <c r="E3697" i="6" s="1"/>
  <c r="D3698" i="6"/>
  <c r="E3698" i="6" s="1"/>
  <c r="D3699" i="6"/>
  <c r="E3699" i="6" s="1"/>
  <c r="D3700" i="6"/>
  <c r="E3700" i="6" s="1"/>
  <c r="D3701" i="6"/>
  <c r="E3701" i="6" s="1"/>
  <c r="D3702" i="6"/>
  <c r="E3702" i="6" s="1"/>
  <c r="D3703" i="6"/>
  <c r="E3703" i="6" s="1"/>
  <c r="D3704" i="6"/>
  <c r="E3704" i="6" s="1"/>
  <c r="D3705" i="6"/>
  <c r="E3705" i="6" s="1"/>
  <c r="D3706" i="6"/>
  <c r="E3706" i="6" s="1"/>
  <c r="D3707" i="6"/>
  <c r="E3707" i="6" s="1"/>
  <c r="D3708" i="6"/>
  <c r="E3708" i="6" s="1"/>
  <c r="D3709" i="6"/>
  <c r="E3709" i="6" s="1"/>
  <c r="D3710" i="6"/>
  <c r="E3710" i="6" s="1"/>
  <c r="D3711" i="6"/>
  <c r="E3711" i="6" s="1"/>
  <c r="D3712" i="6"/>
  <c r="E3712" i="6" s="1"/>
  <c r="D3713" i="6"/>
  <c r="E3713" i="6" s="1"/>
  <c r="D3714" i="6"/>
  <c r="E3714" i="6" s="1"/>
  <c r="D3715" i="6"/>
  <c r="E3715" i="6" s="1"/>
  <c r="D3716" i="6"/>
  <c r="E3716" i="6" s="1"/>
  <c r="D3717" i="6"/>
  <c r="E3717" i="6" s="1"/>
  <c r="D3718" i="6"/>
  <c r="E3718" i="6" s="1"/>
  <c r="D3719" i="6"/>
  <c r="E3719" i="6" s="1"/>
  <c r="D3720" i="6"/>
  <c r="E3720" i="6" s="1"/>
  <c r="D3721" i="6"/>
  <c r="E3721" i="6" s="1"/>
  <c r="D3722" i="6"/>
  <c r="E3722" i="6" s="1"/>
  <c r="D3723" i="6"/>
  <c r="E3723" i="6" s="1"/>
  <c r="D3724" i="6"/>
  <c r="E3724" i="6" s="1"/>
  <c r="D3725" i="6"/>
  <c r="E3725" i="6" s="1"/>
  <c r="D3726" i="6"/>
  <c r="E3726" i="6" s="1"/>
  <c r="D3727" i="6"/>
  <c r="E3727" i="6" s="1"/>
  <c r="D3728" i="6"/>
  <c r="E3728" i="6" s="1"/>
  <c r="D3729" i="6"/>
  <c r="E3729" i="6" s="1"/>
  <c r="D3730" i="6"/>
  <c r="E3730" i="6" s="1"/>
  <c r="D3731" i="6"/>
  <c r="E3731" i="6" s="1"/>
  <c r="D3732" i="6"/>
  <c r="E3732" i="6" s="1"/>
  <c r="D3733" i="6"/>
  <c r="E3733" i="6" s="1"/>
  <c r="D3734" i="6"/>
  <c r="E3734" i="6" s="1"/>
  <c r="D3735" i="6"/>
  <c r="E3735" i="6" s="1"/>
  <c r="D3736" i="6"/>
  <c r="E3736" i="6" s="1"/>
  <c r="D3737" i="6"/>
  <c r="E3737" i="6" s="1"/>
  <c r="D3738" i="6"/>
  <c r="E3738" i="6" s="1"/>
  <c r="D3739" i="6"/>
  <c r="E3739" i="6" s="1"/>
  <c r="D3740" i="6"/>
  <c r="E3740" i="6" s="1"/>
  <c r="D3741" i="6"/>
  <c r="E3741" i="6" s="1"/>
  <c r="D3742" i="6"/>
  <c r="E3742" i="6" s="1"/>
  <c r="D3743" i="6"/>
  <c r="E3743" i="6" s="1"/>
  <c r="D3744" i="6"/>
  <c r="E3744" i="6" s="1"/>
  <c r="D3745" i="6"/>
  <c r="E3745" i="6" s="1"/>
  <c r="D3746" i="6"/>
  <c r="E3746" i="6" s="1"/>
  <c r="D3747" i="6"/>
  <c r="E3747" i="6" s="1"/>
  <c r="D3748" i="6"/>
  <c r="E3748" i="6" s="1"/>
  <c r="D3749" i="6"/>
  <c r="E3749" i="6" s="1"/>
  <c r="D3750" i="6"/>
  <c r="E3750" i="6" s="1"/>
  <c r="D3751" i="6"/>
  <c r="E3751" i="6" s="1"/>
  <c r="D3752" i="6"/>
  <c r="E3752" i="6" s="1"/>
  <c r="D3753" i="6"/>
  <c r="E3753" i="6" s="1"/>
  <c r="D3754" i="6"/>
  <c r="E3754" i="6" s="1"/>
  <c r="D3755" i="6"/>
  <c r="E3755" i="6" s="1"/>
  <c r="D3756" i="6"/>
  <c r="D3757" i="6"/>
  <c r="E3757" i="6" s="1"/>
  <c r="D3758" i="6"/>
  <c r="E3758" i="6" s="1"/>
  <c r="D3759" i="6"/>
  <c r="E3759" i="6" s="1"/>
  <c r="D3760" i="6"/>
  <c r="D3761" i="6"/>
  <c r="E3761" i="6" s="1"/>
  <c r="D3762" i="6"/>
  <c r="E3762" i="6" s="1"/>
  <c r="D3763" i="6"/>
  <c r="E3763" i="6" s="1"/>
  <c r="D3764" i="6"/>
  <c r="E3764" i="6" s="1"/>
  <c r="D3765" i="6"/>
  <c r="E3765" i="6" s="1"/>
  <c r="D3766" i="6"/>
  <c r="E3766" i="6" s="1"/>
  <c r="D3767" i="6"/>
  <c r="E3767" i="6" s="1"/>
  <c r="D3768" i="6"/>
  <c r="E3768" i="6" s="1"/>
  <c r="D3769" i="6"/>
  <c r="E3769" i="6" s="1"/>
  <c r="D3770" i="6"/>
  <c r="E3770" i="6" s="1"/>
  <c r="D3771" i="6"/>
  <c r="D3772" i="6"/>
  <c r="D3773" i="6"/>
  <c r="E3773" i="6" s="1"/>
  <c r="D3774" i="6"/>
  <c r="E3774" i="6" s="1"/>
  <c r="D3775" i="6"/>
  <c r="E3775" i="6" s="1"/>
  <c r="D3776" i="6"/>
  <c r="E3776" i="6" s="1"/>
  <c r="D3777" i="6"/>
  <c r="E3777" i="6" s="1"/>
  <c r="D3778" i="6"/>
  <c r="E3778" i="6" s="1"/>
  <c r="D3779" i="6"/>
  <c r="E3779" i="6" s="1"/>
  <c r="D3780" i="6"/>
  <c r="D3781" i="6"/>
  <c r="E3781" i="6" s="1"/>
  <c r="D3782" i="6"/>
  <c r="E3782" i="6" s="1"/>
  <c r="D3783" i="6"/>
  <c r="E3783" i="6" s="1"/>
  <c r="D3784" i="6"/>
  <c r="E3784" i="6" s="1"/>
  <c r="D3785" i="6"/>
  <c r="E3785" i="6" s="1"/>
  <c r="D3786" i="6"/>
  <c r="E3786" i="6" s="1"/>
  <c r="D3787" i="6"/>
  <c r="E3787" i="6" s="1"/>
  <c r="D3788" i="6"/>
  <c r="E3788" i="6" s="1"/>
  <c r="D3789" i="6"/>
  <c r="E3789" i="6" s="1"/>
  <c r="D3790" i="6"/>
  <c r="E3790" i="6" s="1"/>
  <c r="D3791" i="6"/>
  <c r="E3791" i="6" s="1"/>
  <c r="D3792" i="6"/>
  <c r="E3792" i="6" s="1"/>
  <c r="D3793" i="6"/>
  <c r="E3793" i="6" s="1"/>
  <c r="D3794" i="6"/>
  <c r="E3794" i="6" s="1"/>
  <c r="D2" i="6"/>
  <c r="E2" i="6" s="1"/>
  <c r="E3780" i="6"/>
  <c r="E3772" i="6"/>
  <c r="E3771" i="6"/>
  <c r="E3760" i="6"/>
  <c r="E3756" i="6"/>
  <c r="E3683" i="6"/>
  <c r="E3588" i="6"/>
  <c r="E3503" i="6"/>
  <c r="E3468" i="6"/>
  <c r="E3456" i="6"/>
  <c r="E3445" i="6"/>
  <c r="E3359" i="6"/>
  <c r="E3324" i="6"/>
  <c r="E3316" i="6"/>
  <c r="E3300" i="6"/>
  <c r="E3204" i="6"/>
  <c r="E3192" i="6"/>
  <c r="E3191" i="6"/>
  <c r="E3180" i="6"/>
  <c r="E3095" i="6"/>
  <c r="E3082" i="6"/>
  <c r="E3073" i="6"/>
  <c r="E3060" i="6"/>
  <c r="E3059" i="6"/>
  <c r="E3024" i="6"/>
  <c r="E2988" i="6"/>
  <c r="E2964" i="6"/>
  <c r="E2940" i="6"/>
  <c r="E2938" i="6"/>
  <c r="E2903" i="6"/>
  <c r="E2892" i="6"/>
  <c r="E2891" i="6"/>
  <c r="E2868" i="6"/>
  <c r="E2867" i="6"/>
  <c r="E2860" i="6"/>
  <c r="E2807" i="6"/>
  <c r="E2796" i="6"/>
  <c r="E2760" i="6"/>
  <c r="E2759" i="6"/>
  <c r="E2750" i="6"/>
  <c r="E2748" i="6"/>
  <c r="E2745" i="6"/>
  <c r="E2686" i="6"/>
  <c r="E2676" i="6"/>
  <c r="E2668" i="6"/>
  <c r="E2626" i="6"/>
  <c r="E2592" i="6"/>
  <c r="E2580" i="6"/>
  <c r="E2570" i="6"/>
  <c r="E2533" i="6"/>
  <c r="E2506" i="6"/>
  <c r="E2485" i="6"/>
  <c r="E2464" i="6"/>
  <c r="E2460" i="6"/>
  <c r="E2400" i="6"/>
  <c r="E2376" i="6"/>
  <c r="E2364" i="6"/>
  <c r="E2338" i="6"/>
  <c r="E2317" i="6"/>
  <c r="E2308" i="6"/>
  <c r="E2306" i="6"/>
  <c r="E2295" i="6"/>
  <c r="E2293" i="6"/>
  <c r="E2279" i="6"/>
  <c r="E2256" i="6"/>
  <c r="E2245" i="6"/>
  <c r="E2207" i="6"/>
  <c r="E2197" i="6"/>
  <c r="E2162" i="6"/>
  <c r="E2158" i="6"/>
  <c r="E2157" i="6"/>
  <c r="E2152" i="6"/>
  <c r="E2148" i="6"/>
  <c r="E2123" i="6"/>
  <c r="E2112" i="6"/>
  <c r="E2100" i="6"/>
  <c r="E2088" i="6"/>
  <c r="E2085" i="6"/>
  <c r="E2063" i="6"/>
  <c r="E2052" i="6"/>
  <c r="E2051" i="6"/>
  <c r="E2044" i="6"/>
  <c r="E2043" i="6"/>
  <c r="E2038" i="6"/>
  <c r="E2028" i="6"/>
  <c r="E2027" i="6"/>
  <c r="E2015" i="6"/>
  <c r="E2005" i="6"/>
  <c r="E2003" i="6"/>
  <c r="E2002" i="6"/>
  <c r="E1984" i="6"/>
  <c r="E1982" i="6"/>
  <c r="E1981" i="6"/>
  <c r="E1980" i="6"/>
  <c r="E1979" i="6"/>
  <c r="E1978" i="6"/>
  <c r="E1933" i="6"/>
  <c r="E1917" i="6"/>
  <c r="E1909" i="6"/>
  <c r="E1908" i="6"/>
  <c r="E1898" i="6"/>
  <c r="E1877" i="6"/>
  <c r="E1876" i="6"/>
  <c r="E1872" i="6"/>
  <c r="E1859" i="6"/>
  <c r="E1848" i="6"/>
  <c r="E1835" i="6"/>
  <c r="E1834" i="6"/>
  <c r="E1811" i="6"/>
  <c r="E1800" i="6"/>
  <c r="E1799" i="6"/>
  <c r="E1787" i="6"/>
  <c r="E1776" i="6"/>
  <c r="E1774" i="6"/>
  <c r="E1763" i="6"/>
  <c r="E1741" i="6"/>
  <c r="E1740" i="6"/>
  <c r="E1738" i="6"/>
  <c r="E1728" i="6"/>
  <c r="E1727" i="6"/>
  <c r="E1693" i="6"/>
  <c r="E1680" i="6"/>
  <c r="E1669" i="6"/>
  <c r="E1656" i="6"/>
  <c r="E1655" i="6"/>
  <c r="E1647" i="6"/>
  <c r="E1644" i="6"/>
  <c r="E1642" i="6"/>
  <c r="E1619" i="6"/>
  <c r="E1608" i="6"/>
  <c r="E1587" i="6"/>
  <c r="E1584" i="6"/>
  <c r="E1583" i="6"/>
  <c r="E1572" i="6"/>
  <c r="E1571" i="6"/>
  <c r="E1552" i="6"/>
  <c r="E1549" i="6"/>
  <c r="E1548" i="6"/>
  <c r="E1546" i="6"/>
  <c r="E1536" i="6"/>
  <c r="E1535" i="6"/>
  <c r="E1524" i="6"/>
  <c r="E1523" i="6"/>
  <c r="E1522" i="6"/>
  <c r="E1516" i="6"/>
  <c r="E1514" i="6"/>
  <c r="E1512" i="6"/>
  <c r="E1507" i="6"/>
  <c r="E1499" i="6"/>
  <c r="E1487" i="6"/>
  <c r="E1476" i="6"/>
  <c r="E1475" i="6"/>
  <c r="E1442" i="6"/>
  <c r="E1430" i="6"/>
  <c r="E1427" i="6"/>
  <c r="E1426" i="6"/>
  <c r="E1418" i="6"/>
  <c r="E1404" i="6"/>
  <c r="E1402" i="6"/>
  <c r="E1392" i="6"/>
  <c r="E1391" i="6"/>
  <c r="E1380" i="6"/>
  <c r="E1379" i="6"/>
  <c r="E1356" i="6"/>
  <c r="E1346" i="6"/>
  <c r="E1344" i="6"/>
  <c r="E1342" i="6"/>
  <c r="E1336" i="6"/>
  <c r="E1334" i="6"/>
  <c r="E1320" i="6"/>
  <c r="E1319" i="6"/>
  <c r="E1318" i="6"/>
  <c r="E1317" i="6"/>
  <c r="E1309" i="6"/>
  <c r="E1307" i="6"/>
  <c r="E1295" i="6"/>
  <c r="E1293" i="6"/>
  <c r="E1285" i="6"/>
  <c r="E1284" i="6"/>
  <c r="E1272" i="6"/>
  <c r="E1270" i="6"/>
  <c r="E1269" i="6"/>
  <c r="E1247" i="6"/>
  <c r="E1224" i="6"/>
  <c r="E1212" i="6"/>
  <c r="E1192" i="6"/>
  <c r="E1187" i="6"/>
  <c r="E1176" i="6"/>
  <c r="E1165" i="6"/>
  <c r="E1162" i="6"/>
  <c r="E1140" i="6"/>
  <c r="E1139" i="6"/>
  <c r="E1128" i="6"/>
  <c r="E1127" i="6"/>
  <c r="E1120" i="6"/>
  <c r="E1096" i="6"/>
  <c r="E1093" i="6"/>
  <c r="E1092" i="6"/>
  <c r="E1090" i="6"/>
  <c r="E1080" i="6"/>
  <c r="E1068" i="6"/>
  <c r="E1059" i="6"/>
  <c r="E1056" i="6"/>
  <c r="E1055" i="6"/>
  <c r="E1043" i="6"/>
  <c r="E1042" i="6"/>
  <c r="E1031" i="6"/>
  <c r="E996" i="6"/>
  <c r="E994" i="6"/>
  <c r="E986" i="6"/>
  <c r="E972" i="6"/>
  <c r="E971" i="6"/>
  <c r="E970" i="6"/>
  <c r="E960" i="6"/>
  <c r="E948" i="6"/>
  <c r="E946" i="6"/>
  <c r="E936" i="6"/>
  <c r="E926" i="6"/>
  <c r="E925" i="6"/>
  <c r="E923" i="6"/>
  <c r="E909" i="6"/>
  <c r="E900" i="6"/>
  <c r="E895" i="6"/>
  <c r="E893" i="6"/>
  <c r="E877" i="6"/>
  <c r="E876" i="6"/>
  <c r="E875" i="6"/>
  <c r="E864" i="6"/>
  <c r="E851" i="6"/>
  <c r="E840" i="6"/>
  <c r="E839" i="6"/>
  <c r="E837" i="6"/>
  <c r="E832" i="6"/>
  <c r="E827" i="6"/>
  <c r="E815" i="6"/>
  <c r="E814" i="6"/>
  <c r="E813" i="6"/>
  <c r="E780" i="6"/>
  <c r="E779" i="6"/>
  <c r="E770" i="6"/>
  <c r="E768" i="6"/>
  <c r="E767" i="6"/>
  <c r="E760" i="6"/>
  <c r="E758" i="6"/>
  <c r="E755" i="6"/>
  <c r="E742" i="6"/>
  <c r="E741" i="6"/>
  <c r="E732" i="6"/>
  <c r="E731" i="6"/>
  <c r="E718" i="6"/>
  <c r="E717" i="6"/>
  <c r="E708" i="6"/>
  <c r="E701" i="6"/>
  <c r="E700" i="6"/>
  <c r="E699" i="6"/>
  <c r="E695" i="6"/>
  <c r="E684" i="6"/>
  <c r="E683" i="6"/>
  <c r="E650" i="6"/>
  <c r="E648" i="6"/>
  <c r="E647" i="6"/>
  <c r="E638" i="6"/>
  <c r="E637" i="6"/>
  <c r="E623" i="6"/>
  <c r="E612" i="6"/>
  <c r="E600" i="6"/>
  <c r="E599" i="6"/>
  <c r="E586" i="6"/>
  <c r="E579" i="6"/>
  <c r="E578" i="6"/>
  <c r="E576" i="6"/>
  <c r="E552" i="6"/>
  <c r="E551" i="6"/>
  <c r="E541" i="6"/>
  <c r="E528" i="6"/>
  <c r="E527" i="6"/>
  <c r="E518" i="6"/>
  <c r="E516" i="6"/>
  <c r="E504" i="6"/>
  <c r="E503" i="6"/>
  <c r="E502" i="6"/>
  <c r="E501" i="6"/>
  <c r="E492" i="6"/>
  <c r="E491" i="6"/>
  <c r="E482" i="6"/>
  <c r="E480" i="6"/>
  <c r="E468" i="6"/>
  <c r="E466" i="6"/>
  <c r="E458" i="6"/>
  <c r="E455" i="6"/>
  <c r="E451" i="6"/>
  <c r="E443" i="6"/>
  <c r="E442" i="6"/>
  <c r="E432" i="6"/>
  <c r="E431" i="6"/>
  <c r="E420" i="6"/>
  <c r="E419" i="6"/>
  <c r="E408" i="6"/>
  <c r="E407" i="6"/>
  <c r="E399" i="6"/>
  <c r="E398" i="6"/>
  <c r="E397" i="6"/>
  <c r="E396" i="6"/>
  <c r="E395" i="6"/>
  <c r="E373" i="6"/>
  <c r="E360" i="6"/>
  <c r="E357" i="6"/>
  <c r="E348" i="6"/>
  <c r="E347" i="6"/>
  <c r="E340" i="6"/>
  <c r="E335" i="6"/>
  <c r="E328" i="6"/>
  <c r="E323" i="6"/>
  <c r="E322" i="6"/>
  <c r="E311" i="6"/>
  <c r="E301" i="6"/>
  <c r="E299" i="6"/>
  <c r="E288" i="6"/>
  <c r="E278" i="6"/>
  <c r="E277" i="6"/>
  <c r="E276" i="6"/>
  <c r="E269" i="6"/>
  <c r="E263" i="6"/>
  <c r="E252" i="6"/>
  <c r="E251" i="6"/>
  <c r="E242" i="6"/>
  <c r="E239" i="6"/>
  <c r="E227" i="6"/>
  <c r="E218" i="6"/>
  <c r="E217" i="6"/>
  <c r="E216" i="6"/>
  <c r="E213" i="6"/>
  <c r="E204" i="6"/>
  <c r="E203" i="6"/>
  <c r="E193" i="6"/>
  <c r="E192" i="6"/>
  <c r="E184" i="6"/>
  <c r="E181" i="6"/>
  <c r="E179" i="6"/>
  <c r="E158" i="6"/>
  <c r="E157" i="6"/>
  <c r="E156" i="6"/>
  <c r="E155" i="6"/>
  <c r="E153" i="6"/>
  <c r="E143" i="6"/>
  <c r="E141" i="6"/>
  <c r="E132" i="6"/>
  <c r="E131" i="6"/>
  <c r="E120" i="6"/>
  <c r="E119" i="6"/>
  <c r="E112" i="6"/>
  <c r="E109" i="6"/>
  <c r="E108" i="6"/>
  <c r="E107" i="6"/>
  <c r="E95" i="6"/>
  <c r="E94" i="6"/>
  <c r="E84" i="6"/>
  <c r="E83" i="6"/>
  <c r="E72" i="6"/>
  <c r="E71" i="6"/>
  <c r="E64" i="6"/>
  <c r="E60" i="6"/>
  <c r="E59" i="6"/>
  <c r="E48" i="6"/>
  <c r="E45" i="6"/>
  <c r="E37" i="6"/>
  <c r="E36" i="6"/>
  <c r="E35" i="6"/>
  <c r="E24" i="6"/>
  <c r="E15" i="6"/>
  <c r="E14" i="6"/>
  <c r="E12" i="6"/>
  <c r="E11" i="6"/>
  <c r="U10" i="12" l="1"/>
  <c r="U6" i="12"/>
  <c r="U2" i="12"/>
  <c r="U13" i="12" s="1"/>
  <c r="R13" i="12"/>
  <c r="F3" i="7" l="1"/>
  <c r="F4" i="7" l="1"/>
  <c r="F5" i="7" l="1"/>
  <c r="F6" i="7" l="1"/>
  <c r="F7" i="7" l="1"/>
  <c r="F8" i="7" l="1"/>
  <c r="F9" i="7" l="1"/>
  <c r="F10" i="7" l="1"/>
  <c r="F11" i="7" l="1"/>
  <c r="F12" i="7" l="1"/>
  <c r="F13" i="7" l="1"/>
  <c r="F14" i="7" l="1"/>
  <c r="F15" i="7" l="1"/>
  <c r="F16" i="7" l="1"/>
  <c r="F17" i="7" l="1"/>
  <c r="F18" i="7" l="1"/>
  <c r="F19" i="7" l="1"/>
  <c r="F20" i="7" l="1"/>
  <c r="F21" i="7" l="1"/>
  <c r="F22" i="7" l="1"/>
  <c r="F23" i="7" l="1"/>
  <c r="F24" i="7" l="1"/>
  <c r="F25" i="7" l="1"/>
  <c r="F26" i="7" l="1"/>
  <c r="F27" i="7" l="1"/>
  <c r="F28" i="7" l="1"/>
  <c r="F29" i="7" l="1"/>
  <c r="F30" i="7" l="1"/>
  <c r="F31" i="7" l="1"/>
  <c r="F32" i="7" l="1"/>
  <c r="F33" i="7" l="1"/>
  <c r="F34" i="7" l="1"/>
  <c r="F35" i="7" l="1"/>
  <c r="F36" i="7" l="1"/>
  <c r="F37" i="7" l="1"/>
  <c r="F38" i="7" l="1"/>
  <c r="F39" i="7" l="1"/>
  <c r="F40" i="7" l="1"/>
  <c r="F41" i="7" l="1"/>
  <c r="F42" i="7" l="1"/>
  <c r="F43" i="7" l="1"/>
  <c r="F44" i="7" l="1"/>
  <c r="F45" i="7" l="1"/>
  <c r="F46" i="7" l="1"/>
  <c r="F47" i="7" l="1"/>
  <c r="F48" i="7" l="1"/>
  <c r="F49" i="7" l="1"/>
  <c r="F50" i="7" l="1"/>
  <c r="F51" i="7" l="1"/>
  <c r="F52" i="7" l="1"/>
  <c r="F53" i="7" l="1"/>
  <c r="F54" i="7" l="1"/>
  <c r="F55" i="7" l="1"/>
  <c r="F56" i="7" l="1"/>
  <c r="F57" i="7" l="1"/>
  <c r="F58" i="7" l="1"/>
  <c r="F59" i="7" l="1"/>
  <c r="F60" i="7" l="1"/>
  <c r="F61" i="7" l="1"/>
  <c r="F62" i="7" l="1"/>
  <c r="F63" i="7" l="1"/>
  <c r="F64" i="7" l="1"/>
  <c r="F65" i="7" l="1"/>
  <c r="F66" i="7" l="1"/>
  <c r="F67" i="7" l="1"/>
  <c r="F68" i="7" l="1"/>
  <c r="F69" i="7" l="1"/>
  <c r="F70" i="7" l="1"/>
  <c r="F71" i="7" l="1"/>
  <c r="F72" i="7" l="1"/>
  <c r="F73" i="7" l="1"/>
  <c r="F74" i="7" l="1"/>
  <c r="F75" i="7" l="1"/>
  <c r="F76" i="7" l="1"/>
  <c r="F77" i="7" l="1"/>
  <c r="F78" i="7" l="1"/>
  <c r="F79" i="7" l="1"/>
  <c r="F80" i="7" l="1"/>
  <c r="F81" i="7" l="1"/>
  <c r="F82" i="7" l="1"/>
  <c r="F83" i="7" l="1"/>
  <c r="F84" i="7" l="1"/>
  <c r="F85" i="7" l="1"/>
  <c r="F86" i="7" l="1"/>
  <c r="F87" i="7" l="1"/>
  <c r="F88" i="7" l="1"/>
  <c r="F89" i="7" l="1"/>
  <c r="F90" i="7" l="1"/>
  <c r="F91" i="7" l="1"/>
  <c r="F92" i="7" l="1"/>
  <c r="F93" i="7" l="1"/>
  <c r="F94" i="7" l="1"/>
  <c r="F95" i="7" l="1"/>
  <c r="F96" i="7" l="1"/>
  <c r="F97" i="7" l="1"/>
  <c r="F98" i="7" l="1"/>
  <c r="F99" i="7" l="1"/>
  <c r="F100" i="7" l="1"/>
  <c r="F101" i="7" l="1"/>
  <c r="F102" i="7" l="1"/>
  <c r="F103" i="7" l="1"/>
  <c r="F104" i="7" l="1"/>
  <c r="F105" i="7" l="1"/>
  <c r="F106" i="7" l="1"/>
  <c r="F107" i="7" l="1"/>
  <c r="F108" i="7" l="1"/>
  <c r="F109" i="7" l="1"/>
  <c r="F110" i="7" l="1"/>
  <c r="F111" i="7" l="1"/>
  <c r="F112" i="7" l="1"/>
  <c r="F113" i="7" l="1"/>
  <c r="F114" i="7" l="1"/>
  <c r="F115" i="7" l="1"/>
  <c r="F116" i="7" l="1"/>
  <c r="F117" i="7" l="1"/>
  <c r="F118" i="7" l="1"/>
  <c r="F119" i="7" l="1"/>
  <c r="F120" i="7" l="1"/>
  <c r="F121" i="7" l="1"/>
  <c r="F122" i="7" l="1"/>
  <c r="F123" i="7" l="1"/>
  <c r="F124" i="7" l="1"/>
  <c r="F125" i="7" l="1"/>
  <c r="F126" i="7" l="1"/>
  <c r="F127" i="7" l="1"/>
  <c r="F128" i="7" l="1"/>
  <c r="F129" i="7" l="1"/>
  <c r="F130" i="7" l="1"/>
  <c r="F131" i="7" l="1"/>
  <c r="F132" i="7" l="1"/>
  <c r="F133" i="7" l="1"/>
  <c r="F134" i="7" l="1"/>
  <c r="F135" i="7" l="1"/>
  <c r="F136" i="7" l="1"/>
  <c r="F137" i="7" l="1"/>
  <c r="F138" i="7" l="1"/>
  <c r="F139" i="7" l="1"/>
  <c r="F140" i="7" l="1"/>
  <c r="F141" i="7" l="1"/>
  <c r="F142" i="7" l="1"/>
  <c r="F143" i="7" l="1"/>
  <c r="F144" i="7" l="1"/>
  <c r="F145" i="7" l="1"/>
  <c r="F146" i="7" l="1"/>
  <c r="F147" i="7" l="1"/>
  <c r="F148" i="7" l="1"/>
  <c r="F149" i="7" l="1"/>
  <c r="F150" i="7" l="1"/>
  <c r="F151" i="7" l="1"/>
  <c r="F152" i="7" l="1"/>
  <c r="F153" i="7" l="1"/>
  <c r="F154" i="7" l="1"/>
  <c r="F155" i="7" l="1"/>
  <c r="F156" i="7" l="1"/>
  <c r="F157" i="7" l="1"/>
  <c r="F158" i="7" l="1"/>
  <c r="F159" i="7" l="1"/>
  <c r="F160" i="7" l="1"/>
  <c r="F161" i="7" l="1"/>
  <c r="F162" i="7" l="1"/>
  <c r="F163" i="7" l="1"/>
  <c r="F164" i="7" l="1"/>
  <c r="F165" i="7" l="1"/>
  <c r="F166" i="7" l="1"/>
  <c r="F167" i="7" l="1"/>
  <c r="F168" i="7" l="1"/>
  <c r="F169" i="7" l="1"/>
  <c r="F170" i="7" l="1"/>
  <c r="F171" i="7" l="1"/>
  <c r="F172" i="7" l="1"/>
  <c r="F173" i="7" l="1"/>
  <c r="F174" i="7" l="1"/>
  <c r="F175" i="7" l="1"/>
  <c r="F176" i="7" l="1"/>
  <c r="F177" i="7" l="1"/>
  <c r="F178" i="7" l="1"/>
  <c r="F179" i="7" l="1"/>
  <c r="F180" i="7" l="1"/>
  <c r="F181" i="7" l="1"/>
  <c r="F182" i="7" l="1"/>
  <c r="F183" i="7" l="1"/>
  <c r="F184" i="7" l="1"/>
  <c r="F185" i="7" l="1"/>
  <c r="F186" i="7" l="1"/>
  <c r="F187" i="7" l="1"/>
  <c r="F188" i="7" l="1"/>
  <c r="F189" i="7" l="1"/>
  <c r="F190" i="7" l="1"/>
  <c r="F191" i="7" l="1"/>
  <c r="F192" i="7" l="1"/>
  <c r="F193" i="7" l="1"/>
  <c r="F194" i="7" l="1"/>
  <c r="F195" i="7" l="1"/>
  <c r="F196" i="7" l="1"/>
  <c r="F197" i="7" l="1"/>
  <c r="F198" i="7" l="1"/>
  <c r="F199" i="7" l="1"/>
  <c r="F200" i="7" l="1"/>
  <c r="F201" i="7" l="1"/>
  <c r="F202" i="7" l="1"/>
  <c r="F203" i="7" l="1"/>
  <c r="F204" i="7" l="1"/>
  <c r="F205" i="7" l="1"/>
  <c r="F206" i="7" l="1"/>
  <c r="F207" i="7" l="1"/>
  <c r="F208" i="7" l="1"/>
  <c r="F209" i="7" l="1"/>
  <c r="F210" i="7" l="1"/>
  <c r="F211" i="7" l="1"/>
  <c r="F212" i="7" l="1"/>
  <c r="F213" i="7" l="1"/>
  <c r="F214" i="7" l="1"/>
  <c r="F215" i="7" l="1"/>
  <c r="F216" i="7" l="1"/>
  <c r="F217" i="7" l="1"/>
  <c r="F218" i="7" l="1"/>
  <c r="F219" i="7" l="1"/>
  <c r="F220" i="7" l="1"/>
  <c r="F221" i="7" l="1"/>
  <c r="F222" i="7" l="1"/>
  <c r="F223" i="7" l="1"/>
  <c r="F224" i="7" l="1"/>
  <c r="F225" i="7" l="1"/>
  <c r="F226" i="7" l="1"/>
  <c r="F227" i="7" l="1"/>
  <c r="F228" i="7" l="1"/>
  <c r="F229" i="7" l="1"/>
  <c r="F230" i="7" l="1"/>
  <c r="F231" i="7" l="1"/>
  <c r="F232" i="7" l="1"/>
  <c r="F233" i="7" l="1"/>
  <c r="F234" i="7" l="1"/>
  <c r="F235" i="7" l="1"/>
  <c r="F236" i="7" l="1"/>
  <c r="F237" i="7" l="1"/>
  <c r="F238" i="7" l="1"/>
  <c r="F239" i="7" l="1"/>
  <c r="F240" i="7" l="1"/>
  <c r="F241" i="7" l="1"/>
  <c r="F242" i="7" l="1"/>
  <c r="F243" i="7" l="1"/>
  <c r="F244" i="7" l="1"/>
  <c r="F245" i="7" l="1"/>
  <c r="F246" i="7" l="1"/>
  <c r="F247" i="7" l="1"/>
  <c r="F248" i="7" l="1"/>
  <c r="F249" i="7" l="1"/>
  <c r="F250" i="7" l="1"/>
  <c r="F251" i="7" l="1"/>
  <c r="F252" i="7" l="1"/>
  <c r="F253" i="7" l="1"/>
  <c r="F254" i="7" l="1"/>
  <c r="F255" i="7" l="1"/>
  <c r="F256" i="7" l="1"/>
  <c r="F257" i="7" l="1"/>
  <c r="F258" i="7" l="1"/>
  <c r="F259" i="7" l="1"/>
  <c r="F260" i="7" l="1"/>
  <c r="F261" i="7" l="1"/>
  <c r="F262" i="7" l="1"/>
  <c r="F263" i="7" l="1"/>
  <c r="F264" i="7" l="1"/>
  <c r="F265" i="7" l="1"/>
  <c r="F266" i="7" l="1"/>
  <c r="F267" i="7" l="1"/>
  <c r="F268" i="7" l="1"/>
  <c r="F269" i="7" l="1"/>
  <c r="F270" i="7" l="1"/>
  <c r="F271" i="7" l="1"/>
  <c r="F272" i="7" l="1"/>
  <c r="F273" i="7" l="1"/>
  <c r="F274" i="7" l="1"/>
  <c r="F275" i="7" l="1"/>
  <c r="F276" i="7" l="1"/>
  <c r="F277" i="7" l="1"/>
  <c r="F278" i="7" l="1"/>
  <c r="F279" i="7" l="1"/>
  <c r="F280" i="7" l="1"/>
  <c r="F281" i="7" l="1"/>
  <c r="F282" i="7" l="1"/>
  <c r="F283" i="7" l="1"/>
  <c r="F284" i="7" l="1"/>
  <c r="F285" i="7" l="1"/>
  <c r="F286" i="7" l="1"/>
  <c r="F287" i="7" l="1"/>
  <c r="F288" i="7" l="1"/>
  <c r="F289" i="7" l="1"/>
  <c r="F290" i="7" l="1"/>
  <c r="F291" i="7" l="1"/>
  <c r="F292" i="7" l="1"/>
  <c r="F293" i="7" l="1"/>
  <c r="F294" i="7" l="1"/>
  <c r="F295" i="7" l="1"/>
  <c r="F296" i="7" l="1"/>
  <c r="F297" i="7" l="1"/>
  <c r="F298" i="7" l="1"/>
  <c r="F299" i="7" l="1"/>
  <c r="F300" i="7" l="1"/>
  <c r="F301" i="7" l="1"/>
  <c r="F302" i="7" l="1"/>
  <c r="F303" i="7" l="1"/>
  <c r="F304" i="7" l="1"/>
  <c r="F305" i="7" l="1"/>
  <c r="F306" i="7" l="1"/>
  <c r="F307" i="7" l="1"/>
  <c r="F308" i="7" l="1"/>
  <c r="F309" i="7" l="1"/>
  <c r="F310" i="7" l="1"/>
  <c r="F311" i="7" l="1"/>
  <c r="F312" i="7" l="1"/>
  <c r="F313" i="7" l="1"/>
  <c r="F314" i="7" l="1"/>
  <c r="F315" i="7" l="1"/>
  <c r="F316" i="7" l="1"/>
  <c r="F317" i="7" l="1"/>
  <c r="F318" i="7" l="1"/>
  <c r="F319" i="7" l="1"/>
  <c r="F320" i="7" l="1"/>
  <c r="F321" i="7" l="1"/>
  <c r="F322" i="7" l="1"/>
  <c r="F323" i="7" l="1"/>
  <c r="F324" i="7" l="1"/>
  <c r="F325" i="7" l="1"/>
  <c r="F326" i="7" l="1"/>
  <c r="F327" i="7" l="1"/>
  <c r="F328" i="7" l="1"/>
  <c r="F329" i="7" l="1"/>
  <c r="F330" i="7" l="1"/>
  <c r="F331" i="7" l="1"/>
  <c r="F332" i="7" l="1"/>
  <c r="F333" i="7" l="1"/>
  <c r="F334" i="7" l="1"/>
  <c r="F335" i="7" l="1"/>
  <c r="F336" i="7" l="1"/>
  <c r="F337" i="7" l="1"/>
  <c r="F338" i="7" l="1"/>
  <c r="F339" i="7" l="1"/>
  <c r="F340" i="7" l="1"/>
  <c r="F341" i="7" l="1"/>
  <c r="F342" i="7" l="1"/>
  <c r="F343" i="7" l="1"/>
  <c r="F344" i="7" l="1"/>
  <c r="F345" i="7" l="1"/>
  <c r="F346" i="7" l="1"/>
  <c r="F347" i="7" l="1"/>
  <c r="F348" i="7" l="1"/>
  <c r="F349" i="7" l="1"/>
  <c r="F350" i="7" l="1"/>
  <c r="F351" i="7" l="1"/>
  <c r="F352" i="7" l="1"/>
  <c r="F353" i="7" l="1"/>
  <c r="F354" i="7" l="1"/>
  <c r="F355" i="7" l="1"/>
  <c r="F356" i="7" l="1"/>
  <c r="F357" i="7" l="1"/>
  <c r="F358" i="7" l="1"/>
  <c r="F359" i="7" l="1"/>
  <c r="F360" i="7" l="1"/>
  <c r="F361" i="7" l="1"/>
  <c r="F362" i="7" l="1"/>
  <c r="F363" i="7" l="1"/>
  <c r="F364" i="7" l="1"/>
  <c r="F365" i="7" l="1"/>
  <c r="F366" i="7" l="1"/>
  <c r="F367" i="7" l="1"/>
  <c r="F368" i="7" l="1"/>
  <c r="F369" i="7" l="1"/>
  <c r="F370" i="7" l="1"/>
  <c r="F371" i="7" l="1"/>
  <c r="F372" i="7" l="1"/>
  <c r="F373" i="7" l="1"/>
  <c r="F374" i="7" l="1"/>
  <c r="F375" i="7" l="1"/>
  <c r="F376" i="7" l="1"/>
  <c r="F377" i="7" l="1"/>
  <c r="F378" i="7" l="1"/>
  <c r="F379" i="7" l="1"/>
  <c r="F380" i="7" l="1"/>
  <c r="F381" i="7" l="1"/>
  <c r="F382" i="7" l="1"/>
  <c r="F383" i="7" l="1"/>
  <c r="F384" i="7" l="1"/>
  <c r="F385" i="7" l="1"/>
  <c r="F386" i="7" l="1"/>
  <c r="F387" i="7" l="1"/>
  <c r="F388" i="7" l="1"/>
  <c r="F389" i="7" l="1"/>
  <c r="F390" i="7" l="1"/>
  <c r="F391" i="7" l="1"/>
  <c r="F392" i="7" l="1"/>
  <c r="F393" i="7" l="1"/>
  <c r="F394" i="7" l="1"/>
  <c r="F395" i="7" l="1"/>
  <c r="F396" i="7" l="1"/>
  <c r="F397" i="7" l="1"/>
  <c r="F398" i="7" l="1"/>
  <c r="F399" i="7" l="1"/>
  <c r="F400" i="7" l="1"/>
  <c r="F401" i="7" l="1"/>
  <c r="F402" i="7" l="1"/>
  <c r="F403" i="7" l="1"/>
  <c r="F404" i="7" l="1"/>
  <c r="F405" i="7" l="1"/>
  <c r="F406" i="7" l="1"/>
  <c r="F407" i="7" l="1"/>
  <c r="F408" i="7" l="1"/>
  <c r="F409" i="7" l="1"/>
  <c r="F410" i="7" l="1"/>
  <c r="F411" i="7" l="1"/>
  <c r="F412" i="7" l="1"/>
  <c r="F413" i="7" l="1"/>
  <c r="F414" i="7" l="1"/>
  <c r="F415" i="7" l="1"/>
  <c r="F416" i="7" l="1"/>
  <c r="F417" i="7" l="1"/>
  <c r="F418" i="7" l="1"/>
  <c r="F419" i="7" l="1"/>
  <c r="F420" i="7" l="1"/>
  <c r="F421" i="7" l="1"/>
  <c r="F422" i="7" l="1"/>
  <c r="F423" i="7" l="1"/>
  <c r="F424" i="7" l="1"/>
  <c r="F425" i="7" l="1"/>
  <c r="F426" i="7" l="1"/>
  <c r="F427" i="7" l="1"/>
  <c r="F428" i="7" l="1"/>
  <c r="F429" i="7" l="1"/>
  <c r="F430" i="7" l="1"/>
  <c r="F431" i="7" l="1"/>
  <c r="F432" i="7" l="1"/>
  <c r="F433" i="7" l="1"/>
  <c r="F434" i="7" l="1"/>
  <c r="F435" i="7" l="1"/>
  <c r="F436" i="7" l="1"/>
  <c r="F437" i="7" l="1"/>
  <c r="F438" i="7" l="1"/>
  <c r="F439" i="7" l="1"/>
  <c r="F440" i="7" l="1"/>
  <c r="F441" i="7" l="1"/>
  <c r="F442" i="7" l="1"/>
  <c r="F443" i="7" l="1"/>
  <c r="F444" i="7" l="1"/>
  <c r="F445" i="7" l="1"/>
  <c r="F446" i="7" l="1"/>
  <c r="F447" i="7" l="1"/>
  <c r="F448" i="7" l="1"/>
  <c r="F449" i="7" l="1"/>
  <c r="F450" i="7" l="1"/>
  <c r="F451" i="7" l="1"/>
  <c r="F452" i="7" l="1"/>
  <c r="F453" i="7" l="1"/>
  <c r="F454" i="7" l="1"/>
  <c r="F455" i="7" l="1"/>
  <c r="F456" i="7" l="1"/>
  <c r="F457" i="7" l="1"/>
  <c r="F458" i="7" l="1"/>
  <c r="F459" i="7" l="1"/>
  <c r="F460" i="7" l="1"/>
  <c r="F461" i="7" l="1"/>
  <c r="F462" i="7" l="1"/>
  <c r="F463" i="7" l="1"/>
  <c r="F464" i="7" l="1"/>
  <c r="F465" i="7" l="1"/>
  <c r="F466" i="7" l="1"/>
  <c r="F467" i="7" l="1"/>
  <c r="F468" i="7" l="1"/>
  <c r="F469" i="7" l="1"/>
  <c r="F470" i="7" l="1"/>
  <c r="F471" i="7" l="1"/>
  <c r="F472" i="7" l="1"/>
  <c r="F473" i="7" l="1"/>
  <c r="F474" i="7" l="1"/>
  <c r="F475" i="7" l="1"/>
  <c r="F476" i="7" l="1"/>
  <c r="F477" i="7" l="1"/>
  <c r="F478" i="7" l="1"/>
  <c r="F479" i="7" l="1"/>
  <c r="F480" i="7" l="1"/>
  <c r="F481" i="7" l="1"/>
  <c r="F482" i="7" l="1"/>
  <c r="F483" i="7" l="1"/>
  <c r="F484" i="7" l="1"/>
  <c r="F485" i="7" l="1"/>
  <c r="F486" i="7" l="1"/>
  <c r="F487" i="7" l="1"/>
  <c r="F488" i="7" l="1"/>
  <c r="F489" i="7" l="1"/>
  <c r="F490" i="7" l="1"/>
  <c r="F491" i="7" l="1"/>
  <c r="F492" i="7" l="1"/>
  <c r="F493" i="7" l="1"/>
  <c r="F494" i="7" l="1"/>
  <c r="F495" i="7" l="1"/>
  <c r="F496" i="7" l="1"/>
  <c r="F497" i="7" l="1"/>
  <c r="F498" i="7" l="1"/>
  <c r="F499" i="7" l="1"/>
  <c r="F500" i="7" l="1"/>
  <c r="F501" i="7" l="1"/>
  <c r="F502" i="7" l="1"/>
  <c r="F503" i="7" l="1"/>
  <c r="F504" i="7" l="1"/>
  <c r="F505" i="7" l="1"/>
  <c r="F506" i="7" l="1"/>
  <c r="F507" i="7" l="1"/>
  <c r="F508" i="7" l="1"/>
  <c r="F509" i="7" l="1"/>
  <c r="F510" i="7" l="1"/>
  <c r="F511" i="7" l="1"/>
  <c r="F512" i="7" l="1"/>
  <c r="F513" i="7" l="1"/>
  <c r="F514" i="7" l="1"/>
  <c r="F515" i="7" l="1"/>
  <c r="F516" i="7" l="1"/>
  <c r="F517" i="7" l="1"/>
  <c r="F518" i="7" l="1"/>
  <c r="F519" i="7" l="1"/>
  <c r="F520" i="7" l="1"/>
  <c r="F521" i="7" l="1"/>
  <c r="F522" i="7" l="1"/>
  <c r="F523" i="7" l="1"/>
  <c r="F524" i="7" l="1"/>
  <c r="F525" i="7" l="1"/>
  <c r="F526" i="7" l="1"/>
  <c r="F527" i="7" l="1"/>
  <c r="F528" i="7" l="1"/>
  <c r="F529" i="7" l="1"/>
  <c r="F530" i="7" l="1"/>
  <c r="F531" i="7" l="1"/>
  <c r="F532" i="7" l="1"/>
  <c r="F533" i="7" l="1"/>
  <c r="F534" i="7" l="1"/>
  <c r="F535" i="7" l="1"/>
  <c r="F536" i="7" l="1"/>
  <c r="F537" i="7" l="1"/>
  <c r="F538" i="7" l="1"/>
  <c r="F539" i="7" l="1"/>
  <c r="F540" i="7" l="1"/>
  <c r="F541" i="7" l="1"/>
  <c r="F542" i="7" l="1"/>
  <c r="F543" i="7" l="1"/>
  <c r="F544" i="7" l="1"/>
  <c r="F545" i="7" l="1"/>
  <c r="F546" i="7" l="1"/>
  <c r="F547" i="7" l="1"/>
  <c r="F548" i="7" l="1"/>
  <c r="F549" i="7" l="1"/>
  <c r="F550" i="7" l="1"/>
  <c r="F551" i="7" l="1"/>
  <c r="F552" i="7" l="1"/>
  <c r="F553" i="7" l="1"/>
  <c r="F554" i="7" l="1"/>
  <c r="F555" i="7" l="1"/>
  <c r="F556" i="7" l="1"/>
  <c r="F557" i="7" l="1"/>
  <c r="F558" i="7" l="1"/>
  <c r="F559" i="7" l="1"/>
  <c r="F560" i="7" l="1"/>
  <c r="F561" i="7" l="1"/>
  <c r="F562" i="7" l="1"/>
  <c r="F563" i="7" l="1"/>
  <c r="F564" i="7" l="1"/>
  <c r="F565" i="7" l="1"/>
  <c r="F566" i="7" l="1"/>
  <c r="F567" i="7" l="1"/>
  <c r="F568" i="7" l="1"/>
  <c r="F569" i="7" l="1"/>
  <c r="F570" i="7" l="1"/>
  <c r="F571" i="7" l="1"/>
  <c r="F572" i="7" l="1"/>
  <c r="F573" i="7" l="1"/>
  <c r="F574" i="7" l="1"/>
  <c r="F575" i="7" l="1"/>
  <c r="F576" i="7" l="1"/>
  <c r="F577" i="7" l="1"/>
  <c r="F578" i="7" l="1"/>
  <c r="F579" i="7" l="1"/>
  <c r="F580" i="7" l="1"/>
  <c r="F581" i="7" l="1"/>
  <c r="F582" i="7" l="1"/>
  <c r="F583" i="7" l="1"/>
  <c r="F584" i="7" l="1"/>
  <c r="F585" i="7" l="1"/>
  <c r="F586" i="7" l="1"/>
  <c r="F587" i="7" l="1"/>
  <c r="F588" i="7" l="1"/>
  <c r="F589" i="7" l="1"/>
  <c r="F590" i="7" l="1"/>
  <c r="F591" i="7" l="1"/>
  <c r="F592" i="7" l="1"/>
  <c r="F593" i="7" l="1"/>
  <c r="F594" i="7" l="1"/>
  <c r="F595" i="7" l="1"/>
  <c r="F596" i="7" l="1"/>
  <c r="F597" i="7" l="1"/>
  <c r="F598" i="7" l="1"/>
  <c r="F599" i="7" l="1"/>
  <c r="F600" i="7" l="1"/>
  <c r="F601" i="7" l="1"/>
  <c r="F602" i="7" l="1"/>
  <c r="F603" i="7" l="1"/>
  <c r="F604" i="7" l="1"/>
  <c r="F605" i="7" l="1"/>
  <c r="F606" i="7" l="1"/>
  <c r="F607" i="7" l="1"/>
  <c r="F608" i="7" l="1"/>
  <c r="F609" i="7" l="1"/>
  <c r="F610" i="7" l="1"/>
  <c r="F611" i="7" l="1"/>
  <c r="F612" i="7" l="1"/>
  <c r="F613" i="7" l="1"/>
  <c r="F614" i="7" l="1"/>
  <c r="F615" i="7" l="1"/>
  <c r="F616" i="7" l="1"/>
  <c r="F617" i="7" l="1"/>
  <c r="F618" i="7" l="1"/>
  <c r="F619" i="7" l="1"/>
  <c r="F620" i="7" l="1"/>
  <c r="F621" i="7" l="1"/>
  <c r="F622" i="7" l="1"/>
  <c r="F623" i="7" l="1"/>
  <c r="F624" i="7" l="1"/>
  <c r="F625" i="7" l="1"/>
  <c r="F626" i="7" l="1"/>
  <c r="F627" i="7" l="1"/>
  <c r="F628" i="7" l="1"/>
  <c r="F629" i="7" l="1"/>
  <c r="F630" i="7" l="1"/>
  <c r="F631" i="7" l="1"/>
  <c r="F632" i="7" l="1"/>
  <c r="F633" i="7" l="1"/>
  <c r="F634" i="7" l="1"/>
  <c r="F635" i="7" l="1"/>
  <c r="F636" i="7" l="1"/>
  <c r="F637" i="7" l="1"/>
  <c r="F638" i="7" l="1"/>
  <c r="F639" i="7" l="1"/>
  <c r="F640" i="7" l="1"/>
  <c r="F641" i="7" l="1"/>
  <c r="F642" i="7" l="1"/>
  <c r="F643" i="7" l="1"/>
  <c r="F644" i="7" l="1"/>
  <c r="F645" i="7" l="1"/>
  <c r="F646" i="7" l="1"/>
  <c r="F647" i="7" l="1"/>
  <c r="F648" i="7" l="1"/>
  <c r="F649" i="7" l="1"/>
  <c r="F650" i="7" l="1"/>
  <c r="F651" i="7" l="1"/>
  <c r="F652" i="7" l="1"/>
  <c r="F653" i="7" l="1"/>
  <c r="F654" i="7" l="1"/>
  <c r="F655" i="7" l="1"/>
  <c r="F656" i="7" l="1"/>
  <c r="F657" i="7" l="1"/>
  <c r="F658" i="7" l="1"/>
  <c r="F659" i="7" l="1"/>
  <c r="F660" i="7" l="1"/>
  <c r="F661" i="7" l="1"/>
  <c r="F662" i="7" l="1"/>
  <c r="F663" i="7" l="1"/>
  <c r="F664" i="7" l="1"/>
  <c r="F665" i="7" l="1"/>
  <c r="F666" i="7" l="1"/>
  <c r="F667" i="7" l="1"/>
  <c r="F668" i="7" l="1"/>
  <c r="F669" i="7" l="1"/>
  <c r="F670" i="7" l="1"/>
  <c r="F671" i="7" l="1"/>
  <c r="F672" i="7" l="1"/>
  <c r="F673" i="7" l="1"/>
  <c r="F674" i="7" l="1"/>
  <c r="F675" i="7" l="1"/>
  <c r="F676" i="7" l="1"/>
  <c r="F677" i="7" l="1"/>
  <c r="F678" i="7" l="1"/>
  <c r="F679" i="7" l="1"/>
  <c r="F680" i="7" l="1"/>
  <c r="F681" i="7" l="1"/>
  <c r="F682" i="7" l="1"/>
  <c r="F683" i="7" l="1"/>
  <c r="F684" i="7" l="1"/>
  <c r="F685" i="7" l="1"/>
  <c r="F686" i="7" l="1"/>
  <c r="F687" i="7" l="1"/>
  <c r="F688" i="7" l="1"/>
  <c r="F689" i="7" l="1"/>
  <c r="F690" i="7" l="1"/>
  <c r="F691" i="7" l="1"/>
  <c r="F692" i="7" l="1"/>
  <c r="F693" i="7" l="1"/>
  <c r="F694" i="7" l="1"/>
  <c r="F695" i="7" l="1"/>
  <c r="F696" i="7" l="1"/>
  <c r="F697" i="7" l="1"/>
  <c r="F698" i="7" l="1"/>
  <c r="F699" i="7" l="1"/>
  <c r="F700" i="7" l="1"/>
  <c r="F701" i="7" l="1"/>
  <c r="F702" i="7" l="1"/>
  <c r="F703" i="7" l="1"/>
  <c r="F704" i="7" l="1"/>
  <c r="F705" i="7" l="1"/>
  <c r="F706" i="7" l="1"/>
  <c r="F707" i="7" l="1"/>
  <c r="F708" i="7" l="1"/>
  <c r="F709" i="7" l="1"/>
  <c r="F710" i="7" l="1"/>
  <c r="F711" i="7" l="1"/>
  <c r="F712" i="7" l="1"/>
  <c r="F713" i="7" l="1"/>
  <c r="F714" i="7" l="1"/>
  <c r="F715" i="7" l="1"/>
  <c r="F716" i="7" l="1"/>
  <c r="F717" i="7" l="1"/>
  <c r="F718" i="7" l="1"/>
  <c r="F719" i="7" l="1"/>
  <c r="F720" i="7" l="1"/>
  <c r="F721" i="7" l="1"/>
  <c r="F722" i="7" l="1"/>
  <c r="F723" i="7" l="1"/>
  <c r="F724" i="7" l="1"/>
  <c r="F725" i="7" l="1"/>
  <c r="F726" i="7" l="1"/>
  <c r="F727" i="7" l="1"/>
  <c r="F728" i="7" l="1"/>
  <c r="F729" i="7" l="1"/>
  <c r="F730" i="7" l="1"/>
  <c r="F731" i="7" l="1"/>
  <c r="F732" i="7" l="1"/>
  <c r="F733" i="7" l="1"/>
  <c r="F734" i="7" l="1"/>
  <c r="F735" i="7" l="1"/>
  <c r="F736" i="7" l="1"/>
  <c r="F737" i="7" l="1"/>
  <c r="F738" i="7" l="1"/>
  <c r="F739" i="7" l="1"/>
  <c r="F740" i="7" l="1"/>
  <c r="F741" i="7" l="1"/>
  <c r="F742" i="7" l="1"/>
  <c r="F743" i="7" l="1"/>
  <c r="F744" i="7" l="1"/>
  <c r="F745" i="7" l="1"/>
  <c r="F746" i="7" l="1"/>
  <c r="F747" i="7" l="1"/>
  <c r="F748" i="7" l="1"/>
  <c r="F749" i="7" l="1"/>
  <c r="F750" i="7" l="1"/>
  <c r="F751" i="7" l="1"/>
  <c r="F752" i="7" l="1"/>
  <c r="F753" i="7" l="1"/>
  <c r="F754" i="7" l="1"/>
  <c r="F755" i="7" l="1"/>
  <c r="F756" i="7" l="1"/>
  <c r="F757" i="7" l="1"/>
  <c r="F758" i="7" l="1"/>
  <c r="F759" i="7" l="1"/>
  <c r="F760" i="7" l="1"/>
  <c r="F761" i="7" l="1"/>
  <c r="F762" i="7" l="1"/>
  <c r="F763" i="7" l="1"/>
  <c r="F764" i="7" l="1"/>
  <c r="F765" i="7" l="1"/>
  <c r="F766" i="7" l="1"/>
  <c r="F767" i="7" l="1"/>
  <c r="F768" i="7" l="1"/>
  <c r="F769" i="7" l="1"/>
  <c r="F770" i="7" l="1"/>
  <c r="F771" i="7" l="1"/>
  <c r="F772" i="7" l="1"/>
  <c r="F773" i="7" l="1"/>
  <c r="F774" i="7" l="1"/>
  <c r="F775" i="7" l="1"/>
  <c r="F776" i="7" l="1"/>
  <c r="F777" i="7" l="1"/>
  <c r="F778" i="7" l="1"/>
  <c r="F779" i="7" l="1"/>
  <c r="F780" i="7" l="1"/>
  <c r="F781" i="7" l="1"/>
  <c r="F782" i="7" l="1"/>
  <c r="F783" i="7" l="1"/>
  <c r="F784" i="7" l="1"/>
  <c r="F785" i="7" l="1"/>
  <c r="F786" i="7" l="1"/>
  <c r="F787" i="7" l="1"/>
  <c r="F788" i="7" l="1"/>
  <c r="F789" i="7" l="1"/>
  <c r="F790" i="7" l="1"/>
  <c r="F791" i="7" l="1"/>
  <c r="F792" i="7" l="1"/>
  <c r="F793" i="7" l="1"/>
  <c r="F794" i="7" l="1"/>
  <c r="F795" i="7" l="1"/>
  <c r="F796" i="7" l="1"/>
  <c r="F797" i="7" l="1"/>
  <c r="F798" i="7" l="1"/>
  <c r="F799" i="7" l="1"/>
  <c r="F800" i="7" l="1"/>
  <c r="F801" i="7" l="1"/>
  <c r="F802" i="7" l="1"/>
  <c r="F803" i="7" l="1"/>
  <c r="F804" i="7" l="1"/>
  <c r="F805" i="7" l="1"/>
  <c r="F806" i="7" l="1"/>
  <c r="F807" i="7" l="1"/>
  <c r="F808" i="7" l="1"/>
  <c r="F809" i="7" l="1"/>
  <c r="F810" i="7" l="1"/>
  <c r="F811" i="7" l="1"/>
  <c r="F812" i="7" l="1"/>
  <c r="F813" i="7" l="1"/>
  <c r="F814" i="7" l="1"/>
  <c r="F815" i="7" l="1"/>
  <c r="F816" i="7" l="1"/>
  <c r="F817" i="7" l="1"/>
  <c r="F818" i="7" l="1"/>
  <c r="F819" i="7" l="1"/>
  <c r="F820" i="7" l="1"/>
  <c r="F821" i="7" l="1"/>
  <c r="F822" i="7" l="1"/>
  <c r="F823" i="7" l="1"/>
  <c r="F824" i="7" l="1"/>
  <c r="F825" i="7" l="1"/>
  <c r="F826" i="7" l="1"/>
  <c r="F827" i="7" l="1"/>
  <c r="F828" i="7" l="1"/>
  <c r="F829" i="7" l="1"/>
  <c r="F830" i="7" l="1"/>
  <c r="F831" i="7" l="1"/>
  <c r="F832" i="7" l="1"/>
  <c r="F833" i="7" l="1"/>
  <c r="F834" i="7" l="1"/>
  <c r="F835" i="7" l="1"/>
  <c r="F836" i="7" l="1"/>
  <c r="F837" i="7" l="1"/>
  <c r="F838" i="7" l="1"/>
  <c r="F839" i="7" l="1"/>
  <c r="F840" i="7" l="1"/>
  <c r="F841" i="7" l="1"/>
  <c r="F842" i="7" l="1"/>
  <c r="F843" i="7" l="1"/>
  <c r="F844" i="7" l="1"/>
  <c r="F845" i="7" l="1"/>
  <c r="F846" i="7" l="1"/>
  <c r="F847" i="7" l="1"/>
  <c r="F848" i="7" l="1"/>
  <c r="F849" i="7" l="1"/>
  <c r="F850" i="7" l="1"/>
  <c r="F851" i="7" l="1"/>
  <c r="F852" i="7" l="1"/>
  <c r="F853" i="7" l="1"/>
  <c r="F854" i="7" l="1"/>
  <c r="F855" i="7" l="1"/>
  <c r="F856" i="7" l="1"/>
  <c r="F857" i="7" l="1"/>
  <c r="F858" i="7" l="1"/>
  <c r="F859" i="7" l="1"/>
  <c r="F860" i="7" l="1"/>
  <c r="F861" i="7" l="1"/>
  <c r="F862" i="7" l="1"/>
  <c r="F863" i="7" l="1"/>
  <c r="F864" i="7" l="1"/>
  <c r="F865" i="7" l="1"/>
  <c r="F866" i="7" l="1"/>
  <c r="F867" i="7" l="1"/>
  <c r="F868" i="7" l="1"/>
  <c r="F869" i="7" l="1"/>
  <c r="F870" i="7" l="1"/>
  <c r="F871" i="7" l="1"/>
  <c r="F872" i="7" l="1"/>
  <c r="F873" i="7" l="1"/>
  <c r="F874" i="7" l="1"/>
  <c r="F875" i="7" l="1"/>
  <c r="F876" i="7" l="1"/>
  <c r="F877" i="7" l="1"/>
  <c r="F878" i="7" l="1"/>
  <c r="F879" i="7" l="1"/>
  <c r="F880" i="7" l="1"/>
  <c r="F881" i="7" l="1"/>
  <c r="F882" i="7" l="1"/>
  <c r="F883" i="7" l="1"/>
  <c r="F884" i="7" l="1"/>
  <c r="F885" i="7" l="1"/>
  <c r="F886" i="7" l="1"/>
  <c r="F887" i="7" l="1"/>
  <c r="F888" i="7" l="1"/>
  <c r="F889" i="7" l="1"/>
  <c r="F890" i="7" l="1"/>
  <c r="F891" i="7" l="1"/>
  <c r="F892" i="7" l="1"/>
  <c r="F893" i="7" l="1"/>
  <c r="F894" i="7" l="1"/>
  <c r="F895" i="7" l="1"/>
  <c r="F896" i="7" l="1"/>
  <c r="F897" i="7" l="1"/>
  <c r="F898" i="7" l="1"/>
  <c r="F899" i="7" l="1"/>
  <c r="F900" i="7" l="1"/>
  <c r="F901" i="7" l="1"/>
  <c r="F902" i="7" l="1"/>
  <c r="F903" i="7" l="1"/>
  <c r="F904" i="7" l="1"/>
  <c r="F905" i="7" l="1"/>
  <c r="F906" i="7" l="1"/>
  <c r="F907" i="7" l="1"/>
  <c r="F908" i="7" l="1"/>
  <c r="F909" i="7" l="1"/>
  <c r="F910" i="7" l="1"/>
  <c r="F911" i="7" l="1"/>
  <c r="F912" i="7" l="1"/>
  <c r="F913" i="7" l="1"/>
  <c r="F914" i="7" l="1"/>
  <c r="F915" i="7" l="1"/>
  <c r="F916" i="7" l="1"/>
  <c r="F917" i="7" l="1"/>
  <c r="F918" i="7" l="1"/>
  <c r="F919" i="7" l="1"/>
  <c r="F920" i="7" l="1"/>
  <c r="F921" i="7" l="1"/>
  <c r="F922" i="7" l="1"/>
  <c r="F923" i="7" l="1"/>
  <c r="F924" i="7" l="1"/>
  <c r="F925" i="7" l="1"/>
  <c r="F926" i="7" l="1"/>
  <c r="F927" i="7" l="1"/>
  <c r="F928" i="7" l="1"/>
  <c r="F929" i="7" l="1"/>
  <c r="F930" i="7" l="1"/>
  <c r="F931" i="7" l="1"/>
  <c r="F932" i="7" l="1"/>
  <c r="F933" i="7" l="1"/>
  <c r="F934" i="7" l="1"/>
  <c r="F935" i="7" l="1"/>
  <c r="F936" i="7" l="1"/>
  <c r="F937" i="7" l="1"/>
  <c r="F938" i="7" l="1"/>
  <c r="F939" i="7" l="1"/>
  <c r="F940" i="7" l="1"/>
  <c r="F941" i="7" l="1"/>
  <c r="F942" i="7" l="1"/>
  <c r="F943" i="7" l="1"/>
  <c r="F944" i="7" l="1"/>
  <c r="F945" i="7" l="1"/>
  <c r="F946" i="7" l="1"/>
  <c r="F947" i="7" l="1"/>
  <c r="F948" i="7" l="1"/>
  <c r="F949" i="7" l="1"/>
  <c r="F950" i="7" l="1"/>
  <c r="F951" i="7" l="1"/>
  <c r="F952" i="7" l="1"/>
  <c r="F953" i="7" l="1"/>
  <c r="F954" i="7" l="1"/>
  <c r="F955" i="7" l="1"/>
  <c r="F956" i="7" l="1"/>
  <c r="F957" i="7" l="1"/>
  <c r="F958" i="7" l="1"/>
  <c r="F959" i="7" l="1"/>
  <c r="F960" i="7" l="1"/>
  <c r="F961" i="7" l="1"/>
  <c r="F962" i="7" l="1"/>
  <c r="F963" i="7" l="1"/>
  <c r="F964" i="7" l="1"/>
  <c r="F965" i="7" l="1"/>
  <c r="F966" i="7" l="1"/>
  <c r="F967" i="7" l="1"/>
  <c r="F968" i="7" l="1"/>
  <c r="F969" i="7" l="1"/>
  <c r="F970" i="7" l="1"/>
  <c r="F971" i="7" l="1"/>
  <c r="F972" i="7" l="1"/>
  <c r="F973" i="7" l="1"/>
  <c r="F974" i="7" l="1"/>
  <c r="F975" i="7" l="1"/>
  <c r="F976" i="7" l="1"/>
  <c r="F977" i="7" l="1"/>
  <c r="F978" i="7" l="1"/>
  <c r="F979" i="7" l="1"/>
  <c r="F980" i="7" l="1"/>
  <c r="F981" i="7" l="1"/>
  <c r="F982" i="7" l="1"/>
  <c r="F983" i="7" l="1"/>
  <c r="F984" i="7" l="1"/>
  <c r="F985" i="7" l="1"/>
  <c r="F986" i="7" l="1"/>
  <c r="F987" i="7" l="1"/>
  <c r="F988" i="7" l="1"/>
  <c r="F989" i="7" l="1"/>
  <c r="F990" i="7" l="1"/>
  <c r="F991" i="7" l="1"/>
  <c r="F992" i="7" l="1"/>
  <c r="F993" i="7" l="1"/>
  <c r="F994" i="7" l="1"/>
  <c r="F995" i="7" l="1"/>
  <c r="F996" i="7" l="1"/>
  <c r="F997" i="7" l="1"/>
  <c r="F998" i="7" l="1"/>
  <c r="F999" i="7" l="1"/>
  <c r="F1000" i="7" l="1"/>
  <c r="F1001" i="7" l="1"/>
  <c r="F1002" i="7" l="1"/>
  <c r="F1003" i="7" l="1"/>
  <c r="F1004" i="7" l="1"/>
  <c r="F1005" i="7" l="1"/>
  <c r="F1006" i="7" l="1"/>
  <c r="F1007" i="7" l="1"/>
  <c r="F1008" i="7" l="1"/>
  <c r="F1009" i="7" l="1"/>
  <c r="F1010" i="7" l="1"/>
  <c r="F1011" i="7" l="1"/>
  <c r="F1012" i="7" l="1"/>
  <c r="F1013" i="7" l="1"/>
  <c r="F1014" i="7" l="1"/>
  <c r="F1015" i="7" l="1"/>
  <c r="F1016" i="7" l="1"/>
  <c r="F1017" i="7" l="1"/>
  <c r="F1018" i="7" l="1"/>
  <c r="F1019" i="7" l="1"/>
  <c r="F1020" i="7" l="1"/>
  <c r="F1021" i="7" l="1"/>
  <c r="F1022" i="7" l="1"/>
  <c r="F1023" i="7" l="1"/>
  <c r="F1024" i="7" l="1"/>
  <c r="F1025" i="7" l="1"/>
  <c r="F1026" i="7" l="1"/>
  <c r="F1027" i="7" l="1"/>
  <c r="F1028" i="7" l="1"/>
  <c r="F1029" i="7" l="1"/>
  <c r="F1030" i="7" l="1"/>
  <c r="F1031" i="7" l="1"/>
  <c r="F1032" i="7" l="1"/>
  <c r="F1033" i="7" l="1"/>
  <c r="F1034" i="7" l="1"/>
  <c r="F1035" i="7" l="1"/>
  <c r="F1036" i="7" l="1"/>
  <c r="F1037" i="7" l="1"/>
  <c r="F1038" i="7" l="1"/>
  <c r="F1039" i="7" l="1"/>
  <c r="F1040" i="7" l="1"/>
  <c r="F1041" i="7" l="1"/>
  <c r="F1042" i="7" l="1"/>
  <c r="F1043" i="7" l="1"/>
  <c r="F1044" i="7" l="1"/>
  <c r="F1045" i="7" l="1"/>
  <c r="F1046" i="7" l="1"/>
  <c r="F1047" i="7" l="1"/>
  <c r="F1048" i="7" l="1"/>
  <c r="F1049" i="7" l="1"/>
  <c r="F1050" i="7" l="1"/>
  <c r="F1051" i="7" l="1"/>
  <c r="F1052" i="7" l="1"/>
  <c r="F1053" i="7" l="1"/>
  <c r="F1054" i="7" l="1"/>
  <c r="F1055" i="7" l="1"/>
  <c r="F1056" i="7" l="1"/>
  <c r="F1057" i="7" l="1"/>
  <c r="F1058" i="7" l="1"/>
  <c r="F1059" i="7" l="1"/>
  <c r="F1060" i="7" l="1"/>
  <c r="F1061" i="7" l="1"/>
  <c r="F1062" i="7" l="1"/>
  <c r="F1063" i="7" l="1"/>
  <c r="F1064" i="7" l="1"/>
  <c r="F1065" i="7" l="1"/>
  <c r="F1066" i="7" l="1"/>
  <c r="F1067" i="7" l="1"/>
  <c r="F1068" i="7" l="1"/>
  <c r="F1069" i="7" l="1"/>
  <c r="F1070" i="7" l="1"/>
  <c r="F1071" i="7" l="1"/>
  <c r="F1072" i="7" l="1"/>
  <c r="F1073" i="7" l="1"/>
  <c r="F1074" i="7" l="1"/>
  <c r="F1075" i="7" l="1"/>
  <c r="F1076" i="7" l="1"/>
  <c r="F1077" i="7" l="1"/>
  <c r="F1078" i="7" l="1"/>
  <c r="F1079" i="7" l="1"/>
  <c r="F1080" i="7" l="1"/>
  <c r="F1081" i="7" l="1"/>
  <c r="F1082" i="7" l="1"/>
  <c r="F1083" i="7" l="1"/>
  <c r="F1084" i="7" l="1"/>
  <c r="F1085" i="7" l="1"/>
  <c r="F1086" i="7" l="1"/>
  <c r="F1087" i="7" l="1"/>
  <c r="F1088" i="7" l="1"/>
  <c r="F1089" i="7" l="1"/>
  <c r="F1090" i="7" l="1"/>
  <c r="F1091" i="7" l="1"/>
  <c r="F1092" i="7" l="1"/>
  <c r="F1093" i="7" l="1"/>
  <c r="F1094" i="7" l="1"/>
  <c r="F1095" i="7" l="1"/>
  <c r="F1096" i="7" l="1"/>
  <c r="F1097" i="7" l="1"/>
  <c r="F1098" i="7" l="1"/>
  <c r="F1099" i="7" l="1"/>
  <c r="F1100" i="7" l="1"/>
  <c r="F1101" i="7" l="1"/>
  <c r="F1102" i="7" l="1"/>
  <c r="F1103" i="7" l="1"/>
  <c r="F1104" i="7" l="1"/>
  <c r="F1105" i="7" l="1"/>
  <c r="F1106" i="7" l="1"/>
  <c r="F1107" i="7" l="1"/>
  <c r="F1108" i="7" l="1"/>
  <c r="F1109" i="7" l="1"/>
  <c r="F1110" i="7" l="1"/>
  <c r="F1111" i="7" l="1"/>
  <c r="F1112" i="7" l="1"/>
  <c r="F1113" i="7" l="1"/>
  <c r="F1114" i="7" l="1"/>
  <c r="F1115" i="7" l="1"/>
  <c r="F1116" i="7" l="1"/>
  <c r="F1117" i="7" l="1"/>
  <c r="F1118" i="7" l="1"/>
  <c r="F1119" i="7" l="1"/>
  <c r="F1120" i="7" l="1"/>
  <c r="F1121" i="7" l="1"/>
  <c r="F1122" i="7" l="1"/>
  <c r="F1123" i="7" l="1"/>
  <c r="F1124" i="7" l="1"/>
  <c r="F1125" i="7" l="1"/>
  <c r="F1126" i="7" l="1"/>
  <c r="F1127" i="7" l="1"/>
  <c r="F1128" i="7" l="1"/>
  <c r="F1129" i="7" l="1"/>
  <c r="F1130" i="7" l="1"/>
  <c r="F1131" i="7" l="1"/>
  <c r="F1132" i="7" l="1"/>
  <c r="F1133" i="7" l="1"/>
  <c r="F1134" i="7" l="1"/>
  <c r="F1135" i="7" l="1"/>
  <c r="F1136" i="7" l="1"/>
  <c r="F1137" i="7" l="1"/>
  <c r="F1138" i="7" l="1"/>
  <c r="F1139" i="7" l="1"/>
  <c r="F1140" i="7" l="1"/>
  <c r="F1141" i="7" l="1"/>
  <c r="F1142" i="7" l="1"/>
  <c r="F1143" i="7" l="1"/>
  <c r="F1144" i="7" l="1"/>
  <c r="F1145" i="7" l="1"/>
  <c r="F1146" i="7" l="1"/>
  <c r="F1147" i="7" l="1"/>
  <c r="F1148" i="7" l="1"/>
  <c r="F1149" i="7" l="1"/>
  <c r="F1150" i="7" l="1"/>
  <c r="F1151" i="7" l="1"/>
  <c r="F1152" i="7" l="1"/>
  <c r="F1153" i="7" l="1"/>
  <c r="F1154" i="7" l="1"/>
  <c r="F1155" i="7" l="1"/>
  <c r="F1156" i="7" l="1"/>
  <c r="F1157" i="7" l="1"/>
  <c r="F1158" i="7" l="1"/>
  <c r="F1159" i="7" l="1"/>
  <c r="F1160" i="7" l="1"/>
  <c r="F1161" i="7" l="1"/>
  <c r="F1162" i="7" l="1"/>
  <c r="F1163" i="7" l="1"/>
  <c r="F1164" i="7" l="1"/>
  <c r="F1165" i="7" l="1"/>
  <c r="F1166" i="7" l="1"/>
  <c r="F1167" i="7" l="1"/>
  <c r="F1168" i="7" l="1"/>
  <c r="F1169" i="7" l="1"/>
  <c r="F1170" i="7" l="1"/>
  <c r="F1171" i="7" l="1"/>
  <c r="F1172" i="7" l="1"/>
  <c r="F1173" i="7" l="1"/>
  <c r="F1174" i="7" l="1"/>
  <c r="F1175" i="7" l="1"/>
  <c r="F1176" i="7" l="1"/>
  <c r="F1177" i="7" l="1"/>
  <c r="F1178" i="7" l="1"/>
  <c r="F1179" i="7" l="1"/>
  <c r="F1180" i="7" l="1"/>
  <c r="F1181" i="7" l="1"/>
  <c r="F1182" i="7" l="1"/>
  <c r="F1183" i="7" l="1"/>
  <c r="F1184" i="7" l="1"/>
  <c r="F1185" i="7" l="1"/>
  <c r="F1186" i="7" l="1"/>
  <c r="F1187" i="7" l="1"/>
  <c r="F1188" i="7" l="1"/>
  <c r="F1189" i="7" l="1"/>
  <c r="F1190" i="7" l="1"/>
  <c r="F1191" i="7" l="1"/>
  <c r="F1192" i="7" l="1"/>
  <c r="F1193" i="7" l="1"/>
  <c r="F1194" i="7" l="1"/>
  <c r="F1195" i="7" l="1"/>
  <c r="F1196" i="7" l="1"/>
  <c r="F1197" i="7" l="1"/>
  <c r="F1198" i="7" l="1"/>
  <c r="F1199" i="7" l="1"/>
  <c r="F1200" i="7" l="1"/>
  <c r="F1201" i="7" l="1"/>
  <c r="F1202" i="7" l="1"/>
  <c r="F1203" i="7" l="1"/>
  <c r="F1204" i="7" l="1"/>
  <c r="F1205" i="7" l="1"/>
  <c r="F1206" i="7" l="1"/>
  <c r="F1207" i="7" l="1"/>
  <c r="F1208" i="7" l="1"/>
  <c r="F1209" i="7" l="1"/>
  <c r="F1210" i="7" l="1"/>
  <c r="F1211" i="7" l="1"/>
  <c r="F1212" i="7" l="1"/>
  <c r="F1213" i="7" l="1"/>
  <c r="F1214" i="7" l="1"/>
  <c r="F1215" i="7" l="1"/>
  <c r="F1216" i="7" l="1"/>
  <c r="F1217" i="7" l="1"/>
  <c r="F1218" i="7" l="1"/>
  <c r="F1219" i="7" l="1"/>
  <c r="F1220" i="7" l="1"/>
  <c r="F1221" i="7" l="1"/>
  <c r="F1222" i="7" l="1"/>
  <c r="F1223" i="7" l="1"/>
  <c r="F1224" i="7" l="1"/>
  <c r="F1225" i="7" l="1"/>
  <c r="F1226" i="7" l="1"/>
  <c r="F1227" i="7" l="1"/>
  <c r="F1228" i="7" l="1"/>
  <c r="F1229" i="7" l="1"/>
  <c r="F1230" i="7" l="1"/>
  <c r="F1231" i="7" l="1"/>
  <c r="F1232" i="7" l="1"/>
  <c r="F1233" i="7" l="1"/>
  <c r="F1234" i="7" l="1"/>
  <c r="F1235" i="7" l="1"/>
  <c r="F1236" i="7" l="1"/>
  <c r="F1237" i="7" l="1"/>
  <c r="F1238" i="7" l="1"/>
  <c r="F1239" i="7" l="1"/>
  <c r="F1240" i="7" l="1"/>
  <c r="F1241" i="7" l="1"/>
  <c r="F1242" i="7" l="1"/>
  <c r="F1243" i="7" l="1"/>
  <c r="F1244" i="7" l="1"/>
  <c r="F1245" i="7" l="1"/>
  <c r="F1246" i="7" l="1"/>
  <c r="F1247" i="7" l="1"/>
  <c r="F1248" i="7" l="1"/>
  <c r="F1249" i="7" l="1"/>
  <c r="F1250" i="7" l="1"/>
  <c r="F1251" i="7" l="1"/>
  <c r="F1252" i="7" l="1"/>
  <c r="F1253" i="7" l="1"/>
  <c r="F1254" i="7" l="1"/>
  <c r="F1255" i="7" l="1"/>
  <c r="F1256" i="7" l="1"/>
  <c r="F1257" i="7" l="1"/>
  <c r="F1258" i="7" l="1"/>
  <c r="F1259" i="7" l="1"/>
  <c r="F1260" i="7" l="1"/>
  <c r="F1261" i="7" l="1"/>
  <c r="F1262" i="7" l="1"/>
  <c r="F1263" i="7" l="1"/>
  <c r="F1264" i="7" l="1"/>
  <c r="F1265" i="7" l="1"/>
  <c r="F1266" i="7" l="1"/>
  <c r="F1267" i="7" l="1"/>
  <c r="F1268" i="7" l="1"/>
  <c r="F1269" i="7" l="1"/>
  <c r="F1270" i="7" l="1"/>
  <c r="F1271" i="7" l="1"/>
  <c r="F1272" i="7" l="1"/>
  <c r="F1273" i="7" l="1"/>
  <c r="F1274" i="7" l="1"/>
  <c r="F1275" i="7" l="1"/>
  <c r="F1276" i="7" l="1"/>
  <c r="F1277" i="7" l="1"/>
  <c r="F1278" i="7" l="1"/>
  <c r="F1279" i="7" l="1"/>
  <c r="F1280" i="7" l="1"/>
  <c r="F1281" i="7" l="1"/>
  <c r="F1282" i="7" l="1"/>
  <c r="F1283" i="7" l="1"/>
  <c r="F1284" i="7" l="1"/>
  <c r="F1285" i="7" l="1"/>
  <c r="F1286" i="7" l="1"/>
  <c r="F1287" i="7" l="1"/>
  <c r="F1288" i="7" l="1"/>
  <c r="F1289" i="7" l="1"/>
  <c r="F1290" i="7" l="1"/>
  <c r="F1291" i="7" l="1"/>
  <c r="F1292" i="7" l="1"/>
  <c r="F1293" i="7" l="1"/>
  <c r="F1294" i="7" l="1"/>
  <c r="F1295" i="7" l="1"/>
  <c r="F1296" i="7" l="1"/>
  <c r="F1297" i="7" l="1"/>
  <c r="F1298" i="7" l="1"/>
  <c r="F1299" i="7" l="1"/>
  <c r="F1300" i="7" l="1"/>
  <c r="F1301" i="7" l="1"/>
  <c r="F1302" i="7" l="1"/>
  <c r="F1303" i="7" l="1"/>
  <c r="F1304" i="7" l="1"/>
  <c r="F1305" i="7" l="1"/>
  <c r="F1306" i="7" l="1"/>
  <c r="F1307" i="7" l="1"/>
  <c r="F1308" i="7" l="1"/>
  <c r="F1309" i="7" l="1"/>
  <c r="F1310" i="7" l="1"/>
  <c r="F1311" i="7" l="1"/>
  <c r="F1312" i="7" l="1"/>
  <c r="F1313" i="7" l="1"/>
  <c r="F1314" i="7" l="1"/>
  <c r="F1315" i="7" l="1"/>
  <c r="F1316" i="7" l="1"/>
  <c r="F1317" i="7" l="1"/>
  <c r="F1318" i="7" l="1"/>
  <c r="F1319" i="7" l="1"/>
  <c r="F1320" i="7" l="1"/>
  <c r="F1321" i="7" l="1"/>
  <c r="F1322" i="7" l="1"/>
  <c r="F1323" i="7" l="1"/>
  <c r="F1324" i="7" l="1"/>
  <c r="F1325" i="7" l="1"/>
  <c r="F1326" i="7" l="1"/>
  <c r="F1327" i="7" l="1"/>
  <c r="F1328" i="7" l="1"/>
  <c r="F1329" i="7" l="1"/>
  <c r="F1330" i="7" l="1"/>
  <c r="F1331" i="7" l="1"/>
  <c r="F1332" i="7" l="1"/>
  <c r="F1333" i="7" l="1"/>
  <c r="F1334" i="7" l="1"/>
  <c r="F1335" i="7" l="1"/>
  <c r="F1336" i="7" l="1"/>
  <c r="F1337" i="7" l="1"/>
  <c r="F1338" i="7" l="1"/>
  <c r="F1339" i="7" l="1"/>
  <c r="F1340" i="7" l="1"/>
  <c r="F1341" i="7" l="1"/>
  <c r="F1342" i="7" l="1"/>
  <c r="F1343" i="7" l="1"/>
  <c r="F1344" i="7" l="1"/>
  <c r="F1345" i="7" l="1"/>
  <c r="F1346" i="7" l="1"/>
  <c r="F1347" i="7" l="1"/>
  <c r="F1348" i="7" l="1"/>
  <c r="F1349" i="7" l="1"/>
  <c r="F1350" i="7" l="1"/>
  <c r="F1351" i="7" l="1"/>
  <c r="F1352" i="7" l="1"/>
  <c r="F1353" i="7" l="1"/>
  <c r="F1354" i="7" l="1"/>
  <c r="F1355" i="7" l="1"/>
  <c r="F1356" i="7" l="1"/>
  <c r="F1357" i="7" l="1"/>
  <c r="F1358" i="7" l="1"/>
  <c r="F1359" i="7" l="1"/>
  <c r="F1360" i="7" l="1"/>
  <c r="F1361" i="7" l="1"/>
  <c r="F1362" i="7" l="1"/>
  <c r="F1363" i="7" l="1"/>
  <c r="F1364" i="7" l="1"/>
  <c r="F1365" i="7" l="1"/>
  <c r="F1366" i="7" l="1"/>
  <c r="F1367" i="7" l="1"/>
  <c r="F1368" i="7" l="1"/>
  <c r="F1369" i="7" l="1"/>
  <c r="F1370" i="7" l="1"/>
  <c r="F1371" i="7" l="1"/>
  <c r="F1372" i="7" l="1"/>
  <c r="F1373" i="7" l="1"/>
  <c r="F1374" i="7" l="1"/>
  <c r="F1375" i="7" l="1"/>
  <c r="F1376" i="7" l="1"/>
  <c r="F1377" i="7" l="1"/>
  <c r="F1378" i="7" l="1"/>
  <c r="F1379" i="7" l="1"/>
  <c r="F1380" i="7" l="1"/>
  <c r="F1381" i="7" l="1"/>
  <c r="F1382" i="7" l="1"/>
  <c r="F1383" i="7" l="1"/>
  <c r="F1384" i="7" l="1"/>
  <c r="F1385" i="7" l="1"/>
  <c r="F1386" i="7" l="1"/>
  <c r="F1387" i="7" l="1"/>
  <c r="F1388" i="7" l="1"/>
  <c r="F1389" i="7" l="1"/>
  <c r="F1390" i="7" l="1"/>
  <c r="F1391" i="7" l="1"/>
  <c r="F1392" i="7" l="1"/>
  <c r="F1393" i="7" l="1"/>
  <c r="F1394" i="7" l="1"/>
  <c r="F1395" i="7" l="1"/>
  <c r="F1396" i="7" l="1"/>
  <c r="F1397" i="7" l="1"/>
  <c r="F1398" i="7" l="1"/>
  <c r="F1399" i="7" l="1"/>
  <c r="F1400" i="7" l="1"/>
  <c r="F1401" i="7" l="1"/>
  <c r="F1402" i="7" l="1"/>
  <c r="F1403" i="7" l="1"/>
  <c r="F1404" i="7" l="1"/>
  <c r="F1405" i="7" l="1"/>
  <c r="F1406" i="7" l="1"/>
  <c r="F1407" i="7" l="1"/>
  <c r="F1408" i="7" l="1"/>
  <c r="F1409" i="7" l="1"/>
  <c r="F1410" i="7" l="1"/>
  <c r="F1411" i="7" l="1"/>
  <c r="F1412" i="7" l="1"/>
  <c r="F1413" i="7" l="1"/>
  <c r="F1414" i="7" l="1"/>
  <c r="F1415" i="7" l="1"/>
  <c r="F1416" i="7" l="1"/>
  <c r="F1417" i="7" l="1"/>
  <c r="F1418" i="7" l="1"/>
  <c r="F1419" i="7" l="1"/>
  <c r="F1420" i="7" l="1"/>
  <c r="F1421" i="7" l="1"/>
  <c r="F1422" i="7" l="1"/>
  <c r="F1423" i="7" l="1"/>
  <c r="F1424" i="7" l="1"/>
  <c r="F1425" i="7" l="1"/>
  <c r="F1426" i="7" l="1"/>
  <c r="F1427" i="7" l="1"/>
  <c r="F1428" i="7" l="1"/>
  <c r="F1429" i="7" l="1"/>
  <c r="F1430" i="7" l="1"/>
  <c r="F1431" i="7" l="1"/>
  <c r="F1432" i="7" l="1"/>
  <c r="F1433" i="7" l="1"/>
  <c r="F1434" i="7" l="1"/>
  <c r="F1435" i="7" l="1"/>
  <c r="F1436" i="7" l="1"/>
  <c r="F1437" i="7" l="1"/>
  <c r="F1438" i="7" l="1"/>
  <c r="F1439" i="7" l="1"/>
  <c r="F1440" i="7" l="1"/>
  <c r="F1441" i="7" l="1"/>
  <c r="F1442" i="7" l="1"/>
  <c r="F1443" i="7" l="1"/>
  <c r="F1444" i="7" l="1"/>
  <c r="F1445" i="7" l="1"/>
  <c r="F1446" i="7" l="1"/>
  <c r="F1447" i="7" l="1"/>
  <c r="F1448" i="7" l="1"/>
  <c r="F1449" i="7" l="1"/>
  <c r="F1450" i="7" l="1"/>
  <c r="F1451" i="7" l="1"/>
  <c r="F1452" i="7" l="1"/>
  <c r="F1453" i="7" l="1"/>
  <c r="F1454" i="7" l="1"/>
  <c r="F1455" i="7" l="1"/>
  <c r="F1456" i="7" l="1"/>
  <c r="F1457" i="7" l="1"/>
  <c r="F1458" i="7" l="1"/>
  <c r="F1459" i="7" l="1"/>
  <c r="F1460" i="7" l="1"/>
  <c r="F1461" i="7" l="1"/>
  <c r="F1462" i="7" l="1"/>
  <c r="F1463" i="7" l="1"/>
  <c r="F1464" i="7" l="1"/>
  <c r="F1465" i="7" l="1"/>
  <c r="F1466" i="7" l="1"/>
  <c r="F1467" i="7" l="1"/>
  <c r="F1468" i="7" l="1"/>
  <c r="F1469" i="7" l="1"/>
  <c r="F1470" i="7" l="1"/>
  <c r="F1471" i="7" l="1"/>
  <c r="F1472" i="7" l="1"/>
  <c r="F1473" i="7" l="1"/>
  <c r="F1474" i="7" l="1"/>
  <c r="F1475" i="7" l="1"/>
  <c r="F1476" i="7" l="1"/>
  <c r="F1477" i="7" l="1"/>
  <c r="F1478" i="7" l="1"/>
  <c r="F1479" i="7" l="1"/>
  <c r="F1480" i="7" l="1"/>
  <c r="F1481" i="7" l="1"/>
  <c r="F1482" i="7" l="1"/>
  <c r="F1483" i="7" l="1"/>
  <c r="F1484" i="7" l="1"/>
  <c r="F1485" i="7" l="1"/>
  <c r="F1486" i="7" l="1"/>
  <c r="F1487" i="7" l="1"/>
  <c r="F1488" i="7" l="1"/>
  <c r="F1489" i="7" l="1"/>
  <c r="F1490" i="7" l="1"/>
  <c r="F1491" i="7" l="1"/>
  <c r="F1492" i="7" l="1"/>
  <c r="F1493" i="7" l="1"/>
  <c r="F1494" i="7" l="1"/>
  <c r="F1495" i="7" l="1"/>
  <c r="F1496" i="7" l="1"/>
  <c r="F1497" i="7" l="1"/>
  <c r="F1498" i="7" l="1"/>
  <c r="F1499" i="7" l="1"/>
  <c r="F1500" i="7" l="1"/>
  <c r="F1501" i="7" l="1"/>
  <c r="F1502" i="7" l="1"/>
  <c r="F1503" i="7" l="1"/>
  <c r="F1504" i="7" l="1"/>
  <c r="F1505" i="7" l="1"/>
  <c r="F1506" i="7" l="1"/>
  <c r="F1507" i="7" l="1"/>
  <c r="F1508" i="7" l="1"/>
  <c r="F1509" i="7" l="1"/>
  <c r="F1510" i="7" l="1"/>
  <c r="F1511" i="7" l="1"/>
  <c r="F1512" i="7" l="1"/>
  <c r="F1513" i="7" l="1"/>
  <c r="F1514" i="7" l="1"/>
  <c r="F1515" i="7" l="1"/>
  <c r="F1516" i="7" l="1"/>
  <c r="F1517" i="7" l="1"/>
  <c r="F1518" i="7" l="1"/>
  <c r="F1519" i="7" l="1"/>
  <c r="F1520" i="7" l="1"/>
  <c r="F1521" i="7" l="1"/>
  <c r="F1522" i="7" l="1"/>
  <c r="F1523" i="7" l="1"/>
  <c r="F1524" i="7" l="1"/>
  <c r="F1525" i="7" l="1"/>
  <c r="F1526" i="7" l="1"/>
  <c r="F1527" i="7" l="1"/>
  <c r="F1528" i="7" l="1"/>
  <c r="F1529" i="7" l="1"/>
  <c r="F1530" i="7" l="1"/>
  <c r="F1531" i="7" l="1"/>
  <c r="F1532" i="7" l="1"/>
  <c r="F1533" i="7" l="1"/>
  <c r="F1534" i="7" l="1"/>
  <c r="F1535" i="7" l="1"/>
  <c r="F1536" i="7" l="1"/>
  <c r="F1537" i="7" l="1"/>
  <c r="F1538" i="7" l="1"/>
  <c r="F1539" i="7" l="1"/>
  <c r="F1540" i="7" l="1"/>
  <c r="F1541" i="7" l="1"/>
  <c r="F1542" i="7" l="1"/>
  <c r="F1543" i="7" l="1"/>
  <c r="F1544" i="7" l="1"/>
  <c r="F1545" i="7" l="1"/>
  <c r="F1546" i="7" l="1"/>
  <c r="F1547" i="7" l="1"/>
  <c r="F1548" i="7" l="1"/>
  <c r="F1549" i="7" l="1"/>
  <c r="F1550" i="7" l="1"/>
  <c r="F1551" i="7" l="1"/>
  <c r="F1552" i="7" l="1"/>
  <c r="F1553" i="7" l="1"/>
  <c r="F1554" i="7" l="1"/>
  <c r="F1555" i="7" l="1"/>
  <c r="F1556" i="7" l="1"/>
  <c r="F1557" i="7" l="1"/>
  <c r="F1558" i="7" l="1"/>
  <c r="F1559" i="7" l="1"/>
  <c r="F1560" i="7" l="1"/>
  <c r="F1561" i="7" l="1"/>
  <c r="F1562" i="7" l="1"/>
  <c r="F1563" i="7" l="1"/>
  <c r="F1564" i="7" l="1"/>
  <c r="F1565" i="7" l="1"/>
  <c r="F1566" i="7" l="1"/>
  <c r="F1567" i="7" l="1"/>
  <c r="F1568" i="7" l="1"/>
  <c r="F1569" i="7" l="1"/>
  <c r="F1570" i="7" l="1"/>
  <c r="F1571" i="7" l="1"/>
  <c r="F1572" i="7" l="1"/>
  <c r="F1573" i="7" l="1"/>
  <c r="F1574" i="7" l="1"/>
  <c r="F1575" i="7" l="1"/>
  <c r="F1576" i="7" l="1"/>
  <c r="F1577" i="7" l="1"/>
  <c r="F1578" i="7" l="1"/>
  <c r="F1579" i="7" l="1"/>
  <c r="F1580" i="7" l="1"/>
  <c r="F1581" i="7" l="1"/>
  <c r="F1582" i="7" l="1"/>
  <c r="F1583" i="7" l="1"/>
  <c r="F1584" i="7" l="1"/>
  <c r="F1585" i="7" l="1"/>
  <c r="F1586" i="7" l="1"/>
  <c r="F1587" i="7" l="1"/>
  <c r="F1588" i="7" l="1"/>
  <c r="F1589" i="7" l="1"/>
  <c r="F1590" i="7" l="1"/>
  <c r="F1591" i="7" l="1"/>
  <c r="F1592" i="7" l="1"/>
  <c r="F1593" i="7" l="1"/>
  <c r="F1594" i="7" l="1"/>
  <c r="F1595" i="7" l="1"/>
  <c r="F1596" i="7" l="1"/>
  <c r="F1597" i="7" l="1"/>
  <c r="F1598" i="7" l="1"/>
  <c r="F1599" i="7" l="1"/>
  <c r="F1600" i="7" l="1"/>
  <c r="F1601" i="7" l="1"/>
  <c r="F1602" i="7" l="1"/>
  <c r="F1603" i="7" l="1"/>
  <c r="F1604" i="7" l="1"/>
  <c r="F1605" i="7" l="1"/>
  <c r="F1606" i="7" l="1"/>
  <c r="F1607" i="7" l="1"/>
  <c r="F1608" i="7" l="1"/>
  <c r="F1609" i="7" l="1"/>
  <c r="F1610" i="7" l="1"/>
  <c r="F1611" i="7" l="1"/>
  <c r="F1612" i="7" l="1"/>
  <c r="F1613" i="7" l="1"/>
  <c r="F1614" i="7" l="1"/>
  <c r="F1615" i="7" l="1"/>
  <c r="F1616" i="7" l="1"/>
  <c r="F1617" i="7" l="1"/>
  <c r="F1618" i="7" l="1"/>
  <c r="F1619" i="7" l="1"/>
  <c r="F1620" i="7" l="1"/>
  <c r="F1621" i="7" l="1"/>
  <c r="F1622" i="7" l="1"/>
  <c r="F1623" i="7" l="1"/>
  <c r="F1624" i="7" l="1"/>
  <c r="F1625" i="7" l="1"/>
  <c r="F1626" i="7" l="1"/>
  <c r="F1627" i="7" l="1"/>
  <c r="F1628" i="7" l="1"/>
  <c r="F1629" i="7" l="1"/>
  <c r="F1630" i="7" l="1"/>
  <c r="F1631" i="7" l="1"/>
  <c r="F1632" i="7" l="1"/>
  <c r="F1633" i="7" l="1"/>
  <c r="F1634" i="7" l="1"/>
  <c r="F1635" i="7" l="1"/>
  <c r="F1636" i="7" l="1"/>
  <c r="F1637" i="7" l="1"/>
  <c r="F1638" i="7" l="1"/>
  <c r="F1639" i="7" l="1"/>
  <c r="F1640" i="7" l="1"/>
  <c r="F1641" i="7" l="1"/>
  <c r="F1642" i="7" l="1"/>
  <c r="F1643" i="7" l="1"/>
  <c r="F1644" i="7" l="1"/>
  <c r="F1645" i="7" l="1"/>
  <c r="F1646" i="7" l="1"/>
  <c r="F1647" i="7" l="1"/>
  <c r="F1648" i="7" l="1"/>
  <c r="F1649" i="7" l="1"/>
  <c r="F1650" i="7" l="1"/>
  <c r="F1651" i="7" l="1"/>
  <c r="F1652" i="7" l="1"/>
  <c r="F1653" i="7" l="1"/>
  <c r="F1654" i="7" l="1"/>
  <c r="F1655" i="7" l="1"/>
  <c r="F1656" i="7" l="1"/>
  <c r="F1657" i="7" l="1"/>
  <c r="F1658" i="7" l="1"/>
  <c r="F1659" i="7" l="1"/>
  <c r="F1660" i="7" l="1"/>
  <c r="F1661" i="7" l="1"/>
  <c r="F1662" i="7" l="1"/>
  <c r="F1663" i="7" l="1"/>
  <c r="F1664" i="7" l="1"/>
  <c r="F1665" i="7" l="1"/>
  <c r="F1666" i="7" l="1"/>
  <c r="F1667" i="7" l="1"/>
  <c r="F1668" i="7" l="1"/>
  <c r="F1669" i="7" l="1"/>
  <c r="F1670" i="7" l="1"/>
  <c r="F1671" i="7" l="1"/>
  <c r="F1672" i="7" l="1"/>
  <c r="F1673" i="7" l="1"/>
  <c r="F1674" i="7" l="1"/>
  <c r="F1675" i="7" l="1"/>
  <c r="F1676" i="7" l="1"/>
  <c r="F1677" i="7" l="1"/>
  <c r="F1678" i="7" l="1"/>
  <c r="F1679" i="7" l="1"/>
  <c r="F1680" i="7" l="1"/>
  <c r="F1681" i="7" l="1"/>
  <c r="F1682" i="7" l="1"/>
  <c r="F1683" i="7" l="1"/>
  <c r="F1684" i="7" l="1"/>
  <c r="F1685" i="7" l="1"/>
  <c r="F1686" i="7" l="1"/>
  <c r="F1687" i="7" l="1"/>
  <c r="F1688" i="7" l="1"/>
  <c r="F1689" i="7" l="1"/>
  <c r="F1690" i="7" l="1"/>
  <c r="F1691" i="7" l="1"/>
  <c r="F1692" i="7" l="1"/>
  <c r="F1693" i="7" l="1"/>
  <c r="F1694" i="7" l="1"/>
  <c r="F1695" i="7" l="1"/>
  <c r="F1696" i="7" l="1"/>
  <c r="F1697" i="7" l="1"/>
  <c r="F1698" i="7" l="1"/>
  <c r="F1699" i="7" l="1"/>
  <c r="F1700" i="7" l="1"/>
  <c r="F1701" i="7" l="1"/>
  <c r="F1702" i="7" l="1"/>
  <c r="F1703" i="7" l="1"/>
  <c r="F1704" i="7" l="1"/>
  <c r="F1705" i="7" l="1"/>
  <c r="F1706" i="7" l="1"/>
  <c r="F1707" i="7" l="1"/>
  <c r="F1708" i="7" l="1"/>
  <c r="F1709" i="7" l="1"/>
  <c r="F1710" i="7" l="1"/>
  <c r="F1711" i="7" l="1"/>
  <c r="F1712" i="7" l="1"/>
  <c r="F1713" i="7" l="1"/>
  <c r="F1714" i="7" l="1"/>
  <c r="F1715" i="7" l="1"/>
  <c r="F1716" i="7" l="1"/>
  <c r="F1717" i="7" l="1"/>
  <c r="F1718" i="7" l="1"/>
  <c r="F1719" i="7" l="1"/>
  <c r="F1720" i="7" l="1"/>
  <c r="F1721" i="7" l="1"/>
  <c r="F1722" i="7" l="1"/>
  <c r="F1723" i="7" l="1"/>
  <c r="F1724" i="7" l="1"/>
  <c r="F1725" i="7" l="1"/>
  <c r="F1726" i="7" l="1"/>
  <c r="F1727" i="7" l="1"/>
  <c r="F1728" i="7" l="1"/>
  <c r="F1729" i="7" l="1"/>
  <c r="F1730" i="7" l="1"/>
  <c r="F1731" i="7" l="1"/>
  <c r="F1732" i="7" l="1"/>
  <c r="F1733" i="7" l="1"/>
  <c r="F1734" i="7" l="1"/>
  <c r="F1735" i="7" l="1"/>
  <c r="F1736" i="7" l="1"/>
  <c r="F1737" i="7" l="1"/>
  <c r="F1738" i="7" l="1"/>
  <c r="F1739" i="7" l="1"/>
  <c r="F1740" i="7" l="1"/>
  <c r="F1741" i="7" l="1"/>
  <c r="F1742" i="7" l="1"/>
  <c r="F1743" i="7" l="1"/>
  <c r="F1744" i="7" l="1"/>
  <c r="F1745" i="7" l="1"/>
  <c r="F1746" i="7" l="1"/>
  <c r="F1747" i="7" l="1"/>
  <c r="F1748" i="7" l="1"/>
  <c r="F1749" i="7" l="1"/>
  <c r="F1750" i="7" l="1"/>
  <c r="F1751" i="7" l="1"/>
  <c r="F1752" i="7" l="1"/>
  <c r="F1753" i="7" l="1"/>
  <c r="F1754" i="7" l="1"/>
  <c r="F1755" i="7" l="1"/>
  <c r="F1756" i="7" l="1"/>
  <c r="F1757" i="7" l="1"/>
  <c r="F1758" i="7" l="1"/>
  <c r="F1759" i="7" l="1"/>
  <c r="F1760" i="7" l="1"/>
  <c r="F1761" i="7" l="1"/>
  <c r="F1762" i="7" l="1"/>
  <c r="F1763" i="7" l="1"/>
  <c r="F1764" i="7" l="1"/>
  <c r="F1765" i="7" l="1"/>
  <c r="F1766" i="7" l="1"/>
  <c r="F1767" i="7" l="1"/>
  <c r="F1768" i="7" l="1"/>
  <c r="F1769" i="7" l="1"/>
  <c r="F1770" i="7" l="1"/>
  <c r="F1771" i="7" l="1"/>
  <c r="F1772" i="7" l="1"/>
  <c r="F1773" i="7" l="1"/>
  <c r="F1774" i="7" l="1"/>
  <c r="F1775" i="7" l="1"/>
  <c r="F1776" i="7" l="1"/>
  <c r="F1777" i="7" l="1"/>
  <c r="F1778" i="7" l="1"/>
  <c r="F1779" i="7" l="1"/>
  <c r="F1780" i="7" l="1"/>
  <c r="F1781" i="7" l="1"/>
  <c r="F1782" i="7" l="1"/>
  <c r="F1783" i="7" l="1"/>
  <c r="F1784" i="7" l="1"/>
  <c r="F1785" i="7" l="1"/>
  <c r="F1786" i="7" l="1"/>
  <c r="F1787" i="7" l="1"/>
  <c r="F1788" i="7" l="1"/>
  <c r="F1789" i="7" l="1"/>
  <c r="F1790" i="7" l="1"/>
  <c r="F1791" i="7" l="1"/>
  <c r="F1792" i="7" l="1"/>
  <c r="F1793" i="7" l="1"/>
  <c r="F1794" i="7" l="1"/>
  <c r="F1795" i="7" l="1"/>
  <c r="F1796" i="7" l="1"/>
  <c r="F1797" i="7" l="1"/>
  <c r="F1798" i="7" l="1"/>
  <c r="F1799" i="7" l="1"/>
  <c r="F1800" i="7" l="1"/>
  <c r="F1801" i="7" l="1"/>
  <c r="F1802" i="7" l="1"/>
  <c r="F1803" i="7" l="1"/>
  <c r="F1804" i="7" l="1"/>
  <c r="F1805" i="7" l="1"/>
  <c r="F1806" i="7" l="1"/>
  <c r="F1807" i="7" l="1"/>
  <c r="F1808" i="7" l="1"/>
  <c r="F1809" i="7" l="1"/>
  <c r="F1810" i="7" l="1"/>
  <c r="F1811" i="7" l="1"/>
  <c r="F1812" i="7" l="1"/>
  <c r="F1813" i="7" l="1"/>
  <c r="F1814" i="7" l="1"/>
  <c r="F1815" i="7" l="1"/>
  <c r="F1816" i="7" l="1"/>
  <c r="F1817" i="7" l="1"/>
  <c r="F1818" i="7" l="1"/>
  <c r="F1819" i="7" l="1"/>
  <c r="F1820" i="7" l="1"/>
  <c r="F1821" i="7" l="1"/>
  <c r="F1822" i="7" l="1"/>
  <c r="F1823" i="7" l="1"/>
  <c r="F1824" i="7" l="1"/>
  <c r="F1825" i="7" l="1"/>
  <c r="F1826" i="7" l="1"/>
  <c r="F1827" i="7" l="1"/>
  <c r="F1828" i="7" l="1"/>
  <c r="F1829" i="7" l="1"/>
  <c r="F1830" i="7" l="1"/>
  <c r="F1831" i="7" l="1"/>
  <c r="F1832" i="7" l="1"/>
  <c r="F1833" i="7" l="1"/>
  <c r="F1834" i="7" l="1"/>
  <c r="F1835" i="7" l="1"/>
  <c r="F1836" i="7" l="1"/>
  <c r="F1837" i="7" l="1"/>
  <c r="F1838" i="7" l="1"/>
  <c r="F1839" i="7" l="1"/>
  <c r="F1840" i="7" l="1"/>
  <c r="F1841" i="7" l="1"/>
  <c r="F1842" i="7" l="1"/>
  <c r="F1843" i="7" l="1"/>
  <c r="F1844" i="7" l="1"/>
  <c r="F1845" i="7" l="1"/>
  <c r="F1846" i="7" l="1"/>
  <c r="F1847" i="7" l="1"/>
  <c r="F1848" i="7" l="1"/>
  <c r="F1849" i="7" l="1"/>
  <c r="F1850" i="7" l="1"/>
  <c r="F1851" i="7" l="1"/>
  <c r="F1852" i="7" l="1"/>
  <c r="F1853" i="7" l="1"/>
  <c r="F1854" i="7" l="1"/>
  <c r="F1855" i="7" l="1"/>
  <c r="F1856" i="7" l="1"/>
  <c r="F1857" i="7" l="1"/>
  <c r="F1858" i="7" l="1"/>
  <c r="F1859" i="7" l="1"/>
  <c r="F1860" i="7" l="1"/>
  <c r="F1861" i="7" l="1"/>
  <c r="F1862" i="7" l="1"/>
  <c r="F1863" i="7" l="1"/>
  <c r="F1864" i="7" l="1"/>
  <c r="F1865" i="7" l="1"/>
  <c r="F1866" i="7" l="1"/>
  <c r="F1867" i="7" l="1"/>
  <c r="F1868" i="7" l="1"/>
  <c r="F1869" i="7" l="1"/>
  <c r="F1870" i="7" l="1"/>
  <c r="F1871" i="7" l="1"/>
  <c r="F1872" i="7" l="1"/>
  <c r="F1873" i="7" l="1"/>
  <c r="F1874" i="7" l="1"/>
  <c r="F1875" i="7" l="1"/>
  <c r="F1876" i="7" l="1"/>
  <c r="F1877" i="7" l="1"/>
  <c r="F1878" i="7" l="1"/>
  <c r="F1879" i="7" l="1"/>
  <c r="F1880" i="7" l="1"/>
  <c r="F1881" i="7" l="1"/>
  <c r="F1882" i="7" l="1"/>
  <c r="F1883" i="7" l="1"/>
  <c r="F1884" i="7" l="1"/>
  <c r="F1885" i="7" l="1"/>
  <c r="F1886" i="7" l="1"/>
  <c r="F1887" i="7" l="1"/>
  <c r="F1888" i="7" l="1"/>
  <c r="F1889" i="7" l="1"/>
  <c r="F1890" i="7" l="1"/>
  <c r="F1891" i="7" l="1"/>
  <c r="F1892" i="7" l="1"/>
  <c r="F1893" i="7" l="1"/>
  <c r="F1894" i="7" l="1"/>
  <c r="F1895" i="7" l="1"/>
  <c r="F1896" i="7" l="1"/>
  <c r="F1897" i="7" l="1"/>
  <c r="F1898" i="7" l="1"/>
  <c r="F1899" i="7" l="1"/>
  <c r="F1900" i="7" l="1"/>
  <c r="F1901" i="7" l="1"/>
  <c r="F1902" i="7" l="1"/>
  <c r="F1903" i="7" l="1"/>
  <c r="F1904" i="7" l="1"/>
  <c r="F1905" i="7" l="1"/>
  <c r="F1906" i="7" l="1"/>
  <c r="F1907" i="7" l="1"/>
  <c r="F1908" i="7" l="1"/>
  <c r="F1909" i="7" l="1"/>
  <c r="F1910" i="7" l="1"/>
  <c r="F1911" i="7" l="1"/>
  <c r="F1912" i="7" l="1"/>
  <c r="F1913" i="7" l="1"/>
  <c r="F1914" i="7" l="1"/>
  <c r="F1915" i="7" l="1"/>
  <c r="F1916" i="7" l="1"/>
  <c r="F1917" i="7" l="1"/>
  <c r="F1918" i="7" l="1"/>
  <c r="F1919" i="7" l="1"/>
  <c r="F1920" i="7" l="1"/>
  <c r="F1921" i="7" l="1"/>
  <c r="F1922" i="7" l="1"/>
  <c r="F1923" i="7" l="1"/>
  <c r="F1924" i="7" l="1"/>
  <c r="F1925" i="7" l="1"/>
  <c r="F1926" i="7" l="1"/>
  <c r="F1927" i="7" l="1"/>
  <c r="F1928" i="7" l="1"/>
  <c r="F1929" i="7" l="1"/>
  <c r="F1930" i="7" l="1"/>
  <c r="F1931" i="7" l="1"/>
  <c r="F1932" i="7" l="1"/>
  <c r="F1933" i="7" l="1"/>
  <c r="F1934" i="7" l="1"/>
  <c r="F1935" i="7" l="1"/>
  <c r="F1936" i="7" l="1"/>
  <c r="F1937" i="7" l="1"/>
  <c r="F1938" i="7" l="1"/>
  <c r="F1939" i="7" l="1"/>
  <c r="F1940" i="7" l="1"/>
  <c r="F1941" i="7" l="1"/>
  <c r="F1942" i="7" l="1"/>
  <c r="F1943" i="7" l="1"/>
  <c r="F1944" i="7" l="1"/>
  <c r="F1945" i="7" l="1"/>
  <c r="F1946" i="7" l="1"/>
  <c r="F1947" i="7" l="1"/>
  <c r="F1948" i="7" l="1"/>
  <c r="F1949" i="7" l="1"/>
  <c r="F1950" i="7" l="1"/>
  <c r="F1951" i="7" l="1"/>
  <c r="F1952" i="7" l="1"/>
  <c r="F1953" i="7" l="1"/>
  <c r="F1954" i="7" l="1"/>
  <c r="F1955" i="7" l="1"/>
  <c r="F1956" i="7" l="1"/>
  <c r="F1957" i="7" l="1"/>
  <c r="F1958" i="7" l="1"/>
  <c r="F1959" i="7" l="1"/>
  <c r="F1960" i="7" l="1"/>
  <c r="F1961" i="7" l="1"/>
  <c r="F1962" i="7" l="1"/>
  <c r="F1963" i="7" l="1"/>
  <c r="F1964" i="7" l="1"/>
  <c r="F1965" i="7" l="1"/>
  <c r="F1966" i="7" l="1"/>
  <c r="F1967" i="7" l="1"/>
  <c r="F1968" i="7" l="1"/>
  <c r="F1969" i="7" l="1"/>
  <c r="F1970" i="7" l="1"/>
  <c r="F1971" i="7" l="1"/>
  <c r="F1972" i="7" l="1"/>
  <c r="F1973" i="7" l="1"/>
  <c r="F1974" i="7" l="1"/>
  <c r="F1975" i="7" l="1"/>
  <c r="F1976" i="7" l="1"/>
  <c r="F1977" i="7" l="1"/>
  <c r="F1978" i="7" l="1"/>
  <c r="F1979" i="7" l="1"/>
  <c r="F1980" i="7" l="1"/>
  <c r="F1981" i="7" l="1"/>
  <c r="F1982" i="7" l="1"/>
  <c r="F1983" i="7" l="1"/>
  <c r="F1984" i="7" l="1"/>
  <c r="F1985" i="7" l="1"/>
  <c r="F1986" i="7" l="1"/>
  <c r="F1987" i="7" l="1"/>
  <c r="F1988" i="7" l="1"/>
  <c r="F1989" i="7" l="1"/>
  <c r="F1990" i="7" l="1"/>
  <c r="F1991" i="7" l="1"/>
  <c r="F1992" i="7" l="1"/>
  <c r="F1993" i="7" l="1"/>
  <c r="F1994" i="7" l="1"/>
  <c r="F1995" i="7" l="1"/>
  <c r="F1996" i="7" l="1"/>
  <c r="F1997" i="7" l="1"/>
  <c r="F1998" i="7" l="1"/>
  <c r="F1999" i="7" l="1"/>
  <c r="F2000" i="7" l="1"/>
  <c r="F2001" i="7" l="1"/>
  <c r="F2002" i="7" l="1"/>
  <c r="F2003" i="7" l="1"/>
  <c r="F2004" i="7" l="1"/>
  <c r="F2005" i="7" l="1"/>
  <c r="F2006" i="7" l="1"/>
  <c r="F2007" i="7" l="1"/>
  <c r="F2008" i="7" l="1"/>
  <c r="F2009" i="7" l="1"/>
  <c r="F2010" i="7" l="1"/>
  <c r="F2011" i="7" l="1"/>
  <c r="F2012" i="7" l="1"/>
  <c r="F2013" i="7" l="1"/>
  <c r="F2014" i="7" l="1"/>
  <c r="F2015" i="7" l="1"/>
  <c r="F2016" i="7" l="1"/>
  <c r="F2017" i="7" l="1"/>
  <c r="F2018" i="7" l="1"/>
  <c r="F2019" i="7" l="1"/>
  <c r="F2020" i="7" l="1"/>
  <c r="F2021" i="7" l="1"/>
  <c r="F2022" i="7" l="1"/>
  <c r="F2023" i="7" l="1"/>
  <c r="F2024" i="7" l="1"/>
  <c r="F2025" i="7" l="1"/>
  <c r="F2026" i="7" l="1"/>
  <c r="F2027" i="7" l="1"/>
  <c r="F2028" i="7" l="1"/>
  <c r="F2029" i="7" l="1"/>
  <c r="F2030" i="7" l="1"/>
  <c r="F2031" i="7" l="1"/>
  <c r="F2032" i="7" l="1"/>
  <c r="F2033" i="7" l="1"/>
  <c r="F2034" i="7" l="1"/>
  <c r="F2035" i="7" l="1"/>
  <c r="F2036" i="7" l="1"/>
  <c r="F2037" i="7" l="1"/>
  <c r="F2038" i="7" l="1"/>
  <c r="F2039" i="7" l="1"/>
  <c r="F2040" i="7" l="1"/>
  <c r="F2041" i="7" l="1"/>
  <c r="F2042" i="7" l="1"/>
  <c r="F2043" i="7" l="1"/>
  <c r="F2044" i="7" l="1"/>
  <c r="F2045" i="7" l="1"/>
  <c r="F2046" i="7" l="1"/>
  <c r="F2047" i="7" l="1"/>
  <c r="F2048" i="7" l="1"/>
  <c r="F2049" i="7" l="1"/>
  <c r="F2050" i="7" l="1"/>
  <c r="F2051" i="7" l="1"/>
  <c r="F2052" i="7" l="1"/>
  <c r="F2053" i="7" l="1"/>
  <c r="F2054" i="7" l="1"/>
  <c r="F2055" i="7" l="1"/>
  <c r="F2056" i="7" l="1"/>
  <c r="F2057" i="7" l="1"/>
  <c r="F2058" i="7" l="1"/>
  <c r="F2059" i="7" l="1"/>
  <c r="F2060" i="7" l="1"/>
  <c r="F2061" i="7" l="1"/>
  <c r="F2062" i="7" l="1"/>
  <c r="F2063" i="7" l="1"/>
  <c r="F2064" i="7" l="1"/>
  <c r="F2065" i="7" l="1"/>
  <c r="F2066" i="7" l="1"/>
  <c r="F2067" i="7" l="1"/>
  <c r="F2068" i="7" l="1"/>
  <c r="F2069" i="7" l="1"/>
  <c r="F2070" i="7" l="1"/>
  <c r="F2071" i="7" l="1"/>
  <c r="F2072" i="7" l="1"/>
  <c r="F2073" i="7" l="1"/>
  <c r="F2074" i="7" l="1"/>
  <c r="F2075" i="7" l="1"/>
  <c r="F2076" i="7" l="1"/>
  <c r="F2077" i="7" l="1"/>
  <c r="F2078" i="7" l="1"/>
  <c r="F2079" i="7" l="1"/>
  <c r="F2080" i="7" l="1"/>
  <c r="F2081" i="7" l="1"/>
  <c r="F2082" i="7" l="1"/>
  <c r="F2083" i="7" l="1"/>
  <c r="F2084" i="7" l="1"/>
  <c r="F2085" i="7" l="1"/>
  <c r="F2086" i="7" l="1"/>
  <c r="F2087" i="7" l="1"/>
  <c r="F2088" i="7" l="1"/>
  <c r="F2089" i="7" l="1"/>
  <c r="F2090" i="7" l="1"/>
  <c r="F2091" i="7" l="1"/>
  <c r="F2092" i="7" l="1"/>
  <c r="F2093" i="7" l="1"/>
  <c r="F2094" i="7" l="1"/>
  <c r="F2095" i="7" l="1"/>
  <c r="F2096" i="7" l="1"/>
  <c r="F2097" i="7" l="1"/>
  <c r="F2098" i="7" l="1"/>
  <c r="F2099" i="7" l="1"/>
  <c r="F2100" i="7" l="1"/>
  <c r="F2101" i="7" l="1"/>
  <c r="F2102" i="7" l="1"/>
  <c r="F2103" i="7" l="1"/>
  <c r="F2104" i="7" l="1"/>
  <c r="F2105" i="7" l="1"/>
  <c r="F2106" i="7" l="1"/>
  <c r="F2107" i="7" l="1"/>
  <c r="F2108" i="7" l="1"/>
  <c r="F2109" i="7" l="1"/>
  <c r="F2110" i="7" l="1"/>
  <c r="F2111" i="7" l="1"/>
  <c r="F2112" i="7" l="1"/>
  <c r="F2113" i="7" l="1"/>
  <c r="F2114" i="7" l="1"/>
  <c r="F2115" i="7" l="1"/>
  <c r="F2116" i="7" l="1"/>
  <c r="F2117" i="7" l="1"/>
  <c r="F2118" i="7" l="1"/>
  <c r="F2119" i="7" l="1"/>
  <c r="F2120" i="7" l="1"/>
  <c r="F2121" i="7" l="1"/>
  <c r="F2122" i="7" l="1"/>
  <c r="F2123" i="7" l="1"/>
  <c r="F2124" i="7" l="1"/>
  <c r="F2125" i="7" l="1"/>
  <c r="F2126" i="7" l="1"/>
  <c r="F2127" i="7" l="1"/>
  <c r="F2128" i="7" l="1"/>
  <c r="F2129" i="7" l="1"/>
  <c r="F2130" i="7" l="1"/>
  <c r="F2131" i="7" l="1"/>
  <c r="F2132" i="7" l="1"/>
  <c r="F2133" i="7" l="1"/>
  <c r="F2134" i="7" l="1"/>
  <c r="F2135" i="7" l="1"/>
  <c r="F2136" i="7" l="1"/>
  <c r="F2137" i="7" l="1"/>
  <c r="F2138" i="7" l="1"/>
  <c r="F2139" i="7" l="1"/>
  <c r="F2140" i="7" l="1"/>
  <c r="F2141" i="7" l="1"/>
  <c r="F2142" i="7" l="1"/>
  <c r="F2143" i="7" l="1"/>
  <c r="F2144" i="7" l="1"/>
  <c r="F2145" i="7" l="1"/>
  <c r="F2146" i="7" l="1"/>
  <c r="F2147" i="7" l="1"/>
  <c r="F2148" i="7" l="1"/>
  <c r="F2149" i="7" l="1"/>
  <c r="F2150" i="7" l="1"/>
  <c r="F2151" i="7" l="1"/>
  <c r="F2152" i="7" l="1"/>
  <c r="F2153" i="7" l="1"/>
  <c r="F2154" i="7" l="1"/>
  <c r="F2155" i="7" l="1"/>
  <c r="F2156" i="7" l="1"/>
  <c r="F2157" i="7" l="1"/>
  <c r="F2158" i="7" l="1"/>
  <c r="F2159" i="7" l="1"/>
  <c r="F2160" i="7" l="1"/>
  <c r="F2161" i="7" l="1"/>
  <c r="F2162" i="7" l="1"/>
  <c r="F2163" i="7" l="1"/>
  <c r="F2164" i="7" l="1"/>
  <c r="F2165" i="7" l="1"/>
  <c r="F2166" i="7" l="1"/>
  <c r="F2167" i="7" l="1"/>
  <c r="F2168" i="7" l="1"/>
  <c r="F2169" i="7" l="1"/>
  <c r="F2170" i="7" l="1"/>
  <c r="F2171" i="7" l="1"/>
  <c r="F2172" i="7" l="1"/>
  <c r="F2173" i="7" l="1"/>
  <c r="F2174" i="7" l="1"/>
  <c r="F2175" i="7" l="1"/>
  <c r="F2176" i="7" l="1"/>
  <c r="F2177" i="7" l="1"/>
  <c r="F2178" i="7" l="1"/>
  <c r="F2179" i="7" l="1"/>
  <c r="F2180" i="7" l="1"/>
  <c r="F2181" i="7" l="1"/>
  <c r="F2182" i="7" l="1"/>
  <c r="F2183" i="7" l="1"/>
  <c r="F2184" i="7" l="1"/>
  <c r="F2185" i="7" l="1"/>
  <c r="F2186" i="7" l="1"/>
  <c r="F2187" i="7" l="1"/>
  <c r="F2188" i="7" l="1"/>
  <c r="F2189" i="7" l="1"/>
  <c r="F2190" i="7" l="1"/>
  <c r="F2191" i="7" l="1"/>
  <c r="F2192" i="7" l="1"/>
  <c r="F2193" i="7" l="1"/>
  <c r="F2194" i="7" l="1"/>
  <c r="F2195" i="7" l="1"/>
  <c r="F2196" i="7" l="1"/>
  <c r="F2197" i="7" l="1"/>
  <c r="F2198" i="7" l="1"/>
  <c r="F2199" i="7" l="1"/>
  <c r="F2200" i="7" l="1"/>
  <c r="F2201" i="7" l="1"/>
  <c r="F2202" i="7" l="1"/>
  <c r="F2203" i="7" l="1"/>
  <c r="F2204" i="7" l="1"/>
  <c r="F2205" i="7" l="1"/>
  <c r="F2206" i="7" l="1"/>
  <c r="F2207" i="7" l="1"/>
  <c r="F2208" i="7" l="1"/>
  <c r="F2209" i="7" l="1"/>
  <c r="F2210" i="7" l="1"/>
  <c r="F2211" i="7" l="1"/>
  <c r="F2212" i="7" l="1"/>
  <c r="F2213" i="7" l="1"/>
  <c r="F2214" i="7" l="1"/>
  <c r="F2215" i="7" l="1"/>
  <c r="F2216" i="7" l="1"/>
  <c r="F2217" i="7" l="1"/>
  <c r="F2218" i="7" l="1"/>
  <c r="F2219" i="7" l="1"/>
  <c r="F2220" i="7" l="1"/>
  <c r="F2221" i="7" l="1"/>
  <c r="F2222" i="7" l="1"/>
  <c r="F2223" i="7" l="1"/>
  <c r="F2224" i="7" l="1"/>
  <c r="F2225" i="7" l="1"/>
  <c r="F2226" i="7" l="1"/>
  <c r="F2227" i="7" l="1"/>
  <c r="F2228" i="7" l="1"/>
  <c r="F2229" i="7" l="1"/>
  <c r="F2230" i="7" l="1"/>
  <c r="F2231" i="7" l="1"/>
  <c r="F2232" i="7" l="1"/>
  <c r="F2233" i="7" l="1"/>
  <c r="F2234" i="7" l="1"/>
  <c r="F2235" i="7" l="1"/>
  <c r="F2236" i="7" l="1"/>
  <c r="F2237" i="7" l="1"/>
  <c r="F2238" i="7" l="1"/>
  <c r="F2239" i="7" l="1"/>
  <c r="F2240" i="7" l="1"/>
  <c r="F2241" i="7" l="1"/>
  <c r="F2242" i="7" l="1"/>
  <c r="F2243" i="7" l="1"/>
  <c r="F2244" i="7" l="1"/>
  <c r="F2245" i="7" l="1"/>
  <c r="F2246" i="7" l="1"/>
  <c r="F2247" i="7" l="1"/>
  <c r="F2248" i="7" l="1"/>
  <c r="F2249" i="7" l="1"/>
  <c r="F2250" i="7" l="1"/>
  <c r="F2251" i="7" l="1"/>
  <c r="F2252" i="7" l="1"/>
  <c r="F2253" i="7" l="1"/>
  <c r="F2254" i="7" l="1"/>
  <c r="F2255" i="7" l="1"/>
  <c r="F2256" i="7" l="1"/>
  <c r="F2257" i="7" l="1"/>
  <c r="F2258" i="7" l="1"/>
  <c r="F2259" i="7" l="1"/>
  <c r="F2260" i="7" l="1"/>
  <c r="F2261" i="7" l="1"/>
  <c r="F2262" i="7" l="1"/>
  <c r="F2263" i="7" l="1"/>
  <c r="F2264" i="7" l="1"/>
  <c r="F2265" i="7" l="1"/>
  <c r="F2266" i="7" l="1"/>
  <c r="F2267" i="7" l="1"/>
  <c r="F2268" i="7" l="1"/>
  <c r="F2269" i="7" l="1"/>
  <c r="F2270" i="7" l="1"/>
  <c r="F2271" i="7" l="1"/>
  <c r="F2272" i="7" l="1"/>
  <c r="F2273" i="7" l="1"/>
  <c r="F2274" i="7" l="1"/>
  <c r="F2275" i="7" l="1"/>
  <c r="F2276" i="7" l="1"/>
  <c r="F2277" i="7" l="1"/>
  <c r="F2278" i="7" l="1"/>
  <c r="F2279" i="7" l="1"/>
  <c r="F2280" i="7" l="1"/>
  <c r="F2281" i="7" l="1"/>
  <c r="F2282" i="7" l="1"/>
  <c r="F2283" i="7" l="1"/>
  <c r="F2284" i="7" l="1"/>
  <c r="F2285" i="7" l="1"/>
  <c r="F2286" i="7" l="1"/>
  <c r="F2287" i="7" l="1"/>
  <c r="F2288" i="7" l="1"/>
  <c r="F2289" i="7" l="1"/>
  <c r="F2290" i="7" l="1"/>
  <c r="F2291" i="7" l="1"/>
  <c r="F2292" i="7" l="1"/>
  <c r="F2293" i="7" l="1"/>
  <c r="F2294" i="7" l="1"/>
  <c r="F2295" i="7" l="1"/>
  <c r="F2296" i="7" l="1"/>
  <c r="F2297" i="7" l="1"/>
  <c r="F2298" i="7" l="1"/>
  <c r="F2299" i="7" l="1"/>
  <c r="F2300" i="7" l="1"/>
  <c r="F2301" i="7" l="1"/>
  <c r="F2302" i="7" l="1"/>
  <c r="F2303" i="7" l="1"/>
  <c r="F2304" i="7" l="1"/>
  <c r="F2305" i="7" l="1"/>
  <c r="F2306" i="7" l="1"/>
  <c r="F2307" i="7" l="1"/>
  <c r="F2308" i="7" l="1"/>
  <c r="F2309" i="7" l="1"/>
  <c r="F2310" i="7" l="1"/>
  <c r="F2311" i="7" l="1"/>
  <c r="F2312" i="7" l="1"/>
  <c r="F2313" i="7" l="1"/>
  <c r="F2314" i="7" l="1"/>
  <c r="F2315" i="7" l="1"/>
  <c r="F2316" i="7" l="1"/>
  <c r="F2317" i="7" l="1"/>
  <c r="F2318" i="7" l="1"/>
  <c r="F2319" i="7" l="1"/>
  <c r="F2320" i="7" l="1"/>
  <c r="F2321" i="7" l="1"/>
  <c r="F2322" i="7" l="1"/>
  <c r="F2323" i="7" l="1"/>
  <c r="F2324" i="7" l="1"/>
  <c r="F2325" i="7" l="1"/>
  <c r="F2326" i="7" l="1"/>
  <c r="F2327" i="7" l="1"/>
  <c r="F2328" i="7" l="1"/>
  <c r="F2329" i="7" l="1"/>
  <c r="F2330" i="7" l="1"/>
  <c r="F2331" i="7" l="1"/>
  <c r="F2332" i="7" l="1"/>
  <c r="F2333" i="7" l="1"/>
  <c r="F2334" i="7" l="1"/>
  <c r="F2335" i="7" l="1"/>
  <c r="F2336" i="7" l="1"/>
  <c r="F2337" i="7" l="1"/>
  <c r="F2338" i="7" l="1"/>
  <c r="F2339" i="7" l="1"/>
  <c r="F2340" i="7" l="1"/>
  <c r="F2341" i="7" l="1"/>
  <c r="F2342" i="7" l="1"/>
  <c r="F2343" i="7" l="1"/>
  <c r="F2344" i="7" l="1"/>
  <c r="F2345" i="7" l="1"/>
  <c r="F2346" i="7" l="1"/>
  <c r="F2347" i="7" l="1"/>
  <c r="F2348" i="7" l="1"/>
  <c r="F2349" i="7" l="1"/>
  <c r="F2350" i="7" l="1"/>
  <c r="F2351" i="7" l="1"/>
  <c r="F2352" i="7" l="1"/>
  <c r="F2353" i="7" l="1"/>
  <c r="F2354" i="7" l="1"/>
  <c r="F2355" i="7" l="1"/>
  <c r="F2356" i="7" l="1"/>
  <c r="F2357" i="7" l="1"/>
  <c r="F2358" i="7" l="1"/>
  <c r="F2359" i="7" l="1"/>
  <c r="F2360" i="7" l="1"/>
  <c r="F2361" i="7" l="1"/>
  <c r="F2362" i="7" l="1"/>
  <c r="F2363" i="7" l="1"/>
  <c r="F2364" i="7" l="1"/>
  <c r="F2365" i="7" l="1"/>
  <c r="F2366" i="7" l="1"/>
  <c r="F2367" i="7" l="1"/>
  <c r="F2368" i="7" l="1"/>
  <c r="F2369" i="7" l="1"/>
  <c r="F2370" i="7" l="1"/>
  <c r="F2371" i="7" l="1"/>
  <c r="F2372" i="7" l="1"/>
  <c r="F2373" i="7" l="1"/>
  <c r="F2374" i="7" l="1"/>
  <c r="F2375" i="7" l="1"/>
  <c r="F2376" i="7" l="1"/>
  <c r="F2377" i="7" l="1"/>
  <c r="F2378" i="7" l="1"/>
  <c r="F2379" i="7" l="1"/>
  <c r="F2380" i="7" l="1"/>
  <c r="F2381" i="7" l="1"/>
  <c r="F2382" i="7" l="1"/>
  <c r="F2383" i="7" l="1"/>
  <c r="F2384" i="7" l="1"/>
  <c r="F2385" i="7" l="1"/>
  <c r="F2386" i="7" l="1"/>
  <c r="F2387" i="7" l="1"/>
  <c r="F2388" i="7" l="1"/>
  <c r="F2389" i="7" l="1"/>
  <c r="F2390" i="7" l="1"/>
  <c r="F2391" i="7" l="1"/>
  <c r="F2392" i="7" l="1"/>
  <c r="F2393" i="7" l="1"/>
  <c r="F2394" i="7" l="1"/>
  <c r="F2395" i="7" l="1"/>
  <c r="F2396" i="7" l="1"/>
  <c r="F2397" i="7" l="1"/>
  <c r="F2398" i="7" l="1"/>
  <c r="F2399" i="7" l="1"/>
  <c r="F2400" i="7" l="1"/>
  <c r="F2401" i="7" l="1"/>
  <c r="F2402" i="7" l="1"/>
  <c r="F2403" i="7" l="1"/>
  <c r="F2404" i="7" l="1"/>
  <c r="F2405" i="7" l="1"/>
  <c r="F2406" i="7" l="1"/>
  <c r="F2407" i="7" l="1"/>
  <c r="F2408" i="7" l="1"/>
  <c r="F2409" i="7" l="1"/>
  <c r="F2410" i="7" l="1"/>
  <c r="F2411" i="7" l="1"/>
  <c r="F2412" i="7" l="1"/>
  <c r="F2413" i="7" l="1"/>
  <c r="F2414" i="7" l="1"/>
  <c r="F2415" i="7" l="1"/>
  <c r="F2416" i="7" l="1"/>
  <c r="F2417" i="7" l="1"/>
  <c r="F2418" i="7" l="1"/>
  <c r="F2419" i="7" l="1"/>
  <c r="F2420" i="7" l="1"/>
  <c r="F2421" i="7" l="1"/>
  <c r="F2422" i="7" l="1"/>
  <c r="F2423" i="7" l="1"/>
  <c r="F2424" i="7" l="1"/>
  <c r="F2425" i="7" l="1"/>
  <c r="F2426" i="7" l="1"/>
  <c r="F2427" i="7" l="1"/>
  <c r="F2428" i="7" l="1"/>
  <c r="F2429" i="7" l="1"/>
  <c r="F2430" i="7" l="1"/>
  <c r="F2431" i="7" l="1"/>
  <c r="F2432" i="7" l="1"/>
  <c r="F2433" i="7" l="1"/>
  <c r="F2434" i="7" l="1"/>
  <c r="F2435" i="7" l="1"/>
  <c r="F2436" i="7" l="1"/>
  <c r="F2437" i="7" l="1"/>
  <c r="F2438" i="7" l="1"/>
  <c r="F2439" i="7" l="1"/>
  <c r="F2440" i="7" l="1"/>
  <c r="F2441" i="7" l="1"/>
  <c r="F2442" i="7" l="1"/>
  <c r="F2443" i="7" l="1"/>
  <c r="F2444" i="7" l="1"/>
  <c r="F2445" i="7" l="1"/>
  <c r="F2446" i="7" l="1"/>
  <c r="F2447" i="7" l="1"/>
  <c r="F2448" i="7" l="1"/>
  <c r="F2449" i="7" l="1"/>
  <c r="F2450" i="7" l="1"/>
  <c r="F2451" i="7" l="1"/>
  <c r="F2452" i="7" l="1"/>
  <c r="F2453" i="7" l="1"/>
  <c r="F2454" i="7" l="1"/>
  <c r="F2455" i="7" l="1"/>
  <c r="F2456" i="7" l="1"/>
  <c r="F2457" i="7" l="1"/>
  <c r="F2458" i="7" l="1"/>
  <c r="F2459" i="7" l="1"/>
  <c r="F2460" i="7" l="1"/>
  <c r="F2461" i="7" l="1"/>
  <c r="F2462" i="7" l="1"/>
  <c r="F2463" i="7" l="1"/>
  <c r="F2464" i="7" l="1"/>
  <c r="F2465" i="7" l="1"/>
  <c r="F2466" i="7" l="1"/>
  <c r="F2467" i="7" l="1"/>
  <c r="F2468" i="7" l="1"/>
  <c r="F2469" i="7" l="1"/>
  <c r="F2470" i="7" l="1"/>
  <c r="F2471" i="7" l="1"/>
  <c r="F2472" i="7" l="1"/>
  <c r="F2473" i="7" l="1"/>
  <c r="F2474" i="7" l="1"/>
  <c r="F2475" i="7" l="1"/>
  <c r="F2476" i="7" l="1"/>
  <c r="F2477" i="7" l="1"/>
  <c r="F2478" i="7" l="1"/>
  <c r="F2479" i="7" l="1"/>
  <c r="F2480" i="7" l="1"/>
  <c r="F2481" i="7" l="1"/>
  <c r="F2482" i="7" l="1"/>
  <c r="F2483" i="7" l="1"/>
  <c r="F2484" i="7" l="1"/>
  <c r="F2485" i="7" l="1"/>
  <c r="F2486" i="7" l="1"/>
  <c r="F2487" i="7" l="1"/>
  <c r="F2488" i="7" l="1"/>
  <c r="F2489" i="7" l="1"/>
  <c r="F2490" i="7" l="1"/>
  <c r="F2491" i="7" l="1"/>
  <c r="F2492" i="7" l="1"/>
  <c r="F2493" i="7" l="1"/>
  <c r="F2494" i="7" l="1"/>
  <c r="F2495" i="7" l="1"/>
  <c r="F2496" i="7" l="1"/>
  <c r="F2497" i="7" l="1"/>
  <c r="F2498" i="7" l="1"/>
  <c r="F2499" i="7" l="1"/>
  <c r="F2500" i="7" l="1"/>
  <c r="F2501" i="7" l="1"/>
  <c r="F2502" i="7" l="1"/>
  <c r="F2503" i="7" l="1"/>
  <c r="F2504" i="7" l="1"/>
  <c r="F2505" i="7" l="1"/>
  <c r="F2506" i="7" l="1"/>
  <c r="F2507" i="7" l="1"/>
  <c r="F2508" i="7" l="1"/>
  <c r="F2509" i="7" l="1"/>
  <c r="F2510" i="7" l="1"/>
  <c r="F2511" i="7" l="1"/>
  <c r="F2512" i="7" l="1"/>
  <c r="F2513" i="7" l="1"/>
  <c r="F2514" i="7" l="1"/>
  <c r="F2515" i="7" l="1"/>
  <c r="F2516" i="7" l="1"/>
  <c r="F2517" i="7" l="1"/>
  <c r="F2518" i="7" l="1"/>
  <c r="F2519" i="7" l="1"/>
  <c r="F2520" i="7" l="1"/>
  <c r="F2521" i="7" l="1"/>
  <c r="F2522" i="7" l="1"/>
  <c r="F2523" i="7" l="1"/>
  <c r="F2524" i="7" l="1"/>
  <c r="F2525" i="7" l="1"/>
  <c r="F2526" i="7" l="1"/>
  <c r="F2527" i="7" l="1"/>
  <c r="F2528" i="7" l="1"/>
  <c r="F2529" i="7" l="1"/>
  <c r="F2530" i="7" l="1"/>
  <c r="F2531" i="7" l="1"/>
  <c r="F2532" i="7" l="1"/>
  <c r="F2533" i="7" l="1"/>
  <c r="F2534" i="7" l="1"/>
  <c r="F2535" i="7" l="1"/>
  <c r="F2536" i="7" l="1"/>
  <c r="F2537" i="7" l="1"/>
  <c r="F2538" i="7" l="1"/>
  <c r="F2539" i="7" l="1"/>
  <c r="F2540" i="7" l="1"/>
  <c r="F2541" i="7" l="1"/>
  <c r="F2542" i="7" l="1"/>
  <c r="F2543" i="7" l="1"/>
  <c r="F2544" i="7" l="1"/>
  <c r="F2545" i="7" l="1"/>
  <c r="F2546" i="7" l="1"/>
  <c r="F2547" i="7" l="1"/>
  <c r="F2548" i="7" l="1"/>
  <c r="F2549" i="7" l="1"/>
  <c r="F2550" i="7" l="1"/>
  <c r="F2551" i="7" l="1"/>
  <c r="F2552" i="7" l="1"/>
  <c r="F2553" i="7" l="1"/>
  <c r="F2554" i="7" l="1"/>
  <c r="F2555" i="7" l="1"/>
  <c r="F2556" i="7" l="1"/>
  <c r="F2557" i="7" l="1"/>
  <c r="F2558" i="7" l="1"/>
  <c r="F2559" i="7" l="1"/>
  <c r="F2560" i="7" l="1"/>
  <c r="F2561" i="7" l="1"/>
  <c r="F2562" i="7" l="1"/>
  <c r="F2563" i="7" l="1"/>
  <c r="F2564" i="7" l="1"/>
  <c r="F2565" i="7" l="1"/>
  <c r="F2566" i="7" l="1"/>
  <c r="F2567" i="7" l="1"/>
  <c r="F2568" i="7" l="1"/>
  <c r="F2569" i="7" l="1"/>
  <c r="F2570" i="7" l="1"/>
  <c r="F2571" i="7" l="1"/>
  <c r="F2572" i="7" l="1"/>
  <c r="F2573" i="7" l="1"/>
  <c r="F2574" i="7" l="1"/>
  <c r="F2575" i="7" l="1"/>
  <c r="F2576" i="7" l="1"/>
  <c r="F2577" i="7" l="1"/>
  <c r="F2578" i="7" l="1"/>
  <c r="F2579" i="7" l="1"/>
  <c r="F2580" i="7" l="1"/>
  <c r="F2581" i="7" l="1"/>
  <c r="F2582" i="7" l="1"/>
  <c r="F2583" i="7" l="1"/>
  <c r="F2584" i="7" l="1"/>
  <c r="F2585" i="7" l="1"/>
  <c r="F2586" i="7" l="1"/>
  <c r="F2587" i="7" l="1"/>
  <c r="F2588" i="7" l="1"/>
  <c r="F2589" i="7" l="1"/>
  <c r="F2590" i="7" l="1"/>
  <c r="F2591" i="7" l="1"/>
  <c r="F2592" i="7" l="1"/>
  <c r="F2593" i="7" l="1"/>
  <c r="F2594" i="7" l="1"/>
  <c r="F2595" i="7" l="1"/>
  <c r="F2596" i="7" l="1"/>
  <c r="F2597" i="7" l="1"/>
  <c r="F2598" i="7" l="1"/>
  <c r="F2599" i="7" l="1"/>
  <c r="F2600" i="7" l="1"/>
  <c r="F2601" i="7" l="1"/>
  <c r="F2602" i="7" l="1"/>
  <c r="F2603" i="7" l="1"/>
  <c r="F2604" i="7" l="1"/>
  <c r="F2605" i="7" l="1"/>
  <c r="F2606" i="7" l="1"/>
  <c r="F2607" i="7" l="1"/>
  <c r="F2608" i="7" l="1"/>
  <c r="F2609" i="7" l="1"/>
  <c r="F2610" i="7" l="1"/>
  <c r="F2611" i="7" l="1"/>
  <c r="F2612" i="7" l="1"/>
  <c r="F2613" i="7" l="1"/>
  <c r="F2614" i="7" l="1"/>
  <c r="F2615" i="7" l="1"/>
  <c r="F2616" i="7" l="1"/>
  <c r="F2617" i="7" l="1"/>
  <c r="F2618" i="7" l="1"/>
  <c r="F2619" i="7" l="1"/>
  <c r="F2620" i="7" l="1"/>
  <c r="F2621" i="7" l="1"/>
  <c r="F2622" i="7" l="1"/>
  <c r="F2623" i="7" l="1"/>
  <c r="F2624" i="7" l="1"/>
  <c r="F2625" i="7" l="1"/>
  <c r="F2626" i="7" l="1"/>
  <c r="F2627" i="7" l="1"/>
  <c r="F2628" i="7" l="1"/>
  <c r="F2629" i="7" l="1"/>
  <c r="F2630" i="7" l="1"/>
  <c r="F2631" i="7" l="1"/>
  <c r="F2632" i="7" l="1"/>
  <c r="F2633" i="7" l="1"/>
  <c r="F2634" i="7" l="1"/>
  <c r="F2635" i="7" l="1"/>
  <c r="F2636" i="7" l="1"/>
  <c r="F2637" i="7" l="1"/>
  <c r="F2638" i="7" l="1"/>
  <c r="F2639" i="7" l="1"/>
  <c r="F2640" i="7" l="1"/>
  <c r="F2641" i="7" l="1"/>
  <c r="F2642" i="7" l="1"/>
  <c r="F2643" i="7" l="1"/>
  <c r="F2644" i="7" l="1"/>
  <c r="F2645" i="7" l="1"/>
  <c r="F2646" i="7" l="1"/>
  <c r="F2647" i="7" l="1"/>
  <c r="F2648" i="7" l="1"/>
  <c r="F2649" i="7" l="1"/>
  <c r="F2650" i="7" l="1"/>
  <c r="F2651" i="7" l="1"/>
  <c r="F2652" i="7" l="1"/>
  <c r="F2653" i="7" l="1"/>
  <c r="F2654" i="7" l="1"/>
  <c r="F2655" i="7" l="1"/>
  <c r="F2656" i="7" l="1"/>
  <c r="F2657" i="7" l="1"/>
  <c r="F2658" i="7" l="1"/>
  <c r="F2659" i="7" l="1"/>
  <c r="F2660" i="7" l="1"/>
  <c r="F2661" i="7" l="1"/>
  <c r="F2662" i="7" l="1"/>
  <c r="F2663" i="7" l="1"/>
  <c r="F2664" i="7" l="1"/>
  <c r="F2665" i="7" l="1"/>
  <c r="F2666" i="7" l="1"/>
  <c r="F2667" i="7" l="1"/>
  <c r="F2668" i="7" l="1"/>
  <c r="F2669" i="7" l="1"/>
  <c r="F2670" i="7" l="1"/>
  <c r="F2671" i="7" l="1"/>
  <c r="F2672" i="7" l="1"/>
  <c r="F2673" i="7" l="1"/>
  <c r="F2674" i="7" l="1"/>
  <c r="F2675" i="7" l="1"/>
  <c r="F2676" i="7" l="1"/>
  <c r="F2677" i="7" l="1"/>
  <c r="F2678" i="7" l="1"/>
  <c r="F2679" i="7" l="1"/>
  <c r="F2680" i="7" l="1"/>
  <c r="F2681" i="7" l="1"/>
  <c r="F2682" i="7" l="1"/>
  <c r="F2683" i="7" l="1"/>
  <c r="F2684" i="7" l="1"/>
  <c r="F2685" i="7" l="1"/>
  <c r="F2686" i="7" l="1"/>
  <c r="F2687" i="7" l="1"/>
  <c r="F2688" i="7" l="1"/>
  <c r="F2689" i="7" l="1"/>
  <c r="F2690" i="7" l="1"/>
  <c r="F2691" i="7" l="1"/>
  <c r="F2692" i="7" l="1"/>
  <c r="F2693" i="7" l="1"/>
  <c r="F2694" i="7" l="1"/>
  <c r="F2695" i="7" l="1"/>
  <c r="F2696" i="7" l="1"/>
  <c r="F2697" i="7" l="1"/>
  <c r="F2698" i="7" l="1"/>
  <c r="F2699" i="7" l="1"/>
  <c r="F2700" i="7" l="1"/>
  <c r="F2701" i="7" l="1"/>
  <c r="F2702" i="7" l="1"/>
  <c r="F2703" i="7" l="1"/>
  <c r="F2704" i="7" l="1"/>
  <c r="F2705" i="7" l="1"/>
  <c r="F2706" i="7" l="1"/>
  <c r="F2707" i="7" l="1"/>
  <c r="F2708" i="7" l="1"/>
  <c r="F2709" i="7" l="1"/>
  <c r="F2710" i="7" l="1"/>
  <c r="F2711" i="7" l="1"/>
  <c r="F2712" i="7" l="1"/>
  <c r="F2713" i="7" l="1"/>
  <c r="F2714" i="7" l="1"/>
  <c r="F2715" i="7" l="1"/>
  <c r="F2716" i="7" l="1"/>
  <c r="F2717" i="7" l="1"/>
  <c r="F2718" i="7" l="1"/>
  <c r="F2719" i="7" l="1"/>
  <c r="F2720" i="7" l="1"/>
  <c r="F2721" i="7" l="1"/>
  <c r="F2722" i="7" l="1"/>
  <c r="F2723" i="7" l="1"/>
  <c r="F2724" i="7" l="1"/>
  <c r="F2725" i="7" l="1"/>
  <c r="F2726" i="7" l="1"/>
  <c r="F2727" i="7" l="1"/>
  <c r="F2728" i="7" l="1"/>
  <c r="F2729" i="7" l="1"/>
  <c r="F2730" i="7" l="1"/>
  <c r="F2731" i="7" l="1"/>
  <c r="F2732" i="7" l="1"/>
  <c r="F2733" i="7" l="1"/>
  <c r="F2734" i="7" l="1"/>
  <c r="F2735" i="7" l="1"/>
  <c r="F2736" i="7" l="1"/>
  <c r="F2737" i="7" l="1"/>
  <c r="F2738" i="7" l="1"/>
  <c r="F2739" i="7" l="1"/>
  <c r="F2740" i="7" l="1"/>
  <c r="F2741" i="7" l="1"/>
  <c r="F2742" i="7" l="1"/>
  <c r="F2743" i="7" l="1"/>
  <c r="F2744" i="7" l="1"/>
  <c r="F2745" i="7" l="1"/>
  <c r="F2746" i="7" l="1"/>
  <c r="F2747" i="7" l="1"/>
  <c r="F2748" i="7" l="1"/>
  <c r="F2749" i="7" l="1"/>
  <c r="F2750" i="7" l="1"/>
  <c r="F2751" i="7" l="1"/>
  <c r="F2752" i="7" l="1"/>
  <c r="F2753" i="7" l="1"/>
  <c r="F2754" i="7" l="1"/>
  <c r="F2755" i="7" l="1"/>
  <c r="F2756" i="7" l="1"/>
  <c r="F2757" i="7" l="1"/>
  <c r="F2758" i="7" l="1"/>
  <c r="F2759" i="7" l="1"/>
  <c r="F2760" i="7" l="1"/>
  <c r="F2761" i="7" l="1"/>
  <c r="F2762" i="7" l="1"/>
  <c r="F2763" i="7" l="1"/>
  <c r="F2764" i="7" l="1"/>
  <c r="F2765" i="7" l="1"/>
  <c r="F2766" i="7" l="1"/>
  <c r="F2767" i="7" l="1"/>
  <c r="F2768" i="7" l="1"/>
  <c r="F2769" i="7" l="1"/>
  <c r="F2770" i="7" l="1"/>
  <c r="F2771" i="7" l="1"/>
  <c r="F2772" i="7" l="1"/>
  <c r="F2773" i="7" l="1"/>
  <c r="F2774" i="7" l="1"/>
  <c r="F2775" i="7" l="1"/>
  <c r="F2776" i="7" l="1"/>
  <c r="F2777" i="7" l="1"/>
  <c r="F2778" i="7" l="1"/>
  <c r="F2779" i="7" l="1"/>
  <c r="F2780" i="7" l="1"/>
  <c r="F2781" i="7" l="1"/>
  <c r="F2782" i="7" l="1"/>
  <c r="F2783" i="7" l="1"/>
  <c r="F2784" i="7" l="1"/>
  <c r="F2785" i="7" l="1"/>
  <c r="F2786" i="7" l="1"/>
  <c r="F2787" i="7" l="1"/>
  <c r="F2788" i="7" l="1"/>
  <c r="F2789" i="7" l="1"/>
  <c r="F2790" i="7" l="1"/>
  <c r="F2791" i="7" l="1"/>
  <c r="F2792" i="7" l="1"/>
  <c r="F2793" i="7" l="1"/>
  <c r="F2794" i="7" l="1"/>
  <c r="F2795" i="7" l="1"/>
  <c r="F2796" i="7" l="1"/>
  <c r="F2797" i="7" l="1"/>
  <c r="F2798" i="7" l="1"/>
  <c r="F2799" i="7" l="1"/>
  <c r="F2800" i="7" l="1"/>
  <c r="F2801" i="7" l="1"/>
  <c r="F2802" i="7" l="1"/>
  <c r="F2803" i="7" l="1"/>
  <c r="F2804" i="7" l="1"/>
  <c r="F2805" i="7" l="1"/>
  <c r="F2806" i="7" l="1"/>
  <c r="F2807" i="7" l="1"/>
  <c r="F2808" i="7" l="1"/>
  <c r="F2809" i="7" l="1"/>
  <c r="F2810" i="7" l="1"/>
  <c r="F2811" i="7" l="1"/>
  <c r="F2812" i="7" l="1"/>
  <c r="F2813" i="7" l="1"/>
  <c r="F2814" i="7" l="1"/>
  <c r="F2815" i="7" l="1"/>
  <c r="F2816" i="7" l="1"/>
  <c r="F2817" i="7" l="1"/>
  <c r="F2818" i="7" l="1"/>
  <c r="F2819" i="7" l="1"/>
  <c r="F2820" i="7" l="1"/>
  <c r="F2821" i="7" l="1"/>
  <c r="F2822" i="7" l="1"/>
  <c r="F2823" i="7" l="1"/>
  <c r="F2824" i="7" l="1"/>
  <c r="F2825" i="7" l="1"/>
  <c r="F2826" i="7" l="1"/>
  <c r="F2827" i="7" l="1"/>
  <c r="F2828" i="7" l="1"/>
  <c r="F2829" i="7" l="1"/>
  <c r="F2830" i="7" l="1"/>
  <c r="F2831" i="7" l="1"/>
  <c r="F2832" i="7" l="1"/>
  <c r="F2833" i="7" l="1"/>
  <c r="F2834" i="7" l="1"/>
  <c r="F2835" i="7" l="1"/>
  <c r="F2836" i="7" l="1"/>
  <c r="F2837" i="7" l="1"/>
  <c r="F2838" i="7" l="1"/>
  <c r="F2839" i="7" l="1"/>
  <c r="F2840" i="7" l="1"/>
  <c r="F2841" i="7" l="1"/>
  <c r="F2842" i="7" l="1"/>
  <c r="F2843" i="7" l="1"/>
  <c r="F2844" i="7" l="1"/>
  <c r="F2845" i="7" l="1"/>
  <c r="F2846" i="7" l="1"/>
  <c r="F2847" i="7" l="1"/>
  <c r="F2848" i="7" l="1"/>
  <c r="F2849" i="7" l="1"/>
  <c r="F2850" i="7" l="1"/>
  <c r="F2851" i="7" l="1"/>
  <c r="F2852" i="7" l="1"/>
  <c r="F2853" i="7" l="1"/>
  <c r="F2854" i="7" l="1"/>
  <c r="F2855" i="7" l="1"/>
  <c r="F2856" i="7" l="1"/>
  <c r="F2857" i="7" l="1"/>
  <c r="F2858" i="7" l="1"/>
  <c r="F2859" i="7" l="1"/>
  <c r="F2860" i="7" l="1"/>
  <c r="F2861" i="7" l="1"/>
  <c r="F2862" i="7" l="1"/>
  <c r="F2863" i="7" l="1"/>
  <c r="F2864" i="7" l="1"/>
  <c r="F2865" i="7" l="1"/>
  <c r="F2866" i="7" l="1"/>
  <c r="F2867" i="7" l="1"/>
  <c r="F2868" i="7" l="1"/>
  <c r="F2869" i="7" l="1"/>
  <c r="F2870" i="7" l="1"/>
  <c r="F2871" i="7" l="1"/>
  <c r="F2872" i="7" l="1"/>
  <c r="F2873" i="7" l="1"/>
  <c r="F2874" i="7" l="1"/>
  <c r="F2875" i="7" l="1"/>
  <c r="F2876" i="7" l="1"/>
  <c r="F2877" i="7" l="1"/>
  <c r="F2878" i="7" l="1"/>
  <c r="F2879" i="7" l="1"/>
  <c r="F2880" i="7" l="1"/>
  <c r="F2881" i="7" l="1"/>
  <c r="F2882" i="7" l="1"/>
  <c r="F2883" i="7" l="1"/>
  <c r="F2884" i="7" l="1"/>
  <c r="F2885" i="7" l="1"/>
  <c r="F2886" i="7" l="1"/>
  <c r="F2887" i="7" l="1"/>
  <c r="F2888" i="7" l="1"/>
  <c r="F2889" i="7" l="1"/>
  <c r="F2890" i="7" l="1"/>
  <c r="F2891" i="7" l="1"/>
  <c r="F2892" i="7" l="1"/>
  <c r="F2893" i="7" l="1"/>
  <c r="F2894" i="7" l="1"/>
  <c r="F2895" i="7" l="1"/>
  <c r="F2896" i="7" l="1"/>
  <c r="F2897" i="7" l="1"/>
  <c r="F2898" i="7" l="1"/>
  <c r="F2899" i="7" l="1"/>
  <c r="F2900" i="7" l="1"/>
  <c r="F2901" i="7" l="1"/>
  <c r="F2902" i="7" l="1"/>
  <c r="F2903" i="7" l="1"/>
  <c r="F2904" i="7" l="1"/>
  <c r="F2905" i="7" l="1"/>
  <c r="F2906" i="7" l="1"/>
  <c r="F2907" i="7" l="1"/>
  <c r="F2908" i="7" l="1"/>
  <c r="F2909" i="7" l="1"/>
  <c r="F2910" i="7" l="1"/>
  <c r="F2911" i="7" l="1"/>
  <c r="F2912" i="7" l="1"/>
  <c r="F2913" i="7" l="1"/>
  <c r="F2914" i="7" l="1"/>
  <c r="F2915" i="7" l="1"/>
  <c r="F2916" i="7" l="1"/>
  <c r="F2917" i="7" l="1"/>
  <c r="F2918" i="7" l="1"/>
  <c r="F2919" i="7" l="1"/>
  <c r="F2920" i="7" l="1"/>
  <c r="F2921" i="7" l="1"/>
  <c r="F2922" i="7" l="1"/>
  <c r="F2923" i="7" l="1"/>
  <c r="F2924" i="7" l="1"/>
  <c r="F2925" i="7" l="1"/>
  <c r="F2926" i="7" l="1"/>
  <c r="F2927" i="7" l="1"/>
  <c r="F2928" i="7" l="1"/>
  <c r="F2929" i="7" l="1"/>
  <c r="F2930" i="7" l="1"/>
  <c r="F2931" i="7" l="1"/>
  <c r="F2932" i="7" l="1"/>
  <c r="F2933" i="7" l="1"/>
  <c r="F2934" i="7" l="1"/>
  <c r="F2935" i="7" l="1"/>
  <c r="F2936" i="7" l="1"/>
  <c r="F2937" i="7" l="1"/>
  <c r="F2938" i="7" l="1"/>
  <c r="F2939" i="7" l="1"/>
  <c r="F2940" i="7" l="1"/>
  <c r="F2941" i="7" l="1"/>
  <c r="F2942" i="7" l="1"/>
  <c r="F2943" i="7" l="1"/>
  <c r="F2944" i="7" l="1"/>
  <c r="F2945" i="7" l="1"/>
  <c r="F2946" i="7" l="1"/>
  <c r="F2947" i="7" l="1"/>
  <c r="F2948" i="7" l="1"/>
  <c r="F2949" i="7" l="1"/>
  <c r="F2950" i="7" l="1"/>
  <c r="F2951" i="7" l="1"/>
  <c r="F2952" i="7" l="1"/>
  <c r="F2953" i="7" l="1"/>
  <c r="F2954" i="7" l="1"/>
  <c r="F2955" i="7" l="1"/>
  <c r="F2956" i="7" l="1"/>
  <c r="F2957" i="7" l="1"/>
  <c r="F2958" i="7" l="1"/>
  <c r="F2959" i="7" l="1"/>
  <c r="F2960" i="7" l="1"/>
  <c r="F2961" i="7" l="1"/>
  <c r="F2962" i="7" l="1"/>
  <c r="F2963" i="7" l="1"/>
  <c r="F2964" i="7" l="1"/>
  <c r="F2965" i="7" l="1"/>
  <c r="F2966" i="7" l="1"/>
  <c r="F2967" i="7" l="1"/>
  <c r="F2968" i="7" l="1"/>
  <c r="F2969" i="7" l="1"/>
  <c r="F2970" i="7" l="1"/>
  <c r="F2971" i="7" l="1"/>
  <c r="F2972" i="7" l="1"/>
  <c r="F2973" i="7" l="1"/>
  <c r="F2974" i="7" l="1"/>
  <c r="F2975" i="7" l="1"/>
  <c r="F2976" i="7" l="1"/>
  <c r="F2977" i="7" l="1"/>
  <c r="F2978" i="7" l="1"/>
  <c r="F2979" i="7" l="1"/>
  <c r="F2980" i="7" l="1"/>
  <c r="F2981" i="7" l="1"/>
  <c r="F2982" i="7" l="1"/>
  <c r="F2983" i="7" l="1"/>
  <c r="F2984" i="7" l="1"/>
  <c r="F2985" i="7" l="1"/>
  <c r="F2986" i="7" l="1"/>
  <c r="F2987" i="7" l="1"/>
  <c r="F2988" i="7" l="1"/>
  <c r="F2989" i="7" l="1"/>
  <c r="F2990" i="7" l="1"/>
  <c r="F2991" i="7" l="1"/>
  <c r="F2992" i="7" l="1"/>
  <c r="F2993" i="7" l="1"/>
  <c r="F2994" i="7" l="1"/>
  <c r="F2995" i="7" l="1"/>
  <c r="F2996" i="7" l="1"/>
  <c r="F2997" i="7" l="1"/>
  <c r="F2998" i="7" l="1"/>
  <c r="F2999" i="7" l="1"/>
  <c r="F3000" i="7" l="1"/>
  <c r="F3001" i="7" l="1"/>
  <c r="F3002" i="7" l="1"/>
  <c r="F3003" i="7" l="1"/>
  <c r="F3004" i="7" l="1"/>
  <c r="F3005" i="7" l="1"/>
  <c r="F3006" i="7" l="1"/>
  <c r="F3007" i="7" l="1"/>
  <c r="F3008" i="7" l="1"/>
  <c r="F3009" i="7" l="1"/>
  <c r="F3010" i="7" l="1"/>
  <c r="F3011" i="7" l="1"/>
  <c r="F3012" i="7" l="1"/>
  <c r="F3013" i="7" l="1"/>
  <c r="F3014" i="7" l="1"/>
  <c r="F3015" i="7" l="1"/>
  <c r="F3016" i="7" l="1"/>
  <c r="F3017" i="7" l="1"/>
  <c r="F3018" i="7" l="1"/>
  <c r="F3019" i="7" l="1"/>
  <c r="F3020" i="7" l="1"/>
  <c r="F3021" i="7" l="1"/>
  <c r="F3022" i="7" l="1"/>
  <c r="F3023" i="7" l="1"/>
  <c r="F3024" i="7" l="1"/>
  <c r="F3025" i="7" l="1"/>
  <c r="F3026" i="7" l="1"/>
  <c r="F3027" i="7" l="1"/>
  <c r="F3028" i="7" l="1"/>
  <c r="F3029" i="7" l="1"/>
  <c r="F3030" i="7" l="1"/>
  <c r="F3031" i="7" l="1"/>
  <c r="F3032" i="7" l="1"/>
  <c r="F3033" i="7" l="1"/>
  <c r="F3034" i="7" l="1"/>
  <c r="F3035" i="7" l="1"/>
  <c r="F3036" i="7" l="1"/>
  <c r="F3037" i="7" l="1"/>
  <c r="F3038" i="7" l="1"/>
  <c r="F3039" i="7" l="1"/>
  <c r="F3040" i="7" l="1"/>
  <c r="F3041" i="7" l="1"/>
  <c r="F3042" i="7" l="1"/>
  <c r="F3043" i="7" l="1"/>
  <c r="F3044" i="7" l="1"/>
  <c r="F3045" i="7" l="1"/>
  <c r="F3046" i="7" l="1"/>
  <c r="F3047" i="7" l="1"/>
  <c r="F3048" i="7" l="1"/>
  <c r="F3049" i="7" l="1"/>
  <c r="F3050" i="7" l="1"/>
  <c r="F3051" i="7" l="1"/>
  <c r="F3052" i="7" l="1"/>
  <c r="F3053" i="7" l="1"/>
  <c r="F3054" i="7" l="1"/>
  <c r="F3055" i="7" l="1"/>
  <c r="F3056" i="7" l="1"/>
  <c r="F3057" i="7" l="1"/>
  <c r="F3058" i="7" l="1"/>
  <c r="F3059" i="7" l="1"/>
  <c r="F3060" i="7" l="1"/>
  <c r="F3061" i="7" l="1"/>
  <c r="F3062" i="7" l="1"/>
  <c r="F3063" i="7" l="1"/>
  <c r="F3064" i="7" l="1"/>
  <c r="F3065" i="7" l="1"/>
  <c r="F3066" i="7" l="1"/>
  <c r="F3067" i="7" l="1"/>
  <c r="F3068" i="7" l="1"/>
  <c r="F3069" i="7" l="1"/>
  <c r="F3070" i="7" l="1"/>
  <c r="F3071" i="7" l="1"/>
  <c r="F3072" i="7" l="1"/>
  <c r="F3073" i="7" l="1"/>
  <c r="F3074" i="7" l="1"/>
  <c r="F3075" i="7" l="1"/>
  <c r="F3076" i="7" l="1"/>
  <c r="F3077" i="7" l="1"/>
  <c r="F3078" i="7" l="1"/>
  <c r="F3079" i="7" l="1"/>
  <c r="F3080" i="7" l="1"/>
  <c r="F3081" i="7" l="1"/>
  <c r="F3082" i="7" l="1"/>
  <c r="F3083" i="7" l="1"/>
  <c r="F3084" i="7" l="1"/>
  <c r="F3085" i="7" l="1"/>
  <c r="F3086" i="7" l="1"/>
  <c r="F3087" i="7" l="1"/>
  <c r="F3088" i="7" l="1"/>
  <c r="F3089" i="7" l="1"/>
  <c r="F3090" i="7" l="1"/>
  <c r="F3091" i="7" l="1"/>
  <c r="F3092" i="7" l="1"/>
  <c r="F3093" i="7" l="1"/>
  <c r="F3094" i="7" l="1"/>
  <c r="F3095" i="7" l="1"/>
  <c r="F3096" i="7" l="1"/>
  <c r="F3097" i="7" l="1"/>
  <c r="F3098" i="7" l="1"/>
  <c r="F3099" i="7" l="1"/>
  <c r="F3100" i="7" l="1"/>
  <c r="F3101" i="7" l="1"/>
  <c r="F3102" i="7" l="1"/>
  <c r="F3103" i="7" l="1"/>
  <c r="F3104" i="7" l="1"/>
  <c r="F3105" i="7" l="1"/>
  <c r="F3106" i="7" l="1"/>
  <c r="F3107" i="7" l="1"/>
  <c r="F3108" i="7" l="1"/>
  <c r="F3109" i="7" l="1"/>
  <c r="F3110" i="7" l="1"/>
  <c r="F3111" i="7" l="1"/>
  <c r="F3112" i="7" l="1"/>
  <c r="F3113" i="7" l="1"/>
  <c r="F3114" i="7" l="1"/>
  <c r="F3115" i="7" l="1"/>
  <c r="F3116" i="7" l="1"/>
  <c r="F3117" i="7" l="1"/>
  <c r="F3118" i="7" l="1"/>
  <c r="F3119" i="7" l="1"/>
  <c r="F3120" i="7" l="1"/>
  <c r="F3121" i="7" l="1"/>
  <c r="F3122" i="7" l="1"/>
  <c r="F3123" i="7" l="1"/>
  <c r="F3124" i="7" l="1"/>
  <c r="F3125" i="7" l="1"/>
  <c r="F3126" i="7" l="1"/>
  <c r="F3127" i="7" l="1"/>
  <c r="F3128" i="7" l="1"/>
  <c r="F3129" i="7" l="1"/>
  <c r="F3130" i="7" l="1"/>
  <c r="F3131" i="7" l="1"/>
  <c r="F3132" i="7" l="1"/>
  <c r="F3133" i="7" l="1"/>
  <c r="F3134" i="7" l="1"/>
  <c r="F3135" i="7" l="1"/>
  <c r="F3136" i="7" l="1"/>
  <c r="F3137" i="7" l="1"/>
  <c r="F3138" i="7" l="1"/>
  <c r="F3139" i="7" l="1"/>
  <c r="F3140" i="7" l="1"/>
  <c r="F3141" i="7" l="1"/>
  <c r="F3142" i="7" l="1"/>
  <c r="F3143" i="7" l="1"/>
  <c r="F3144" i="7" l="1"/>
  <c r="F3145" i="7" l="1"/>
  <c r="F3146" i="7" l="1"/>
  <c r="F3147" i="7" l="1"/>
  <c r="F3148" i="7" l="1"/>
  <c r="F3149" i="7" l="1"/>
  <c r="F3150" i="7" l="1"/>
  <c r="F3151" i="7" l="1"/>
  <c r="F3152" i="7" l="1"/>
  <c r="F3153" i="7" l="1"/>
  <c r="F3154" i="7" l="1"/>
  <c r="F3155" i="7" l="1"/>
  <c r="F3156" i="7" l="1"/>
  <c r="F3157" i="7" l="1"/>
  <c r="F3158" i="7" l="1"/>
  <c r="F3159" i="7" l="1"/>
  <c r="F3160" i="7" l="1"/>
  <c r="F3161" i="7" l="1"/>
  <c r="F3162" i="7" l="1"/>
  <c r="F3163" i="7" l="1"/>
  <c r="F3164" i="7" l="1"/>
  <c r="F3165" i="7" l="1"/>
  <c r="F3166" i="7" l="1"/>
  <c r="F3167" i="7" l="1"/>
  <c r="F3168" i="7" l="1"/>
  <c r="F3169" i="7" l="1"/>
  <c r="F3170" i="7" l="1"/>
  <c r="F3171" i="7" l="1"/>
  <c r="F3172" i="7" l="1"/>
  <c r="F3173" i="7" l="1"/>
  <c r="F3174" i="7" l="1"/>
  <c r="F3175" i="7" l="1"/>
  <c r="F3176" i="7" l="1"/>
  <c r="F3177" i="7" l="1"/>
  <c r="F3178" i="7" l="1"/>
  <c r="F3179" i="7" l="1"/>
  <c r="F3180" i="7" l="1"/>
  <c r="F3181" i="7" l="1"/>
  <c r="F3182" i="7" l="1"/>
  <c r="F3183" i="7" l="1"/>
  <c r="F3184" i="7" l="1"/>
  <c r="F3185" i="7" l="1"/>
  <c r="F3186" i="7" l="1"/>
  <c r="F3187" i="7" l="1"/>
  <c r="F3188" i="7" l="1"/>
  <c r="F3189" i="7" l="1"/>
  <c r="F3190" i="7" l="1"/>
  <c r="F3191" i="7" l="1"/>
  <c r="F3192" i="7" l="1"/>
  <c r="F3193" i="7" l="1"/>
  <c r="F3194" i="7" l="1"/>
  <c r="F3195" i="7" l="1"/>
  <c r="F3196" i="7" l="1"/>
  <c r="F3197" i="7" l="1"/>
  <c r="F3198" i="7" l="1"/>
  <c r="F3199" i="7" l="1"/>
  <c r="F3200" i="7" l="1"/>
  <c r="F3201" i="7" l="1"/>
  <c r="F3202" i="7" l="1"/>
  <c r="F3203" i="7" l="1"/>
  <c r="F3204" i="7" l="1"/>
  <c r="F3205" i="7" l="1"/>
  <c r="F3206" i="7" l="1"/>
  <c r="F3207" i="7" l="1"/>
  <c r="F3208" i="7" l="1"/>
  <c r="F3209" i="7" l="1"/>
  <c r="F3210" i="7" l="1"/>
  <c r="F3211" i="7" l="1"/>
  <c r="F3212" i="7" l="1"/>
  <c r="F3213" i="7" l="1"/>
  <c r="F3214" i="7" l="1"/>
  <c r="F3215" i="7" l="1"/>
  <c r="F3216" i="7" l="1"/>
  <c r="F3217" i="7" l="1"/>
  <c r="F3218" i="7" l="1"/>
  <c r="F3219" i="7" l="1"/>
  <c r="F3220" i="7" l="1"/>
  <c r="F3221" i="7" l="1"/>
  <c r="F3222" i="7" l="1"/>
  <c r="F3223" i="7" l="1"/>
  <c r="F3224" i="7" l="1"/>
  <c r="F3225" i="7" l="1"/>
  <c r="F3226" i="7" l="1"/>
  <c r="F3227" i="7" l="1"/>
  <c r="F3228" i="7" l="1"/>
  <c r="F3229" i="7" l="1"/>
  <c r="F3230" i="7" l="1"/>
  <c r="F3231" i="7" l="1"/>
  <c r="F3232" i="7" l="1"/>
  <c r="F3233" i="7" l="1"/>
  <c r="F3234" i="7" l="1"/>
  <c r="F3235" i="7" l="1"/>
  <c r="F3236" i="7" l="1"/>
  <c r="F3237" i="7" l="1"/>
  <c r="F3238" i="7" l="1"/>
  <c r="F3239" i="7" l="1"/>
  <c r="F3240" i="7" l="1"/>
  <c r="F3241" i="7" l="1"/>
  <c r="F3242" i="7" l="1"/>
  <c r="F3243" i="7" l="1"/>
  <c r="F3244" i="7" l="1"/>
  <c r="F3245" i="7" l="1"/>
  <c r="F3246" i="7" l="1"/>
  <c r="F3247" i="7" l="1"/>
  <c r="F3248" i="7" l="1"/>
  <c r="F3249" i="7" l="1"/>
  <c r="F3250" i="7" l="1"/>
  <c r="F3251" i="7" l="1"/>
  <c r="F3252" i="7" l="1"/>
  <c r="F3253" i="7" l="1"/>
  <c r="F3254" i="7" l="1"/>
  <c r="F3255" i="7" l="1"/>
  <c r="F3256" i="7" l="1"/>
  <c r="F3257" i="7" l="1"/>
  <c r="F3258" i="7" l="1"/>
  <c r="F3259" i="7" l="1"/>
  <c r="F3260" i="7" l="1"/>
  <c r="F3261" i="7" l="1"/>
  <c r="F3262" i="7" l="1"/>
  <c r="F3263" i="7" l="1"/>
  <c r="F3264" i="7" l="1"/>
  <c r="F3265" i="7" l="1"/>
  <c r="F3266" i="7" l="1"/>
  <c r="F3267" i="7" l="1"/>
  <c r="F3268" i="7" l="1"/>
  <c r="F3269" i="7" l="1"/>
  <c r="F3270" i="7" l="1"/>
  <c r="F3271" i="7" l="1"/>
  <c r="F3272" i="7" l="1"/>
  <c r="F3273" i="7" l="1"/>
  <c r="F3274" i="7" l="1"/>
  <c r="F3275" i="7" l="1"/>
  <c r="F3276" i="7" l="1"/>
  <c r="F3277" i="7" l="1"/>
  <c r="F3278" i="7" l="1"/>
  <c r="F3279" i="7" l="1"/>
  <c r="F3280" i="7" l="1"/>
  <c r="F3281" i="7" l="1"/>
  <c r="F3282" i="7" l="1"/>
  <c r="F3283" i="7" l="1"/>
  <c r="F3284" i="7" l="1"/>
  <c r="F3285" i="7" l="1"/>
  <c r="F3286" i="7" l="1"/>
  <c r="F3287" i="7" l="1"/>
  <c r="F3288" i="7" l="1"/>
  <c r="F3289" i="7" l="1"/>
  <c r="F3290" i="7" l="1"/>
  <c r="F3291" i="7" l="1"/>
  <c r="F3292" i="7" l="1"/>
  <c r="F3293" i="7" l="1"/>
  <c r="F3294" i="7" l="1"/>
  <c r="F3295" i="7" l="1"/>
  <c r="F3296" i="7" l="1"/>
  <c r="F3297" i="7" l="1"/>
  <c r="F3298" i="7" l="1"/>
  <c r="F3299" i="7" l="1"/>
  <c r="F3300" i="7" l="1"/>
  <c r="F3301" i="7" l="1"/>
  <c r="F3302" i="7" l="1"/>
  <c r="F3303" i="7" l="1"/>
  <c r="F3304" i="7" l="1"/>
  <c r="F3305" i="7" l="1"/>
  <c r="F3306" i="7" l="1"/>
  <c r="F3307" i="7" l="1"/>
  <c r="F3308" i="7" l="1"/>
  <c r="F3309" i="7" l="1"/>
  <c r="F3310" i="7" l="1"/>
  <c r="F3311" i="7" l="1"/>
  <c r="F3312" i="7" l="1"/>
  <c r="F3313" i="7" l="1"/>
  <c r="F3314" i="7" l="1"/>
  <c r="F3315" i="7" l="1"/>
  <c r="F3316" i="7" l="1"/>
  <c r="F3317" i="7" l="1"/>
  <c r="F3318" i="7" l="1"/>
  <c r="F3319" i="7" l="1"/>
  <c r="F3320" i="7" l="1"/>
  <c r="F3321" i="7" l="1"/>
  <c r="F3322" i="7" l="1"/>
  <c r="F3323" i="7" l="1"/>
  <c r="F3324" i="7" l="1"/>
  <c r="F3325" i="7" l="1"/>
  <c r="F3326" i="7" l="1"/>
  <c r="F3327" i="7" l="1"/>
  <c r="F3328" i="7" l="1"/>
  <c r="F3329" i="7" l="1"/>
  <c r="F3330" i="7" l="1"/>
  <c r="F3331" i="7" l="1"/>
  <c r="F3332" i="7" l="1"/>
  <c r="F3333" i="7" l="1"/>
  <c r="F3334" i="7" l="1"/>
  <c r="F3335" i="7" l="1"/>
  <c r="F3336" i="7" l="1"/>
  <c r="F3337" i="7" l="1"/>
  <c r="F3338" i="7" l="1"/>
  <c r="F3339" i="7" l="1"/>
  <c r="F3340" i="7" l="1"/>
  <c r="F3341" i="7" l="1"/>
  <c r="F3342" i="7" l="1"/>
  <c r="F3343" i="7" l="1"/>
  <c r="F3344" i="7" l="1"/>
  <c r="F3345" i="7" l="1"/>
  <c r="F3346" i="7" l="1"/>
  <c r="F3347" i="7" l="1"/>
  <c r="F3348" i="7" l="1"/>
  <c r="F3349" i="7" l="1"/>
  <c r="F3350" i="7" l="1"/>
  <c r="F3351" i="7" l="1"/>
  <c r="F3352" i="7" l="1"/>
  <c r="F3353" i="7" l="1"/>
  <c r="F3354" i="7" l="1"/>
  <c r="F3355" i="7" l="1"/>
  <c r="F3356" i="7" l="1"/>
  <c r="F3357" i="7" l="1"/>
  <c r="F3358" i="7" l="1"/>
  <c r="F3359" i="7" l="1"/>
  <c r="F3360" i="7" l="1"/>
  <c r="F3361" i="7" l="1"/>
  <c r="F3362" i="7" l="1"/>
  <c r="F3363" i="7" l="1"/>
  <c r="F3364" i="7" l="1"/>
  <c r="F3365" i="7" l="1"/>
  <c r="F3366" i="7" l="1"/>
  <c r="F3367" i="7" l="1"/>
  <c r="F3368" i="7" l="1"/>
  <c r="F3369" i="7" l="1"/>
  <c r="F3370" i="7" l="1"/>
  <c r="F3371" i="7" l="1"/>
  <c r="F3372" i="7" l="1"/>
  <c r="F3373" i="7" l="1"/>
  <c r="F3374" i="7" l="1"/>
  <c r="F3375" i="7" l="1"/>
  <c r="F3376" i="7" l="1"/>
  <c r="F3377" i="7" l="1"/>
  <c r="F3378" i="7" l="1"/>
  <c r="F3379" i="7" l="1"/>
  <c r="F3380" i="7" l="1"/>
  <c r="F3381" i="7" l="1"/>
  <c r="F3382" i="7" l="1"/>
  <c r="F3383" i="7" l="1"/>
  <c r="F3384" i="7" l="1"/>
  <c r="F3385" i="7" l="1"/>
  <c r="F3386" i="7" l="1"/>
  <c r="F3387" i="7" l="1"/>
  <c r="F3388" i="7" l="1"/>
  <c r="F3389" i="7" l="1"/>
  <c r="F3390" i="7" l="1"/>
  <c r="F3391" i="7" l="1"/>
  <c r="F3392" i="7" l="1"/>
  <c r="F3393" i="7" l="1"/>
  <c r="F3394" i="7" l="1"/>
  <c r="F3395" i="7" l="1"/>
  <c r="F3396" i="7" l="1"/>
  <c r="F3397" i="7" l="1"/>
  <c r="F3398" i="7" l="1"/>
  <c r="F3399" i="7" l="1"/>
  <c r="F3400" i="7" l="1"/>
  <c r="F3401" i="7" l="1"/>
  <c r="F3402" i="7" l="1"/>
  <c r="F3403" i="7" l="1"/>
  <c r="F3404" i="7" l="1"/>
  <c r="F3405" i="7" l="1"/>
  <c r="F3406" i="7" l="1"/>
  <c r="F3407" i="7" l="1"/>
  <c r="F3408" i="7" l="1"/>
  <c r="F3409" i="7" l="1"/>
  <c r="F3410" i="7" l="1"/>
  <c r="F3411" i="7" l="1"/>
  <c r="F3412" i="7" l="1"/>
  <c r="F3413" i="7" l="1"/>
  <c r="F3414" i="7" l="1"/>
  <c r="F3415" i="7" l="1"/>
  <c r="F3416" i="7" l="1"/>
  <c r="F3417" i="7" l="1"/>
  <c r="F3418" i="7" l="1"/>
  <c r="F3419" i="7" l="1"/>
  <c r="F3420" i="7" l="1"/>
  <c r="F3421" i="7" l="1"/>
  <c r="F3422" i="7" l="1"/>
  <c r="F3423" i="7" l="1"/>
  <c r="F3424" i="7" l="1"/>
  <c r="F3425" i="7" l="1"/>
  <c r="F3426" i="7" l="1"/>
  <c r="F3427" i="7" l="1"/>
  <c r="F3428" i="7" l="1"/>
  <c r="F3429" i="7" l="1"/>
  <c r="F3430" i="7" l="1"/>
  <c r="F3431" i="7" l="1"/>
  <c r="F3432" i="7" l="1"/>
  <c r="F3433" i="7" l="1"/>
  <c r="F3434" i="7" l="1"/>
  <c r="F3435" i="7" l="1"/>
  <c r="F3436" i="7" l="1"/>
  <c r="F3437" i="7" l="1"/>
  <c r="F3438" i="7" l="1"/>
  <c r="F3439" i="7" l="1"/>
  <c r="F3440" i="7" l="1"/>
  <c r="F3441" i="7" l="1"/>
  <c r="F3442" i="7" l="1"/>
  <c r="F3443" i="7" l="1"/>
  <c r="F3444" i="7" l="1"/>
  <c r="F3445" i="7" l="1"/>
  <c r="F3446" i="7" l="1"/>
  <c r="F3447" i="7" l="1"/>
  <c r="F3448" i="7" l="1"/>
  <c r="F3449" i="7" l="1"/>
  <c r="F3450" i="7" l="1"/>
  <c r="F3451" i="7" l="1"/>
  <c r="F3452" i="7" l="1"/>
  <c r="F3453" i="7" l="1"/>
  <c r="F3454" i="7" l="1"/>
  <c r="F3455" i="7" l="1"/>
  <c r="F3456" i="7" l="1"/>
  <c r="F3457" i="7" l="1"/>
  <c r="F3458" i="7" l="1"/>
  <c r="F3459" i="7" l="1"/>
  <c r="F3460" i="7" l="1"/>
  <c r="F3461" i="7" l="1"/>
  <c r="F3462" i="7" l="1"/>
  <c r="F3463" i="7" l="1"/>
  <c r="F3464" i="7" l="1"/>
  <c r="F3465" i="7" l="1"/>
  <c r="F3466" i="7" l="1"/>
  <c r="F3467" i="7" l="1"/>
  <c r="F3468" i="7" l="1"/>
  <c r="F3469" i="7" l="1"/>
  <c r="F3470" i="7" l="1"/>
  <c r="F3471" i="7" l="1"/>
  <c r="F3472" i="7" l="1"/>
  <c r="F3473" i="7" l="1"/>
  <c r="F3474" i="7" l="1"/>
  <c r="F3475" i="7" l="1"/>
  <c r="F3476" i="7" l="1"/>
  <c r="F3477" i="7" l="1"/>
  <c r="F3478" i="7" l="1"/>
  <c r="F3479" i="7" l="1"/>
  <c r="F3480" i="7" l="1"/>
  <c r="F3481" i="7" l="1"/>
  <c r="F3482" i="7" l="1"/>
  <c r="F3483" i="7" l="1"/>
  <c r="F3484" i="7" l="1"/>
  <c r="F3485" i="7" l="1"/>
  <c r="G3485" i="7" l="1"/>
  <c r="G2" i="7"/>
  <c r="G3" i="7"/>
  <c r="G4" i="7"/>
  <c r="G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270" i="7"/>
  <c r="G271" i="7"/>
  <c r="G272" i="7"/>
  <c r="G273" i="7"/>
  <c r="G274" i="7"/>
  <c r="G275" i="7"/>
  <c r="G276" i="7"/>
  <c r="G277" i="7"/>
  <c r="G278" i="7"/>
  <c r="G279" i="7"/>
  <c r="G280" i="7"/>
  <c r="G281" i="7"/>
  <c r="G282" i="7"/>
  <c r="G283" i="7"/>
  <c r="G284" i="7"/>
  <c r="G285" i="7"/>
  <c r="G286" i="7"/>
  <c r="G287" i="7"/>
  <c r="G288" i="7"/>
  <c r="G289" i="7"/>
  <c r="G290" i="7"/>
  <c r="G291" i="7"/>
  <c r="G292" i="7"/>
  <c r="G293" i="7"/>
  <c r="G294" i="7"/>
  <c r="G295" i="7"/>
  <c r="G296" i="7"/>
  <c r="G297" i="7"/>
  <c r="G298" i="7"/>
  <c r="G299" i="7"/>
  <c r="G300" i="7"/>
  <c r="G301" i="7"/>
  <c r="G302" i="7"/>
  <c r="G303" i="7"/>
  <c r="G304" i="7"/>
  <c r="G305" i="7"/>
  <c r="G306" i="7"/>
  <c r="G307" i="7"/>
  <c r="G308" i="7"/>
  <c r="G309" i="7"/>
  <c r="G310" i="7"/>
  <c r="G311" i="7"/>
  <c r="G312" i="7"/>
  <c r="G313" i="7"/>
  <c r="G314" i="7"/>
  <c r="G315" i="7"/>
  <c r="G316" i="7"/>
  <c r="G317" i="7"/>
  <c r="G318" i="7"/>
  <c r="G319" i="7"/>
  <c r="G320" i="7"/>
  <c r="G321" i="7"/>
  <c r="G322" i="7"/>
  <c r="G323" i="7"/>
  <c r="G324" i="7"/>
  <c r="G325" i="7"/>
  <c r="G326" i="7"/>
  <c r="G327" i="7"/>
  <c r="G328" i="7"/>
  <c r="G329" i="7"/>
  <c r="G330" i="7"/>
  <c r="G331" i="7"/>
  <c r="G332" i="7"/>
  <c r="G333" i="7"/>
  <c r="G334" i="7"/>
  <c r="G335" i="7"/>
  <c r="G336" i="7"/>
  <c r="G337" i="7"/>
  <c r="G338" i="7"/>
  <c r="G339" i="7"/>
  <c r="G340" i="7"/>
  <c r="G341" i="7"/>
  <c r="G342" i="7"/>
  <c r="G343" i="7"/>
  <c r="G344" i="7"/>
  <c r="G345" i="7"/>
  <c r="G346" i="7"/>
  <c r="G347" i="7"/>
  <c r="G348" i="7"/>
  <c r="G349" i="7"/>
  <c r="G350" i="7"/>
  <c r="G351" i="7"/>
  <c r="G352" i="7"/>
  <c r="G353" i="7"/>
  <c r="G354" i="7"/>
  <c r="G355" i="7"/>
  <c r="G356" i="7"/>
  <c r="G357" i="7"/>
  <c r="G358" i="7"/>
  <c r="G359" i="7"/>
  <c r="G360" i="7"/>
  <c r="G361" i="7"/>
  <c r="G362" i="7"/>
  <c r="G363" i="7"/>
  <c r="G364" i="7"/>
  <c r="G365" i="7"/>
  <c r="G366" i="7"/>
  <c r="G367" i="7"/>
  <c r="G368" i="7"/>
  <c r="G369" i="7"/>
  <c r="G370" i="7"/>
  <c r="G371" i="7"/>
  <c r="G372" i="7"/>
  <c r="G373" i="7"/>
  <c r="G374" i="7"/>
  <c r="G375" i="7"/>
  <c r="G376" i="7"/>
  <c r="G377" i="7"/>
  <c r="G378" i="7"/>
  <c r="G379" i="7"/>
  <c r="G380" i="7"/>
  <c r="G381" i="7"/>
  <c r="G382" i="7"/>
  <c r="G383" i="7"/>
  <c r="G384" i="7"/>
  <c r="G385" i="7"/>
  <c r="G386" i="7"/>
  <c r="G387" i="7"/>
  <c r="G388" i="7"/>
  <c r="G389" i="7"/>
  <c r="G390" i="7"/>
  <c r="G391" i="7"/>
  <c r="G392" i="7"/>
  <c r="G393" i="7"/>
  <c r="G394" i="7"/>
  <c r="G395" i="7"/>
  <c r="G396" i="7"/>
  <c r="G397" i="7"/>
  <c r="G398" i="7"/>
  <c r="G399" i="7"/>
  <c r="G400" i="7"/>
  <c r="G401" i="7"/>
  <c r="G402" i="7"/>
  <c r="G403" i="7"/>
  <c r="G404" i="7"/>
  <c r="G405" i="7"/>
  <c r="G406" i="7"/>
  <c r="G407" i="7"/>
  <c r="G408" i="7"/>
  <c r="G409" i="7"/>
  <c r="G410" i="7"/>
  <c r="G411" i="7"/>
  <c r="G412" i="7"/>
  <c r="G413" i="7"/>
  <c r="G414" i="7"/>
  <c r="G415" i="7"/>
  <c r="G416" i="7"/>
  <c r="G417" i="7"/>
  <c r="G418" i="7"/>
  <c r="G419" i="7"/>
  <c r="G420" i="7"/>
  <c r="G421" i="7"/>
  <c r="G422" i="7"/>
  <c r="G423" i="7"/>
  <c r="G424" i="7"/>
  <c r="G425" i="7"/>
  <c r="G426" i="7"/>
  <c r="G427" i="7"/>
  <c r="G428" i="7"/>
  <c r="G429" i="7"/>
  <c r="G430" i="7"/>
  <c r="G431" i="7"/>
  <c r="G432" i="7"/>
  <c r="G433" i="7"/>
  <c r="G434" i="7"/>
  <c r="G435" i="7"/>
  <c r="G436" i="7"/>
  <c r="G437" i="7"/>
  <c r="G438" i="7"/>
  <c r="G439" i="7"/>
  <c r="G440" i="7"/>
  <c r="G441" i="7"/>
  <c r="G442" i="7"/>
  <c r="G443" i="7"/>
  <c r="G444" i="7"/>
  <c r="G445" i="7"/>
  <c r="G446" i="7"/>
  <c r="G447" i="7"/>
  <c r="G448" i="7"/>
  <c r="G449" i="7"/>
  <c r="G450" i="7"/>
  <c r="G451" i="7"/>
  <c r="G452" i="7"/>
  <c r="G453" i="7"/>
  <c r="G454" i="7"/>
  <c r="G455" i="7"/>
  <c r="G456" i="7"/>
  <c r="G457" i="7"/>
  <c r="G458" i="7"/>
  <c r="G459" i="7"/>
  <c r="G460" i="7"/>
  <c r="G461" i="7"/>
  <c r="G462" i="7"/>
  <c r="G463" i="7"/>
  <c r="G464" i="7"/>
  <c r="G465" i="7"/>
  <c r="G466" i="7"/>
  <c r="G467" i="7"/>
  <c r="G468" i="7"/>
  <c r="G469" i="7"/>
  <c r="G470" i="7"/>
  <c r="G471" i="7"/>
  <c r="G472" i="7"/>
  <c r="G473" i="7"/>
  <c r="G474" i="7"/>
  <c r="G475" i="7"/>
  <c r="G476" i="7"/>
  <c r="G477" i="7"/>
  <c r="G478" i="7"/>
  <c r="G479" i="7"/>
  <c r="G480" i="7"/>
  <c r="G481" i="7"/>
  <c r="G482" i="7"/>
  <c r="G483" i="7"/>
  <c r="G484" i="7"/>
  <c r="G485" i="7"/>
  <c r="G486" i="7"/>
  <c r="G487" i="7"/>
  <c r="G488" i="7"/>
  <c r="G489" i="7"/>
  <c r="G490" i="7"/>
  <c r="G491" i="7"/>
  <c r="G492" i="7"/>
  <c r="G493" i="7"/>
  <c r="G494" i="7"/>
  <c r="G495" i="7"/>
  <c r="G496" i="7"/>
  <c r="G497" i="7"/>
  <c r="G498" i="7"/>
  <c r="G499" i="7"/>
  <c r="G500" i="7"/>
  <c r="G501" i="7"/>
  <c r="G502" i="7"/>
  <c r="G503" i="7"/>
  <c r="G504" i="7"/>
  <c r="G505" i="7"/>
  <c r="G506" i="7"/>
  <c r="G507" i="7"/>
  <c r="G508" i="7"/>
  <c r="G509" i="7"/>
  <c r="G510" i="7"/>
  <c r="G511" i="7"/>
  <c r="G512" i="7"/>
  <c r="G513" i="7"/>
  <c r="G514" i="7"/>
  <c r="G515" i="7"/>
  <c r="G516" i="7"/>
  <c r="G517" i="7"/>
  <c r="G518" i="7"/>
  <c r="G519" i="7"/>
  <c r="G520" i="7"/>
  <c r="G521" i="7"/>
  <c r="G522" i="7"/>
  <c r="G523" i="7"/>
  <c r="G524" i="7"/>
  <c r="G525" i="7"/>
  <c r="G526" i="7"/>
  <c r="G527" i="7"/>
  <c r="G528" i="7"/>
  <c r="G529" i="7"/>
  <c r="G530" i="7"/>
  <c r="G531" i="7"/>
  <c r="G532" i="7"/>
  <c r="G533" i="7"/>
  <c r="G534" i="7"/>
  <c r="G535" i="7"/>
  <c r="G536" i="7"/>
  <c r="G537" i="7"/>
  <c r="G538" i="7"/>
  <c r="G539" i="7"/>
  <c r="G540" i="7"/>
  <c r="G541" i="7"/>
  <c r="G542" i="7"/>
  <c r="G543" i="7"/>
  <c r="G544" i="7"/>
  <c r="G545" i="7"/>
  <c r="G546" i="7"/>
  <c r="G547" i="7"/>
  <c r="G548" i="7"/>
  <c r="G549" i="7"/>
  <c r="G550" i="7"/>
  <c r="G551" i="7"/>
  <c r="G552" i="7"/>
  <c r="G553" i="7"/>
  <c r="G554" i="7"/>
  <c r="G555" i="7"/>
  <c r="G556" i="7"/>
  <c r="G557" i="7"/>
  <c r="G558" i="7"/>
  <c r="G559" i="7"/>
  <c r="G560" i="7"/>
  <c r="G561" i="7"/>
  <c r="G562" i="7"/>
  <c r="G563" i="7"/>
  <c r="G564" i="7"/>
  <c r="G565" i="7"/>
  <c r="G566" i="7"/>
  <c r="G567" i="7"/>
  <c r="G568" i="7"/>
  <c r="G569" i="7"/>
  <c r="G570" i="7"/>
  <c r="G571" i="7"/>
  <c r="G572" i="7"/>
  <c r="G573" i="7"/>
  <c r="G574" i="7"/>
  <c r="G575" i="7"/>
  <c r="G576" i="7"/>
  <c r="G577" i="7"/>
  <c r="G578" i="7"/>
  <c r="G579" i="7"/>
  <c r="G580" i="7"/>
  <c r="G581" i="7"/>
  <c r="G582" i="7"/>
  <c r="G583" i="7"/>
  <c r="G584" i="7"/>
  <c r="G585" i="7"/>
  <c r="G586" i="7"/>
  <c r="G587" i="7"/>
  <c r="G588" i="7"/>
  <c r="G589" i="7"/>
  <c r="G590" i="7"/>
  <c r="G591" i="7"/>
  <c r="G592" i="7"/>
  <c r="G593" i="7"/>
  <c r="G594" i="7"/>
  <c r="G595" i="7"/>
  <c r="G596" i="7"/>
  <c r="G597" i="7"/>
  <c r="G598" i="7"/>
  <c r="G599" i="7"/>
  <c r="G600" i="7"/>
  <c r="G601" i="7"/>
  <c r="G602" i="7"/>
  <c r="G603" i="7"/>
  <c r="G604" i="7"/>
  <c r="G605" i="7"/>
  <c r="G606" i="7"/>
  <c r="G607" i="7"/>
  <c r="G608" i="7"/>
  <c r="G609" i="7"/>
  <c r="G610" i="7"/>
  <c r="G611" i="7"/>
  <c r="G612" i="7"/>
  <c r="G613" i="7"/>
  <c r="G614" i="7"/>
  <c r="G615" i="7"/>
  <c r="G616" i="7"/>
  <c r="G617" i="7"/>
  <c r="G618" i="7"/>
  <c r="G619" i="7"/>
  <c r="G620" i="7"/>
  <c r="G621" i="7"/>
  <c r="G622" i="7"/>
  <c r="G623" i="7"/>
  <c r="G624" i="7"/>
  <c r="G625" i="7"/>
  <c r="G626" i="7"/>
  <c r="G627" i="7"/>
  <c r="G628" i="7"/>
  <c r="G629" i="7"/>
  <c r="G630" i="7"/>
  <c r="G631" i="7"/>
  <c r="G632" i="7"/>
  <c r="G633" i="7"/>
  <c r="G634" i="7"/>
  <c r="G635" i="7"/>
  <c r="G636" i="7"/>
  <c r="G637" i="7"/>
  <c r="G638" i="7"/>
  <c r="G639" i="7"/>
  <c r="G640" i="7"/>
  <c r="G641" i="7"/>
  <c r="G642" i="7"/>
  <c r="G643" i="7"/>
  <c r="G644" i="7"/>
  <c r="G645" i="7"/>
  <c r="G646" i="7"/>
  <c r="G647" i="7"/>
  <c r="G648" i="7"/>
  <c r="G649" i="7"/>
  <c r="G650" i="7"/>
  <c r="G651" i="7"/>
  <c r="G652" i="7"/>
  <c r="G653" i="7"/>
  <c r="G654" i="7"/>
  <c r="G655" i="7"/>
  <c r="G656" i="7"/>
  <c r="G657" i="7"/>
  <c r="G658" i="7"/>
  <c r="G659" i="7"/>
  <c r="G660" i="7"/>
  <c r="G661" i="7"/>
  <c r="G662" i="7"/>
  <c r="G663" i="7"/>
  <c r="G664" i="7"/>
  <c r="G665" i="7"/>
  <c r="G666" i="7"/>
  <c r="G667" i="7"/>
  <c r="G668" i="7"/>
  <c r="G669" i="7"/>
  <c r="G670" i="7"/>
  <c r="G671" i="7"/>
  <c r="G672" i="7"/>
  <c r="G673" i="7"/>
  <c r="G674" i="7"/>
  <c r="G675" i="7"/>
  <c r="G676" i="7"/>
  <c r="G677" i="7"/>
  <c r="G678" i="7"/>
  <c r="G679" i="7"/>
  <c r="G680" i="7"/>
  <c r="G681" i="7"/>
  <c r="G682" i="7"/>
  <c r="G683" i="7"/>
  <c r="G684" i="7"/>
  <c r="G685" i="7"/>
  <c r="G686" i="7"/>
  <c r="G687" i="7"/>
  <c r="G688" i="7"/>
  <c r="G689" i="7"/>
  <c r="G690" i="7"/>
  <c r="G691" i="7"/>
  <c r="G692" i="7"/>
  <c r="G693" i="7"/>
  <c r="G694" i="7"/>
  <c r="G695" i="7"/>
  <c r="G696" i="7"/>
  <c r="G697" i="7"/>
  <c r="G698" i="7"/>
  <c r="G699" i="7"/>
  <c r="G700" i="7"/>
  <c r="G701" i="7"/>
  <c r="G702" i="7"/>
  <c r="G703" i="7"/>
  <c r="G704" i="7"/>
  <c r="G705" i="7"/>
  <c r="G706" i="7"/>
  <c r="G707" i="7"/>
  <c r="G708" i="7"/>
  <c r="G709" i="7"/>
  <c r="G710" i="7"/>
  <c r="G711" i="7"/>
  <c r="G712" i="7"/>
  <c r="G713" i="7"/>
  <c r="G714" i="7"/>
  <c r="G715" i="7"/>
  <c r="G716" i="7"/>
  <c r="G717" i="7"/>
  <c r="G718" i="7"/>
  <c r="G719" i="7"/>
  <c r="G720" i="7"/>
  <c r="G721" i="7"/>
  <c r="G722" i="7"/>
  <c r="G723" i="7"/>
  <c r="G724" i="7"/>
  <c r="G725" i="7"/>
  <c r="G726" i="7"/>
  <c r="G727" i="7"/>
  <c r="G728" i="7"/>
  <c r="G729" i="7"/>
  <c r="G730" i="7"/>
  <c r="G731" i="7"/>
  <c r="G732" i="7"/>
  <c r="G733" i="7"/>
  <c r="G734" i="7"/>
  <c r="G735" i="7"/>
  <c r="G736" i="7"/>
  <c r="G737" i="7"/>
  <c r="G738" i="7"/>
  <c r="G739" i="7"/>
  <c r="G740" i="7"/>
  <c r="G741" i="7"/>
  <c r="G742" i="7"/>
  <c r="G743" i="7"/>
  <c r="G744" i="7"/>
  <c r="G745" i="7"/>
  <c r="G746" i="7"/>
  <c r="G747" i="7"/>
  <c r="G748" i="7"/>
  <c r="G749" i="7"/>
  <c r="G750" i="7"/>
  <c r="G751" i="7"/>
  <c r="G752" i="7"/>
  <c r="G753" i="7"/>
  <c r="G754" i="7"/>
  <c r="G755" i="7"/>
  <c r="G756" i="7"/>
  <c r="G757" i="7"/>
  <c r="G758" i="7"/>
  <c r="G759" i="7"/>
  <c r="G760" i="7"/>
  <c r="G761" i="7"/>
  <c r="G762" i="7"/>
  <c r="G763" i="7"/>
  <c r="G764" i="7"/>
  <c r="G765" i="7"/>
  <c r="G766" i="7"/>
  <c r="G767" i="7"/>
  <c r="G768" i="7"/>
  <c r="G769" i="7"/>
  <c r="G770" i="7"/>
  <c r="G771" i="7"/>
  <c r="G772" i="7"/>
  <c r="G773" i="7"/>
  <c r="G774" i="7"/>
  <c r="G775" i="7"/>
  <c r="G776" i="7"/>
  <c r="G777" i="7"/>
  <c r="G778" i="7"/>
  <c r="G779" i="7"/>
  <c r="G780" i="7"/>
  <c r="G781" i="7"/>
  <c r="G782" i="7"/>
  <c r="G783" i="7"/>
  <c r="G784" i="7"/>
  <c r="G785" i="7"/>
  <c r="G786" i="7"/>
  <c r="G787" i="7"/>
  <c r="G788" i="7"/>
  <c r="G789" i="7"/>
  <c r="G790" i="7"/>
  <c r="G791" i="7"/>
  <c r="G792" i="7"/>
  <c r="G793" i="7"/>
  <c r="G794" i="7"/>
  <c r="G795" i="7"/>
  <c r="G796" i="7"/>
  <c r="G797" i="7"/>
  <c r="G798" i="7"/>
  <c r="G799" i="7"/>
  <c r="G800" i="7"/>
  <c r="G801" i="7"/>
  <c r="G802" i="7"/>
  <c r="G803" i="7"/>
  <c r="G804" i="7"/>
  <c r="G805" i="7"/>
  <c r="G806" i="7"/>
  <c r="G807" i="7"/>
  <c r="G808" i="7"/>
  <c r="G809" i="7"/>
  <c r="G810" i="7"/>
  <c r="G811" i="7"/>
  <c r="G812" i="7"/>
  <c r="G813" i="7"/>
  <c r="G814" i="7"/>
  <c r="G815" i="7"/>
  <c r="G816" i="7"/>
  <c r="G817" i="7"/>
  <c r="G818" i="7"/>
  <c r="G819" i="7"/>
  <c r="G820" i="7"/>
  <c r="G821" i="7"/>
  <c r="G822" i="7"/>
  <c r="G823" i="7"/>
  <c r="G824" i="7"/>
  <c r="G825" i="7"/>
  <c r="G826" i="7"/>
  <c r="G827" i="7"/>
  <c r="G828" i="7"/>
  <c r="G829" i="7"/>
  <c r="G830" i="7"/>
  <c r="G831" i="7"/>
  <c r="G832" i="7"/>
  <c r="G833" i="7"/>
  <c r="G834" i="7"/>
  <c r="G835" i="7"/>
  <c r="G836" i="7"/>
  <c r="G837" i="7"/>
  <c r="G838" i="7"/>
  <c r="G839" i="7"/>
  <c r="G840" i="7"/>
  <c r="G841" i="7"/>
  <c r="G842" i="7"/>
  <c r="G843" i="7"/>
  <c r="G844" i="7"/>
  <c r="G845" i="7"/>
  <c r="G846" i="7"/>
  <c r="G847" i="7"/>
  <c r="G848" i="7"/>
  <c r="G849" i="7"/>
  <c r="G850" i="7"/>
  <c r="G851" i="7"/>
  <c r="G852" i="7"/>
  <c r="G853" i="7"/>
  <c r="G854" i="7"/>
  <c r="G855" i="7"/>
  <c r="G856" i="7"/>
  <c r="G857" i="7"/>
  <c r="G858" i="7"/>
  <c r="G859" i="7"/>
  <c r="G860" i="7"/>
  <c r="G861" i="7"/>
  <c r="G862" i="7"/>
  <c r="G863" i="7"/>
  <c r="G864" i="7"/>
  <c r="G865" i="7"/>
  <c r="G866" i="7"/>
  <c r="G867" i="7"/>
  <c r="G868" i="7"/>
  <c r="G869" i="7"/>
  <c r="G870" i="7"/>
  <c r="G871" i="7"/>
  <c r="G872" i="7"/>
  <c r="G873" i="7"/>
  <c r="G874" i="7"/>
  <c r="G875" i="7"/>
  <c r="G876" i="7"/>
  <c r="G877" i="7"/>
  <c r="G878" i="7"/>
  <c r="G879" i="7"/>
  <c r="G880" i="7"/>
  <c r="G881" i="7"/>
  <c r="G882" i="7"/>
  <c r="G883" i="7"/>
  <c r="G884" i="7"/>
  <c r="G885" i="7"/>
  <c r="G886" i="7"/>
  <c r="G887" i="7"/>
  <c r="G888" i="7"/>
  <c r="G889" i="7"/>
  <c r="G890" i="7"/>
  <c r="G891" i="7"/>
  <c r="G892" i="7"/>
  <c r="G893" i="7"/>
  <c r="G894" i="7"/>
  <c r="G895" i="7"/>
  <c r="G896" i="7"/>
  <c r="G897" i="7"/>
  <c r="G898" i="7"/>
  <c r="G899" i="7"/>
  <c r="G900" i="7"/>
  <c r="G901" i="7"/>
  <c r="G902" i="7"/>
  <c r="G903" i="7"/>
  <c r="G904" i="7"/>
  <c r="G905" i="7"/>
  <c r="G906" i="7"/>
  <c r="G907" i="7"/>
  <c r="G908" i="7"/>
  <c r="G909" i="7"/>
  <c r="G910" i="7"/>
  <c r="G911" i="7"/>
  <c r="G912" i="7"/>
  <c r="G913" i="7"/>
  <c r="G914" i="7"/>
  <c r="G915" i="7"/>
  <c r="G916" i="7"/>
  <c r="G917" i="7"/>
  <c r="G918" i="7"/>
  <c r="G919" i="7"/>
  <c r="G920" i="7"/>
  <c r="G921" i="7"/>
  <c r="G922" i="7"/>
  <c r="G923" i="7"/>
  <c r="G924" i="7"/>
  <c r="G925" i="7"/>
  <c r="G926" i="7"/>
  <c r="G927" i="7"/>
  <c r="G928" i="7"/>
  <c r="G929" i="7"/>
  <c r="G930" i="7"/>
  <c r="G931" i="7"/>
  <c r="G932" i="7"/>
  <c r="G933" i="7"/>
  <c r="G934" i="7"/>
  <c r="G935" i="7"/>
  <c r="G936" i="7"/>
  <c r="G937" i="7"/>
  <c r="G938" i="7"/>
  <c r="G939" i="7"/>
  <c r="G940" i="7"/>
  <c r="G941" i="7"/>
  <c r="G942" i="7"/>
  <c r="G943" i="7"/>
  <c r="G944" i="7"/>
  <c r="G945" i="7"/>
  <c r="G946" i="7"/>
  <c r="G947" i="7"/>
  <c r="G948" i="7"/>
  <c r="G949" i="7"/>
  <c r="G950" i="7"/>
  <c r="G951" i="7"/>
  <c r="G952" i="7"/>
  <c r="G953" i="7"/>
  <c r="G954" i="7"/>
  <c r="G955" i="7"/>
  <c r="G956" i="7"/>
  <c r="G957" i="7"/>
  <c r="G958" i="7"/>
  <c r="G959" i="7"/>
  <c r="G960" i="7"/>
  <c r="G961" i="7"/>
  <c r="G962" i="7"/>
  <c r="G963" i="7"/>
  <c r="G964" i="7"/>
  <c r="G965" i="7"/>
  <c r="G966" i="7"/>
  <c r="G967" i="7"/>
  <c r="G968" i="7"/>
  <c r="G969" i="7"/>
  <c r="G970" i="7"/>
  <c r="G971" i="7"/>
  <c r="G972" i="7"/>
  <c r="G973" i="7"/>
  <c r="G974" i="7"/>
  <c r="G975" i="7"/>
  <c r="G976" i="7"/>
  <c r="G977" i="7"/>
  <c r="G978" i="7"/>
  <c r="G979" i="7"/>
  <c r="G980" i="7"/>
  <c r="G981" i="7"/>
  <c r="G982" i="7"/>
  <c r="G983" i="7"/>
  <c r="G984" i="7"/>
  <c r="G985" i="7"/>
  <c r="G986" i="7"/>
  <c r="G987" i="7"/>
  <c r="G988" i="7"/>
  <c r="G989" i="7"/>
  <c r="G990" i="7"/>
  <c r="G991" i="7"/>
  <c r="G992" i="7"/>
  <c r="G993" i="7"/>
  <c r="G994" i="7"/>
  <c r="G995" i="7"/>
  <c r="G996" i="7"/>
  <c r="G997" i="7"/>
  <c r="G998" i="7"/>
  <c r="G999" i="7"/>
  <c r="G1000" i="7"/>
  <c r="G1001" i="7"/>
  <c r="G1002" i="7"/>
  <c r="G1003" i="7"/>
  <c r="G1004" i="7"/>
  <c r="G1005" i="7"/>
  <c r="G1006" i="7"/>
  <c r="G1007" i="7"/>
  <c r="G1008" i="7"/>
  <c r="G1009" i="7"/>
  <c r="G1010" i="7"/>
  <c r="G1011" i="7"/>
  <c r="G1012" i="7"/>
  <c r="G1013" i="7"/>
  <c r="G1014" i="7"/>
  <c r="G1015" i="7"/>
  <c r="G1016" i="7"/>
  <c r="G1017" i="7"/>
  <c r="G1018" i="7"/>
  <c r="G1019" i="7"/>
  <c r="G1020" i="7"/>
  <c r="G1021" i="7"/>
  <c r="G1022" i="7"/>
  <c r="G1023" i="7"/>
  <c r="G1024" i="7"/>
  <c r="G1025" i="7"/>
  <c r="G1026" i="7"/>
  <c r="G1027" i="7"/>
  <c r="G1028" i="7"/>
  <c r="G1029" i="7"/>
  <c r="G1030" i="7"/>
  <c r="G1031" i="7"/>
  <c r="G1032" i="7"/>
  <c r="G1033" i="7"/>
  <c r="G1034" i="7"/>
  <c r="G1035" i="7"/>
  <c r="G1036" i="7"/>
  <c r="G1037" i="7"/>
  <c r="G1038" i="7"/>
  <c r="G1039" i="7"/>
  <c r="G1040" i="7"/>
  <c r="G1041" i="7"/>
  <c r="G1042" i="7"/>
  <c r="G1043" i="7"/>
  <c r="G1044" i="7"/>
  <c r="G1045" i="7"/>
  <c r="G1046" i="7"/>
  <c r="G1047" i="7"/>
  <c r="G1048" i="7"/>
  <c r="G1049" i="7"/>
  <c r="G1050" i="7"/>
  <c r="G1051" i="7"/>
  <c r="G1052" i="7"/>
  <c r="G1053" i="7"/>
  <c r="G1054" i="7"/>
  <c r="G1055" i="7"/>
  <c r="G1056" i="7"/>
  <c r="G1057" i="7"/>
  <c r="G1058" i="7"/>
  <c r="G1059" i="7"/>
  <c r="G1060" i="7"/>
  <c r="G1061" i="7"/>
  <c r="G1062" i="7"/>
  <c r="G1063" i="7"/>
  <c r="G1064" i="7"/>
  <c r="G1065" i="7"/>
  <c r="G1066" i="7"/>
  <c r="G1067" i="7"/>
  <c r="G1068" i="7"/>
  <c r="G1069" i="7"/>
  <c r="G1070" i="7"/>
  <c r="G1071" i="7"/>
  <c r="G1072" i="7"/>
  <c r="G1073" i="7"/>
  <c r="G1074" i="7"/>
  <c r="G1075" i="7"/>
  <c r="G1076" i="7"/>
  <c r="G1077" i="7"/>
  <c r="G1078" i="7"/>
  <c r="G1079" i="7"/>
  <c r="G1080" i="7"/>
  <c r="G1081" i="7"/>
  <c r="G1082" i="7"/>
  <c r="G1083" i="7"/>
  <c r="G1084" i="7"/>
  <c r="G1085" i="7"/>
  <c r="G1086" i="7"/>
  <c r="G1087" i="7"/>
  <c r="G1088" i="7"/>
  <c r="G1089" i="7"/>
  <c r="G1090" i="7"/>
  <c r="G1091" i="7"/>
  <c r="G1092" i="7"/>
  <c r="G1093" i="7"/>
  <c r="G1094" i="7"/>
  <c r="G1095" i="7"/>
  <c r="G1096" i="7"/>
  <c r="G1097" i="7"/>
  <c r="G1098" i="7"/>
  <c r="G1099" i="7"/>
  <c r="G1100" i="7"/>
  <c r="G1101" i="7"/>
  <c r="G1102" i="7"/>
  <c r="G1103" i="7"/>
  <c r="G1104" i="7"/>
  <c r="G1105" i="7"/>
  <c r="G1106" i="7"/>
  <c r="G1107" i="7"/>
  <c r="G1108" i="7"/>
  <c r="G1109" i="7"/>
  <c r="G1110" i="7"/>
  <c r="G1111" i="7"/>
  <c r="G1112" i="7"/>
  <c r="G1113" i="7"/>
  <c r="G1114" i="7"/>
  <c r="G1115" i="7"/>
  <c r="G1116" i="7"/>
  <c r="G1117" i="7"/>
  <c r="G1118" i="7"/>
  <c r="G1119" i="7"/>
  <c r="G1120" i="7"/>
  <c r="G1121" i="7"/>
  <c r="G1122" i="7"/>
  <c r="G1123" i="7"/>
  <c r="G1124" i="7"/>
  <c r="G1125" i="7"/>
  <c r="G1126" i="7"/>
  <c r="G1127" i="7"/>
  <c r="G1128" i="7"/>
  <c r="G1129" i="7"/>
  <c r="G1130" i="7"/>
  <c r="G1131" i="7"/>
  <c r="G1132" i="7"/>
  <c r="G1133" i="7"/>
  <c r="G1134" i="7"/>
  <c r="G1135" i="7"/>
  <c r="G1136" i="7"/>
  <c r="G1137" i="7"/>
  <c r="G1138" i="7"/>
  <c r="G1139" i="7"/>
  <c r="G1140" i="7"/>
  <c r="G1141" i="7"/>
  <c r="G1142" i="7"/>
  <c r="G1143" i="7"/>
  <c r="G1144" i="7"/>
  <c r="G1145" i="7"/>
  <c r="G1146" i="7"/>
  <c r="G1147" i="7"/>
  <c r="G1148" i="7"/>
  <c r="G1149" i="7"/>
  <c r="G1150" i="7"/>
  <c r="G1151" i="7"/>
  <c r="G1152" i="7"/>
  <c r="G1153" i="7"/>
  <c r="G1154" i="7"/>
  <c r="G1155" i="7"/>
  <c r="G1156" i="7"/>
  <c r="G1157" i="7"/>
  <c r="G1158" i="7"/>
  <c r="G1159" i="7"/>
  <c r="G1160" i="7"/>
  <c r="G1161" i="7"/>
  <c r="G1162" i="7"/>
  <c r="G1163" i="7"/>
  <c r="G1164" i="7"/>
  <c r="G1165" i="7"/>
  <c r="G1166" i="7"/>
  <c r="G1167" i="7"/>
  <c r="G1168" i="7"/>
  <c r="G1169" i="7"/>
  <c r="G1170" i="7"/>
  <c r="G1171" i="7"/>
  <c r="G1172" i="7"/>
  <c r="G1173" i="7"/>
  <c r="G1174" i="7"/>
  <c r="G1175" i="7"/>
  <c r="G1176" i="7"/>
  <c r="G1177" i="7"/>
  <c r="G1178" i="7"/>
  <c r="G1179" i="7"/>
  <c r="G1180" i="7"/>
  <c r="G1181" i="7"/>
  <c r="G1182" i="7"/>
  <c r="G1183" i="7"/>
  <c r="G1184" i="7"/>
  <c r="G1185" i="7"/>
  <c r="G1186" i="7"/>
  <c r="G1187" i="7"/>
  <c r="G1188" i="7"/>
  <c r="G1189" i="7"/>
  <c r="G1190" i="7"/>
  <c r="G1191" i="7"/>
  <c r="G1192" i="7"/>
  <c r="G1193" i="7"/>
  <c r="G1194" i="7"/>
  <c r="G1195" i="7"/>
  <c r="G1196" i="7"/>
  <c r="G1197" i="7"/>
  <c r="G1198" i="7"/>
  <c r="G1199" i="7"/>
  <c r="G1200" i="7"/>
  <c r="G1201" i="7"/>
  <c r="G1202" i="7"/>
  <c r="G1203" i="7"/>
  <c r="G1204" i="7"/>
  <c r="G1205" i="7"/>
  <c r="G1206" i="7"/>
  <c r="G1207" i="7"/>
  <c r="G1208" i="7"/>
  <c r="G1209" i="7"/>
  <c r="G1210" i="7"/>
  <c r="G1211" i="7"/>
  <c r="G1212" i="7"/>
  <c r="G1213" i="7"/>
  <c r="G1214" i="7"/>
  <c r="G1215" i="7"/>
  <c r="G1216" i="7"/>
  <c r="G1217" i="7"/>
  <c r="G1218" i="7"/>
  <c r="G1219" i="7"/>
  <c r="G1220" i="7"/>
  <c r="G1221" i="7"/>
  <c r="G1222" i="7"/>
  <c r="G1223" i="7"/>
  <c r="G1224" i="7"/>
  <c r="G1225" i="7"/>
  <c r="G1226" i="7"/>
  <c r="G1227" i="7"/>
  <c r="G1228" i="7"/>
  <c r="G1229" i="7"/>
  <c r="G1230" i="7"/>
  <c r="G1231" i="7"/>
  <c r="G1232" i="7"/>
  <c r="G1233" i="7"/>
  <c r="G1234" i="7"/>
  <c r="G1235" i="7"/>
  <c r="G1236" i="7"/>
  <c r="G1237" i="7"/>
  <c r="G1238" i="7"/>
  <c r="G1239" i="7"/>
  <c r="G1240" i="7"/>
  <c r="G1241" i="7"/>
  <c r="G1242" i="7"/>
  <c r="G1243" i="7"/>
  <c r="G1244" i="7"/>
  <c r="G1245" i="7"/>
  <c r="G1246" i="7"/>
  <c r="G1247" i="7"/>
  <c r="G1248" i="7"/>
  <c r="G1249" i="7"/>
  <c r="G1250" i="7"/>
  <c r="G1251" i="7"/>
  <c r="G1252" i="7"/>
  <c r="G1253" i="7"/>
  <c r="G1254" i="7"/>
  <c r="G1255" i="7"/>
  <c r="G1256" i="7"/>
  <c r="G1257" i="7"/>
  <c r="G1258" i="7"/>
  <c r="G1259" i="7"/>
  <c r="G1260" i="7"/>
  <c r="G1261" i="7"/>
  <c r="G1262" i="7"/>
  <c r="G1263" i="7"/>
  <c r="G1264" i="7"/>
  <c r="G1265" i="7"/>
  <c r="G1266" i="7"/>
  <c r="G1267" i="7"/>
  <c r="G1268" i="7"/>
  <c r="G1269" i="7"/>
  <c r="G1270" i="7"/>
  <c r="G1271" i="7"/>
  <c r="G1272" i="7"/>
  <c r="G1273" i="7"/>
  <c r="G1274" i="7"/>
  <c r="G1275" i="7"/>
  <c r="G1276" i="7"/>
  <c r="G1277" i="7"/>
  <c r="G1278" i="7"/>
  <c r="G1279" i="7"/>
  <c r="G1280" i="7"/>
  <c r="G1281" i="7"/>
  <c r="G1282" i="7"/>
  <c r="G1283" i="7"/>
  <c r="G1284" i="7"/>
  <c r="G1285" i="7"/>
  <c r="G1286" i="7"/>
  <c r="G1287" i="7"/>
  <c r="G1288" i="7"/>
  <c r="G1289" i="7"/>
  <c r="G1290" i="7"/>
  <c r="G1291" i="7"/>
  <c r="G1292" i="7"/>
  <c r="G1293" i="7"/>
  <c r="G1294" i="7"/>
  <c r="G1295" i="7"/>
  <c r="G1296" i="7"/>
  <c r="G1297" i="7"/>
  <c r="G1298" i="7"/>
  <c r="G1299" i="7"/>
  <c r="G1300" i="7"/>
  <c r="G1301" i="7"/>
  <c r="G1302" i="7"/>
  <c r="G1303" i="7"/>
  <c r="G1304" i="7"/>
  <c r="G1305" i="7"/>
  <c r="G1306" i="7"/>
  <c r="G1307" i="7"/>
  <c r="G1308" i="7"/>
  <c r="G1309" i="7"/>
  <c r="G1310" i="7"/>
  <c r="G1311" i="7"/>
  <c r="G1312" i="7"/>
  <c r="G1313" i="7"/>
  <c r="G1314" i="7"/>
  <c r="G1315" i="7"/>
  <c r="G1316" i="7"/>
  <c r="G1317" i="7"/>
  <c r="G1318" i="7"/>
  <c r="G1319" i="7"/>
  <c r="G1320" i="7"/>
  <c r="G1321" i="7"/>
  <c r="G1322" i="7"/>
  <c r="G1323" i="7"/>
  <c r="G1324" i="7"/>
  <c r="G1325" i="7"/>
  <c r="G1326" i="7"/>
  <c r="G1327" i="7"/>
  <c r="G1328" i="7"/>
  <c r="G1329" i="7"/>
  <c r="G1330" i="7"/>
  <c r="G1331" i="7"/>
  <c r="G1332" i="7"/>
  <c r="G1333" i="7"/>
  <c r="G1334" i="7"/>
  <c r="G1335" i="7"/>
  <c r="G1336" i="7"/>
  <c r="G1337" i="7"/>
  <c r="G1338" i="7"/>
  <c r="G1339" i="7"/>
  <c r="G1340" i="7"/>
  <c r="G1341" i="7"/>
  <c r="G1342" i="7"/>
  <c r="G1343" i="7"/>
  <c r="G1344" i="7"/>
  <c r="G1345" i="7"/>
  <c r="G1346" i="7"/>
  <c r="G1347" i="7"/>
  <c r="G1348" i="7"/>
  <c r="G1349" i="7"/>
  <c r="G1350" i="7"/>
  <c r="G1351" i="7"/>
  <c r="G1352" i="7"/>
  <c r="G1353" i="7"/>
  <c r="G1354" i="7"/>
  <c r="G1355" i="7"/>
  <c r="G1356" i="7"/>
  <c r="G1357" i="7"/>
  <c r="G1358" i="7"/>
  <c r="G1359" i="7"/>
  <c r="G1360" i="7"/>
  <c r="G1361" i="7"/>
  <c r="G1362" i="7"/>
  <c r="G1363" i="7"/>
  <c r="G1364" i="7"/>
  <c r="G1365" i="7"/>
  <c r="G1366" i="7"/>
  <c r="G1367" i="7"/>
  <c r="G1368" i="7"/>
  <c r="G1369" i="7"/>
  <c r="G1370" i="7"/>
  <c r="G1371" i="7"/>
  <c r="G1372" i="7"/>
  <c r="G1373" i="7"/>
  <c r="G1374" i="7"/>
  <c r="G1375" i="7"/>
  <c r="G1376" i="7"/>
  <c r="G1377" i="7"/>
  <c r="G1378" i="7"/>
  <c r="G1379" i="7"/>
  <c r="G1380" i="7"/>
  <c r="G1381" i="7"/>
  <c r="G1382" i="7"/>
  <c r="G1383" i="7"/>
  <c r="G1384" i="7"/>
  <c r="G1385" i="7"/>
  <c r="G1386" i="7"/>
  <c r="G1387" i="7"/>
  <c r="G1388" i="7"/>
  <c r="G1389" i="7"/>
  <c r="G1390" i="7"/>
  <c r="G1391" i="7"/>
  <c r="G1392" i="7"/>
  <c r="G1393" i="7"/>
  <c r="G1394" i="7"/>
  <c r="G1395" i="7"/>
  <c r="G1396" i="7"/>
  <c r="G1397" i="7"/>
  <c r="G1398" i="7"/>
  <c r="G1399" i="7"/>
  <c r="G1400" i="7"/>
  <c r="G1401" i="7"/>
  <c r="G1402" i="7"/>
  <c r="G1403" i="7"/>
  <c r="G1404" i="7"/>
  <c r="G1405" i="7"/>
  <c r="G1406" i="7"/>
  <c r="G1407" i="7"/>
  <c r="G1408" i="7"/>
  <c r="G1409" i="7"/>
  <c r="G1410" i="7"/>
  <c r="G1411" i="7"/>
  <c r="G1412" i="7"/>
  <c r="G1413" i="7"/>
  <c r="G1414" i="7"/>
  <c r="G1415" i="7"/>
  <c r="G1416" i="7"/>
  <c r="G1417" i="7"/>
  <c r="G1418" i="7"/>
  <c r="G1419" i="7"/>
  <c r="G1420" i="7"/>
  <c r="G1421" i="7"/>
  <c r="G1422" i="7"/>
  <c r="G1423" i="7"/>
  <c r="G1424" i="7"/>
  <c r="G1425" i="7"/>
  <c r="G1426" i="7"/>
  <c r="G1427" i="7"/>
  <c r="G1428" i="7"/>
  <c r="G1429" i="7"/>
  <c r="G1430" i="7"/>
  <c r="G1431" i="7"/>
  <c r="G1432" i="7"/>
  <c r="G1433" i="7"/>
  <c r="G1434" i="7"/>
  <c r="G1435" i="7"/>
  <c r="G1436" i="7"/>
  <c r="G1437" i="7"/>
  <c r="G1438" i="7"/>
  <c r="G1439" i="7"/>
  <c r="G1440" i="7"/>
  <c r="G1441" i="7"/>
  <c r="G1442" i="7"/>
  <c r="G1443" i="7"/>
  <c r="G1444" i="7"/>
  <c r="G1445" i="7"/>
  <c r="G1446" i="7"/>
  <c r="G1447" i="7"/>
  <c r="G1448" i="7"/>
  <c r="G1449" i="7"/>
  <c r="G1450" i="7"/>
  <c r="G1451" i="7"/>
  <c r="G1452" i="7"/>
  <c r="G1453" i="7"/>
  <c r="G1454" i="7"/>
  <c r="G1455" i="7"/>
  <c r="G1456" i="7"/>
  <c r="G1457" i="7"/>
  <c r="G1458" i="7"/>
  <c r="G1459" i="7"/>
  <c r="G1460" i="7"/>
  <c r="G1461" i="7"/>
  <c r="G1462" i="7"/>
  <c r="G1463" i="7"/>
  <c r="G1464" i="7"/>
  <c r="G1465" i="7"/>
  <c r="G1466" i="7"/>
  <c r="G1467" i="7"/>
  <c r="G1468" i="7"/>
  <c r="G1469" i="7"/>
  <c r="G1470" i="7"/>
  <c r="G1471" i="7"/>
  <c r="G1472" i="7"/>
  <c r="G1473" i="7"/>
  <c r="G1474" i="7"/>
  <c r="G1475" i="7"/>
  <c r="G1476" i="7"/>
  <c r="G1477" i="7"/>
  <c r="G1478" i="7"/>
  <c r="G1479" i="7"/>
  <c r="G1480" i="7"/>
  <c r="G1481" i="7"/>
  <c r="G1482" i="7"/>
  <c r="G1483" i="7"/>
  <c r="G1484" i="7"/>
  <c r="G1485" i="7"/>
  <c r="G1486" i="7"/>
  <c r="G1487" i="7"/>
  <c r="G1488" i="7"/>
  <c r="G1489" i="7"/>
  <c r="G1490" i="7"/>
  <c r="G1491" i="7"/>
  <c r="G1492" i="7"/>
  <c r="G1493" i="7"/>
  <c r="G1494" i="7"/>
  <c r="G1495" i="7"/>
  <c r="G1496" i="7"/>
  <c r="G1497" i="7"/>
  <c r="G1498" i="7"/>
  <c r="G1499" i="7"/>
  <c r="G1500" i="7"/>
  <c r="G1501" i="7"/>
  <c r="G1502" i="7"/>
  <c r="G1503" i="7"/>
  <c r="G1504" i="7"/>
  <c r="G1505" i="7"/>
  <c r="G1506" i="7"/>
  <c r="G1507" i="7"/>
  <c r="G1508" i="7"/>
  <c r="G1509" i="7"/>
  <c r="G1510" i="7"/>
  <c r="G1511" i="7"/>
  <c r="G1512" i="7"/>
  <c r="G1513" i="7"/>
  <c r="G1514" i="7"/>
  <c r="G1515" i="7"/>
  <c r="G1516" i="7"/>
  <c r="G1517" i="7"/>
  <c r="G1518" i="7"/>
  <c r="G1519" i="7"/>
  <c r="G1520" i="7"/>
  <c r="G1521" i="7"/>
  <c r="G1522" i="7"/>
  <c r="G1523" i="7"/>
  <c r="G1524" i="7"/>
  <c r="G1525" i="7"/>
  <c r="G1526" i="7"/>
  <c r="G1527" i="7"/>
  <c r="G1528" i="7"/>
  <c r="G1529" i="7"/>
  <c r="G1530" i="7"/>
  <c r="G1531" i="7"/>
  <c r="G1532" i="7"/>
  <c r="G1533" i="7"/>
  <c r="G1534" i="7"/>
  <c r="G1535" i="7"/>
  <c r="G1536" i="7"/>
  <c r="G1537" i="7"/>
  <c r="G1538" i="7"/>
  <c r="G1539" i="7"/>
  <c r="G1540" i="7"/>
  <c r="G1541" i="7"/>
  <c r="G1542" i="7"/>
  <c r="G1543" i="7"/>
  <c r="G1544" i="7"/>
  <c r="G1545" i="7"/>
  <c r="G1546" i="7"/>
  <c r="G1547" i="7"/>
  <c r="G1548" i="7"/>
  <c r="G1549" i="7"/>
  <c r="G1550" i="7"/>
  <c r="G1551" i="7"/>
  <c r="G1552" i="7"/>
  <c r="G1553" i="7"/>
  <c r="G1554" i="7"/>
  <c r="G1555" i="7"/>
  <c r="G1556" i="7"/>
  <c r="G1557" i="7"/>
  <c r="G1558" i="7"/>
  <c r="G1559" i="7"/>
  <c r="G1560" i="7"/>
  <c r="G1561" i="7"/>
  <c r="G1562" i="7"/>
  <c r="G1563" i="7"/>
  <c r="G1564" i="7"/>
  <c r="G1565" i="7"/>
  <c r="G1566" i="7"/>
  <c r="G1567" i="7"/>
  <c r="G1568" i="7"/>
  <c r="G1569" i="7"/>
  <c r="G1570" i="7"/>
  <c r="G1571" i="7"/>
  <c r="G1572" i="7"/>
  <c r="G1573" i="7"/>
  <c r="G1574" i="7"/>
  <c r="G1575" i="7"/>
  <c r="G1576" i="7"/>
  <c r="G1577" i="7"/>
  <c r="G1578" i="7"/>
  <c r="G1579" i="7"/>
  <c r="G1580" i="7"/>
  <c r="G1581" i="7"/>
  <c r="G1582" i="7"/>
  <c r="G1583" i="7"/>
  <c r="G1584" i="7"/>
  <c r="G1585" i="7"/>
  <c r="G1586" i="7"/>
  <c r="G1587" i="7"/>
  <c r="G1588" i="7"/>
  <c r="G1589" i="7"/>
  <c r="G1590" i="7"/>
  <c r="G1591" i="7"/>
  <c r="G1592" i="7"/>
  <c r="G1593" i="7"/>
  <c r="G1594" i="7"/>
  <c r="G1595" i="7"/>
  <c r="G1596" i="7"/>
  <c r="G1597" i="7"/>
  <c r="G1598" i="7"/>
  <c r="G1599" i="7"/>
  <c r="G1600" i="7"/>
  <c r="G1601" i="7"/>
  <c r="G1602" i="7"/>
  <c r="G1603" i="7"/>
  <c r="G1604" i="7"/>
  <c r="G1605" i="7"/>
  <c r="G1606" i="7"/>
  <c r="G1607" i="7"/>
  <c r="G1608" i="7"/>
  <c r="G1609" i="7"/>
  <c r="G1610" i="7"/>
  <c r="G1611" i="7"/>
  <c r="G1612" i="7"/>
  <c r="G1613" i="7"/>
  <c r="G1614" i="7"/>
  <c r="G1615" i="7"/>
  <c r="G1616" i="7"/>
  <c r="G1617" i="7"/>
  <c r="G1618" i="7"/>
  <c r="G1619" i="7"/>
  <c r="G1620" i="7"/>
  <c r="G1621" i="7"/>
  <c r="G1622" i="7"/>
  <c r="G1623" i="7"/>
  <c r="G1624" i="7"/>
  <c r="G1625" i="7"/>
  <c r="G1626" i="7"/>
  <c r="G1627" i="7"/>
  <c r="G1628" i="7"/>
  <c r="G1629" i="7"/>
  <c r="G1630" i="7"/>
  <c r="G1631" i="7"/>
  <c r="G1632" i="7"/>
  <c r="G1633" i="7"/>
  <c r="G1634" i="7"/>
  <c r="G1635" i="7"/>
  <c r="G1636" i="7"/>
  <c r="G1637" i="7"/>
  <c r="G1638" i="7"/>
  <c r="G1639" i="7"/>
  <c r="G1640" i="7"/>
  <c r="G1641" i="7"/>
  <c r="G1642" i="7"/>
  <c r="G1643" i="7"/>
  <c r="G1644" i="7"/>
  <c r="G1645" i="7"/>
  <c r="G1646" i="7"/>
  <c r="G1647" i="7"/>
  <c r="G1648" i="7"/>
  <c r="G1649" i="7"/>
  <c r="G1650" i="7"/>
  <c r="G1651" i="7"/>
  <c r="G1652" i="7"/>
  <c r="G1653" i="7"/>
  <c r="G1654" i="7"/>
  <c r="G1655" i="7"/>
  <c r="G1656" i="7"/>
  <c r="G1657" i="7"/>
  <c r="G1658" i="7"/>
  <c r="G1659" i="7"/>
  <c r="G1660" i="7"/>
  <c r="G1661" i="7"/>
  <c r="G1662" i="7"/>
  <c r="G1663" i="7"/>
  <c r="G1664" i="7"/>
  <c r="G1665" i="7"/>
  <c r="G1666" i="7"/>
  <c r="G1667" i="7"/>
  <c r="G1668" i="7"/>
  <c r="G1669" i="7"/>
  <c r="G1670" i="7"/>
  <c r="G1671" i="7"/>
  <c r="G1672" i="7"/>
  <c r="G1673" i="7"/>
  <c r="G1674" i="7"/>
  <c r="G1675" i="7"/>
  <c r="G1676" i="7"/>
  <c r="G1677" i="7"/>
  <c r="G1678" i="7"/>
  <c r="G1679" i="7"/>
  <c r="G1680" i="7"/>
  <c r="G1681" i="7"/>
  <c r="G1682" i="7"/>
  <c r="G1683" i="7"/>
  <c r="G1684" i="7"/>
  <c r="G1685" i="7"/>
  <c r="G1686" i="7"/>
  <c r="G1687" i="7"/>
  <c r="G1688" i="7"/>
  <c r="G1689" i="7"/>
  <c r="G1690" i="7"/>
  <c r="G1691" i="7"/>
  <c r="G1692" i="7"/>
  <c r="G1693" i="7"/>
  <c r="G1694" i="7"/>
  <c r="G1695" i="7"/>
  <c r="G1696" i="7"/>
  <c r="G1697" i="7"/>
  <c r="G1698" i="7"/>
  <c r="G1699" i="7"/>
  <c r="G1700" i="7"/>
  <c r="G1701" i="7"/>
  <c r="G1702" i="7"/>
  <c r="G1703" i="7"/>
  <c r="G1704" i="7"/>
  <c r="G1705" i="7"/>
  <c r="G1706" i="7"/>
  <c r="G1707" i="7"/>
  <c r="G1708" i="7"/>
  <c r="G1709" i="7"/>
  <c r="G1710" i="7"/>
  <c r="G1711" i="7"/>
  <c r="G1712" i="7"/>
  <c r="G1713" i="7"/>
  <c r="G1714" i="7"/>
  <c r="G1715" i="7"/>
  <c r="G1716" i="7"/>
  <c r="G1717" i="7"/>
  <c r="G1718" i="7"/>
  <c r="G1719" i="7"/>
  <c r="G1720" i="7"/>
  <c r="G1721" i="7"/>
  <c r="G1722" i="7"/>
  <c r="G1723" i="7"/>
  <c r="G1724" i="7"/>
  <c r="G1725" i="7"/>
  <c r="G1726" i="7"/>
  <c r="G1727" i="7"/>
  <c r="G1728" i="7"/>
  <c r="G1729" i="7"/>
  <c r="G1730" i="7"/>
  <c r="G1731" i="7"/>
  <c r="G1732" i="7"/>
  <c r="G1733" i="7"/>
  <c r="G1734" i="7"/>
  <c r="G1735" i="7"/>
  <c r="G1736" i="7"/>
  <c r="G1737" i="7"/>
  <c r="G1738" i="7"/>
  <c r="G1739" i="7"/>
  <c r="G1740" i="7"/>
  <c r="G1741" i="7"/>
  <c r="G1742" i="7"/>
  <c r="G1743" i="7"/>
  <c r="G1744" i="7"/>
  <c r="G1745" i="7"/>
  <c r="G1746" i="7"/>
  <c r="G1747" i="7"/>
  <c r="G1748" i="7"/>
  <c r="G1749" i="7"/>
  <c r="G1750" i="7"/>
  <c r="G1751" i="7"/>
  <c r="G1752" i="7"/>
  <c r="G1753" i="7"/>
  <c r="G1754" i="7"/>
  <c r="G1755" i="7"/>
  <c r="G1756" i="7"/>
  <c r="G1757" i="7"/>
  <c r="G1758" i="7"/>
  <c r="G1759" i="7"/>
  <c r="G1760" i="7"/>
  <c r="G1761" i="7"/>
  <c r="G1762" i="7"/>
  <c r="G1763" i="7"/>
  <c r="G1764" i="7"/>
  <c r="G1765" i="7"/>
  <c r="G1766" i="7"/>
  <c r="G1767" i="7"/>
  <c r="G1768" i="7"/>
  <c r="G1769" i="7"/>
  <c r="G1770" i="7"/>
  <c r="G1771" i="7"/>
  <c r="G1772" i="7"/>
  <c r="G1773" i="7"/>
  <c r="G1774" i="7"/>
  <c r="G1775" i="7"/>
  <c r="G1776" i="7"/>
  <c r="G1777" i="7"/>
  <c r="G1778" i="7"/>
  <c r="G1779" i="7"/>
  <c r="G1780" i="7"/>
  <c r="G1781" i="7"/>
  <c r="G1782" i="7"/>
  <c r="G1783" i="7"/>
  <c r="G1784" i="7"/>
  <c r="G1785" i="7"/>
  <c r="G1786" i="7"/>
  <c r="G1787" i="7"/>
  <c r="G1788" i="7"/>
  <c r="G1789" i="7"/>
  <c r="G1790" i="7"/>
  <c r="G1791" i="7"/>
  <c r="G1792" i="7"/>
  <c r="G1793" i="7"/>
  <c r="G1794" i="7"/>
  <c r="G1795" i="7"/>
  <c r="G1796" i="7"/>
  <c r="G1797" i="7"/>
  <c r="G1798" i="7"/>
  <c r="G1799" i="7"/>
  <c r="G1800" i="7"/>
  <c r="G1801" i="7"/>
  <c r="G1802" i="7"/>
  <c r="G1803" i="7"/>
  <c r="G1804" i="7"/>
  <c r="G1805" i="7"/>
  <c r="G1806" i="7"/>
  <c r="G1807" i="7"/>
  <c r="G1808" i="7"/>
  <c r="G1809" i="7"/>
  <c r="G1810" i="7"/>
  <c r="G1811" i="7"/>
  <c r="G1812" i="7"/>
  <c r="G1813" i="7"/>
  <c r="G1814" i="7"/>
  <c r="G1815" i="7"/>
  <c r="G1816" i="7"/>
  <c r="G1817" i="7"/>
  <c r="G1818" i="7"/>
  <c r="G1819" i="7"/>
  <c r="G1820" i="7"/>
  <c r="G1821" i="7"/>
  <c r="G1822" i="7"/>
  <c r="G1823" i="7"/>
  <c r="G1824" i="7"/>
  <c r="G1825" i="7"/>
  <c r="G1826" i="7"/>
  <c r="G1827" i="7"/>
  <c r="G1828" i="7"/>
  <c r="G1829" i="7"/>
  <c r="G1830" i="7"/>
  <c r="G1831" i="7"/>
  <c r="G1832" i="7"/>
  <c r="G1833" i="7"/>
  <c r="G1834" i="7"/>
  <c r="G1835" i="7"/>
  <c r="G1836" i="7"/>
  <c r="G1837" i="7"/>
  <c r="G1838" i="7"/>
  <c r="G1839" i="7"/>
  <c r="G1840" i="7"/>
  <c r="G1841" i="7"/>
  <c r="G1842" i="7"/>
  <c r="G1843" i="7"/>
  <c r="G1844" i="7"/>
  <c r="G1845" i="7"/>
  <c r="G1846" i="7"/>
  <c r="G1847" i="7"/>
  <c r="G1848" i="7"/>
  <c r="G1849" i="7"/>
  <c r="G1850" i="7"/>
  <c r="G1851" i="7"/>
  <c r="G1852" i="7"/>
  <c r="G1853" i="7"/>
  <c r="G1854" i="7"/>
  <c r="G1855" i="7"/>
  <c r="G1856" i="7"/>
  <c r="G1857" i="7"/>
  <c r="G1858" i="7"/>
  <c r="G1859" i="7"/>
  <c r="G1860" i="7"/>
  <c r="G1861" i="7"/>
  <c r="G1862" i="7"/>
  <c r="G1863" i="7"/>
  <c r="G1864" i="7"/>
  <c r="G1865" i="7"/>
  <c r="G1866" i="7"/>
  <c r="G1867" i="7"/>
  <c r="G1868" i="7"/>
  <c r="G1869" i="7"/>
  <c r="G1870" i="7"/>
  <c r="G1871" i="7"/>
  <c r="G1872" i="7"/>
  <c r="G1873" i="7"/>
  <c r="G1874" i="7"/>
  <c r="G1875" i="7"/>
  <c r="G1876" i="7"/>
  <c r="G1877" i="7"/>
  <c r="G1878" i="7"/>
  <c r="G1879" i="7"/>
  <c r="G1880" i="7"/>
  <c r="G1881" i="7"/>
  <c r="G1882" i="7"/>
  <c r="G1883" i="7"/>
  <c r="G1884" i="7"/>
  <c r="G1885" i="7"/>
  <c r="G1886" i="7"/>
  <c r="G1887" i="7"/>
  <c r="G1888" i="7"/>
  <c r="G1889" i="7"/>
  <c r="G1890" i="7"/>
  <c r="G1891" i="7"/>
  <c r="G1892" i="7"/>
  <c r="G1893" i="7"/>
  <c r="G1894" i="7"/>
  <c r="G1895" i="7"/>
  <c r="G1896" i="7"/>
  <c r="G1897" i="7"/>
  <c r="G1898" i="7"/>
  <c r="G1899" i="7"/>
  <c r="G1900" i="7"/>
  <c r="G1901" i="7"/>
  <c r="G1902" i="7"/>
  <c r="G1903" i="7"/>
  <c r="G1904" i="7"/>
  <c r="G1905" i="7"/>
  <c r="G1906" i="7"/>
  <c r="G1907" i="7"/>
  <c r="G1908" i="7"/>
  <c r="G1909" i="7"/>
  <c r="G1910" i="7"/>
  <c r="G1911" i="7"/>
  <c r="G1912" i="7"/>
  <c r="G1913" i="7"/>
  <c r="G1914" i="7"/>
  <c r="G1915" i="7"/>
  <c r="G1916" i="7"/>
  <c r="G1917" i="7"/>
  <c r="G1918" i="7"/>
  <c r="G1919" i="7"/>
  <c r="G1920" i="7"/>
  <c r="G1921" i="7"/>
  <c r="G1922" i="7"/>
  <c r="G1923" i="7"/>
  <c r="G1924" i="7"/>
  <c r="G1925" i="7"/>
  <c r="G1926" i="7"/>
  <c r="G1927" i="7"/>
  <c r="G1928" i="7"/>
  <c r="G1929" i="7"/>
  <c r="G1930" i="7"/>
  <c r="G1931" i="7"/>
  <c r="G1932" i="7"/>
  <c r="G1933" i="7"/>
  <c r="G1934" i="7"/>
  <c r="G1935" i="7"/>
  <c r="G1936" i="7"/>
  <c r="G1937" i="7"/>
  <c r="G1938" i="7"/>
  <c r="G1939" i="7"/>
  <c r="G1940" i="7"/>
  <c r="G1941" i="7"/>
  <c r="G1942" i="7"/>
  <c r="G1943" i="7"/>
  <c r="G1944" i="7"/>
  <c r="G1945" i="7"/>
  <c r="G1946" i="7"/>
  <c r="G1947" i="7"/>
  <c r="G1948" i="7"/>
  <c r="G1949" i="7"/>
  <c r="G1950" i="7"/>
  <c r="G1951" i="7"/>
  <c r="G1952" i="7"/>
  <c r="G1953" i="7"/>
  <c r="G1954" i="7"/>
  <c r="G1955" i="7"/>
  <c r="G1956" i="7"/>
  <c r="G1957" i="7"/>
  <c r="G1958" i="7"/>
  <c r="G1959" i="7"/>
  <c r="G1960" i="7"/>
  <c r="G1961" i="7"/>
  <c r="G1962" i="7"/>
  <c r="G1963" i="7"/>
  <c r="G1964" i="7"/>
  <c r="G1965" i="7"/>
  <c r="G1966" i="7"/>
  <c r="G1967" i="7"/>
  <c r="G1968" i="7"/>
  <c r="G1969" i="7"/>
  <c r="G1970" i="7"/>
  <c r="G1971" i="7"/>
  <c r="G1972" i="7"/>
  <c r="G1973" i="7"/>
  <c r="G1974" i="7"/>
  <c r="G1975" i="7"/>
  <c r="G1976" i="7"/>
  <c r="G1977" i="7"/>
  <c r="G1978" i="7"/>
  <c r="G1979" i="7"/>
  <c r="G1980" i="7"/>
  <c r="G1981" i="7"/>
  <c r="G1982" i="7"/>
  <c r="G1983" i="7"/>
  <c r="G1984" i="7"/>
  <c r="G1985" i="7"/>
  <c r="G1986" i="7"/>
  <c r="G1987" i="7"/>
  <c r="G1988" i="7"/>
  <c r="G1989" i="7"/>
  <c r="G1990" i="7"/>
  <c r="G1991" i="7"/>
  <c r="G1992" i="7"/>
  <c r="G1993" i="7"/>
  <c r="G1994" i="7"/>
  <c r="G1995" i="7"/>
  <c r="G1996" i="7"/>
  <c r="G1997" i="7"/>
  <c r="G1998" i="7"/>
  <c r="G1999" i="7"/>
  <c r="G2000" i="7"/>
  <c r="G2001" i="7"/>
  <c r="G2002" i="7"/>
  <c r="G2003" i="7"/>
  <c r="G2004" i="7"/>
  <c r="G2005" i="7"/>
  <c r="G2006" i="7"/>
  <c r="G2007" i="7"/>
  <c r="G2008" i="7"/>
  <c r="G2009" i="7"/>
  <c r="G2010" i="7"/>
  <c r="G2011" i="7"/>
  <c r="G2012" i="7"/>
  <c r="G2013" i="7"/>
  <c r="G2014" i="7"/>
  <c r="G2015" i="7"/>
  <c r="G2016" i="7"/>
  <c r="G2017" i="7"/>
  <c r="G2018" i="7"/>
  <c r="G2019" i="7"/>
  <c r="G2020" i="7"/>
  <c r="G2021" i="7"/>
  <c r="G2022" i="7"/>
  <c r="G2023" i="7"/>
  <c r="G2024" i="7"/>
  <c r="G2025" i="7"/>
  <c r="G2026" i="7"/>
  <c r="G2027" i="7"/>
  <c r="G2028" i="7"/>
  <c r="G2029" i="7"/>
  <c r="G2030" i="7"/>
  <c r="G2031" i="7"/>
  <c r="G2032" i="7"/>
  <c r="G2033" i="7"/>
  <c r="G2034" i="7"/>
  <c r="G2035" i="7"/>
  <c r="G2036" i="7"/>
  <c r="G2037" i="7"/>
  <c r="G2038" i="7"/>
  <c r="G2039" i="7"/>
  <c r="G2040" i="7"/>
  <c r="G2041" i="7"/>
  <c r="G2042" i="7"/>
  <c r="G2043" i="7"/>
  <c r="G2044" i="7"/>
  <c r="G2045" i="7"/>
  <c r="G2046" i="7"/>
  <c r="G2047" i="7"/>
  <c r="G2048" i="7"/>
  <c r="G2049" i="7"/>
  <c r="G2050" i="7"/>
  <c r="G2051" i="7"/>
  <c r="G2052" i="7"/>
  <c r="G2053" i="7"/>
  <c r="G2054" i="7"/>
  <c r="G2055" i="7"/>
  <c r="G2056" i="7"/>
  <c r="G2057" i="7"/>
  <c r="G2058" i="7"/>
  <c r="G2059" i="7"/>
  <c r="G2060" i="7"/>
  <c r="G2061" i="7"/>
  <c r="G2062" i="7"/>
  <c r="G2063" i="7"/>
  <c r="G2064" i="7"/>
  <c r="G2065" i="7"/>
  <c r="G2066" i="7"/>
  <c r="G2067" i="7"/>
  <c r="G2068" i="7"/>
  <c r="G2069" i="7"/>
  <c r="G2070" i="7"/>
  <c r="G2071" i="7"/>
  <c r="G2072" i="7"/>
  <c r="G2073" i="7"/>
  <c r="G2074" i="7"/>
  <c r="G2075" i="7"/>
  <c r="G2076" i="7"/>
  <c r="G2077" i="7"/>
  <c r="G2078" i="7"/>
  <c r="G2079" i="7"/>
  <c r="G2080" i="7"/>
  <c r="G2081" i="7"/>
  <c r="G2082" i="7"/>
  <c r="G2083" i="7"/>
  <c r="G2084" i="7"/>
  <c r="G2085" i="7"/>
  <c r="G2086" i="7"/>
  <c r="G2087" i="7"/>
  <c r="G2088" i="7"/>
  <c r="G2089" i="7"/>
  <c r="G2090" i="7"/>
  <c r="G2091" i="7"/>
  <c r="G2092" i="7"/>
  <c r="G2093" i="7"/>
  <c r="G2094" i="7"/>
  <c r="G2095" i="7"/>
  <c r="G2096" i="7"/>
  <c r="G2097" i="7"/>
  <c r="G2098" i="7"/>
  <c r="G2099" i="7"/>
  <c r="G2100" i="7"/>
  <c r="G2101" i="7"/>
  <c r="G2102" i="7"/>
  <c r="G2103" i="7"/>
  <c r="G2104" i="7"/>
  <c r="G2105" i="7"/>
  <c r="G2106" i="7"/>
  <c r="G2107" i="7"/>
  <c r="G2108" i="7"/>
  <c r="G2109" i="7"/>
  <c r="G2110" i="7"/>
  <c r="G2111" i="7"/>
  <c r="G2112" i="7"/>
  <c r="G2113" i="7"/>
  <c r="G2114" i="7"/>
  <c r="G2115" i="7"/>
  <c r="G2116" i="7"/>
  <c r="G2117" i="7"/>
  <c r="G2118" i="7"/>
  <c r="G2119" i="7"/>
  <c r="G2120" i="7"/>
  <c r="G2121" i="7"/>
  <c r="G2122" i="7"/>
  <c r="G2123" i="7"/>
  <c r="G2124" i="7"/>
  <c r="G2125" i="7"/>
  <c r="G2126" i="7"/>
  <c r="G2127" i="7"/>
  <c r="G2128" i="7"/>
  <c r="G2129" i="7"/>
  <c r="G2130" i="7"/>
  <c r="G2131" i="7"/>
  <c r="G2132" i="7"/>
  <c r="G2133" i="7"/>
  <c r="G2134" i="7"/>
  <c r="G2135" i="7"/>
  <c r="G2136" i="7"/>
  <c r="G2137" i="7"/>
  <c r="G2138" i="7"/>
  <c r="G2139" i="7"/>
  <c r="G2140" i="7"/>
  <c r="G2141" i="7"/>
  <c r="G2142" i="7"/>
  <c r="G2143" i="7"/>
  <c r="G2144" i="7"/>
  <c r="G2145" i="7"/>
  <c r="G2146" i="7"/>
  <c r="G2147" i="7"/>
  <c r="G2148" i="7"/>
  <c r="G2149" i="7"/>
  <c r="G2150" i="7"/>
  <c r="G2151" i="7"/>
  <c r="G2152" i="7"/>
  <c r="G2153" i="7"/>
  <c r="G2154" i="7"/>
  <c r="G2155" i="7"/>
  <c r="G2156" i="7"/>
  <c r="G2157" i="7"/>
  <c r="G2158" i="7"/>
  <c r="G2159" i="7"/>
  <c r="G2160" i="7"/>
  <c r="G2161" i="7"/>
  <c r="G2162" i="7"/>
  <c r="G2163" i="7"/>
  <c r="G2164" i="7"/>
  <c r="G2165" i="7"/>
  <c r="G2166" i="7"/>
  <c r="G2167" i="7"/>
  <c r="G2168" i="7"/>
  <c r="G2169" i="7"/>
  <c r="G2170" i="7"/>
  <c r="G2171" i="7"/>
  <c r="G2172" i="7"/>
  <c r="G2173" i="7"/>
  <c r="G2174" i="7"/>
  <c r="G2175" i="7"/>
  <c r="G2176" i="7"/>
  <c r="G2177" i="7"/>
  <c r="G2178" i="7"/>
  <c r="G2179" i="7"/>
  <c r="G2180" i="7"/>
  <c r="G2181" i="7"/>
  <c r="G2182" i="7"/>
  <c r="G2183" i="7"/>
  <c r="G2184" i="7"/>
  <c r="G2185" i="7"/>
  <c r="G2186" i="7"/>
  <c r="G2187" i="7"/>
  <c r="G2188" i="7"/>
  <c r="G2189" i="7"/>
  <c r="G2190" i="7"/>
  <c r="G2191" i="7"/>
  <c r="G2192" i="7"/>
  <c r="G2193" i="7"/>
  <c r="G2194" i="7"/>
  <c r="G2195" i="7"/>
  <c r="G2196" i="7"/>
  <c r="G2197" i="7"/>
  <c r="G2198" i="7"/>
  <c r="G2199" i="7"/>
  <c r="G2200" i="7"/>
  <c r="G2201" i="7"/>
  <c r="G2202" i="7"/>
  <c r="G2203" i="7"/>
  <c r="G2204" i="7"/>
  <c r="G2205" i="7"/>
  <c r="G2206" i="7"/>
  <c r="G2207" i="7"/>
  <c r="G2208" i="7"/>
  <c r="G2209" i="7"/>
  <c r="G2210" i="7"/>
  <c r="G2211" i="7"/>
  <c r="G2212" i="7"/>
  <c r="G2213" i="7"/>
  <c r="G2214" i="7"/>
  <c r="G2215" i="7"/>
  <c r="G2216" i="7"/>
  <c r="G2217" i="7"/>
  <c r="G2218" i="7"/>
  <c r="G2219" i="7"/>
  <c r="G2220" i="7"/>
  <c r="G2221" i="7"/>
  <c r="G2222" i="7"/>
  <c r="G2223" i="7"/>
  <c r="G2224" i="7"/>
  <c r="G2225" i="7"/>
  <c r="G2226" i="7"/>
  <c r="G2227" i="7"/>
  <c r="G2228" i="7"/>
  <c r="G2229" i="7"/>
  <c r="G2230" i="7"/>
  <c r="G2231" i="7"/>
  <c r="G2232" i="7"/>
  <c r="G2233" i="7"/>
  <c r="G2234" i="7"/>
  <c r="G2235" i="7"/>
  <c r="G2236" i="7"/>
  <c r="G2237" i="7"/>
  <c r="G2238" i="7"/>
  <c r="G2239" i="7"/>
  <c r="G2240" i="7"/>
  <c r="G2241" i="7"/>
  <c r="G2242" i="7"/>
  <c r="G2243" i="7"/>
  <c r="G2244" i="7"/>
  <c r="G2245" i="7"/>
  <c r="G2246" i="7"/>
  <c r="G2247" i="7"/>
  <c r="G2248" i="7"/>
  <c r="G2249" i="7"/>
  <c r="G2250" i="7"/>
  <c r="G2251" i="7"/>
  <c r="G2252" i="7"/>
  <c r="G2253" i="7"/>
  <c r="G2254" i="7"/>
  <c r="G2255" i="7"/>
  <c r="G2256" i="7"/>
  <c r="G2257" i="7"/>
  <c r="G2258" i="7"/>
  <c r="G2259" i="7"/>
  <c r="G2260" i="7"/>
  <c r="G2261" i="7"/>
  <c r="G2262" i="7"/>
  <c r="G2263" i="7"/>
  <c r="G2264" i="7"/>
  <c r="G2265" i="7"/>
  <c r="G2266" i="7"/>
  <c r="G2267" i="7"/>
  <c r="G2268" i="7"/>
  <c r="G2269" i="7"/>
  <c r="G2270" i="7"/>
  <c r="G2271" i="7"/>
  <c r="G2272" i="7"/>
  <c r="G2273" i="7"/>
  <c r="G2274" i="7"/>
  <c r="G2275" i="7"/>
  <c r="G2276" i="7"/>
  <c r="G2277" i="7"/>
  <c r="G2278" i="7"/>
  <c r="G2279" i="7"/>
  <c r="G2280" i="7"/>
  <c r="G2281" i="7"/>
  <c r="G2282" i="7"/>
  <c r="G2283" i="7"/>
  <c r="G2284" i="7"/>
  <c r="G2285" i="7"/>
  <c r="G2286" i="7"/>
  <c r="G2287" i="7"/>
  <c r="G2288" i="7"/>
  <c r="G2289" i="7"/>
  <c r="G2290" i="7"/>
  <c r="G2291" i="7"/>
  <c r="G2292" i="7"/>
  <c r="G2293" i="7"/>
  <c r="G2294" i="7"/>
  <c r="G2295" i="7"/>
  <c r="G2296" i="7"/>
  <c r="G2297" i="7"/>
  <c r="G2298" i="7"/>
  <c r="G2299" i="7"/>
  <c r="G2300" i="7"/>
  <c r="G2301" i="7"/>
  <c r="G2302" i="7"/>
  <c r="G2303" i="7"/>
  <c r="G2304" i="7"/>
  <c r="G2305" i="7"/>
  <c r="G2306" i="7"/>
  <c r="G2307" i="7"/>
  <c r="G2308" i="7"/>
  <c r="G2309" i="7"/>
  <c r="G2310" i="7"/>
  <c r="G2311" i="7"/>
  <c r="G2312" i="7"/>
  <c r="G2313" i="7"/>
  <c r="G2314" i="7"/>
  <c r="G2315" i="7"/>
  <c r="G2316" i="7"/>
  <c r="G2317" i="7"/>
  <c r="G2318" i="7"/>
  <c r="G2319" i="7"/>
  <c r="G2320" i="7"/>
  <c r="G2321" i="7"/>
  <c r="G2322" i="7"/>
  <c r="G2323" i="7"/>
  <c r="G2324" i="7"/>
  <c r="G2325" i="7"/>
  <c r="G2326" i="7"/>
  <c r="G2327" i="7"/>
  <c r="G2328" i="7"/>
  <c r="G2329" i="7"/>
  <c r="G2330" i="7"/>
  <c r="G2331" i="7"/>
  <c r="G2332" i="7"/>
  <c r="G2333" i="7"/>
  <c r="G2334" i="7"/>
  <c r="G2335" i="7"/>
  <c r="G2336" i="7"/>
  <c r="G2337" i="7"/>
  <c r="G2338" i="7"/>
  <c r="G2339" i="7"/>
  <c r="G2340" i="7"/>
  <c r="G2341" i="7"/>
  <c r="G2342" i="7"/>
  <c r="G2343" i="7"/>
  <c r="G2344" i="7"/>
  <c r="G2345" i="7"/>
  <c r="G2346" i="7"/>
  <c r="G2347" i="7"/>
  <c r="G2348" i="7"/>
  <c r="G2349" i="7"/>
  <c r="G2350" i="7"/>
  <c r="G2351" i="7"/>
  <c r="G2352" i="7"/>
  <c r="G2353" i="7"/>
  <c r="G2354" i="7"/>
  <c r="G2355" i="7"/>
  <c r="G2356" i="7"/>
  <c r="G2357" i="7"/>
  <c r="G2358" i="7"/>
  <c r="G2359" i="7"/>
  <c r="G2360" i="7"/>
  <c r="G2361" i="7"/>
  <c r="G2362" i="7"/>
  <c r="G2363" i="7"/>
  <c r="G2364" i="7"/>
  <c r="G2365" i="7"/>
  <c r="G2366" i="7"/>
  <c r="G2367" i="7"/>
  <c r="G2368" i="7"/>
  <c r="G2369" i="7"/>
  <c r="G2370" i="7"/>
  <c r="G2371" i="7"/>
  <c r="G2372" i="7"/>
  <c r="G2373" i="7"/>
  <c r="G2374" i="7"/>
  <c r="G2375" i="7"/>
  <c r="G2376" i="7"/>
  <c r="G2377" i="7"/>
  <c r="G2378" i="7"/>
  <c r="G2379" i="7"/>
  <c r="G2380" i="7"/>
  <c r="G2381" i="7"/>
  <c r="G2382" i="7"/>
  <c r="G2383" i="7"/>
  <c r="G2384" i="7"/>
  <c r="G2385" i="7"/>
  <c r="G2386" i="7"/>
  <c r="G2387" i="7"/>
  <c r="G2388" i="7"/>
  <c r="G2389" i="7"/>
  <c r="G2390" i="7"/>
  <c r="G2391" i="7"/>
  <c r="G2392" i="7"/>
  <c r="G2393" i="7"/>
  <c r="G2394" i="7"/>
  <c r="G2395" i="7"/>
  <c r="G2396" i="7"/>
  <c r="G2397" i="7"/>
  <c r="G2398" i="7"/>
  <c r="G2399" i="7"/>
  <c r="G2400" i="7"/>
  <c r="G2401" i="7"/>
  <c r="G2402" i="7"/>
  <c r="G2403" i="7"/>
  <c r="G2404" i="7"/>
  <c r="G2405" i="7"/>
  <c r="G2406" i="7"/>
  <c r="G2407" i="7"/>
  <c r="G2408" i="7"/>
  <c r="G2409" i="7"/>
  <c r="G2410" i="7"/>
  <c r="G2411" i="7"/>
  <c r="G2412" i="7"/>
  <c r="G2413" i="7"/>
  <c r="G2414" i="7"/>
  <c r="G2415" i="7"/>
  <c r="G2416" i="7"/>
  <c r="G2417" i="7"/>
  <c r="G2418" i="7"/>
  <c r="G2419" i="7"/>
  <c r="G2420" i="7"/>
  <c r="G2421" i="7"/>
  <c r="G2422" i="7"/>
  <c r="G2423" i="7"/>
  <c r="G2424" i="7"/>
  <c r="G2425" i="7"/>
  <c r="G2426" i="7"/>
  <c r="G2427" i="7"/>
  <c r="G2428" i="7"/>
  <c r="G2429" i="7"/>
  <c r="G2430" i="7"/>
  <c r="G2431" i="7"/>
  <c r="G2432" i="7"/>
  <c r="G2433" i="7"/>
  <c r="G2434" i="7"/>
  <c r="G2435" i="7"/>
  <c r="G2436" i="7"/>
  <c r="G2437" i="7"/>
  <c r="G2438" i="7"/>
  <c r="G2439" i="7"/>
  <c r="G2440" i="7"/>
  <c r="G2441" i="7"/>
  <c r="G2442" i="7"/>
  <c r="G2443" i="7"/>
  <c r="G2444" i="7"/>
  <c r="G2445" i="7"/>
  <c r="G2446" i="7"/>
  <c r="G2447" i="7"/>
  <c r="G2448" i="7"/>
  <c r="G2449" i="7"/>
  <c r="G2450" i="7"/>
  <c r="G2451" i="7"/>
  <c r="G2452" i="7"/>
  <c r="G2453" i="7"/>
  <c r="G2454" i="7"/>
  <c r="G2455" i="7"/>
  <c r="G2456" i="7"/>
  <c r="G2457" i="7"/>
  <c r="G2458" i="7"/>
  <c r="G2459" i="7"/>
  <c r="G2460" i="7"/>
  <c r="G2461" i="7"/>
  <c r="G2462" i="7"/>
  <c r="G2463" i="7"/>
  <c r="G2464" i="7"/>
  <c r="G2465" i="7"/>
  <c r="G2466" i="7"/>
  <c r="G2467" i="7"/>
  <c r="G2468" i="7"/>
  <c r="G2469" i="7"/>
  <c r="G2470" i="7"/>
  <c r="G2471" i="7"/>
  <c r="G2472" i="7"/>
  <c r="G2473" i="7"/>
  <c r="G2474" i="7"/>
  <c r="G2475" i="7"/>
  <c r="G2476" i="7"/>
  <c r="G2477" i="7"/>
  <c r="G2478" i="7"/>
  <c r="G2479" i="7"/>
  <c r="G2480" i="7"/>
  <c r="G2481" i="7"/>
  <c r="G2482" i="7"/>
  <c r="G2483" i="7"/>
  <c r="G2484" i="7"/>
  <c r="G2485" i="7"/>
  <c r="G2486" i="7"/>
  <c r="G2487" i="7"/>
  <c r="G2488" i="7"/>
  <c r="G2489" i="7"/>
  <c r="G2490" i="7"/>
  <c r="G2491" i="7"/>
  <c r="G2492" i="7"/>
  <c r="G2493" i="7"/>
  <c r="G2494" i="7"/>
  <c r="G2495" i="7"/>
  <c r="G2496" i="7"/>
  <c r="G2497" i="7"/>
  <c r="G2498" i="7"/>
  <c r="G2499" i="7"/>
  <c r="G2500" i="7"/>
  <c r="G2501" i="7"/>
  <c r="G2502" i="7"/>
  <c r="G2503" i="7"/>
  <c r="G2504" i="7"/>
  <c r="G2505" i="7"/>
  <c r="G2506" i="7"/>
  <c r="G2507" i="7"/>
  <c r="G2508" i="7"/>
  <c r="G2509" i="7"/>
  <c r="G2510" i="7"/>
  <c r="G2511" i="7"/>
  <c r="G2512" i="7"/>
  <c r="G2513" i="7"/>
  <c r="G2514" i="7"/>
  <c r="G2515" i="7"/>
  <c r="G2516" i="7"/>
  <c r="G2517" i="7"/>
  <c r="G2518" i="7"/>
  <c r="G2519" i="7"/>
  <c r="G2520" i="7"/>
  <c r="G2521" i="7"/>
  <c r="G2522" i="7"/>
  <c r="G2523" i="7"/>
  <c r="G2524" i="7"/>
  <c r="G2525" i="7"/>
  <c r="G2526" i="7"/>
  <c r="G2527" i="7"/>
  <c r="G2528" i="7"/>
  <c r="G2529" i="7"/>
  <c r="G2530" i="7"/>
  <c r="G2531" i="7"/>
  <c r="G2532" i="7"/>
  <c r="G2533" i="7"/>
  <c r="G2534" i="7"/>
  <c r="G2535" i="7"/>
  <c r="G2536" i="7"/>
  <c r="G2537" i="7"/>
  <c r="G2538" i="7"/>
  <c r="G2539" i="7"/>
  <c r="G2540" i="7"/>
  <c r="G2541" i="7"/>
  <c r="G2542" i="7"/>
  <c r="G2543" i="7"/>
  <c r="G2544" i="7"/>
  <c r="G2545" i="7"/>
  <c r="G2546" i="7"/>
  <c r="G2547" i="7"/>
  <c r="G2548" i="7"/>
  <c r="G2549" i="7"/>
  <c r="G2550" i="7"/>
  <c r="G2551" i="7"/>
  <c r="G2552" i="7"/>
  <c r="G2553" i="7"/>
  <c r="G2554" i="7"/>
  <c r="G2555" i="7"/>
  <c r="G2556" i="7"/>
  <c r="G2557" i="7"/>
  <c r="G2558" i="7"/>
  <c r="G2559" i="7"/>
  <c r="G2560" i="7"/>
  <c r="G2561" i="7"/>
  <c r="G2562" i="7"/>
  <c r="G2563" i="7"/>
  <c r="G2564" i="7"/>
  <c r="G2565" i="7"/>
  <c r="G2566" i="7"/>
  <c r="G2567" i="7"/>
  <c r="G2568" i="7"/>
  <c r="G2569" i="7"/>
  <c r="G2570" i="7"/>
  <c r="G2571" i="7"/>
  <c r="G2572" i="7"/>
  <c r="G2573" i="7"/>
  <c r="G2574" i="7"/>
  <c r="G2575" i="7"/>
  <c r="G2576" i="7"/>
  <c r="G2577" i="7"/>
  <c r="G2578" i="7"/>
  <c r="G2579" i="7"/>
  <c r="G2580" i="7"/>
  <c r="G2581" i="7"/>
  <c r="G2582" i="7"/>
  <c r="G2583" i="7"/>
  <c r="G2584" i="7"/>
  <c r="G2585" i="7"/>
  <c r="G2586" i="7"/>
  <c r="G2587" i="7"/>
  <c r="G2588" i="7"/>
  <c r="G2589" i="7"/>
  <c r="G2590" i="7"/>
  <c r="G2591" i="7"/>
  <c r="G2592" i="7"/>
  <c r="G2593" i="7"/>
  <c r="G2594" i="7"/>
  <c r="G2595" i="7"/>
  <c r="G2596" i="7"/>
  <c r="G2597" i="7"/>
  <c r="G2598" i="7"/>
  <c r="G2599" i="7"/>
  <c r="G2600" i="7"/>
  <c r="G2601" i="7"/>
  <c r="G2602" i="7"/>
  <c r="G2603" i="7"/>
  <c r="G2604" i="7"/>
  <c r="G2605" i="7"/>
  <c r="G2606" i="7"/>
  <c r="G2607" i="7"/>
  <c r="G2608" i="7"/>
  <c r="G2609" i="7"/>
  <c r="G2610" i="7"/>
  <c r="G2611" i="7"/>
  <c r="G2612" i="7"/>
  <c r="G2613" i="7"/>
  <c r="G2614" i="7"/>
  <c r="G2615" i="7"/>
  <c r="G2616" i="7"/>
  <c r="G2617" i="7"/>
  <c r="G2618" i="7"/>
  <c r="G2619" i="7"/>
  <c r="G2620" i="7"/>
  <c r="G2621" i="7"/>
  <c r="G2622" i="7"/>
  <c r="G2623" i="7"/>
  <c r="G2624" i="7"/>
  <c r="G2625" i="7"/>
  <c r="G2626" i="7"/>
  <c r="G2627" i="7"/>
  <c r="G2628" i="7"/>
  <c r="G2629" i="7"/>
  <c r="G2630" i="7"/>
  <c r="G2631" i="7"/>
  <c r="G2632" i="7"/>
  <c r="G2633" i="7"/>
  <c r="G2634" i="7"/>
  <c r="G2635" i="7"/>
  <c r="G2636" i="7"/>
  <c r="G2637" i="7"/>
  <c r="G2638" i="7"/>
  <c r="G2639" i="7"/>
  <c r="G2640" i="7"/>
  <c r="G2641" i="7"/>
  <c r="G2642" i="7"/>
  <c r="G2643" i="7"/>
  <c r="G2644" i="7"/>
  <c r="G2645" i="7"/>
  <c r="G2646" i="7"/>
  <c r="G2647" i="7"/>
  <c r="G2648" i="7"/>
  <c r="G2649" i="7"/>
  <c r="G2650" i="7"/>
  <c r="G2651" i="7"/>
  <c r="G2652" i="7"/>
  <c r="G2653" i="7"/>
  <c r="G2654" i="7"/>
  <c r="G2655" i="7"/>
  <c r="G2656" i="7"/>
  <c r="G2657" i="7"/>
  <c r="G2658" i="7"/>
  <c r="G2659" i="7"/>
  <c r="G2660" i="7"/>
  <c r="G2661" i="7"/>
  <c r="G2662" i="7"/>
  <c r="G2663" i="7"/>
  <c r="G2664" i="7"/>
  <c r="G2665" i="7"/>
  <c r="G2666" i="7"/>
  <c r="G2667" i="7"/>
  <c r="G2668" i="7"/>
  <c r="G2669" i="7"/>
  <c r="G2670" i="7"/>
  <c r="G2671" i="7"/>
  <c r="G2672" i="7"/>
  <c r="G2673" i="7"/>
  <c r="G2674" i="7"/>
  <c r="G2675" i="7"/>
  <c r="G2676" i="7"/>
  <c r="G2677" i="7"/>
  <c r="G2678" i="7"/>
  <c r="G2679" i="7"/>
  <c r="G2680" i="7"/>
  <c r="G2681" i="7"/>
  <c r="G2682" i="7"/>
  <c r="G2683" i="7"/>
  <c r="G2684" i="7"/>
  <c r="G2685" i="7"/>
  <c r="G2686" i="7"/>
  <c r="G2687" i="7"/>
  <c r="G2688" i="7"/>
  <c r="G2689" i="7"/>
  <c r="G2690" i="7"/>
  <c r="G2691" i="7"/>
  <c r="G2692" i="7"/>
  <c r="G2693" i="7"/>
  <c r="G2694" i="7"/>
  <c r="G2695" i="7"/>
  <c r="G2696" i="7"/>
  <c r="G2697" i="7"/>
  <c r="G2698" i="7"/>
  <c r="G2699" i="7"/>
  <c r="G2700" i="7"/>
  <c r="G2701" i="7"/>
  <c r="G2702" i="7"/>
  <c r="G2703" i="7"/>
  <c r="G2704" i="7"/>
  <c r="G2705" i="7"/>
  <c r="G2706" i="7"/>
  <c r="G2707" i="7"/>
  <c r="G2708" i="7"/>
  <c r="G2709" i="7"/>
  <c r="G2710" i="7"/>
  <c r="G2711" i="7"/>
  <c r="G2712" i="7"/>
  <c r="G2713" i="7"/>
  <c r="G2714" i="7"/>
  <c r="G2715" i="7"/>
  <c r="G2716" i="7"/>
  <c r="G2717" i="7"/>
  <c r="G2718" i="7"/>
  <c r="G2719" i="7"/>
  <c r="G2720" i="7"/>
  <c r="G2721" i="7"/>
  <c r="G2722" i="7"/>
  <c r="G2723" i="7"/>
  <c r="G2724" i="7"/>
  <c r="G2725" i="7"/>
  <c r="G2726" i="7"/>
  <c r="G2727" i="7"/>
  <c r="G2728" i="7"/>
  <c r="G2729" i="7"/>
  <c r="G2730" i="7"/>
  <c r="G2731" i="7"/>
  <c r="G2732" i="7"/>
  <c r="G2733" i="7"/>
  <c r="G2734" i="7"/>
  <c r="G2735" i="7"/>
  <c r="G2736" i="7"/>
  <c r="G2737" i="7"/>
  <c r="G2738" i="7"/>
  <c r="G2739" i="7"/>
  <c r="G2740" i="7"/>
  <c r="G2741" i="7"/>
  <c r="G2742" i="7"/>
  <c r="G2743" i="7"/>
  <c r="G2744" i="7"/>
  <c r="G2745" i="7"/>
  <c r="G2746" i="7"/>
  <c r="G2747" i="7"/>
  <c r="G2748" i="7"/>
  <c r="G2749" i="7"/>
  <c r="G2750" i="7"/>
  <c r="G2751" i="7"/>
  <c r="G2752" i="7"/>
  <c r="G2753" i="7"/>
  <c r="G2754" i="7"/>
  <c r="G2755" i="7"/>
  <c r="G2756" i="7"/>
  <c r="G2757" i="7"/>
  <c r="G2758" i="7"/>
  <c r="G2759" i="7"/>
  <c r="G2760" i="7"/>
  <c r="G2761" i="7"/>
  <c r="G2762" i="7"/>
  <c r="G2763" i="7"/>
  <c r="G2764" i="7"/>
  <c r="G2765" i="7"/>
  <c r="G2766" i="7"/>
  <c r="G2767" i="7"/>
  <c r="G2768" i="7"/>
  <c r="G2769" i="7"/>
  <c r="G2770" i="7"/>
  <c r="G2771" i="7"/>
  <c r="G2772" i="7"/>
  <c r="G2773" i="7"/>
  <c r="G2774" i="7"/>
  <c r="G2775" i="7"/>
  <c r="G2776" i="7"/>
  <c r="G2777" i="7"/>
  <c r="G2778" i="7"/>
  <c r="G2779" i="7"/>
  <c r="G2780" i="7"/>
  <c r="G2781" i="7"/>
  <c r="G2782" i="7"/>
  <c r="G2783" i="7"/>
  <c r="G2784" i="7"/>
  <c r="G2785" i="7"/>
  <c r="G2786" i="7"/>
  <c r="G2787" i="7"/>
  <c r="G2788" i="7"/>
  <c r="G2789" i="7"/>
  <c r="G2790" i="7"/>
  <c r="G2791" i="7"/>
  <c r="G2792" i="7"/>
  <c r="G2793" i="7"/>
  <c r="G2794" i="7"/>
  <c r="G2795" i="7"/>
  <c r="G2796" i="7"/>
  <c r="G2797" i="7"/>
  <c r="G2798" i="7"/>
  <c r="G2799" i="7"/>
  <c r="G2800" i="7"/>
  <c r="G2801" i="7"/>
  <c r="G2802" i="7"/>
  <c r="G2803" i="7"/>
  <c r="G2804" i="7"/>
  <c r="G2805" i="7"/>
  <c r="G2806" i="7"/>
  <c r="G2807" i="7"/>
  <c r="G2808" i="7"/>
  <c r="G2809" i="7"/>
  <c r="G2810" i="7"/>
  <c r="G2811" i="7"/>
  <c r="G2812" i="7"/>
  <c r="G2813" i="7"/>
  <c r="G2814" i="7"/>
  <c r="G2815" i="7"/>
  <c r="G2816" i="7"/>
  <c r="G2817" i="7"/>
  <c r="G2818" i="7"/>
  <c r="G2819" i="7"/>
  <c r="G2820" i="7"/>
  <c r="G2821" i="7"/>
  <c r="G2822" i="7"/>
  <c r="G2823" i="7"/>
  <c r="G2824" i="7"/>
  <c r="G2825" i="7"/>
  <c r="G2826" i="7"/>
  <c r="G2827" i="7"/>
  <c r="G2828" i="7"/>
  <c r="G2829" i="7"/>
  <c r="G2830" i="7"/>
  <c r="G2831" i="7"/>
  <c r="G2832" i="7"/>
  <c r="G2833" i="7"/>
  <c r="G2834" i="7"/>
  <c r="G2835" i="7"/>
  <c r="G2836" i="7"/>
  <c r="G2837" i="7"/>
  <c r="G2838" i="7"/>
  <c r="G2839" i="7"/>
  <c r="G2840" i="7"/>
  <c r="G2841" i="7"/>
  <c r="G2842" i="7"/>
  <c r="G2843" i="7"/>
  <c r="G2844" i="7"/>
  <c r="G2845" i="7"/>
  <c r="G2846" i="7"/>
  <c r="G2847" i="7"/>
  <c r="G2848" i="7"/>
  <c r="G2849" i="7"/>
  <c r="G2850" i="7"/>
  <c r="G2851" i="7"/>
  <c r="G2852" i="7"/>
  <c r="G2853" i="7"/>
  <c r="G2854" i="7"/>
  <c r="G2855" i="7"/>
  <c r="G2856" i="7"/>
  <c r="G2857" i="7"/>
  <c r="G2858" i="7"/>
  <c r="G2859" i="7"/>
  <c r="G2860" i="7"/>
  <c r="G2861" i="7"/>
  <c r="G2862" i="7"/>
  <c r="G2863" i="7"/>
  <c r="G2864" i="7"/>
  <c r="G2865" i="7"/>
  <c r="G2866" i="7"/>
  <c r="G2867" i="7"/>
  <c r="G2868" i="7"/>
  <c r="G2869" i="7"/>
  <c r="G2870" i="7"/>
  <c r="G2871" i="7"/>
  <c r="G2872" i="7"/>
  <c r="G2873" i="7"/>
  <c r="G2874" i="7"/>
  <c r="G2875" i="7"/>
  <c r="G2876" i="7"/>
  <c r="G2877" i="7"/>
  <c r="G2878" i="7"/>
  <c r="G2879" i="7"/>
  <c r="G2880" i="7"/>
  <c r="G2881" i="7"/>
  <c r="G2882" i="7"/>
  <c r="G2883" i="7"/>
  <c r="G2884" i="7"/>
  <c r="G2885" i="7"/>
  <c r="G2886" i="7"/>
  <c r="G2887" i="7"/>
  <c r="G2888" i="7"/>
  <c r="G2889" i="7"/>
  <c r="G2890" i="7"/>
  <c r="G2891" i="7"/>
  <c r="G2892" i="7"/>
  <c r="G2893" i="7"/>
  <c r="G2894" i="7"/>
  <c r="G2895" i="7"/>
  <c r="G2896" i="7"/>
  <c r="G2897" i="7"/>
  <c r="G2898" i="7"/>
  <c r="G2899" i="7"/>
  <c r="G2900" i="7"/>
  <c r="G2901" i="7"/>
  <c r="G2902" i="7"/>
  <c r="G2903" i="7"/>
  <c r="G2904" i="7"/>
  <c r="G2905" i="7"/>
  <c r="G2906" i="7"/>
  <c r="G2907" i="7"/>
  <c r="G2908" i="7"/>
  <c r="G2909" i="7"/>
  <c r="G2910" i="7"/>
  <c r="G2911" i="7"/>
  <c r="G2912" i="7"/>
  <c r="G2913" i="7"/>
  <c r="G2914" i="7"/>
  <c r="G2915" i="7"/>
  <c r="G2916" i="7"/>
  <c r="G2917" i="7"/>
  <c r="G2918" i="7"/>
  <c r="G2919" i="7"/>
  <c r="G2920" i="7"/>
  <c r="G2921" i="7"/>
  <c r="G2922" i="7"/>
  <c r="G2923" i="7"/>
  <c r="G2924" i="7"/>
  <c r="G2925" i="7"/>
  <c r="G2926" i="7"/>
  <c r="G2927" i="7"/>
  <c r="G2928" i="7"/>
  <c r="G2929" i="7"/>
  <c r="G2930" i="7"/>
  <c r="G2931" i="7"/>
  <c r="G2932" i="7"/>
  <c r="G2933" i="7"/>
  <c r="G2934" i="7"/>
  <c r="G2935" i="7"/>
  <c r="G2936" i="7"/>
  <c r="G2937" i="7"/>
  <c r="G2938" i="7"/>
  <c r="G2939" i="7"/>
  <c r="G2940" i="7"/>
  <c r="G2941" i="7"/>
  <c r="G2942" i="7"/>
  <c r="G2943" i="7"/>
  <c r="G2944" i="7"/>
  <c r="G2945" i="7"/>
  <c r="G2946" i="7"/>
  <c r="G2947" i="7"/>
  <c r="G2948" i="7"/>
  <c r="G2949" i="7"/>
  <c r="G2950" i="7"/>
  <c r="G2951" i="7"/>
  <c r="G2952" i="7"/>
  <c r="G2953" i="7"/>
  <c r="G2954" i="7"/>
  <c r="G2955" i="7"/>
  <c r="G2956" i="7"/>
  <c r="G2957" i="7"/>
  <c r="G2958" i="7"/>
  <c r="G2959" i="7"/>
  <c r="G2960" i="7"/>
  <c r="G2961" i="7"/>
  <c r="G2962" i="7"/>
  <c r="G2963" i="7"/>
  <c r="G2964" i="7"/>
  <c r="G2965" i="7"/>
  <c r="G2966" i="7"/>
  <c r="G2967" i="7"/>
  <c r="G2968" i="7"/>
  <c r="G2969" i="7"/>
  <c r="G2970" i="7"/>
  <c r="G2971" i="7"/>
  <c r="G2972" i="7"/>
  <c r="G2973" i="7"/>
  <c r="G2974" i="7"/>
  <c r="G2975" i="7"/>
  <c r="G2976" i="7"/>
  <c r="G2977" i="7"/>
  <c r="G2978" i="7"/>
  <c r="G2979" i="7"/>
  <c r="G2980" i="7"/>
  <c r="G2981" i="7"/>
  <c r="G2982" i="7"/>
  <c r="G2983" i="7"/>
  <c r="G2984" i="7"/>
  <c r="G2985" i="7"/>
  <c r="G2986" i="7"/>
  <c r="G2987" i="7"/>
  <c r="G2988" i="7"/>
  <c r="G2989" i="7"/>
  <c r="G2990" i="7"/>
  <c r="G2991" i="7"/>
  <c r="G2992" i="7"/>
  <c r="G2993" i="7"/>
  <c r="G2994" i="7"/>
  <c r="G2995" i="7"/>
  <c r="G2996" i="7"/>
  <c r="G2997" i="7"/>
  <c r="G2998" i="7"/>
  <c r="G2999" i="7"/>
  <c r="G3000" i="7"/>
  <c r="G3001" i="7"/>
  <c r="G3002" i="7"/>
  <c r="G3003" i="7"/>
  <c r="G3004" i="7"/>
  <c r="G3005" i="7"/>
  <c r="G3006" i="7"/>
  <c r="G3007" i="7"/>
  <c r="G3008" i="7"/>
  <c r="G3009" i="7"/>
  <c r="G3010" i="7"/>
  <c r="G3011" i="7"/>
  <c r="G3012" i="7"/>
  <c r="G3013" i="7"/>
  <c r="G3014" i="7"/>
  <c r="G3015" i="7"/>
  <c r="G3016" i="7"/>
  <c r="G3017" i="7"/>
  <c r="G3018" i="7"/>
  <c r="G3019" i="7"/>
  <c r="G3020" i="7"/>
  <c r="G3021" i="7"/>
  <c r="G3022" i="7"/>
  <c r="G3023" i="7"/>
  <c r="G3024" i="7"/>
  <c r="G3025" i="7"/>
  <c r="G3026" i="7"/>
  <c r="G3027" i="7"/>
  <c r="G3028" i="7"/>
  <c r="G3029" i="7"/>
  <c r="G3030" i="7"/>
  <c r="G3031" i="7"/>
  <c r="G3032" i="7"/>
  <c r="G3033" i="7"/>
  <c r="G3034" i="7"/>
  <c r="G3035" i="7"/>
  <c r="G3036" i="7"/>
  <c r="G3037" i="7"/>
  <c r="G3038" i="7"/>
  <c r="G3039" i="7"/>
  <c r="G3040" i="7"/>
  <c r="G3041" i="7"/>
  <c r="G3042" i="7"/>
  <c r="G3043" i="7"/>
  <c r="G3044" i="7"/>
  <c r="G3045" i="7"/>
  <c r="G3046" i="7"/>
  <c r="G3047" i="7"/>
  <c r="G3048" i="7"/>
  <c r="G3049" i="7"/>
  <c r="G3050" i="7"/>
  <c r="G3051" i="7"/>
  <c r="G3052" i="7"/>
  <c r="G3053" i="7"/>
  <c r="G3054" i="7"/>
  <c r="G3055" i="7"/>
  <c r="G3056" i="7"/>
  <c r="G3057" i="7"/>
  <c r="G3058" i="7"/>
  <c r="G3059" i="7"/>
  <c r="G3060" i="7"/>
  <c r="G3061" i="7"/>
  <c r="G3062" i="7"/>
  <c r="G3063" i="7"/>
  <c r="G3064" i="7"/>
  <c r="G3065" i="7"/>
  <c r="G3066" i="7"/>
  <c r="G3067" i="7"/>
  <c r="G3068" i="7"/>
  <c r="G3069" i="7"/>
  <c r="G3070" i="7"/>
  <c r="G3071" i="7"/>
  <c r="G3072" i="7"/>
  <c r="G3073" i="7"/>
  <c r="G3074" i="7"/>
  <c r="G3075" i="7"/>
  <c r="G3076" i="7"/>
  <c r="G3077" i="7"/>
  <c r="G3078" i="7"/>
  <c r="G3079" i="7"/>
  <c r="G3080" i="7"/>
  <c r="G3081" i="7"/>
  <c r="G3082" i="7"/>
  <c r="G3083" i="7"/>
  <c r="G3084" i="7"/>
  <c r="G3085" i="7"/>
  <c r="G3086" i="7"/>
  <c r="G3087" i="7"/>
  <c r="G3088" i="7"/>
  <c r="G3089" i="7"/>
  <c r="G3090" i="7"/>
  <c r="G3091" i="7"/>
  <c r="G3092" i="7"/>
  <c r="G3093" i="7"/>
  <c r="G3094" i="7"/>
  <c r="G3095" i="7"/>
  <c r="G3096" i="7"/>
  <c r="G3097" i="7"/>
  <c r="G3098" i="7"/>
  <c r="G3099" i="7"/>
  <c r="G3100" i="7"/>
  <c r="G3101" i="7"/>
  <c r="G3102" i="7"/>
  <c r="G3103" i="7"/>
  <c r="G3104" i="7"/>
  <c r="G3105" i="7"/>
  <c r="G3106" i="7"/>
  <c r="G3107" i="7"/>
  <c r="G3108" i="7"/>
  <c r="G3109" i="7"/>
  <c r="G3110" i="7"/>
  <c r="G3111" i="7"/>
  <c r="G3112" i="7"/>
  <c r="G3113" i="7"/>
  <c r="G3114" i="7"/>
  <c r="G3115" i="7"/>
  <c r="G3116" i="7"/>
  <c r="G3117" i="7"/>
  <c r="G3118" i="7"/>
  <c r="G3119" i="7"/>
  <c r="G3120" i="7"/>
  <c r="G3121" i="7"/>
  <c r="G3122" i="7"/>
  <c r="G3123" i="7"/>
  <c r="G3124" i="7"/>
  <c r="G3125" i="7"/>
  <c r="G3126" i="7"/>
  <c r="G3127" i="7"/>
  <c r="G3128" i="7"/>
  <c r="G3129" i="7"/>
  <c r="G3130" i="7"/>
  <c r="G3131" i="7"/>
  <c r="G3132" i="7"/>
  <c r="G3133" i="7"/>
  <c r="G3134" i="7"/>
  <c r="G3135" i="7"/>
  <c r="G3136" i="7"/>
  <c r="G3137" i="7"/>
  <c r="G3138" i="7"/>
  <c r="G3139" i="7"/>
  <c r="G3140" i="7"/>
  <c r="G3141" i="7"/>
  <c r="G3142" i="7"/>
  <c r="G3143" i="7"/>
  <c r="G3144" i="7"/>
  <c r="G3145" i="7"/>
  <c r="G3146" i="7"/>
  <c r="G3147" i="7"/>
  <c r="G3148" i="7"/>
  <c r="G3149" i="7"/>
  <c r="G3150" i="7"/>
  <c r="G3151" i="7"/>
  <c r="G3152" i="7"/>
  <c r="G3153" i="7"/>
  <c r="G3154" i="7"/>
  <c r="G3155" i="7"/>
  <c r="G3156" i="7"/>
  <c r="G3157" i="7"/>
  <c r="G3158" i="7"/>
  <c r="G3159" i="7"/>
  <c r="G3160" i="7"/>
  <c r="G3161" i="7"/>
  <c r="G3162" i="7"/>
  <c r="G3163" i="7"/>
  <c r="G3164" i="7"/>
  <c r="G3165" i="7"/>
  <c r="G3166" i="7"/>
  <c r="G3167" i="7"/>
  <c r="G3168" i="7"/>
  <c r="G3169" i="7"/>
  <c r="G3170" i="7"/>
  <c r="G3171" i="7"/>
  <c r="G3172" i="7"/>
  <c r="G3173" i="7"/>
  <c r="G3174" i="7"/>
  <c r="G3175" i="7"/>
  <c r="G3176" i="7"/>
  <c r="G3177" i="7"/>
  <c r="G3178" i="7"/>
  <c r="G3179" i="7"/>
  <c r="G3180" i="7"/>
  <c r="G3181" i="7"/>
  <c r="G3182" i="7"/>
  <c r="G3183" i="7"/>
  <c r="G3184" i="7"/>
  <c r="G3185" i="7"/>
  <c r="G3186" i="7"/>
  <c r="G3187" i="7"/>
  <c r="G3188" i="7"/>
  <c r="G3189" i="7"/>
  <c r="G3190" i="7"/>
  <c r="G3191" i="7"/>
  <c r="G3192" i="7"/>
  <c r="G3193" i="7"/>
  <c r="G3194" i="7"/>
  <c r="G3195" i="7"/>
  <c r="G3196" i="7"/>
  <c r="G3197" i="7"/>
  <c r="G3198" i="7"/>
  <c r="G3199" i="7"/>
  <c r="G3200" i="7"/>
  <c r="G3201" i="7"/>
  <c r="G3202" i="7"/>
  <c r="G3203" i="7"/>
  <c r="G3204" i="7"/>
  <c r="G3205" i="7"/>
  <c r="G3206" i="7"/>
  <c r="G3207" i="7"/>
  <c r="G3208" i="7"/>
  <c r="G3209" i="7"/>
  <c r="G3210" i="7"/>
  <c r="G3211" i="7"/>
  <c r="G3212" i="7"/>
  <c r="G3213" i="7"/>
  <c r="G3214" i="7"/>
  <c r="G3215" i="7"/>
  <c r="G3216" i="7"/>
  <c r="G3217" i="7"/>
  <c r="G3218" i="7"/>
  <c r="G3219" i="7"/>
  <c r="G3220" i="7"/>
  <c r="G3221" i="7"/>
  <c r="G3222" i="7"/>
  <c r="G3223" i="7"/>
  <c r="G3224" i="7"/>
  <c r="G3225" i="7"/>
  <c r="G3226" i="7"/>
  <c r="G3227" i="7"/>
  <c r="G3228" i="7"/>
  <c r="G3229" i="7"/>
  <c r="G3230" i="7"/>
  <c r="G3231" i="7"/>
  <c r="G3232" i="7"/>
  <c r="G3233" i="7"/>
  <c r="G3234" i="7"/>
  <c r="G3235" i="7"/>
  <c r="G3236" i="7"/>
  <c r="G3237" i="7"/>
  <c r="G3238" i="7"/>
  <c r="G3239" i="7"/>
  <c r="G3240" i="7"/>
  <c r="G3241" i="7"/>
  <c r="G3242" i="7"/>
  <c r="G3243" i="7"/>
  <c r="G3244" i="7"/>
  <c r="G3245" i="7"/>
  <c r="G3246" i="7"/>
  <c r="G3247" i="7"/>
  <c r="G3248" i="7"/>
  <c r="G3249" i="7"/>
  <c r="G3250" i="7"/>
  <c r="G3251" i="7"/>
  <c r="G3252" i="7"/>
  <c r="G3253" i="7"/>
  <c r="G3254" i="7"/>
  <c r="G3255" i="7"/>
  <c r="G3256" i="7"/>
  <c r="G3257" i="7"/>
  <c r="G3258" i="7"/>
  <c r="G3259" i="7"/>
  <c r="G3260" i="7"/>
  <c r="G3261" i="7"/>
  <c r="G3262" i="7"/>
  <c r="G3263" i="7"/>
  <c r="G3264" i="7"/>
  <c r="G3265" i="7"/>
  <c r="G3266" i="7"/>
  <c r="G3267" i="7"/>
  <c r="G3268" i="7"/>
  <c r="G3269" i="7"/>
  <c r="G3270" i="7"/>
  <c r="G3271" i="7"/>
  <c r="G3272" i="7"/>
  <c r="G3273" i="7"/>
  <c r="G3274" i="7"/>
  <c r="G3275" i="7"/>
  <c r="G3276" i="7"/>
  <c r="G3277" i="7"/>
  <c r="G3278" i="7"/>
  <c r="G3279" i="7"/>
  <c r="G3280" i="7"/>
  <c r="G3281" i="7"/>
  <c r="G3282" i="7"/>
  <c r="G3283" i="7"/>
  <c r="G3284" i="7"/>
  <c r="G3285" i="7"/>
  <c r="G3286" i="7"/>
  <c r="G3287" i="7"/>
  <c r="G3288" i="7"/>
  <c r="G3289" i="7"/>
  <c r="G3290" i="7"/>
  <c r="G3291" i="7"/>
  <c r="G3292" i="7"/>
  <c r="G3293" i="7"/>
  <c r="G3294" i="7"/>
  <c r="G3295" i="7"/>
  <c r="G3296" i="7"/>
  <c r="G3297" i="7"/>
  <c r="G3298" i="7"/>
  <c r="G3299" i="7"/>
  <c r="G3300" i="7"/>
  <c r="G3301" i="7"/>
  <c r="G3302" i="7"/>
  <c r="G3303" i="7"/>
  <c r="G3304" i="7"/>
  <c r="G3305" i="7"/>
  <c r="G3306" i="7"/>
  <c r="G3307" i="7"/>
  <c r="G3308" i="7"/>
  <c r="G3309" i="7"/>
  <c r="G3310" i="7"/>
  <c r="G3311" i="7"/>
  <c r="G3312" i="7"/>
  <c r="G3313" i="7"/>
  <c r="G3314" i="7"/>
  <c r="G3315" i="7"/>
  <c r="G3316" i="7"/>
  <c r="G3317" i="7"/>
  <c r="G3318" i="7"/>
  <c r="G3319" i="7"/>
  <c r="G3320" i="7"/>
  <c r="G3321" i="7"/>
  <c r="G3322" i="7"/>
  <c r="G3323" i="7"/>
  <c r="G3324" i="7"/>
  <c r="G3325" i="7"/>
  <c r="G3326" i="7"/>
  <c r="G3327" i="7"/>
  <c r="G3328" i="7"/>
  <c r="G3329" i="7"/>
  <c r="G3330" i="7"/>
  <c r="G3331" i="7"/>
  <c r="G3332" i="7"/>
  <c r="G3333" i="7"/>
  <c r="G3334" i="7"/>
  <c r="G3335" i="7"/>
  <c r="G3336" i="7"/>
  <c r="G3337" i="7"/>
  <c r="G3338" i="7"/>
  <c r="G3339" i="7"/>
  <c r="G3340" i="7"/>
  <c r="G3341" i="7"/>
  <c r="G3342" i="7"/>
  <c r="G3343" i="7"/>
  <c r="G3344" i="7"/>
  <c r="G3345" i="7"/>
  <c r="G3346" i="7"/>
  <c r="G3347" i="7"/>
  <c r="G3348" i="7"/>
  <c r="G3349" i="7"/>
  <c r="G3350" i="7"/>
  <c r="G3351" i="7"/>
  <c r="G3352" i="7"/>
  <c r="G3353" i="7"/>
  <c r="G3354" i="7"/>
  <c r="G3355" i="7"/>
  <c r="G3356" i="7"/>
  <c r="G3357" i="7"/>
  <c r="G3358" i="7"/>
  <c r="G3359" i="7"/>
  <c r="G3360" i="7"/>
  <c r="G3361" i="7"/>
  <c r="G3362" i="7"/>
  <c r="G3363" i="7"/>
  <c r="G3364" i="7"/>
  <c r="G3365" i="7"/>
  <c r="G3366" i="7"/>
  <c r="G3367" i="7"/>
  <c r="G3368" i="7"/>
  <c r="G3369" i="7"/>
  <c r="G3370" i="7"/>
  <c r="G3371" i="7"/>
  <c r="G3372" i="7"/>
  <c r="G3373" i="7"/>
  <c r="G3374" i="7"/>
  <c r="G3375" i="7"/>
  <c r="G3376" i="7"/>
  <c r="G3377" i="7"/>
  <c r="G3378" i="7"/>
  <c r="G3379" i="7"/>
  <c r="G3380" i="7"/>
  <c r="G3381" i="7"/>
  <c r="G3382" i="7"/>
  <c r="G3383" i="7"/>
  <c r="G3384" i="7"/>
  <c r="G3385" i="7"/>
  <c r="G3386" i="7"/>
  <c r="G3387" i="7"/>
  <c r="G3388" i="7"/>
  <c r="G3389" i="7"/>
  <c r="G3390" i="7"/>
  <c r="G3391" i="7"/>
  <c r="G3392" i="7"/>
  <c r="G3393" i="7"/>
  <c r="G3394" i="7"/>
  <c r="G3395" i="7"/>
  <c r="G3396" i="7"/>
  <c r="G3397" i="7"/>
  <c r="G3398" i="7"/>
  <c r="G3399" i="7"/>
  <c r="G3400" i="7"/>
  <c r="G3401" i="7"/>
  <c r="G3402" i="7"/>
  <c r="G3403" i="7"/>
  <c r="G3404" i="7"/>
  <c r="G3405" i="7"/>
  <c r="G3406" i="7"/>
  <c r="G3407" i="7"/>
  <c r="G3408" i="7"/>
  <c r="G3409" i="7"/>
  <c r="G3410" i="7"/>
  <c r="G3411" i="7"/>
  <c r="G3412" i="7"/>
  <c r="G3413" i="7"/>
  <c r="G3414" i="7"/>
  <c r="G3415" i="7"/>
  <c r="G3416" i="7"/>
  <c r="G3417" i="7"/>
  <c r="G3418" i="7"/>
  <c r="G3419" i="7"/>
  <c r="G3420" i="7"/>
  <c r="G3421" i="7"/>
  <c r="G3422" i="7"/>
  <c r="G3423" i="7"/>
  <c r="G3424" i="7"/>
  <c r="G3425" i="7"/>
  <c r="G3426" i="7"/>
  <c r="G3427" i="7"/>
  <c r="G3428" i="7"/>
  <c r="G3429" i="7"/>
  <c r="G3430" i="7"/>
  <c r="G3431" i="7"/>
  <c r="G3432" i="7"/>
  <c r="G3433" i="7"/>
  <c r="G3434" i="7"/>
  <c r="G3435" i="7"/>
  <c r="G3436" i="7"/>
  <c r="G3437" i="7"/>
  <c r="G3438" i="7"/>
  <c r="G3439" i="7"/>
  <c r="G3440" i="7"/>
  <c r="G3441" i="7"/>
  <c r="G3442" i="7"/>
  <c r="G3443" i="7"/>
  <c r="G3444" i="7"/>
  <c r="G3445" i="7"/>
  <c r="G3446" i="7"/>
  <c r="G3447" i="7"/>
  <c r="G3448" i="7"/>
  <c r="G3449" i="7"/>
  <c r="G3450" i="7"/>
  <c r="G3451" i="7"/>
  <c r="G3452" i="7"/>
  <c r="G3453" i="7"/>
  <c r="G3454" i="7"/>
  <c r="G3455" i="7"/>
  <c r="G3456" i="7"/>
  <c r="G3457" i="7"/>
  <c r="G3458" i="7"/>
  <c r="G3459" i="7"/>
  <c r="G3460" i="7"/>
  <c r="G3461" i="7"/>
  <c r="G3462" i="7"/>
  <c r="G3463" i="7"/>
  <c r="G3464" i="7"/>
  <c r="G3465" i="7"/>
  <c r="G3466" i="7"/>
  <c r="G3467" i="7"/>
  <c r="G3468" i="7"/>
  <c r="G3469" i="7"/>
  <c r="G3470" i="7"/>
  <c r="G3471" i="7"/>
  <c r="G3472" i="7"/>
  <c r="G3473" i="7"/>
  <c r="G3474" i="7"/>
  <c r="G3475" i="7"/>
  <c r="G3476" i="7"/>
  <c r="G3477" i="7"/>
  <c r="G3478" i="7"/>
  <c r="G3479" i="7"/>
  <c r="G3480" i="7"/>
  <c r="G3481" i="7"/>
  <c r="G3482" i="7"/>
  <c r="G3483" i="7"/>
  <c r="G3484" i="7"/>
  <c r="L2" i="7" l="1"/>
  <c r="L4" i="7"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<sst xmlns="http://schemas.openxmlformats.org/spreadsheetml/2006/main" count="34339" uniqueCount="4693">
  <si>
    <t>Item</t>
  </si>
  <si>
    <t>Date</t>
  </si>
  <si>
    <t>Status</t>
  </si>
  <si>
    <t>Qty</t>
  </si>
  <si>
    <t>F</t>
  </si>
  <si>
    <t>P</t>
  </si>
  <si>
    <t>EP102BR</t>
  </si>
  <si>
    <t>EP256R</t>
  </si>
  <si>
    <t>EP100BR</t>
  </si>
  <si>
    <t>EP100R</t>
  </si>
  <si>
    <t>EP108BR</t>
  </si>
  <si>
    <t>S%000238365</t>
  </si>
  <si>
    <t>EP111R</t>
  </si>
  <si>
    <t>EP110BR</t>
  </si>
  <si>
    <t>EP109BR</t>
  </si>
  <si>
    <t>EP115BR</t>
  </si>
  <si>
    <t>EP128BR</t>
  </si>
  <si>
    <t>EP240R</t>
  </si>
  <si>
    <t>EP827R</t>
  </si>
  <si>
    <t>GP100K</t>
  </si>
  <si>
    <t>51614S</t>
  </si>
  <si>
    <t>31031S</t>
  </si>
  <si>
    <t>30664S</t>
  </si>
  <si>
    <t>53182S</t>
  </si>
  <si>
    <t>S%000236003</t>
  </si>
  <si>
    <t>S%000028387</t>
  </si>
  <si>
    <t>U</t>
  </si>
  <si>
    <t>ICE400840</t>
  </si>
  <si>
    <t>S%000028388</t>
  </si>
  <si>
    <t>S%000028385</t>
  </si>
  <si>
    <t>S%000028386</t>
  </si>
  <si>
    <t>S%000212997</t>
  </si>
  <si>
    <t>S%000237169</t>
  </si>
  <si>
    <t>EP104BR</t>
  </si>
  <si>
    <t>EP101R</t>
  </si>
  <si>
    <t>EP110R</t>
  </si>
  <si>
    <t>EP109R</t>
  </si>
  <si>
    <t>EP114R</t>
  </si>
  <si>
    <t>EP116R</t>
  </si>
  <si>
    <t>EP185R</t>
  </si>
  <si>
    <t>EP185BR</t>
  </si>
  <si>
    <t>EP701R</t>
  </si>
  <si>
    <t>57312GS</t>
  </si>
  <si>
    <t>559607S</t>
  </si>
  <si>
    <t>58556S</t>
  </si>
  <si>
    <t>58673S</t>
  </si>
  <si>
    <t>55005S</t>
  </si>
  <si>
    <t>30801S</t>
  </si>
  <si>
    <t>31147S</t>
  </si>
  <si>
    <t>30541S</t>
  </si>
  <si>
    <t>30650S</t>
  </si>
  <si>
    <t>53034S</t>
  </si>
  <si>
    <t>53142S</t>
  </si>
  <si>
    <t>59972S</t>
  </si>
  <si>
    <t>5835S</t>
  </si>
  <si>
    <t>58547S</t>
  </si>
  <si>
    <t>58134S</t>
  </si>
  <si>
    <t>53039S</t>
  </si>
  <si>
    <t>53038S</t>
  </si>
  <si>
    <t>53033S</t>
  </si>
  <si>
    <t>EP115R</t>
  </si>
  <si>
    <t>EP125R</t>
  </si>
  <si>
    <t>4K6068</t>
  </si>
  <si>
    <t>4K8211</t>
  </si>
  <si>
    <t>EP102R</t>
  </si>
  <si>
    <t>ES323R</t>
  </si>
  <si>
    <t>S%000028382</t>
  </si>
  <si>
    <t>S%000028383</t>
  </si>
  <si>
    <t>S%000028390</t>
  </si>
  <si>
    <t>000000008234</t>
  </si>
  <si>
    <t>000000008226</t>
  </si>
  <si>
    <t>000000005379</t>
  </si>
  <si>
    <t>000000006204</t>
  </si>
  <si>
    <t>000000006312</t>
  </si>
  <si>
    <t>000000008090</t>
  </si>
  <si>
    <t>000000006450</t>
  </si>
  <si>
    <t>S%000028391</t>
  </si>
  <si>
    <t>3K6099</t>
  </si>
  <si>
    <t>58590S</t>
  </si>
  <si>
    <t>X</t>
  </si>
  <si>
    <t>S%000028381</t>
  </si>
  <si>
    <t>000000005246</t>
  </si>
  <si>
    <t>DS782</t>
  </si>
  <si>
    <t>DS781</t>
  </si>
  <si>
    <t>3K6130</t>
  </si>
  <si>
    <t>ES2076L</t>
  </si>
  <si>
    <t>ES716</t>
  </si>
  <si>
    <t>S%000028392</t>
  </si>
  <si>
    <t>GP101S</t>
  </si>
  <si>
    <t>GP107S</t>
  </si>
  <si>
    <t>S%000028384</t>
  </si>
  <si>
    <t>EP120R</t>
  </si>
  <si>
    <t>EP105R</t>
  </si>
  <si>
    <t>WP488</t>
  </si>
  <si>
    <t>W</t>
  </si>
  <si>
    <t>4K408</t>
  </si>
  <si>
    <t>000000005006</t>
  </si>
  <si>
    <t>EP117BR</t>
  </si>
  <si>
    <t>ES2251S</t>
  </si>
  <si>
    <t>2505B</t>
  </si>
  <si>
    <t>ES800594</t>
  </si>
  <si>
    <t>1K80604</t>
  </si>
  <si>
    <t>EV463</t>
  </si>
  <si>
    <t>6K8772</t>
  </si>
  <si>
    <t>ES800593</t>
  </si>
  <si>
    <t>6K750159</t>
  </si>
  <si>
    <t>EP101BR</t>
  </si>
  <si>
    <t>EP107BR</t>
  </si>
  <si>
    <t>EP125BR</t>
  </si>
  <si>
    <t>EP124BR</t>
  </si>
  <si>
    <t>GP115S</t>
  </si>
  <si>
    <t>1K5208</t>
  </si>
  <si>
    <t>DS909</t>
  </si>
  <si>
    <t>000000005030</t>
  </si>
  <si>
    <t>000000005032</t>
  </si>
  <si>
    <t>ICE410736</t>
  </si>
  <si>
    <t>30648S</t>
  </si>
  <si>
    <t>30667S</t>
  </si>
  <si>
    <t>52200S</t>
  </si>
  <si>
    <t>35074S</t>
  </si>
  <si>
    <t>57005S</t>
  </si>
  <si>
    <t>EP113R</t>
  </si>
  <si>
    <t>EP105BR</t>
  </si>
  <si>
    <t>EP117R</t>
  </si>
  <si>
    <t>EP128R</t>
  </si>
  <si>
    <t>EP252R</t>
  </si>
  <si>
    <t>EP613BR</t>
  </si>
  <si>
    <t>56254S</t>
  </si>
  <si>
    <t>30690S</t>
  </si>
  <si>
    <t>31787S</t>
  </si>
  <si>
    <t>31497S</t>
  </si>
  <si>
    <t>000000005282</t>
  </si>
  <si>
    <t>ES381RL</t>
  </si>
  <si>
    <t>000000005370</t>
  </si>
  <si>
    <t>55006S</t>
  </si>
  <si>
    <t>57021S</t>
  </si>
  <si>
    <t>35176S</t>
  </si>
  <si>
    <t>EP115B</t>
  </si>
  <si>
    <t>000000057005</t>
  </si>
  <si>
    <t>EP107R</t>
  </si>
  <si>
    <t>EP119R</t>
  </si>
  <si>
    <t>000000053156</t>
  </si>
  <si>
    <t>EP140BR</t>
  </si>
  <si>
    <t>57103S</t>
  </si>
  <si>
    <t>5952S</t>
  </si>
  <si>
    <t>70659S</t>
  </si>
  <si>
    <t>57600S</t>
  </si>
  <si>
    <t>31270S</t>
  </si>
  <si>
    <t>53053S</t>
  </si>
  <si>
    <t>70791S</t>
  </si>
  <si>
    <t>EP104R</t>
  </si>
  <si>
    <t>EP181R</t>
  </si>
  <si>
    <t>51826S</t>
  </si>
  <si>
    <t>30537S</t>
  </si>
  <si>
    <t>000000005247</t>
  </si>
  <si>
    <t>000000005400</t>
  </si>
  <si>
    <t>000000005556</t>
  </si>
  <si>
    <t>000000000590</t>
  </si>
  <si>
    <t>S%000028389</t>
  </si>
  <si>
    <t>ES2077RT</t>
  </si>
  <si>
    <t>30964S</t>
  </si>
  <si>
    <t>EP103R</t>
  </si>
  <si>
    <t>EP112R</t>
  </si>
  <si>
    <t>EP843R</t>
  </si>
  <si>
    <t>57618S</t>
  </si>
  <si>
    <t>57019S</t>
  </si>
  <si>
    <t>57006S</t>
  </si>
  <si>
    <t>51825S</t>
  </si>
  <si>
    <t>51732S</t>
  </si>
  <si>
    <t>30675S</t>
  </si>
  <si>
    <t>30670S</t>
  </si>
  <si>
    <t>30658S</t>
  </si>
  <si>
    <t>30503S</t>
  </si>
  <si>
    <t>30952S</t>
  </si>
  <si>
    <t>58692S</t>
  </si>
  <si>
    <t>59546S</t>
  </si>
  <si>
    <t>51946S</t>
  </si>
  <si>
    <t>53055S</t>
  </si>
  <si>
    <t>58730S</t>
  </si>
  <si>
    <t>53179S</t>
  </si>
  <si>
    <t>53154S</t>
  </si>
  <si>
    <t>EP108R</t>
  </si>
  <si>
    <t>1K6136</t>
  </si>
  <si>
    <t>1K772</t>
  </si>
  <si>
    <t>1K6292</t>
  </si>
  <si>
    <t>1K6293</t>
  </si>
  <si>
    <t>ES2004S</t>
  </si>
  <si>
    <t>EP012SS</t>
  </si>
  <si>
    <t>30711S</t>
  </si>
  <si>
    <t>58592S</t>
  </si>
  <si>
    <t>51174S</t>
  </si>
  <si>
    <t>53166S</t>
  </si>
  <si>
    <t>30838S</t>
  </si>
  <si>
    <t>EP825R</t>
  </si>
  <si>
    <t>30791S</t>
  </si>
  <si>
    <t>30822S</t>
  </si>
  <si>
    <t>35042S</t>
  </si>
  <si>
    <t>58701S</t>
  </si>
  <si>
    <t>4K5161</t>
  </si>
  <si>
    <t>000000006321</t>
  </si>
  <si>
    <t>000000005536</t>
  </si>
  <si>
    <t>ES3275R</t>
  </si>
  <si>
    <t>ES2091R</t>
  </si>
  <si>
    <t>ES2090L</t>
  </si>
  <si>
    <t>ES3477</t>
  </si>
  <si>
    <t>ES3274L</t>
  </si>
  <si>
    <t>ES423L</t>
  </si>
  <si>
    <t>58535S</t>
  </si>
  <si>
    <t>57108S</t>
  </si>
  <si>
    <t>30656S</t>
  </si>
  <si>
    <t>EP118R</t>
  </si>
  <si>
    <t>S%000239878</t>
  </si>
  <si>
    <t>ICE410840SP</t>
  </si>
  <si>
    <t>ICE411840SP</t>
  </si>
  <si>
    <t>ICE410738</t>
  </si>
  <si>
    <t>ICE410840</t>
  </si>
  <si>
    <t>EZ100</t>
  </si>
  <si>
    <t>VSB103HP</t>
  </si>
  <si>
    <t>VSB303HP</t>
  </si>
  <si>
    <t>VSC103HP</t>
  </si>
  <si>
    <t>VSA103HP</t>
  </si>
  <si>
    <t>000000005372</t>
  </si>
  <si>
    <t>000000005374</t>
  </si>
  <si>
    <t>000000005413</t>
  </si>
  <si>
    <t>000000008228</t>
  </si>
  <si>
    <t>000000008646</t>
  </si>
  <si>
    <t>000000005409</t>
  </si>
  <si>
    <t>S%000225625</t>
  </si>
  <si>
    <t>VSB305HP</t>
  </si>
  <si>
    <t>ICE102920</t>
  </si>
  <si>
    <t>000000006194</t>
  </si>
  <si>
    <t>000000006314</t>
  </si>
  <si>
    <t>000000005276</t>
  </si>
  <si>
    <t>EP108</t>
  </si>
  <si>
    <t>3K6249</t>
  </si>
  <si>
    <t>53006S</t>
  </si>
  <si>
    <t>00602EA</t>
  </si>
  <si>
    <t>EP114BR</t>
  </si>
  <si>
    <t>EP137R</t>
  </si>
  <si>
    <t>31223S</t>
  </si>
  <si>
    <t>30659S</t>
  </si>
  <si>
    <t>58010S</t>
  </si>
  <si>
    <t>EP278R</t>
  </si>
  <si>
    <t>51745S</t>
  </si>
  <si>
    <t>70658S</t>
  </si>
  <si>
    <t>53026S</t>
  </si>
  <si>
    <t>EP111BR</t>
  </si>
  <si>
    <t>GP108K</t>
  </si>
  <si>
    <t>30015S</t>
  </si>
  <si>
    <t>58716S</t>
  </si>
  <si>
    <t>EP255R</t>
  </si>
  <si>
    <t>000000058591</t>
  </si>
  <si>
    <t>VSB203</t>
  </si>
  <si>
    <t>EP116BR</t>
  </si>
  <si>
    <t>EP275R</t>
  </si>
  <si>
    <t>EP275BR</t>
  </si>
  <si>
    <t>EP256BR</t>
  </si>
  <si>
    <t>57581S</t>
  </si>
  <si>
    <t>57112S</t>
  </si>
  <si>
    <t>53046S</t>
  </si>
  <si>
    <t>57077GS</t>
  </si>
  <si>
    <t>53029S</t>
  </si>
  <si>
    <t>EP124R</t>
  </si>
  <si>
    <t>6K8097</t>
  </si>
  <si>
    <t>S%000076820</t>
  </si>
  <si>
    <t>000000053182</t>
  </si>
  <si>
    <t>EP280R</t>
  </si>
  <si>
    <t>EP824R</t>
  </si>
  <si>
    <t>55017S</t>
  </si>
  <si>
    <t>30671S</t>
  </si>
  <si>
    <t>35141S</t>
  </si>
  <si>
    <t>31691S</t>
  </si>
  <si>
    <t>58583S</t>
  </si>
  <si>
    <t>EP140R</t>
  </si>
  <si>
    <t>57589S</t>
  </si>
  <si>
    <t>58663S</t>
  </si>
  <si>
    <t>54428S</t>
  </si>
  <si>
    <t>000000005244</t>
  </si>
  <si>
    <t>000000006084</t>
  </si>
  <si>
    <t>EP137BR</t>
  </si>
  <si>
    <t>S%000087722</t>
  </si>
  <si>
    <t>53079S</t>
  </si>
  <si>
    <t>58591S</t>
  </si>
  <si>
    <t>S%000148150</t>
  </si>
  <si>
    <t>30840S</t>
  </si>
  <si>
    <t>S%000172312</t>
  </si>
  <si>
    <t>000000005231</t>
  </si>
  <si>
    <t>ICE100941</t>
  </si>
  <si>
    <t>1K6664</t>
  </si>
  <si>
    <t>ES3493T</t>
  </si>
  <si>
    <t>1K6663</t>
  </si>
  <si>
    <t>1K500205</t>
  </si>
  <si>
    <t>6K80824</t>
  </si>
  <si>
    <t>3K6534</t>
  </si>
  <si>
    <t>3K6143</t>
  </si>
  <si>
    <t>1K6540</t>
  </si>
  <si>
    <t>3K6186</t>
  </si>
  <si>
    <t>000000008330</t>
  </si>
  <si>
    <t>000000000576</t>
  </si>
  <si>
    <t>000000008356</t>
  </si>
  <si>
    <t>000000006308</t>
  </si>
  <si>
    <t>S%000206510</t>
  </si>
  <si>
    <t>01567EA</t>
  </si>
  <si>
    <t>000000052244</t>
  </si>
  <si>
    <t>000000058736</t>
  </si>
  <si>
    <t>1K80026</t>
  </si>
  <si>
    <t>000000008350</t>
  </si>
  <si>
    <t>000000006033</t>
  </si>
  <si>
    <t>000000006000</t>
  </si>
  <si>
    <t>000000008000</t>
  </si>
  <si>
    <t>000000005234</t>
  </si>
  <si>
    <t>000000000586</t>
  </si>
  <si>
    <t>GP100S</t>
  </si>
  <si>
    <t>S%000153424</t>
  </si>
  <si>
    <t>S%000238816</t>
  </si>
  <si>
    <t>DS806</t>
  </si>
  <si>
    <t>S%000134878</t>
  </si>
  <si>
    <t>30989S</t>
  </si>
  <si>
    <t>30754S</t>
  </si>
  <si>
    <t>WP5016</t>
  </si>
  <si>
    <t>51342S</t>
  </si>
  <si>
    <t>559460S</t>
  </si>
  <si>
    <t>EP608BR</t>
  </si>
  <si>
    <t>S%000220397</t>
  </si>
  <si>
    <t>GP106S</t>
  </si>
  <si>
    <t>ICE200923</t>
  </si>
  <si>
    <t>55009S</t>
  </si>
  <si>
    <t>54524S</t>
  </si>
  <si>
    <t>51343S</t>
  </si>
  <si>
    <t>51021S</t>
  </si>
  <si>
    <t>31286S</t>
  </si>
  <si>
    <t>30649S</t>
  </si>
  <si>
    <t>1K6541</t>
  </si>
  <si>
    <t>58210S</t>
  </si>
  <si>
    <t>4K8836</t>
  </si>
  <si>
    <t>5K8361</t>
  </si>
  <si>
    <t>1K500014</t>
  </si>
  <si>
    <t>DS794</t>
  </si>
  <si>
    <t>ES423L/R</t>
  </si>
  <si>
    <t>4K201333</t>
  </si>
  <si>
    <t>4K201338</t>
  </si>
  <si>
    <t>4K200181</t>
  </si>
  <si>
    <t>1K6145T</t>
  </si>
  <si>
    <t>1K3134T</t>
  </si>
  <si>
    <t>1K8695T</t>
  </si>
  <si>
    <t>1K80629</t>
  </si>
  <si>
    <t>EV800278</t>
  </si>
  <si>
    <t>EV317</t>
  </si>
  <si>
    <t>EV800898</t>
  </si>
  <si>
    <t>ES3302RL</t>
  </si>
  <si>
    <t>5K200220</t>
  </si>
  <si>
    <t>ES3461</t>
  </si>
  <si>
    <t>5K8300</t>
  </si>
  <si>
    <t>4K6109</t>
  </si>
  <si>
    <t>S%000224543</t>
  </si>
  <si>
    <t>ES3095R</t>
  </si>
  <si>
    <t>ES3096L</t>
  </si>
  <si>
    <t>1K8194T</t>
  </si>
  <si>
    <t>DS1018T</t>
  </si>
  <si>
    <t>52244S</t>
  </si>
  <si>
    <t>000000005380</t>
  </si>
  <si>
    <t>000000005385</t>
  </si>
  <si>
    <t>58736S</t>
  </si>
  <si>
    <t>53049S</t>
  </si>
  <si>
    <t>53047S</t>
  </si>
  <si>
    <t>53156S</t>
  </si>
  <si>
    <t>EP122R</t>
  </si>
  <si>
    <t>52236S</t>
  </si>
  <si>
    <t>57278S</t>
  </si>
  <si>
    <t>S%000236728</t>
  </si>
  <si>
    <t>58731S</t>
  </si>
  <si>
    <t>S%000223882</t>
  </si>
  <si>
    <t>DS1220</t>
  </si>
  <si>
    <t>5K8122</t>
  </si>
  <si>
    <t>ES2032S</t>
  </si>
  <si>
    <t>000000006330</t>
  </si>
  <si>
    <t>ES423R</t>
  </si>
  <si>
    <t>31843S</t>
  </si>
  <si>
    <t>S%000111820</t>
  </si>
  <si>
    <t>57113G</t>
  </si>
  <si>
    <t>00602SEA</t>
  </si>
  <si>
    <t>GP108S</t>
  </si>
  <si>
    <t>GP103S</t>
  </si>
  <si>
    <t>ES800423</t>
  </si>
  <si>
    <t>ES3476</t>
  </si>
  <si>
    <t>5K6089</t>
  </si>
  <si>
    <t>S%000218914</t>
  </si>
  <si>
    <t>S%000233040</t>
  </si>
  <si>
    <t>ES187L</t>
  </si>
  <si>
    <t>ES346R</t>
  </si>
  <si>
    <t>EZ162</t>
  </si>
  <si>
    <t>ICE410756</t>
  </si>
  <si>
    <t>30681S</t>
  </si>
  <si>
    <t>30640S</t>
  </si>
  <si>
    <t>S%000112454</t>
  </si>
  <si>
    <t>EP843BR</t>
  </si>
  <si>
    <t>57588S</t>
  </si>
  <si>
    <t>31030S</t>
  </si>
  <si>
    <t>57113GS</t>
  </si>
  <si>
    <t>S%000142080</t>
  </si>
  <si>
    <t>S%000177227</t>
  </si>
  <si>
    <t>S%000223237</t>
  </si>
  <si>
    <t>2680B</t>
  </si>
  <si>
    <t>EP102B</t>
  </si>
  <si>
    <t>7K8131</t>
  </si>
  <si>
    <t>S%000235261</t>
  </si>
  <si>
    <t>000000005230</t>
  </si>
  <si>
    <t>000000005237</t>
  </si>
  <si>
    <t>S%000150089</t>
  </si>
  <si>
    <t>S%000233293</t>
  </si>
  <si>
    <t>S%000102281</t>
  </si>
  <si>
    <t>ICE201218</t>
  </si>
  <si>
    <t>GP108</t>
  </si>
  <si>
    <t>S%000238885</t>
  </si>
  <si>
    <t>000000006200</t>
  </si>
  <si>
    <t>S%000230249</t>
  </si>
  <si>
    <t>000000008223</t>
  </si>
  <si>
    <t>GP111S</t>
  </si>
  <si>
    <t>000000005382</t>
  </si>
  <si>
    <t>000000005395</t>
  </si>
  <si>
    <t>S%000196270</t>
  </si>
  <si>
    <t>ICE201786</t>
  </si>
  <si>
    <t>S%000240597</t>
  </si>
  <si>
    <t>S%000224420</t>
  </si>
  <si>
    <t>6K8266</t>
  </si>
  <si>
    <t>000000000580</t>
  </si>
  <si>
    <t>S%000236022</t>
  </si>
  <si>
    <t>S%000233443</t>
  </si>
  <si>
    <t>02176EA</t>
  </si>
  <si>
    <t>02175EA</t>
  </si>
  <si>
    <t>ICE410737</t>
  </si>
  <si>
    <t>4K5196</t>
  </si>
  <si>
    <t>ES404RL</t>
  </si>
  <si>
    <t>000000000638</t>
  </si>
  <si>
    <t>000000000574</t>
  </si>
  <si>
    <t>57617S</t>
  </si>
  <si>
    <t>57572S</t>
  </si>
  <si>
    <t>57104S</t>
  </si>
  <si>
    <t>57076S</t>
  </si>
  <si>
    <t>57012GS</t>
  </si>
  <si>
    <t>30787S</t>
  </si>
  <si>
    <t>35055S</t>
  </si>
  <si>
    <t>57306GS</t>
  </si>
  <si>
    <t>57682S</t>
  </si>
  <si>
    <t>57110S</t>
  </si>
  <si>
    <t>51733S</t>
  </si>
  <si>
    <t>30691S</t>
  </si>
  <si>
    <t>30654S</t>
  </si>
  <si>
    <t>59907S</t>
  </si>
  <si>
    <t>EP119BR</t>
  </si>
  <si>
    <t>000000006319</t>
  </si>
  <si>
    <t>30682S</t>
  </si>
  <si>
    <t>58729S</t>
  </si>
  <si>
    <t>58218S</t>
  </si>
  <si>
    <t>EP814R</t>
  </si>
  <si>
    <t>S%000179893</t>
  </si>
  <si>
    <t>S%000189807</t>
  </si>
  <si>
    <t>S%000230513</t>
  </si>
  <si>
    <t>S%000240627</t>
  </si>
  <si>
    <t>000000005386</t>
  </si>
  <si>
    <t>GP100</t>
  </si>
  <si>
    <t>EZ87</t>
  </si>
  <si>
    <t>EP120BR</t>
  </si>
  <si>
    <t>EP118BR</t>
  </si>
  <si>
    <t>EP167BR</t>
  </si>
  <si>
    <t>58696S</t>
  </si>
  <si>
    <t>57128GS</t>
  </si>
  <si>
    <t>S%000234802</t>
  </si>
  <si>
    <t>S%000194322</t>
  </si>
  <si>
    <t>S%000237698</t>
  </si>
  <si>
    <t>35130S</t>
  </si>
  <si>
    <t>GP103K</t>
  </si>
  <si>
    <t>DS1214A</t>
  </si>
  <si>
    <t>58188S</t>
  </si>
  <si>
    <t>70646S</t>
  </si>
  <si>
    <t>30646S</t>
  </si>
  <si>
    <t>53163S</t>
  </si>
  <si>
    <t>30560S</t>
  </si>
  <si>
    <t>35098S</t>
  </si>
  <si>
    <t>000000053055</t>
  </si>
  <si>
    <t>1K8142</t>
  </si>
  <si>
    <t>000000008232</t>
  </si>
  <si>
    <t>000000008306</t>
  </si>
  <si>
    <t>000000006310</t>
  </si>
  <si>
    <t>S%000221323</t>
  </si>
  <si>
    <t>55112S</t>
  </si>
  <si>
    <t>32000S</t>
  </si>
  <si>
    <t>57679S</t>
  </si>
  <si>
    <t>S%000237970</t>
  </si>
  <si>
    <t>55040S</t>
  </si>
  <si>
    <t>55019S</t>
  </si>
  <si>
    <t>53032S</t>
  </si>
  <si>
    <t>55025S</t>
  </si>
  <si>
    <t>ES354R</t>
  </si>
  <si>
    <t>ICE200920</t>
  </si>
  <si>
    <t>53031S</t>
  </si>
  <si>
    <t>71729S</t>
  </si>
  <si>
    <t>S%000231525</t>
  </si>
  <si>
    <t>S%000237373</t>
  </si>
  <si>
    <t>30677S</t>
  </si>
  <si>
    <t>55021S</t>
  </si>
  <si>
    <t>3128S</t>
  </si>
  <si>
    <t>4K8094</t>
  </si>
  <si>
    <t>000000005604</t>
  </si>
  <si>
    <t>000000008318</t>
  </si>
  <si>
    <t>000000000584</t>
  </si>
  <si>
    <t>000000006192</t>
  </si>
  <si>
    <t>S%000233313</t>
  </si>
  <si>
    <t>000000006454</t>
  </si>
  <si>
    <t>000000006187</t>
  </si>
  <si>
    <t>S%000223323</t>
  </si>
  <si>
    <t>ICE410888</t>
  </si>
  <si>
    <t>EP177R</t>
  </si>
  <si>
    <t>S%000238543</t>
  </si>
  <si>
    <t>58575S</t>
  </si>
  <si>
    <t>000000009114</t>
  </si>
  <si>
    <t>000000005245</t>
  </si>
  <si>
    <t>000000005044</t>
  </si>
  <si>
    <t>000000006197</t>
  </si>
  <si>
    <t>35086S</t>
  </si>
  <si>
    <t>000000053047</t>
  </si>
  <si>
    <t>S%000239567</t>
  </si>
  <si>
    <t>S%000233304</t>
  </si>
  <si>
    <t>ES800422</t>
  </si>
  <si>
    <t>57052S</t>
  </si>
  <si>
    <t>VSB306HP</t>
  </si>
  <si>
    <t>VSA203HP</t>
  </si>
  <si>
    <t>000000000656</t>
  </si>
  <si>
    <t>000000006304</t>
  </si>
  <si>
    <t>000000005549</t>
  </si>
  <si>
    <t>ICE410842</t>
  </si>
  <si>
    <t>ES387R</t>
  </si>
  <si>
    <t>EP114</t>
  </si>
  <si>
    <t>57593S</t>
  </si>
  <si>
    <t>54556S</t>
  </si>
  <si>
    <t>S%000229434</t>
  </si>
  <si>
    <t>ES346L</t>
  </si>
  <si>
    <t>ES187R</t>
  </si>
  <si>
    <t>EZ225</t>
  </si>
  <si>
    <t>EZ112</t>
  </si>
  <si>
    <t>EZ150</t>
  </si>
  <si>
    <t>GP113S</t>
  </si>
  <si>
    <t>S%000222100</t>
  </si>
  <si>
    <t>4K6076</t>
  </si>
  <si>
    <t>1K5103</t>
  </si>
  <si>
    <t>ES2002L</t>
  </si>
  <si>
    <t>ES2001L</t>
  </si>
  <si>
    <t>4K6108</t>
  </si>
  <si>
    <t>000000006486</t>
  </si>
  <si>
    <t>S%000225703</t>
  </si>
  <si>
    <t>000000005428</t>
  </si>
  <si>
    <t>S%000232872</t>
  </si>
  <si>
    <t>GP102S</t>
  </si>
  <si>
    <t>ICE300577</t>
  </si>
  <si>
    <t>ICE411840</t>
  </si>
  <si>
    <t>ICE300537</t>
  </si>
  <si>
    <t>ICE100940</t>
  </si>
  <si>
    <t>ICE201090</t>
  </si>
  <si>
    <t>ICE201173</t>
  </si>
  <si>
    <t>ICE200922</t>
  </si>
  <si>
    <t>31779S</t>
  </si>
  <si>
    <t>58728S</t>
  </si>
  <si>
    <t>57575S</t>
  </si>
  <si>
    <t>58558S</t>
  </si>
  <si>
    <t>58719S</t>
  </si>
  <si>
    <t>58712S</t>
  </si>
  <si>
    <t>S%000237995</t>
  </si>
  <si>
    <t>EP129R</t>
  </si>
  <si>
    <t>57118S</t>
  </si>
  <si>
    <t>DS1041</t>
  </si>
  <si>
    <t>S%000235570</t>
  </si>
  <si>
    <t>S%000197850</t>
  </si>
  <si>
    <t>S%000193594</t>
  </si>
  <si>
    <t>57009S</t>
  </si>
  <si>
    <t>57007S</t>
  </si>
  <si>
    <t>51740S</t>
  </si>
  <si>
    <t>35119S</t>
  </si>
  <si>
    <t>35066S</t>
  </si>
  <si>
    <t>35058S</t>
  </si>
  <si>
    <t>ES187L/R</t>
  </si>
  <si>
    <t>ES346L/R</t>
  </si>
  <si>
    <t>S%000238354</t>
  </si>
  <si>
    <t>S%000234133</t>
  </si>
  <si>
    <t>6K750074</t>
  </si>
  <si>
    <t>ES3366T</t>
  </si>
  <si>
    <t>1K8412T</t>
  </si>
  <si>
    <t>ES3370T</t>
  </si>
  <si>
    <t>6K7275</t>
  </si>
  <si>
    <t>3K6096T</t>
  </si>
  <si>
    <t>4K200353</t>
  </si>
  <si>
    <t>4K200270</t>
  </si>
  <si>
    <t>4K200272</t>
  </si>
  <si>
    <t>5K80081</t>
  </si>
  <si>
    <t>5K7327</t>
  </si>
  <si>
    <t>ES453L</t>
  </si>
  <si>
    <t>4K200894</t>
  </si>
  <si>
    <t>4K201406</t>
  </si>
  <si>
    <t>6K6600</t>
  </si>
  <si>
    <t>ES387L</t>
  </si>
  <si>
    <t>1K693</t>
  </si>
  <si>
    <t>5K201544</t>
  </si>
  <si>
    <t>000000006041</t>
  </si>
  <si>
    <t>1K80771</t>
  </si>
  <si>
    <t>5K8620</t>
  </si>
  <si>
    <t>58277S</t>
  </si>
  <si>
    <t>S%000237330</t>
  </si>
  <si>
    <t>S%000237231</t>
  </si>
  <si>
    <t>4K201191</t>
  </si>
  <si>
    <t>S%000207510</t>
  </si>
  <si>
    <t>6K6217</t>
  </si>
  <si>
    <t>4K8103</t>
  </si>
  <si>
    <t>6K750362</t>
  </si>
  <si>
    <t>6K750184</t>
  </si>
  <si>
    <t>5K200160</t>
  </si>
  <si>
    <t>5K200172</t>
  </si>
  <si>
    <t>4K200341</t>
  </si>
  <si>
    <t>2356B</t>
  </si>
  <si>
    <t>6K7305</t>
  </si>
  <si>
    <t>4K8042</t>
  </si>
  <si>
    <t>5K7144</t>
  </si>
  <si>
    <t>4K7471</t>
  </si>
  <si>
    <t>2357B</t>
  </si>
  <si>
    <t>S%000227296</t>
  </si>
  <si>
    <t>S%000237440</t>
  </si>
  <si>
    <t>ES800223</t>
  </si>
  <si>
    <t>EZ137</t>
  </si>
  <si>
    <t>S%000002014</t>
  </si>
  <si>
    <t>S%000220869</t>
  </si>
  <si>
    <t>96900E</t>
  </si>
  <si>
    <t>NT815803</t>
  </si>
  <si>
    <t>30730S</t>
  </si>
  <si>
    <t>WP984</t>
  </si>
  <si>
    <t>1K8432T</t>
  </si>
  <si>
    <t>5K6408</t>
  </si>
  <si>
    <t>6K700432</t>
  </si>
  <si>
    <t>ES378R</t>
  </si>
  <si>
    <t>4K7084</t>
  </si>
  <si>
    <t>4K7097</t>
  </si>
  <si>
    <t>ICE410868</t>
  </si>
  <si>
    <t>S%000237145</t>
  </si>
  <si>
    <t>S%000215219</t>
  </si>
  <si>
    <t>S%000166637</t>
  </si>
  <si>
    <t>S%000230776</t>
  </si>
  <si>
    <t>ES360RL</t>
  </si>
  <si>
    <t>S%000237688</t>
  </si>
  <si>
    <t>EV800369</t>
  </si>
  <si>
    <t>S%000228691</t>
  </si>
  <si>
    <t>4K7007</t>
  </si>
  <si>
    <t>1K80008</t>
  </si>
  <si>
    <t>1K80107</t>
  </si>
  <si>
    <t>ES800762</t>
  </si>
  <si>
    <t>000000006080</t>
  </si>
  <si>
    <t>000000000661</t>
  </si>
  <si>
    <t>7K8243A</t>
  </si>
  <si>
    <t>1K783</t>
  </si>
  <si>
    <t>6K750744</t>
  </si>
  <si>
    <t>S%000226367</t>
  </si>
  <si>
    <t>S%000226373</t>
  </si>
  <si>
    <t>2267B</t>
  </si>
  <si>
    <t>S%000218831</t>
  </si>
  <si>
    <t>S%000131973</t>
  </si>
  <si>
    <t>S%000236904</t>
  </si>
  <si>
    <t>S%000221494</t>
  </si>
  <si>
    <t>S%000002015</t>
  </si>
  <si>
    <t>000000008002</t>
  </si>
  <si>
    <t>000000005278</t>
  </si>
  <si>
    <t>1K5108</t>
  </si>
  <si>
    <t>3K14</t>
  </si>
  <si>
    <t>5K7145</t>
  </si>
  <si>
    <t>S%000215023</t>
  </si>
  <si>
    <t>31726S</t>
  </si>
  <si>
    <t>WP918</t>
  </si>
  <si>
    <t>ES140R</t>
  </si>
  <si>
    <t>ES62L</t>
  </si>
  <si>
    <t>S%000230765</t>
  </si>
  <si>
    <t>S%000201882</t>
  </si>
  <si>
    <t>1K5202</t>
  </si>
  <si>
    <t>S%000236911</t>
  </si>
  <si>
    <t>S%000193383</t>
  </si>
  <si>
    <t>S%000224414</t>
  </si>
  <si>
    <t>S%000235040</t>
  </si>
  <si>
    <t>EP103BR</t>
  </si>
  <si>
    <t>2212B</t>
  </si>
  <si>
    <t>2200311B</t>
  </si>
  <si>
    <t>000000005612</t>
  </si>
  <si>
    <t>000000008334</t>
  </si>
  <si>
    <t>S%000229389</t>
  </si>
  <si>
    <t>S%000152918</t>
  </si>
  <si>
    <t>3K6187T</t>
  </si>
  <si>
    <t>S%000079998</t>
  </si>
  <si>
    <t>S%000232656</t>
  </si>
  <si>
    <t>S%000197747</t>
  </si>
  <si>
    <t>S%000193868</t>
  </si>
  <si>
    <t>S%000069270</t>
  </si>
  <si>
    <t>S%000228698</t>
  </si>
  <si>
    <t>S%000237708</t>
  </si>
  <si>
    <t>S%000232660</t>
  </si>
  <si>
    <t>S%000229012</t>
  </si>
  <si>
    <t>S%000223467</t>
  </si>
  <si>
    <t>S%000234832</t>
  </si>
  <si>
    <t>S%000229611</t>
  </si>
  <si>
    <t>S%000225706</t>
  </si>
  <si>
    <t>3K5143</t>
  </si>
  <si>
    <t>S%000237035</t>
  </si>
  <si>
    <t>S%000237293</t>
  </si>
  <si>
    <t>4K5300</t>
  </si>
  <si>
    <t>S%000235568</t>
  </si>
  <si>
    <t>000000052236</t>
  </si>
  <si>
    <t>S%000233817</t>
  </si>
  <si>
    <t>ES3443L</t>
  </si>
  <si>
    <t>5K201486</t>
  </si>
  <si>
    <t>4K8135</t>
  </si>
  <si>
    <t>S%000235257</t>
  </si>
  <si>
    <t>S%000236021</t>
  </si>
  <si>
    <t>51838S</t>
  </si>
  <si>
    <t>ES2034RLT</t>
  </si>
  <si>
    <t>000000006435</t>
  </si>
  <si>
    <t>S%000223938</t>
  </si>
  <si>
    <t>S%000227346</t>
  </si>
  <si>
    <t>S%000232659</t>
  </si>
  <si>
    <t>S%000234811</t>
  </si>
  <si>
    <t>ES304R</t>
  </si>
  <si>
    <t>S%000206190</t>
  </si>
  <si>
    <t>S%000232657</t>
  </si>
  <si>
    <t>S%000230946</t>
  </si>
  <si>
    <t>3K6339</t>
  </si>
  <si>
    <t>DS949</t>
  </si>
  <si>
    <t>S%000171125</t>
  </si>
  <si>
    <t>3K8314</t>
  </si>
  <si>
    <t>VSA104</t>
  </si>
  <si>
    <t>S%000236585</t>
  </si>
  <si>
    <t>S%000140214</t>
  </si>
  <si>
    <t>1K6117T</t>
  </si>
  <si>
    <t>000000008534</t>
  </si>
  <si>
    <t>DS917</t>
  </si>
  <si>
    <t>ES142L</t>
  </si>
  <si>
    <t>S%000232625</t>
  </si>
  <si>
    <t>S%000235970</t>
  </si>
  <si>
    <t>S%000233591</t>
  </si>
  <si>
    <t>S%000232467</t>
  </si>
  <si>
    <t>S%000143455</t>
  </si>
  <si>
    <t>S%000235489</t>
  </si>
  <si>
    <t>S%000235969</t>
  </si>
  <si>
    <t>S%000194372</t>
  </si>
  <si>
    <t>S%000225906</t>
  </si>
  <si>
    <t>ES2126R</t>
  </si>
  <si>
    <t>3K6153</t>
  </si>
  <si>
    <t>9034B</t>
  </si>
  <si>
    <t>S%000225896</t>
  </si>
  <si>
    <t>S%000002001</t>
  </si>
  <si>
    <t>S%000233463</t>
  </si>
  <si>
    <t>S%000235391</t>
  </si>
  <si>
    <t>S%000219788</t>
  </si>
  <si>
    <t>S%000232463</t>
  </si>
  <si>
    <t>3K7042</t>
  </si>
  <si>
    <t>4K325</t>
  </si>
  <si>
    <t>35142S</t>
  </si>
  <si>
    <t>S%000182259</t>
  </si>
  <si>
    <t>S%000234519</t>
  </si>
  <si>
    <t>S%000225702</t>
  </si>
  <si>
    <t>000000005272</t>
  </si>
  <si>
    <t>S%000218555</t>
  </si>
  <si>
    <t>98257E</t>
  </si>
  <si>
    <t>S%000232877</t>
  </si>
  <si>
    <t>S%000235858</t>
  </si>
  <si>
    <t>S%000231799</t>
  </si>
  <si>
    <t>S%000228899</t>
  </si>
  <si>
    <t>000000009046</t>
  </si>
  <si>
    <t>S%000186391</t>
  </si>
  <si>
    <t>S%000215588</t>
  </si>
  <si>
    <t>S%000209526</t>
  </si>
  <si>
    <t>S%000212686</t>
  </si>
  <si>
    <t>S%000124969</t>
  </si>
  <si>
    <t>S%000229873</t>
  </si>
  <si>
    <t>S%000234524</t>
  </si>
  <si>
    <t>S%000233193</t>
  </si>
  <si>
    <t>S%000233815</t>
  </si>
  <si>
    <t>S%000225308</t>
  </si>
  <si>
    <t>70660S</t>
  </si>
  <si>
    <t>S%000220381</t>
  </si>
  <si>
    <t>S%000137923</t>
  </si>
  <si>
    <t>70650S</t>
  </si>
  <si>
    <t>S%000130868</t>
  </si>
  <si>
    <t>5960S</t>
  </si>
  <si>
    <t>ES443L</t>
  </si>
  <si>
    <t>DS300043</t>
  </si>
  <si>
    <t>DS1002</t>
  </si>
  <si>
    <t>5K200219</t>
  </si>
  <si>
    <t>1K7467</t>
  </si>
  <si>
    <t>5K7410</t>
  </si>
  <si>
    <t>4K200257</t>
  </si>
  <si>
    <t>EV800611</t>
  </si>
  <si>
    <t>4K201184</t>
  </si>
  <si>
    <t>S%000231835</t>
  </si>
  <si>
    <t>1K500372</t>
  </si>
  <si>
    <t>1K500082</t>
  </si>
  <si>
    <t>EV800416</t>
  </si>
  <si>
    <t>6K750617</t>
  </si>
  <si>
    <t>6K3197</t>
  </si>
  <si>
    <t>1K500191</t>
  </si>
  <si>
    <t>1K3199</t>
  </si>
  <si>
    <t>ES3365T</t>
  </si>
  <si>
    <t>4K201261</t>
  </si>
  <si>
    <t>ES3667</t>
  </si>
  <si>
    <t>EV351</t>
  </si>
  <si>
    <t>1K7460</t>
  </si>
  <si>
    <t>ES2727R</t>
  </si>
  <si>
    <t>ES3624</t>
  </si>
  <si>
    <t>ES3474</t>
  </si>
  <si>
    <t>ES800464</t>
  </si>
  <si>
    <t>3K5142</t>
  </si>
  <si>
    <t>S%000204394</t>
  </si>
  <si>
    <t>S%000233404</t>
  </si>
  <si>
    <t>ES800954</t>
  </si>
  <si>
    <t>S%000220723</t>
  </si>
  <si>
    <t>ES800955</t>
  </si>
  <si>
    <t>1K500351</t>
  </si>
  <si>
    <t>EV404</t>
  </si>
  <si>
    <t>1K8647</t>
  </si>
  <si>
    <t>DS1238</t>
  </si>
  <si>
    <t>1K80997</t>
  </si>
  <si>
    <t>6K80338</t>
  </si>
  <si>
    <t>ES3614</t>
  </si>
  <si>
    <t>1K80827</t>
  </si>
  <si>
    <t>1K80196</t>
  </si>
  <si>
    <t>EP113BR</t>
  </si>
  <si>
    <t>S%000191736</t>
  </si>
  <si>
    <t>S%000231232</t>
  </si>
  <si>
    <t>6K80252</t>
  </si>
  <si>
    <t>ES800972</t>
  </si>
  <si>
    <t>ES3473</t>
  </si>
  <si>
    <t>4K201368</t>
  </si>
  <si>
    <t>6K3196</t>
  </si>
  <si>
    <t>1K500033</t>
  </si>
  <si>
    <t>6K750200</t>
  </si>
  <si>
    <t>1K7450</t>
  </si>
  <si>
    <t>EV800283</t>
  </si>
  <si>
    <t>4K201335</t>
  </si>
  <si>
    <t>4K200180</t>
  </si>
  <si>
    <t>1K500286</t>
  </si>
  <si>
    <t>ES801214</t>
  </si>
  <si>
    <t>EV800571</t>
  </si>
  <si>
    <t>6K6700</t>
  </si>
  <si>
    <t>6K750616</t>
  </si>
  <si>
    <t>S%000222536</t>
  </si>
  <si>
    <t>ES801215</t>
  </si>
  <si>
    <t>4K3147</t>
  </si>
  <si>
    <t>6K750820</t>
  </si>
  <si>
    <t>EV800576</t>
  </si>
  <si>
    <t>EV80632</t>
  </si>
  <si>
    <t>ES800215</t>
  </si>
  <si>
    <t>6K750789</t>
  </si>
  <si>
    <t>6K750715</t>
  </si>
  <si>
    <t>6K750714</t>
  </si>
  <si>
    <t>6K750713</t>
  </si>
  <si>
    <t>6K750052</t>
  </si>
  <si>
    <t>4K200113</t>
  </si>
  <si>
    <t>4K200179</t>
  </si>
  <si>
    <t>1K500060</t>
  </si>
  <si>
    <t>ES80761</t>
  </si>
  <si>
    <t>1K7392</t>
  </si>
  <si>
    <t>EV800609</t>
  </si>
  <si>
    <t>1K500120</t>
  </si>
  <si>
    <t>1K500285</t>
  </si>
  <si>
    <t>6K750385</t>
  </si>
  <si>
    <t>ES800403</t>
  </si>
  <si>
    <t>ES800973</t>
  </si>
  <si>
    <t>S%000216013</t>
  </si>
  <si>
    <t>S%000213402</t>
  </si>
  <si>
    <t>6K750393</t>
  </si>
  <si>
    <t>1K7399</t>
  </si>
  <si>
    <t>1K5320</t>
  </si>
  <si>
    <t>EV800531</t>
  </si>
  <si>
    <t>ES2234R</t>
  </si>
  <si>
    <t>S%000232880</t>
  </si>
  <si>
    <t>S%000158737</t>
  </si>
  <si>
    <t>6K5255</t>
  </si>
  <si>
    <t>S%000229606</t>
  </si>
  <si>
    <t>S%000232854</t>
  </si>
  <si>
    <t>S%000226752</t>
  </si>
  <si>
    <t>S%000232349</t>
  </si>
  <si>
    <t>S%000199173</t>
  </si>
  <si>
    <t>31090S</t>
  </si>
  <si>
    <t>S%000231185</t>
  </si>
  <si>
    <t>S%000221499</t>
  </si>
  <si>
    <t>ES800640</t>
  </si>
  <si>
    <t>DS1218</t>
  </si>
  <si>
    <t>ICE400849</t>
  </si>
  <si>
    <t>6K80468</t>
  </si>
  <si>
    <t>1K3137T</t>
  </si>
  <si>
    <t>6K3202</t>
  </si>
  <si>
    <t>6K3201</t>
  </si>
  <si>
    <t>ES800304</t>
  </si>
  <si>
    <t>VSB203HP</t>
  </si>
  <si>
    <t>2730B</t>
  </si>
  <si>
    <t>EV800911</t>
  </si>
  <si>
    <t>5K200846</t>
  </si>
  <si>
    <t>2729B</t>
  </si>
  <si>
    <t>6K750394</t>
  </si>
  <si>
    <t>EV80782</t>
  </si>
  <si>
    <t>ES800474</t>
  </si>
  <si>
    <t>3K6654</t>
  </si>
  <si>
    <t>5K201280</t>
  </si>
  <si>
    <t>DS1162</t>
  </si>
  <si>
    <t>6K80337</t>
  </si>
  <si>
    <t>ES3380T</t>
  </si>
  <si>
    <t>1K6539</t>
  </si>
  <si>
    <t>1K80149</t>
  </si>
  <si>
    <t>ES800532</t>
  </si>
  <si>
    <t>3K6447</t>
  </si>
  <si>
    <t>ES442L</t>
  </si>
  <si>
    <t>3K6723</t>
  </si>
  <si>
    <t>6K6665</t>
  </si>
  <si>
    <t>ES409LT</t>
  </si>
  <si>
    <t>EV370</t>
  </si>
  <si>
    <t>1K7267</t>
  </si>
  <si>
    <t>3K6251T</t>
  </si>
  <si>
    <t>30700S</t>
  </si>
  <si>
    <t>52273S</t>
  </si>
  <si>
    <t>51804S</t>
  </si>
  <si>
    <t>EP100B</t>
  </si>
  <si>
    <t>000000008088</t>
  </si>
  <si>
    <t>000000008304</t>
  </si>
  <si>
    <t>EP106R</t>
  </si>
  <si>
    <t>VSA203</t>
  </si>
  <si>
    <t>GP103</t>
  </si>
  <si>
    <t>ES441RL</t>
  </si>
  <si>
    <t>1K7257</t>
  </si>
  <si>
    <t>35056S</t>
  </si>
  <si>
    <t>DS820</t>
  </si>
  <si>
    <t>56905S</t>
  </si>
  <si>
    <t>53112S</t>
  </si>
  <si>
    <t>3K8739T</t>
  </si>
  <si>
    <t>ES3367T</t>
  </si>
  <si>
    <t>ES413R</t>
  </si>
  <si>
    <t>ES3631</t>
  </si>
  <si>
    <t>DS899</t>
  </si>
  <si>
    <t>57040GS</t>
  </si>
  <si>
    <t>71682S+10</t>
  </si>
  <si>
    <t>000000005390</t>
  </si>
  <si>
    <t>ES2836RL</t>
  </si>
  <si>
    <t>01756EA</t>
  </si>
  <si>
    <t>02262EA</t>
  </si>
  <si>
    <t>ES3238RL</t>
  </si>
  <si>
    <t>ES2838RL</t>
  </si>
  <si>
    <t>5K80079</t>
  </si>
  <si>
    <t>6K7258</t>
  </si>
  <si>
    <t>ES2080S</t>
  </si>
  <si>
    <t>ES2033RLT</t>
  </si>
  <si>
    <t>5K7353</t>
  </si>
  <si>
    <t>6K3174</t>
  </si>
  <si>
    <t>2731B</t>
  </si>
  <si>
    <t>000000005402</t>
  </si>
  <si>
    <t>EP701BR</t>
  </si>
  <si>
    <t>S%000241073</t>
  </si>
  <si>
    <t>4K6176</t>
  </si>
  <si>
    <t>ES800952</t>
  </si>
  <si>
    <t>5K201356</t>
  </si>
  <si>
    <t>51704S</t>
  </si>
  <si>
    <t>30672S</t>
  </si>
  <si>
    <t>30644S</t>
  </si>
  <si>
    <t>EP815R</t>
  </si>
  <si>
    <t>EP117</t>
  </si>
  <si>
    <t>EP180R</t>
  </si>
  <si>
    <t>35081S</t>
  </si>
  <si>
    <t>EP180BR</t>
  </si>
  <si>
    <t>57017S</t>
  </si>
  <si>
    <t>658A</t>
  </si>
  <si>
    <t>ICE201065</t>
  </si>
  <si>
    <t>53007S</t>
  </si>
  <si>
    <t>70653S</t>
  </si>
  <si>
    <t>57595S</t>
  </si>
  <si>
    <t>S%000206965</t>
  </si>
  <si>
    <t>S%000235749</t>
  </si>
  <si>
    <t>000000030838</t>
  </si>
  <si>
    <t>71735S</t>
  </si>
  <si>
    <t>9027B</t>
  </si>
  <si>
    <t>S%000223277</t>
  </si>
  <si>
    <t>ES800420</t>
  </si>
  <si>
    <t>S%000236673</t>
  </si>
  <si>
    <t>55118S</t>
  </si>
  <si>
    <t>31234S</t>
  </si>
  <si>
    <t>ES362S</t>
  </si>
  <si>
    <t>ES2079S</t>
  </si>
  <si>
    <t>1K8433</t>
  </si>
  <si>
    <t>ES2837RL</t>
  </si>
  <si>
    <t>ES2012S</t>
  </si>
  <si>
    <t>ES3691</t>
  </si>
  <si>
    <t>EP102</t>
  </si>
  <si>
    <t>30655S</t>
  </si>
  <si>
    <t>53014S</t>
  </si>
  <si>
    <t>31371S</t>
  </si>
  <si>
    <t>35117S</t>
  </si>
  <si>
    <t>53001S</t>
  </si>
  <si>
    <t>55023S</t>
  </si>
  <si>
    <t>000000053053</t>
  </si>
  <si>
    <t>EP819R</t>
  </si>
  <si>
    <t>EP708R</t>
  </si>
  <si>
    <t>57073S</t>
  </si>
  <si>
    <t>56060S</t>
  </si>
  <si>
    <t>57308GS</t>
  </si>
  <si>
    <t>58689S</t>
  </si>
  <si>
    <t>30871S</t>
  </si>
  <si>
    <t>35109S</t>
  </si>
  <si>
    <t>01911NEA</t>
  </si>
  <si>
    <t>01468SEA</t>
  </si>
  <si>
    <t>EP253R</t>
  </si>
  <si>
    <t>52263S</t>
  </si>
  <si>
    <t>EP163R</t>
  </si>
  <si>
    <t>55026S</t>
  </si>
  <si>
    <t>30709S</t>
  </si>
  <si>
    <t>35168S</t>
  </si>
  <si>
    <t>32013S</t>
  </si>
  <si>
    <t>VSB102HP</t>
  </si>
  <si>
    <t>VSC305HP</t>
  </si>
  <si>
    <t>VSC102HP</t>
  </si>
  <si>
    <t>VSA305HP</t>
  </si>
  <si>
    <t>EZ125</t>
  </si>
  <si>
    <t>ICE700074</t>
  </si>
  <si>
    <t>WP932</t>
  </si>
  <si>
    <t>S%000235758</t>
  </si>
  <si>
    <t>55011S</t>
  </si>
  <si>
    <t>S%000202638</t>
  </si>
  <si>
    <t>55027S</t>
  </si>
  <si>
    <t>S%000237387</t>
  </si>
  <si>
    <t>51023S</t>
  </si>
  <si>
    <t>51130S</t>
  </si>
  <si>
    <t>57033S</t>
  </si>
  <si>
    <t>57025S</t>
  </si>
  <si>
    <t>000000053039</t>
  </si>
  <si>
    <t>EP011SS</t>
  </si>
  <si>
    <t>S%000236573</t>
  </si>
  <si>
    <t>S%000238716</t>
  </si>
  <si>
    <t>S%000236949</t>
  </si>
  <si>
    <t>2237B</t>
  </si>
  <si>
    <t>000000005376</t>
  </si>
  <si>
    <t>000000006104</t>
  </si>
  <si>
    <t>000000839030</t>
  </si>
  <si>
    <t>000000006560</t>
  </si>
  <si>
    <t>1K6034</t>
  </si>
  <si>
    <t>000000005758</t>
  </si>
  <si>
    <t>58122S</t>
  </si>
  <si>
    <t>ES333RL</t>
  </si>
  <si>
    <t>55060S</t>
  </si>
  <si>
    <t>31146S</t>
  </si>
  <si>
    <t>5939S</t>
  </si>
  <si>
    <t>58717S</t>
  </si>
  <si>
    <t>01429SEA</t>
  </si>
  <si>
    <t>S%000237436</t>
  </si>
  <si>
    <t>000000005600</t>
  </si>
  <si>
    <t>30698S+10</t>
  </si>
  <si>
    <t>4K791</t>
  </si>
  <si>
    <t>ES319S</t>
  </si>
  <si>
    <t>000000005450</t>
  </si>
  <si>
    <t>000000005384</t>
  </si>
  <si>
    <t>000000008596</t>
  </si>
  <si>
    <t>4K6658</t>
  </si>
  <si>
    <t>ES3587</t>
  </si>
  <si>
    <t>6K6666</t>
  </si>
  <si>
    <t>5K201311</t>
  </si>
  <si>
    <t>ES3364T</t>
  </si>
  <si>
    <t>ES409RT</t>
  </si>
  <si>
    <t>1K80010</t>
  </si>
  <si>
    <t>31670S</t>
  </si>
  <si>
    <t>S%000237441</t>
  </si>
  <si>
    <t>S%000233351</t>
  </si>
  <si>
    <t>EP844R</t>
  </si>
  <si>
    <t>VSC203</t>
  </si>
  <si>
    <t>ICE200903</t>
  </si>
  <si>
    <t>ICE201015</t>
  </si>
  <si>
    <t>DS749</t>
  </si>
  <si>
    <t>57318GS</t>
  </si>
  <si>
    <t>ICE700014</t>
  </si>
  <si>
    <t>S%000209530</t>
  </si>
  <si>
    <t>GP106K</t>
  </si>
  <si>
    <t>EP250R</t>
  </si>
  <si>
    <t>54418S</t>
  </si>
  <si>
    <t>6K750802</t>
  </si>
  <si>
    <t>000000005401</t>
  </si>
  <si>
    <t>000000005398</t>
  </si>
  <si>
    <t>4K6075</t>
  </si>
  <si>
    <t>4K7417</t>
  </si>
  <si>
    <t>5K6530</t>
  </si>
  <si>
    <t>6K8265</t>
  </si>
  <si>
    <t>ES638S</t>
  </si>
  <si>
    <t>5K201297</t>
  </si>
  <si>
    <t>3K6151</t>
  </si>
  <si>
    <t>EV800604</t>
  </si>
  <si>
    <t>ES363RL</t>
  </si>
  <si>
    <t>DS897</t>
  </si>
  <si>
    <t>ICE700035</t>
  </si>
  <si>
    <t>58555S</t>
  </si>
  <si>
    <t>556896S</t>
  </si>
  <si>
    <t>EP165R</t>
  </si>
  <si>
    <t>57625S</t>
  </si>
  <si>
    <t>32004S</t>
  </si>
  <si>
    <t>57580S</t>
  </si>
  <si>
    <t>ICE410889</t>
  </si>
  <si>
    <t>S%000232885</t>
  </si>
  <si>
    <t>5K5248</t>
  </si>
  <si>
    <t>EP185B</t>
  </si>
  <si>
    <t>EZ75</t>
  </si>
  <si>
    <t>53204S</t>
  </si>
  <si>
    <t>58695S</t>
  </si>
  <si>
    <t>57026GS</t>
  </si>
  <si>
    <t>57011S</t>
  </si>
  <si>
    <t>WP5044</t>
  </si>
  <si>
    <t>S%000187357</t>
  </si>
  <si>
    <t>58714S</t>
  </si>
  <si>
    <t>000000006004</t>
  </si>
  <si>
    <t>5K200880</t>
  </si>
  <si>
    <t>1K3083</t>
  </si>
  <si>
    <t>3K779</t>
  </si>
  <si>
    <t>4K8237</t>
  </si>
  <si>
    <t>S%000234857</t>
  </si>
  <si>
    <t>S%000237413</t>
  </si>
  <si>
    <t>4K6063</t>
  </si>
  <si>
    <t>ES675</t>
  </si>
  <si>
    <t>30230S</t>
  </si>
  <si>
    <t>EP112BR</t>
  </si>
  <si>
    <t>53137S</t>
  </si>
  <si>
    <t>53136S</t>
  </si>
  <si>
    <t>53130S</t>
  </si>
  <si>
    <t>01945EA</t>
  </si>
  <si>
    <t>02131EA</t>
  </si>
  <si>
    <t>01662SEA</t>
  </si>
  <si>
    <t>EZ187</t>
  </si>
  <si>
    <t>ICE400840R</t>
  </si>
  <si>
    <t>30712S</t>
  </si>
  <si>
    <t>S%000237403</t>
  </si>
  <si>
    <t>S%000234514</t>
  </si>
  <si>
    <t>000000031031</t>
  </si>
  <si>
    <t>S%000225852</t>
  </si>
  <si>
    <t>S%000235511</t>
  </si>
  <si>
    <t>ES800421</t>
  </si>
  <si>
    <t>DS1161</t>
  </si>
  <si>
    <t>DS911</t>
  </si>
  <si>
    <t>S%000235567</t>
  </si>
  <si>
    <t>30556S</t>
  </si>
  <si>
    <t>S%000214487</t>
  </si>
  <si>
    <t>DS979</t>
  </si>
  <si>
    <t>02263SEA</t>
  </si>
  <si>
    <t>00603EA</t>
  </si>
  <si>
    <t>01663EA</t>
  </si>
  <si>
    <t>ES370R</t>
  </si>
  <si>
    <t>ES323L</t>
  </si>
  <si>
    <t>S%000189296</t>
  </si>
  <si>
    <t>31053S</t>
  </si>
  <si>
    <t>31620S</t>
  </si>
  <si>
    <t>WP1075</t>
  </si>
  <si>
    <t>EP228R</t>
  </si>
  <si>
    <t>EP275B</t>
  </si>
  <si>
    <t>6K8657</t>
  </si>
  <si>
    <t>S%000224547</t>
  </si>
  <si>
    <t>EP164R</t>
  </si>
  <si>
    <t>3K6097</t>
  </si>
  <si>
    <t>4K7059</t>
  </si>
  <si>
    <t>70664S</t>
  </si>
  <si>
    <t>31609S</t>
  </si>
  <si>
    <t>30873S</t>
  </si>
  <si>
    <t>EP132R</t>
  </si>
  <si>
    <t>ICE400810</t>
  </si>
  <si>
    <t>30700S+10</t>
  </si>
  <si>
    <t>4K5222</t>
  </si>
  <si>
    <t>ICE410840R</t>
  </si>
  <si>
    <t>ICE300538</t>
  </si>
  <si>
    <t>S%000234336</t>
  </si>
  <si>
    <t>02015EA</t>
  </si>
  <si>
    <t>01847SNEA</t>
  </si>
  <si>
    <t>01946SEA</t>
  </si>
  <si>
    <t>32035S</t>
  </si>
  <si>
    <t>EP177BR</t>
  </si>
  <si>
    <t>54552S</t>
  </si>
  <si>
    <t>30647S</t>
  </si>
  <si>
    <t>01721SEA</t>
  </si>
  <si>
    <t>DS784</t>
  </si>
  <si>
    <t>ES350S</t>
  </si>
  <si>
    <t>58698S</t>
  </si>
  <si>
    <t>S%000222264</t>
  </si>
  <si>
    <t>4K377</t>
  </si>
  <si>
    <t>ES713</t>
  </si>
  <si>
    <t>S%000205717</t>
  </si>
  <si>
    <t>3K6247T</t>
  </si>
  <si>
    <t>WP5016H</t>
  </si>
  <si>
    <t>57309GS</t>
  </si>
  <si>
    <t>58178S</t>
  </si>
  <si>
    <t>2253B</t>
  </si>
  <si>
    <t>30557S</t>
  </si>
  <si>
    <t>000000002278</t>
  </si>
  <si>
    <t>30238S</t>
  </si>
  <si>
    <t>30920S</t>
  </si>
  <si>
    <t>ES412RL</t>
  </si>
  <si>
    <t>57022GS</t>
  </si>
  <si>
    <t>51726S</t>
  </si>
  <si>
    <t>30680S</t>
  </si>
  <si>
    <t>DS1177</t>
  </si>
  <si>
    <t>DS1042</t>
  </si>
  <si>
    <t>ES2066S</t>
  </si>
  <si>
    <t>1K6024</t>
  </si>
  <si>
    <t>S%000223098</t>
  </si>
  <si>
    <t>GP114S</t>
  </si>
  <si>
    <t>51027S</t>
  </si>
  <si>
    <t>S%000201791</t>
  </si>
  <si>
    <t>S%000225596</t>
  </si>
  <si>
    <t>EP609BR</t>
  </si>
  <si>
    <t>S%000230260</t>
  </si>
  <si>
    <t>54416S</t>
  </si>
  <si>
    <t>70648S</t>
  </si>
  <si>
    <t>58702S</t>
  </si>
  <si>
    <t>5920S</t>
  </si>
  <si>
    <t>EV800890</t>
  </si>
  <si>
    <t>4K200254</t>
  </si>
  <si>
    <t>4K200428</t>
  </si>
  <si>
    <t>4K200177</t>
  </si>
  <si>
    <t>5K200161</t>
  </si>
  <si>
    <t>1K500063</t>
  </si>
  <si>
    <t>ES801239</t>
  </si>
  <si>
    <t>ES800408</t>
  </si>
  <si>
    <t>6K750289</t>
  </si>
  <si>
    <t>ES3536</t>
  </si>
  <si>
    <t>6K750127</t>
  </si>
  <si>
    <t>S%000230263</t>
  </si>
  <si>
    <t>57016S</t>
  </si>
  <si>
    <t>S%000232892</t>
  </si>
  <si>
    <t>EP717BR</t>
  </si>
  <si>
    <t>000000053049</t>
  </si>
  <si>
    <t>S%000232743</t>
  </si>
  <si>
    <t>S%000227101</t>
  </si>
  <si>
    <t>S%000205020</t>
  </si>
  <si>
    <t>6K90659</t>
  </si>
  <si>
    <t>ES3572</t>
  </si>
  <si>
    <t>1K80992</t>
  </si>
  <si>
    <t>EV265</t>
  </si>
  <si>
    <t>ES3203L</t>
  </si>
  <si>
    <t>ES3401RL</t>
  </si>
  <si>
    <t>ES3368S</t>
  </si>
  <si>
    <t>S%000226375</t>
  </si>
  <si>
    <t>6K3093</t>
  </si>
  <si>
    <t>30662S</t>
  </si>
  <si>
    <t>EV800407</t>
  </si>
  <si>
    <t>S%000240026</t>
  </si>
  <si>
    <t>S%000198827</t>
  </si>
  <si>
    <t>70711S</t>
  </si>
  <si>
    <t>000000030691</t>
  </si>
  <si>
    <t>000000058575</t>
  </si>
  <si>
    <t>S%000237124</t>
  </si>
  <si>
    <t>ES800473</t>
  </si>
  <si>
    <t>EV800938</t>
  </si>
  <si>
    <t>EP224R</t>
  </si>
  <si>
    <t>35110S</t>
  </si>
  <si>
    <t>58676S</t>
  </si>
  <si>
    <t>32002S</t>
  </si>
  <si>
    <t>71030S</t>
  </si>
  <si>
    <t>000000057006</t>
  </si>
  <si>
    <t>ES3472</t>
  </si>
  <si>
    <t>ES800375</t>
  </si>
  <si>
    <t>2K621608</t>
  </si>
  <si>
    <t>2K621607</t>
  </si>
  <si>
    <t>4K7389</t>
  </si>
  <si>
    <t>5K3160</t>
  </si>
  <si>
    <t>4K200178</t>
  </si>
  <si>
    <t>6K750795</t>
  </si>
  <si>
    <t>4K200255</t>
  </si>
  <si>
    <t>2369B</t>
  </si>
  <si>
    <t>EP109</t>
  </si>
  <si>
    <t>HB12S</t>
  </si>
  <si>
    <t>S%000214226</t>
  </si>
  <si>
    <t>000000008914</t>
  </si>
  <si>
    <t>000000005256</t>
  </si>
  <si>
    <t>WP773</t>
  </si>
  <si>
    <t>FromLocation</t>
  </si>
  <si>
    <t>ToLocation</t>
  </si>
  <si>
    <t>Orderno</t>
  </si>
  <si>
    <t>OrderCode</t>
  </si>
  <si>
    <t>UniquesItems</t>
  </si>
  <si>
    <t>Frequency</t>
  </si>
  <si>
    <t>TotalQuantity</t>
  </si>
  <si>
    <t>FrequencyDistribution(TotalQuantity)</t>
  </si>
  <si>
    <t>FrequencyDistribution(No.ofOrders)</t>
  </si>
  <si>
    <t>PR34B</t>
  </si>
  <si>
    <t>BinsArray</t>
  </si>
  <si>
    <t>No.ofOrders</t>
  </si>
  <si>
    <t>SC01</t>
  </si>
  <si>
    <t>PR656</t>
  </si>
  <si>
    <t>RV3598</t>
  </si>
  <si>
    <t>SC17</t>
  </si>
  <si>
    <t>RV991</t>
  </si>
  <si>
    <t>RM1731100</t>
  </si>
  <si>
    <t>R751</t>
  </si>
  <si>
    <t>EHC2799500</t>
  </si>
  <si>
    <t>S111</t>
  </si>
  <si>
    <t>EHC2783500</t>
  </si>
  <si>
    <t>SC19</t>
  </si>
  <si>
    <t>EHC2795500</t>
  </si>
  <si>
    <t>EHC2451100</t>
  </si>
  <si>
    <t>RM17861000</t>
  </si>
  <si>
    <t>E729S</t>
  </si>
  <si>
    <t>PR433</t>
  </si>
  <si>
    <t>E1006P</t>
  </si>
  <si>
    <t>RV880X</t>
  </si>
  <si>
    <t>E1222P</t>
  </si>
  <si>
    <t>SC99</t>
  </si>
  <si>
    <t>EHC2061000</t>
  </si>
  <si>
    <t>S1000</t>
  </si>
  <si>
    <t>PR366</t>
  </si>
  <si>
    <t>E577S</t>
  </si>
  <si>
    <t>SC95</t>
  </si>
  <si>
    <t>PR230</t>
  </si>
  <si>
    <t>SUM6401</t>
  </si>
  <si>
    <t>EHC5552000</t>
  </si>
  <si>
    <t>SUM6901</t>
  </si>
  <si>
    <t>SC04</t>
  </si>
  <si>
    <t>PR373</t>
  </si>
  <si>
    <t>RV942S</t>
  </si>
  <si>
    <t>RV943X</t>
  </si>
  <si>
    <t>SUM6900</t>
  </si>
  <si>
    <t>PR346</t>
  </si>
  <si>
    <t>SUM1101</t>
  </si>
  <si>
    <t>EHC5551000</t>
  </si>
  <si>
    <t>SUM8600</t>
  </si>
  <si>
    <t>EHC5557000</t>
  </si>
  <si>
    <t>RDS2920100</t>
  </si>
  <si>
    <t>DDK101</t>
  </si>
  <si>
    <t>SC18</t>
  </si>
  <si>
    <t>HL2148S</t>
  </si>
  <si>
    <t>ER3974500</t>
  </si>
  <si>
    <t>SUM1301</t>
  </si>
  <si>
    <t>PR281</t>
  </si>
  <si>
    <t>SC21</t>
  </si>
  <si>
    <t>RV1680</t>
  </si>
  <si>
    <t>SUM1300</t>
  </si>
  <si>
    <t>RV1278</t>
  </si>
  <si>
    <t>ER3974</t>
  </si>
  <si>
    <t>PR662</t>
  </si>
  <si>
    <t>HL2011S</t>
  </si>
  <si>
    <t>PR432</t>
  </si>
  <si>
    <t>PR614</t>
  </si>
  <si>
    <t>EHC2317220</t>
  </si>
  <si>
    <t>EM42</t>
  </si>
  <si>
    <t>R9123M</t>
  </si>
  <si>
    <t>PR105</t>
  </si>
  <si>
    <t>EHC2350190</t>
  </si>
  <si>
    <t>RM1786100</t>
  </si>
  <si>
    <t>PRB385</t>
  </si>
  <si>
    <t>HL2205</t>
  </si>
  <si>
    <t>EPG225500</t>
  </si>
  <si>
    <t>PR614S</t>
  </si>
  <si>
    <t>RV3574</t>
  </si>
  <si>
    <t>R736M</t>
  </si>
  <si>
    <t>PR458</t>
  </si>
  <si>
    <t>EHC2435100</t>
  </si>
  <si>
    <t>PP637T25</t>
  </si>
  <si>
    <t>PR280</t>
  </si>
  <si>
    <t>PR660</t>
  </si>
  <si>
    <t>EHC2316270</t>
  </si>
  <si>
    <t>PR441</t>
  </si>
  <si>
    <t>HL7011SWT</t>
  </si>
  <si>
    <t>PR653</t>
  </si>
  <si>
    <t>HL7007S</t>
  </si>
  <si>
    <t>PR333</t>
  </si>
  <si>
    <t>HPV17</t>
  </si>
  <si>
    <t>R865M</t>
  </si>
  <si>
    <t>HL7017S</t>
  </si>
  <si>
    <t>PRB34B</t>
  </si>
  <si>
    <t>SSR889RS</t>
  </si>
  <si>
    <t>PR312</t>
  </si>
  <si>
    <t>PR668</t>
  </si>
  <si>
    <t>RDS92016</t>
  </si>
  <si>
    <t>PR306</t>
  </si>
  <si>
    <t>PR445</t>
  </si>
  <si>
    <t>EHC613200</t>
  </si>
  <si>
    <t>EHC613R</t>
  </si>
  <si>
    <t>PR465</t>
  </si>
  <si>
    <t>EHC555R</t>
  </si>
  <si>
    <t>RDS94025</t>
  </si>
  <si>
    <t>R930</t>
  </si>
  <si>
    <t>PR310</t>
  </si>
  <si>
    <t>RK5542</t>
  </si>
  <si>
    <t>PR605</t>
  </si>
  <si>
    <t>R813</t>
  </si>
  <si>
    <t>RV1304J</t>
  </si>
  <si>
    <t>RK5512</t>
  </si>
  <si>
    <t>R907M</t>
  </si>
  <si>
    <t>PR667</t>
  </si>
  <si>
    <t>RV3546S</t>
  </si>
  <si>
    <t>R930M</t>
  </si>
  <si>
    <t>RV3659S</t>
  </si>
  <si>
    <t>EHC2315440</t>
  </si>
  <si>
    <t>RV3504S</t>
  </si>
  <si>
    <t>RV1086</t>
  </si>
  <si>
    <t>RV9912XS</t>
  </si>
  <si>
    <t>R740M</t>
  </si>
  <si>
    <t>RV9910XS</t>
  </si>
  <si>
    <t>EHC555100</t>
  </si>
  <si>
    <t>RV886S</t>
  </si>
  <si>
    <t>PR471A</t>
  </si>
  <si>
    <t>RV685XS</t>
  </si>
  <si>
    <t>R844M</t>
  </si>
  <si>
    <t>RV619S</t>
  </si>
  <si>
    <t>HL1969</t>
  </si>
  <si>
    <t>RV611S</t>
  </si>
  <si>
    <t>RV3502</t>
  </si>
  <si>
    <t>PR372</t>
  </si>
  <si>
    <t>R917</t>
  </si>
  <si>
    <t>EPG199500</t>
  </si>
  <si>
    <t>PR274S</t>
  </si>
  <si>
    <t>EOS4501000</t>
  </si>
  <si>
    <t>PR15805S</t>
  </si>
  <si>
    <t>PR514S</t>
  </si>
  <si>
    <t>PR462</t>
  </si>
  <si>
    <t>RM1719100</t>
  </si>
  <si>
    <t>E1705B</t>
  </si>
  <si>
    <t>HL2083</t>
  </si>
  <si>
    <t>I868B</t>
  </si>
  <si>
    <t>PR460</t>
  </si>
  <si>
    <t>I5001B</t>
  </si>
  <si>
    <t>PR274</t>
  </si>
  <si>
    <t>I1610B</t>
  </si>
  <si>
    <t>ER399380</t>
  </si>
  <si>
    <t>PR652</t>
  </si>
  <si>
    <t>E2217B</t>
  </si>
  <si>
    <t>RDS292016</t>
  </si>
  <si>
    <t>E1371B</t>
  </si>
  <si>
    <t>PP507T100</t>
  </si>
  <si>
    <t>I2060B</t>
  </si>
  <si>
    <t>PR274A</t>
  </si>
  <si>
    <t>I3456B</t>
  </si>
  <si>
    <t>RM1776100</t>
  </si>
  <si>
    <t>01377EA2</t>
  </si>
  <si>
    <t>PR311</t>
  </si>
  <si>
    <t>02015EA2</t>
  </si>
  <si>
    <t>PR34BS</t>
  </si>
  <si>
    <t>01497SEA2</t>
  </si>
  <si>
    <t>PR378</t>
  </si>
  <si>
    <t>PR605S</t>
  </si>
  <si>
    <t>EHC0217100</t>
  </si>
  <si>
    <t>PR321S</t>
  </si>
  <si>
    <t>PR638</t>
  </si>
  <si>
    <t>PR310S</t>
  </si>
  <si>
    <t>EHC555200</t>
  </si>
  <si>
    <t>01664EA2</t>
  </si>
  <si>
    <t>PR446</t>
  </si>
  <si>
    <t>PR577S</t>
  </si>
  <si>
    <t>EHC2317100</t>
  </si>
  <si>
    <t>PR324S</t>
  </si>
  <si>
    <t>PR437S</t>
  </si>
  <si>
    <t>01665EA2</t>
  </si>
  <si>
    <t>RM1786X100</t>
  </si>
  <si>
    <t>01234EA2</t>
  </si>
  <si>
    <t>01233EA2</t>
  </si>
  <si>
    <t>RDS94116</t>
  </si>
  <si>
    <t>PP567100</t>
  </si>
  <si>
    <t>EOS2108100</t>
  </si>
  <si>
    <t>PR639</t>
  </si>
  <si>
    <t>E2761B</t>
  </si>
  <si>
    <t>HL1969S</t>
  </si>
  <si>
    <t>I408B</t>
  </si>
  <si>
    <t>PR490</t>
  </si>
  <si>
    <t>PLC41100</t>
  </si>
  <si>
    <t>HL2083S</t>
  </si>
  <si>
    <t>PR499</t>
  </si>
  <si>
    <t>RK504</t>
  </si>
  <si>
    <t>PR323</t>
  </si>
  <si>
    <t>HL1951S</t>
  </si>
  <si>
    <t>PR280A</t>
  </si>
  <si>
    <t>RV3514</t>
  </si>
  <si>
    <t>I5060B</t>
  </si>
  <si>
    <t>PR443</t>
  </si>
  <si>
    <t>E5059B</t>
  </si>
  <si>
    <t>PLS158500</t>
  </si>
  <si>
    <t>E1923B</t>
  </si>
  <si>
    <t>PR480</t>
  </si>
  <si>
    <t>B02L06</t>
  </si>
  <si>
    <t>EHC279750</t>
  </si>
  <si>
    <t>B01L10</t>
  </si>
  <si>
    <t>PR157</t>
  </si>
  <si>
    <t>E327S</t>
  </si>
  <si>
    <t>PR385</t>
  </si>
  <si>
    <t>E588S</t>
  </si>
  <si>
    <t>EHC242290</t>
  </si>
  <si>
    <t>E1575S</t>
  </si>
  <si>
    <t>RV3556</t>
  </si>
  <si>
    <t>E1589S</t>
  </si>
  <si>
    <t>E963P</t>
  </si>
  <si>
    <t>EHC1000100</t>
  </si>
  <si>
    <t>E1105P</t>
  </si>
  <si>
    <t>PP567T100</t>
  </si>
  <si>
    <t>E1011P</t>
  </si>
  <si>
    <t>R889M</t>
  </si>
  <si>
    <t>E921P</t>
  </si>
  <si>
    <t>PL14B25</t>
  </si>
  <si>
    <t>PR662S</t>
  </si>
  <si>
    <t>PLC14525</t>
  </si>
  <si>
    <t>PRB326</t>
  </si>
  <si>
    <t>PP568100</t>
  </si>
  <si>
    <t>EOS9166</t>
  </si>
  <si>
    <t>PP56025</t>
  </si>
  <si>
    <t>PR442</t>
  </si>
  <si>
    <t>PR537S</t>
  </si>
  <si>
    <t>PR638S</t>
  </si>
  <si>
    <t>HL1817HP</t>
  </si>
  <si>
    <t>B20H12</t>
  </si>
  <si>
    <t>RV1175</t>
  </si>
  <si>
    <t>R927M</t>
  </si>
  <si>
    <t>PR281S</t>
  </si>
  <si>
    <t>PR434</t>
  </si>
  <si>
    <t>E575S</t>
  </si>
  <si>
    <t>PR454</t>
  </si>
  <si>
    <t>E992P</t>
  </si>
  <si>
    <t>PR279</t>
  </si>
  <si>
    <t>E1019P</t>
  </si>
  <si>
    <t>PR498</t>
  </si>
  <si>
    <t>E953P</t>
  </si>
  <si>
    <t>PR604</t>
  </si>
  <si>
    <t>I5250B</t>
  </si>
  <si>
    <t>PR474</t>
  </si>
  <si>
    <t>PR674</t>
  </si>
  <si>
    <t>PR308S</t>
  </si>
  <si>
    <t>PR673</t>
  </si>
  <si>
    <t>PR342</t>
  </si>
  <si>
    <t>PR437</t>
  </si>
  <si>
    <t>PR335A</t>
  </si>
  <si>
    <t>PLC95100</t>
  </si>
  <si>
    <t>PP638100</t>
  </si>
  <si>
    <t>RV9902ZK</t>
  </si>
  <si>
    <t>PR339</t>
  </si>
  <si>
    <t>RV3510</t>
  </si>
  <si>
    <t>PR309</t>
  </si>
  <si>
    <t>RV864X</t>
  </si>
  <si>
    <t>PR682</t>
  </si>
  <si>
    <t>TC3028</t>
  </si>
  <si>
    <t>RM178616</t>
  </si>
  <si>
    <t>TC3057</t>
  </si>
  <si>
    <t>TC3225</t>
  </si>
  <si>
    <t>R928M</t>
  </si>
  <si>
    <t>TC3086</t>
  </si>
  <si>
    <t>R842M</t>
  </si>
  <si>
    <t>PP554100</t>
  </si>
  <si>
    <t>PLC30B100</t>
  </si>
  <si>
    <t>PR611</t>
  </si>
  <si>
    <t>PR381S</t>
  </si>
  <si>
    <t>ER3991</t>
  </si>
  <si>
    <t>EHC746200</t>
  </si>
  <si>
    <t>EM176</t>
  </si>
  <si>
    <t>EHC243825</t>
  </si>
  <si>
    <t>PR427</t>
  </si>
  <si>
    <t>PRB1033</t>
  </si>
  <si>
    <t>HL2201S</t>
  </si>
  <si>
    <t>I2602B</t>
  </si>
  <si>
    <t>RV909X</t>
  </si>
  <si>
    <t>E1657S</t>
  </si>
  <si>
    <t>VT2000</t>
  </si>
  <si>
    <t>E737S</t>
  </si>
  <si>
    <t>RV1038X</t>
  </si>
  <si>
    <t>E750S</t>
  </si>
  <si>
    <t>PR230A</t>
  </si>
  <si>
    <t>E1576S</t>
  </si>
  <si>
    <t>PR317</t>
  </si>
  <si>
    <t>E787S</t>
  </si>
  <si>
    <t>PLC54100</t>
  </si>
  <si>
    <t>S834T</t>
  </si>
  <si>
    <t>RM106100</t>
  </si>
  <si>
    <t>PR335AS</t>
  </si>
  <si>
    <t>R840M</t>
  </si>
  <si>
    <t>PR337S</t>
  </si>
  <si>
    <t>EHC1006100</t>
  </si>
  <si>
    <t>PR311S</t>
  </si>
  <si>
    <t>PLC41B100</t>
  </si>
  <si>
    <t>SS3145</t>
  </si>
  <si>
    <t>RV943XS</t>
  </si>
  <si>
    <t>PR373S</t>
  </si>
  <si>
    <t>PR312S</t>
  </si>
  <si>
    <t>SS3100</t>
  </si>
  <si>
    <t>HL1817HPS</t>
  </si>
  <si>
    <t>PLC224100</t>
  </si>
  <si>
    <t>B03H14</t>
  </si>
  <si>
    <t>PLC85100</t>
  </si>
  <si>
    <t>PP554T100</t>
  </si>
  <si>
    <t>B02L10</t>
  </si>
  <si>
    <t>RV2302</t>
  </si>
  <si>
    <t>E1840P</t>
  </si>
  <si>
    <t>A10H17</t>
  </si>
  <si>
    <t>EHC1003100</t>
  </si>
  <si>
    <t>E415S</t>
  </si>
  <si>
    <t>PR537</t>
  </si>
  <si>
    <t>E951P</t>
  </si>
  <si>
    <t>PR441S</t>
  </si>
  <si>
    <t>E1067P</t>
  </si>
  <si>
    <t>PR615S</t>
  </si>
  <si>
    <t>HL7003S</t>
  </si>
  <si>
    <t>E922P</t>
  </si>
  <si>
    <t>HL1969HP</t>
  </si>
  <si>
    <t>E1250P</t>
  </si>
  <si>
    <t>R9111M</t>
  </si>
  <si>
    <t>PR684</t>
  </si>
  <si>
    <t>VT1992S</t>
  </si>
  <si>
    <t>PLC20625</t>
  </si>
  <si>
    <t>RK410</t>
  </si>
  <si>
    <t>PLS159100</t>
  </si>
  <si>
    <t>PR434S</t>
  </si>
  <si>
    <t>RDS941100</t>
  </si>
  <si>
    <t>E1159P</t>
  </si>
  <si>
    <t>RM1793100</t>
  </si>
  <si>
    <t>E1243P</t>
  </si>
  <si>
    <t>PR310A</t>
  </si>
  <si>
    <t>E966P</t>
  </si>
  <si>
    <t>PR379</t>
  </si>
  <si>
    <t>E931P</t>
  </si>
  <si>
    <t>PR602</t>
  </si>
  <si>
    <t>B04L08</t>
  </si>
  <si>
    <t>PR610</t>
  </si>
  <si>
    <t>EHC1002100</t>
  </si>
  <si>
    <t>EHC2315100</t>
  </si>
  <si>
    <t>PR326S</t>
  </si>
  <si>
    <t>RK450</t>
  </si>
  <si>
    <t>ZDDP4</t>
  </si>
  <si>
    <t>RK508</t>
  </si>
  <si>
    <t>EM62</t>
  </si>
  <si>
    <t>PR15720S</t>
  </si>
  <si>
    <t>HL1951</t>
  </si>
  <si>
    <t>PR615</t>
  </si>
  <si>
    <t>PR324</t>
  </si>
  <si>
    <t>E900P</t>
  </si>
  <si>
    <t>PLC82100</t>
  </si>
  <si>
    <t>PR281B</t>
  </si>
  <si>
    <t>RV807</t>
  </si>
  <si>
    <t>I1836B+15</t>
  </si>
  <si>
    <t>PLC18100</t>
  </si>
  <si>
    <t>PR13905S</t>
  </si>
  <si>
    <t>PLC108100</t>
  </si>
  <si>
    <t>PR275</t>
  </si>
  <si>
    <t>RDS1920100</t>
  </si>
  <si>
    <t>SSR1840RS</t>
  </si>
  <si>
    <t>PR311B</t>
  </si>
  <si>
    <t>SSR2889RS</t>
  </si>
  <si>
    <t>PLC18B100</t>
  </si>
  <si>
    <t>SSR907SPRS</t>
  </si>
  <si>
    <t>PR746</t>
  </si>
  <si>
    <t>SS2100</t>
  </si>
  <si>
    <t>PR475</t>
  </si>
  <si>
    <t>PR320S</t>
  </si>
  <si>
    <t>EHC6131000</t>
  </si>
  <si>
    <t>E1029P</t>
  </si>
  <si>
    <t>E923P</t>
  </si>
  <si>
    <t>HL2201</t>
  </si>
  <si>
    <t>PR91BS</t>
  </si>
  <si>
    <t>HL2205S</t>
  </si>
  <si>
    <t>PR98BS</t>
  </si>
  <si>
    <t>RV1061</t>
  </si>
  <si>
    <t>IS57A</t>
  </si>
  <si>
    <t>E1923M+15</t>
  </si>
  <si>
    <t>RK406</t>
  </si>
  <si>
    <t>RV901X</t>
  </si>
  <si>
    <t>RV466</t>
  </si>
  <si>
    <t>RK401</t>
  </si>
  <si>
    <t>E713M</t>
  </si>
  <si>
    <t>PR279S</t>
  </si>
  <si>
    <t>E210S</t>
  </si>
  <si>
    <t>RK1736</t>
  </si>
  <si>
    <t>HPV34</t>
  </si>
  <si>
    <t>RV1943X</t>
  </si>
  <si>
    <t>RV1149</t>
  </si>
  <si>
    <t>R756M</t>
  </si>
  <si>
    <t>E1015P</t>
  </si>
  <si>
    <t>PLC16100</t>
  </si>
  <si>
    <t>SUM1065</t>
  </si>
  <si>
    <t>PP507100</t>
  </si>
  <si>
    <t>SUM1104</t>
  </si>
  <si>
    <t>SC24</t>
  </si>
  <si>
    <t>R908M</t>
  </si>
  <si>
    <t>RV3515</t>
  </si>
  <si>
    <t>SUM1108</t>
  </si>
  <si>
    <t>PP638T100</t>
  </si>
  <si>
    <t>PR496</t>
  </si>
  <si>
    <t>SC97</t>
  </si>
  <si>
    <t>RDS94016</t>
  </si>
  <si>
    <t>RDS292025</t>
  </si>
  <si>
    <t>RV9919Y</t>
  </si>
  <si>
    <t>SC28</t>
  </si>
  <si>
    <t>HPV35</t>
  </si>
  <si>
    <t>PR442S</t>
  </si>
  <si>
    <t>RV3504</t>
  </si>
  <si>
    <t>E1827S</t>
  </si>
  <si>
    <t>RM186125</t>
  </si>
  <si>
    <t>EPG22550</t>
  </si>
  <si>
    <t>PR13925Q4</t>
  </si>
  <si>
    <t>RM173125</t>
  </si>
  <si>
    <t>HL7018S</t>
  </si>
  <si>
    <t>RK548</t>
  </si>
  <si>
    <t>E587S</t>
  </si>
  <si>
    <t>E578S</t>
  </si>
  <si>
    <t>EHC1001115</t>
  </si>
  <si>
    <t>PK925</t>
  </si>
  <si>
    <t>PP568T100</t>
  </si>
  <si>
    <t>RV1330X</t>
  </si>
  <si>
    <t>LB276</t>
  </si>
  <si>
    <t>EHC245025</t>
  </si>
  <si>
    <t>PLC208B100</t>
  </si>
  <si>
    <t>PR321</t>
  </si>
  <si>
    <t>EOS915100</t>
  </si>
  <si>
    <t>PLC146100</t>
  </si>
  <si>
    <t>PP637T100</t>
  </si>
  <si>
    <t>PLC282100</t>
  </si>
  <si>
    <t>PLC30100</t>
  </si>
  <si>
    <t>RM1723100</t>
  </si>
  <si>
    <t>PLC75B100</t>
  </si>
  <si>
    <t>PR307</t>
  </si>
  <si>
    <t>PR327</t>
  </si>
  <si>
    <t>PLC5225</t>
  </si>
  <si>
    <t>RK547</t>
  </si>
  <si>
    <t>PR366S</t>
  </si>
  <si>
    <t>PLS7125</t>
  </si>
  <si>
    <t>RV9951S</t>
  </si>
  <si>
    <t>HL7012S</t>
  </si>
  <si>
    <t>R929M</t>
  </si>
  <si>
    <t>EHC2351750</t>
  </si>
  <si>
    <t>PR667S</t>
  </si>
  <si>
    <t>PP45425</t>
  </si>
  <si>
    <t>EHC131S1</t>
  </si>
  <si>
    <t>TEK232</t>
  </si>
  <si>
    <t>RM177125</t>
  </si>
  <si>
    <t>TEK460</t>
  </si>
  <si>
    <t>R868M</t>
  </si>
  <si>
    <t>TEK547M</t>
  </si>
  <si>
    <t>PR472</t>
  </si>
  <si>
    <t>TEK548W</t>
  </si>
  <si>
    <t>J17H13</t>
  </si>
  <si>
    <t>PR353</t>
  </si>
  <si>
    <t>TEK548</t>
  </si>
  <si>
    <t>PR281A</t>
  </si>
  <si>
    <t>RS652</t>
  </si>
  <si>
    <t>PR313</t>
  </si>
  <si>
    <t>RDS94125</t>
  </si>
  <si>
    <t>EHC206100</t>
  </si>
  <si>
    <t>RM1741100</t>
  </si>
  <si>
    <t>RM179325</t>
  </si>
  <si>
    <t>EHC1050100</t>
  </si>
  <si>
    <t>PR459</t>
  </si>
  <si>
    <t>PLC82B100</t>
  </si>
  <si>
    <t>RM882525</t>
  </si>
  <si>
    <t>PR365</t>
  </si>
  <si>
    <t>RM178625</t>
  </si>
  <si>
    <t>RV3513</t>
  </si>
  <si>
    <t>RM179725</t>
  </si>
  <si>
    <t>PR471</t>
  </si>
  <si>
    <t>RM177625</t>
  </si>
  <si>
    <t>PLC230B100</t>
  </si>
  <si>
    <t>RM160125</t>
  </si>
  <si>
    <t>RM1758100</t>
  </si>
  <si>
    <t>RV1299</t>
  </si>
  <si>
    <t>RM174025</t>
  </si>
  <si>
    <t>RV3557</t>
  </si>
  <si>
    <t>R9123</t>
  </si>
  <si>
    <t>RM178325</t>
  </si>
  <si>
    <t>RM172125</t>
  </si>
  <si>
    <t>RV1680S</t>
  </si>
  <si>
    <t>RM174125</t>
  </si>
  <si>
    <t>RM172325</t>
  </si>
  <si>
    <t>E2231</t>
  </si>
  <si>
    <t>R902M</t>
  </si>
  <si>
    <t>RM179125</t>
  </si>
  <si>
    <t>R888M</t>
  </si>
  <si>
    <t>PR668S</t>
  </si>
  <si>
    <t>HL7003</t>
  </si>
  <si>
    <t>R846M</t>
  </si>
  <si>
    <t>IS55E</t>
  </si>
  <si>
    <t>1346003K</t>
  </si>
  <si>
    <t>E5085</t>
  </si>
  <si>
    <t>E5171M</t>
  </si>
  <si>
    <t>RV1082</t>
  </si>
  <si>
    <t>RV1420</t>
  </si>
  <si>
    <t>RV3558</t>
  </si>
  <si>
    <t>RV9912X</t>
  </si>
  <si>
    <t>RV9928X</t>
  </si>
  <si>
    <t>PR794</t>
  </si>
  <si>
    <t>RV1290</t>
  </si>
  <si>
    <t>EX867M+15</t>
  </si>
  <si>
    <t>PP637100</t>
  </si>
  <si>
    <t>RV526</t>
  </si>
  <si>
    <t>PLC75100</t>
  </si>
  <si>
    <t>RV884X</t>
  </si>
  <si>
    <t>PLC16B100</t>
  </si>
  <si>
    <t>RV814</t>
  </si>
  <si>
    <t>RV813</t>
  </si>
  <si>
    <t>PR608</t>
  </si>
  <si>
    <t>RV778</t>
  </si>
  <si>
    <t>RV883</t>
  </si>
  <si>
    <t>RV619</t>
  </si>
  <si>
    <t>RDS940100</t>
  </si>
  <si>
    <t>I1922M+15</t>
  </si>
  <si>
    <t>RV765</t>
  </si>
  <si>
    <t>E2199M</t>
  </si>
  <si>
    <t>RV3657</t>
  </si>
  <si>
    <t>I2198M</t>
  </si>
  <si>
    <t>PLC224B100</t>
  </si>
  <si>
    <t>I1588M+15</t>
  </si>
  <si>
    <t>I1644M</t>
  </si>
  <si>
    <t>PR463</t>
  </si>
  <si>
    <t>I1806M+15</t>
  </si>
  <si>
    <t>EHC2427100</t>
  </si>
  <si>
    <t>I1476M+15</t>
  </si>
  <si>
    <t>PR675</t>
  </si>
  <si>
    <t>RM179316</t>
  </si>
  <si>
    <t>PR280B</t>
  </si>
  <si>
    <t>EX2627</t>
  </si>
  <si>
    <t>HL2011</t>
  </si>
  <si>
    <t>PR326</t>
  </si>
  <si>
    <t>PLS7810</t>
  </si>
  <si>
    <t>RV3556S</t>
  </si>
  <si>
    <t>PR317S</t>
  </si>
  <si>
    <t>PR337</t>
  </si>
  <si>
    <t>EPL4</t>
  </si>
  <si>
    <t>RV672</t>
  </si>
  <si>
    <t>R710M</t>
  </si>
  <si>
    <t>I1830M+15</t>
  </si>
  <si>
    <t>HPV34M</t>
  </si>
  <si>
    <t>I5160M</t>
  </si>
  <si>
    <t>EHC245250</t>
  </si>
  <si>
    <t>E1779M+15</t>
  </si>
  <si>
    <t>I1476M</t>
  </si>
  <si>
    <t>RK402</t>
  </si>
  <si>
    <t>PR652S</t>
  </si>
  <si>
    <t>HPV13</t>
  </si>
  <si>
    <t>RDS192016</t>
  </si>
  <si>
    <t>EHC1005175</t>
  </si>
  <si>
    <t>155S</t>
  </si>
  <si>
    <t>HL7000S</t>
  </si>
  <si>
    <t>PR15860S</t>
  </si>
  <si>
    <t>E3445M</t>
  </si>
  <si>
    <t>B02L08</t>
  </si>
  <si>
    <t>PL102100</t>
  </si>
  <si>
    <t>E1571S</t>
  </si>
  <si>
    <t>PLC85B100</t>
  </si>
  <si>
    <t>E574S</t>
  </si>
  <si>
    <t>EOS530100</t>
  </si>
  <si>
    <t>RM1792100</t>
  </si>
  <si>
    <t>PLC48100</t>
  </si>
  <si>
    <t>E980P</t>
  </si>
  <si>
    <t>PL103100</t>
  </si>
  <si>
    <t>E1033P</t>
  </si>
  <si>
    <t>RM588100</t>
  </si>
  <si>
    <t>E5111</t>
  </si>
  <si>
    <t>PR302</t>
  </si>
  <si>
    <t>E937P</t>
  </si>
  <si>
    <t>PR637</t>
  </si>
  <si>
    <t>E1005P</t>
  </si>
  <si>
    <t>R840NM</t>
  </si>
  <si>
    <t>E912P</t>
  </si>
  <si>
    <t>PR663</t>
  </si>
  <si>
    <t>RV527</t>
  </si>
  <si>
    <t>PR415</t>
  </si>
  <si>
    <t>RM1000100</t>
  </si>
  <si>
    <t>R840R</t>
  </si>
  <si>
    <t>RM1783100</t>
  </si>
  <si>
    <t>PR661</t>
  </si>
  <si>
    <t>R1840NM</t>
  </si>
  <si>
    <t>PRB432</t>
  </si>
  <si>
    <t>EHC2316100</t>
  </si>
  <si>
    <t>PR683</t>
  </si>
  <si>
    <t>RM179216</t>
  </si>
  <si>
    <t>EOS911816</t>
  </si>
  <si>
    <t>HL2269</t>
  </si>
  <si>
    <t>PR379S</t>
  </si>
  <si>
    <t>PR653S</t>
  </si>
  <si>
    <t>PR380S</t>
  </si>
  <si>
    <t>E9832</t>
  </si>
  <si>
    <t>PR696S</t>
  </si>
  <si>
    <t>PLC20825</t>
  </si>
  <si>
    <t>RS701</t>
  </si>
  <si>
    <t>PR740S</t>
  </si>
  <si>
    <t>PR323S</t>
  </si>
  <si>
    <t>I3454M</t>
  </si>
  <si>
    <t>E1217P</t>
  </si>
  <si>
    <t>SC14</t>
  </si>
  <si>
    <t>RV9951</t>
  </si>
  <si>
    <t>E1090P</t>
  </si>
  <si>
    <t>E1195PW</t>
  </si>
  <si>
    <t>RV1011</t>
  </si>
  <si>
    <t>E985P</t>
  </si>
  <si>
    <t>E1567B</t>
  </si>
  <si>
    <t>PR339S</t>
  </si>
  <si>
    <t>E811S</t>
  </si>
  <si>
    <t>PLC14425</t>
  </si>
  <si>
    <t>PR103B</t>
  </si>
  <si>
    <t>SC05</t>
  </si>
  <si>
    <t>PR436</t>
  </si>
  <si>
    <t>E2689M</t>
  </si>
  <si>
    <t>E1244PW</t>
  </si>
  <si>
    <t>RM1740100</t>
  </si>
  <si>
    <t>E1065P</t>
  </si>
  <si>
    <t>ER3977</t>
  </si>
  <si>
    <t>RM150100</t>
  </si>
  <si>
    <t>PLS78100</t>
  </si>
  <si>
    <t>E1838P</t>
  </si>
  <si>
    <t>PLC93100</t>
  </si>
  <si>
    <t>SUM3501</t>
  </si>
  <si>
    <t>RM1717100</t>
  </si>
  <si>
    <t>RM1721100</t>
  </si>
  <si>
    <t>RM1791100</t>
  </si>
  <si>
    <t>PLC212100</t>
  </si>
  <si>
    <t>PR720</t>
  </si>
  <si>
    <t>E1835P</t>
  </si>
  <si>
    <t>PR422</t>
  </si>
  <si>
    <t>RM1771100</t>
  </si>
  <si>
    <t>ER3994</t>
  </si>
  <si>
    <t>PR155</t>
  </si>
  <si>
    <t>RV1265</t>
  </si>
  <si>
    <t>R900M</t>
  </si>
  <si>
    <t>E920P</t>
  </si>
  <si>
    <t>PLC144100</t>
  </si>
  <si>
    <t>PR678</t>
  </si>
  <si>
    <t>PR609</t>
  </si>
  <si>
    <t>PR618</t>
  </si>
  <si>
    <t>PR737</t>
  </si>
  <si>
    <t>PR777</t>
  </si>
  <si>
    <t>EHC1004200</t>
  </si>
  <si>
    <t>PRB401</t>
  </si>
  <si>
    <t>PL14100</t>
  </si>
  <si>
    <t>EHC131S</t>
  </si>
  <si>
    <t>PR103BS</t>
  </si>
  <si>
    <t>I1476+15</t>
  </si>
  <si>
    <t>HPV4</t>
  </si>
  <si>
    <t>E2689B</t>
  </si>
  <si>
    <t>RDS2920K</t>
  </si>
  <si>
    <t>J16L09</t>
  </si>
  <si>
    <t>PLC1825</t>
  </si>
  <si>
    <t>PLC13325</t>
  </si>
  <si>
    <t>RV3598S</t>
  </si>
  <si>
    <t>PR105S</t>
  </si>
  <si>
    <t>R907</t>
  </si>
  <si>
    <t>PR611S</t>
  </si>
  <si>
    <t>RK738</t>
  </si>
  <si>
    <t>EHC614200</t>
  </si>
  <si>
    <t>RV685X</t>
  </si>
  <si>
    <t>RV887X</t>
  </si>
  <si>
    <t>EHC278350</t>
  </si>
  <si>
    <t>R755M</t>
  </si>
  <si>
    <t>R802M</t>
  </si>
  <si>
    <t>RV577S</t>
  </si>
  <si>
    <t>RV576S</t>
  </si>
  <si>
    <t>PR230S</t>
  </si>
  <si>
    <t>RV991S</t>
  </si>
  <si>
    <t>I1730B</t>
  </si>
  <si>
    <t>E1355B</t>
  </si>
  <si>
    <t>E5071B</t>
  </si>
  <si>
    <t>I920B</t>
  </si>
  <si>
    <t>E911B</t>
  </si>
  <si>
    <t>PR309S</t>
  </si>
  <si>
    <t>E3445B</t>
  </si>
  <si>
    <t>E1821B</t>
  </si>
  <si>
    <t>PLC28225</t>
  </si>
  <si>
    <t>E1731B</t>
  </si>
  <si>
    <t>EHC231525</t>
  </si>
  <si>
    <t>I5068B</t>
  </si>
  <si>
    <t>PR609S</t>
  </si>
  <si>
    <t>I3454B</t>
  </si>
  <si>
    <t>PR15815S</t>
  </si>
  <si>
    <t>PR201S</t>
  </si>
  <si>
    <t>RV1086S</t>
  </si>
  <si>
    <t>I5200B</t>
  </si>
  <si>
    <t>R915</t>
  </si>
  <si>
    <t>01289EA2</t>
  </si>
  <si>
    <t>I5084</t>
  </si>
  <si>
    <t>E785</t>
  </si>
  <si>
    <t>I5288B</t>
  </si>
  <si>
    <t>EOS80616</t>
  </si>
  <si>
    <t>PR333S</t>
  </si>
  <si>
    <t>EOS914016</t>
  </si>
  <si>
    <t>01589EA2</t>
  </si>
  <si>
    <t>PP56725</t>
  </si>
  <si>
    <t>PLC3025</t>
  </si>
  <si>
    <t>HL1900S</t>
  </si>
  <si>
    <t>PR230AS</t>
  </si>
  <si>
    <t>R909M</t>
  </si>
  <si>
    <t>RDS192025</t>
  </si>
  <si>
    <t>PLS17025</t>
  </si>
  <si>
    <t>HPV27M</t>
  </si>
  <si>
    <t>RV3517</t>
  </si>
  <si>
    <t>PR343</t>
  </si>
  <si>
    <t>PR700</t>
  </si>
  <si>
    <t>B01H14</t>
  </si>
  <si>
    <t>EOS9051</t>
  </si>
  <si>
    <t>A09H18</t>
  </si>
  <si>
    <t>PR514</t>
  </si>
  <si>
    <t>PR380</t>
  </si>
  <si>
    <t>EHC281150</t>
  </si>
  <si>
    <t>PR310B</t>
  </si>
  <si>
    <t>EHC1060100</t>
  </si>
  <si>
    <t>EOS938100</t>
  </si>
  <si>
    <t>J12H12</t>
  </si>
  <si>
    <t>RDS920100</t>
  </si>
  <si>
    <t>R908</t>
  </si>
  <si>
    <t>J13L08</t>
  </si>
  <si>
    <t>ER3976</t>
  </si>
  <si>
    <t>RM1861100</t>
  </si>
  <si>
    <t>PR495</t>
  </si>
  <si>
    <t>PR381</t>
  </si>
  <si>
    <t>R867M</t>
  </si>
  <si>
    <t>PR213</t>
  </si>
  <si>
    <t>R9114M</t>
  </si>
  <si>
    <t>RM1720100</t>
  </si>
  <si>
    <t>EOS2100100</t>
  </si>
  <si>
    <t>EHC766100</t>
  </si>
  <si>
    <t>PR636</t>
  </si>
  <si>
    <t>R752M</t>
  </si>
  <si>
    <t>PR414</t>
  </si>
  <si>
    <t>RV2210</t>
  </si>
  <si>
    <t>PR581</t>
  </si>
  <si>
    <t>EOS9118</t>
  </si>
  <si>
    <t>EHC118S1</t>
  </si>
  <si>
    <t>EOS493216</t>
  </si>
  <si>
    <t>RS621</t>
  </si>
  <si>
    <t>PR327S</t>
  </si>
  <si>
    <t>PR446S</t>
  </si>
  <si>
    <t>RV869S</t>
  </si>
  <si>
    <t>PR499S</t>
  </si>
  <si>
    <t>PR314S</t>
  </si>
  <si>
    <t>R926A12</t>
  </si>
  <si>
    <t>PP63825</t>
  </si>
  <si>
    <t>HL2269S</t>
  </si>
  <si>
    <t>HPV6</t>
  </si>
  <si>
    <t>PR353S</t>
  </si>
  <si>
    <t>HPV35M</t>
  </si>
  <si>
    <t>PL2610</t>
  </si>
  <si>
    <t>PLC20110</t>
  </si>
  <si>
    <t>WLG8</t>
  </si>
  <si>
    <t>E5289M</t>
  </si>
  <si>
    <t>I1820M+15</t>
  </si>
  <si>
    <t>PLC9325</t>
  </si>
  <si>
    <t>I2692M</t>
  </si>
  <si>
    <t>RS661</t>
  </si>
  <si>
    <t>R881M</t>
  </si>
  <si>
    <t>PLC146BR8</t>
  </si>
  <si>
    <t>E1873S</t>
  </si>
  <si>
    <t>HL2270S</t>
  </si>
  <si>
    <t>PR15740S</t>
  </si>
  <si>
    <t>PR280S</t>
  </si>
  <si>
    <t>PLC18B10</t>
  </si>
  <si>
    <t>HL2012</t>
  </si>
  <si>
    <t>I3452</t>
  </si>
  <si>
    <t>HL7017</t>
  </si>
  <si>
    <t>I1652B</t>
  </si>
  <si>
    <t>EHC99S</t>
  </si>
  <si>
    <t>RV1082S</t>
  </si>
  <si>
    <t>PR460S</t>
  </si>
  <si>
    <t>SSR1840SPRS</t>
  </si>
  <si>
    <t>VT2000S</t>
  </si>
  <si>
    <t>E1669B</t>
  </si>
  <si>
    <t>HPV19</t>
  </si>
  <si>
    <t>E5215B</t>
  </si>
  <si>
    <t>PR608S</t>
  </si>
  <si>
    <t>RA1051</t>
  </si>
  <si>
    <t>PLS15410</t>
  </si>
  <si>
    <t>RK676</t>
  </si>
  <si>
    <t>I1476</t>
  </si>
  <si>
    <t>EHC118S</t>
  </si>
  <si>
    <t>R810</t>
  </si>
  <si>
    <t>PR454S</t>
  </si>
  <si>
    <t>RK2737</t>
  </si>
  <si>
    <t>I2892</t>
  </si>
  <si>
    <t>E1651B</t>
  </si>
  <si>
    <t>EHC116S</t>
  </si>
  <si>
    <t>PR302S</t>
  </si>
  <si>
    <t>RM8829S</t>
  </si>
  <si>
    <t>TC3031</t>
  </si>
  <si>
    <t>SS31009</t>
  </si>
  <si>
    <t>PLC20425</t>
  </si>
  <si>
    <t>PLC1625</t>
  </si>
  <si>
    <t>RV9928XQ4</t>
  </si>
  <si>
    <t>PP63725</t>
  </si>
  <si>
    <t>PR15810Q4</t>
  </si>
  <si>
    <t>RV9937Q4</t>
  </si>
  <si>
    <t>HL2011Q4</t>
  </si>
  <si>
    <t>B1228</t>
  </si>
  <si>
    <t>VT2000Q4</t>
  </si>
  <si>
    <t>RV1684</t>
  </si>
  <si>
    <t>HL2205Q4</t>
  </si>
  <si>
    <t>RV1405</t>
  </si>
  <si>
    <t>HL1951Q4</t>
  </si>
  <si>
    <t>RM882725</t>
  </si>
  <si>
    <t>RV9912XQ4</t>
  </si>
  <si>
    <t>PP50725</t>
  </si>
  <si>
    <t>PR15795Q4</t>
  </si>
  <si>
    <t>EHC280250</t>
  </si>
  <si>
    <t>PR13830Q4</t>
  </si>
  <si>
    <t>ER3993</t>
  </si>
  <si>
    <t>HPV6M</t>
  </si>
  <si>
    <t>PR13840Q4</t>
  </si>
  <si>
    <t>R810M</t>
  </si>
  <si>
    <t>PR405</t>
  </si>
  <si>
    <t>HPV15Q8</t>
  </si>
  <si>
    <t>RM1797100</t>
  </si>
  <si>
    <t>PR13795Q4</t>
  </si>
  <si>
    <t>PL46100</t>
  </si>
  <si>
    <t>RV9924ZQ4</t>
  </si>
  <si>
    <t>EPG602S100</t>
  </si>
  <si>
    <t>RV9939Q4</t>
  </si>
  <si>
    <t>PLC234100</t>
  </si>
  <si>
    <t>PR15805Q4</t>
  </si>
  <si>
    <t>PR1001</t>
  </si>
  <si>
    <t>HL2083Q4</t>
  </si>
  <si>
    <t>HPV8Q8</t>
  </si>
  <si>
    <t>PL7100</t>
  </si>
  <si>
    <t>PR402Q4</t>
  </si>
  <si>
    <t>PLC248100</t>
  </si>
  <si>
    <t>PR386Q4</t>
  </si>
  <si>
    <t>RM8827100</t>
  </si>
  <si>
    <t>RV9907XQ4</t>
  </si>
  <si>
    <t>PLC80100</t>
  </si>
  <si>
    <t>PR15785Q4</t>
  </si>
  <si>
    <t>EOS9052</t>
  </si>
  <si>
    <t>PR13870Q4</t>
  </si>
  <si>
    <t>RM8825100</t>
  </si>
  <si>
    <t>HPV24Q8</t>
  </si>
  <si>
    <t>RV415</t>
  </si>
  <si>
    <t>PR577Q4</t>
  </si>
  <si>
    <t>PLC80B100</t>
  </si>
  <si>
    <t>HPV18Q8</t>
  </si>
  <si>
    <t>RV3501</t>
  </si>
  <si>
    <t>HPV17Q8</t>
  </si>
  <si>
    <t>PLC186B100</t>
  </si>
  <si>
    <t>HPV6Q8</t>
  </si>
  <si>
    <t>PLC105100</t>
  </si>
  <si>
    <t>HPV36Q8</t>
  </si>
  <si>
    <t>PLC38100</t>
  </si>
  <si>
    <t>HPV23Q8</t>
  </si>
  <si>
    <t>PLS71100</t>
  </si>
  <si>
    <t>HPV16Q8</t>
  </si>
  <si>
    <t>HPV20M</t>
  </si>
  <si>
    <t>HPV2Q8</t>
  </si>
  <si>
    <t>HPV12Q8</t>
  </si>
  <si>
    <t>PR717B</t>
  </si>
  <si>
    <t>HPV10Q8</t>
  </si>
  <si>
    <t>PRB386</t>
  </si>
  <si>
    <t>HPV1Q8</t>
  </si>
  <si>
    <t>PR13780</t>
  </si>
  <si>
    <t>HPV46Q8</t>
  </si>
  <si>
    <t>EOS240B100</t>
  </si>
  <si>
    <t>HPV26Q8</t>
  </si>
  <si>
    <t>HPV4Q8</t>
  </si>
  <si>
    <t>EHC803200</t>
  </si>
  <si>
    <t>HPV37Q8</t>
  </si>
  <si>
    <t>EHC743200</t>
  </si>
  <si>
    <t>HPV45Q8</t>
  </si>
  <si>
    <t>EPG225100</t>
  </si>
  <si>
    <t>HPV22Q8</t>
  </si>
  <si>
    <t>PR628</t>
  </si>
  <si>
    <t>HPV20Q8</t>
  </si>
  <si>
    <t>PR464</t>
  </si>
  <si>
    <t>HPV13Q8</t>
  </si>
  <si>
    <t>PR328</t>
  </si>
  <si>
    <t>HPV19Q8</t>
  </si>
  <si>
    <t>PLC42100</t>
  </si>
  <si>
    <t>PR670</t>
  </si>
  <si>
    <t>PR401Q4</t>
  </si>
  <si>
    <t>TC75410</t>
  </si>
  <si>
    <t>PRC110</t>
  </si>
  <si>
    <t>I1316B</t>
  </si>
  <si>
    <t>PRC105</t>
  </si>
  <si>
    <t>R893</t>
  </si>
  <si>
    <t>PRC101</t>
  </si>
  <si>
    <t>PR378S</t>
  </si>
  <si>
    <t>PR311BS</t>
  </si>
  <si>
    <t>PR306S</t>
  </si>
  <si>
    <t>E1077</t>
  </si>
  <si>
    <t>PR230Q4</t>
  </si>
  <si>
    <t>RM100016</t>
  </si>
  <si>
    <t>I5001</t>
  </si>
  <si>
    <t>EOS913416</t>
  </si>
  <si>
    <t>EOS494216</t>
  </si>
  <si>
    <t>PR15730S</t>
  </si>
  <si>
    <t>305S</t>
  </si>
  <si>
    <t>I1418B</t>
  </si>
  <si>
    <t>SS21009</t>
  </si>
  <si>
    <t>SS3130</t>
  </si>
  <si>
    <t>FP2</t>
  </si>
  <si>
    <t>I1924B</t>
  </si>
  <si>
    <t>E274S</t>
  </si>
  <si>
    <t>PR318S</t>
  </si>
  <si>
    <t>PR307S</t>
  </si>
  <si>
    <t>RV880XS</t>
  </si>
  <si>
    <t>E1236P</t>
  </si>
  <si>
    <t>E948P</t>
  </si>
  <si>
    <t>A11H12</t>
  </si>
  <si>
    <t>RV901XS</t>
  </si>
  <si>
    <t>E1252P</t>
  </si>
  <si>
    <t>PR13790S</t>
  </si>
  <si>
    <t>E1251P</t>
  </si>
  <si>
    <t>A11L05</t>
  </si>
  <si>
    <t>E3439</t>
  </si>
  <si>
    <t>E1234P</t>
  </si>
  <si>
    <t>A10L08</t>
  </si>
  <si>
    <t>PLC3825</t>
  </si>
  <si>
    <t>E1235P</t>
  </si>
  <si>
    <t>CL1789PK</t>
  </si>
  <si>
    <t>CL1803PK</t>
  </si>
  <si>
    <t>A08L05</t>
  </si>
  <si>
    <t>PLC2925</t>
  </si>
  <si>
    <t>E902P</t>
  </si>
  <si>
    <t>PLC24825</t>
  </si>
  <si>
    <t>CL1786PK</t>
  </si>
  <si>
    <t>PLC4125</t>
  </si>
  <si>
    <t>EHC236925</t>
  </si>
  <si>
    <t>I2918</t>
  </si>
  <si>
    <t>E1212P</t>
  </si>
  <si>
    <t>I3456</t>
  </si>
  <si>
    <t>E1025P</t>
  </si>
  <si>
    <t>PR15735S</t>
  </si>
  <si>
    <t>E1165P</t>
  </si>
  <si>
    <t>E976P</t>
  </si>
  <si>
    <t>E1143P</t>
  </si>
  <si>
    <t>E1717B</t>
  </si>
  <si>
    <t>E901P</t>
  </si>
  <si>
    <t>E1024P</t>
  </si>
  <si>
    <t>R906</t>
  </si>
  <si>
    <t>E1229P</t>
  </si>
  <si>
    <t>E2787B</t>
  </si>
  <si>
    <t>PR471S</t>
  </si>
  <si>
    <t>E1232P</t>
  </si>
  <si>
    <t>RM179716</t>
  </si>
  <si>
    <t>E1091P</t>
  </si>
  <si>
    <t>RV672S</t>
  </si>
  <si>
    <t>PLC29B10</t>
  </si>
  <si>
    <t>PR15795S</t>
  </si>
  <si>
    <t>EOS917016</t>
  </si>
  <si>
    <t>EOS911016</t>
  </si>
  <si>
    <t>HL7013K</t>
  </si>
  <si>
    <t>E1805B</t>
  </si>
  <si>
    <t>EHC201S</t>
  </si>
  <si>
    <t>TC3210</t>
  </si>
  <si>
    <t>RV909XS</t>
  </si>
  <si>
    <t>RV1943XS</t>
  </si>
  <si>
    <t>E5017</t>
  </si>
  <si>
    <t>IS74</t>
  </si>
  <si>
    <t>E1135P</t>
  </si>
  <si>
    <t>PP56825</t>
  </si>
  <si>
    <t>E1841P</t>
  </si>
  <si>
    <t>PP55425</t>
  </si>
  <si>
    <t>R914</t>
  </si>
  <si>
    <t>PLS15425</t>
  </si>
  <si>
    <t>PLS59A25</t>
  </si>
  <si>
    <t>E1131P</t>
  </si>
  <si>
    <t>RV9907XS</t>
  </si>
  <si>
    <t>E1585M</t>
  </si>
  <si>
    <t>EM55HV</t>
  </si>
  <si>
    <t>E1649M+15</t>
  </si>
  <si>
    <t>E1240PW</t>
  </si>
  <si>
    <t>RV994</t>
  </si>
  <si>
    <t>E1196PW</t>
  </si>
  <si>
    <t>EHC279950</t>
  </si>
  <si>
    <t>55005B</t>
  </si>
  <si>
    <t>RV812</t>
  </si>
  <si>
    <t>RV1305X</t>
  </si>
  <si>
    <t>R911M</t>
  </si>
  <si>
    <t>R754M</t>
  </si>
  <si>
    <t>I5292M</t>
  </si>
  <si>
    <t>EHC279550</t>
  </si>
  <si>
    <t>E1923M</t>
  </si>
  <si>
    <t>R892M</t>
  </si>
  <si>
    <t>E1077M+15</t>
  </si>
  <si>
    <t>RV3546</t>
  </si>
  <si>
    <t>RV2484</t>
  </si>
  <si>
    <t>01432EA2</t>
  </si>
  <si>
    <t>01431SEA2</t>
  </si>
  <si>
    <t>RV3668</t>
  </si>
  <si>
    <t>PR663S</t>
  </si>
  <si>
    <t>PR13845S</t>
  </si>
  <si>
    <t>E1227P</t>
  </si>
  <si>
    <t>PR541S</t>
  </si>
  <si>
    <t>PR13810S</t>
  </si>
  <si>
    <t>I5112</t>
  </si>
  <si>
    <t>RM179116</t>
  </si>
  <si>
    <t>PR305S</t>
  </si>
  <si>
    <t>RV692S</t>
  </si>
  <si>
    <t>PR514Q4</t>
  </si>
  <si>
    <t>RV9915XS</t>
  </si>
  <si>
    <t>EOS494116</t>
  </si>
  <si>
    <t>I3452B</t>
  </si>
  <si>
    <t>SC12</t>
  </si>
  <si>
    <t>RV765S</t>
  </si>
  <si>
    <t>PR498S</t>
  </si>
  <si>
    <t>PR13885S</t>
  </si>
  <si>
    <t>SC20</t>
  </si>
  <si>
    <t>TC75310</t>
  </si>
  <si>
    <t>I1670B</t>
  </si>
  <si>
    <t>R929</t>
  </si>
  <si>
    <t>PR280BS</t>
  </si>
  <si>
    <t>E1717</t>
  </si>
  <si>
    <t>E1077+30</t>
  </si>
  <si>
    <t>PR15760S</t>
  </si>
  <si>
    <t>E1265</t>
  </si>
  <si>
    <t>E713B</t>
  </si>
  <si>
    <t>PR462S</t>
  </si>
  <si>
    <t>R9120</t>
  </si>
  <si>
    <t>EHC55516</t>
  </si>
  <si>
    <t>TC3014</t>
  </si>
  <si>
    <t>TC3011</t>
  </si>
  <si>
    <t>PLC30B10</t>
  </si>
  <si>
    <t>EHC136S1</t>
  </si>
  <si>
    <t>FPS144</t>
  </si>
  <si>
    <t>PR155S</t>
  </si>
  <si>
    <t>RV526S</t>
  </si>
  <si>
    <t>PR12BS</t>
  </si>
  <si>
    <t>EM57</t>
  </si>
  <si>
    <t>PR15810S</t>
  </si>
  <si>
    <t>PR328S</t>
  </si>
  <si>
    <t>TC3001</t>
  </si>
  <si>
    <t>HL9002</t>
  </si>
  <si>
    <t>HL2095</t>
  </si>
  <si>
    <t>EX5053</t>
  </si>
  <si>
    <t>PLC21225</t>
  </si>
  <si>
    <t>RM1786X25</t>
  </si>
  <si>
    <t>EHC231625</t>
  </si>
  <si>
    <t>C2534</t>
  </si>
  <si>
    <t>PLC22425</t>
  </si>
  <si>
    <t>EHC237525</t>
  </si>
  <si>
    <t>EHC100014</t>
  </si>
  <si>
    <t>PLC8525</t>
  </si>
  <si>
    <t>RV745XS</t>
  </si>
  <si>
    <t>RM172425</t>
  </si>
  <si>
    <t>PK9A25</t>
  </si>
  <si>
    <t>SUM1106</t>
  </si>
  <si>
    <t>S9010</t>
  </si>
  <si>
    <t>S9009</t>
  </si>
  <si>
    <t>SS3103</t>
  </si>
  <si>
    <t>HPV14</t>
  </si>
  <si>
    <t>E3201</t>
  </si>
  <si>
    <t>E1077+15</t>
  </si>
  <si>
    <t>PR469S</t>
  </si>
  <si>
    <t>I2604</t>
  </si>
  <si>
    <t>PR13960S</t>
  </si>
  <si>
    <t>E903</t>
  </si>
  <si>
    <t>I3442</t>
  </si>
  <si>
    <t>I786</t>
  </si>
  <si>
    <t>B20L08</t>
  </si>
  <si>
    <t>TC75010</t>
  </si>
  <si>
    <t>B19H14</t>
  </si>
  <si>
    <t>B268</t>
  </si>
  <si>
    <t>VT1892S</t>
  </si>
  <si>
    <t>RV907XS</t>
  </si>
  <si>
    <t>B22L08</t>
  </si>
  <si>
    <t>RV9902ZS</t>
  </si>
  <si>
    <t>TC19410</t>
  </si>
  <si>
    <t>PR13795S</t>
  </si>
  <si>
    <t>E1017P</t>
  </si>
  <si>
    <t>R892</t>
  </si>
  <si>
    <t>IS55G</t>
  </si>
  <si>
    <t>E5087</t>
  </si>
  <si>
    <t>E1567</t>
  </si>
  <si>
    <t>EOS911216</t>
  </si>
  <si>
    <t>E1077+3</t>
  </si>
  <si>
    <t>E1589</t>
  </si>
  <si>
    <t>TC3023</t>
  </si>
  <si>
    <t>I1820B</t>
  </si>
  <si>
    <t>RV558S</t>
  </si>
  <si>
    <t>HL2095S</t>
  </si>
  <si>
    <t>I1476B</t>
  </si>
  <si>
    <t>PR32LS</t>
  </si>
  <si>
    <t>I1958</t>
  </si>
  <si>
    <t>R850</t>
  </si>
  <si>
    <t>HL9027S</t>
  </si>
  <si>
    <t>E1164P</t>
  </si>
  <si>
    <t>RV887XS</t>
  </si>
  <si>
    <t>PR7BS</t>
  </si>
  <si>
    <t>PR559S</t>
  </si>
  <si>
    <t>I5016</t>
  </si>
  <si>
    <t>PR495S</t>
  </si>
  <si>
    <t>E3449</t>
  </si>
  <si>
    <t>E338S</t>
  </si>
  <si>
    <t>E1195P</t>
  </si>
  <si>
    <t>A09H17</t>
  </si>
  <si>
    <t>R1807</t>
  </si>
  <si>
    <t>E916P</t>
  </si>
  <si>
    <t>A08L06</t>
  </si>
  <si>
    <t>I3200</t>
  </si>
  <si>
    <t>E1785P</t>
  </si>
  <si>
    <t>I1804</t>
  </si>
  <si>
    <t>SSR1907RS</t>
  </si>
  <si>
    <t>I2584</t>
  </si>
  <si>
    <t>E1826S</t>
  </si>
  <si>
    <t>E1839P</t>
  </si>
  <si>
    <t>E1077B</t>
  </si>
  <si>
    <t>HL2012S</t>
  </si>
  <si>
    <t>HL7016S</t>
  </si>
  <si>
    <t>PR13855S</t>
  </si>
  <si>
    <t>PLC12825</t>
  </si>
  <si>
    <t>PR55S</t>
  </si>
  <si>
    <t>HL2217S</t>
  </si>
  <si>
    <t>PLC27225</t>
  </si>
  <si>
    <t>E3407</t>
  </si>
  <si>
    <t>PLC9525</t>
  </si>
  <si>
    <t>HL6005S</t>
  </si>
  <si>
    <t>PP10025</t>
  </si>
  <si>
    <t>PL1425</t>
  </si>
  <si>
    <t>PLC20325</t>
  </si>
  <si>
    <t>PLC23425</t>
  </si>
  <si>
    <t>PLC206B10</t>
  </si>
  <si>
    <t>HB1640K</t>
  </si>
  <si>
    <t>I3422</t>
  </si>
  <si>
    <t>I5104</t>
  </si>
  <si>
    <t>E3423</t>
  </si>
  <si>
    <t>PLC8825</t>
  </si>
  <si>
    <t>I3478</t>
  </si>
  <si>
    <t>RV869</t>
  </si>
  <si>
    <t>E3465</t>
  </si>
  <si>
    <t>E1761M+15</t>
  </si>
  <si>
    <t>E5059</t>
  </si>
  <si>
    <t>E1765M+15</t>
  </si>
  <si>
    <t>I1316M+15</t>
  </si>
  <si>
    <t>HL2269SWT</t>
  </si>
  <si>
    <t>HL7000SWT</t>
  </si>
  <si>
    <t>EHC278450</t>
  </si>
  <si>
    <t>HL2270SWT</t>
  </si>
  <si>
    <t>PLC5425</t>
  </si>
  <si>
    <t>HL2011SWT</t>
  </si>
  <si>
    <t>EX1655M+15</t>
  </si>
  <si>
    <t>E2509M</t>
  </si>
  <si>
    <t>I1760M+15</t>
  </si>
  <si>
    <t>R819M</t>
  </si>
  <si>
    <t>E5087M</t>
  </si>
  <si>
    <t>E1819M+15</t>
  </si>
  <si>
    <t>RV1258</t>
  </si>
  <si>
    <t>RM186025</t>
  </si>
  <si>
    <t>I408M</t>
  </si>
  <si>
    <t>R910M</t>
  </si>
  <si>
    <t>PP567T25</t>
  </si>
  <si>
    <t>RV2476</t>
  </si>
  <si>
    <t>RV3618</t>
  </si>
  <si>
    <t>E911M</t>
  </si>
  <si>
    <t>E1875M+15</t>
  </si>
  <si>
    <t>I1874M+15</t>
  </si>
  <si>
    <t>HPV36M</t>
  </si>
  <si>
    <t>R890M</t>
  </si>
  <si>
    <t>EOS9036</t>
  </si>
  <si>
    <t>HPV13M</t>
  </si>
  <si>
    <t>PLC212B100</t>
  </si>
  <si>
    <t>PLC280B100</t>
  </si>
  <si>
    <t>PR12B</t>
  </si>
  <si>
    <t>EHC1030100</t>
  </si>
  <si>
    <t>MF1</t>
  </si>
  <si>
    <t>PL26100</t>
  </si>
  <si>
    <t>PLS170100</t>
  </si>
  <si>
    <t>EOS9103100</t>
  </si>
  <si>
    <t>EOS2105</t>
  </si>
  <si>
    <t>PP100100</t>
  </si>
  <si>
    <t>E1721M+15</t>
  </si>
  <si>
    <t>RV2225</t>
  </si>
  <si>
    <t>PR577</t>
  </si>
  <si>
    <t>PP505T100</t>
  </si>
  <si>
    <t>PR338</t>
  </si>
  <si>
    <t>E1087P</t>
  </si>
  <si>
    <t>PR311A</t>
  </si>
  <si>
    <t>EHC244450</t>
  </si>
  <si>
    <t>RV1167</t>
  </si>
  <si>
    <t>PLS110100</t>
  </si>
  <si>
    <t>E2633B</t>
  </si>
  <si>
    <t>I2060M+15</t>
  </si>
  <si>
    <t>PR314</t>
  </si>
  <si>
    <t>RS675</t>
  </si>
  <si>
    <t>RM1772100</t>
  </si>
  <si>
    <t>R1806</t>
  </si>
  <si>
    <t>PR301</t>
  </si>
  <si>
    <t>RM1718100</t>
  </si>
  <si>
    <t>PR15630</t>
  </si>
  <si>
    <t>TC3003</t>
  </si>
  <si>
    <t>PR152</t>
  </si>
  <si>
    <t>E364S</t>
  </si>
  <si>
    <t>EHC2799100</t>
  </si>
  <si>
    <t>PLC128100</t>
  </si>
  <si>
    <t>PR318</t>
  </si>
  <si>
    <t>PRB498</t>
  </si>
  <si>
    <t>PR617</t>
  </si>
  <si>
    <t>PLC113100</t>
  </si>
  <si>
    <t>EOS930100</t>
  </si>
  <si>
    <t>PR648</t>
  </si>
  <si>
    <t>PR13830S</t>
  </si>
  <si>
    <t>PR15715S</t>
  </si>
  <si>
    <t>PR278</t>
  </si>
  <si>
    <t>PR13710S</t>
  </si>
  <si>
    <t>PP490100</t>
  </si>
  <si>
    <t>EOS530PA100</t>
  </si>
  <si>
    <t>PR726</t>
  </si>
  <si>
    <t>PR15940S</t>
  </si>
  <si>
    <t>PLC29B100</t>
  </si>
  <si>
    <t>R737M</t>
  </si>
  <si>
    <t>E560S</t>
  </si>
  <si>
    <t>EOS2112100</t>
  </si>
  <si>
    <t>EOS9080100</t>
  </si>
  <si>
    <t>PR742</t>
  </si>
  <si>
    <t>RV798</t>
  </si>
  <si>
    <t>EHC244850</t>
  </si>
  <si>
    <t>PR494</t>
  </si>
  <si>
    <t>PLC230100</t>
  </si>
  <si>
    <t>RV902</t>
  </si>
  <si>
    <t>PR44A</t>
  </si>
  <si>
    <t>PR44</t>
  </si>
  <si>
    <t>I1584B</t>
  </si>
  <si>
    <t>PLC202B100</t>
  </si>
  <si>
    <t>RV804S</t>
  </si>
  <si>
    <t>EOS9099</t>
  </si>
  <si>
    <t>PLC146B100</t>
  </si>
  <si>
    <t>PP49025</t>
  </si>
  <si>
    <t>PLC81100</t>
  </si>
  <si>
    <t>PLC52100</t>
  </si>
  <si>
    <t>PR15732S</t>
  </si>
  <si>
    <t>PLC107100</t>
  </si>
  <si>
    <t>PR342S</t>
  </si>
  <si>
    <t>PP735100</t>
  </si>
  <si>
    <t>A12L09</t>
  </si>
  <si>
    <t>PR705A</t>
  </si>
  <si>
    <t>PR303</t>
  </si>
  <si>
    <t>PR391</t>
  </si>
  <si>
    <t>E1056P</t>
  </si>
  <si>
    <t>PLC29100</t>
  </si>
  <si>
    <t>PR1000</t>
  </si>
  <si>
    <t>I3426</t>
  </si>
  <si>
    <t>EOS9096100</t>
  </si>
  <si>
    <t>I2756</t>
  </si>
  <si>
    <t>PL21100</t>
  </si>
  <si>
    <t>PL12100</t>
  </si>
  <si>
    <t>PL13100</t>
  </si>
  <si>
    <t>TEK401</t>
  </si>
  <si>
    <t>PR669</t>
  </si>
  <si>
    <t>EHC1008100</t>
  </si>
  <si>
    <t>PR763</t>
  </si>
  <si>
    <t>EOS9098</t>
  </si>
  <si>
    <t>EOS910</t>
  </si>
  <si>
    <t>EOS922100</t>
  </si>
  <si>
    <t>E868S</t>
  </si>
  <si>
    <t>EOS921PA100</t>
  </si>
  <si>
    <t>E1690S</t>
  </si>
  <si>
    <t>RV1282</t>
  </si>
  <si>
    <t>EPG485100</t>
  </si>
  <si>
    <t>EX867M</t>
  </si>
  <si>
    <t>E785B</t>
  </si>
  <si>
    <t>I1652M+15</t>
  </si>
  <si>
    <t>I786B</t>
  </si>
  <si>
    <t>TC3024</t>
  </si>
  <si>
    <t>RK511</t>
  </si>
  <si>
    <t>I1628B</t>
  </si>
  <si>
    <t>E1643B</t>
  </si>
  <si>
    <t>I2692B</t>
  </si>
  <si>
    <t>B04H12</t>
  </si>
  <si>
    <t>PR474S</t>
  </si>
  <si>
    <t>B04L10</t>
  </si>
  <si>
    <t>HPV36</t>
  </si>
  <si>
    <t>B03L08</t>
  </si>
  <si>
    <t>B03L06</t>
  </si>
  <si>
    <t>E2689</t>
  </si>
  <si>
    <t>HL2254S</t>
  </si>
  <si>
    <t>HL1945S</t>
  </si>
  <si>
    <t>E5289B</t>
  </si>
  <si>
    <t>RK840N</t>
  </si>
  <si>
    <t>E5087B</t>
  </si>
  <si>
    <t>EOS130116</t>
  </si>
  <si>
    <t>HL7008S</t>
  </si>
  <si>
    <t>EOS494316</t>
  </si>
  <si>
    <t>EOS123916</t>
  </si>
  <si>
    <t>EOS914424</t>
  </si>
  <si>
    <t>EOS137416</t>
  </si>
  <si>
    <t>SS3110</t>
  </si>
  <si>
    <t>HB1495KHD</t>
  </si>
  <si>
    <t>EHC135S</t>
  </si>
  <si>
    <t>E1721B</t>
  </si>
  <si>
    <t>EOS914816</t>
  </si>
  <si>
    <t>I3408B</t>
  </si>
  <si>
    <t>EOS905216</t>
  </si>
  <si>
    <t>RK613</t>
  </si>
  <si>
    <t>I1852B</t>
  </si>
  <si>
    <t>PR15725S</t>
  </si>
  <si>
    <t>PR9BS</t>
  </si>
  <si>
    <t>PR794S</t>
  </si>
  <si>
    <t>PR15875S</t>
  </si>
  <si>
    <t>RK5532</t>
  </si>
  <si>
    <t>PLC16B10</t>
  </si>
  <si>
    <t>PLC9210</t>
  </si>
  <si>
    <t>PLC82B10</t>
  </si>
  <si>
    <t>B233</t>
  </si>
  <si>
    <t>HPV24</t>
  </si>
  <si>
    <t>PR152S</t>
  </si>
  <si>
    <t>HL2280S</t>
  </si>
  <si>
    <t>HPV18</t>
  </si>
  <si>
    <t>E979P</t>
  </si>
  <si>
    <t>RK840RS</t>
  </si>
  <si>
    <t>PR13975S</t>
  </si>
  <si>
    <t>I1800</t>
  </si>
  <si>
    <t>E1649</t>
  </si>
  <si>
    <t>RM17058</t>
  </si>
  <si>
    <t>TC3046</t>
  </si>
  <si>
    <t>PR763S</t>
  </si>
  <si>
    <t>E938P</t>
  </si>
  <si>
    <t>E1064P</t>
  </si>
  <si>
    <t>E580SWT</t>
  </si>
  <si>
    <t>PR15740Q4</t>
  </si>
  <si>
    <t>TEK262R</t>
  </si>
  <si>
    <t>PR614Q4</t>
  </si>
  <si>
    <t>J14L08</t>
  </si>
  <si>
    <t>E1869P</t>
  </si>
  <si>
    <t>PR737Q4</t>
  </si>
  <si>
    <t>E580S</t>
  </si>
  <si>
    <t>SC11</t>
  </si>
  <si>
    <t>E1242PW</t>
  </si>
  <si>
    <t>E1243PW</t>
  </si>
  <si>
    <t>E1091PW</t>
  </si>
  <si>
    <t>E1090PW</t>
  </si>
  <si>
    <t>E1214P</t>
  </si>
  <si>
    <t>PLC28725</t>
  </si>
  <si>
    <t>PLC224B25</t>
  </si>
  <si>
    <t>RK5412</t>
  </si>
  <si>
    <t>ETK44</t>
  </si>
  <si>
    <t>RV1201</t>
  </si>
  <si>
    <t>TC3037</t>
  </si>
  <si>
    <t>TC3005</t>
  </si>
  <si>
    <t>C2555S</t>
  </si>
  <si>
    <t>TC0750S</t>
  </si>
  <si>
    <t>TC3227</t>
  </si>
  <si>
    <t>PR705AS</t>
  </si>
  <si>
    <t>PR685S</t>
  </si>
  <si>
    <t>PR13835S</t>
  </si>
  <si>
    <t>PR13930S</t>
  </si>
  <si>
    <t>E1991B+15</t>
  </si>
  <si>
    <t>E1784P</t>
  </si>
  <si>
    <t>270S</t>
  </si>
  <si>
    <t>B20H14</t>
  </si>
  <si>
    <t>RV1220X</t>
  </si>
  <si>
    <t>TEK1736</t>
  </si>
  <si>
    <t>EM295WT</t>
  </si>
  <si>
    <t>TC3090</t>
  </si>
  <si>
    <t>TC3212</t>
  </si>
  <si>
    <t>TC3064</t>
  </si>
  <si>
    <t>EM77G</t>
  </si>
  <si>
    <t>EM72</t>
  </si>
  <si>
    <t>E3447B</t>
  </si>
  <si>
    <t>I1078B+15</t>
  </si>
  <si>
    <t>E1779B+15</t>
  </si>
  <si>
    <t>EM68</t>
  </si>
  <si>
    <t>EM155</t>
  </si>
  <si>
    <t>E1162P</t>
  </si>
  <si>
    <t>J16H15</t>
  </si>
  <si>
    <t>SC26</t>
  </si>
  <si>
    <t>PR15835R16</t>
  </si>
  <si>
    <t>PR15805R16</t>
  </si>
  <si>
    <t>KB868CB</t>
  </si>
  <si>
    <t>SC96</t>
  </si>
  <si>
    <t>I5020</t>
  </si>
  <si>
    <t>I5292B</t>
  </si>
  <si>
    <t>EM55A</t>
  </si>
  <si>
    <t>PP168T25</t>
  </si>
  <si>
    <t>RM17418</t>
  </si>
  <si>
    <t>RV3668S</t>
  </si>
  <si>
    <t>RV3514S</t>
  </si>
  <si>
    <t>RV1041XS</t>
  </si>
  <si>
    <t>RV902S</t>
  </si>
  <si>
    <t>PR80S</t>
  </si>
  <si>
    <t>I5270B</t>
  </si>
  <si>
    <t>E5249B</t>
  </si>
  <si>
    <t>I5084B</t>
  </si>
  <si>
    <t>E1763B</t>
  </si>
  <si>
    <t>I3438B</t>
  </si>
  <si>
    <t>I1762B</t>
  </si>
  <si>
    <t>I5306B</t>
  </si>
  <si>
    <t>EX2029B</t>
  </si>
  <si>
    <t>E1835B</t>
  </si>
  <si>
    <t>E5085B</t>
  </si>
  <si>
    <t>I3442B</t>
  </si>
  <si>
    <t>I2388B</t>
  </si>
  <si>
    <t>E3431B</t>
  </si>
  <si>
    <t>I2114B</t>
  </si>
  <si>
    <t>I1732B</t>
  </si>
  <si>
    <t>E2283B</t>
  </si>
  <si>
    <t>E1923B+15</t>
  </si>
  <si>
    <t>E5171B</t>
  </si>
  <si>
    <t>E2421B</t>
  </si>
  <si>
    <t>I1830B</t>
  </si>
  <si>
    <t>E1735B</t>
  </si>
  <si>
    <t>00230EA2</t>
  </si>
  <si>
    <t>00485EA2</t>
  </si>
  <si>
    <t>01695SEA2</t>
  </si>
  <si>
    <t>I2198B</t>
  </si>
  <si>
    <t>I5016B</t>
  </si>
  <si>
    <t>01588EA2</t>
  </si>
  <si>
    <t>E1907S</t>
  </si>
  <si>
    <t>E1257P</t>
  </si>
  <si>
    <t>E1588S</t>
  </si>
  <si>
    <t>I5016M</t>
  </si>
  <si>
    <t>RM88278</t>
  </si>
  <si>
    <t>EDA400</t>
  </si>
  <si>
    <t>EDA3502</t>
  </si>
  <si>
    <t>E767S</t>
  </si>
  <si>
    <t>EHC141S1</t>
  </si>
  <si>
    <t>EM84D</t>
  </si>
  <si>
    <t>E2217+15</t>
  </si>
  <si>
    <t>E2217</t>
  </si>
  <si>
    <t>I2060+15</t>
  </si>
  <si>
    <t>I2060</t>
  </si>
  <si>
    <t>EOS910112</t>
  </si>
  <si>
    <t>E5023</t>
  </si>
  <si>
    <t>TC3041</t>
  </si>
  <si>
    <t>TC120</t>
  </si>
  <si>
    <t>TC119</t>
  </si>
  <si>
    <t>TC121</t>
  </si>
  <si>
    <t>E1785S</t>
  </si>
  <si>
    <t>13002EA2</t>
  </si>
  <si>
    <t>02187EA2</t>
  </si>
  <si>
    <t>01847SNEA2</t>
  </si>
  <si>
    <t>DDK103WT</t>
  </si>
  <si>
    <t>B01H12</t>
  </si>
  <si>
    <t>B01L08</t>
  </si>
  <si>
    <t>I3434B</t>
  </si>
  <si>
    <t>01567EA2</t>
  </si>
  <si>
    <t>E1649B+15</t>
  </si>
  <si>
    <t>I1476B+15</t>
  </si>
  <si>
    <t>SSR756RS</t>
  </si>
  <si>
    <t>RK5442</t>
  </si>
  <si>
    <t>E582S</t>
  </si>
  <si>
    <t>A08L07</t>
  </si>
  <si>
    <t>SUM3601</t>
  </si>
  <si>
    <t>SUM1102</t>
  </si>
  <si>
    <t>SC02</t>
  </si>
  <si>
    <t>RV9939S</t>
  </si>
  <si>
    <t>TC3082</t>
  </si>
  <si>
    <t>PR537K</t>
  </si>
  <si>
    <t>PR15900S</t>
  </si>
  <si>
    <t>PR13915S</t>
  </si>
  <si>
    <t>RV881XS</t>
  </si>
  <si>
    <t>E5205B</t>
  </si>
  <si>
    <t>I1714B</t>
  </si>
  <si>
    <t>E3223B</t>
  </si>
  <si>
    <t>E1265B</t>
  </si>
  <si>
    <t>E1849B</t>
  </si>
  <si>
    <t>E1787B</t>
  </si>
  <si>
    <t>E1715B</t>
  </si>
  <si>
    <t>I3214B</t>
  </si>
  <si>
    <t>I5160B</t>
  </si>
  <si>
    <t>I1662B</t>
  </si>
  <si>
    <t>I1806B</t>
  </si>
  <si>
    <t>E1587B</t>
  </si>
  <si>
    <t>I1586B</t>
  </si>
  <si>
    <t>I1778B</t>
  </si>
  <si>
    <t>EX867B</t>
  </si>
  <si>
    <t>E1649B</t>
  </si>
  <si>
    <t>I1712B</t>
  </si>
  <si>
    <t>I1350B</t>
  </si>
  <si>
    <t>E1349B</t>
  </si>
  <si>
    <t>E1713B</t>
  </si>
  <si>
    <t>SS3108</t>
  </si>
  <si>
    <t>01471SEA2</t>
  </si>
  <si>
    <t>01543EA2</t>
  </si>
  <si>
    <t>01571SEA2</t>
  </si>
  <si>
    <t>01542EA2</t>
  </si>
  <si>
    <t>01911EA2</t>
  </si>
  <si>
    <t>01587EA2</t>
  </si>
  <si>
    <t>01500EA2</t>
  </si>
  <si>
    <t>01912EA2</t>
  </si>
  <si>
    <t>PR315S</t>
  </si>
  <si>
    <t>PR581S</t>
  </si>
  <si>
    <t>PR345S</t>
  </si>
  <si>
    <t>01786EA2</t>
  </si>
  <si>
    <t>01785EA2</t>
  </si>
  <si>
    <t>E1661S</t>
  </si>
  <si>
    <t>E935P</t>
  </si>
  <si>
    <t>E1163P</t>
  </si>
  <si>
    <t>E989P</t>
  </si>
  <si>
    <t>E443S</t>
  </si>
  <si>
    <t>E573S</t>
  </si>
  <si>
    <t>E323S</t>
  </si>
  <si>
    <t>B01L06</t>
  </si>
  <si>
    <t>E1226P</t>
  </si>
  <si>
    <t>PR420S</t>
  </si>
  <si>
    <t>PLC16SS25</t>
  </si>
  <si>
    <t>PLC16625</t>
  </si>
  <si>
    <t>PLC75B10</t>
  </si>
  <si>
    <t>RK508SP</t>
  </si>
  <si>
    <t>RK532</t>
  </si>
  <si>
    <t>RV1175S</t>
  </si>
  <si>
    <t>RV906S</t>
  </si>
  <si>
    <t>PR89S</t>
  </si>
  <si>
    <t>EX3545B</t>
  </si>
  <si>
    <t>E5273B</t>
  </si>
  <si>
    <t>E5017B</t>
  </si>
  <si>
    <t>I5046B</t>
  </si>
  <si>
    <t>E1077B+15</t>
  </si>
  <si>
    <t>00313EA2</t>
  </si>
  <si>
    <t>I3478B</t>
  </si>
  <si>
    <t>B05L10</t>
  </si>
  <si>
    <t>E960P</t>
  </si>
  <si>
    <t>E1120P</t>
  </si>
  <si>
    <t>EM45</t>
  </si>
  <si>
    <t>EM54DS</t>
  </si>
  <si>
    <t>E576S</t>
  </si>
  <si>
    <t>E853S</t>
  </si>
  <si>
    <t>RV9944YS</t>
  </si>
  <si>
    <t>E1032P</t>
  </si>
  <si>
    <t>B253</t>
  </si>
  <si>
    <t>EOS211216</t>
  </si>
  <si>
    <t>EK20IHV</t>
  </si>
  <si>
    <t>RV9937S</t>
  </si>
  <si>
    <t>HL1976S</t>
  </si>
  <si>
    <t>E928P</t>
  </si>
  <si>
    <t>E1130P</t>
  </si>
  <si>
    <t>RVK943XS</t>
  </si>
  <si>
    <t>RVK9951S</t>
  </si>
  <si>
    <t>PR13790Q4</t>
  </si>
  <si>
    <t>HPV38Q8</t>
  </si>
  <si>
    <t>PRC102</t>
  </si>
  <si>
    <t>E1254P</t>
  </si>
  <si>
    <t>PLC8410</t>
  </si>
  <si>
    <t>PLS17010</t>
  </si>
  <si>
    <t>HPV8</t>
  </si>
  <si>
    <t>HPV26</t>
  </si>
  <si>
    <t>PR71S</t>
  </si>
  <si>
    <t>EDA3071</t>
  </si>
  <si>
    <t>241S</t>
  </si>
  <si>
    <t>72S5</t>
  </si>
  <si>
    <t>I914B</t>
  </si>
  <si>
    <t>I1222B</t>
  </si>
  <si>
    <t>SS2110</t>
  </si>
  <si>
    <t>B22H12</t>
  </si>
  <si>
    <t>RK1508</t>
  </si>
  <si>
    <t>R1840N</t>
  </si>
  <si>
    <t>E1585S</t>
  </si>
  <si>
    <t>PLS9610</t>
  </si>
  <si>
    <t>VT2084S</t>
  </si>
  <si>
    <t>R851</t>
  </si>
  <si>
    <t>RV1016S</t>
  </si>
  <si>
    <t>R897</t>
  </si>
  <si>
    <t>R864</t>
  </si>
  <si>
    <t>R802</t>
  </si>
  <si>
    <t>R752</t>
  </si>
  <si>
    <t>RV1420S</t>
  </si>
  <si>
    <t>RV1011S</t>
  </si>
  <si>
    <t>M55024</t>
  </si>
  <si>
    <t>1346003S</t>
  </si>
  <si>
    <t>TC3009</t>
  </si>
  <si>
    <t>TC3061</t>
  </si>
  <si>
    <t>TC3012</t>
  </si>
  <si>
    <t>TC3062KJ</t>
  </si>
  <si>
    <t>E5139B</t>
  </si>
  <si>
    <t>E2247B+15</t>
  </si>
  <si>
    <t>I1764B+15</t>
  </si>
  <si>
    <t>E1765B+15</t>
  </si>
  <si>
    <t>E1651B+15</t>
  </si>
  <si>
    <t>E1587B+15</t>
  </si>
  <si>
    <t>I2124B+15</t>
  </si>
  <si>
    <t>E1819B+15</t>
  </si>
  <si>
    <t>I1874B+15</t>
  </si>
  <si>
    <t>E1831B</t>
  </si>
  <si>
    <t>I5024B</t>
  </si>
  <si>
    <t>E1875B+15</t>
  </si>
  <si>
    <t>E5025B</t>
  </si>
  <si>
    <t>I5128B</t>
  </si>
  <si>
    <t>C2766S</t>
  </si>
  <si>
    <t>TC3220</t>
  </si>
  <si>
    <t>TC3229</t>
  </si>
  <si>
    <t>EM77HV</t>
  </si>
  <si>
    <t>E2199B</t>
  </si>
  <si>
    <t>55S1</t>
  </si>
  <si>
    <t>E589S</t>
  </si>
  <si>
    <t>IS46</t>
  </si>
  <si>
    <t>PR363S</t>
  </si>
  <si>
    <t>EM55</t>
  </si>
  <si>
    <t>MC812</t>
  </si>
  <si>
    <t>E5165B</t>
  </si>
  <si>
    <t>MC820</t>
  </si>
  <si>
    <t>E1831S</t>
  </si>
  <si>
    <t>PLC39B10</t>
  </si>
  <si>
    <t>PLC3925</t>
  </si>
  <si>
    <t>PLS16510</t>
  </si>
  <si>
    <t>HPV20</t>
  </si>
  <si>
    <t>HPV27</t>
  </si>
  <si>
    <t>RV3678S</t>
  </si>
  <si>
    <t>RV867S</t>
  </si>
  <si>
    <t>PR664S</t>
  </si>
  <si>
    <t>PR665S</t>
  </si>
  <si>
    <t>I408B+15</t>
  </si>
  <si>
    <t>I1926B</t>
  </si>
  <si>
    <t>E1991B</t>
  </si>
  <si>
    <t>I1708B</t>
  </si>
  <si>
    <t>I1682B</t>
  </si>
  <si>
    <t>E5251B</t>
  </si>
  <si>
    <t>E2759B</t>
  </si>
  <si>
    <t>E1639B</t>
  </si>
  <si>
    <t>I5202B</t>
  </si>
  <si>
    <t>E2431B</t>
  </si>
  <si>
    <t>E2397B</t>
  </si>
  <si>
    <t>E2359B</t>
  </si>
  <si>
    <t>I1764B</t>
  </si>
  <si>
    <t>E1815B</t>
  </si>
  <si>
    <t>I2844B</t>
  </si>
  <si>
    <t>I5248B</t>
  </si>
  <si>
    <t>E3449B</t>
  </si>
  <si>
    <t>13163EA2</t>
  </si>
  <si>
    <t>E1791B</t>
  </si>
  <si>
    <t>01378EA2</t>
  </si>
  <si>
    <t>02175EA2</t>
  </si>
  <si>
    <t>01379EA2</t>
  </si>
  <si>
    <t>00602SEA2</t>
  </si>
  <si>
    <t>01468SEA2</t>
  </si>
  <si>
    <t>01462SEA2</t>
  </si>
  <si>
    <t>PR448S</t>
  </si>
  <si>
    <t>I2860B</t>
  </si>
  <si>
    <t>E839S</t>
  </si>
  <si>
    <t>A10L07</t>
  </si>
  <si>
    <t>E1830S</t>
  </si>
  <si>
    <t>E1224P</t>
  </si>
  <si>
    <t>E380S</t>
  </si>
  <si>
    <t>E1796P</t>
  </si>
  <si>
    <t>E1034P</t>
  </si>
  <si>
    <t>E1800P</t>
  </si>
  <si>
    <t>MC816</t>
  </si>
  <si>
    <t>A09L08</t>
  </si>
  <si>
    <t>HL7011WT</t>
  </si>
  <si>
    <t>PR15690S</t>
  </si>
  <si>
    <t>RV9902XQ4</t>
  </si>
  <si>
    <t>EM72HV</t>
  </si>
  <si>
    <t>E1601S</t>
  </si>
  <si>
    <t>PR490S</t>
  </si>
  <si>
    <t>EX1655B</t>
  </si>
  <si>
    <t>E905P</t>
  </si>
  <si>
    <t>PP568T25</t>
  </si>
  <si>
    <t>RV9917YS</t>
  </si>
  <si>
    <t>EM155HV</t>
  </si>
  <si>
    <t>FP29S</t>
  </si>
  <si>
    <t>FP30S</t>
  </si>
  <si>
    <t>PR13825S</t>
  </si>
  <si>
    <t>I1052B</t>
  </si>
  <si>
    <t>PL12910</t>
  </si>
  <si>
    <t>PLC224AA10</t>
  </si>
  <si>
    <t>PLS17510</t>
  </si>
  <si>
    <t>PP554T25</t>
  </si>
  <si>
    <t>EOS530PA16</t>
  </si>
  <si>
    <t>R740</t>
  </si>
  <si>
    <t>R736</t>
  </si>
  <si>
    <t>RV1378XS</t>
  </si>
  <si>
    <t>RV1378X</t>
  </si>
  <si>
    <t>RV9908XS</t>
  </si>
  <si>
    <t>RV1258S</t>
  </si>
  <si>
    <t>RV1038XS</t>
  </si>
  <si>
    <t>RV884XS</t>
  </si>
  <si>
    <t>I1670M+15</t>
  </si>
  <si>
    <t>E1669M+15</t>
  </si>
  <si>
    <t>TC3008</t>
  </si>
  <si>
    <t>TC3092</t>
  </si>
  <si>
    <t>TC3053</t>
  </si>
  <si>
    <t>E1849M+15</t>
  </si>
  <si>
    <t>375S</t>
  </si>
  <si>
    <t>PR45AS</t>
  </si>
  <si>
    <t>PR45S</t>
  </si>
  <si>
    <t>PR22S</t>
  </si>
  <si>
    <t>PR389S</t>
  </si>
  <si>
    <t>PR322S</t>
  </si>
  <si>
    <t>IS77B</t>
  </si>
  <si>
    <t>IS84A</t>
  </si>
  <si>
    <t>72S2</t>
  </si>
  <si>
    <t>EK85</t>
  </si>
  <si>
    <t>EM246</t>
  </si>
  <si>
    <t>EM342</t>
  </si>
  <si>
    <t>I5230B</t>
  </si>
  <si>
    <t>E5235B</t>
  </si>
  <si>
    <t>E5093B</t>
  </si>
  <si>
    <t>I1804B</t>
  </si>
  <si>
    <t>E1981B+15</t>
  </si>
  <si>
    <t>I1910B</t>
  </si>
  <si>
    <t>E1611B</t>
  </si>
  <si>
    <t>I1904B+15</t>
  </si>
  <si>
    <t>I2044B</t>
  </si>
  <si>
    <t>E2165B</t>
  </si>
  <si>
    <t>EX5057B</t>
  </si>
  <si>
    <t>E1765B</t>
  </si>
  <si>
    <t>I2892B</t>
  </si>
  <si>
    <t>E2427B</t>
  </si>
  <si>
    <t>I2584B</t>
  </si>
  <si>
    <t>I1968B</t>
  </si>
  <si>
    <t>PR405S</t>
  </si>
  <si>
    <t>PR325AS</t>
  </si>
  <si>
    <t>PR714S</t>
  </si>
  <si>
    <t>PR610S</t>
  </si>
  <si>
    <t>E1586S</t>
  </si>
  <si>
    <t>E664S</t>
  </si>
  <si>
    <t>I1836M</t>
  </si>
  <si>
    <t>EM296</t>
  </si>
  <si>
    <t>E779S</t>
  </si>
  <si>
    <t>E1736S</t>
  </si>
  <si>
    <t>EM1355WT</t>
  </si>
  <si>
    <t>EM1296WT</t>
  </si>
  <si>
    <t>EM134HV</t>
  </si>
  <si>
    <t>EK417</t>
  </si>
  <si>
    <t>PLC6925</t>
  </si>
  <si>
    <t>HL2278S</t>
  </si>
  <si>
    <t>HL7012SWT</t>
  </si>
  <si>
    <t>HL2083SWT</t>
  </si>
  <si>
    <t>HL1900SWT</t>
  </si>
  <si>
    <t>HL1817SWT</t>
  </si>
  <si>
    <t>EM211</t>
  </si>
  <si>
    <t>EM74</t>
  </si>
  <si>
    <t>IS72</t>
  </si>
  <si>
    <t>PR400S</t>
  </si>
  <si>
    <t>E1084P</t>
  </si>
  <si>
    <t>A10H11</t>
  </si>
  <si>
    <t>RDS94412</t>
  </si>
  <si>
    <t>RV9911XS</t>
  </si>
  <si>
    <t>RV3555S</t>
  </si>
  <si>
    <t>RV3569S</t>
  </si>
  <si>
    <t>RV1245S</t>
  </si>
  <si>
    <t>RV1001S</t>
  </si>
  <si>
    <t>RV812S</t>
  </si>
  <si>
    <t>PR93BS</t>
  </si>
  <si>
    <t>E1709B</t>
  </si>
  <si>
    <t>I5206B</t>
  </si>
  <si>
    <t>I782B</t>
  </si>
  <si>
    <t>E781B</t>
  </si>
  <si>
    <t>I5244B</t>
  </si>
  <si>
    <t>E1853B</t>
  </si>
  <si>
    <t>E5195B</t>
  </si>
  <si>
    <t>01760SEA2</t>
  </si>
  <si>
    <t>E907P</t>
  </si>
  <si>
    <t>PR13925S</t>
  </si>
  <si>
    <t>PR406S</t>
  </si>
  <si>
    <t>E910P</t>
  </si>
  <si>
    <t>R604</t>
  </si>
  <si>
    <t>EM81A</t>
  </si>
  <si>
    <t>EHC201K</t>
  </si>
  <si>
    <t>RK1736A</t>
  </si>
  <si>
    <t>TC3004</t>
  </si>
  <si>
    <t>258S</t>
  </si>
  <si>
    <t>EM84A</t>
  </si>
  <si>
    <t>EM83</t>
  </si>
  <si>
    <t>PL11B10</t>
  </si>
  <si>
    <t>EHC766R</t>
  </si>
  <si>
    <t>RK542L</t>
  </si>
  <si>
    <t>E1099B</t>
  </si>
  <si>
    <t>I1042B</t>
  </si>
  <si>
    <t>E1105B</t>
  </si>
  <si>
    <t>I1790B</t>
  </si>
  <si>
    <t>I5018B</t>
  </si>
  <si>
    <t>I1644B</t>
  </si>
  <si>
    <t>E1585B</t>
  </si>
  <si>
    <t>I5104B</t>
  </si>
  <si>
    <t>I1734B</t>
  </si>
  <si>
    <t>E1589B</t>
  </si>
  <si>
    <t>E3439B</t>
  </si>
  <si>
    <t>E1819B</t>
  </si>
  <si>
    <t>SS3112</t>
  </si>
  <si>
    <t>01375EA2</t>
  </si>
  <si>
    <t>01336SEA2</t>
  </si>
  <si>
    <t>01423EA2</t>
  </si>
  <si>
    <t>01422SEA2</t>
  </si>
  <si>
    <t>01586EA2</t>
  </si>
  <si>
    <t>E936P</t>
  </si>
  <si>
    <t>E1071P</t>
  </si>
  <si>
    <t>PR15770S</t>
  </si>
  <si>
    <t>E1255P</t>
  </si>
  <si>
    <t>E1133P</t>
  </si>
  <si>
    <t>E1175P</t>
  </si>
  <si>
    <t>E1066P</t>
  </si>
  <si>
    <t>E1055P</t>
  </si>
  <si>
    <t>E1150P</t>
  </si>
  <si>
    <t>HL2102S</t>
  </si>
  <si>
    <t>HPV31</t>
  </si>
  <si>
    <t>EM37</t>
  </si>
  <si>
    <t>EM57HV</t>
  </si>
  <si>
    <t>E554S</t>
  </si>
  <si>
    <t>RM88204</t>
  </si>
  <si>
    <t>S1007</t>
  </si>
  <si>
    <t>S1008</t>
  </si>
  <si>
    <t>PR354S</t>
  </si>
  <si>
    <t>EK58E</t>
  </si>
  <si>
    <t>PR281BS</t>
  </si>
  <si>
    <t>RV415S</t>
  </si>
  <si>
    <t>TC750</t>
  </si>
  <si>
    <t>HPV15</t>
  </si>
  <si>
    <t>RM15016</t>
  </si>
  <si>
    <t>RV356S</t>
  </si>
  <si>
    <t>PR13935S</t>
  </si>
  <si>
    <t>E1779B</t>
  </si>
  <si>
    <t>EX903B</t>
  </si>
  <si>
    <t>E2297B</t>
  </si>
  <si>
    <t>I5170B</t>
  </si>
  <si>
    <t>E1553B</t>
  </si>
  <si>
    <t>E1923B+3</t>
  </si>
  <si>
    <t>E1875B</t>
  </si>
  <si>
    <t>IX2284B</t>
  </si>
  <si>
    <t>I3168B</t>
  </si>
  <si>
    <t>13006EA2</t>
  </si>
  <si>
    <t>00312EA2</t>
  </si>
  <si>
    <t>01075SEA2</t>
  </si>
  <si>
    <t>01405EA2</t>
  </si>
  <si>
    <t>E3477B</t>
  </si>
  <si>
    <t>B04H14</t>
  </si>
  <si>
    <t>E1819S</t>
  </si>
  <si>
    <t>SUM1100</t>
  </si>
  <si>
    <t>SUM1302</t>
  </si>
  <si>
    <t>SUM1790</t>
  </si>
  <si>
    <t>SUM1109</t>
  </si>
  <si>
    <t>TFS30602002</t>
  </si>
  <si>
    <t>SUMCT101</t>
  </si>
  <si>
    <t>HL4001S</t>
  </si>
  <si>
    <t>01928SEA2</t>
  </si>
  <si>
    <t>I5102B</t>
  </si>
  <si>
    <t>E2683B</t>
  </si>
  <si>
    <t>E1355B+15</t>
  </si>
  <si>
    <t>E958P</t>
  </si>
  <si>
    <t>E1820S</t>
  </si>
  <si>
    <t>IS55A</t>
  </si>
  <si>
    <t>RV2222S</t>
  </si>
  <si>
    <t>I408B+3</t>
  </si>
  <si>
    <t>I1336B</t>
  </si>
  <si>
    <t>EX2007B</t>
  </si>
  <si>
    <t>RM177116</t>
  </si>
  <si>
    <t>R900</t>
  </si>
  <si>
    <t>RV1710S</t>
  </si>
  <si>
    <t>RV2475S</t>
  </si>
  <si>
    <t>I5246B</t>
  </si>
  <si>
    <t>I2172B</t>
  </si>
  <si>
    <t>E1761B</t>
  </si>
  <si>
    <t>I1760B</t>
  </si>
  <si>
    <t>01847SEA2</t>
  </si>
  <si>
    <t>E187S</t>
  </si>
  <si>
    <t>E1583S</t>
  </si>
  <si>
    <t>E943P</t>
  </si>
  <si>
    <t>R867</t>
  </si>
  <si>
    <t>PR692S</t>
  </si>
  <si>
    <t>HL4003S</t>
  </si>
  <si>
    <t>I1764</t>
  </si>
  <si>
    <t>E1355</t>
  </si>
  <si>
    <t>TC3007</t>
  </si>
  <si>
    <t>TC3067</t>
  </si>
  <si>
    <t>PR748S</t>
  </si>
  <si>
    <t>PR726S</t>
  </si>
  <si>
    <t>RK674</t>
  </si>
  <si>
    <t>E5231B</t>
  </si>
  <si>
    <t>02176EA2</t>
  </si>
  <si>
    <t>TC3025</t>
  </si>
  <si>
    <t>55S3</t>
  </si>
  <si>
    <t>B22L10</t>
  </si>
  <si>
    <t>RK650</t>
  </si>
  <si>
    <t>TC365</t>
  </si>
  <si>
    <t>HPV15M</t>
  </si>
  <si>
    <t>PLS110B10</t>
  </si>
  <si>
    <t>RS622</t>
  </si>
  <si>
    <t>RV684XS</t>
  </si>
  <si>
    <t>PR443S</t>
  </si>
  <si>
    <t>RM17188</t>
  </si>
  <si>
    <t>HL6000S</t>
  </si>
  <si>
    <t>RV3558S</t>
  </si>
  <si>
    <t>RV948S</t>
  </si>
  <si>
    <t>E903P</t>
  </si>
  <si>
    <t>E664SWT</t>
  </si>
  <si>
    <t>E842SWT</t>
  </si>
  <si>
    <t>E1906S</t>
  </si>
  <si>
    <t>FPS141</t>
  </si>
  <si>
    <t>13003EA2</t>
  </si>
  <si>
    <t>01943EA2</t>
  </si>
  <si>
    <t>01944SEA2</t>
  </si>
  <si>
    <t>02180EA2</t>
  </si>
  <si>
    <t>01662SEA2</t>
  </si>
  <si>
    <t>I5006</t>
  </si>
  <si>
    <t>E1943</t>
  </si>
  <si>
    <t>ES423LWT</t>
  </si>
  <si>
    <t>RK411</t>
  </si>
  <si>
    <t>RV3564S</t>
  </si>
  <si>
    <t>RV3517S</t>
  </si>
  <si>
    <t>E5000B</t>
  </si>
  <si>
    <t>E5023B</t>
  </si>
  <si>
    <t>PLC26025</t>
  </si>
  <si>
    <t>RV3633S</t>
  </si>
  <si>
    <t>RV3574S</t>
  </si>
  <si>
    <t>RV3501S</t>
  </si>
  <si>
    <t>RV1246S</t>
  </si>
  <si>
    <t>RV696S</t>
  </si>
  <si>
    <t>PR13785S</t>
  </si>
  <si>
    <t>PR13875S</t>
  </si>
  <si>
    <t>I5058B</t>
  </si>
  <si>
    <t>E2849B</t>
  </si>
  <si>
    <t>I5158B</t>
  </si>
  <si>
    <t>I3200B</t>
  </si>
  <si>
    <t>00602EA2</t>
  </si>
  <si>
    <t>E1800S</t>
  </si>
  <si>
    <t>TEK454</t>
  </si>
  <si>
    <t>I1764M+15</t>
  </si>
  <si>
    <t>RK840NK</t>
  </si>
  <si>
    <t>B20H16</t>
  </si>
  <si>
    <t>55S</t>
  </si>
  <si>
    <t>EX1383B</t>
  </si>
  <si>
    <t>E1153P</t>
  </si>
  <si>
    <t>HL2105S</t>
  </si>
  <si>
    <t>I1628</t>
  </si>
  <si>
    <t>HL7007SWT</t>
  </si>
  <si>
    <t>M55005</t>
  </si>
  <si>
    <t>E1874S</t>
  </si>
  <si>
    <t>E865SWT</t>
  </si>
  <si>
    <t>E2283</t>
  </si>
  <si>
    <t>E5195</t>
  </si>
  <si>
    <t>E2143</t>
  </si>
  <si>
    <t>E1877S</t>
  </si>
  <si>
    <t>EM22FS</t>
  </si>
  <si>
    <t>SS3113</t>
  </si>
  <si>
    <t>E2885</t>
  </si>
  <si>
    <t>I5206</t>
  </si>
  <si>
    <t>E5211</t>
  </si>
  <si>
    <t>I5188</t>
  </si>
  <si>
    <t>E5235</t>
  </si>
  <si>
    <t>E5215</t>
  </si>
  <si>
    <t>E1821</t>
  </si>
  <si>
    <t>RM170112</t>
  </si>
  <si>
    <t>R865</t>
  </si>
  <si>
    <t>R844</t>
  </si>
  <si>
    <t>R819</t>
  </si>
  <si>
    <t>E3065FWT</t>
  </si>
  <si>
    <t>I5172</t>
  </si>
  <si>
    <t>E5185</t>
  </si>
  <si>
    <t>I5216</t>
  </si>
  <si>
    <t>E5221</t>
  </si>
  <si>
    <t>E3477</t>
  </si>
  <si>
    <t>EX5047</t>
  </si>
  <si>
    <t>E5177</t>
  </si>
  <si>
    <t>E3511</t>
  </si>
  <si>
    <t>PR306BS</t>
  </si>
  <si>
    <t>PR282S</t>
  </si>
  <si>
    <t>PR465S</t>
  </si>
  <si>
    <t>E1028P</t>
  </si>
  <si>
    <t>HL1976HPS</t>
  </si>
  <si>
    <t>ES411LWT</t>
  </si>
  <si>
    <t>ER3997R</t>
  </si>
  <si>
    <t>E1134P</t>
  </si>
  <si>
    <t>ER3974R</t>
  </si>
  <si>
    <t>RK5522</t>
  </si>
  <si>
    <t>EHC99K</t>
  </si>
  <si>
    <t>E1007P</t>
  </si>
  <si>
    <t>TC495</t>
  </si>
  <si>
    <t>E2759</t>
  </si>
  <si>
    <t>E1245PW</t>
  </si>
  <si>
    <t>E947P</t>
  </si>
  <si>
    <t>IS77</t>
  </si>
  <si>
    <t>HL7015KWT</t>
  </si>
  <si>
    <t>E1237P</t>
  </si>
  <si>
    <t>TC4148</t>
  </si>
  <si>
    <t>RV757S</t>
  </si>
  <si>
    <t>I5324B</t>
  </si>
  <si>
    <t>E930P</t>
  </si>
  <si>
    <t>E1790P</t>
  </si>
  <si>
    <t>PR310BS</t>
  </si>
  <si>
    <t>PRC100</t>
  </si>
  <si>
    <t>E590S</t>
  </si>
  <si>
    <t>HPV12</t>
  </si>
  <si>
    <t>HL2010S</t>
  </si>
  <si>
    <t>J16H18</t>
  </si>
  <si>
    <t>RV3561S</t>
  </si>
  <si>
    <t>I5290B</t>
  </si>
  <si>
    <t>I5086B</t>
  </si>
  <si>
    <t>00503EA2</t>
  </si>
  <si>
    <t>RDS940K</t>
  </si>
  <si>
    <t>I1416B</t>
  </si>
  <si>
    <t>I1640B</t>
  </si>
  <si>
    <t>SS3121</t>
  </si>
  <si>
    <t>E171S</t>
  </si>
  <si>
    <t>RS641</t>
  </si>
  <si>
    <t>01288EA2</t>
  </si>
  <si>
    <t>I1836</t>
  </si>
  <si>
    <t>I3438</t>
  </si>
  <si>
    <t>E1721</t>
  </si>
  <si>
    <t>E1721+5</t>
  </si>
  <si>
    <t>E2421</t>
  </si>
  <si>
    <t>E1805</t>
  </si>
  <si>
    <t>E2427+15</t>
  </si>
  <si>
    <t>E2637</t>
  </si>
  <si>
    <t>KB605</t>
  </si>
  <si>
    <t>E2247</t>
  </si>
  <si>
    <t>SUM2801</t>
  </si>
  <si>
    <t>E1216P</t>
  </si>
  <si>
    <t>E1241PW</t>
  </si>
  <si>
    <t>I1830</t>
  </si>
  <si>
    <t>I1830+3</t>
  </si>
  <si>
    <t>E1587</t>
  </si>
  <si>
    <t>I1586</t>
  </si>
  <si>
    <t>I5086</t>
  </si>
  <si>
    <t>E3431</t>
  </si>
  <si>
    <t>E3427</t>
  </si>
  <si>
    <t>E3415</t>
  </si>
  <si>
    <t>E5233</t>
  </si>
  <si>
    <t>E1779+15</t>
  </si>
  <si>
    <t>E1779</t>
  </si>
  <si>
    <t>E1771+3</t>
  </si>
  <si>
    <t>E1771</t>
  </si>
  <si>
    <t>E1721+15</t>
  </si>
  <si>
    <t>E1589+15</t>
  </si>
  <si>
    <t>I868</t>
  </si>
  <si>
    <t>I1588+15</t>
  </si>
  <si>
    <t>E1349</t>
  </si>
  <si>
    <t>I1418+30</t>
  </si>
  <si>
    <t>I1382</t>
  </si>
  <si>
    <t>I1352</t>
  </si>
  <si>
    <t>I1350</t>
  </si>
  <si>
    <t>R801</t>
  </si>
  <si>
    <t>E2633+15</t>
  </si>
  <si>
    <t>E2247+15</t>
  </si>
  <si>
    <t>I2124</t>
  </si>
  <si>
    <t>I1830+30</t>
  </si>
  <si>
    <t>I1830+15</t>
  </si>
  <si>
    <t>I1804+15</t>
  </si>
  <si>
    <t>I1778+30</t>
  </si>
  <si>
    <t>I1778+15</t>
  </si>
  <si>
    <t>I1760</t>
  </si>
  <si>
    <t>I1732+15</t>
  </si>
  <si>
    <t>I1732</t>
  </si>
  <si>
    <t>02161SEA2</t>
  </si>
  <si>
    <t>02131EA2</t>
  </si>
  <si>
    <t>PR348S</t>
  </si>
  <si>
    <t>01946SEA2</t>
  </si>
  <si>
    <t>EK58D</t>
  </si>
  <si>
    <t>PR274AS</t>
  </si>
  <si>
    <t>RV9929XQ4</t>
  </si>
  <si>
    <t>PR13930Q4</t>
  </si>
  <si>
    <t>HPV27Q8</t>
  </si>
  <si>
    <t>HPV43Q8</t>
  </si>
  <si>
    <t>HPV40Q8</t>
  </si>
  <si>
    <t>PP174T25</t>
  </si>
  <si>
    <t>HPV23</t>
  </si>
  <si>
    <t>TC3213</t>
  </si>
  <si>
    <t>R864M</t>
  </si>
  <si>
    <t>PR15737S</t>
  </si>
  <si>
    <t>E1653S</t>
  </si>
  <si>
    <t>E1231P</t>
  </si>
  <si>
    <t>PR15765S</t>
  </si>
  <si>
    <t>FP4</t>
  </si>
  <si>
    <t>EX3525B</t>
  </si>
  <si>
    <t>EX2247B</t>
  </si>
  <si>
    <t>E1683B</t>
  </si>
  <si>
    <t>I2124B</t>
  </si>
  <si>
    <t>E2885B</t>
  </si>
  <si>
    <t>TC3056</t>
  </si>
  <si>
    <t>EK58B</t>
  </si>
  <si>
    <t>PR15620S</t>
  </si>
  <si>
    <t>EHC114S1</t>
  </si>
  <si>
    <t>EM86C</t>
  </si>
  <si>
    <t>MC611</t>
  </si>
  <si>
    <t>TL83</t>
  </si>
  <si>
    <t>FPS127</t>
  </si>
  <si>
    <t>C2528S</t>
  </si>
  <si>
    <t>I5252B</t>
  </si>
  <si>
    <t>E909P</t>
  </si>
  <si>
    <t>TC3035</t>
  </si>
  <si>
    <t>PR304S</t>
  </si>
  <si>
    <t>EDA3270</t>
  </si>
  <si>
    <t>E1821S</t>
  </si>
  <si>
    <t>RV9915X</t>
  </si>
  <si>
    <t>EM77</t>
  </si>
  <si>
    <t>EM68HV</t>
  </si>
  <si>
    <t>IS54A</t>
  </si>
  <si>
    <t>IS68</t>
  </si>
  <si>
    <t>PR15755S</t>
  </si>
  <si>
    <t>TC16810</t>
  </si>
  <si>
    <t>PLC8025</t>
  </si>
  <si>
    <t>PLS17110</t>
  </si>
  <si>
    <t>PP62025</t>
  </si>
  <si>
    <t>I3166B</t>
  </si>
  <si>
    <t>I5176B</t>
  </si>
  <si>
    <t>I1554B</t>
  </si>
  <si>
    <t>E1555B</t>
  </si>
  <si>
    <t>02188EA2</t>
  </si>
  <si>
    <t>01910SEA2</t>
  </si>
  <si>
    <t>RV2498S</t>
  </si>
  <si>
    <t>RV433S</t>
  </si>
  <si>
    <t>I5080B</t>
  </si>
  <si>
    <t>PL1125</t>
  </si>
  <si>
    <t>RM171925</t>
  </si>
  <si>
    <t>RM172012</t>
  </si>
  <si>
    <t>RM170212</t>
  </si>
  <si>
    <t>R758</t>
  </si>
  <si>
    <t>TC3218</t>
  </si>
  <si>
    <t>C2516S</t>
  </si>
  <si>
    <t>PLC25325</t>
  </si>
  <si>
    <t>55S2</t>
  </si>
  <si>
    <t>EX1655B+15</t>
  </si>
  <si>
    <t>E1905B+15</t>
  </si>
  <si>
    <t>E2285B</t>
  </si>
  <si>
    <t>E2049B+15</t>
  </si>
  <si>
    <t>I1830B+15</t>
  </si>
  <si>
    <t>PR81S</t>
  </si>
  <si>
    <t>PR44S</t>
  </si>
  <si>
    <t>PR44AS</t>
  </si>
  <si>
    <t>IS42</t>
  </si>
  <si>
    <t>62S3</t>
  </si>
  <si>
    <t>E1016P</t>
  </si>
  <si>
    <t>E572S</t>
  </si>
  <si>
    <t>E1587S</t>
  </si>
  <si>
    <t>E1770S</t>
  </si>
  <si>
    <t>E1735S</t>
  </si>
  <si>
    <t>RV1280S</t>
  </si>
  <si>
    <t>RV1149S</t>
  </si>
  <si>
    <t>EX1779B+15</t>
  </si>
  <si>
    <t>PR15835S</t>
  </si>
  <si>
    <t>R909</t>
  </si>
  <si>
    <t>R911</t>
  </si>
  <si>
    <t>PLC212A10</t>
  </si>
  <si>
    <t>R910</t>
  </si>
  <si>
    <t>RV9929XS</t>
  </si>
  <si>
    <t>E5287B</t>
  </si>
  <si>
    <t>E1256P</t>
  </si>
  <si>
    <t>R840SPNM</t>
  </si>
  <si>
    <t>E1921B</t>
  </si>
  <si>
    <t>TC394</t>
  </si>
  <si>
    <t>RM171825</t>
  </si>
  <si>
    <t>E5059M</t>
  </si>
  <si>
    <t>C2764S</t>
  </si>
  <si>
    <t>B21L10</t>
  </si>
  <si>
    <t>EK20G</t>
  </si>
  <si>
    <t>EM29</t>
  </si>
  <si>
    <t>EM11</t>
  </si>
  <si>
    <t>ER3982R</t>
  </si>
  <si>
    <t>PR13805S</t>
  </si>
  <si>
    <t>E1121P</t>
  </si>
  <si>
    <t>TEK1736R</t>
  </si>
  <si>
    <t>01403EA2</t>
  </si>
  <si>
    <t>EM68A</t>
  </si>
  <si>
    <t>SSR840SPRS</t>
  </si>
  <si>
    <t>TC38710</t>
  </si>
  <si>
    <t>EM452</t>
  </si>
  <si>
    <t>PLC14625</t>
  </si>
  <si>
    <t>PP50525</t>
  </si>
  <si>
    <t>EOS830VT16</t>
  </si>
  <si>
    <t>R9114</t>
  </si>
  <si>
    <t>EPG602S25</t>
  </si>
  <si>
    <t>RK908</t>
  </si>
  <si>
    <t>EHC231725</t>
  </si>
  <si>
    <t>RV1684S</t>
  </si>
  <si>
    <t>RV1278S</t>
  </si>
  <si>
    <t>RV1193S</t>
  </si>
  <si>
    <t>RV994S</t>
  </si>
  <si>
    <t>PR15635S</t>
  </si>
  <si>
    <t>PR15630S</t>
  </si>
  <si>
    <t>E1771B</t>
  </si>
  <si>
    <t>01756EA2</t>
  </si>
  <si>
    <t>E991P</t>
  </si>
  <si>
    <t>PR35ABS</t>
  </si>
  <si>
    <t>E5285B</t>
  </si>
  <si>
    <t>PR603S</t>
  </si>
  <si>
    <t>TC37210</t>
  </si>
  <si>
    <t>E1737S</t>
  </si>
  <si>
    <t>RV9935Q4</t>
  </si>
  <si>
    <t>PR582Q4</t>
  </si>
  <si>
    <t>EHC280350</t>
  </si>
  <si>
    <t>RDS94516</t>
  </si>
  <si>
    <t>RV676S</t>
  </si>
  <si>
    <t>E1817B</t>
  </si>
  <si>
    <t>13162EA2</t>
  </si>
  <si>
    <t>PR330S</t>
  </si>
  <si>
    <t>00504EA2</t>
  </si>
  <si>
    <t>01761SEA2</t>
  </si>
  <si>
    <t>A12H12</t>
  </si>
  <si>
    <t>IS82</t>
  </si>
  <si>
    <t>SC00</t>
  </si>
  <si>
    <t>E1786P</t>
  </si>
  <si>
    <t>E949P</t>
  </si>
  <si>
    <t>E1070P</t>
  </si>
  <si>
    <t>EGS1000</t>
  </si>
  <si>
    <t>ERS1136</t>
  </si>
  <si>
    <t>EHC237250</t>
  </si>
  <si>
    <t>PR675S</t>
  </si>
  <si>
    <t>E786S</t>
  </si>
  <si>
    <t>KB522M</t>
  </si>
  <si>
    <t>HL1900HPS</t>
  </si>
  <si>
    <t>PLC222A10</t>
  </si>
  <si>
    <t>E1803B</t>
  </si>
  <si>
    <t>RM17248</t>
  </si>
  <si>
    <t>R877</t>
  </si>
  <si>
    <t>01314SEA2</t>
  </si>
  <si>
    <t>EM167HVS</t>
  </si>
  <si>
    <t>RV466S</t>
  </si>
  <si>
    <t>EM27B</t>
  </si>
  <si>
    <t>RV529S</t>
  </si>
  <si>
    <t>I1874B</t>
  </si>
  <si>
    <t>PLC176SS10</t>
  </si>
  <si>
    <t>EHC0107350</t>
  </si>
  <si>
    <t>E2767B</t>
  </si>
  <si>
    <t>E896S</t>
  </si>
  <si>
    <t>EM90</t>
  </si>
  <si>
    <t>TC0387ZX</t>
  </si>
  <si>
    <t>TC0387SK</t>
  </si>
  <si>
    <t>E870S</t>
  </si>
  <si>
    <t>E868SWT</t>
  </si>
  <si>
    <t>FPS108</t>
  </si>
  <si>
    <t>MC609</t>
  </si>
  <si>
    <t>E1895S</t>
  </si>
  <si>
    <t>EOS124116</t>
  </si>
  <si>
    <t>01899EA2</t>
  </si>
  <si>
    <t>01659SEA2</t>
  </si>
  <si>
    <t>02262EA2</t>
  </si>
  <si>
    <t>01663EA2</t>
  </si>
  <si>
    <t>RK840NS</t>
  </si>
  <si>
    <t>HL2012SWT</t>
  </si>
  <si>
    <t>HL2280SWT</t>
  </si>
  <si>
    <t>R9100WT</t>
  </si>
  <si>
    <t>E867SWT</t>
  </si>
  <si>
    <t>E2199</t>
  </si>
  <si>
    <t>R901</t>
  </si>
  <si>
    <t>RV816XS</t>
  </si>
  <si>
    <t>TC3097</t>
  </si>
  <si>
    <t>TC3010</t>
  </si>
  <si>
    <t>84AS1</t>
  </si>
  <si>
    <t>EM63</t>
  </si>
  <si>
    <t>EM55I</t>
  </si>
  <si>
    <t>PR750S</t>
  </si>
  <si>
    <t>I1820</t>
  </si>
  <si>
    <t>E1763</t>
  </si>
  <si>
    <t>E1651</t>
  </si>
  <si>
    <t>RV1126S</t>
  </si>
  <si>
    <t>I1670</t>
  </si>
  <si>
    <t>A09H11</t>
  </si>
  <si>
    <t>E1748S</t>
  </si>
  <si>
    <t>PLS15010</t>
  </si>
  <si>
    <t>TC374WT</t>
  </si>
  <si>
    <t>TC385WT</t>
  </si>
  <si>
    <t>TC505WT</t>
  </si>
  <si>
    <t>I2146</t>
  </si>
  <si>
    <t>E1669</t>
  </si>
  <si>
    <t>EM62HV</t>
  </si>
  <si>
    <t>E2689+3</t>
  </si>
  <si>
    <t>TC361WT</t>
  </si>
  <si>
    <t>E1821+15</t>
  </si>
  <si>
    <t>TC370WT</t>
  </si>
  <si>
    <t>TC495WT</t>
  </si>
  <si>
    <t>E577SWT</t>
  </si>
  <si>
    <t>HL1969SWT</t>
  </si>
  <si>
    <t>EM54FS</t>
  </si>
  <si>
    <t>E780SWT</t>
  </si>
  <si>
    <t>R9097WT</t>
  </si>
  <si>
    <t>E750SWT</t>
  </si>
  <si>
    <t>E1896S</t>
  </si>
  <si>
    <t>PL2625</t>
  </si>
  <si>
    <t>RDS94812</t>
  </si>
  <si>
    <t>54DS</t>
  </si>
  <si>
    <t>PR13880Q4</t>
  </si>
  <si>
    <t>CL1820K</t>
  </si>
  <si>
    <t>B05H12</t>
  </si>
  <si>
    <t>E1774S</t>
  </si>
  <si>
    <t>EM128</t>
  </si>
  <si>
    <t>EK117</t>
  </si>
  <si>
    <t>I2692+3</t>
  </si>
  <si>
    <t>E5081</t>
  </si>
  <si>
    <t>TC373WT</t>
  </si>
  <si>
    <t>E1771+30</t>
  </si>
  <si>
    <t>E1771+15</t>
  </si>
  <si>
    <t>I1350+15</t>
  </si>
  <si>
    <t>E1669+15</t>
  </si>
  <si>
    <t>I1670+15</t>
  </si>
  <si>
    <t>I1476+30</t>
  </si>
  <si>
    <t>I1078+15</t>
  </si>
  <si>
    <t>I1078+3</t>
  </si>
  <si>
    <t>I2240</t>
  </si>
  <si>
    <t>E2241</t>
  </si>
  <si>
    <t>J12H15</t>
  </si>
  <si>
    <t>PR385S</t>
  </si>
  <si>
    <t>EM63HV</t>
  </si>
  <si>
    <t>20IS2</t>
  </si>
  <si>
    <t>PR13990S</t>
  </si>
  <si>
    <t>S1005</t>
  </si>
  <si>
    <t>EHC141S</t>
  </si>
  <si>
    <t>176S</t>
  </si>
  <si>
    <t>01366EA2</t>
  </si>
  <si>
    <t>PR372S</t>
  </si>
  <si>
    <t>PL14B10</t>
  </si>
  <si>
    <t>PLC8125</t>
  </si>
  <si>
    <t>RV3635S</t>
  </si>
  <si>
    <t>E934P</t>
  </si>
  <si>
    <t>EHC139S1</t>
  </si>
  <si>
    <t>RV2210S</t>
  </si>
  <si>
    <t>RV807S</t>
  </si>
  <si>
    <t>85S</t>
  </si>
  <si>
    <t>EM340</t>
  </si>
  <si>
    <t>EM65B</t>
  </si>
  <si>
    <t>I2152B</t>
  </si>
  <si>
    <t>E2695B</t>
  </si>
  <si>
    <t>E1821B+15</t>
  </si>
  <si>
    <t>E1833B+15</t>
  </si>
  <si>
    <t>I1612B</t>
  </si>
  <si>
    <t>I1816B+15</t>
  </si>
  <si>
    <t>I2694B</t>
  </si>
  <si>
    <t>I1836B</t>
  </si>
  <si>
    <t>I5092B</t>
  </si>
  <si>
    <t>PR475S</t>
  </si>
  <si>
    <t>R840REXS</t>
  </si>
  <si>
    <t>RV961XS</t>
  </si>
  <si>
    <t>84CS2</t>
  </si>
  <si>
    <t>PR717BS</t>
  </si>
  <si>
    <t>PR602S</t>
  </si>
  <si>
    <t>PR316S</t>
  </si>
  <si>
    <t>SUM1105</t>
  </si>
  <si>
    <t>S264</t>
  </si>
  <si>
    <t>SUM2800</t>
  </si>
  <si>
    <t>55017BS</t>
  </si>
  <si>
    <t>RV2476S</t>
  </si>
  <si>
    <t>I1920B</t>
  </si>
  <si>
    <t>PR639S</t>
  </si>
  <si>
    <t>PR13945S</t>
  </si>
  <si>
    <t>RV3560S</t>
  </si>
  <si>
    <t>RV3510S</t>
  </si>
  <si>
    <t>E5191B</t>
  </si>
  <si>
    <t>I1654B</t>
  </si>
  <si>
    <t>01205SEA2</t>
  </si>
  <si>
    <t>E1206P</t>
  </si>
  <si>
    <t>E733S</t>
  </si>
  <si>
    <t>E1825S</t>
  </si>
  <si>
    <t>02263SEA2</t>
  </si>
  <si>
    <t>PR15870S</t>
  </si>
  <si>
    <t>E1026P</t>
  </si>
  <si>
    <t>PP554T10</t>
  </si>
  <si>
    <t>E1271B</t>
  </si>
  <si>
    <t>I840B</t>
  </si>
  <si>
    <t>I1732B+15</t>
  </si>
  <si>
    <t>01945EA2</t>
  </si>
  <si>
    <t>E942P</t>
  </si>
  <si>
    <t>E1788P</t>
  </si>
  <si>
    <t>HL2148WT</t>
  </si>
  <si>
    <t>SUM1803</t>
  </si>
  <si>
    <t>SUM3602</t>
  </si>
  <si>
    <t>I5464B</t>
  </si>
  <si>
    <t>E5417B</t>
  </si>
  <si>
    <t>HPV19M</t>
  </si>
  <si>
    <t>PR732S</t>
  </si>
  <si>
    <t>PR731S</t>
  </si>
  <si>
    <t>KB853</t>
  </si>
  <si>
    <t>KB841</t>
  </si>
  <si>
    <t>KB825</t>
  </si>
  <si>
    <t>RK840SPNS</t>
  </si>
  <si>
    <t>RS676</t>
  </si>
  <si>
    <t>E1192P</t>
  </si>
  <si>
    <t>EHC137S</t>
  </si>
  <si>
    <t>MC838</t>
  </si>
  <si>
    <t>E574SWT</t>
  </si>
  <si>
    <t>EX1779B</t>
  </si>
  <si>
    <t>PLC133B10</t>
  </si>
  <si>
    <t>HPV7</t>
  </si>
  <si>
    <t>55005BS</t>
  </si>
  <si>
    <t>RK840SPRS</t>
  </si>
  <si>
    <t>68S</t>
  </si>
  <si>
    <t>22FS</t>
  </si>
  <si>
    <t>EM20G</t>
  </si>
  <si>
    <t>EK55</t>
  </si>
  <si>
    <t>SUM5201</t>
  </si>
  <si>
    <t>SUM1303</t>
  </si>
  <si>
    <t>SUM8700</t>
  </si>
  <si>
    <t>PR765S</t>
  </si>
  <si>
    <t>SUM1786</t>
  </si>
  <si>
    <t>E1866P</t>
  </si>
  <si>
    <t>E861S</t>
  </si>
  <si>
    <t>EHC746R</t>
  </si>
  <si>
    <t>PR13840S</t>
  </si>
  <si>
    <t>I1266B</t>
  </si>
  <si>
    <t>E1267B</t>
  </si>
  <si>
    <t>I3446B</t>
  </si>
  <si>
    <t>I2690B</t>
  </si>
  <si>
    <t>PR777S</t>
  </si>
  <si>
    <t>A09L10</t>
  </si>
  <si>
    <t>SS207</t>
  </si>
  <si>
    <t>EM19</t>
  </si>
  <si>
    <t>IS83</t>
  </si>
  <si>
    <t>PL1225</t>
  </si>
  <si>
    <t>PLC4825</t>
  </si>
  <si>
    <t>TC701F10</t>
  </si>
  <si>
    <t>HPV5</t>
  </si>
  <si>
    <t>PR741S</t>
  </si>
  <si>
    <t>E959P</t>
  </si>
  <si>
    <t>E1101P</t>
  </si>
  <si>
    <t>FPS118</t>
  </si>
  <si>
    <t>FPS107</t>
  </si>
  <si>
    <t>A09H13</t>
  </si>
  <si>
    <t>E251S</t>
  </si>
  <si>
    <t>PL310</t>
  </si>
  <si>
    <t>PLC208B10</t>
  </si>
  <si>
    <t>PL10325</t>
  </si>
  <si>
    <t>RV1330XS</t>
  </si>
  <si>
    <t>E2249B</t>
  </si>
  <si>
    <t>TC398F</t>
  </si>
  <si>
    <t>R918</t>
  </si>
  <si>
    <t>E2927</t>
  </si>
  <si>
    <t>KB826CB</t>
  </si>
  <si>
    <t>01900SEA2</t>
  </si>
  <si>
    <t>01667EA2</t>
  </si>
  <si>
    <t>MC819</t>
  </si>
  <si>
    <t>MC641</t>
  </si>
  <si>
    <t>PL9B10</t>
  </si>
  <si>
    <t>PL21B10</t>
  </si>
  <si>
    <t>KB706</t>
  </si>
  <si>
    <t>C2750AS</t>
  </si>
  <si>
    <t>PR715S</t>
  </si>
  <si>
    <t>PR716S</t>
  </si>
  <si>
    <t>EM54F</t>
  </si>
  <si>
    <t>E778S</t>
  </si>
  <si>
    <t>E619S</t>
  </si>
  <si>
    <t>PR13800S</t>
  </si>
  <si>
    <t>PR13880S</t>
  </si>
  <si>
    <t>I5300B</t>
  </si>
  <si>
    <t>01694EA2</t>
  </si>
  <si>
    <t>PR399S</t>
  </si>
  <si>
    <t>TC397</t>
  </si>
  <si>
    <t>PR669S</t>
  </si>
  <si>
    <t>MC844</t>
  </si>
  <si>
    <t>MC822</t>
  </si>
  <si>
    <t>KB572DC</t>
  </si>
  <si>
    <t>PR15750S</t>
  </si>
  <si>
    <t>PL14210</t>
  </si>
  <si>
    <t>RK1737</t>
  </si>
  <si>
    <t>R916</t>
  </si>
  <si>
    <t>I1588B</t>
  </si>
  <si>
    <t>02095EA2</t>
  </si>
  <si>
    <t>E1777SWT</t>
  </si>
  <si>
    <t>E626S</t>
  </si>
  <si>
    <t>PP47225</t>
  </si>
  <si>
    <t>RM173116</t>
  </si>
  <si>
    <t>RV1373S</t>
  </si>
  <si>
    <t>324S</t>
  </si>
  <si>
    <t>IS63</t>
  </si>
  <si>
    <t>63S3</t>
  </si>
  <si>
    <t>EM295</t>
  </si>
  <si>
    <t>E1635B</t>
  </si>
  <si>
    <t>E2141B+15</t>
  </si>
  <si>
    <t>I2138B+15</t>
  </si>
  <si>
    <t>I5198B</t>
  </si>
  <si>
    <t>PR700S</t>
  </si>
  <si>
    <t>I1078B</t>
  </si>
  <si>
    <t>PLS19110</t>
  </si>
  <si>
    <t>TC3019</t>
  </si>
  <si>
    <t>EM256S</t>
  </si>
  <si>
    <t>EM248</t>
  </si>
  <si>
    <t>I1418B+15</t>
  </si>
  <si>
    <t>I1586B+15</t>
  </si>
  <si>
    <t>RM177225</t>
  </si>
  <si>
    <t>E1021P</t>
  </si>
  <si>
    <t>RK1840NS</t>
  </si>
  <si>
    <t>I1078+30</t>
  </si>
  <si>
    <t>I3434</t>
  </si>
  <si>
    <t>I3004FWT</t>
  </si>
  <si>
    <t>I3052FWT</t>
  </si>
  <si>
    <t>HL2148SWT</t>
  </si>
  <si>
    <t>EM212</t>
  </si>
  <si>
    <t>TC499</t>
  </si>
  <si>
    <t>HB1648</t>
  </si>
  <si>
    <t>HB1418</t>
  </si>
  <si>
    <t>HL2011HPS</t>
  </si>
  <si>
    <t>E1991</t>
  </si>
  <si>
    <t>PLC21825</t>
  </si>
  <si>
    <t>RV9928XS</t>
  </si>
  <si>
    <t>RV1289S</t>
  </si>
  <si>
    <t>PR301S</t>
  </si>
  <si>
    <t>PR13870S</t>
  </si>
  <si>
    <t>I1750B</t>
  </si>
  <si>
    <t>01666EA2</t>
  </si>
  <si>
    <t>SUM6400</t>
  </si>
  <si>
    <t>EGS1035</t>
  </si>
  <si>
    <t>242S</t>
  </si>
  <si>
    <t>E1771SWT</t>
  </si>
  <si>
    <t>TC4217</t>
  </si>
  <si>
    <t>HL2089S</t>
  </si>
  <si>
    <t>HPV37</t>
  </si>
  <si>
    <t>57S2</t>
  </si>
  <si>
    <t>I1922B</t>
  </si>
  <si>
    <t>PR540S</t>
  </si>
  <si>
    <t>E1176P</t>
  </si>
  <si>
    <t>E1727S</t>
  </si>
  <si>
    <t>R823</t>
  </si>
  <si>
    <t>E1761B+15</t>
  </si>
  <si>
    <t>TC18110</t>
  </si>
  <si>
    <t>E841B</t>
  </si>
  <si>
    <t>PR313S</t>
  </si>
  <si>
    <t>00921EA2</t>
  </si>
  <si>
    <t>E1069P</t>
  </si>
  <si>
    <t>PR670S</t>
  </si>
  <si>
    <t>EGS1125</t>
  </si>
  <si>
    <t>E1719SWT</t>
  </si>
  <si>
    <t>CL1798PK</t>
  </si>
  <si>
    <t>E836S</t>
  </si>
  <si>
    <t>R738K</t>
  </si>
  <si>
    <t>PR758S</t>
  </si>
  <si>
    <t>PR13950S</t>
  </si>
  <si>
    <t>PR15945S</t>
  </si>
  <si>
    <t>RV9913XS</t>
  </si>
  <si>
    <t>SS3138</t>
  </si>
  <si>
    <t>I5234</t>
  </si>
  <si>
    <t>E1619S</t>
  </si>
  <si>
    <t>E589SWT</t>
  </si>
  <si>
    <t>EX2929</t>
  </si>
  <si>
    <t>R889</t>
  </si>
  <si>
    <t>R9098WT</t>
  </si>
  <si>
    <t>PR471AS</t>
  </si>
  <si>
    <t>R9099WT</t>
  </si>
  <si>
    <t>02014EA2</t>
  </si>
  <si>
    <t>RK535</t>
  </si>
  <si>
    <t>RV2225S</t>
  </si>
  <si>
    <t>RV1061S</t>
  </si>
  <si>
    <t>PR604S</t>
  </si>
  <si>
    <t>PLC1925</t>
  </si>
  <si>
    <t>PLC25B10</t>
  </si>
  <si>
    <t>EPG48525</t>
  </si>
  <si>
    <t>RV3613S</t>
  </si>
  <si>
    <t>E2843B</t>
  </si>
  <si>
    <t>R738</t>
  </si>
  <si>
    <t>TC3062</t>
  </si>
  <si>
    <t>E2359B+15</t>
  </si>
  <si>
    <t>TC4204</t>
  </si>
  <si>
    <t>E1699S</t>
  </si>
  <si>
    <t>PK4025</t>
  </si>
  <si>
    <t>PR691S</t>
  </si>
  <si>
    <t>IS130</t>
  </si>
  <si>
    <t>RV814S</t>
  </si>
  <si>
    <t>PR13865S</t>
  </si>
  <si>
    <t>RK542R</t>
  </si>
  <si>
    <t>RK533</t>
  </si>
  <si>
    <t>PLC7525</t>
  </si>
  <si>
    <t>RV3634S</t>
  </si>
  <si>
    <t>RV3502S</t>
  </si>
  <si>
    <t>RV798S</t>
  </si>
  <si>
    <t>I2192B</t>
  </si>
  <si>
    <t>E2419B</t>
  </si>
  <si>
    <t>EX5051B</t>
  </si>
  <si>
    <t>S365</t>
  </si>
  <si>
    <t>E919P</t>
  </si>
  <si>
    <t>E1194P</t>
  </si>
  <si>
    <t>SUM8601</t>
  </si>
  <si>
    <t>E1062P</t>
  </si>
  <si>
    <t>E1669B+15</t>
  </si>
  <si>
    <t>I1670B+15</t>
  </si>
  <si>
    <t>PR15915S</t>
  </si>
  <si>
    <t>RS666</t>
  </si>
  <si>
    <t>PR15825S</t>
  </si>
  <si>
    <t>I5082B</t>
  </si>
  <si>
    <t>E5083B</t>
  </si>
  <si>
    <t>E3201B</t>
  </si>
  <si>
    <t>EHC281650</t>
  </si>
  <si>
    <t>EHC81950</t>
  </si>
  <si>
    <t>E1579S</t>
  </si>
  <si>
    <t>E999P</t>
  </si>
  <si>
    <t>PR15980S</t>
  </si>
  <si>
    <t>PR13910S</t>
  </si>
  <si>
    <t>PR15865S</t>
  </si>
  <si>
    <t>PR633S</t>
  </si>
  <si>
    <t>RK1840SPNK</t>
  </si>
  <si>
    <t>RK1840NK</t>
  </si>
  <si>
    <t>TC3083</t>
  </si>
  <si>
    <t>E1880S</t>
  </si>
  <si>
    <t>PL20125</t>
  </si>
  <si>
    <t>PR630S</t>
  </si>
  <si>
    <t>TC398F10</t>
  </si>
  <si>
    <t>TC11810</t>
  </si>
  <si>
    <t>EOS110016</t>
  </si>
  <si>
    <t>MC507</t>
  </si>
  <si>
    <t>MC865</t>
  </si>
  <si>
    <t>PLC14610</t>
  </si>
  <si>
    <t>PLC8510</t>
  </si>
  <si>
    <t>C2532S</t>
  </si>
  <si>
    <t>B03H16</t>
  </si>
  <si>
    <t>PP505T10</t>
  </si>
  <si>
    <t>PLC72B10</t>
  </si>
  <si>
    <t>R1840</t>
  </si>
  <si>
    <t>R840</t>
  </si>
  <si>
    <t>R842</t>
  </si>
  <si>
    <t>IS84</t>
  </si>
  <si>
    <t>259S</t>
  </si>
  <si>
    <t>E5121B</t>
  </si>
  <si>
    <t>I2434B</t>
  </si>
  <si>
    <t>E1349B+15</t>
  </si>
  <si>
    <t>I5114B</t>
  </si>
  <si>
    <t>I1350B+15</t>
  </si>
  <si>
    <t>E2473B</t>
  </si>
  <si>
    <t>E806S</t>
  </si>
  <si>
    <t>E843S</t>
  </si>
  <si>
    <t>TEK613</t>
  </si>
  <si>
    <t>I1820B+15</t>
  </si>
  <si>
    <t>ER3978R</t>
  </si>
  <si>
    <t>ER3977R</t>
  </si>
  <si>
    <t>PR15730Q4</t>
  </si>
  <si>
    <t>PR15775Q4</t>
  </si>
  <si>
    <t>PR13935Q4</t>
  </si>
  <si>
    <t>PR15770Q4</t>
  </si>
  <si>
    <t>PR13860Q4</t>
  </si>
  <si>
    <t>RV9902ZQ4</t>
  </si>
  <si>
    <t>RV880XQ4</t>
  </si>
  <si>
    <t>PRC112</t>
  </si>
  <si>
    <t>E1077M</t>
  </si>
  <si>
    <t>ER3993R</t>
  </si>
  <si>
    <t>EOS902116</t>
  </si>
  <si>
    <t>IS77A</t>
  </si>
  <si>
    <t>E881S</t>
  </si>
  <si>
    <t>A11H13</t>
  </si>
  <si>
    <t>EK58</t>
  </si>
  <si>
    <t>MC849</t>
  </si>
  <si>
    <t>B04L06</t>
  </si>
  <si>
    <t>HPV24M</t>
  </si>
  <si>
    <t>EM83HV</t>
  </si>
  <si>
    <t>A11L06</t>
  </si>
  <si>
    <t>PL925</t>
  </si>
  <si>
    <t>PL825</t>
  </si>
  <si>
    <t>PL625</t>
  </si>
  <si>
    <t>PLC212B10</t>
  </si>
  <si>
    <t>PLC41B25</t>
  </si>
  <si>
    <t>PLS11010</t>
  </si>
  <si>
    <t>PLS126B10</t>
  </si>
  <si>
    <t>PLS15910</t>
  </si>
  <si>
    <t>PLS6610</t>
  </si>
  <si>
    <t>HPV1</t>
  </si>
  <si>
    <t>HPV9</t>
  </si>
  <si>
    <t>HPV46</t>
  </si>
  <si>
    <t>HPV45</t>
  </si>
  <si>
    <t>EHC281750</t>
  </si>
  <si>
    <t>EOS913116</t>
  </si>
  <si>
    <t>R913</t>
  </si>
  <si>
    <t>RV3705S</t>
  </si>
  <si>
    <t>EOS905116</t>
  </si>
  <si>
    <t>EHC277950</t>
  </si>
  <si>
    <t>RV3596S</t>
  </si>
  <si>
    <t>RV9941XS</t>
  </si>
  <si>
    <t>RV3513S</t>
  </si>
  <si>
    <t>RV813S</t>
  </si>
  <si>
    <t>RV786XS</t>
  </si>
  <si>
    <t>E2001B</t>
  </si>
  <si>
    <t>E1981B</t>
  </si>
  <si>
    <t>E3427B</t>
  </si>
  <si>
    <t>E1907B</t>
  </si>
  <si>
    <t>13177SEA2</t>
  </si>
  <si>
    <t>I5020B</t>
  </si>
  <si>
    <t>E5021B</t>
  </si>
  <si>
    <t>RK508SPS</t>
  </si>
  <si>
    <t>CL922PK</t>
  </si>
  <si>
    <t>I5170</t>
  </si>
  <si>
    <t>PR626</t>
  </si>
  <si>
    <t>VT2302S</t>
  </si>
  <si>
    <t>J13L09</t>
  </si>
  <si>
    <t>J12H11</t>
  </si>
  <si>
    <t>VT2086S</t>
  </si>
  <si>
    <t>E1801P</t>
  </si>
  <si>
    <t>E1179P</t>
  </si>
  <si>
    <t>PLC224B10</t>
  </si>
  <si>
    <t>PLC35225</t>
  </si>
  <si>
    <t>EHC280750</t>
  </si>
  <si>
    <t>RV1242S</t>
  </si>
  <si>
    <t>TC387</t>
  </si>
  <si>
    <t>R756</t>
  </si>
  <si>
    <t>TC3085</t>
  </si>
  <si>
    <t>EM22F</t>
  </si>
  <si>
    <t>S337</t>
  </si>
  <si>
    <t>J13H12</t>
  </si>
  <si>
    <t>PLC52B10</t>
  </si>
  <si>
    <t>E2143B</t>
  </si>
  <si>
    <t>I2758B</t>
  </si>
  <si>
    <t>E2141B</t>
  </si>
  <si>
    <t>01203EA2</t>
  </si>
  <si>
    <t>01204EA2</t>
  </si>
  <si>
    <t>PLS5910</t>
  </si>
  <si>
    <t>HPV22</t>
  </si>
  <si>
    <t>I1538B</t>
  </si>
  <si>
    <t>I2400B</t>
  </si>
  <si>
    <t>PR377S</t>
  </si>
  <si>
    <t>EHC61450</t>
  </si>
  <si>
    <t>EX5173B</t>
  </si>
  <si>
    <t>E5019B</t>
  </si>
  <si>
    <t>PR343S</t>
  </si>
  <si>
    <t>E904P</t>
  </si>
  <si>
    <t>FPS116</t>
  </si>
  <si>
    <t>FPS114</t>
  </si>
  <si>
    <t>I1968</t>
  </si>
  <si>
    <t>E1714SWT</t>
  </si>
  <si>
    <t>E1835SWT</t>
  </si>
  <si>
    <t>SUM8702</t>
  </si>
  <si>
    <t>I2044</t>
  </si>
  <si>
    <t>I2198</t>
  </si>
  <si>
    <t>RDS93425</t>
  </si>
  <si>
    <t>RM178312</t>
  </si>
  <si>
    <t>B21H12</t>
  </si>
  <si>
    <t>R9126M</t>
  </si>
  <si>
    <t>EOS105016</t>
  </si>
  <si>
    <t>SS3135</t>
  </si>
  <si>
    <t>E1765</t>
  </si>
  <si>
    <t>E1587+15</t>
  </si>
  <si>
    <t>I1586+3</t>
  </si>
  <si>
    <t>I1586+15</t>
  </si>
  <si>
    <t>I1476+3</t>
  </si>
  <si>
    <t>E3201+3</t>
  </si>
  <si>
    <t>I2388</t>
  </si>
  <si>
    <t>I2114</t>
  </si>
  <si>
    <t>I1874</t>
  </si>
  <si>
    <t>E1891+15</t>
  </si>
  <si>
    <t>E1875</t>
  </si>
  <si>
    <t>I1732+3</t>
  </si>
  <si>
    <t>E3445</t>
  </si>
  <si>
    <t>E5071</t>
  </si>
  <si>
    <t>I5024</t>
  </si>
  <si>
    <t>HL7006S</t>
  </si>
  <si>
    <t>E5173</t>
  </si>
  <si>
    <t>E2334</t>
  </si>
  <si>
    <t>I3466</t>
  </si>
  <si>
    <t>HL2056SWT</t>
  </si>
  <si>
    <t>E1819SWT</t>
  </si>
  <si>
    <t>E1732S</t>
  </si>
  <si>
    <t>E1745S</t>
  </si>
  <si>
    <t>E1744S</t>
  </si>
  <si>
    <t>E1061P</t>
  </si>
  <si>
    <t>R890</t>
  </si>
  <si>
    <t>HL9003</t>
  </si>
  <si>
    <t>TC372WT</t>
  </si>
  <si>
    <t>TC3072</t>
  </si>
  <si>
    <t>TC705F</t>
  </si>
  <si>
    <t>TC0391SBWT</t>
  </si>
  <si>
    <t>TC356</t>
  </si>
  <si>
    <t>PR746S</t>
  </si>
  <si>
    <t>E1246PW</t>
  </si>
  <si>
    <t>EOS844VT16</t>
  </si>
  <si>
    <t>RDS93416</t>
  </si>
  <si>
    <t>PLC134B10</t>
  </si>
  <si>
    <t>PR13780S</t>
  </si>
  <si>
    <t>246S</t>
  </si>
  <si>
    <t>PR15800S</t>
  </si>
  <si>
    <t>E1155P</t>
  </si>
  <si>
    <t>TC3036</t>
  </si>
  <si>
    <t>RK907</t>
  </si>
  <si>
    <t>E1875B+3</t>
  </si>
  <si>
    <t>10767SEA2</t>
  </si>
  <si>
    <t>PR13900S</t>
  </si>
  <si>
    <t>PLC11210</t>
  </si>
  <si>
    <t>E3413B</t>
  </si>
  <si>
    <t>I3414B</t>
  </si>
  <si>
    <t>EHC102750</t>
  </si>
  <si>
    <t>PR280AS</t>
  </si>
  <si>
    <t>10766EA2</t>
  </si>
  <si>
    <t>RM171725</t>
  </si>
  <si>
    <t>RV1302XS</t>
  </si>
  <si>
    <t>I3200+3</t>
  </si>
  <si>
    <t>E1919B</t>
  </si>
  <si>
    <t>FPS125</t>
  </si>
  <si>
    <t>HL7015WT</t>
  </si>
  <si>
    <t>E1849</t>
  </si>
  <si>
    <t>PLC113B10</t>
  </si>
  <si>
    <t>E1027P</t>
  </si>
  <si>
    <t>RV864XS</t>
  </si>
  <si>
    <t>E917P</t>
  </si>
  <si>
    <t>PL10225</t>
  </si>
  <si>
    <t>RM177616</t>
  </si>
  <si>
    <t>RM174016</t>
  </si>
  <si>
    <t>IS60</t>
  </si>
  <si>
    <t>E1637B</t>
  </si>
  <si>
    <t>I1800B</t>
  </si>
  <si>
    <t>I1876B+15</t>
  </si>
  <si>
    <t>RV9947XS</t>
  </si>
  <si>
    <t>RV9940XS</t>
  </si>
  <si>
    <t>RV1016</t>
  </si>
  <si>
    <t>E844S</t>
  </si>
  <si>
    <t>HL7005S</t>
  </si>
  <si>
    <t>RV1265S</t>
  </si>
  <si>
    <t>A11H14</t>
  </si>
  <si>
    <t>PR13980S</t>
  </si>
  <si>
    <t>MC825</t>
  </si>
  <si>
    <t>MC627</t>
  </si>
  <si>
    <t>MC623</t>
  </si>
  <si>
    <t>MC501</t>
  </si>
  <si>
    <t>EM165</t>
  </si>
  <si>
    <t>EM208</t>
  </si>
  <si>
    <t>EM87</t>
  </si>
  <si>
    <t>S420T</t>
  </si>
  <si>
    <t>S493</t>
  </si>
  <si>
    <t>E572SWT</t>
  </si>
  <si>
    <t>PL4425</t>
  </si>
  <si>
    <t>E1787P</t>
  </si>
  <si>
    <t>PR13BS</t>
  </si>
  <si>
    <t>PR13860S</t>
  </si>
  <si>
    <t>E1717S</t>
  </si>
  <si>
    <t>B22H14</t>
  </si>
  <si>
    <t>TC3002</t>
  </si>
  <si>
    <t>E2247B</t>
  </si>
  <si>
    <t>E918P</t>
  </si>
  <si>
    <t>E1878S</t>
  </si>
  <si>
    <t>RV943XK</t>
  </si>
  <si>
    <t>PR577K</t>
  </si>
  <si>
    <t>PR737K</t>
  </si>
  <si>
    <t>PR777K</t>
  </si>
  <si>
    <t>HPV10</t>
  </si>
  <si>
    <t>RK672</t>
  </si>
  <si>
    <t>EM365WT</t>
  </si>
  <si>
    <t>ETK16</t>
  </si>
  <si>
    <t>TC3026</t>
  </si>
  <si>
    <t>E2633M</t>
  </si>
  <si>
    <t>265S</t>
  </si>
  <si>
    <t>EM340WT</t>
  </si>
  <si>
    <t>RV9937K</t>
  </si>
  <si>
    <t>PR281AS</t>
  </si>
  <si>
    <t>PR737S</t>
  </si>
  <si>
    <t>I5126B</t>
  </si>
  <si>
    <t>RK673</t>
  </si>
  <si>
    <t>RV769</t>
  </si>
  <si>
    <t>PLC2525</t>
  </si>
  <si>
    <t>E1160P</t>
  </si>
  <si>
    <t>TC39110</t>
  </si>
  <si>
    <t>CL920PK</t>
  </si>
  <si>
    <t>SUM1123</t>
  </si>
  <si>
    <t>E1816S</t>
  </si>
  <si>
    <t>E273S</t>
  </si>
  <si>
    <t>SUM1122</t>
  </si>
  <si>
    <t>RM178316</t>
  </si>
  <si>
    <t>TC3207</t>
  </si>
  <si>
    <t>E2049B</t>
  </si>
  <si>
    <t>PR376S</t>
  </si>
  <si>
    <t>RK1840SPNS</t>
  </si>
  <si>
    <t>J12H16</t>
  </si>
  <si>
    <t>EHC2783R</t>
  </si>
  <si>
    <t>RV527S</t>
  </si>
  <si>
    <t>PR303S</t>
  </si>
  <si>
    <t>PR13815S</t>
  </si>
  <si>
    <t>MC607</t>
  </si>
  <si>
    <t>HL9001S</t>
  </si>
  <si>
    <t>E3191</t>
  </si>
  <si>
    <t>I3188</t>
  </si>
  <si>
    <t>E2787</t>
  </si>
  <si>
    <t>I1922</t>
  </si>
  <si>
    <t>I1902</t>
  </si>
  <si>
    <t>E2761</t>
  </si>
  <si>
    <t>HL7016SWT</t>
  </si>
  <si>
    <t>HL7002SWT</t>
  </si>
  <si>
    <t>HL7003SWT</t>
  </si>
  <si>
    <t>ETK31</t>
  </si>
  <si>
    <t>77S1</t>
  </si>
  <si>
    <t>I2070</t>
  </si>
  <si>
    <t>E2233</t>
  </si>
  <si>
    <t>R840SPK</t>
  </si>
  <si>
    <t>RV1943XQ4</t>
  </si>
  <si>
    <t>E1584S</t>
  </si>
  <si>
    <t>EHC118K</t>
  </si>
  <si>
    <t>R9111</t>
  </si>
  <si>
    <t>PR15820S</t>
  </si>
  <si>
    <t>PR15645S</t>
  </si>
  <si>
    <t>E1728S</t>
  </si>
  <si>
    <t>PR311AS</t>
  </si>
  <si>
    <t>RK1840RS</t>
  </si>
  <si>
    <t>E1132P</t>
  </si>
  <si>
    <t>RDS92025</t>
  </si>
  <si>
    <t>RA10511/2</t>
  </si>
  <si>
    <t>EGS1269</t>
  </si>
  <si>
    <t>RV3631</t>
  </si>
  <si>
    <t>E941P</t>
  </si>
  <si>
    <t>PLS15025</t>
  </si>
  <si>
    <t>RV1135S</t>
  </si>
  <si>
    <t>TC3013</t>
  </si>
  <si>
    <t>TC3077</t>
  </si>
  <si>
    <t>PR202S</t>
  </si>
  <si>
    <t>I632B</t>
  </si>
  <si>
    <t>PR371S</t>
  </si>
  <si>
    <t>OS6A785</t>
  </si>
  <si>
    <t>00922EA2</t>
  </si>
  <si>
    <t>E5295B</t>
  </si>
  <si>
    <t>I3406B</t>
  </si>
  <si>
    <t>I2060M</t>
  </si>
  <si>
    <t>PLC18825</t>
  </si>
  <si>
    <t>RV891XS</t>
  </si>
  <si>
    <t>PR21S</t>
  </si>
  <si>
    <t>EM66C</t>
  </si>
  <si>
    <t>PR783S</t>
  </si>
  <si>
    <t>E1219P</t>
  </si>
  <si>
    <t>PL26B10</t>
  </si>
  <si>
    <t>PLC41B10</t>
  </si>
  <si>
    <t>E1828S</t>
  </si>
  <si>
    <t>E1220P</t>
  </si>
  <si>
    <t>E1180P</t>
  </si>
  <si>
    <t>PLC112B10</t>
  </si>
  <si>
    <t>PLC39B25</t>
  </si>
  <si>
    <t>PLC80B10</t>
  </si>
  <si>
    <t>TEK407</t>
  </si>
  <si>
    <t>RV815X</t>
  </si>
  <si>
    <t>I1586M+15</t>
  </si>
  <si>
    <t>I1222M</t>
  </si>
  <si>
    <t>I1650M+15</t>
  </si>
  <si>
    <t>TC3095</t>
  </si>
  <si>
    <t>I1778M+15</t>
  </si>
  <si>
    <t>PR375S</t>
  </si>
  <si>
    <t>SS3118</t>
  </si>
  <si>
    <t>01581SEA2</t>
  </si>
  <si>
    <t>EHC99S1</t>
  </si>
  <si>
    <t>EHC206050</t>
  </si>
  <si>
    <t>RV3619S</t>
  </si>
  <si>
    <t>RV3544S</t>
  </si>
  <si>
    <t>PR15742S</t>
  </si>
  <si>
    <t>I2464B</t>
  </si>
  <si>
    <t>E5293B</t>
  </si>
  <si>
    <t>KB739CB</t>
  </si>
  <si>
    <t>PLC69B25</t>
  </si>
  <si>
    <t>PLC84B10</t>
  </si>
  <si>
    <t>E1841B</t>
  </si>
  <si>
    <t>I1826B</t>
  </si>
  <si>
    <t>TC349</t>
  </si>
  <si>
    <t>E996P</t>
  </si>
  <si>
    <t>1546002S</t>
  </si>
  <si>
    <t>E865S</t>
  </si>
  <si>
    <t>I1760B+15</t>
  </si>
  <si>
    <t>I5068</t>
  </si>
  <si>
    <t>PR78S</t>
  </si>
  <si>
    <t>EM365</t>
  </si>
  <si>
    <t>RA1048</t>
  </si>
  <si>
    <t>TC754</t>
  </si>
  <si>
    <t>RV1245</t>
  </si>
  <si>
    <t>HL2083HPS</t>
  </si>
  <si>
    <t>RV677S</t>
  </si>
  <si>
    <t>TC393</t>
  </si>
  <si>
    <t>E1148P</t>
  </si>
  <si>
    <t>E860S</t>
  </si>
  <si>
    <t>00327EA2</t>
  </si>
  <si>
    <t>PR13850S</t>
  </si>
  <si>
    <t>PLS6625</t>
  </si>
  <si>
    <t>PLC28025</t>
  </si>
  <si>
    <t>PLC35025</t>
  </si>
  <si>
    <t>PLC85B10</t>
  </si>
  <si>
    <t>E2869B</t>
  </si>
  <si>
    <t>E2045B</t>
  </si>
  <si>
    <t>E1721B+15</t>
  </si>
  <si>
    <t>PR15745S</t>
  </si>
  <si>
    <t>PR15910S</t>
  </si>
  <si>
    <t>E1749S</t>
  </si>
  <si>
    <t>PR13955S</t>
  </si>
  <si>
    <t>HL9026S</t>
  </si>
  <si>
    <t>I5018</t>
  </si>
  <si>
    <t>R9121</t>
  </si>
  <si>
    <t>R808</t>
  </si>
  <si>
    <t>I3454</t>
  </si>
  <si>
    <t>E5073</t>
  </si>
  <si>
    <t>R1850WT</t>
  </si>
  <si>
    <t>I2670B</t>
  </si>
  <si>
    <t>E1771B+3</t>
  </si>
  <si>
    <t>01484EA2</t>
  </si>
  <si>
    <t>PP73325</t>
  </si>
  <si>
    <t>I1924B+3</t>
  </si>
  <si>
    <t>PR31LS</t>
  </si>
  <si>
    <t>EP20I</t>
  </si>
  <si>
    <t>EK20I</t>
  </si>
  <si>
    <t>249S</t>
  </si>
  <si>
    <t>RK1840SPRS</t>
  </si>
  <si>
    <t>PLC22525</t>
  </si>
  <si>
    <t>PLC8225</t>
  </si>
  <si>
    <t>I3122B</t>
  </si>
  <si>
    <t>HL1817S</t>
  </si>
  <si>
    <t>R912</t>
  </si>
  <si>
    <t>RK840SPN</t>
  </si>
  <si>
    <t>PR385Q4</t>
  </si>
  <si>
    <t>RV9915XQ4</t>
  </si>
  <si>
    <t>PR432Q4</t>
  </si>
  <si>
    <t>RV9941XQ4</t>
  </si>
  <si>
    <t>PR713Q4</t>
  </si>
  <si>
    <t>PR13940Q4</t>
  </si>
  <si>
    <t>PR777Q4</t>
  </si>
  <si>
    <t>PR230AQ4</t>
  </si>
  <si>
    <t>E954P</t>
  </si>
  <si>
    <t>E890S</t>
  </si>
  <si>
    <t>EK58F</t>
  </si>
  <si>
    <t>EK20H</t>
  </si>
  <si>
    <t>IS87</t>
  </si>
  <si>
    <t>84BS</t>
  </si>
  <si>
    <t>22FHVS</t>
  </si>
  <si>
    <t>E1771S</t>
  </si>
  <si>
    <t>PR690S</t>
  </si>
  <si>
    <t>PLC34025</t>
  </si>
  <si>
    <t>PR15905S</t>
  </si>
  <si>
    <t>PR15955S</t>
  </si>
  <si>
    <t>PR15650S</t>
  </si>
  <si>
    <t>PLC23825</t>
  </si>
  <si>
    <t>PR15925S</t>
  </si>
  <si>
    <t>PR15855S</t>
  </si>
  <si>
    <t>PR15675S</t>
  </si>
  <si>
    <t>E1144P</t>
  </si>
  <si>
    <t>R754</t>
  </si>
  <si>
    <t>KB420B</t>
  </si>
  <si>
    <t>E1773S</t>
  </si>
  <si>
    <t>EM297</t>
  </si>
  <si>
    <t>EM227</t>
  </si>
  <si>
    <t>RM8822S</t>
  </si>
  <si>
    <t>RV1167S</t>
  </si>
  <si>
    <t>EM57A</t>
  </si>
  <si>
    <t>E1685B</t>
  </si>
  <si>
    <t>E5169B</t>
  </si>
  <si>
    <t>TC4023S</t>
  </si>
  <si>
    <t>TC3233</t>
  </si>
  <si>
    <t>EX1779</t>
  </si>
  <si>
    <t>I1610</t>
  </si>
  <si>
    <t>20IS5</t>
  </si>
  <si>
    <t>E1983B</t>
  </si>
  <si>
    <t>PLS12625</t>
  </si>
  <si>
    <t>RV495S</t>
  </si>
  <si>
    <t>E1077B+3</t>
  </si>
  <si>
    <t>I1078B+3</t>
  </si>
  <si>
    <t>E1549B</t>
  </si>
  <si>
    <t>I1550B</t>
  </si>
  <si>
    <t>PR365S</t>
  </si>
  <si>
    <t>E5081B</t>
  </si>
  <si>
    <t>TC4191</t>
  </si>
  <si>
    <t>PR539Q4</t>
  </si>
  <si>
    <t>PLC244B10</t>
  </si>
  <si>
    <t>I5268B</t>
  </si>
  <si>
    <t>13246EA2</t>
  </si>
  <si>
    <t>13417EA2</t>
  </si>
  <si>
    <t>00691EA2</t>
  </si>
  <si>
    <t>00690EA2</t>
  </si>
  <si>
    <t>PLC14710</t>
  </si>
  <si>
    <t>PLS9825</t>
  </si>
  <si>
    <t>PLS66B10</t>
  </si>
  <si>
    <t>PL7B10</t>
  </si>
  <si>
    <t>EOS143216</t>
  </si>
  <si>
    <t>EOS909516</t>
  </si>
  <si>
    <t>EOS910416</t>
  </si>
  <si>
    <t>RV1250S</t>
  </si>
  <si>
    <t>13161EA2</t>
  </si>
  <si>
    <t>I5234B</t>
  </si>
  <si>
    <t>E5239B</t>
  </si>
  <si>
    <t>I5226B</t>
  </si>
  <si>
    <t>TC3049</t>
  </si>
  <si>
    <t>I1904B</t>
  </si>
  <si>
    <t>R720</t>
  </si>
  <si>
    <t>TC3214</t>
  </si>
  <si>
    <t>TC3006</t>
  </si>
  <si>
    <t>RV2460S</t>
  </si>
  <si>
    <t>S9004</t>
  </si>
  <si>
    <t>PR1000S</t>
  </si>
  <si>
    <t>PR435S</t>
  </si>
  <si>
    <t>PR42S</t>
  </si>
  <si>
    <t>PR41S</t>
  </si>
  <si>
    <t>E3419B</t>
  </si>
  <si>
    <t>I2138B</t>
  </si>
  <si>
    <t>RM1798125</t>
  </si>
  <si>
    <t>TC3029</t>
  </si>
  <si>
    <t>R1850</t>
  </si>
  <si>
    <t>RV1405S</t>
  </si>
  <si>
    <t>I5286B</t>
  </si>
  <si>
    <t>KB538BIR</t>
  </si>
  <si>
    <t>KB466</t>
  </si>
  <si>
    <t>I1650B+15</t>
  </si>
  <si>
    <t>TC39410</t>
  </si>
  <si>
    <t>EX1171B</t>
  </si>
  <si>
    <t>01579SEA2</t>
  </si>
  <si>
    <t>E977P</t>
  </si>
  <si>
    <t>PP74525</t>
  </si>
  <si>
    <t>PP507T25</t>
  </si>
  <si>
    <t>PL1325</t>
  </si>
  <si>
    <t>PLC202B10</t>
  </si>
  <si>
    <t>PLC21125</t>
  </si>
  <si>
    <t>PR15700S</t>
  </si>
  <si>
    <t>PR338S</t>
  </si>
  <si>
    <t>KB502</t>
  </si>
  <si>
    <t>E965P</t>
  </si>
  <si>
    <t>R875</t>
  </si>
  <si>
    <t>RV1615S</t>
  </si>
  <si>
    <t>22FS1</t>
  </si>
  <si>
    <t>EM134</t>
  </si>
  <si>
    <t>EM65</t>
  </si>
  <si>
    <t>EM63HP</t>
  </si>
  <si>
    <t>I1806B+15</t>
  </si>
  <si>
    <t>E2509B</t>
  </si>
  <si>
    <t>ETK23</t>
  </si>
  <si>
    <t>PLC18B25</t>
  </si>
  <si>
    <t>PLC24425</t>
  </si>
  <si>
    <t>RK407</t>
  </si>
  <si>
    <t>E5019M</t>
  </si>
  <si>
    <t>I5018M</t>
  </si>
  <si>
    <t>I1652B+15</t>
  </si>
  <si>
    <t>I5408</t>
  </si>
  <si>
    <t>EX2913</t>
  </si>
  <si>
    <t>I1814</t>
  </si>
  <si>
    <t>I1078</t>
  </si>
  <si>
    <t>I2331</t>
  </si>
  <si>
    <t>E5375</t>
  </si>
  <si>
    <t>TC506WT</t>
  </si>
  <si>
    <t>E1841+15WT</t>
  </si>
  <si>
    <t>EK322</t>
  </si>
  <si>
    <t>EM127</t>
  </si>
  <si>
    <t>HB1676</t>
  </si>
  <si>
    <t>RK1508SP</t>
  </si>
  <si>
    <t>TC3055</t>
  </si>
  <si>
    <t>TC3079</t>
  </si>
  <si>
    <t>E1178P</t>
  </si>
  <si>
    <t>RS665</t>
  </si>
  <si>
    <t>HPV2</t>
  </si>
  <si>
    <t>E842S</t>
  </si>
  <si>
    <t>RV414S</t>
  </si>
  <si>
    <t>PLC19225</t>
  </si>
  <si>
    <t>I1476B+3</t>
  </si>
  <si>
    <t>TC387F10</t>
  </si>
  <si>
    <t>PR15890S</t>
  </si>
  <si>
    <t>SS3100STA</t>
  </si>
  <si>
    <t>RV3660S</t>
  </si>
  <si>
    <t>PR554S</t>
  </si>
  <si>
    <t>E964P</t>
  </si>
  <si>
    <t>EDA396</t>
  </si>
  <si>
    <t>E782S</t>
  </si>
  <si>
    <t>SS3104</t>
  </si>
  <si>
    <t>EOS45016</t>
  </si>
  <si>
    <t>RM175516</t>
  </si>
  <si>
    <t>IS22F</t>
  </si>
  <si>
    <t>EX867B+15</t>
  </si>
  <si>
    <t>E1094P</t>
  </si>
  <si>
    <t>E1774SWT</t>
  </si>
  <si>
    <t>TC16310</t>
  </si>
  <si>
    <t>HPV7M</t>
  </si>
  <si>
    <t>E915P</t>
  </si>
  <si>
    <t>E1837P</t>
  </si>
  <si>
    <t>KB850DC</t>
  </si>
  <si>
    <t>R814</t>
  </si>
  <si>
    <t>MC874</t>
  </si>
  <si>
    <t>PLS8310</t>
  </si>
  <si>
    <t>E1122P</t>
  </si>
  <si>
    <t>TC3027</t>
  </si>
  <si>
    <t>68S4</t>
  </si>
  <si>
    <t>E1047P</t>
  </si>
  <si>
    <t>EHC129S</t>
  </si>
  <si>
    <t>TC3039</t>
  </si>
  <si>
    <t>EK195</t>
  </si>
  <si>
    <t>EM95B</t>
  </si>
  <si>
    <t>EM62C</t>
  </si>
  <si>
    <t>E1769S</t>
  </si>
  <si>
    <t>E867S</t>
  </si>
  <si>
    <t>PR15780Q4</t>
  </si>
  <si>
    <t>E2447B</t>
  </si>
  <si>
    <t>RV9941XK</t>
  </si>
  <si>
    <t>PLC4225</t>
  </si>
  <si>
    <t>E1173P</t>
  </si>
  <si>
    <t>EK19</t>
  </si>
  <si>
    <t>PR759S</t>
  </si>
  <si>
    <t>FPS124</t>
  </si>
  <si>
    <t>E1141P</t>
  </si>
  <si>
    <t>RM170525</t>
  </si>
  <si>
    <t>TC3022</t>
  </si>
  <si>
    <t>TC3018</t>
  </si>
  <si>
    <t>E5071M</t>
  </si>
  <si>
    <t>320S</t>
  </si>
  <si>
    <t>ETK26AJ</t>
  </si>
  <si>
    <t>IS65B</t>
  </si>
  <si>
    <t>ER3974K</t>
  </si>
  <si>
    <t>SS3110K</t>
  </si>
  <si>
    <t>EM15</t>
  </si>
  <si>
    <t>PR433S</t>
  </si>
  <si>
    <t>R902</t>
  </si>
  <si>
    <t>E5183B</t>
  </si>
  <si>
    <t>13001EA2</t>
  </si>
  <si>
    <t>E1587M+15</t>
  </si>
  <si>
    <t>C2535</t>
  </si>
  <si>
    <t>I1822B</t>
  </si>
  <si>
    <t>E1837B</t>
  </si>
  <si>
    <t>SS202</t>
  </si>
  <si>
    <t>Matched Items</t>
  </si>
  <si>
    <t>Unit Cost</t>
  </si>
  <si>
    <t>HL7011S</t>
  </si>
  <si>
    <t>R83718</t>
  </si>
  <si>
    <t xml:space="preserve">                    -  </t>
  </si>
  <si>
    <t>EOS9151</t>
  </si>
  <si>
    <t>8M6004674</t>
  </si>
  <si>
    <t>E1651+3</t>
  </si>
  <si>
    <t>RV454S</t>
  </si>
  <si>
    <t>R9097M</t>
  </si>
  <si>
    <t>E1709M</t>
  </si>
  <si>
    <t>54941S</t>
  </si>
  <si>
    <t>R9099M</t>
  </si>
  <si>
    <t>R9098M</t>
  </si>
  <si>
    <t>R1850M</t>
  </si>
  <si>
    <t>3/4234A</t>
  </si>
  <si>
    <t>PL142100</t>
  </si>
  <si>
    <t>2195B</t>
  </si>
  <si>
    <t>EOS530PA</t>
  </si>
  <si>
    <t>PL2100</t>
  </si>
  <si>
    <t>E1643</t>
  </si>
  <si>
    <t>955CB</t>
  </si>
  <si>
    <t>TC370</t>
  </si>
  <si>
    <t>RV815XS</t>
  </si>
  <si>
    <t>E1821M+15</t>
  </si>
  <si>
    <t>R9100M</t>
  </si>
  <si>
    <t>PR42</t>
  </si>
  <si>
    <t>E1705</t>
  </si>
  <si>
    <t>304003A</t>
  </si>
  <si>
    <t>E1589M+5</t>
  </si>
  <si>
    <t>E1777M</t>
  </si>
  <si>
    <t>EHC206</t>
  </si>
  <si>
    <t>E1587+3</t>
  </si>
  <si>
    <t>E1875+3</t>
  </si>
  <si>
    <t>3J6573</t>
  </si>
  <si>
    <t>HB1298</t>
  </si>
  <si>
    <t>E1831+15</t>
  </si>
  <si>
    <t>I3052F+15</t>
  </si>
  <si>
    <t>E9539+3</t>
  </si>
  <si>
    <t>E1105M+15</t>
  </si>
  <si>
    <t>30699S</t>
  </si>
  <si>
    <t>I3004F</t>
  </si>
  <si>
    <t>559977S</t>
  </si>
  <si>
    <t>E1841M+3</t>
  </si>
  <si>
    <t>2589B</t>
  </si>
  <si>
    <t>PLC39225</t>
  </si>
  <si>
    <t>PL2</t>
  </si>
  <si>
    <t>HL7002S</t>
  </si>
  <si>
    <t>E1841+15</t>
  </si>
  <si>
    <t>31870S</t>
  </si>
  <si>
    <t>E3065F</t>
  </si>
  <si>
    <t>TC361</t>
  </si>
  <si>
    <t>E1735</t>
  </si>
  <si>
    <t>31287S</t>
  </si>
  <si>
    <t>E1835+5</t>
  </si>
  <si>
    <t>TC374</t>
  </si>
  <si>
    <t>E1819M+3</t>
  </si>
  <si>
    <t>97S</t>
  </si>
  <si>
    <t>63S4</t>
  </si>
  <si>
    <t>63830CPSTD</t>
  </si>
  <si>
    <t>E1585+5</t>
  </si>
  <si>
    <t>E1589+5</t>
  </si>
  <si>
    <t>E1819+3</t>
  </si>
  <si>
    <t>01404EA2</t>
  </si>
  <si>
    <t>ES411L/R</t>
  </si>
  <si>
    <t>TC385</t>
  </si>
  <si>
    <t>TC505</t>
  </si>
  <si>
    <t>TC373416</t>
  </si>
  <si>
    <t>30563S</t>
  </si>
  <si>
    <t>E1585M+15</t>
  </si>
  <si>
    <t>E1907</t>
  </si>
  <si>
    <t>HL2056S</t>
  </si>
  <si>
    <t>2709B</t>
  </si>
  <si>
    <t>2417B</t>
  </si>
  <si>
    <t>E1787</t>
  </si>
  <si>
    <t>E1791</t>
  </si>
  <si>
    <t>HL7015K</t>
  </si>
  <si>
    <t>E1879S</t>
  </si>
  <si>
    <t>EM1355</t>
  </si>
  <si>
    <t>EM1296</t>
  </si>
  <si>
    <t>3K7347</t>
  </si>
  <si>
    <t>E1771M+30</t>
  </si>
  <si>
    <t>TC0391SB</t>
  </si>
  <si>
    <t>HL7015M</t>
  </si>
  <si>
    <t>EM340HV</t>
  </si>
  <si>
    <t>E1841+30</t>
  </si>
  <si>
    <t>133793R91</t>
  </si>
  <si>
    <t>E1831M+15</t>
  </si>
  <si>
    <t>7298MASTD</t>
  </si>
  <si>
    <t>2042D</t>
  </si>
  <si>
    <t>57AB1597</t>
  </si>
  <si>
    <t>EM365HV</t>
  </si>
  <si>
    <t>E1907M</t>
  </si>
  <si>
    <t>E551S</t>
  </si>
  <si>
    <t>62380CPSTD</t>
  </si>
  <si>
    <t>8582B</t>
  </si>
  <si>
    <t>E1837M</t>
  </si>
  <si>
    <t>DDK103</t>
  </si>
  <si>
    <t>E1815+3</t>
  </si>
  <si>
    <t>E780S</t>
  </si>
  <si>
    <t>1540APSTD</t>
  </si>
  <si>
    <t>EP204R</t>
  </si>
  <si>
    <t>I5266M</t>
  </si>
  <si>
    <t>TC506</t>
  </si>
  <si>
    <t>E1077M+5</t>
  </si>
  <si>
    <t>EM22FHVS</t>
  </si>
  <si>
    <t>2299B</t>
  </si>
  <si>
    <t>2429B</t>
  </si>
  <si>
    <t>E843M</t>
  </si>
  <si>
    <t>E1835M+5</t>
  </si>
  <si>
    <t>E1738S</t>
  </si>
  <si>
    <t>2469B</t>
  </si>
  <si>
    <t>E1787M</t>
  </si>
  <si>
    <t>32043S</t>
  </si>
  <si>
    <t>Unique Items</t>
  </si>
  <si>
    <t>Total Quantity</t>
  </si>
  <si>
    <t>Revenue</t>
  </si>
  <si>
    <t>Cumulative Revenue</t>
  </si>
  <si>
    <t>ABC</t>
  </si>
  <si>
    <t>B1 (stockout cost per event)</t>
  </si>
  <si>
    <t>EOQ</t>
  </si>
  <si>
    <t>Total No. of Parts</t>
  </si>
  <si>
    <t>Total Items</t>
  </si>
  <si>
    <t>80% Revenue</t>
  </si>
  <si>
    <t>% of Items</t>
  </si>
  <si>
    <t>Row Labels</t>
  </si>
  <si>
    <t>Sum of Column9</t>
  </si>
  <si>
    <t>Column1</t>
  </si>
  <si>
    <t>Column2</t>
  </si>
  <si>
    <t>Column3</t>
  </si>
  <si>
    <t>Column4</t>
  </si>
  <si>
    <t>Column5</t>
  </si>
  <si>
    <t>Column6</t>
  </si>
  <si>
    <t>Column7</t>
  </si>
  <si>
    <t>Column8</t>
  </si>
  <si>
    <t>Column9</t>
  </si>
  <si>
    <t>3-Feb</t>
  </si>
  <si>
    <t>5-Feb</t>
  </si>
  <si>
    <t>1-Feb</t>
  </si>
  <si>
    <t>4-Feb</t>
  </si>
  <si>
    <t>18-Feb</t>
  </si>
  <si>
    <t>11-Feb</t>
  </si>
  <si>
    <t>9-Feb</t>
  </si>
  <si>
    <t>10-Feb</t>
  </si>
  <si>
    <t>2-Feb</t>
  </si>
  <si>
    <t>11-Mar</t>
  </si>
  <si>
    <t>15-Feb</t>
  </si>
  <si>
    <t>12-Feb</t>
  </si>
  <si>
    <t>30-Mar</t>
  </si>
  <si>
    <t>25-Mar</t>
  </si>
  <si>
    <t>22-Feb</t>
  </si>
  <si>
    <t>13-Feb</t>
  </si>
  <si>
    <t>23-Feb</t>
  </si>
  <si>
    <t>20-Apr</t>
  </si>
  <si>
    <t>8-Apr</t>
  </si>
  <si>
    <t>8-Feb</t>
  </si>
  <si>
    <t>16-Feb</t>
  </si>
  <si>
    <t>4-Mar</t>
  </si>
  <si>
    <t>23-Apr</t>
  </si>
  <si>
    <t>15-Apr</t>
  </si>
  <si>
    <t>24-Feb</t>
  </si>
  <si>
    <t>15-Mar</t>
  </si>
  <si>
    <t>16-Mar</t>
  </si>
  <si>
    <t>7-May</t>
  </si>
  <si>
    <t>18-May</t>
  </si>
  <si>
    <t>9-Mar</t>
  </si>
  <si>
    <t>1-Mar</t>
  </si>
  <si>
    <t>23-Mar</t>
  </si>
  <si>
    <t>14-May</t>
  </si>
  <si>
    <t>20-May</t>
  </si>
  <si>
    <t>26-Mar</t>
  </si>
  <si>
    <t>17-Feb</t>
  </si>
  <si>
    <t>1-Apr</t>
  </si>
  <si>
    <t>17-May</t>
  </si>
  <si>
    <t>27-May</t>
  </si>
  <si>
    <t>24-Mar</t>
  </si>
  <si>
    <t>2-Apr</t>
  </si>
  <si>
    <t>19-Feb</t>
  </si>
  <si>
    <t>25-May</t>
  </si>
  <si>
    <t>Std</t>
  </si>
  <si>
    <t>Grand Total</t>
  </si>
  <si>
    <t>5-Apr</t>
  </si>
  <si>
    <t>31-Mar</t>
  </si>
  <si>
    <t>13-Apr</t>
  </si>
  <si>
    <t>9-Apr</t>
  </si>
  <si>
    <t>25-Feb</t>
  </si>
  <si>
    <t>26-Feb</t>
  </si>
  <si>
    <t>22-Apr</t>
  </si>
  <si>
    <t>19-Apr</t>
  </si>
  <si>
    <t>16-Apr</t>
  </si>
  <si>
    <t>2-Mar</t>
  </si>
  <si>
    <t>27-Apr</t>
  </si>
  <si>
    <t>26-Apr</t>
  </si>
  <si>
    <t>6-Apr</t>
  </si>
  <si>
    <t>5-May</t>
  </si>
  <si>
    <t>3-Mar</t>
  </si>
  <si>
    <t>29-Apr</t>
  </si>
  <si>
    <t>6-May</t>
  </si>
  <si>
    <t>18-Mar</t>
  </si>
  <si>
    <t>10-May</t>
  </si>
  <si>
    <t>14-Apr</t>
  </si>
  <si>
    <t>std</t>
  </si>
  <si>
    <t>22-Mar</t>
  </si>
  <si>
    <t>8-Mar</t>
  </si>
  <si>
    <t>13-May</t>
  </si>
  <si>
    <t>10-Mar</t>
  </si>
  <si>
    <t>12-Mar</t>
  </si>
  <si>
    <t>24-May</t>
  </si>
  <si>
    <t>17-Mar</t>
  </si>
  <si>
    <t>29-Mar</t>
  </si>
  <si>
    <t>30-Apr</t>
  </si>
  <si>
    <t>19-May</t>
  </si>
  <si>
    <t>4-May</t>
  </si>
  <si>
    <t>28-May</t>
  </si>
  <si>
    <t>21-Apr</t>
  </si>
  <si>
    <t>7-Apr</t>
  </si>
  <si>
    <t>12-Apr</t>
  </si>
  <si>
    <t>11-May</t>
  </si>
  <si>
    <t>21-May</t>
  </si>
  <si>
    <t>26-May</t>
  </si>
  <si>
    <t>3-May</t>
  </si>
  <si>
    <t>Sum of Qty</t>
  </si>
  <si>
    <t>28-Apr</t>
  </si>
  <si>
    <t>Average Demand</t>
  </si>
  <si>
    <t>SD</t>
  </si>
  <si>
    <t>Order Cost</t>
  </si>
  <si>
    <t>Q</t>
  </si>
  <si>
    <t>k</t>
  </si>
  <si>
    <t>SS</t>
  </si>
  <si>
    <t>s</t>
  </si>
  <si>
    <t>Pu(k)</t>
  </si>
  <si>
    <t>Inventory Cost</t>
  </si>
  <si>
    <t>Variable Demand Cost</t>
  </si>
  <si>
    <t>TC</t>
  </si>
  <si>
    <t>Assume k as 1.5 (Invalid as sd is too high)</t>
  </si>
  <si>
    <t>Total TC of top 10 A items</t>
  </si>
  <si>
    <t>safety factor k</t>
  </si>
  <si>
    <t>Avg demand per week</t>
  </si>
  <si>
    <t>S.D</t>
  </si>
  <si>
    <t>S.D durng lead time</t>
  </si>
  <si>
    <t>Safety stock</t>
  </si>
  <si>
    <t>Avg demand during lead time</t>
  </si>
  <si>
    <t>Reorder point</t>
  </si>
  <si>
    <t>Desired service level</t>
  </si>
  <si>
    <t>B1</t>
  </si>
  <si>
    <t>Q(EOQ)</t>
  </si>
  <si>
    <t>Order Instances</t>
  </si>
  <si>
    <t>Sum of Frequency</t>
  </si>
  <si>
    <t>Sum of Total Quantity</t>
  </si>
  <si>
    <t>Sum of Revenue</t>
  </si>
  <si>
    <t>Sum of Unit Cost</t>
  </si>
  <si>
    <t>Top 10 A-Items Pivot Table</t>
  </si>
  <si>
    <t>Top 20 B-Items Pivot Table</t>
  </si>
  <si>
    <t xml:space="preserve">Note: </t>
  </si>
  <si>
    <t>To visualize for specific part click the part name in Unique Items box (slicer)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</si>
</sst>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 #,##0.00_ ;_ * \-#,##0.00_ ;_ * &quot;-&quot;??_ ;_ @_ "/>
    <numFmt numFmtId="165" formatCode="_(* #,##0_);_(* \(#,##0\);_(* &quot;-&quot;??_);_(@_)"/>
    <numFmt numFmtId="166" formatCode="_ * #,##0_ ;_ * \-#,##0_ ;_ * &quot;-&quot;??_ ;_ @_ "/>
    <numFmt numFmtId="167" formatCode="_-[$$-409]* #,##0.00_ ;_-[$$-409]* \-#,##0.00\ ;_-[$$-409]* &quot;-&quot;??_ ;_-@_ "/>
    <numFmt numFmtId="170" formatCode="_(&quot;$&quot;* #,##0_);_(&quot;$&quot;* \(#,##0\);_(&quot;$&quot;* &quot;-&quot;??_);_(@_)"/>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1"/>
      <color rgb="FF000000"/>
      <name val="Calibri"/>
      <family val="2"/>
    </font>
    <font>
      <sz val="11"/>
      <color rgb="FF000000"/>
      <name val="Calibri"/>
      <family val="2"/>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rgb="FFFFFF00"/>
        <bgColor indexed="64"/>
      </patternFill>
    </fill>
    <fill>
      <patternFill patternType="solid">
        <fgColor theme="6" tint="0.59999389629810485"/>
        <bgColor indexed="64"/>
      </patternFill>
    </fill>
    <fill>
      <patternFill patternType="solid">
        <fgColor theme="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5" tint="0.59999389629810485"/>
        <bgColor indexed="64"/>
      </patternFill>
    </fill>
  </fills>
  <borders count="5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indexed="64"/>
      </left>
      <right/>
      <top style="thin">
        <color indexed="64"/>
      </top>
      <bottom/>
      <diagonal/>
    </border>
    <border>
      <left/>
      <right/>
      <top style="thin">
        <color indexed="64"/>
      </top>
      <bottom/>
      <diagonal/>
    </border>
    <border>
      <left/>
      <right/>
      <top/>
      <bottom style="thin">
        <color theme="4" tint="0.39997558519241921"/>
      </bottom>
      <diagonal/>
    </border>
    <border>
      <left style="thin">
        <color indexed="64"/>
      </left>
      <right style="thin">
        <color indexed="64"/>
      </right>
      <top/>
      <bottom/>
      <diagonal/>
    </border>
    <border>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thin">
        <color theme="1"/>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42">
    <xf numFmtId="0" fontId="0" fillId="0" borderId="0" xfId="0"/>
    <xf numFmtId="14" fontId="0" fillId="0" borderId="0" xfId="0" applyNumberFormat="1"/>
    <xf numFmtId="0" fontId="16" fillId="0" borderId="0" xfId="0" applyFont="1"/>
    <xf numFmtId="165" fontId="0" fillId="0" borderId="0" xfId="42" applyNumberFormat="1" applyFont="1"/>
    <xf numFmtId="165" fontId="0" fillId="0" borderId="0" xfId="0" applyNumberFormat="1"/>
    <xf numFmtId="43" fontId="0" fillId="0" borderId="0" xfId="0" applyNumberForma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16" fillId="0" borderId="16" xfId="0" applyFont="1" applyBorder="1"/>
    <xf numFmtId="0" fontId="16" fillId="0" borderId="17" xfId="0" applyFont="1" applyBorder="1"/>
    <xf numFmtId="0" fontId="16" fillId="0" borderId="18" xfId="0" applyFont="1" applyBorder="1"/>
    <xf numFmtId="0" fontId="0" fillId="0" borderId="18" xfId="0" applyBorder="1"/>
    <xf numFmtId="0" fontId="0" fillId="0" borderId="10" xfId="0" applyBorder="1"/>
    <xf numFmtId="0" fontId="0" fillId="0" borderId="16" xfId="0" applyBorder="1"/>
    <xf numFmtId="165" fontId="0" fillId="0" borderId="0" xfId="42" applyNumberFormat="1" applyFont="1" applyBorder="1"/>
    <xf numFmtId="0" fontId="16" fillId="0" borderId="19" xfId="0" applyFont="1" applyBorder="1"/>
    <xf numFmtId="0" fontId="16" fillId="0" borderId="20" xfId="0" applyFont="1" applyBorder="1"/>
    <xf numFmtId="0" fontId="16" fillId="0" borderId="21" xfId="0" applyFont="1" applyBorder="1"/>
    <xf numFmtId="49" fontId="0" fillId="0" borderId="22" xfId="0" applyNumberFormat="1" applyBorder="1"/>
    <xf numFmtId="165" fontId="0" fillId="0" borderId="23" xfId="0" applyNumberFormat="1" applyBorder="1"/>
    <xf numFmtId="49" fontId="0" fillId="0" borderId="24" xfId="0" applyNumberFormat="1" applyBorder="1"/>
    <xf numFmtId="0" fontId="0" fillId="0" borderId="25" xfId="0" applyBorder="1"/>
    <xf numFmtId="165" fontId="0" fillId="0" borderId="25" xfId="42" applyNumberFormat="1" applyFont="1" applyBorder="1"/>
    <xf numFmtId="165" fontId="0" fillId="0" borderId="26" xfId="0" applyNumberFormat="1" applyBorder="1"/>
    <xf numFmtId="0" fontId="18" fillId="0" borderId="0" xfId="0" applyFont="1"/>
    <xf numFmtId="0" fontId="19" fillId="0" borderId="0" xfId="0" applyFont="1"/>
    <xf numFmtId="2" fontId="19" fillId="0" borderId="0" xfId="0" applyNumberFormat="1" applyFont="1"/>
    <xf numFmtId="49" fontId="0" fillId="0" borderId="0" xfId="0" applyNumberFormat="1"/>
    <xf numFmtId="43" fontId="16" fillId="0" borderId="0" xfId="0" applyNumberFormat="1" applyFont="1"/>
    <xf numFmtId="0" fontId="0" fillId="0" borderId="27" xfId="0" applyBorder="1"/>
    <xf numFmtId="10" fontId="16" fillId="0" borderId="27" xfId="0" applyNumberFormat="1" applyFont="1" applyBorder="1"/>
    <xf numFmtId="49" fontId="16" fillId="33" borderId="28" xfId="0" applyNumberFormat="1" applyFont="1" applyFill="1" applyBorder="1"/>
    <xf numFmtId="165" fontId="0" fillId="33" borderId="29" xfId="0" applyNumberFormat="1" applyFill="1" applyBorder="1"/>
    <xf numFmtId="43" fontId="0" fillId="33" borderId="29" xfId="0" applyNumberFormat="1" applyFill="1" applyBorder="1"/>
    <xf numFmtId="43" fontId="0" fillId="33" borderId="30" xfId="0" applyNumberFormat="1" applyFill="1" applyBorder="1"/>
    <xf numFmtId="49" fontId="16" fillId="33" borderId="31" xfId="0" applyNumberFormat="1" applyFont="1" applyFill="1" applyBorder="1"/>
    <xf numFmtId="165" fontId="0" fillId="33" borderId="0" xfId="0" applyNumberFormat="1" applyFill="1"/>
    <xf numFmtId="43" fontId="0" fillId="33" borderId="0" xfId="0" applyNumberFormat="1" applyFill="1"/>
    <xf numFmtId="43" fontId="0" fillId="33" borderId="32" xfId="0" applyNumberFormat="1" applyFill="1" applyBorder="1"/>
    <xf numFmtId="49" fontId="16" fillId="33" borderId="33" xfId="0" applyNumberFormat="1" applyFont="1" applyFill="1" applyBorder="1"/>
    <xf numFmtId="165" fontId="0" fillId="33" borderId="34" xfId="0" applyNumberFormat="1" applyFill="1" applyBorder="1"/>
    <xf numFmtId="43" fontId="0" fillId="33" borderId="34" xfId="0" applyNumberFormat="1" applyFill="1" applyBorder="1"/>
    <xf numFmtId="43" fontId="0" fillId="33" borderId="35" xfId="0" applyNumberFormat="1" applyFill="1" applyBorder="1"/>
    <xf numFmtId="49" fontId="16" fillId="0" borderId="0" xfId="0" applyNumberFormat="1" applyFont="1"/>
    <xf numFmtId="0" fontId="16" fillId="0" borderId="36" xfId="0" applyFont="1" applyBorder="1"/>
    <xf numFmtId="0" fontId="16" fillId="0" borderId="37" xfId="0" applyFont="1" applyBorder="1"/>
    <xf numFmtId="0" fontId="0" fillId="0" borderId="0" xfId="0" applyAlignment="1">
      <alignment horizontal="left"/>
    </xf>
    <xf numFmtId="0" fontId="0" fillId="0" borderId="0" xfId="0" applyAlignment="1">
      <alignment horizontal="left" indent="2"/>
    </xf>
    <xf numFmtId="14" fontId="0" fillId="0" borderId="0" xfId="0" applyNumberFormat="1" applyAlignment="1">
      <alignment horizontal="left" indent="3"/>
    </xf>
    <xf numFmtId="0" fontId="16" fillId="0" borderId="38" xfId="0" applyFont="1" applyBorder="1" applyAlignment="1">
      <alignment horizontal="left"/>
    </xf>
    <xf numFmtId="0" fontId="16" fillId="0" borderId="38" xfId="0" applyFont="1" applyBorder="1"/>
    <xf numFmtId="0" fontId="0" fillId="0" borderId="0" xfId="0" pivotButton="1"/>
    <xf numFmtId="0" fontId="0" fillId="34" borderId="0" xfId="0" applyFill="1"/>
    <xf numFmtId="0" fontId="0" fillId="34" borderId="0" xfId="0" applyFill="1" applyAlignment="1">
      <alignment horizontal="left" indent="2"/>
    </xf>
    <xf numFmtId="14" fontId="0" fillId="34" borderId="0" xfId="0" applyNumberFormat="1" applyFill="1" applyAlignment="1">
      <alignment horizontal="left" indent="3"/>
    </xf>
    <xf numFmtId="0" fontId="16" fillId="0" borderId="14" xfId="0" applyFont="1" applyBorder="1"/>
    <xf numFmtId="0" fontId="0" fillId="0" borderId="0" xfId="0" applyAlignment="1">
      <alignment horizontal="center"/>
    </xf>
    <xf numFmtId="43" fontId="0" fillId="0" borderId="0" xfId="42" applyFont="1" applyAlignment="1">
      <alignment horizontal="center"/>
    </xf>
    <xf numFmtId="43" fontId="0" fillId="0" borderId="0" xfId="42" applyFont="1"/>
    <xf numFmtId="14" fontId="0" fillId="0" borderId="0" xfId="0" applyNumberFormat="1" applyAlignment="1">
      <alignment horizontal="left" indent="2"/>
    </xf>
    <xf numFmtId="0" fontId="16" fillId="0" borderId="10" xfId="0" applyFont="1" applyBorder="1"/>
    <xf numFmtId="43" fontId="16" fillId="0" borderId="10" xfId="0" applyNumberFormat="1" applyFont="1" applyBorder="1"/>
    <xf numFmtId="0" fontId="16" fillId="0" borderId="10" xfId="0" applyFont="1" applyBorder="1" applyAlignment="1">
      <alignment horizontal="center"/>
    </xf>
    <xf numFmtId="0" fontId="16" fillId="35" borderId="10" xfId="0" applyFont="1" applyFill="1" applyBorder="1" applyAlignment="1">
      <alignment horizontal="center"/>
    </xf>
    <xf numFmtId="0" fontId="16" fillId="0" borderId="39" xfId="0" applyFont="1" applyBorder="1" applyAlignment="1">
      <alignment horizontal="center"/>
    </xf>
    <xf numFmtId="49" fontId="16" fillId="0" borderId="10" xfId="0" applyNumberFormat="1" applyFont="1" applyBorder="1"/>
    <xf numFmtId="165" fontId="0" fillId="0" borderId="10" xfId="0" applyNumberFormat="1" applyBorder="1"/>
    <xf numFmtId="43" fontId="0" fillId="0" borderId="10" xfId="0" applyNumberFormat="1" applyBorder="1"/>
    <xf numFmtId="0" fontId="0" fillId="35" borderId="10" xfId="0" applyFill="1" applyBorder="1"/>
    <xf numFmtId="1" fontId="0" fillId="0" borderId="10" xfId="0" applyNumberFormat="1" applyBorder="1"/>
    <xf numFmtId="166" fontId="0" fillId="35" borderId="10" xfId="0" applyNumberFormat="1" applyFill="1" applyBorder="1"/>
    <xf numFmtId="164" fontId="0" fillId="0" borderId="0" xfId="0" applyNumberFormat="1"/>
    <xf numFmtId="167" fontId="0" fillId="0" borderId="0" xfId="0" applyNumberFormat="1"/>
    <xf numFmtId="167" fontId="0" fillId="36" borderId="0" xfId="0" applyNumberFormat="1" applyFill="1"/>
    <xf numFmtId="0" fontId="0" fillId="36" borderId="0" xfId="0" applyFill="1"/>
    <xf numFmtId="0" fontId="16" fillId="0" borderId="0" xfId="0" applyFont="1" applyAlignment="1">
      <alignment horizontal="center"/>
    </xf>
    <xf numFmtId="43" fontId="16" fillId="0" borderId="0" xfId="0" applyNumberFormat="1" applyFont="1" applyAlignment="1">
      <alignment horizontal="center"/>
    </xf>
    <xf numFmtId="43" fontId="16" fillId="37" borderId="0" xfId="42" applyFont="1" applyFill="1" applyAlignment="1">
      <alignment horizontal="center"/>
    </xf>
    <xf numFmtId="2" fontId="0" fillId="0" borderId="0" xfId="0" applyNumberFormat="1" applyAlignment="1">
      <alignment horizontal="center"/>
    </xf>
    <xf numFmtId="43" fontId="0" fillId="37" borderId="0" xfId="42" applyFont="1" applyFill="1"/>
    <xf numFmtId="0" fontId="0" fillId="0" borderId="0" xfId="43" applyNumberFormat="1" applyFont="1"/>
    <xf numFmtId="43" fontId="0" fillId="38" borderId="0" xfId="0" applyNumberFormat="1" applyFill="1"/>
    <xf numFmtId="0" fontId="0" fillId="38" borderId="0" xfId="0" applyFill="1"/>
    <xf numFmtId="43" fontId="0" fillId="0" borderId="0" xfId="42" applyFont="1" applyFill="1"/>
    <xf numFmtId="165" fontId="0" fillId="39" borderId="0" xfId="0" applyNumberFormat="1" applyFill="1"/>
    <xf numFmtId="0" fontId="16" fillId="0" borderId="27" xfId="0" applyFont="1" applyBorder="1" applyAlignment="1">
      <alignment horizontal="center"/>
    </xf>
    <xf numFmtId="0" fontId="16" fillId="0" borderId="0" xfId="0" applyFont="1" applyAlignment="1">
      <alignment horizontal="center"/>
    </xf>
    <xf numFmtId="0" fontId="16" fillId="0" borderId="16" xfId="0" applyFont="1" applyBorder="1" applyAlignment="1">
      <alignment horizontal="center"/>
    </xf>
    <xf numFmtId="0" fontId="16" fillId="0" borderId="18" xfId="0" applyFont="1" applyBorder="1" applyAlignment="1">
      <alignment horizontal="center"/>
    </xf>
    <xf numFmtId="165" fontId="0" fillId="40" borderId="0" xfId="0" applyNumberFormat="1" applyFill="1" applyBorder="1"/>
    <xf numFmtId="43" fontId="0" fillId="40" borderId="0" xfId="0" applyNumberFormat="1" applyFill="1" applyBorder="1"/>
    <xf numFmtId="49" fontId="0" fillId="40" borderId="41" xfId="0" applyNumberFormat="1" applyFill="1" applyBorder="1"/>
    <xf numFmtId="165" fontId="0" fillId="40" borderId="42" xfId="0" applyNumberFormat="1" applyFill="1" applyBorder="1"/>
    <xf numFmtId="43" fontId="0" fillId="40" borderId="42" xfId="0" applyNumberFormat="1" applyFill="1" applyBorder="1"/>
    <xf numFmtId="43" fontId="0" fillId="40" borderId="43" xfId="0" applyNumberFormat="1" applyFill="1" applyBorder="1"/>
    <xf numFmtId="49" fontId="0" fillId="40" borderId="44" xfId="0" applyNumberFormat="1" applyFill="1" applyBorder="1"/>
    <xf numFmtId="43" fontId="0" fillId="40" borderId="45" xfId="0" applyNumberFormat="1" applyFill="1" applyBorder="1"/>
    <xf numFmtId="49" fontId="0" fillId="40" borderId="46" xfId="0" applyNumberFormat="1" applyFill="1" applyBorder="1"/>
    <xf numFmtId="165" fontId="0" fillId="40" borderId="47" xfId="0" applyNumberFormat="1" applyFill="1" applyBorder="1"/>
    <xf numFmtId="43" fontId="0" fillId="40" borderId="47" xfId="0" applyNumberFormat="1" applyFill="1" applyBorder="1"/>
    <xf numFmtId="43" fontId="0" fillId="40" borderId="48" xfId="0" applyNumberFormat="1" applyFill="1" applyBorder="1"/>
    <xf numFmtId="0" fontId="0" fillId="0" borderId="0" xfId="0" applyBorder="1"/>
    <xf numFmtId="0" fontId="0" fillId="0" borderId="0" xfId="0" quotePrefix="1" applyBorder="1"/>
    <xf numFmtId="17" fontId="0" fillId="0" borderId="0" xfId="0" applyNumberFormat="1" applyBorder="1"/>
    <xf numFmtId="14" fontId="0" fillId="0" borderId="0" xfId="0" applyNumberFormat="1" applyBorder="1"/>
    <xf numFmtId="0" fontId="0" fillId="0" borderId="37" xfId="0" applyBorder="1"/>
    <xf numFmtId="0" fontId="16" fillId="0" borderId="49" xfId="0" applyFont="1" applyBorder="1"/>
    <xf numFmtId="165" fontId="0" fillId="0" borderId="0" xfId="0" applyNumberFormat="1" applyFill="1" applyBorder="1"/>
    <xf numFmtId="43" fontId="0" fillId="0" borderId="0" xfId="0" applyNumberFormat="1" applyFill="1" applyBorder="1"/>
    <xf numFmtId="49" fontId="0" fillId="0" borderId="0" xfId="0" applyNumberFormat="1" applyFill="1" applyBorder="1"/>
    <xf numFmtId="0" fontId="0" fillId="0" borderId="40" xfId="0" applyBorder="1"/>
    <xf numFmtId="165" fontId="0" fillId="0" borderId="36" xfId="0" applyNumberFormat="1" applyBorder="1"/>
    <xf numFmtId="165" fontId="0" fillId="0" borderId="11" xfId="0" applyNumberFormat="1" applyBorder="1"/>
    <xf numFmtId="165" fontId="0" fillId="0" borderId="13" xfId="0" applyNumberFormat="1" applyBorder="1"/>
    <xf numFmtId="0" fontId="0" fillId="0" borderId="10" xfId="0" pivotButton="1" applyBorder="1"/>
    <xf numFmtId="0" fontId="0" fillId="0" borderId="50" xfId="0" applyBorder="1" applyAlignment="1">
      <alignment horizontal="left"/>
    </xf>
    <xf numFmtId="0" fontId="0" fillId="0" borderId="39" xfId="0" applyBorder="1" applyAlignment="1">
      <alignment horizontal="left"/>
    </xf>
    <xf numFmtId="0" fontId="0" fillId="0" borderId="51" xfId="0" applyBorder="1" applyAlignment="1">
      <alignment horizontal="left"/>
    </xf>
    <xf numFmtId="0" fontId="0" fillId="0" borderId="10" xfId="0" applyBorder="1" applyAlignment="1">
      <alignment horizontal="left"/>
    </xf>
    <xf numFmtId="0" fontId="16" fillId="0" borderId="0" xfId="0" applyFont="1" applyFill="1" applyBorder="1" applyAlignment="1">
      <alignment horizontal="left"/>
    </xf>
    <xf numFmtId="170" fontId="0" fillId="0" borderId="0" xfId="0" applyNumberFormat="1" applyBorder="1"/>
    <xf numFmtId="0" fontId="0" fillId="0" borderId="12" xfId="0" applyNumberFormat="1" applyBorder="1"/>
    <xf numFmtId="170" fontId="0" fillId="0" borderId="14" xfId="0" applyNumberFormat="1" applyBorder="1"/>
    <xf numFmtId="0" fontId="0" fillId="0" borderId="15" xfId="0" applyNumberFormat="1" applyBorder="1"/>
    <xf numFmtId="170" fontId="0" fillId="0" borderId="37" xfId="0" applyNumberFormat="1" applyBorder="1"/>
    <xf numFmtId="0" fontId="0" fillId="0" borderId="40" xfId="0" applyNumberFormat="1" applyBorder="1"/>
    <xf numFmtId="0" fontId="0" fillId="0" borderId="0" xfId="0" applyNumberFormat="1" applyBorder="1"/>
    <xf numFmtId="0" fontId="0" fillId="0" borderId="14" xfId="0" applyNumberFormat="1" applyBorder="1"/>
    <xf numFmtId="0" fontId="0" fillId="0" borderId="37" xfId="0" applyNumberFormat="1" applyBorder="1"/>
    <xf numFmtId="43" fontId="0" fillId="0" borderId="40" xfId="0" applyNumberFormat="1" applyBorder="1"/>
    <xf numFmtId="43" fontId="0" fillId="0" borderId="12" xfId="0" applyNumberFormat="1" applyBorder="1"/>
    <xf numFmtId="43" fontId="0" fillId="0" borderId="15" xfId="0" applyNumberFormat="1" applyBorder="1"/>
    <xf numFmtId="0" fontId="16" fillId="0" borderId="40" xfId="0" applyFont="1" applyBorder="1"/>
    <xf numFmtId="49" fontId="0" fillId="0" borderId="11" xfId="0" applyNumberFormat="1" applyFont="1" applyFill="1" applyBorder="1"/>
    <xf numFmtId="43" fontId="0" fillId="0" borderId="12" xfId="0" applyNumberFormat="1" applyFill="1" applyBorder="1"/>
    <xf numFmtId="49" fontId="0" fillId="0" borderId="13" xfId="0" applyNumberFormat="1" applyFont="1" applyFill="1" applyBorder="1"/>
    <xf numFmtId="165" fontId="0" fillId="0" borderId="14" xfId="0" applyNumberFormat="1" applyFill="1" applyBorder="1"/>
    <xf numFmtId="43" fontId="0" fillId="0" borderId="14" xfId="0" applyNumberFormat="1" applyFill="1" applyBorder="1"/>
    <xf numFmtId="43" fontId="0" fillId="0" borderId="15" xfId="0" applyNumberFormat="1" applyFill="1" applyBorder="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310">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5" formatCode="_(* #,##0.00_);_(* \(#,##0.00\);_(* &quot;-&quot;??_);_(@_)"/>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35" formatCode="_(* #,##0.00_);_(* \(#,##0.00\);_(* &quot;-&quot;??_);_(@_)"/>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70" formatCode="_(&quot;$&quot;* #,##0_);_(&quot;$&quot;* \(#,##0\);_(&quot;$&quot;* &quot;-&quot;??_);_(@_)"/>
    </dxf>
    <dxf>
      <numFmt numFmtId="165" formatCode="_(* #,##0_);_(* \(#,##0\);_(* &quot;-&quot;??_);_(@_)"/>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_(* #,##0_);_(* \(#,##0\);_(* &quot;-&quot;??_);_(@_)"/>
    </dxf>
    <dxf>
      <numFmt numFmtId="170" formatCode="_(&quot;$&quot;* #,##0_);_(&quot;$&quot;* \(#,##0\);_(&quot;$&quot;* &quot;-&quot;??_);_(@_)"/>
    </dxf>
    <dxf>
      <numFmt numFmtId="19" formatCode="m/d/yyyy"/>
    </dxf>
    <dxf>
      <border outline="0">
        <top style="thin">
          <color indexed="64"/>
        </top>
      </border>
    </dxf>
    <dxf>
      <font>
        <b/>
        <i val="0"/>
        <strike val="0"/>
        <condense val="0"/>
        <extend val="0"/>
        <outline val="0"/>
        <shadow val="0"/>
        <u val="none"/>
        <vertAlign val="baseline"/>
        <sz val="11"/>
        <color theme="1"/>
        <name val="Aptos Narrow"/>
        <family val="2"/>
        <scheme val="minor"/>
      </font>
    </dxf>
    <dxf>
      <numFmt numFmtId="19" formatCode="m/d/yyyy"/>
    </dxf>
    <dxf>
      <border outline="0">
        <bottom style="thin">
          <color indexed="64"/>
        </bottom>
      </border>
    </dxf>
    <dxf>
      <border outline="0">
        <left style="thin">
          <color indexed="64"/>
        </left>
        <top style="thin">
          <color indexed="64"/>
        </top>
        <bottom style="thin">
          <color indexed="64"/>
        </bottom>
      </border>
    </dxf>
    <dxf>
      <numFmt numFmtId="19" formatCode="m/d/yyyy"/>
    </dxf>
    <dxf>
      <border outline="0">
        <left style="thin">
          <color indexed="64"/>
        </left>
        <top style="thin">
          <color indexed="64"/>
        </top>
      </border>
    </dxf>
    <dxf>
      <border outline="0">
        <bottom style="thin">
          <color indexed="64"/>
        </bottom>
      </border>
    </dxf>
    <dxf>
      <font>
        <b/>
        <i val="0"/>
        <strike val="0"/>
        <condense val="0"/>
        <extend val="0"/>
        <outline val="0"/>
        <shadow val="0"/>
        <u val="none"/>
        <vertAlign val="baseline"/>
        <sz val="11"/>
        <color theme="1"/>
        <name val="Aptos Narrow"/>
        <scheme val="minor"/>
      </font>
    </dxf>
    <dxf>
      <numFmt numFmtId="19" formatCode="m/d/yyyy"/>
    </dxf>
    <dxf>
      <border outline="0">
        <left style="thin">
          <color indexed="64"/>
        </left>
        <top style="thin">
          <color indexed="64"/>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2.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Preparation and Analysis v2.xlsx]Excel Tool!PivotTable9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a:t>
            </a:r>
            <a:r>
              <a:rPr lang="en-US" b="1" baseline="0"/>
              <a:t> </a:t>
            </a:r>
            <a:r>
              <a:rPr lang="en-US" b="1"/>
              <a:t>A Items</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'Excel Tool'!$B$23</c:f>
              <c:strCache>
                <c:ptCount val="1"/>
                <c:pt idx="0">
                  <c:v>Sum of Total Quantity</c:v>
                </c:pt>
              </c:strCache>
            </c:strRef>
          </c:tx>
          <c:spPr>
            <a:solidFill>
              <a:schemeClr val="accent1"/>
            </a:solidFill>
            <a:ln>
              <a:noFill/>
            </a:ln>
            <a:effectLst/>
          </c:spPr>
          <c:invertIfNegative val="0"/>
          <c:cat>
            <c:strRef>
              <c:f>'Excel Tool'!$A$24:$A$34</c:f>
              <c:strCache>
                <c:ptCount val="10"/>
                <c:pt idx="0">
                  <c:v>E1251P</c:v>
                </c:pt>
                <c:pt idx="1">
                  <c:v>E1839P</c:v>
                </c:pt>
                <c:pt idx="2">
                  <c:v>E1840P</c:v>
                </c:pt>
                <c:pt idx="3">
                  <c:v>R907M</c:v>
                </c:pt>
                <c:pt idx="4">
                  <c:v>HL2205</c:v>
                </c:pt>
                <c:pt idx="5">
                  <c:v>HL2148S</c:v>
                </c:pt>
                <c:pt idx="6">
                  <c:v>R9123M</c:v>
                </c:pt>
                <c:pt idx="7">
                  <c:v>RV880X</c:v>
                </c:pt>
                <c:pt idx="8">
                  <c:v>PR34B</c:v>
                </c:pt>
                <c:pt idx="9">
                  <c:v>PR656</c:v>
                </c:pt>
              </c:strCache>
            </c:strRef>
          </c:cat>
          <c:val>
            <c:numRef>
              <c:f>'Excel Tool'!$B$24:$B$34</c:f>
              <c:numCache>
                <c:formatCode>_(* #,##0_);_(* \(#,##0\);_(* "-"??_);_(@_)</c:formatCode>
                <c:ptCount val="10"/>
                <c:pt idx="0">
                  <c:v>80</c:v>
                </c:pt>
                <c:pt idx="1">
                  <c:v>101</c:v>
                </c:pt>
                <c:pt idx="2">
                  <c:v>484</c:v>
                </c:pt>
                <c:pt idx="3">
                  <c:v>3600</c:v>
                </c:pt>
                <c:pt idx="4">
                  <c:v>6016</c:v>
                </c:pt>
                <c:pt idx="5">
                  <c:v>13268</c:v>
                </c:pt>
                <c:pt idx="6">
                  <c:v>8500</c:v>
                </c:pt>
                <c:pt idx="7">
                  <c:v>26600</c:v>
                </c:pt>
                <c:pt idx="8">
                  <c:v>49700</c:v>
                </c:pt>
                <c:pt idx="9">
                  <c:v>55500</c:v>
                </c:pt>
              </c:numCache>
            </c:numRef>
          </c:val>
          <c:extLst>
            <c:ext xmlns:c16="http://schemas.microsoft.com/office/drawing/2014/chart" uri="{C3380CC4-5D6E-409C-BE32-E72D297353CC}">
              <c16:uniqueId val="{00000000-1BEB-49D7-8873-6CD093049167}"/>
            </c:ext>
          </c:extLst>
        </c:ser>
        <c:ser>
          <c:idx val="1"/>
          <c:order val="1"/>
          <c:tx>
            <c:strRef>
              <c:f>'Excel Tool'!$C$23</c:f>
              <c:strCache>
                <c:ptCount val="1"/>
                <c:pt idx="0">
                  <c:v>Sum of Revenue</c:v>
                </c:pt>
              </c:strCache>
            </c:strRef>
          </c:tx>
          <c:spPr>
            <a:solidFill>
              <a:schemeClr val="accent2"/>
            </a:solidFill>
            <a:ln>
              <a:noFill/>
            </a:ln>
            <a:effectLst/>
          </c:spPr>
          <c:invertIfNegative val="0"/>
          <c:cat>
            <c:strRef>
              <c:f>'Excel Tool'!$A$24:$A$34</c:f>
              <c:strCache>
                <c:ptCount val="10"/>
                <c:pt idx="0">
                  <c:v>E1251P</c:v>
                </c:pt>
                <c:pt idx="1">
                  <c:v>E1839P</c:v>
                </c:pt>
                <c:pt idx="2">
                  <c:v>E1840P</c:v>
                </c:pt>
                <c:pt idx="3">
                  <c:v>R907M</c:v>
                </c:pt>
                <c:pt idx="4">
                  <c:v>HL2205</c:v>
                </c:pt>
                <c:pt idx="5">
                  <c:v>HL2148S</c:v>
                </c:pt>
                <c:pt idx="6">
                  <c:v>R9123M</c:v>
                </c:pt>
                <c:pt idx="7">
                  <c:v>RV880X</c:v>
                </c:pt>
                <c:pt idx="8">
                  <c:v>PR34B</c:v>
                </c:pt>
                <c:pt idx="9">
                  <c:v>PR656</c:v>
                </c:pt>
              </c:strCache>
            </c:strRef>
          </c:cat>
          <c:val>
            <c:numRef>
              <c:f>'Excel Tool'!$C$24:$C$34</c:f>
              <c:numCache>
                <c:formatCode>_("$"* #,##0_);_("$"* \(#,##0\);_("$"* "-"??_);_(@_)</c:formatCode>
                <c:ptCount val="10"/>
                <c:pt idx="0">
                  <c:v>11200</c:v>
                </c:pt>
                <c:pt idx="1">
                  <c:v>11767.51</c:v>
                </c:pt>
                <c:pt idx="2">
                  <c:v>49295.399999999994</c:v>
                </c:pt>
                <c:pt idx="3">
                  <c:v>19080</c:v>
                </c:pt>
                <c:pt idx="4">
                  <c:v>21296.639999999999</c:v>
                </c:pt>
                <c:pt idx="5">
                  <c:v>41794.199999999997</c:v>
                </c:pt>
                <c:pt idx="6">
                  <c:v>18275</c:v>
                </c:pt>
                <c:pt idx="7">
                  <c:v>14896.000000000002</c:v>
                </c:pt>
                <c:pt idx="8">
                  <c:v>15904</c:v>
                </c:pt>
                <c:pt idx="9">
                  <c:v>15540.000000000002</c:v>
                </c:pt>
              </c:numCache>
            </c:numRef>
          </c:val>
          <c:extLst>
            <c:ext xmlns:c16="http://schemas.microsoft.com/office/drawing/2014/chart" uri="{C3380CC4-5D6E-409C-BE32-E72D297353CC}">
              <c16:uniqueId val="{00000001-1BEB-49D7-8873-6CD093049167}"/>
            </c:ext>
          </c:extLst>
        </c:ser>
        <c:dLbls>
          <c:showLegendKey val="0"/>
          <c:showVal val="0"/>
          <c:showCatName val="0"/>
          <c:showSerName val="0"/>
          <c:showPercent val="0"/>
          <c:showBubbleSize val="0"/>
        </c:dLbls>
        <c:gapWidth val="150"/>
        <c:axId val="1694044896"/>
        <c:axId val="1694033856"/>
      </c:barChart>
      <c:lineChart>
        <c:grouping val="standard"/>
        <c:varyColors val="0"/>
        <c:ser>
          <c:idx val="2"/>
          <c:order val="2"/>
          <c:tx>
            <c:strRef>
              <c:f>'Excel Tool'!$D$23</c:f>
              <c:strCache>
                <c:ptCount val="1"/>
                <c:pt idx="0">
                  <c:v>Sum of Frequency</c:v>
                </c:pt>
              </c:strCache>
            </c:strRef>
          </c:tx>
          <c:spPr>
            <a:ln w="28575" cap="rnd">
              <a:solidFill>
                <a:schemeClr val="accent3"/>
              </a:solidFill>
              <a:round/>
            </a:ln>
            <a:effectLst/>
          </c:spPr>
          <c:marker>
            <c:symbol val="none"/>
          </c:marker>
          <c:cat>
            <c:strRef>
              <c:f>'Excel Tool'!$A$24:$A$34</c:f>
              <c:strCache>
                <c:ptCount val="10"/>
                <c:pt idx="0">
                  <c:v>E1251P</c:v>
                </c:pt>
                <c:pt idx="1">
                  <c:v>E1839P</c:v>
                </c:pt>
                <c:pt idx="2">
                  <c:v>E1840P</c:v>
                </c:pt>
                <c:pt idx="3">
                  <c:v>R907M</c:v>
                </c:pt>
                <c:pt idx="4">
                  <c:v>HL2205</c:v>
                </c:pt>
                <c:pt idx="5">
                  <c:v>HL2148S</c:v>
                </c:pt>
                <c:pt idx="6">
                  <c:v>R9123M</c:v>
                </c:pt>
                <c:pt idx="7">
                  <c:v>RV880X</c:v>
                </c:pt>
                <c:pt idx="8">
                  <c:v>PR34B</c:v>
                </c:pt>
                <c:pt idx="9">
                  <c:v>PR656</c:v>
                </c:pt>
              </c:strCache>
            </c:strRef>
          </c:cat>
          <c:val>
            <c:numRef>
              <c:f>'Excel Tool'!$D$24:$D$34</c:f>
              <c:numCache>
                <c:formatCode>General</c:formatCode>
                <c:ptCount val="10"/>
                <c:pt idx="0">
                  <c:v>25</c:v>
                </c:pt>
                <c:pt idx="1">
                  <c:v>38</c:v>
                </c:pt>
                <c:pt idx="2">
                  <c:v>75</c:v>
                </c:pt>
                <c:pt idx="3">
                  <c:v>15</c:v>
                </c:pt>
                <c:pt idx="4">
                  <c:v>18</c:v>
                </c:pt>
                <c:pt idx="5">
                  <c:v>71</c:v>
                </c:pt>
                <c:pt idx="6">
                  <c:v>11</c:v>
                </c:pt>
                <c:pt idx="7">
                  <c:v>77</c:v>
                </c:pt>
                <c:pt idx="8">
                  <c:v>76</c:v>
                </c:pt>
                <c:pt idx="9">
                  <c:v>27</c:v>
                </c:pt>
              </c:numCache>
            </c:numRef>
          </c:val>
          <c:smooth val="0"/>
          <c:extLst>
            <c:ext xmlns:c16="http://schemas.microsoft.com/office/drawing/2014/chart" uri="{C3380CC4-5D6E-409C-BE32-E72D297353CC}">
              <c16:uniqueId val="{00000005-1BEB-49D7-8873-6CD093049167}"/>
            </c:ext>
          </c:extLst>
        </c:ser>
        <c:ser>
          <c:idx val="3"/>
          <c:order val="3"/>
          <c:tx>
            <c:strRef>
              <c:f>'Excel Tool'!$E$23</c:f>
              <c:strCache>
                <c:ptCount val="1"/>
                <c:pt idx="0">
                  <c:v>Sum of Unit Cost</c:v>
                </c:pt>
              </c:strCache>
            </c:strRef>
          </c:tx>
          <c:spPr>
            <a:ln w="28575" cap="rnd">
              <a:solidFill>
                <a:schemeClr val="accent4"/>
              </a:solidFill>
              <a:round/>
            </a:ln>
            <a:effectLst/>
          </c:spPr>
          <c:marker>
            <c:symbol val="none"/>
          </c:marker>
          <c:cat>
            <c:strRef>
              <c:f>'Excel Tool'!$A$24:$A$34</c:f>
              <c:strCache>
                <c:ptCount val="10"/>
                <c:pt idx="0">
                  <c:v>E1251P</c:v>
                </c:pt>
                <c:pt idx="1">
                  <c:v>E1839P</c:v>
                </c:pt>
                <c:pt idx="2">
                  <c:v>E1840P</c:v>
                </c:pt>
                <c:pt idx="3">
                  <c:v>R907M</c:v>
                </c:pt>
                <c:pt idx="4">
                  <c:v>HL2205</c:v>
                </c:pt>
                <c:pt idx="5">
                  <c:v>HL2148S</c:v>
                </c:pt>
                <c:pt idx="6">
                  <c:v>R9123M</c:v>
                </c:pt>
                <c:pt idx="7">
                  <c:v>RV880X</c:v>
                </c:pt>
                <c:pt idx="8">
                  <c:v>PR34B</c:v>
                </c:pt>
                <c:pt idx="9">
                  <c:v>PR656</c:v>
                </c:pt>
              </c:strCache>
            </c:strRef>
          </c:cat>
          <c:val>
            <c:numRef>
              <c:f>'Excel Tool'!$E$24:$E$34</c:f>
              <c:numCache>
                <c:formatCode>_(* #,##0.00_);_(* \(#,##0.00\);_(* "-"??_);_(@_)</c:formatCode>
                <c:ptCount val="10"/>
                <c:pt idx="0">
                  <c:v>140</c:v>
                </c:pt>
                <c:pt idx="1">
                  <c:v>116.51</c:v>
                </c:pt>
                <c:pt idx="2">
                  <c:v>101.85</c:v>
                </c:pt>
                <c:pt idx="3">
                  <c:v>5.3</c:v>
                </c:pt>
                <c:pt idx="4">
                  <c:v>3.54</c:v>
                </c:pt>
                <c:pt idx="5">
                  <c:v>3.15</c:v>
                </c:pt>
                <c:pt idx="6">
                  <c:v>2.15</c:v>
                </c:pt>
                <c:pt idx="7">
                  <c:v>0.56000000000000005</c:v>
                </c:pt>
                <c:pt idx="8">
                  <c:v>0.32</c:v>
                </c:pt>
                <c:pt idx="9">
                  <c:v>0.28000000000000003</c:v>
                </c:pt>
              </c:numCache>
            </c:numRef>
          </c:val>
          <c:smooth val="0"/>
          <c:extLst>
            <c:ext xmlns:c16="http://schemas.microsoft.com/office/drawing/2014/chart" uri="{C3380CC4-5D6E-409C-BE32-E72D297353CC}">
              <c16:uniqueId val="{00000006-1BEB-49D7-8873-6CD093049167}"/>
            </c:ext>
          </c:extLst>
        </c:ser>
        <c:dLbls>
          <c:showLegendKey val="0"/>
          <c:showVal val="0"/>
          <c:showCatName val="0"/>
          <c:showSerName val="0"/>
          <c:showPercent val="0"/>
          <c:showBubbleSize val="0"/>
        </c:dLbls>
        <c:marker val="1"/>
        <c:smooth val="0"/>
        <c:axId val="217619311"/>
        <c:axId val="217618351"/>
      </c:lineChart>
      <c:catAx>
        <c:axId val="1694044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Names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033856"/>
        <c:crosses val="autoZero"/>
        <c:auto val="1"/>
        <c:lblAlgn val="ctr"/>
        <c:lblOffset val="100"/>
        <c:noMultiLvlLbl val="0"/>
      </c:catAx>
      <c:valAx>
        <c:axId val="1694033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044896"/>
        <c:crosses val="autoZero"/>
        <c:crossBetween val="between"/>
      </c:valAx>
      <c:valAx>
        <c:axId val="21761835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Range for Order</a:t>
                </a:r>
                <a:r>
                  <a:rPr lang="en-US" baseline="0"/>
                  <a:t> Frequency and Unit Cost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619311"/>
        <c:crosses val="max"/>
        <c:crossBetween val="between"/>
      </c:valAx>
      <c:catAx>
        <c:axId val="217619311"/>
        <c:scaling>
          <c:orientation val="minMax"/>
        </c:scaling>
        <c:delete val="1"/>
        <c:axPos val="b"/>
        <c:numFmt formatCode="General" sourceLinked="1"/>
        <c:majorTickMark val="out"/>
        <c:minorTickMark val="none"/>
        <c:tickLblPos val="nextTo"/>
        <c:crossAx val="21761835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Preparation and Analysis v2.xlsx]Excel Tool!PivotTable10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20 B Items</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'Excel Tool'!$O$23</c:f>
              <c:strCache>
                <c:ptCount val="1"/>
                <c:pt idx="0">
                  <c:v>Sum of Total Quantity</c:v>
                </c:pt>
              </c:strCache>
            </c:strRef>
          </c:tx>
          <c:spPr>
            <a:solidFill>
              <a:schemeClr val="accent1"/>
            </a:solidFill>
            <a:ln>
              <a:noFill/>
            </a:ln>
            <a:effectLst/>
          </c:spPr>
          <c:invertIfNegative val="0"/>
          <c:cat>
            <c:strRef>
              <c:f>'Excel Tool'!$N$24:$N$44</c:f>
              <c:strCache>
                <c:ptCount val="20"/>
                <c:pt idx="0">
                  <c:v>EM20G</c:v>
                </c:pt>
                <c:pt idx="1">
                  <c:v>E949P</c:v>
                </c:pt>
                <c:pt idx="2">
                  <c:v>E1025P</c:v>
                </c:pt>
                <c:pt idx="3">
                  <c:v>FPS108</c:v>
                </c:pt>
                <c:pt idx="4">
                  <c:v>SUM6901</c:v>
                </c:pt>
                <c:pt idx="5">
                  <c:v>SS3145</c:v>
                </c:pt>
                <c:pt idx="6">
                  <c:v>EM57</c:v>
                </c:pt>
                <c:pt idx="7">
                  <c:v>4K408</c:v>
                </c:pt>
                <c:pt idx="8">
                  <c:v>GP103S</c:v>
                </c:pt>
                <c:pt idx="9">
                  <c:v>HL1945S</c:v>
                </c:pt>
                <c:pt idx="10">
                  <c:v>E1761M+15</c:v>
                </c:pt>
                <c:pt idx="11">
                  <c:v>PR15795S</c:v>
                </c:pt>
                <c:pt idx="12">
                  <c:v>RV415</c:v>
                </c:pt>
                <c:pt idx="13">
                  <c:v>HPV6</c:v>
                </c:pt>
                <c:pt idx="14">
                  <c:v>HL1900S</c:v>
                </c:pt>
                <c:pt idx="15">
                  <c:v>RV1082</c:v>
                </c:pt>
                <c:pt idx="16">
                  <c:v>PR441S</c:v>
                </c:pt>
                <c:pt idx="17">
                  <c:v>PR317</c:v>
                </c:pt>
                <c:pt idx="18">
                  <c:v>PR342</c:v>
                </c:pt>
                <c:pt idx="19">
                  <c:v>PR474</c:v>
                </c:pt>
              </c:strCache>
            </c:strRef>
          </c:cat>
          <c:val>
            <c:numRef>
              <c:f>'Excel Tool'!$O$24:$O$44</c:f>
              <c:numCache>
                <c:formatCode>_(* #,##0_);_(* \(#,##0\);_(* "-"??_);_(@_)</c:formatCode>
                <c:ptCount val="20"/>
                <c:pt idx="0">
                  <c:v>6</c:v>
                </c:pt>
                <c:pt idx="1">
                  <c:v>10</c:v>
                </c:pt>
                <c:pt idx="2">
                  <c:v>10</c:v>
                </c:pt>
                <c:pt idx="3">
                  <c:v>11</c:v>
                </c:pt>
                <c:pt idx="4">
                  <c:v>11</c:v>
                </c:pt>
                <c:pt idx="5">
                  <c:v>20</c:v>
                </c:pt>
                <c:pt idx="6">
                  <c:v>24</c:v>
                </c:pt>
                <c:pt idx="7">
                  <c:v>53</c:v>
                </c:pt>
                <c:pt idx="8">
                  <c:v>71</c:v>
                </c:pt>
                <c:pt idx="9">
                  <c:v>96</c:v>
                </c:pt>
                <c:pt idx="10">
                  <c:v>100</c:v>
                </c:pt>
                <c:pt idx="11">
                  <c:v>160</c:v>
                </c:pt>
                <c:pt idx="12">
                  <c:v>200</c:v>
                </c:pt>
                <c:pt idx="13">
                  <c:v>264</c:v>
                </c:pt>
                <c:pt idx="14">
                  <c:v>300</c:v>
                </c:pt>
                <c:pt idx="15">
                  <c:v>600</c:v>
                </c:pt>
                <c:pt idx="16">
                  <c:v>1176</c:v>
                </c:pt>
                <c:pt idx="17">
                  <c:v>1300</c:v>
                </c:pt>
                <c:pt idx="18">
                  <c:v>1600</c:v>
                </c:pt>
                <c:pt idx="19">
                  <c:v>1600</c:v>
                </c:pt>
              </c:numCache>
            </c:numRef>
          </c:val>
          <c:extLst>
            <c:ext xmlns:c16="http://schemas.microsoft.com/office/drawing/2014/chart" uri="{C3380CC4-5D6E-409C-BE32-E72D297353CC}">
              <c16:uniqueId val="{00000000-6854-46BF-8BA2-CD03F0D9A808}"/>
            </c:ext>
          </c:extLst>
        </c:ser>
        <c:ser>
          <c:idx val="1"/>
          <c:order val="1"/>
          <c:tx>
            <c:strRef>
              <c:f>'Excel Tool'!$P$23</c:f>
              <c:strCache>
                <c:ptCount val="1"/>
                <c:pt idx="0">
                  <c:v>Sum of Revenue</c:v>
                </c:pt>
              </c:strCache>
            </c:strRef>
          </c:tx>
          <c:spPr>
            <a:solidFill>
              <a:schemeClr val="accent2"/>
            </a:solidFill>
            <a:ln>
              <a:noFill/>
            </a:ln>
            <a:effectLst/>
          </c:spPr>
          <c:invertIfNegative val="0"/>
          <c:cat>
            <c:strRef>
              <c:f>'Excel Tool'!$N$24:$N$44</c:f>
              <c:strCache>
                <c:ptCount val="20"/>
                <c:pt idx="0">
                  <c:v>EM20G</c:v>
                </c:pt>
                <c:pt idx="1">
                  <c:v>E949P</c:v>
                </c:pt>
                <c:pt idx="2">
                  <c:v>E1025P</c:v>
                </c:pt>
                <c:pt idx="3">
                  <c:v>FPS108</c:v>
                </c:pt>
                <c:pt idx="4">
                  <c:v>SUM6901</c:v>
                </c:pt>
                <c:pt idx="5">
                  <c:v>SS3145</c:v>
                </c:pt>
                <c:pt idx="6">
                  <c:v>EM57</c:v>
                </c:pt>
                <c:pt idx="7">
                  <c:v>4K408</c:v>
                </c:pt>
                <c:pt idx="8">
                  <c:v>GP103S</c:v>
                </c:pt>
                <c:pt idx="9">
                  <c:v>HL1945S</c:v>
                </c:pt>
                <c:pt idx="10">
                  <c:v>E1761M+15</c:v>
                </c:pt>
                <c:pt idx="11">
                  <c:v>PR15795S</c:v>
                </c:pt>
                <c:pt idx="12">
                  <c:v>RV415</c:v>
                </c:pt>
                <c:pt idx="13">
                  <c:v>HPV6</c:v>
                </c:pt>
                <c:pt idx="14">
                  <c:v>HL1900S</c:v>
                </c:pt>
                <c:pt idx="15">
                  <c:v>RV1082</c:v>
                </c:pt>
                <c:pt idx="16">
                  <c:v>PR441S</c:v>
                </c:pt>
                <c:pt idx="17">
                  <c:v>PR317</c:v>
                </c:pt>
                <c:pt idx="18">
                  <c:v>PR342</c:v>
                </c:pt>
                <c:pt idx="19">
                  <c:v>PR474</c:v>
                </c:pt>
              </c:strCache>
            </c:strRef>
          </c:cat>
          <c:val>
            <c:numRef>
              <c:f>'Excel Tool'!$P$24:$P$44</c:f>
              <c:numCache>
                <c:formatCode>_("$"* #,##0_);_("$"* \(#,##0\);_("$"* "-"??_);_(@_)</c:formatCode>
                <c:ptCount val="20"/>
                <c:pt idx="0">
                  <c:v>453.78</c:v>
                </c:pt>
                <c:pt idx="1">
                  <c:v>460.4</c:v>
                </c:pt>
                <c:pt idx="2">
                  <c:v>458.9</c:v>
                </c:pt>
                <c:pt idx="3">
                  <c:v>461.01</c:v>
                </c:pt>
                <c:pt idx="4">
                  <c:v>452.21</c:v>
                </c:pt>
                <c:pt idx="5">
                  <c:v>464.6</c:v>
                </c:pt>
                <c:pt idx="6">
                  <c:v>462.24</c:v>
                </c:pt>
                <c:pt idx="7">
                  <c:v>453.68</c:v>
                </c:pt>
                <c:pt idx="8">
                  <c:v>460.08000000000004</c:v>
                </c:pt>
                <c:pt idx="9">
                  <c:v>461.76</c:v>
                </c:pt>
                <c:pt idx="10">
                  <c:v>453</c:v>
                </c:pt>
                <c:pt idx="11">
                  <c:v>459.20000000000005</c:v>
                </c:pt>
                <c:pt idx="12">
                  <c:v>458</c:v>
                </c:pt>
                <c:pt idx="13">
                  <c:v>454.08</c:v>
                </c:pt>
                <c:pt idx="14">
                  <c:v>459</c:v>
                </c:pt>
                <c:pt idx="15">
                  <c:v>462</c:v>
                </c:pt>
                <c:pt idx="16">
                  <c:v>458.64000000000004</c:v>
                </c:pt>
                <c:pt idx="17">
                  <c:v>454.99999999999994</c:v>
                </c:pt>
                <c:pt idx="18">
                  <c:v>463.99999999999994</c:v>
                </c:pt>
                <c:pt idx="19">
                  <c:v>463.99999999999994</c:v>
                </c:pt>
              </c:numCache>
            </c:numRef>
          </c:val>
          <c:extLst>
            <c:ext xmlns:c16="http://schemas.microsoft.com/office/drawing/2014/chart" uri="{C3380CC4-5D6E-409C-BE32-E72D297353CC}">
              <c16:uniqueId val="{00000001-6854-46BF-8BA2-CD03F0D9A808}"/>
            </c:ext>
          </c:extLst>
        </c:ser>
        <c:dLbls>
          <c:showLegendKey val="0"/>
          <c:showVal val="0"/>
          <c:showCatName val="0"/>
          <c:showSerName val="0"/>
          <c:showPercent val="0"/>
          <c:showBubbleSize val="0"/>
        </c:dLbls>
        <c:gapWidth val="150"/>
        <c:axId val="1694000736"/>
        <c:axId val="1694005536"/>
      </c:barChart>
      <c:lineChart>
        <c:grouping val="standard"/>
        <c:varyColors val="0"/>
        <c:ser>
          <c:idx val="2"/>
          <c:order val="2"/>
          <c:tx>
            <c:strRef>
              <c:f>'Excel Tool'!$Q$23</c:f>
              <c:strCache>
                <c:ptCount val="1"/>
                <c:pt idx="0">
                  <c:v>Sum of Frequency</c:v>
                </c:pt>
              </c:strCache>
            </c:strRef>
          </c:tx>
          <c:spPr>
            <a:ln w="28575" cap="rnd">
              <a:solidFill>
                <a:schemeClr val="accent3"/>
              </a:solidFill>
              <a:round/>
            </a:ln>
            <a:effectLst/>
          </c:spPr>
          <c:marker>
            <c:symbol val="none"/>
          </c:marker>
          <c:cat>
            <c:strRef>
              <c:f>'Excel Tool'!$N$24:$N$44</c:f>
              <c:strCache>
                <c:ptCount val="20"/>
                <c:pt idx="0">
                  <c:v>EM20G</c:v>
                </c:pt>
                <c:pt idx="1">
                  <c:v>E949P</c:v>
                </c:pt>
                <c:pt idx="2">
                  <c:v>E1025P</c:v>
                </c:pt>
                <c:pt idx="3">
                  <c:v>FPS108</c:v>
                </c:pt>
                <c:pt idx="4">
                  <c:v>SUM6901</c:v>
                </c:pt>
                <c:pt idx="5">
                  <c:v>SS3145</c:v>
                </c:pt>
                <c:pt idx="6">
                  <c:v>EM57</c:v>
                </c:pt>
                <c:pt idx="7">
                  <c:v>4K408</c:v>
                </c:pt>
                <c:pt idx="8">
                  <c:v>GP103S</c:v>
                </c:pt>
                <c:pt idx="9">
                  <c:v>HL1945S</c:v>
                </c:pt>
                <c:pt idx="10">
                  <c:v>E1761M+15</c:v>
                </c:pt>
                <c:pt idx="11">
                  <c:v>PR15795S</c:v>
                </c:pt>
                <c:pt idx="12">
                  <c:v>RV415</c:v>
                </c:pt>
                <c:pt idx="13">
                  <c:v>HPV6</c:v>
                </c:pt>
                <c:pt idx="14">
                  <c:v>HL1900S</c:v>
                </c:pt>
                <c:pt idx="15">
                  <c:v>RV1082</c:v>
                </c:pt>
                <c:pt idx="16">
                  <c:v>PR441S</c:v>
                </c:pt>
                <c:pt idx="17">
                  <c:v>PR317</c:v>
                </c:pt>
                <c:pt idx="18">
                  <c:v>PR342</c:v>
                </c:pt>
                <c:pt idx="19">
                  <c:v>PR474</c:v>
                </c:pt>
              </c:strCache>
            </c:strRef>
          </c:cat>
          <c:val>
            <c:numRef>
              <c:f>'Excel Tool'!$Q$24:$Q$44</c:f>
              <c:numCache>
                <c:formatCode>General</c:formatCode>
                <c:ptCount val="20"/>
                <c:pt idx="0">
                  <c:v>2</c:v>
                </c:pt>
                <c:pt idx="1">
                  <c:v>5</c:v>
                </c:pt>
                <c:pt idx="2">
                  <c:v>4</c:v>
                </c:pt>
                <c:pt idx="3">
                  <c:v>2</c:v>
                </c:pt>
                <c:pt idx="4">
                  <c:v>2</c:v>
                </c:pt>
                <c:pt idx="5">
                  <c:v>9</c:v>
                </c:pt>
                <c:pt idx="6">
                  <c:v>12</c:v>
                </c:pt>
                <c:pt idx="7">
                  <c:v>5</c:v>
                </c:pt>
                <c:pt idx="8">
                  <c:v>13</c:v>
                </c:pt>
                <c:pt idx="9">
                  <c:v>4</c:v>
                </c:pt>
                <c:pt idx="10">
                  <c:v>2</c:v>
                </c:pt>
                <c:pt idx="11">
                  <c:v>5</c:v>
                </c:pt>
                <c:pt idx="12">
                  <c:v>2</c:v>
                </c:pt>
                <c:pt idx="13">
                  <c:v>17</c:v>
                </c:pt>
                <c:pt idx="14">
                  <c:v>6</c:v>
                </c:pt>
                <c:pt idx="15">
                  <c:v>9</c:v>
                </c:pt>
                <c:pt idx="16">
                  <c:v>57</c:v>
                </c:pt>
                <c:pt idx="17">
                  <c:v>8</c:v>
                </c:pt>
                <c:pt idx="18">
                  <c:v>2</c:v>
                </c:pt>
                <c:pt idx="19">
                  <c:v>4</c:v>
                </c:pt>
              </c:numCache>
            </c:numRef>
          </c:val>
          <c:smooth val="0"/>
          <c:extLst>
            <c:ext xmlns:c16="http://schemas.microsoft.com/office/drawing/2014/chart" uri="{C3380CC4-5D6E-409C-BE32-E72D297353CC}">
              <c16:uniqueId val="{00000002-6854-46BF-8BA2-CD03F0D9A808}"/>
            </c:ext>
          </c:extLst>
        </c:ser>
        <c:ser>
          <c:idx val="3"/>
          <c:order val="3"/>
          <c:tx>
            <c:strRef>
              <c:f>'Excel Tool'!$R$23</c:f>
              <c:strCache>
                <c:ptCount val="1"/>
                <c:pt idx="0">
                  <c:v>Sum of Unit Cost</c:v>
                </c:pt>
              </c:strCache>
            </c:strRef>
          </c:tx>
          <c:spPr>
            <a:ln w="28575" cap="rnd">
              <a:solidFill>
                <a:schemeClr val="accent4"/>
              </a:solidFill>
              <a:round/>
            </a:ln>
            <a:effectLst/>
          </c:spPr>
          <c:marker>
            <c:symbol val="none"/>
          </c:marker>
          <c:cat>
            <c:strRef>
              <c:f>'Excel Tool'!$N$24:$N$44</c:f>
              <c:strCache>
                <c:ptCount val="20"/>
                <c:pt idx="0">
                  <c:v>EM20G</c:v>
                </c:pt>
                <c:pt idx="1">
                  <c:v>E949P</c:v>
                </c:pt>
                <c:pt idx="2">
                  <c:v>E1025P</c:v>
                </c:pt>
                <c:pt idx="3">
                  <c:v>FPS108</c:v>
                </c:pt>
                <c:pt idx="4">
                  <c:v>SUM6901</c:v>
                </c:pt>
                <c:pt idx="5">
                  <c:v>SS3145</c:v>
                </c:pt>
                <c:pt idx="6">
                  <c:v>EM57</c:v>
                </c:pt>
                <c:pt idx="7">
                  <c:v>4K408</c:v>
                </c:pt>
                <c:pt idx="8">
                  <c:v>GP103S</c:v>
                </c:pt>
                <c:pt idx="9">
                  <c:v>HL1945S</c:v>
                </c:pt>
                <c:pt idx="10">
                  <c:v>E1761M+15</c:v>
                </c:pt>
                <c:pt idx="11">
                  <c:v>PR15795S</c:v>
                </c:pt>
                <c:pt idx="12">
                  <c:v>RV415</c:v>
                </c:pt>
                <c:pt idx="13">
                  <c:v>HPV6</c:v>
                </c:pt>
                <c:pt idx="14">
                  <c:v>HL1900S</c:v>
                </c:pt>
                <c:pt idx="15">
                  <c:v>RV1082</c:v>
                </c:pt>
                <c:pt idx="16">
                  <c:v>PR441S</c:v>
                </c:pt>
                <c:pt idx="17">
                  <c:v>PR317</c:v>
                </c:pt>
                <c:pt idx="18">
                  <c:v>PR342</c:v>
                </c:pt>
                <c:pt idx="19">
                  <c:v>PR474</c:v>
                </c:pt>
              </c:strCache>
            </c:strRef>
          </c:cat>
          <c:val>
            <c:numRef>
              <c:f>'Excel Tool'!$R$24:$R$44</c:f>
              <c:numCache>
                <c:formatCode>General</c:formatCode>
                <c:ptCount val="20"/>
                <c:pt idx="0">
                  <c:v>75.63</c:v>
                </c:pt>
                <c:pt idx="1">
                  <c:v>46.04</c:v>
                </c:pt>
                <c:pt idx="2">
                  <c:v>45.89</c:v>
                </c:pt>
                <c:pt idx="3">
                  <c:v>41.91</c:v>
                </c:pt>
                <c:pt idx="4">
                  <c:v>41.11</c:v>
                </c:pt>
                <c:pt idx="5">
                  <c:v>23.23</c:v>
                </c:pt>
                <c:pt idx="6">
                  <c:v>19.260000000000002</c:v>
                </c:pt>
                <c:pt idx="7">
                  <c:v>8.56</c:v>
                </c:pt>
                <c:pt idx="8">
                  <c:v>6.48</c:v>
                </c:pt>
                <c:pt idx="9">
                  <c:v>4.8099999999999996</c:v>
                </c:pt>
                <c:pt idx="10">
                  <c:v>4.53</c:v>
                </c:pt>
                <c:pt idx="11">
                  <c:v>2.87</c:v>
                </c:pt>
                <c:pt idx="12">
                  <c:v>2.29</c:v>
                </c:pt>
                <c:pt idx="13">
                  <c:v>1.72</c:v>
                </c:pt>
                <c:pt idx="14">
                  <c:v>1.53</c:v>
                </c:pt>
                <c:pt idx="15">
                  <c:v>0.77</c:v>
                </c:pt>
                <c:pt idx="16">
                  <c:v>0.39</c:v>
                </c:pt>
                <c:pt idx="17">
                  <c:v>0.35</c:v>
                </c:pt>
                <c:pt idx="18">
                  <c:v>0.28999999999999998</c:v>
                </c:pt>
                <c:pt idx="19">
                  <c:v>0.28999999999999998</c:v>
                </c:pt>
              </c:numCache>
            </c:numRef>
          </c:val>
          <c:smooth val="0"/>
          <c:extLst>
            <c:ext xmlns:c16="http://schemas.microsoft.com/office/drawing/2014/chart" uri="{C3380CC4-5D6E-409C-BE32-E72D297353CC}">
              <c16:uniqueId val="{00000004-6854-46BF-8BA2-CD03F0D9A808}"/>
            </c:ext>
          </c:extLst>
        </c:ser>
        <c:dLbls>
          <c:showLegendKey val="0"/>
          <c:showVal val="0"/>
          <c:showCatName val="0"/>
          <c:showSerName val="0"/>
          <c:showPercent val="0"/>
          <c:showBubbleSize val="0"/>
        </c:dLbls>
        <c:marker val="1"/>
        <c:smooth val="0"/>
        <c:axId val="1617295808"/>
        <c:axId val="1599961616"/>
      </c:lineChart>
      <c:catAx>
        <c:axId val="169400073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005536"/>
        <c:crosses val="autoZero"/>
        <c:auto val="1"/>
        <c:lblAlgn val="ctr"/>
        <c:lblOffset val="100"/>
        <c:noMultiLvlLbl val="0"/>
      </c:catAx>
      <c:valAx>
        <c:axId val="1694005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4000736"/>
        <c:crosses val="autoZero"/>
        <c:crossBetween val="between"/>
      </c:valAx>
      <c:valAx>
        <c:axId val="15999616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Range for Unit Cost and Order</a:t>
                </a:r>
                <a:r>
                  <a:rPr lang="en-US" baseline="0"/>
                  <a:t> Frequency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295808"/>
        <c:crosses val="max"/>
        <c:crossBetween val="between"/>
      </c:valAx>
      <c:catAx>
        <c:axId val="1617295808"/>
        <c:scaling>
          <c:orientation val="minMax"/>
        </c:scaling>
        <c:delete val="1"/>
        <c:axPos val="b"/>
        <c:numFmt formatCode="General" sourceLinked="1"/>
        <c:majorTickMark val="out"/>
        <c:minorTickMark val="none"/>
        <c:tickLblPos val="nextTo"/>
        <c:crossAx val="159996161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19050</xdr:rowOff>
    </xdr:from>
    <xdr:to>
      <xdr:col>10</xdr:col>
      <xdr:colOff>978959</xdr:colOff>
      <xdr:row>19</xdr:row>
      <xdr:rowOff>119063</xdr:rowOff>
    </xdr:to>
    <xdr:graphicFrame macro="">
      <xdr:nvGraphicFramePr>
        <xdr:cNvPr id="13" name="Chart 12">
          <a:extLst>
            <a:ext uri="{FF2B5EF4-FFF2-40B4-BE49-F238E27FC236}">
              <a16:creationId xmlns:a16="http://schemas.microsoft.com/office/drawing/2014/main" id="{DF769C7B-98DE-FCF7-7177-86FFEAA564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859897</xdr:colOff>
      <xdr:row>0</xdr:row>
      <xdr:rowOff>0</xdr:rowOff>
    </xdr:from>
    <xdr:to>
      <xdr:col>28</xdr:col>
      <xdr:colOff>79375</xdr:colOff>
      <xdr:row>19</xdr:row>
      <xdr:rowOff>175288</xdr:rowOff>
    </xdr:to>
    <xdr:graphicFrame macro="">
      <xdr:nvGraphicFramePr>
        <xdr:cNvPr id="15" name="Chart 14">
          <a:extLst>
            <a:ext uri="{FF2B5EF4-FFF2-40B4-BE49-F238E27FC236}">
              <a16:creationId xmlns:a16="http://schemas.microsoft.com/office/drawing/2014/main" id="{091005C2-70E1-4062-95DE-A496AB7694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674687</xdr:colOff>
      <xdr:row>22</xdr:row>
      <xdr:rowOff>131805</xdr:rowOff>
    </xdr:from>
    <xdr:to>
      <xdr:col>8</xdr:col>
      <xdr:colOff>897354</xdr:colOff>
      <xdr:row>36</xdr:row>
      <xdr:rowOff>111957</xdr:rowOff>
    </xdr:to>
    <mc:AlternateContent xmlns:mc="http://schemas.openxmlformats.org/markup-compatibility/2006">
      <mc:Choice xmlns:a14="http://schemas.microsoft.com/office/drawing/2010/main" Requires="a14">
        <xdr:graphicFrame macro="">
          <xdr:nvGraphicFramePr>
            <xdr:cNvPr id="16" name="Unique Items">
              <a:extLst>
                <a:ext uri="{FF2B5EF4-FFF2-40B4-BE49-F238E27FC236}">
                  <a16:creationId xmlns:a16="http://schemas.microsoft.com/office/drawing/2014/main" id="{4A570D4A-7F0B-EC06-E1FD-DECEAF228540}"/>
                </a:ext>
              </a:extLst>
            </xdr:cNvPr>
            <xdr:cNvGraphicFramePr/>
          </xdr:nvGraphicFramePr>
          <xdr:xfrm>
            <a:off x="0" y="0"/>
            <a:ext cx="0" cy="0"/>
          </xdr:xfrm>
          <a:graphic>
            <a:graphicData uri="http://schemas.microsoft.com/office/drawing/2010/slicer">
              <sle:slicer xmlns:sle="http://schemas.microsoft.com/office/drawing/2010/slicer" name="Unique Items"/>
            </a:graphicData>
          </a:graphic>
        </xdr:graphicFrame>
      </mc:Choice>
      <mc:Fallback>
        <xdr:sp macro="" textlink="">
          <xdr:nvSpPr>
            <xdr:cNvPr id="0" name=""/>
            <xdr:cNvSpPr>
              <a:spLocks noTextEdit="1"/>
            </xdr:cNvSpPr>
          </xdr:nvSpPr>
          <xdr:spPr>
            <a:xfrm>
              <a:off x="7342187" y="4206388"/>
              <a:ext cx="1836625" cy="25730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398088</xdr:colOff>
      <xdr:row>21</xdr:row>
      <xdr:rowOff>155729</xdr:rowOff>
    </xdr:from>
    <xdr:to>
      <xdr:col>22</xdr:col>
      <xdr:colOff>398682</xdr:colOff>
      <xdr:row>35</xdr:row>
      <xdr:rowOff>173150</xdr:rowOff>
    </xdr:to>
    <mc:AlternateContent xmlns:mc="http://schemas.openxmlformats.org/markup-compatibility/2006">
      <mc:Choice xmlns:a14="http://schemas.microsoft.com/office/drawing/2010/main" Requires="a14">
        <xdr:graphicFrame macro="">
          <xdr:nvGraphicFramePr>
            <xdr:cNvPr id="18" name="Unique Items 1">
              <a:extLst>
                <a:ext uri="{FF2B5EF4-FFF2-40B4-BE49-F238E27FC236}">
                  <a16:creationId xmlns:a16="http://schemas.microsoft.com/office/drawing/2014/main" id="{FD9A9B65-2669-5FC5-575E-F5F362DD351A}"/>
                </a:ext>
              </a:extLst>
            </xdr:cNvPr>
            <xdr:cNvGraphicFramePr/>
          </xdr:nvGraphicFramePr>
          <xdr:xfrm>
            <a:off x="0" y="0"/>
            <a:ext cx="0" cy="0"/>
          </xdr:xfrm>
          <a:graphic>
            <a:graphicData uri="http://schemas.microsoft.com/office/drawing/2010/slicer">
              <sle:slicer xmlns:sle="http://schemas.microsoft.com/office/drawing/2010/slicer" name="Unique Items 1"/>
            </a:graphicData>
          </a:graphic>
        </xdr:graphicFrame>
      </mc:Choice>
      <mc:Fallback>
        <xdr:sp macro="" textlink="">
          <xdr:nvSpPr>
            <xdr:cNvPr id="0" name=""/>
            <xdr:cNvSpPr>
              <a:spLocks noTextEdit="1"/>
            </xdr:cNvSpPr>
          </xdr:nvSpPr>
          <xdr:spPr>
            <a:xfrm>
              <a:off x="19408401" y="4045104"/>
              <a:ext cx="1826219" cy="26103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analysi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Transaction%20Data%20STD.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1978719" refreshedDate="45419.807299305554" createdVersion="6" refreshedVersion="6" minRefreshableVersion="3" recordCount="433" xr:uid="{00000000-000A-0000-FFFF-FFFF00000000}">
  <cacheSource type="worksheet">
    <worksheetSource name="Table1" r:id="rId2"/>
  </cacheSource>
  <cacheFields count="10">
    <cacheField name="Column1" numFmtId="0">
      <sharedItems count="10">
        <s v="E1840P"/>
        <s v="HL2148S"/>
        <s v="HL2205"/>
        <s v="R907M"/>
        <s v="R9123M"/>
        <s v="PR34B"/>
        <s v="PR656"/>
        <s v="RV880X"/>
        <s v="E1839P"/>
        <s v="E1251P"/>
      </sharedItems>
    </cacheField>
    <cacheField name="Column2" numFmtId="0">
      <sharedItems containsNonDate="0" containsString="0" containsBlank="1" count="1">
        <m/>
      </sharedItems>
    </cacheField>
    <cacheField name="Column3" numFmtId="14">
      <sharedItems containsSemiMixedTypes="0" containsNonDate="0" containsDate="1" containsString="0" minDate="2021-02-01T00:00:00" maxDate="2021-05-29T00:00:00" count="82">
        <d v="2021-02-01T00:00:00"/>
        <d v="2021-02-03T00:00:00"/>
        <d v="2021-02-05T00:00:00"/>
        <d v="2021-02-10T00:00:00"/>
        <d v="2021-02-11T00:00:00"/>
        <d v="2021-02-12T00:00:00"/>
        <d v="2021-02-15T00:00:00"/>
        <d v="2021-02-16T00:00:00"/>
        <d v="2021-02-17T00:00:00"/>
        <d v="2021-02-18T00:00:00"/>
        <d v="2021-02-19T00:00:00"/>
        <d v="2021-02-22T00:00:00"/>
        <d v="2021-02-24T00:00:00"/>
        <d v="2021-02-25T00:00:00"/>
        <d v="2021-02-26T00:00:00"/>
        <d v="2021-03-01T00:00:00"/>
        <d v="2021-03-04T00:00:00"/>
        <d v="2021-03-08T00:00:00"/>
        <d v="2021-03-10T00:00:00"/>
        <d v="2021-03-17T00:00:00"/>
        <d v="2021-03-22T00:00:00"/>
        <d v="2021-03-23T00:00:00"/>
        <d v="2021-03-24T00:00:00"/>
        <d v="2021-03-25T00:00:00"/>
        <d v="2021-03-26T00:00:00"/>
        <d v="2021-03-29T00:00:00"/>
        <d v="2021-03-30T00:00:00"/>
        <d v="2021-03-31T00:00:00"/>
        <d v="2021-04-02T00:00:00"/>
        <d v="2021-04-05T00:00:00"/>
        <d v="2021-05-10T00:00:00"/>
        <d v="2021-05-11T00:00:00"/>
        <d v="2021-05-14T00:00:00"/>
        <d v="2021-05-18T00:00:00"/>
        <d v="2021-05-21T00:00:00"/>
        <d v="2021-05-26T00:00:00"/>
        <d v="2021-05-28T00:00:00"/>
        <d v="2021-02-04T00:00:00"/>
        <d v="2021-02-13T00:00:00"/>
        <d v="2021-03-15T00:00:00"/>
        <d v="2021-03-16T00:00:00"/>
        <d v="2021-04-13T00:00:00"/>
        <d v="2021-04-15T00:00:00"/>
        <d v="2021-04-19T00:00:00"/>
        <d v="2021-05-05T00:00:00"/>
        <d v="2021-05-06T00:00:00"/>
        <d v="2021-05-13T00:00:00"/>
        <d v="2021-05-17T00:00:00"/>
        <d v="2021-05-19T00:00:00"/>
        <d v="2021-05-20T00:00:00"/>
        <d v="2021-05-24T00:00:00"/>
        <d v="2021-05-27T00:00:00"/>
        <d v="2021-02-23T00:00:00"/>
        <d v="2021-04-01T00:00:00"/>
        <d v="2021-04-09T00:00:00"/>
        <d v="2021-04-16T00:00:00"/>
        <d v="2021-04-22T00:00:00"/>
        <d v="2021-03-11T00:00:00"/>
        <d v="2021-04-20T00:00:00"/>
        <d v="2021-04-23T00:00:00"/>
        <d v="2021-05-07T00:00:00"/>
        <d v="2021-05-25T00:00:00"/>
        <d v="2021-04-08T00:00:00"/>
        <d v="2021-02-02T00:00:00"/>
        <d v="2021-02-09T00:00:00"/>
        <d v="2021-03-02T00:00:00"/>
        <d v="2021-03-03T00:00:00"/>
        <d v="2021-03-18T00:00:00"/>
        <d v="2021-04-21T00:00:00"/>
        <d v="2021-04-27T00:00:00"/>
        <d v="2021-04-29T00:00:00"/>
        <d v="2021-02-08T00:00:00"/>
        <d v="2021-03-12T00:00:00"/>
        <d v="2021-04-07T00:00:00"/>
        <d v="2021-04-12T00:00:00"/>
        <d v="2021-04-14T00:00:00"/>
        <d v="2021-05-03T00:00:00"/>
        <d v="2021-04-06T00:00:00"/>
        <d v="2021-04-26T00:00:00"/>
        <d v="2021-04-30T00:00:00"/>
        <d v="2021-05-04T00:00:00"/>
        <d v="2021-03-09T00:00:00"/>
      </sharedItems>
      <fieldGroup par="9" base="2">
        <rangePr groupBy="days" startDate="2021-02-01T00:00:00" endDate="2021-05-29T00:00:00"/>
        <groupItems count="368">
          <s v="&lt;2/1/20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5/29/2021"/>
        </groupItems>
      </fieldGroup>
    </cacheField>
    <cacheField name="Column4" numFmtId="0">
      <sharedItems/>
    </cacheField>
    <cacheField name="Column5" numFmtId="0">
      <sharedItems/>
    </cacheField>
    <cacheField name="Column6" numFmtId="0">
      <sharedItems containsSemiMixedTypes="0" containsString="0" containsNumber="1" containsInteger="1" minValue="547889" maxValue="558778"/>
    </cacheField>
    <cacheField name="Column7" numFmtId="0">
      <sharedItems/>
    </cacheField>
    <cacheField name="Column8" numFmtId="0">
      <sharedItems/>
    </cacheField>
    <cacheField name="Column9" numFmtId="0">
      <sharedItems containsSemiMixedTypes="0" containsString="0" containsNumber="1" containsInteger="1" minValue="1" maxValue="7000"/>
    </cacheField>
    <cacheField name="Months" numFmtId="0" databaseField="0">
      <fieldGroup base="2">
        <rangePr groupBy="months" startDate="2021-02-01T00:00:00" endDate="2021-05-29T00:00:00"/>
        <groupItems count="14">
          <s v="&lt;2/1/2021"/>
          <s v="Jan"/>
          <s v="Feb"/>
          <s v="Mar"/>
          <s v="Apr"/>
          <s v="May"/>
          <s v="Jun"/>
          <s v="Jul"/>
          <s v="Aug"/>
          <s v="Sep"/>
          <s v="Oct"/>
          <s v="Nov"/>
          <s v="Dec"/>
          <s v="&gt;5/29/2021"/>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1978719" refreshedDate="45419.840737962964" createdVersion="6" refreshedVersion="6" minRefreshableVersion="3" recordCount="168" xr:uid="{00000000-000A-0000-FFFF-FFFF01000000}">
  <cacheSource type="worksheet">
    <worksheetSource name="Table1" r:id="rId2"/>
  </cacheSource>
  <cacheFields count="4">
    <cacheField name="Item" numFmtId="0">
      <sharedItems count="20">
        <s v="RM588100"/>
        <s v="SS3145"/>
        <s v="PR474"/>
        <s v="PR342"/>
        <s v="EM57"/>
        <s v="RV1082"/>
        <s v="HL1945S"/>
        <s v="FPS108"/>
        <s v="E949P"/>
        <s v="GP103S"/>
        <s v="HL1900S"/>
        <s v="E1025P"/>
        <s v="PR441S"/>
        <s v="RV415"/>
        <s v="PR317"/>
        <s v="HPV6"/>
        <s v="EM20G"/>
        <s v="4K408"/>
        <s v="E1761M+15"/>
        <s v="SUM6901"/>
      </sharedItems>
    </cacheField>
    <cacheField name="Date" numFmtId="14">
      <sharedItems containsSemiMixedTypes="0" containsNonDate="0" containsDate="1" containsString="0" minDate="2021-02-01T00:00:00" maxDate="2021-05-29T00:00:00" count="67">
        <d v="2021-02-17T00:00:00"/>
        <d v="2021-04-16T00:00:00"/>
        <d v="2021-05-13T00:00:00"/>
        <d v="2021-02-01T00:00:00"/>
        <d v="2021-02-11T00:00:00"/>
        <d v="2021-03-01T00:00:00"/>
        <d v="2021-03-03T00:00:00"/>
        <d v="2021-03-10T00:00:00"/>
        <d v="2021-03-30T00:00:00"/>
        <d v="2021-05-03T00:00:00"/>
        <d v="2021-05-04T00:00:00"/>
        <d v="2021-02-12T00:00:00"/>
        <d v="2021-04-02T00:00:00"/>
        <d v="2021-05-10T00:00:00"/>
        <d v="2021-02-04T00:00:00"/>
        <d v="2021-03-15T00:00:00"/>
        <d v="2021-03-25T00:00:00"/>
        <d v="2021-04-28T00:00:00"/>
        <d v="2021-05-06T00:00:00"/>
        <d v="2021-05-07T00:00:00"/>
        <d v="2021-05-17T00:00:00"/>
        <d v="2021-05-24T00:00:00"/>
        <d v="2021-05-27T00:00:00"/>
        <d v="2021-02-10T00:00:00"/>
        <d v="2021-02-23T00:00:00"/>
        <d v="2021-02-24T00:00:00"/>
        <d v="2021-03-12T00:00:00"/>
        <d v="2021-04-01T00:00:00"/>
        <d v="2021-04-23T00:00:00"/>
        <d v="2021-04-30T00:00:00"/>
        <d v="2021-02-16T00:00:00"/>
        <d v="2021-02-25T00:00:00"/>
        <d v="2021-03-09T00:00:00"/>
        <d v="2021-03-16T00:00:00"/>
        <d v="2021-03-08T00:00:00"/>
        <d v="2021-02-03T00:00:00"/>
        <d v="2021-02-05T00:00:00"/>
        <d v="2021-02-22T00:00:00"/>
        <d v="2021-03-26T00:00:00"/>
        <d v="2021-04-26T00:00:00"/>
        <d v="2021-05-19T00:00:00"/>
        <d v="2021-05-28T00:00:00"/>
        <d v="2021-04-13T00:00:00"/>
        <d v="2021-02-18T00:00:00"/>
        <d v="2021-02-19T00:00:00"/>
        <d v="2021-03-04T00:00:00"/>
        <d v="2021-03-23T00:00:00"/>
        <d v="2021-03-24T00:00:00"/>
        <d v="2021-03-31T00:00:00"/>
        <d v="2021-04-05T00:00:00"/>
        <d v="2021-04-07T00:00:00"/>
        <d v="2021-04-12T00:00:00"/>
        <d v="2021-04-14T00:00:00"/>
        <d v="2021-04-19T00:00:00"/>
        <d v="2021-04-22T00:00:00"/>
        <d v="2021-04-29T00:00:00"/>
        <d v="2021-05-05T00:00:00"/>
        <d v="2021-05-14T00:00:00"/>
        <d v="2021-05-20T00:00:00"/>
        <d v="2021-05-21T00:00:00"/>
        <d v="2021-04-06T00:00:00"/>
        <d v="2021-02-09T00:00:00"/>
        <d v="2021-04-15T00:00:00"/>
        <d v="2021-03-29T00:00:00"/>
        <d v="2021-03-17T00:00:00"/>
        <d v="2021-04-08T00:00:00"/>
        <d v="2021-04-21T00:00:00"/>
      </sharedItems>
      <fieldGroup par="3" base="1">
        <rangePr groupBy="days" startDate="2021-02-01T00:00:00" endDate="2021-05-29T00:00:00"/>
        <groupItems count="368">
          <s v="&lt;2/1/20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5/29/2021"/>
        </groupItems>
      </fieldGroup>
    </cacheField>
    <cacheField name="Qty" numFmtId="0">
      <sharedItems containsSemiMixedTypes="0" containsString="0" containsNumber="1" containsInteger="1" minValue="1" maxValue="1500"/>
    </cacheField>
    <cacheField name="Months" numFmtId="0" databaseField="0">
      <fieldGroup base="1">
        <rangePr groupBy="months" startDate="2021-02-01T00:00:00" endDate="2021-05-29T00:00:00"/>
        <groupItems count="14">
          <s v="&lt;2/1/2021"/>
          <s v="Jan"/>
          <s v="Feb"/>
          <s v="Mar"/>
          <s v="Apr"/>
          <s v="May"/>
          <s v="Jun"/>
          <s v="Jul"/>
          <s v="Aug"/>
          <s v="Sep"/>
          <s v="Oct"/>
          <s v="Nov"/>
          <s v="Dec"/>
          <s v="&gt;5/29/2021"/>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uzan Abdullah" refreshedDate="45419.909632407405" createdVersion="8" refreshedVersion="8" minRefreshableVersion="3" recordCount="10" xr:uid="{E846CC4D-C0C1-47C0-9999-D12F919F7B1E}">
  <cacheSource type="worksheet">
    <worksheetSource ref="E1:I11" sheet="Pivot Tables Data"/>
  </cacheSource>
  <cacheFields count="5">
    <cacheField name="Unique Items" numFmtId="49">
      <sharedItems count="10">
        <s v="E1840P"/>
        <s v="HL2148S"/>
        <s v="HL2205"/>
        <s v="R907M"/>
        <s v="R9123M"/>
        <s v="PR34B"/>
        <s v="PR656"/>
        <s v="RV880X"/>
        <s v="E1839P"/>
        <s v="E1251P"/>
      </sharedItems>
    </cacheField>
    <cacheField name="Frequency" numFmtId="165">
      <sharedItems containsSemiMixedTypes="0" containsString="0" containsNumber="1" containsInteger="1" minValue="11" maxValue="77"/>
    </cacheField>
    <cacheField name="Total Quantity" numFmtId="165">
      <sharedItems containsSemiMixedTypes="0" containsString="0" containsNumber="1" containsInteger="1" minValue="80" maxValue="55500" count="10">
        <n v="484"/>
        <n v="13268"/>
        <n v="6016"/>
        <n v="3600"/>
        <n v="8500"/>
        <n v="49700"/>
        <n v="55500"/>
        <n v="26600"/>
        <n v="101"/>
        <n v="80"/>
      </sharedItems>
    </cacheField>
    <cacheField name="Unit Cost" numFmtId="43">
      <sharedItems containsSemiMixedTypes="0" containsString="0" containsNumber="1" minValue="0.28000000000000003" maxValue="140"/>
    </cacheField>
    <cacheField name="Revenue" numFmtId="43">
      <sharedItems containsSemiMixedTypes="0" containsString="0" containsNumber="1" minValue="11200" maxValue="49295.399999999994"/>
    </cacheField>
  </cacheFields>
  <extLst>
    <ext xmlns:x14="http://schemas.microsoft.com/office/spreadsheetml/2009/9/main" uri="{725AE2AE-9491-48be-B2B4-4EB974FC3084}">
      <x14:pivotCacheDefinition pivotCacheId="91926505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uzan Abdullah" refreshedDate="45419.910861574077" createdVersion="8" refreshedVersion="8" minRefreshableVersion="3" recordCount="20" xr:uid="{FF63EB3D-C0B4-4A0D-AA33-0BA271069DC9}">
  <cacheSource type="worksheet">
    <worksheetSource ref="K1:O21" sheet="Pivot Tables Data"/>
  </cacheSource>
  <cacheFields count="5">
    <cacheField name="Unique Items" numFmtId="0">
      <sharedItems count="20">
        <s v="SS3145"/>
        <s v="PR474"/>
        <s v="PR342"/>
        <s v="EM57"/>
        <s v="RV1082"/>
        <s v="HL1945S"/>
        <s v="FPS108"/>
        <s v="E949P"/>
        <s v="GP103S"/>
        <s v="PR15795S"/>
        <s v="HL1900S"/>
        <s v="E1025P"/>
        <s v="PR441S"/>
        <s v="RV415"/>
        <s v="PR317"/>
        <s v="HPV6"/>
        <s v="EM20G"/>
        <s v="4K408"/>
        <s v="E1761M+15"/>
        <s v="SUM6901"/>
      </sharedItems>
    </cacheField>
    <cacheField name="Frequency" numFmtId="0">
      <sharedItems containsSemiMixedTypes="0" containsString="0" containsNumber="1" containsInteger="1" minValue="2" maxValue="57"/>
    </cacheField>
    <cacheField name="Total Quantity" numFmtId="0">
      <sharedItems containsSemiMixedTypes="0" containsString="0" containsNumber="1" containsInteger="1" minValue="6" maxValue="1600"/>
    </cacheField>
    <cacheField name="Unit Cost" numFmtId="0">
      <sharedItems containsSemiMixedTypes="0" containsString="0" containsNumber="1" minValue="0.28999999999999998" maxValue="75.63"/>
    </cacheField>
    <cacheField name="Revenue" numFmtId="0">
      <sharedItems containsSemiMixedTypes="0" containsString="0" containsNumber="1" minValue="452.21" maxValue="464.6"/>
    </cacheField>
  </cacheFields>
  <extLst>
    <ext xmlns:x14="http://schemas.microsoft.com/office/spreadsheetml/2009/9/main" uri="{725AE2AE-9491-48be-B2B4-4EB974FC3084}">
      <x14:pivotCacheDefinition pivotCacheId="15305971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3">
  <r>
    <x v="0"/>
    <x v="0"/>
    <x v="0"/>
    <s v="A10H17"/>
    <s v="S%000193383"/>
    <n v="553952"/>
    <s v="F"/>
    <s v="P"/>
    <n v="1"/>
  </r>
  <r>
    <x v="0"/>
    <x v="0"/>
    <x v="1"/>
    <s v="S%000226752"/>
    <s v="S%000232349"/>
    <n v="554096"/>
    <s v="F"/>
    <s v="P"/>
    <n v="68"/>
  </r>
  <r>
    <x v="0"/>
    <x v="0"/>
    <x v="1"/>
    <s v="S%000226752"/>
    <s v="S%000199173"/>
    <n v="554094"/>
    <s v="F"/>
    <s v="P"/>
    <n v="30"/>
  </r>
  <r>
    <x v="0"/>
    <x v="0"/>
    <x v="2"/>
    <s v="A10H17"/>
    <s v="S%000028390"/>
    <n v="554246"/>
    <s v="U"/>
    <s v="P"/>
    <n v="2"/>
  </r>
  <r>
    <x v="0"/>
    <x v="0"/>
    <x v="3"/>
    <s v="A09H17"/>
    <s v="S%000213402"/>
    <n v="554235"/>
    <s v="F"/>
    <s v="P"/>
    <n v="1"/>
  </r>
  <r>
    <x v="0"/>
    <x v="0"/>
    <x v="3"/>
    <s v="A09H17"/>
    <s v="S%000028391"/>
    <n v="554479"/>
    <s v="U"/>
    <s v="P"/>
    <n v="4"/>
  </r>
  <r>
    <x v="0"/>
    <x v="0"/>
    <x v="4"/>
    <s v="A09H17"/>
    <s v="S%000231232"/>
    <n v="554232"/>
    <s v="F"/>
    <s v="P"/>
    <n v="1"/>
  </r>
  <r>
    <x v="0"/>
    <x v="0"/>
    <x v="4"/>
    <s v="A09H17"/>
    <s v="S%000232463"/>
    <n v="554218"/>
    <s v="F"/>
    <s v="P"/>
    <n v="1"/>
  </r>
  <r>
    <x v="0"/>
    <x v="0"/>
    <x v="4"/>
    <s v="A09H17"/>
    <s v="S%000212686"/>
    <n v="554427"/>
    <s v="F"/>
    <s v="P"/>
    <n v="2"/>
  </r>
  <r>
    <x v="0"/>
    <x v="0"/>
    <x v="5"/>
    <s v="A09H17"/>
    <s v="S%000028389"/>
    <n v="554575"/>
    <s v="U"/>
    <s v="P"/>
    <n v="1"/>
  </r>
  <r>
    <x v="0"/>
    <x v="0"/>
    <x v="5"/>
    <s v="A09H17"/>
    <s v="S%000225596"/>
    <n v="554443"/>
    <s v="F"/>
    <s v="P"/>
    <n v="2"/>
  </r>
  <r>
    <x v="0"/>
    <x v="0"/>
    <x v="6"/>
    <s v="A09H17"/>
    <s v="S%000069270"/>
    <n v="554586"/>
    <s v="F"/>
    <s v="P"/>
    <n v="4"/>
  </r>
  <r>
    <x v="0"/>
    <x v="0"/>
    <x v="6"/>
    <s v="A09H17"/>
    <s v="S%000069270"/>
    <n v="554466"/>
    <s v="F"/>
    <s v="P"/>
    <n v="2"/>
  </r>
  <r>
    <x v="0"/>
    <x v="0"/>
    <x v="7"/>
    <s v="A09H18"/>
    <s v="S%000028381"/>
    <n v="554715"/>
    <s v="U"/>
    <s v="P"/>
    <n v="9"/>
  </r>
  <r>
    <x v="0"/>
    <x v="0"/>
    <x v="7"/>
    <s v="A09H17"/>
    <s v="S%000028381"/>
    <n v="554715"/>
    <s v="U"/>
    <s v="P"/>
    <n v="1"/>
  </r>
  <r>
    <x v="0"/>
    <x v="0"/>
    <x v="7"/>
    <s v="A09H17"/>
    <s v="S%000220381"/>
    <n v="554588"/>
    <s v="F"/>
    <s v="P"/>
    <n v="4"/>
  </r>
  <r>
    <x v="0"/>
    <x v="0"/>
    <x v="7"/>
    <s v="A09H17"/>
    <s v="S%000220381"/>
    <n v="554461"/>
    <s v="F"/>
    <s v="P"/>
    <n v="2"/>
  </r>
  <r>
    <x v="0"/>
    <x v="0"/>
    <x v="7"/>
    <s v="A09H17"/>
    <s v="S%000220381"/>
    <n v="554227"/>
    <s v="F"/>
    <s v="P"/>
    <n v="7"/>
  </r>
  <r>
    <x v="0"/>
    <x v="0"/>
    <x v="8"/>
    <s v="A09H18"/>
    <s v="S%000182259"/>
    <n v="554468"/>
    <s v="F"/>
    <s v="P"/>
    <n v="1"/>
  </r>
  <r>
    <x v="0"/>
    <x v="0"/>
    <x v="9"/>
    <s v="A08L05"/>
    <s v="S%000215588"/>
    <n v="554600"/>
    <s v="F"/>
    <s v="P"/>
    <n v="1"/>
  </r>
  <r>
    <x v="0"/>
    <x v="0"/>
    <x v="9"/>
    <s v="A08L05"/>
    <s v="S%000215588"/>
    <n v="554526"/>
    <s v="F"/>
    <s v="P"/>
    <n v="1"/>
  </r>
  <r>
    <x v="0"/>
    <x v="0"/>
    <x v="10"/>
    <s v="A08L05"/>
    <s v="S%000233193"/>
    <n v="554776"/>
    <s v="F"/>
    <s v="P"/>
    <n v="1"/>
  </r>
  <r>
    <x v="0"/>
    <x v="0"/>
    <x v="10"/>
    <s v="A08L05"/>
    <s v="S%000234524"/>
    <n v="554779"/>
    <s v="F"/>
    <s v="P"/>
    <n v="1"/>
  </r>
  <r>
    <x v="0"/>
    <x v="0"/>
    <x v="10"/>
    <s v="A08L05"/>
    <s v="S%000028383"/>
    <n v="554843"/>
    <s v="U"/>
    <s v="P"/>
    <n v="2"/>
  </r>
  <r>
    <x v="0"/>
    <x v="0"/>
    <x v="11"/>
    <s v="A08L05"/>
    <s v="S%000234519"/>
    <n v="554781"/>
    <s v="F"/>
    <s v="P"/>
    <n v="2"/>
  </r>
  <r>
    <x v="0"/>
    <x v="0"/>
    <x v="12"/>
    <s v="A08L05"/>
    <s v="S%000234336"/>
    <n v="555037"/>
    <s v="F"/>
    <s v="P"/>
    <n v="10"/>
  </r>
  <r>
    <x v="0"/>
    <x v="0"/>
    <x v="13"/>
    <s v="A08L05"/>
    <s v="S%000137923"/>
    <n v="555015"/>
    <s v="F"/>
    <s v="P"/>
    <n v="3"/>
  </r>
  <r>
    <x v="0"/>
    <x v="0"/>
    <x v="14"/>
    <s v="A08L06"/>
    <s v="S%000219788"/>
    <n v="555123"/>
    <s v="F"/>
    <s v="P"/>
    <n v="9"/>
  </r>
  <r>
    <x v="0"/>
    <x v="0"/>
    <x v="14"/>
    <s v="A08L05"/>
    <s v="S%000219788"/>
    <n v="555123"/>
    <s v="F"/>
    <s v="P"/>
    <n v="6"/>
  </r>
  <r>
    <x v="0"/>
    <x v="0"/>
    <x v="15"/>
    <s v="A08L06"/>
    <s v="S%000194372"/>
    <n v="555146"/>
    <s v="F"/>
    <s v="P"/>
    <n v="1"/>
  </r>
  <r>
    <x v="0"/>
    <x v="0"/>
    <x v="16"/>
    <s v="A08L06"/>
    <s v="S%000235858"/>
    <n v="555341"/>
    <s v="F"/>
    <s v="P"/>
    <n v="1"/>
  </r>
  <r>
    <x v="0"/>
    <x v="0"/>
    <x v="16"/>
    <s v="A08L06"/>
    <s v="S%000232877"/>
    <n v="555302"/>
    <s v="F"/>
    <s v="P"/>
    <n v="1"/>
  </r>
  <r>
    <x v="0"/>
    <x v="0"/>
    <x v="17"/>
    <s v="A08L07"/>
    <s v="S%000234519"/>
    <n v="555460"/>
    <s v="F"/>
    <s v="P"/>
    <n v="1"/>
  </r>
  <r>
    <x v="0"/>
    <x v="0"/>
    <x v="17"/>
    <s v="A08L07"/>
    <s v="S%000226367"/>
    <n v="555447"/>
    <s v="F"/>
    <s v="P"/>
    <n v="1"/>
  </r>
  <r>
    <x v="0"/>
    <x v="0"/>
    <x v="18"/>
    <s v="A08L07"/>
    <s v="S%000224547"/>
    <n v="555633"/>
    <s v="F"/>
    <s v="P"/>
    <n v="1"/>
  </r>
  <r>
    <x v="0"/>
    <x v="0"/>
    <x v="19"/>
    <s v="A08L07"/>
    <s v="S%000189296"/>
    <n v="555827"/>
    <s v="F"/>
    <s v="P"/>
    <n v="20"/>
  </r>
  <r>
    <x v="0"/>
    <x v="0"/>
    <x v="20"/>
    <s v="A09L10"/>
    <s v="S%000235257"/>
    <n v="555912"/>
    <s v="F"/>
    <s v="P"/>
    <n v="1"/>
  </r>
  <r>
    <x v="0"/>
    <x v="0"/>
    <x v="20"/>
    <s v="A09L10"/>
    <s v="S%000171125"/>
    <n v="556016"/>
    <s v="F"/>
    <s v="P"/>
    <n v="1"/>
  </r>
  <r>
    <x v="0"/>
    <x v="0"/>
    <x v="21"/>
    <s v="A09H13"/>
    <s v="S%000235567"/>
    <n v="556152"/>
    <s v="F"/>
    <s v="P"/>
    <n v="6"/>
  </r>
  <r>
    <x v="0"/>
    <x v="0"/>
    <x v="21"/>
    <s v="A09L10"/>
    <s v="S%000235567"/>
    <n v="556152"/>
    <s v="F"/>
    <s v="P"/>
    <n v="5"/>
  </r>
  <r>
    <x v="0"/>
    <x v="0"/>
    <x v="22"/>
    <s v="A09H13"/>
    <s v="S%000194372"/>
    <n v="556144"/>
    <s v="F"/>
    <s v="P"/>
    <n v="3"/>
  </r>
  <r>
    <x v="0"/>
    <x v="0"/>
    <x v="22"/>
    <s v="A09H13"/>
    <s v="S%000111820"/>
    <n v="556140"/>
    <s v="F"/>
    <s v="P"/>
    <n v="1"/>
  </r>
  <r>
    <x v="0"/>
    <x v="0"/>
    <x v="23"/>
    <s v="A09H13"/>
    <s v="S%000193594"/>
    <n v="556272"/>
    <s v="F"/>
    <s v="P"/>
    <n v="2"/>
  </r>
  <r>
    <x v="0"/>
    <x v="0"/>
    <x v="23"/>
    <s v="A09H13"/>
    <s v="S%000237403"/>
    <n v="556278"/>
    <s v="F"/>
    <s v="P"/>
    <n v="1"/>
  </r>
  <r>
    <x v="0"/>
    <x v="0"/>
    <x v="23"/>
    <s v="A09H13"/>
    <s v="S%000225852"/>
    <n v="556231"/>
    <s v="F"/>
    <s v="P"/>
    <n v="15"/>
  </r>
  <r>
    <x v="0"/>
    <x v="0"/>
    <x v="24"/>
    <s v="A09H13"/>
    <s v="S%000235257"/>
    <n v="556298"/>
    <s v="F"/>
    <s v="P"/>
    <n v="1"/>
  </r>
  <r>
    <x v="0"/>
    <x v="0"/>
    <x v="25"/>
    <s v="A09H13"/>
    <s v="S%000236021"/>
    <n v="556356"/>
    <s v="F"/>
    <s v="P"/>
    <n v="2"/>
  </r>
  <r>
    <x v="0"/>
    <x v="0"/>
    <x v="26"/>
    <s v="A10L07"/>
    <s v="S%000152918"/>
    <n v="556454"/>
    <s v="F"/>
    <s v="P"/>
    <n v="1"/>
  </r>
  <r>
    <x v="0"/>
    <x v="0"/>
    <x v="26"/>
    <s v="A10L07"/>
    <s v="S%000229611"/>
    <n v="556411"/>
    <s v="F"/>
    <s v="P"/>
    <n v="28"/>
  </r>
  <r>
    <x v="0"/>
    <x v="0"/>
    <x v="26"/>
    <s v="A09H18"/>
    <s v="S%000229611"/>
    <n v="556411"/>
    <s v="F"/>
    <s v="P"/>
    <n v="29"/>
  </r>
  <r>
    <x v="0"/>
    <x v="0"/>
    <x v="26"/>
    <s v="A09H13"/>
    <s v="S%000229611"/>
    <n v="556411"/>
    <s v="F"/>
    <s v="P"/>
    <n v="3"/>
  </r>
  <r>
    <x v="0"/>
    <x v="0"/>
    <x v="26"/>
    <s v="A09H13"/>
    <s v="S%000197850"/>
    <n v="556360"/>
    <s v="F"/>
    <s v="P"/>
    <n v="1"/>
  </r>
  <r>
    <x v="0"/>
    <x v="0"/>
    <x v="26"/>
    <s v="A09H13"/>
    <s v="S%000237413"/>
    <n v="556394"/>
    <s v="F"/>
    <s v="P"/>
    <n v="1"/>
  </r>
  <r>
    <x v="0"/>
    <x v="0"/>
    <x v="26"/>
    <s v="A09H13"/>
    <s v="S%000079998"/>
    <n v="556349"/>
    <s v="F"/>
    <s v="P"/>
    <n v="2"/>
  </r>
  <r>
    <x v="0"/>
    <x v="0"/>
    <x v="27"/>
    <s v="A10H17"/>
    <s v="S%000187357"/>
    <n v="556456"/>
    <s v="F"/>
    <s v="P"/>
    <n v="1"/>
  </r>
  <r>
    <x v="0"/>
    <x v="0"/>
    <x v="27"/>
    <s v="A10H17"/>
    <s v="S%000197747"/>
    <n v="556421"/>
    <s v="F"/>
    <s v="P"/>
    <n v="2"/>
  </r>
  <r>
    <x v="0"/>
    <x v="0"/>
    <x v="27"/>
    <s v="A10H17"/>
    <s v="S%000209530"/>
    <n v="556420"/>
    <s v="F"/>
    <s v="P"/>
    <n v="10"/>
  </r>
  <r>
    <x v="0"/>
    <x v="0"/>
    <x v="27"/>
    <s v="A10H17"/>
    <s v="S%000230776"/>
    <n v="556464"/>
    <s v="F"/>
    <s v="P"/>
    <n v="1"/>
  </r>
  <r>
    <x v="0"/>
    <x v="0"/>
    <x v="28"/>
    <s v="A10H17"/>
    <s v="S%000233351"/>
    <n v="556575"/>
    <s v="F"/>
    <s v="P"/>
    <n v="10"/>
  </r>
  <r>
    <x v="0"/>
    <x v="0"/>
    <x v="29"/>
    <s v="A11L06"/>
    <s v="S%000197850"/>
    <n v="556400"/>
    <s v="F"/>
    <s v="P"/>
    <n v="1"/>
  </r>
  <r>
    <x v="0"/>
    <x v="0"/>
    <x v="29"/>
    <s v="A10H17"/>
    <s v="S%000197850"/>
    <n v="556400"/>
    <s v="F"/>
    <s v="P"/>
    <n v="3"/>
  </r>
  <r>
    <x v="0"/>
    <x v="0"/>
    <x v="29"/>
    <s v="A10H17"/>
    <s v="S%000235758"/>
    <n v="556448"/>
    <s v="F"/>
    <s v="P"/>
    <n v="3"/>
  </r>
  <r>
    <x v="0"/>
    <x v="0"/>
    <x v="30"/>
    <s v="A10L08"/>
    <s v="S%000223237"/>
    <n v="557108"/>
    <s v="F"/>
    <s v="P"/>
    <n v="1"/>
  </r>
  <r>
    <x v="0"/>
    <x v="0"/>
    <x v="31"/>
    <s v="S%000240026"/>
    <s v="S%000198827"/>
    <n v="556520"/>
    <s v="F"/>
    <s v="P"/>
    <n v="71"/>
  </r>
  <r>
    <x v="0"/>
    <x v="0"/>
    <x v="31"/>
    <s v="S%000240026"/>
    <s v="SC28"/>
    <n v="557851"/>
    <s v="F"/>
    <s v="P"/>
    <n v="3"/>
  </r>
  <r>
    <x v="0"/>
    <x v="0"/>
    <x v="31"/>
    <s v="S%000240026"/>
    <s v="SC96"/>
    <n v="557924"/>
    <s v="F"/>
    <s v="P"/>
    <n v="2"/>
  </r>
  <r>
    <x v="0"/>
    <x v="0"/>
    <x v="32"/>
    <s v="A09L08"/>
    <s v="S%000221323"/>
    <n v="558210"/>
    <s v="F"/>
    <s v="P"/>
    <n v="10"/>
  </r>
  <r>
    <x v="0"/>
    <x v="0"/>
    <x v="33"/>
    <s v="A09L08"/>
    <s v="S%000237698"/>
    <n v="557055"/>
    <s v="F"/>
    <s v="P"/>
    <n v="27"/>
  </r>
  <r>
    <x v="0"/>
    <x v="0"/>
    <x v="34"/>
    <s v="A10L08"/>
    <s v="S%000028385"/>
    <n v="558531"/>
    <s v="U"/>
    <s v="P"/>
    <n v="4"/>
  </r>
  <r>
    <x v="0"/>
    <x v="0"/>
    <x v="34"/>
    <s v="A09H11"/>
    <s v="S%000028385"/>
    <n v="558531"/>
    <s v="U"/>
    <s v="P"/>
    <n v="4"/>
  </r>
  <r>
    <x v="0"/>
    <x v="0"/>
    <x v="34"/>
    <s v="A09L08"/>
    <s v="S%000028385"/>
    <n v="558531"/>
    <s v="U"/>
    <s v="P"/>
    <n v="2"/>
  </r>
  <r>
    <x v="0"/>
    <x v="0"/>
    <x v="34"/>
    <s v="A09L08"/>
    <s v="S%000237995"/>
    <n v="558492"/>
    <s v="F"/>
    <s v="P"/>
    <n v="10"/>
  </r>
  <r>
    <x v="0"/>
    <x v="0"/>
    <x v="35"/>
    <s v="A10H11"/>
    <s v="S%000223237"/>
    <n v="558685"/>
    <s v="F"/>
    <s v="P"/>
    <n v="7"/>
  </r>
  <r>
    <x v="0"/>
    <x v="0"/>
    <x v="35"/>
    <s v="A10L08"/>
    <s v="S%000223237"/>
    <n v="558685"/>
    <s v="F"/>
    <s v="P"/>
    <n v="3"/>
  </r>
  <r>
    <x v="0"/>
    <x v="0"/>
    <x v="36"/>
    <s v="A10H11"/>
    <s v="S%000028391"/>
    <n v="558760"/>
    <s v="U"/>
    <s v="P"/>
    <n v="1"/>
  </r>
  <r>
    <x v="1"/>
    <x v="0"/>
    <x v="37"/>
    <s v="S%000232880"/>
    <s v="S%000232463"/>
    <n v="553566"/>
    <s v="F"/>
    <s v="P"/>
    <n v="196"/>
  </r>
  <r>
    <x v="1"/>
    <x v="0"/>
    <x v="37"/>
    <s v="S%000232880"/>
    <s v="S%000158737"/>
    <n v="554040"/>
    <s v="F"/>
    <s v="P"/>
    <n v="352"/>
  </r>
  <r>
    <x v="1"/>
    <x v="0"/>
    <x v="37"/>
    <s v="S%000232880"/>
    <s v="S%000158737"/>
    <n v="553873"/>
    <s v="F"/>
    <s v="P"/>
    <n v="44"/>
  </r>
  <r>
    <x v="1"/>
    <x v="0"/>
    <x v="37"/>
    <s v="S%000232880"/>
    <s v="S%000158737"/>
    <n v="553723"/>
    <s v="F"/>
    <s v="P"/>
    <n v="100"/>
  </r>
  <r>
    <x v="1"/>
    <x v="0"/>
    <x v="37"/>
    <s v="S%000232880"/>
    <s v="S%000158737"/>
    <n v="553565"/>
    <s v="F"/>
    <s v="P"/>
    <n v="276"/>
  </r>
  <r>
    <x v="1"/>
    <x v="0"/>
    <x v="3"/>
    <s v="B01H12"/>
    <s v="S%000230263"/>
    <n v="547889"/>
    <s v="F"/>
    <s v="P"/>
    <n v="128"/>
  </r>
  <r>
    <x v="1"/>
    <x v="0"/>
    <x v="3"/>
    <s v="B01L08"/>
    <s v="S%000230263"/>
    <n v="547889"/>
    <s v="F"/>
    <s v="P"/>
    <n v="384"/>
  </r>
  <r>
    <x v="1"/>
    <x v="0"/>
    <x v="3"/>
    <s v="B01L08"/>
    <s v="S%000223098"/>
    <n v="554431"/>
    <s v="F"/>
    <s v="P"/>
    <n v="168"/>
  </r>
  <r>
    <x v="1"/>
    <x v="0"/>
    <x v="3"/>
    <s v="B01L08"/>
    <s v="S%000209526"/>
    <n v="554429"/>
    <s v="F"/>
    <s v="P"/>
    <n v="408"/>
  </r>
  <r>
    <x v="1"/>
    <x v="0"/>
    <x v="3"/>
    <s v="B01H12"/>
    <s v="S%000028391"/>
    <n v="554167"/>
    <s v="U"/>
    <s v="P"/>
    <n v="128"/>
  </r>
  <r>
    <x v="1"/>
    <x v="0"/>
    <x v="5"/>
    <s v="B01H12"/>
    <s v="S%000201791"/>
    <n v="553844"/>
    <s v="F"/>
    <s v="P"/>
    <n v="256"/>
  </r>
  <r>
    <x v="1"/>
    <x v="0"/>
    <x v="5"/>
    <s v="B01H12"/>
    <s v="S%000201791"/>
    <n v="552999"/>
    <s v="F"/>
    <s v="P"/>
    <n v="256"/>
  </r>
  <r>
    <x v="1"/>
    <x v="0"/>
    <x v="5"/>
    <s v="B01H12"/>
    <s v="S%000182259"/>
    <n v="554236"/>
    <s v="F"/>
    <s v="P"/>
    <n v="188"/>
  </r>
  <r>
    <x v="1"/>
    <x v="0"/>
    <x v="5"/>
    <s v="B01H12"/>
    <s v="S%000182259"/>
    <n v="554047"/>
    <s v="F"/>
    <s v="P"/>
    <n v="244"/>
  </r>
  <r>
    <x v="1"/>
    <x v="0"/>
    <x v="5"/>
    <s v="B01L08"/>
    <s v="S%000182259"/>
    <n v="554047"/>
    <s v="F"/>
    <s v="P"/>
    <n v="84"/>
  </r>
  <r>
    <x v="1"/>
    <x v="0"/>
    <x v="38"/>
    <s v="B01H12"/>
    <s v="S%000212686"/>
    <n v="552891"/>
    <s v="W"/>
    <s v="P"/>
    <n v="128"/>
  </r>
  <r>
    <x v="1"/>
    <x v="0"/>
    <x v="38"/>
    <s v="B01H12"/>
    <s v="S%000212686"/>
    <n v="551588"/>
    <s v="W"/>
    <s v="P"/>
    <n v="128"/>
  </r>
  <r>
    <x v="1"/>
    <x v="0"/>
    <x v="7"/>
    <s v="S%000233815"/>
    <s v="SC24"/>
    <n v="554467"/>
    <s v="F"/>
    <s v="P"/>
    <n v="256"/>
  </r>
  <r>
    <x v="1"/>
    <x v="0"/>
    <x v="7"/>
    <s v="B01H12"/>
    <s v="S%000220381"/>
    <n v="554462"/>
    <s v="F"/>
    <s v="P"/>
    <n v="20"/>
  </r>
  <r>
    <x v="1"/>
    <x v="0"/>
    <x v="39"/>
    <s v="B01H12"/>
    <s v="S%000194322"/>
    <n v="555800"/>
    <s v="F"/>
    <s v="P"/>
    <n v="20"/>
  </r>
  <r>
    <x v="1"/>
    <x v="0"/>
    <x v="40"/>
    <s v="SC21"/>
    <s v="S%000222100"/>
    <n v="555628"/>
    <s v="F"/>
    <s v="P"/>
    <n v="160"/>
  </r>
  <r>
    <x v="1"/>
    <x v="0"/>
    <x v="40"/>
    <s v="S%000232467"/>
    <s v="S%000143455"/>
    <n v="554599"/>
    <s v="F"/>
    <s v="P"/>
    <n v="304"/>
  </r>
  <r>
    <x v="1"/>
    <x v="0"/>
    <x v="40"/>
    <s v="S%000232467"/>
    <s v="S%000143455"/>
    <n v="554234"/>
    <s v="F"/>
    <s v="P"/>
    <n v="172"/>
  </r>
  <r>
    <x v="1"/>
    <x v="0"/>
    <x v="40"/>
    <s v="S%000232467"/>
    <s v="S%000235489"/>
    <n v="555036"/>
    <s v="F"/>
    <s v="P"/>
    <n v="1024"/>
  </r>
  <r>
    <x v="1"/>
    <x v="0"/>
    <x v="40"/>
    <s v="S%000232467"/>
    <s v="S%000232625"/>
    <n v="555803"/>
    <s v="F"/>
    <s v="P"/>
    <n v="220"/>
  </r>
  <r>
    <x v="1"/>
    <x v="0"/>
    <x v="40"/>
    <s v="S%000232467"/>
    <s v="S%000235969"/>
    <n v="555800"/>
    <s v="F"/>
    <s v="P"/>
    <n v="20"/>
  </r>
  <r>
    <x v="1"/>
    <x v="0"/>
    <x v="40"/>
    <s v="S%000232467"/>
    <s v="SC21"/>
    <n v="555628"/>
    <s v="F"/>
    <s v="P"/>
    <n v="160"/>
  </r>
  <r>
    <x v="1"/>
    <x v="0"/>
    <x v="40"/>
    <s v="S%000232467"/>
    <s v="SC20"/>
    <n v="555632"/>
    <s v="F"/>
    <s v="P"/>
    <n v="424"/>
  </r>
  <r>
    <x v="1"/>
    <x v="0"/>
    <x v="21"/>
    <s v="B01L06"/>
    <s v="S%000194372"/>
    <n v="555035"/>
    <s v="F"/>
    <s v="P"/>
    <n v="8"/>
  </r>
  <r>
    <x v="1"/>
    <x v="0"/>
    <x v="21"/>
    <s v="B01L06"/>
    <s v="S%000214487"/>
    <n v="555901"/>
    <s v="F"/>
    <s v="P"/>
    <n v="44"/>
  </r>
  <r>
    <x v="1"/>
    <x v="0"/>
    <x v="22"/>
    <s v="SC99"/>
    <s v="S%000171125"/>
    <n v="556016"/>
    <s v="F"/>
    <s v="P"/>
    <n v="200"/>
  </r>
  <r>
    <x v="1"/>
    <x v="0"/>
    <x v="26"/>
    <s v="S%000148150"/>
    <s v="S%000236021"/>
    <n v="556356"/>
    <s v="F"/>
    <s v="P"/>
    <n v="8"/>
  </r>
  <r>
    <x v="1"/>
    <x v="0"/>
    <x v="41"/>
    <s v="S%000238354"/>
    <s v="TL83"/>
    <n v="556953"/>
    <s v="U"/>
    <s v="P"/>
    <n v="16"/>
  </r>
  <r>
    <x v="1"/>
    <x v="0"/>
    <x v="42"/>
    <s v="B01L08"/>
    <s v="S%000148150"/>
    <n v="557108"/>
    <s v="F"/>
    <s v="P"/>
    <n v="32"/>
  </r>
  <r>
    <x v="1"/>
    <x v="0"/>
    <x v="43"/>
    <s v="B01L08"/>
    <s v="S%000207510"/>
    <n v="557202"/>
    <s v="F"/>
    <s v="P"/>
    <n v="16"/>
  </r>
  <r>
    <x v="1"/>
    <x v="0"/>
    <x v="43"/>
    <s v="B01L08"/>
    <s v="S%000235570"/>
    <n v="557201"/>
    <s v="F"/>
    <s v="P"/>
    <n v="32"/>
  </r>
  <r>
    <x v="1"/>
    <x v="0"/>
    <x v="44"/>
    <s v="B01L10"/>
    <s v="S%000223323"/>
    <n v="557502"/>
    <s v="X"/>
    <s v="P"/>
    <n v="120"/>
  </r>
  <r>
    <x v="1"/>
    <x v="0"/>
    <x v="44"/>
    <s v="B01L10"/>
    <s v="S%000028381"/>
    <n v="557874"/>
    <s v="U"/>
    <s v="P"/>
    <n v="128"/>
  </r>
  <r>
    <x v="1"/>
    <x v="0"/>
    <x v="45"/>
    <s v="B01L10"/>
    <s v="S%000233443"/>
    <n v="557803"/>
    <s v="F"/>
    <s v="P"/>
    <n v="172"/>
  </r>
  <r>
    <x v="1"/>
    <x v="0"/>
    <x v="45"/>
    <s v="B01L10"/>
    <s v="S%000142080"/>
    <n v="557804"/>
    <s v="F"/>
    <s v="P"/>
    <n v="20"/>
  </r>
  <r>
    <x v="1"/>
    <x v="0"/>
    <x v="30"/>
    <s v="B02L08"/>
    <s v="S%000237970"/>
    <n v="558054"/>
    <s v="F"/>
    <s v="P"/>
    <n v="640"/>
  </r>
  <r>
    <x v="1"/>
    <x v="0"/>
    <x v="30"/>
    <s v="B02L08"/>
    <s v="S%000150089"/>
    <n v="557981"/>
    <s v="F"/>
    <s v="P"/>
    <n v="136"/>
  </r>
  <r>
    <x v="1"/>
    <x v="0"/>
    <x v="30"/>
    <s v="B02L06"/>
    <s v="S%000150089"/>
    <n v="557981"/>
    <s v="F"/>
    <s v="P"/>
    <n v="116"/>
  </r>
  <r>
    <x v="1"/>
    <x v="0"/>
    <x v="30"/>
    <s v="B02L06"/>
    <s v="S%000238543"/>
    <n v="557979"/>
    <s v="F"/>
    <s v="P"/>
    <n v="240"/>
  </r>
  <r>
    <x v="1"/>
    <x v="0"/>
    <x v="30"/>
    <s v="B02L08"/>
    <s v="S%000238816"/>
    <n v="557983"/>
    <s v="F"/>
    <s v="P"/>
    <n v="252"/>
  </r>
  <r>
    <x v="1"/>
    <x v="0"/>
    <x v="30"/>
    <s v="B02L08"/>
    <s v="S%000239567"/>
    <n v="557982"/>
    <s v="F"/>
    <s v="P"/>
    <n v="80"/>
  </r>
  <r>
    <x v="1"/>
    <x v="0"/>
    <x v="30"/>
    <s v="B02L06"/>
    <s v="S%000231525"/>
    <n v="557851"/>
    <s v="F"/>
    <s v="P"/>
    <n v="768"/>
  </r>
  <r>
    <x v="1"/>
    <x v="0"/>
    <x v="46"/>
    <s v="B02L08"/>
    <s v="S%000238816"/>
    <n v="558090"/>
    <s v="F"/>
    <s v="P"/>
    <n v="124"/>
  </r>
  <r>
    <x v="1"/>
    <x v="0"/>
    <x v="32"/>
    <s v="B02L08"/>
    <s v="S%000224543"/>
    <n v="558095"/>
    <s v="F"/>
    <s v="P"/>
    <n v="92"/>
  </r>
  <r>
    <x v="1"/>
    <x v="0"/>
    <x v="32"/>
    <s v="B02L08"/>
    <s v="S%000237970"/>
    <n v="558097"/>
    <s v="F"/>
    <s v="P"/>
    <n v="20"/>
  </r>
  <r>
    <x v="1"/>
    <x v="0"/>
    <x v="47"/>
    <s v="B02L08"/>
    <s v="S%000028391"/>
    <n v="557594"/>
    <s v="U"/>
    <s v="P"/>
    <n v="16"/>
  </r>
  <r>
    <x v="1"/>
    <x v="0"/>
    <x v="33"/>
    <s v="B01L10"/>
    <s v="S%000224420"/>
    <n v="558334"/>
    <s v="F"/>
    <s v="P"/>
    <n v="320"/>
  </r>
  <r>
    <x v="1"/>
    <x v="0"/>
    <x v="48"/>
    <s v="B01L10"/>
    <s v="S%000028390"/>
    <n v="558424"/>
    <s v="U"/>
    <s v="P"/>
    <n v="640"/>
  </r>
  <r>
    <x v="1"/>
    <x v="0"/>
    <x v="48"/>
    <s v="B01L10"/>
    <s v="S%000233443"/>
    <n v="558382"/>
    <s v="F"/>
    <s v="P"/>
    <n v="136"/>
  </r>
  <r>
    <x v="1"/>
    <x v="0"/>
    <x v="48"/>
    <s v="B01L10"/>
    <s v="S%000240627"/>
    <n v="558379"/>
    <s v="F"/>
    <s v="P"/>
    <n v="128"/>
  </r>
  <r>
    <x v="1"/>
    <x v="0"/>
    <x v="49"/>
    <s v="B01H12"/>
    <s v="S%000224420"/>
    <n v="558386"/>
    <s v="F"/>
    <s v="P"/>
    <n v="52"/>
  </r>
  <r>
    <x v="1"/>
    <x v="0"/>
    <x v="49"/>
    <s v="B01L10"/>
    <s v="S%000224420"/>
    <n v="558386"/>
    <s v="F"/>
    <s v="P"/>
    <n v="60"/>
  </r>
  <r>
    <x v="1"/>
    <x v="0"/>
    <x v="49"/>
    <s v="B01L10"/>
    <s v="S%000179893"/>
    <n v="558383"/>
    <s v="F"/>
    <s v="P"/>
    <n v="276"/>
  </r>
  <r>
    <x v="1"/>
    <x v="0"/>
    <x v="49"/>
    <s v="B01L10"/>
    <s v="S%000177227"/>
    <n v="557181"/>
    <s v="X"/>
    <s v="P"/>
    <n v="360"/>
  </r>
  <r>
    <x v="1"/>
    <x v="0"/>
    <x v="50"/>
    <s v="B01H12"/>
    <s v="S%000233443"/>
    <n v="558548"/>
    <s v="F"/>
    <s v="P"/>
    <n v="228"/>
  </r>
  <r>
    <x v="1"/>
    <x v="0"/>
    <x v="50"/>
    <s v="B01H12"/>
    <s v="S%000112454"/>
    <n v="558543"/>
    <s v="F"/>
    <s v="P"/>
    <n v="56"/>
  </r>
  <r>
    <x v="1"/>
    <x v="0"/>
    <x v="50"/>
    <s v="B01H12"/>
    <s v="S%000236022"/>
    <n v="558545"/>
    <s v="F"/>
    <s v="P"/>
    <n v="456"/>
  </r>
  <r>
    <x v="1"/>
    <x v="0"/>
    <x v="50"/>
    <s v="B01H12"/>
    <s v="S%000206510"/>
    <n v="558538"/>
    <s v="F"/>
    <s v="P"/>
    <n v="204"/>
  </r>
  <r>
    <x v="1"/>
    <x v="0"/>
    <x v="51"/>
    <s v="B01H12"/>
    <s v="S%000206965"/>
    <n v="558701"/>
    <s v="F"/>
    <s v="P"/>
    <n v="128"/>
  </r>
  <r>
    <x v="1"/>
    <x v="0"/>
    <x v="51"/>
    <s v="B01H12"/>
    <s v="S%000235749"/>
    <n v="558699"/>
    <s v="F"/>
    <s v="P"/>
    <n v="16"/>
  </r>
  <r>
    <x v="1"/>
    <x v="0"/>
    <x v="51"/>
    <s v="B01L10"/>
    <s v="S%000235749"/>
    <n v="558699"/>
    <s v="F"/>
    <s v="P"/>
    <n v="48"/>
  </r>
  <r>
    <x v="1"/>
    <x v="0"/>
    <x v="36"/>
    <s v="S%000235261"/>
    <s v="SC11"/>
    <n v="558676"/>
    <s v="F"/>
    <s v="P"/>
    <n v="172"/>
  </r>
  <r>
    <x v="1"/>
    <x v="0"/>
    <x v="36"/>
    <s v="S%000235261"/>
    <s v="SC00"/>
    <n v="558675"/>
    <s v="F"/>
    <s v="P"/>
    <n v="232"/>
  </r>
  <r>
    <x v="1"/>
    <x v="0"/>
    <x v="36"/>
    <s v="B01H14"/>
    <s v="S%000102281"/>
    <n v="558673"/>
    <s v="F"/>
    <s v="P"/>
    <n v="164"/>
  </r>
  <r>
    <x v="1"/>
    <x v="0"/>
    <x v="36"/>
    <s v="B01H12"/>
    <s v="S%000102281"/>
    <n v="558673"/>
    <s v="F"/>
    <s v="P"/>
    <n v="12"/>
  </r>
  <r>
    <x v="1"/>
    <x v="0"/>
    <x v="36"/>
    <s v="B01H14"/>
    <s v="S%000241073"/>
    <n v="558674"/>
    <s v="F"/>
    <s v="P"/>
    <n v="52"/>
  </r>
  <r>
    <x v="2"/>
    <x v="0"/>
    <x v="37"/>
    <s v="S%000229873"/>
    <s v="SC12"/>
    <n v="554157"/>
    <s v="U"/>
    <s v="P"/>
    <n v="256"/>
  </r>
  <r>
    <x v="2"/>
    <x v="0"/>
    <x v="37"/>
    <s v="S%000229873"/>
    <s v="SC01"/>
    <n v="553907"/>
    <s v="W"/>
    <s v="P"/>
    <n v="128"/>
  </r>
  <r>
    <x v="2"/>
    <x v="0"/>
    <x v="3"/>
    <s v="S%000229873"/>
    <s v="SC28"/>
    <n v="553983"/>
    <s v="F"/>
    <s v="P"/>
    <n v="384"/>
  </r>
  <r>
    <x v="2"/>
    <x v="0"/>
    <x v="4"/>
    <s v="S%000229873"/>
    <s v="SC14"/>
    <n v="554531"/>
    <s v="U"/>
    <s v="P"/>
    <n v="128"/>
  </r>
  <r>
    <x v="2"/>
    <x v="0"/>
    <x v="5"/>
    <s v="S%000229873"/>
    <s v="S%000233404"/>
    <n v="554573"/>
    <s v="U"/>
    <s v="P"/>
    <n v="128"/>
  </r>
  <r>
    <x v="2"/>
    <x v="0"/>
    <x v="52"/>
    <s v="S%000229873"/>
    <s v="SC99"/>
    <n v="554684"/>
    <s v="W"/>
    <s v="P"/>
    <n v="128"/>
  </r>
  <r>
    <x v="2"/>
    <x v="0"/>
    <x v="40"/>
    <s v="S%000235970"/>
    <s v="S%000233591"/>
    <n v="555711"/>
    <s v="F"/>
    <s v="P"/>
    <n v="1024"/>
  </r>
  <r>
    <x v="2"/>
    <x v="0"/>
    <x v="21"/>
    <s v="S%000236585"/>
    <s v="S%000223938"/>
    <n v="556050"/>
    <s v="F"/>
    <s v="P"/>
    <n v="1152"/>
  </r>
  <r>
    <x v="2"/>
    <x v="0"/>
    <x v="24"/>
    <s v="S%000223938"/>
    <s v="SC20"/>
    <n v="555881"/>
    <s v="W"/>
    <s v="P"/>
    <n v="128"/>
  </r>
  <r>
    <x v="2"/>
    <x v="0"/>
    <x v="53"/>
    <s v="S%000225706"/>
    <s v="SC20"/>
    <n v="556566"/>
    <s v="F"/>
    <s v="P"/>
    <n v="128"/>
  </r>
  <r>
    <x v="2"/>
    <x v="0"/>
    <x v="28"/>
    <s v="SC20"/>
    <s v="S%000228698"/>
    <n v="556566"/>
    <s v="F"/>
    <s v="P"/>
    <n v="128"/>
  </r>
  <r>
    <x v="2"/>
    <x v="0"/>
    <x v="54"/>
    <s v="S%000236904"/>
    <s v="SC18"/>
    <n v="556766"/>
    <s v="F"/>
    <s v="P"/>
    <n v="128"/>
  </r>
  <r>
    <x v="2"/>
    <x v="0"/>
    <x v="42"/>
    <s v="S%000237145"/>
    <s v="SC26"/>
    <n v="557034"/>
    <s v="F"/>
    <s v="P"/>
    <n v="128"/>
  </r>
  <r>
    <x v="2"/>
    <x v="0"/>
    <x v="42"/>
    <s v="S%000237145"/>
    <s v="S%000215219"/>
    <n v="557036"/>
    <s v="F"/>
    <s v="P"/>
    <n v="512"/>
  </r>
  <r>
    <x v="2"/>
    <x v="0"/>
    <x v="42"/>
    <s v="S%000220869"/>
    <s v="SC04"/>
    <n v="557060"/>
    <s v="U"/>
    <s v="P"/>
    <n v="128"/>
  </r>
  <r>
    <x v="2"/>
    <x v="0"/>
    <x v="55"/>
    <s v="S%000233313"/>
    <s v="SC19"/>
    <n v="557084"/>
    <s v="W"/>
    <s v="P"/>
    <n v="128"/>
  </r>
  <r>
    <x v="2"/>
    <x v="0"/>
    <x v="56"/>
    <s v="S%000233313"/>
    <s v="SC04"/>
    <n v="557340"/>
    <s v="F"/>
    <s v="P"/>
    <n v="768"/>
  </r>
  <r>
    <x v="2"/>
    <x v="0"/>
    <x v="56"/>
    <s v="S%000234133"/>
    <s v="SC04"/>
    <n v="557340"/>
    <s v="F"/>
    <s v="P"/>
    <n v="512"/>
  </r>
  <r>
    <x v="3"/>
    <x v="0"/>
    <x v="1"/>
    <s v="J12H12"/>
    <s v="S%000028388"/>
    <n v="554176"/>
    <s v="U"/>
    <s v="P"/>
    <n v="200"/>
  </r>
  <r>
    <x v="3"/>
    <x v="0"/>
    <x v="1"/>
    <s v="J12H12"/>
    <s v="S%000028392"/>
    <n v="554175"/>
    <s v="U"/>
    <s v="P"/>
    <n v="100"/>
  </r>
  <r>
    <x v="3"/>
    <x v="0"/>
    <x v="57"/>
    <s v="J12H15"/>
    <s v="S%000028392"/>
    <n v="555701"/>
    <s v="U"/>
    <s v="P"/>
    <n v="200"/>
  </r>
  <r>
    <x v="3"/>
    <x v="0"/>
    <x v="26"/>
    <s v="J12H15"/>
    <s v="S%000234857"/>
    <n v="556462"/>
    <s v="F"/>
    <s v="P"/>
    <n v="700"/>
  </r>
  <r>
    <x v="3"/>
    <x v="0"/>
    <x v="58"/>
    <s v="J12H16"/>
    <s v="S%000238716"/>
    <n v="557276"/>
    <s v="F"/>
    <s v="P"/>
    <n v="800"/>
  </r>
  <r>
    <x v="3"/>
    <x v="0"/>
    <x v="58"/>
    <s v="J12H15"/>
    <s v="S%000238716"/>
    <n v="557276"/>
    <s v="F"/>
    <s v="P"/>
    <n v="250"/>
  </r>
  <r>
    <x v="3"/>
    <x v="0"/>
    <x v="59"/>
    <s v="J12H16"/>
    <s v="S%000236728"/>
    <n v="557403"/>
    <s v="W"/>
    <s v="P"/>
    <n v="50"/>
  </r>
  <r>
    <x v="3"/>
    <x v="0"/>
    <x v="60"/>
    <s v="J12H11"/>
    <s v="S%000194372"/>
    <n v="557937"/>
    <s v="F"/>
    <s v="P"/>
    <n v="100"/>
  </r>
  <r>
    <x v="3"/>
    <x v="0"/>
    <x v="32"/>
    <s v="J12H11"/>
    <s v="S%000028382"/>
    <n v="558243"/>
    <s v="U"/>
    <s v="P"/>
    <n v="100"/>
  </r>
  <r>
    <x v="3"/>
    <x v="0"/>
    <x v="47"/>
    <s v="J13L08"/>
    <s v="S%000233443"/>
    <n v="558248"/>
    <s v="F"/>
    <s v="P"/>
    <n v="100"/>
  </r>
  <r>
    <x v="3"/>
    <x v="0"/>
    <x v="47"/>
    <s v="J12H16"/>
    <s v="S%000233443"/>
    <n v="558248"/>
    <s v="F"/>
    <s v="P"/>
    <n v="200"/>
  </r>
  <r>
    <x v="3"/>
    <x v="0"/>
    <x v="47"/>
    <s v="J12H11"/>
    <s v="S%000233443"/>
    <n v="558248"/>
    <s v="F"/>
    <s v="P"/>
    <n v="600"/>
  </r>
  <r>
    <x v="3"/>
    <x v="0"/>
    <x v="33"/>
    <s v="J14L08"/>
    <s v="S%000234802"/>
    <n v="558388"/>
    <s v="F"/>
    <s v="P"/>
    <n v="50"/>
  </r>
  <r>
    <x v="3"/>
    <x v="0"/>
    <x v="33"/>
    <s v="J13H12"/>
    <s v="S%000234802"/>
    <n v="558388"/>
    <s v="F"/>
    <s v="P"/>
    <n v="100"/>
  </r>
  <r>
    <x v="3"/>
    <x v="0"/>
    <x v="61"/>
    <s v="J13L09"/>
    <s v="S%000230249"/>
    <n v="558638"/>
    <s v="F"/>
    <s v="P"/>
    <n v="50"/>
  </r>
  <r>
    <x v="4"/>
    <x v="0"/>
    <x v="9"/>
    <s v="J16H15"/>
    <s v="S%000153424"/>
    <n v="554820"/>
    <s v="F"/>
    <s v="P"/>
    <n v="1350"/>
  </r>
  <r>
    <x v="4"/>
    <x v="0"/>
    <x v="57"/>
    <s v="J16H18"/>
    <s v="S%000111820"/>
    <n v="555686"/>
    <s v="F"/>
    <s v="P"/>
    <n v="950"/>
  </r>
  <r>
    <x v="4"/>
    <x v="0"/>
    <x v="57"/>
    <s v="J16H15"/>
    <s v="S%000111820"/>
    <n v="555686"/>
    <s v="F"/>
    <s v="P"/>
    <n v="500"/>
  </r>
  <r>
    <x v="4"/>
    <x v="0"/>
    <x v="23"/>
    <s v="J17H13"/>
    <s v="S%000235568"/>
    <n v="556254"/>
    <s v="F"/>
    <s v="P"/>
    <n v="950"/>
  </r>
  <r>
    <x v="4"/>
    <x v="0"/>
    <x v="62"/>
    <s v="J17H13"/>
    <s v="S%000222536"/>
    <n v="556841"/>
    <s v="F"/>
    <s v="P"/>
    <n v="950"/>
  </r>
  <r>
    <x v="4"/>
    <x v="0"/>
    <x v="42"/>
    <s v="J17H13"/>
    <s v="S%000166637"/>
    <n v="557055"/>
    <s v="F"/>
    <s v="P"/>
    <n v="300"/>
  </r>
  <r>
    <x v="4"/>
    <x v="0"/>
    <x v="33"/>
    <s v="J16H15"/>
    <s v="S%000233443"/>
    <n v="558390"/>
    <s v="F"/>
    <s v="P"/>
    <n v="1300"/>
  </r>
  <r>
    <x v="4"/>
    <x v="0"/>
    <x v="33"/>
    <s v="J16L09"/>
    <s v="S%000233443"/>
    <n v="558390"/>
    <s v="F"/>
    <s v="P"/>
    <n v="50"/>
  </r>
  <r>
    <x v="4"/>
    <x v="0"/>
    <x v="49"/>
    <s v="J16H15"/>
    <s v="S%000189807"/>
    <n v="558471"/>
    <s v="F"/>
    <s v="P"/>
    <n v="900"/>
  </r>
  <r>
    <x v="4"/>
    <x v="0"/>
    <x v="51"/>
    <s v="J17H13"/>
    <s v="S%000150089"/>
    <n v="558719"/>
    <s v="F"/>
    <s v="P"/>
    <n v="550"/>
  </r>
  <r>
    <x v="4"/>
    <x v="0"/>
    <x v="51"/>
    <s v="J16H15"/>
    <s v="S%000150089"/>
    <n v="558719"/>
    <s v="F"/>
    <s v="P"/>
    <n v="700"/>
  </r>
  <r>
    <x v="5"/>
    <x v="0"/>
    <x v="0"/>
    <s v="S%000231185"/>
    <s v="S%000221499"/>
    <n v="554038"/>
    <s v="F"/>
    <s v="P"/>
    <n v="100"/>
  </r>
  <r>
    <x v="5"/>
    <x v="0"/>
    <x v="0"/>
    <s v="S%000231185"/>
    <s v="SC01"/>
    <n v="554054"/>
    <s v="U"/>
    <s v="P"/>
    <n v="100"/>
  </r>
  <r>
    <x v="5"/>
    <x v="0"/>
    <x v="63"/>
    <s v="S%000231185"/>
    <s v="SC97"/>
    <n v="553907"/>
    <s v="W"/>
    <s v="P"/>
    <n v="300"/>
  </r>
  <r>
    <x v="5"/>
    <x v="0"/>
    <x v="63"/>
    <s v="S%000231185"/>
    <s v="S%000002015"/>
    <n v="552499"/>
    <s v="F"/>
    <s v="P"/>
    <n v="3000"/>
  </r>
  <r>
    <x v="5"/>
    <x v="0"/>
    <x v="64"/>
    <s v="B03L06"/>
    <s v="S%000232892"/>
    <n v="554397"/>
    <s v="F"/>
    <s v="P"/>
    <n v="400"/>
  </r>
  <r>
    <x v="5"/>
    <x v="0"/>
    <x v="3"/>
    <s v="B03L06"/>
    <s v="S%000231232"/>
    <n v="554418"/>
    <s v="F"/>
    <s v="P"/>
    <n v="100"/>
  </r>
  <r>
    <x v="5"/>
    <x v="0"/>
    <x v="4"/>
    <s v="B02L06"/>
    <s v="S%000231232"/>
    <n v="554232"/>
    <s v="F"/>
    <s v="P"/>
    <n v="100"/>
  </r>
  <r>
    <x v="5"/>
    <x v="0"/>
    <x v="4"/>
    <s v="B02L06"/>
    <s v="S%000231232"/>
    <n v="554044"/>
    <s v="F"/>
    <s v="P"/>
    <n v="100"/>
  </r>
  <r>
    <x v="5"/>
    <x v="0"/>
    <x v="5"/>
    <s v="B02L06"/>
    <s v="S%000220723"/>
    <n v="554532"/>
    <s v="F"/>
    <s v="P"/>
    <n v="100"/>
  </r>
  <r>
    <x v="5"/>
    <x v="0"/>
    <x v="6"/>
    <s v="B03L06"/>
    <s v="S%000137923"/>
    <n v="553956"/>
    <s v="W"/>
    <s v="P"/>
    <n v="300"/>
  </r>
  <r>
    <x v="5"/>
    <x v="0"/>
    <x v="6"/>
    <s v="B02L06"/>
    <s v="S%000137923"/>
    <n v="553956"/>
    <s v="W"/>
    <s v="P"/>
    <n v="100"/>
  </r>
  <r>
    <x v="5"/>
    <x v="0"/>
    <x v="8"/>
    <s v="B03L06"/>
    <s v="S%000182259"/>
    <n v="554598"/>
    <s v="F"/>
    <s v="P"/>
    <n v="100"/>
  </r>
  <r>
    <x v="5"/>
    <x v="0"/>
    <x v="9"/>
    <s v="B03L06"/>
    <s v="S%000220381"/>
    <n v="554788"/>
    <s v="F"/>
    <s v="P"/>
    <n v="300"/>
  </r>
  <r>
    <x v="5"/>
    <x v="0"/>
    <x v="9"/>
    <s v="B03L06"/>
    <s v="S%000205717"/>
    <n v="553002"/>
    <s v="F"/>
    <s v="P"/>
    <n v="1000"/>
  </r>
  <r>
    <x v="5"/>
    <x v="0"/>
    <x v="9"/>
    <s v="B03L06"/>
    <s v="S%000028387"/>
    <n v="554829"/>
    <s v="U"/>
    <s v="P"/>
    <n v="100"/>
  </r>
  <r>
    <x v="5"/>
    <x v="0"/>
    <x v="10"/>
    <s v="B03L06"/>
    <s v="S%000076820"/>
    <n v="554772"/>
    <s v="F"/>
    <s v="P"/>
    <n v="100"/>
  </r>
  <r>
    <x v="5"/>
    <x v="0"/>
    <x v="13"/>
    <s v="B03L06"/>
    <s v="S%000227296"/>
    <n v="555040"/>
    <s v="F"/>
    <s v="P"/>
    <n v="100"/>
  </r>
  <r>
    <x v="5"/>
    <x v="0"/>
    <x v="14"/>
    <s v="B04L10"/>
    <s v="S%000231232"/>
    <n v="555101"/>
    <s v="F"/>
    <s v="P"/>
    <n v="3300"/>
  </r>
  <r>
    <x v="5"/>
    <x v="0"/>
    <x v="14"/>
    <s v="B04L08"/>
    <s v="S%000231232"/>
    <n v="555101"/>
    <s v="F"/>
    <s v="P"/>
    <n v="4400"/>
  </r>
  <r>
    <x v="5"/>
    <x v="0"/>
    <x v="14"/>
    <s v="B03L06"/>
    <s v="S%000231232"/>
    <n v="555101"/>
    <s v="F"/>
    <s v="P"/>
    <n v="2300"/>
  </r>
  <r>
    <x v="5"/>
    <x v="0"/>
    <x v="14"/>
    <s v="B04L10"/>
    <s v="S%000229606"/>
    <n v="554968"/>
    <s v="W"/>
    <s v="P"/>
    <n v="100"/>
  </r>
  <r>
    <x v="5"/>
    <x v="0"/>
    <x v="65"/>
    <s v="B04L10"/>
    <s v="S%000028387"/>
    <n v="555262"/>
    <s v="U"/>
    <s v="P"/>
    <n v="100"/>
  </r>
  <r>
    <x v="5"/>
    <x v="0"/>
    <x v="66"/>
    <s v="S%000228899"/>
    <s v="S%000002001"/>
    <n v="554266"/>
    <s v="F"/>
    <s v="P"/>
    <n v="7000"/>
  </r>
  <r>
    <x v="5"/>
    <x v="0"/>
    <x v="66"/>
    <s v="B04L10"/>
    <s v="S%000235489"/>
    <n v="555306"/>
    <s v="F"/>
    <s v="P"/>
    <n v="100"/>
  </r>
  <r>
    <x v="5"/>
    <x v="0"/>
    <x v="66"/>
    <s v="B04L10"/>
    <s v="S%000218555"/>
    <n v="555328"/>
    <s v="F"/>
    <s v="P"/>
    <n v="100"/>
  </r>
  <r>
    <x v="5"/>
    <x v="0"/>
    <x v="66"/>
    <s v="B04L10"/>
    <s v="S%000218831"/>
    <n v="555298"/>
    <s v="F"/>
    <s v="P"/>
    <n v="100"/>
  </r>
  <r>
    <x v="5"/>
    <x v="0"/>
    <x v="67"/>
    <s v="S%000232656"/>
    <s v="S%000140214"/>
    <n v="555905"/>
    <s v="F"/>
    <s v="P"/>
    <n v="100"/>
  </r>
  <r>
    <x v="5"/>
    <x v="0"/>
    <x v="67"/>
    <s v="S%000232656"/>
    <s v="SC17"/>
    <n v="555890"/>
    <s v="F"/>
    <s v="P"/>
    <n v="100"/>
  </r>
  <r>
    <x v="5"/>
    <x v="0"/>
    <x v="20"/>
    <s v="B02L06"/>
    <s v="S%000194322"/>
    <n v="555623"/>
    <s v="F"/>
    <s v="P"/>
    <n v="100"/>
  </r>
  <r>
    <x v="5"/>
    <x v="0"/>
    <x v="20"/>
    <s v="B02L06"/>
    <s v="S%000134878"/>
    <n v="554349"/>
    <s v="F"/>
    <s v="P"/>
    <n v="200"/>
  </r>
  <r>
    <x v="5"/>
    <x v="0"/>
    <x v="22"/>
    <s v="S%000232659"/>
    <s v="S%000234811"/>
    <n v="554254"/>
    <s v="F"/>
    <s v="P"/>
    <n v="4100"/>
  </r>
  <r>
    <x v="5"/>
    <x v="0"/>
    <x v="22"/>
    <s v="S%000232657"/>
    <s v="S%000230946"/>
    <n v="554254"/>
    <s v="F"/>
    <s v="P"/>
    <n v="2700"/>
  </r>
  <r>
    <x v="5"/>
    <x v="0"/>
    <x v="22"/>
    <s v="B02L06"/>
    <s v="S%000028382"/>
    <n v="556205"/>
    <s v="U"/>
    <s v="P"/>
    <n v="100"/>
  </r>
  <r>
    <x v="5"/>
    <x v="0"/>
    <x v="22"/>
    <s v="B02L06"/>
    <s v="S%000194372"/>
    <n v="556144"/>
    <s v="F"/>
    <s v="P"/>
    <n v="100"/>
  </r>
  <r>
    <x v="5"/>
    <x v="0"/>
    <x v="22"/>
    <s v="B02L06"/>
    <s v="S%000131973"/>
    <n v="556198"/>
    <s v="F"/>
    <s v="P"/>
    <n v="100"/>
  </r>
  <r>
    <x v="5"/>
    <x v="0"/>
    <x v="22"/>
    <s v="B02L06"/>
    <s v="S%000111820"/>
    <n v="556140"/>
    <s v="F"/>
    <s v="P"/>
    <n v="300"/>
  </r>
  <r>
    <x v="5"/>
    <x v="0"/>
    <x v="23"/>
    <s v="S%000234514"/>
    <s v="S%000206190"/>
    <n v="555881"/>
    <s v="W"/>
    <s v="P"/>
    <n v="100"/>
  </r>
  <r>
    <x v="5"/>
    <x v="0"/>
    <x v="23"/>
    <s v="B02L06"/>
    <s v="S%000234514"/>
    <n v="555881"/>
    <s v="W"/>
    <s v="P"/>
    <n v="100"/>
  </r>
  <r>
    <x v="5"/>
    <x v="0"/>
    <x v="24"/>
    <s v="B02L06"/>
    <s v="S%000196270"/>
    <n v="556286"/>
    <s v="F"/>
    <s v="P"/>
    <n v="100"/>
  </r>
  <r>
    <x v="5"/>
    <x v="0"/>
    <x v="25"/>
    <s v="B03L06"/>
    <s v="S%000028383"/>
    <n v="556391"/>
    <s v="U"/>
    <s v="P"/>
    <n v="100"/>
  </r>
  <r>
    <x v="5"/>
    <x v="0"/>
    <x v="25"/>
    <s v="B02L10"/>
    <s v="S%000236021"/>
    <n v="556356"/>
    <s v="F"/>
    <s v="P"/>
    <n v="300"/>
  </r>
  <r>
    <x v="5"/>
    <x v="0"/>
    <x v="25"/>
    <s v="B02L10"/>
    <s v="S%000111820"/>
    <n v="554947"/>
    <s v="F"/>
    <s v="P"/>
    <n v="1900"/>
  </r>
  <r>
    <x v="5"/>
    <x v="0"/>
    <x v="25"/>
    <s v="B02L08"/>
    <s v="S%000111820"/>
    <n v="554947"/>
    <s v="F"/>
    <s v="P"/>
    <n v="2200"/>
  </r>
  <r>
    <x v="5"/>
    <x v="0"/>
    <x v="25"/>
    <s v="B02L06"/>
    <s v="S%000111820"/>
    <n v="554947"/>
    <s v="F"/>
    <s v="P"/>
    <n v="500"/>
  </r>
  <r>
    <x v="5"/>
    <x v="0"/>
    <x v="28"/>
    <s v="SC01"/>
    <s v="S%000069270"/>
    <n v="556511"/>
    <s v="F"/>
    <s v="P"/>
    <n v="200"/>
  </r>
  <r>
    <x v="5"/>
    <x v="0"/>
    <x v="28"/>
    <s v="SC28"/>
    <s v="S%000229389"/>
    <n v="556498"/>
    <s v="F"/>
    <s v="P"/>
    <n v="400"/>
  </r>
  <r>
    <x v="5"/>
    <x v="0"/>
    <x v="28"/>
    <s v="S%000232660"/>
    <s v="S%000229012"/>
    <n v="555996"/>
    <s v="W"/>
    <s v="P"/>
    <n v="200"/>
  </r>
  <r>
    <x v="5"/>
    <x v="0"/>
    <x v="28"/>
    <s v="S%000232660"/>
    <s v="S%000237708"/>
    <n v="556181"/>
    <s v="W"/>
    <s v="P"/>
    <n v="100"/>
  </r>
  <r>
    <x v="5"/>
    <x v="0"/>
    <x v="28"/>
    <s v="S%000232660"/>
    <s v="SC28"/>
    <n v="556498"/>
    <s v="F"/>
    <s v="P"/>
    <n v="400"/>
  </r>
  <r>
    <x v="5"/>
    <x v="0"/>
    <x v="28"/>
    <s v="S%000232660"/>
    <s v="SC01"/>
    <n v="556511"/>
    <s v="F"/>
    <s v="P"/>
    <n v="200"/>
  </r>
  <r>
    <x v="5"/>
    <x v="0"/>
    <x v="29"/>
    <s v="B03L06"/>
    <s v="S%000232885"/>
    <n v="555845"/>
    <s v="F"/>
    <s v="P"/>
    <n v="400"/>
  </r>
  <r>
    <x v="5"/>
    <x v="0"/>
    <x v="29"/>
    <s v="B03L06"/>
    <s v="S%000235257"/>
    <n v="556640"/>
    <s v="F"/>
    <s v="P"/>
    <n v="100"/>
  </r>
  <r>
    <x v="5"/>
    <x v="0"/>
    <x v="62"/>
    <s v="S%000230765"/>
    <s v="S%000212997"/>
    <n v="556848"/>
    <s v="F"/>
    <s v="P"/>
    <n v="100"/>
  </r>
  <r>
    <x v="5"/>
    <x v="0"/>
    <x v="62"/>
    <s v="S%000201882"/>
    <s v="S%000230765"/>
    <n v="556848"/>
    <s v="F"/>
    <s v="P"/>
    <n v="100"/>
  </r>
  <r>
    <x v="5"/>
    <x v="0"/>
    <x v="42"/>
    <s v="B03L06"/>
    <s v="S%000166637"/>
    <n v="557055"/>
    <s v="F"/>
    <s v="P"/>
    <n v="1000"/>
  </r>
  <r>
    <x v="5"/>
    <x v="0"/>
    <x v="43"/>
    <s v="B03L06"/>
    <s v="S%000235570"/>
    <n v="557201"/>
    <s v="F"/>
    <s v="P"/>
    <n v="100"/>
  </r>
  <r>
    <x v="5"/>
    <x v="0"/>
    <x v="58"/>
    <s v="B03L06"/>
    <s v="S%000197850"/>
    <n v="556902"/>
    <s v="W"/>
    <s v="P"/>
    <n v="300"/>
  </r>
  <r>
    <x v="5"/>
    <x v="0"/>
    <x v="58"/>
    <s v="B03L06"/>
    <s v="S%000148150"/>
    <n v="557180"/>
    <s v="F"/>
    <s v="P"/>
    <n v="100"/>
  </r>
  <r>
    <x v="5"/>
    <x v="0"/>
    <x v="68"/>
    <s v="B03L06"/>
    <s v="S%000236573"/>
    <n v="555265"/>
    <s v="F"/>
    <s v="P"/>
    <n v="400"/>
  </r>
  <r>
    <x v="5"/>
    <x v="0"/>
    <x v="30"/>
    <s v="B03L08"/>
    <s v="S%000223323"/>
    <n v="557855"/>
    <s v="W"/>
    <s v="P"/>
    <n v="100"/>
  </r>
  <r>
    <x v="5"/>
    <x v="0"/>
    <x v="30"/>
    <s v="B03L08"/>
    <s v="S%000236003"/>
    <n v="556521"/>
    <s v="F"/>
    <s v="P"/>
    <n v="600"/>
  </r>
  <r>
    <x v="5"/>
    <x v="0"/>
    <x v="30"/>
    <s v="B02L06"/>
    <s v="S%000236003"/>
    <n v="556521"/>
    <s v="F"/>
    <s v="P"/>
    <n v="4400"/>
  </r>
  <r>
    <x v="5"/>
    <x v="0"/>
    <x v="31"/>
    <s v="B03L08"/>
    <s v="S%000148150"/>
    <n v="558089"/>
    <s v="F"/>
    <s v="P"/>
    <n v="100"/>
  </r>
  <r>
    <x v="5"/>
    <x v="0"/>
    <x v="46"/>
    <s v="B03L08"/>
    <s v="S%000233443"/>
    <n v="558190"/>
    <s v="F"/>
    <s v="P"/>
    <n v="400"/>
  </r>
  <r>
    <x v="5"/>
    <x v="0"/>
    <x v="46"/>
    <s v="B02L08"/>
    <s v="S%000237373"/>
    <n v="556053"/>
    <s v="F"/>
    <s v="P"/>
    <n v="1300"/>
  </r>
  <r>
    <x v="5"/>
    <x v="0"/>
    <x v="46"/>
    <s v="B02L08"/>
    <s v="S%000238816"/>
    <n v="558092"/>
    <s v="F"/>
    <s v="P"/>
    <n v="100"/>
  </r>
  <r>
    <x v="5"/>
    <x v="0"/>
    <x v="47"/>
    <s v="B03L08"/>
    <s v="S%000193383"/>
    <n v="558232"/>
    <s v="F"/>
    <s v="P"/>
    <n v="100"/>
  </r>
  <r>
    <x v="5"/>
    <x v="0"/>
    <x v="48"/>
    <s v="B02L06"/>
    <s v="S%000240627"/>
    <n v="556389"/>
    <s v="F"/>
    <s v="P"/>
    <n v="100"/>
  </r>
  <r>
    <x v="5"/>
    <x v="0"/>
    <x v="48"/>
    <s v="B02L06"/>
    <s v="S%000230513"/>
    <n v="558418"/>
    <s v="F"/>
    <s v="P"/>
    <n v="100"/>
  </r>
  <r>
    <x v="5"/>
    <x v="0"/>
    <x v="49"/>
    <s v="B02L08"/>
    <s v="S%000179893"/>
    <n v="558383"/>
    <s v="F"/>
    <s v="P"/>
    <n v="100"/>
  </r>
  <r>
    <x v="5"/>
    <x v="0"/>
    <x v="49"/>
    <s v="B02L08"/>
    <s v="S%000189807"/>
    <n v="558471"/>
    <s v="F"/>
    <s v="P"/>
    <n v="100"/>
  </r>
  <r>
    <x v="5"/>
    <x v="0"/>
    <x v="61"/>
    <s v="B02L06"/>
    <s v="S%000223882"/>
    <n v="558636"/>
    <s v="F"/>
    <s v="P"/>
    <n v="200"/>
  </r>
  <r>
    <x v="5"/>
    <x v="0"/>
    <x v="51"/>
    <s v="B02L06"/>
    <s v="S%000150089"/>
    <n v="558707"/>
    <s v="W"/>
    <s v="P"/>
    <n v="200"/>
  </r>
  <r>
    <x v="5"/>
    <x v="0"/>
    <x v="51"/>
    <s v="B02L06"/>
    <s v="S%000238885"/>
    <n v="558684"/>
    <s v="F"/>
    <s v="P"/>
    <n v="400"/>
  </r>
  <r>
    <x v="5"/>
    <x v="0"/>
    <x v="36"/>
    <s v="B02L06"/>
    <s v="S%000150089"/>
    <n v="558675"/>
    <s v="F"/>
    <s v="P"/>
    <n v="100"/>
  </r>
  <r>
    <x v="5"/>
    <x v="0"/>
    <x v="36"/>
    <s v="B02L06"/>
    <s v="S%000087722"/>
    <n v="558764"/>
    <s v="F"/>
    <s v="P"/>
    <n v="100"/>
  </r>
  <r>
    <x v="6"/>
    <x v="0"/>
    <x v="37"/>
    <s v="B20L08"/>
    <s v="S%000214226"/>
    <n v="554208"/>
    <s v="F"/>
    <s v="P"/>
    <n v="3500"/>
  </r>
  <r>
    <x v="6"/>
    <x v="0"/>
    <x v="37"/>
    <s v="B19H14"/>
    <s v="S%000214226"/>
    <n v="554208"/>
    <s v="F"/>
    <s v="P"/>
    <n v="2500"/>
  </r>
  <r>
    <x v="6"/>
    <x v="0"/>
    <x v="64"/>
    <s v="B20H14"/>
    <s v="S%000232743"/>
    <n v="554385"/>
    <s v="F"/>
    <s v="P"/>
    <n v="900"/>
  </r>
  <r>
    <x v="6"/>
    <x v="0"/>
    <x v="64"/>
    <s v="B20H12"/>
    <s v="S%000232743"/>
    <n v="554385"/>
    <s v="F"/>
    <s v="P"/>
    <n v="2100"/>
  </r>
  <r>
    <x v="6"/>
    <x v="0"/>
    <x v="64"/>
    <s v="B20L08"/>
    <s v="S%000232743"/>
    <n v="554385"/>
    <s v="F"/>
    <s v="P"/>
    <n v="500"/>
  </r>
  <r>
    <x v="6"/>
    <x v="0"/>
    <x v="4"/>
    <s v="B20H14"/>
    <s v="S%000197747"/>
    <n v="554537"/>
    <s v="F"/>
    <s v="P"/>
    <n v="3000"/>
  </r>
  <r>
    <x v="6"/>
    <x v="0"/>
    <x v="52"/>
    <s v="B20H16"/>
    <s v="S%000212686"/>
    <n v="554975"/>
    <s v="F"/>
    <s v="P"/>
    <n v="3500"/>
  </r>
  <r>
    <x v="6"/>
    <x v="0"/>
    <x v="52"/>
    <s v="B20H14"/>
    <s v="S%000212686"/>
    <n v="554975"/>
    <s v="F"/>
    <s v="P"/>
    <n v="400"/>
  </r>
  <r>
    <x v="6"/>
    <x v="0"/>
    <x v="16"/>
    <s v="B20H16"/>
    <s v="S%000194372"/>
    <n v="555374"/>
    <s v="F"/>
    <s v="P"/>
    <n v="200"/>
  </r>
  <r>
    <x v="6"/>
    <x v="0"/>
    <x v="57"/>
    <s v="S%000235391"/>
    <s v="S%000002014"/>
    <n v="555374"/>
    <s v="F"/>
    <s v="P"/>
    <n v="3100"/>
  </r>
  <r>
    <x v="6"/>
    <x v="0"/>
    <x v="40"/>
    <s v="B22L08"/>
    <s v="S%000142080"/>
    <n v="555856"/>
    <s v="F"/>
    <s v="P"/>
    <n v="3000"/>
  </r>
  <r>
    <x v="6"/>
    <x v="0"/>
    <x v="53"/>
    <s v="S%000237293"/>
    <s v="S%000237035"/>
    <n v="556273"/>
    <s v="F"/>
    <s v="P"/>
    <n v="1900"/>
  </r>
  <r>
    <x v="6"/>
    <x v="0"/>
    <x v="62"/>
    <s v="B21H12"/>
    <s v="S%000221323"/>
    <n v="556845"/>
    <s v="F"/>
    <s v="P"/>
    <n v="1900"/>
  </r>
  <r>
    <x v="6"/>
    <x v="0"/>
    <x v="62"/>
    <s v="B21L10"/>
    <s v="S%000221323"/>
    <n v="556845"/>
    <s v="F"/>
    <s v="P"/>
    <n v="1700"/>
  </r>
  <r>
    <x v="6"/>
    <x v="0"/>
    <x v="42"/>
    <s v="B22H14"/>
    <s v="S%000226373"/>
    <n v="557103"/>
    <s v="F"/>
    <s v="P"/>
    <n v="2900"/>
  </r>
  <r>
    <x v="6"/>
    <x v="0"/>
    <x v="42"/>
    <s v="B21H12"/>
    <s v="S%000226373"/>
    <n v="557103"/>
    <s v="F"/>
    <s v="P"/>
    <n v="2400"/>
  </r>
  <r>
    <x v="6"/>
    <x v="0"/>
    <x v="58"/>
    <s v="S%000237330"/>
    <s v="S%000237231"/>
    <n v="557276"/>
    <s v="F"/>
    <s v="P"/>
    <n v="3100"/>
  </r>
  <r>
    <x v="6"/>
    <x v="0"/>
    <x v="56"/>
    <s v="B21H12"/>
    <s v="S%000225625"/>
    <n v="557399"/>
    <s v="F"/>
    <s v="P"/>
    <n v="3400"/>
  </r>
  <r>
    <x v="6"/>
    <x v="0"/>
    <x v="69"/>
    <s v="B22H12"/>
    <s v="S%000111820"/>
    <n v="557535"/>
    <s v="F"/>
    <s v="P"/>
    <n v="1200"/>
  </r>
  <r>
    <x v="6"/>
    <x v="0"/>
    <x v="69"/>
    <s v="B22L10"/>
    <s v="S%000111820"/>
    <n v="557535"/>
    <s v="F"/>
    <s v="P"/>
    <n v="1100"/>
  </r>
  <r>
    <x v="6"/>
    <x v="0"/>
    <x v="69"/>
    <s v="B21H12"/>
    <s v="S%000111820"/>
    <n v="557535"/>
    <s v="F"/>
    <s v="P"/>
    <n v="600"/>
  </r>
  <r>
    <x v="6"/>
    <x v="0"/>
    <x v="70"/>
    <s v="B22H14"/>
    <s v="S%000236911"/>
    <n v="557666"/>
    <s v="F"/>
    <s v="P"/>
    <n v="400"/>
  </r>
  <r>
    <x v="6"/>
    <x v="0"/>
    <x v="70"/>
    <s v="B22H12"/>
    <s v="S%000236911"/>
    <n v="557666"/>
    <s v="F"/>
    <s v="P"/>
    <n v="2800"/>
  </r>
  <r>
    <x v="6"/>
    <x v="0"/>
    <x v="49"/>
    <s v="B22H14"/>
    <s v="S%000223277"/>
    <n v="558473"/>
    <s v="F"/>
    <s v="P"/>
    <n v="2100"/>
  </r>
  <r>
    <x v="6"/>
    <x v="0"/>
    <x v="49"/>
    <s v="B21H12"/>
    <s v="S%000223277"/>
    <n v="558473"/>
    <s v="F"/>
    <s v="P"/>
    <n v="2800"/>
  </r>
  <r>
    <x v="6"/>
    <x v="0"/>
    <x v="51"/>
    <s v="B22H12"/>
    <s v="S%000220397"/>
    <n v="558717"/>
    <s v="F"/>
    <s v="P"/>
    <n v="500"/>
  </r>
  <r>
    <x v="6"/>
    <x v="0"/>
    <x v="51"/>
    <s v="B21H12"/>
    <s v="S%000220397"/>
    <n v="558717"/>
    <s v="F"/>
    <s v="P"/>
    <n v="4000"/>
  </r>
  <r>
    <x v="7"/>
    <x v="0"/>
    <x v="0"/>
    <s v="B04L08"/>
    <s v="S%000226375"/>
    <n v="553849"/>
    <s v="F"/>
    <s v="P"/>
    <n v="50"/>
  </r>
  <r>
    <x v="7"/>
    <x v="0"/>
    <x v="63"/>
    <s v="B04L08"/>
    <s v="S%000209526"/>
    <n v="553907"/>
    <s v="W"/>
    <s v="P"/>
    <n v="400"/>
  </r>
  <r>
    <x v="7"/>
    <x v="0"/>
    <x v="1"/>
    <s v="B04L08"/>
    <s v="S%000028384"/>
    <n v="554173"/>
    <s v="U"/>
    <s v="P"/>
    <n v="200"/>
  </r>
  <r>
    <x v="7"/>
    <x v="0"/>
    <x v="71"/>
    <s v="B04H12"/>
    <s v="S%000232880"/>
    <n v="554271"/>
    <s v="F"/>
    <s v="P"/>
    <n v="450"/>
  </r>
  <r>
    <x v="7"/>
    <x v="0"/>
    <x v="71"/>
    <s v="B04L10"/>
    <s v="S%000232880"/>
    <n v="554271"/>
    <s v="F"/>
    <s v="P"/>
    <n v="1350"/>
  </r>
  <r>
    <x v="7"/>
    <x v="0"/>
    <x v="71"/>
    <s v="B04L08"/>
    <s v="S%000232880"/>
    <n v="554271"/>
    <s v="F"/>
    <s v="P"/>
    <n v="200"/>
  </r>
  <r>
    <x v="7"/>
    <x v="0"/>
    <x v="71"/>
    <s v="B04L08"/>
    <s v="S%000205020"/>
    <n v="554230"/>
    <s v="F"/>
    <s v="P"/>
    <n v="300"/>
  </r>
  <r>
    <x v="7"/>
    <x v="0"/>
    <x v="64"/>
    <s v="B04H12"/>
    <s v="S%000232892"/>
    <n v="554397"/>
    <s v="F"/>
    <s v="P"/>
    <n v="300"/>
  </r>
  <r>
    <x v="7"/>
    <x v="0"/>
    <x v="3"/>
    <s v="B04H12"/>
    <s v="S%000230260"/>
    <n v="554424"/>
    <s v="F"/>
    <s v="P"/>
    <n v="200"/>
  </r>
  <r>
    <x v="7"/>
    <x v="0"/>
    <x v="3"/>
    <s v="B03L08"/>
    <s v="S%000232463"/>
    <n v="554286"/>
    <s v="W"/>
    <s v="P"/>
    <n v="150"/>
  </r>
  <r>
    <x v="7"/>
    <x v="0"/>
    <x v="3"/>
    <s v="B04H12"/>
    <s v="S%000231232"/>
    <n v="554418"/>
    <s v="F"/>
    <s v="P"/>
    <n v="100"/>
  </r>
  <r>
    <x v="7"/>
    <x v="0"/>
    <x v="38"/>
    <s v="B04H12"/>
    <s v="S%000191736"/>
    <n v="554393"/>
    <s v="W"/>
    <s v="P"/>
    <n v="50"/>
  </r>
  <r>
    <x v="7"/>
    <x v="0"/>
    <x v="38"/>
    <s v="B03H14"/>
    <s v="S%000191736"/>
    <n v="554393"/>
    <s v="W"/>
    <s v="P"/>
    <n v="450"/>
  </r>
  <r>
    <x v="7"/>
    <x v="0"/>
    <x v="6"/>
    <s v="B04H12"/>
    <s v="S%000191736"/>
    <n v="554619"/>
    <s v="F"/>
    <s v="P"/>
    <n v="600"/>
  </r>
  <r>
    <x v="7"/>
    <x v="0"/>
    <x v="7"/>
    <s v="B04H12"/>
    <s v="S%000231232"/>
    <n v="554736"/>
    <s v="F"/>
    <s v="P"/>
    <n v="200"/>
  </r>
  <r>
    <x v="7"/>
    <x v="0"/>
    <x v="8"/>
    <s v="B04H12"/>
    <s v="S%000130868"/>
    <n v="554374"/>
    <s v="W"/>
    <s v="P"/>
    <n v="100"/>
  </r>
  <r>
    <x v="7"/>
    <x v="0"/>
    <x v="52"/>
    <s v="B04H12"/>
    <s v="S%000204394"/>
    <n v="554684"/>
    <s v="W"/>
    <s v="P"/>
    <n v="150"/>
  </r>
  <r>
    <x v="7"/>
    <x v="0"/>
    <x v="12"/>
    <s v="B05L10"/>
    <s v="S%000124969"/>
    <n v="555018"/>
    <s v="F"/>
    <s v="P"/>
    <n v="50"/>
  </r>
  <r>
    <x v="7"/>
    <x v="0"/>
    <x v="12"/>
    <s v="B04H12"/>
    <s v="S%000124969"/>
    <n v="555018"/>
    <s v="F"/>
    <s v="P"/>
    <n v="250"/>
  </r>
  <r>
    <x v="7"/>
    <x v="0"/>
    <x v="65"/>
    <s v="B05L10"/>
    <s v="S%000028387"/>
    <n v="555262"/>
    <s v="U"/>
    <s v="P"/>
    <n v="50"/>
  </r>
  <r>
    <x v="7"/>
    <x v="0"/>
    <x v="66"/>
    <s v="B05L10"/>
    <s v="S%000186391"/>
    <n v="555300"/>
    <s v="F"/>
    <s v="P"/>
    <n v="400"/>
  </r>
  <r>
    <x v="7"/>
    <x v="0"/>
    <x v="66"/>
    <s v="B05L10"/>
    <s v="S%000218555"/>
    <n v="555259"/>
    <s v="F"/>
    <s v="P"/>
    <n v="250"/>
  </r>
  <r>
    <x v="7"/>
    <x v="0"/>
    <x v="16"/>
    <s v="B05L10"/>
    <s v="S%000232877"/>
    <n v="555302"/>
    <s v="F"/>
    <s v="P"/>
    <n v="50"/>
  </r>
  <r>
    <x v="7"/>
    <x v="0"/>
    <x v="17"/>
    <s v="B05L10"/>
    <s v="S%000028384"/>
    <n v="555542"/>
    <s v="U"/>
    <s v="P"/>
    <n v="500"/>
  </r>
  <r>
    <x v="7"/>
    <x v="0"/>
    <x v="18"/>
    <s v="B05H12"/>
    <s v="S%000194322"/>
    <n v="555616"/>
    <s v="F"/>
    <s v="P"/>
    <n v="500"/>
  </r>
  <r>
    <x v="7"/>
    <x v="0"/>
    <x v="72"/>
    <s v="S%000225896"/>
    <s v="SC99"/>
    <n v="555707"/>
    <s v="U"/>
    <s v="P"/>
    <n v="500"/>
  </r>
  <r>
    <x v="7"/>
    <x v="0"/>
    <x v="72"/>
    <s v="B05H12"/>
    <s v="S%000235489"/>
    <n v="555689"/>
    <s v="W"/>
    <s v="P"/>
    <n v="200"/>
  </r>
  <r>
    <x v="7"/>
    <x v="0"/>
    <x v="40"/>
    <s v="S%000225906"/>
    <s v="SC26"/>
    <n v="555678"/>
    <s v="F"/>
    <s v="P"/>
    <n v="500"/>
  </r>
  <r>
    <x v="7"/>
    <x v="0"/>
    <x v="22"/>
    <s v="B03L06"/>
    <s v="S%000227346"/>
    <n v="556192"/>
    <s v="F"/>
    <s v="P"/>
    <n v="100"/>
  </r>
  <r>
    <x v="7"/>
    <x v="0"/>
    <x v="23"/>
    <s v="S%000234514"/>
    <s v="S%000206190"/>
    <n v="555881"/>
    <s v="W"/>
    <s v="P"/>
    <n v="400"/>
  </r>
  <r>
    <x v="7"/>
    <x v="0"/>
    <x v="23"/>
    <s v="B04L08"/>
    <s v="S%000234514"/>
    <n v="555881"/>
    <s v="W"/>
    <s v="P"/>
    <n v="350"/>
  </r>
  <r>
    <x v="7"/>
    <x v="0"/>
    <x v="23"/>
    <s v="B03L06"/>
    <s v="S%000234514"/>
    <n v="555881"/>
    <s v="W"/>
    <s v="P"/>
    <n v="50"/>
  </r>
  <r>
    <x v="7"/>
    <x v="0"/>
    <x v="23"/>
    <s v="B03L06"/>
    <s v="S%000196270"/>
    <n v="556146"/>
    <s v="F"/>
    <s v="P"/>
    <n v="100"/>
  </r>
  <r>
    <x v="7"/>
    <x v="0"/>
    <x v="26"/>
    <s v="B04L08"/>
    <s v="S%000234832"/>
    <n v="556380"/>
    <s v="F"/>
    <s v="P"/>
    <n v="400"/>
  </r>
  <r>
    <x v="7"/>
    <x v="0"/>
    <x v="27"/>
    <s v="B04L08"/>
    <s v="S%000229611"/>
    <n v="556480"/>
    <s v="F"/>
    <s v="P"/>
    <n v="100"/>
  </r>
  <r>
    <x v="7"/>
    <x v="0"/>
    <x v="53"/>
    <s v="B04L08"/>
    <s v="S%000069270"/>
    <n v="556511"/>
    <s v="F"/>
    <s v="P"/>
    <n v="300"/>
  </r>
  <r>
    <x v="7"/>
    <x v="0"/>
    <x v="28"/>
    <s v="B04L10"/>
    <s v="S%000229389"/>
    <n v="556498"/>
    <s v="F"/>
    <s v="P"/>
    <n v="300"/>
  </r>
  <r>
    <x v="7"/>
    <x v="0"/>
    <x v="28"/>
    <s v="B04L08"/>
    <s v="S%000152918"/>
    <n v="556181"/>
    <s v="W"/>
    <s v="P"/>
    <n v="200"/>
  </r>
  <r>
    <x v="7"/>
    <x v="0"/>
    <x v="29"/>
    <s v="B04L06"/>
    <s v="S%000028386"/>
    <n v="556647"/>
    <s v="U"/>
    <s v="P"/>
    <n v="100"/>
  </r>
  <r>
    <x v="7"/>
    <x v="0"/>
    <x v="73"/>
    <s v="B04L06"/>
    <s v="S%000225308"/>
    <n v="556768"/>
    <s v="F"/>
    <s v="P"/>
    <n v="400"/>
  </r>
  <r>
    <x v="7"/>
    <x v="0"/>
    <x v="74"/>
    <s v="B04L08"/>
    <s v="S%000221494"/>
    <n v="556949"/>
    <s v="F"/>
    <s v="P"/>
    <n v="200"/>
  </r>
  <r>
    <x v="7"/>
    <x v="0"/>
    <x v="74"/>
    <s v="B04L06"/>
    <s v="S%000221494"/>
    <n v="556949"/>
    <s v="F"/>
    <s v="P"/>
    <n v="100"/>
  </r>
  <r>
    <x v="7"/>
    <x v="0"/>
    <x v="74"/>
    <s v="B04L06"/>
    <s v="S%000197850"/>
    <n v="556888"/>
    <s v="F"/>
    <s v="P"/>
    <n v="50"/>
  </r>
  <r>
    <x v="7"/>
    <x v="0"/>
    <x v="74"/>
    <s v="B04L06"/>
    <s v="S%000221494"/>
    <n v="556792"/>
    <s v="F"/>
    <s v="P"/>
    <n v="700"/>
  </r>
  <r>
    <x v="7"/>
    <x v="0"/>
    <x v="41"/>
    <s v="B04L08"/>
    <s v="S%000216013"/>
    <n v="556675"/>
    <s v="W"/>
    <s v="P"/>
    <n v="100"/>
  </r>
  <r>
    <x v="7"/>
    <x v="0"/>
    <x v="75"/>
    <s v="B04L08"/>
    <s v="S%000238365"/>
    <n v="557010"/>
    <s v="F"/>
    <s v="P"/>
    <n v="50"/>
  </r>
  <r>
    <x v="7"/>
    <x v="0"/>
    <x v="75"/>
    <s v="B04L08"/>
    <s v="S%000201882"/>
    <n v="557036"/>
    <s v="F"/>
    <s v="P"/>
    <n v="500"/>
  </r>
  <r>
    <x v="7"/>
    <x v="0"/>
    <x v="42"/>
    <s v="B04L08"/>
    <s v="S%000237124"/>
    <n v="557049"/>
    <s v="F"/>
    <s v="P"/>
    <n v="200"/>
  </r>
  <r>
    <x v="7"/>
    <x v="0"/>
    <x v="55"/>
    <s v="B04L08"/>
    <s v="S%000237436"/>
    <n v="557084"/>
    <s v="W"/>
    <s v="P"/>
    <n v="650"/>
  </r>
  <r>
    <x v="7"/>
    <x v="0"/>
    <x v="68"/>
    <s v="B04L08"/>
    <s v="S%000236949"/>
    <n v="557289"/>
    <s v="F"/>
    <s v="P"/>
    <n v="200"/>
  </r>
  <r>
    <x v="7"/>
    <x v="0"/>
    <x v="56"/>
    <s v="B04L10"/>
    <s v="S%000225625"/>
    <n v="557399"/>
    <s v="F"/>
    <s v="P"/>
    <n v="1100"/>
  </r>
  <r>
    <x v="7"/>
    <x v="0"/>
    <x v="56"/>
    <s v="B04L10"/>
    <s v="S%000224414"/>
    <n v="557351"/>
    <s v="F"/>
    <s v="P"/>
    <n v="1000"/>
  </r>
  <r>
    <x v="7"/>
    <x v="0"/>
    <x v="56"/>
    <s v="B04L08"/>
    <s v="S%000228691"/>
    <n v="557347"/>
    <s v="F"/>
    <s v="P"/>
    <n v="50"/>
  </r>
  <r>
    <x v="7"/>
    <x v="0"/>
    <x v="59"/>
    <s v="B04H12"/>
    <s v="S%000202638"/>
    <n v="557445"/>
    <s v="F"/>
    <s v="P"/>
    <n v="200"/>
  </r>
  <r>
    <x v="7"/>
    <x v="0"/>
    <x v="59"/>
    <s v="B04H12"/>
    <s v="S%000232854"/>
    <n v="557403"/>
    <s v="W"/>
    <s v="P"/>
    <n v="150"/>
  </r>
  <r>
    <x v="7"/>
    <x v="0"/>
    <x v="59"/>
    <s v="B04L10"/>
    <s v="S%000232854"/>
    <n v="557403"/>
    <s v="W"/>
    <s v="P"/>
    <n v="600"/>
  </r>
  <r>
    <x v="7"/>
    <x v="0"/>
    <x v="69"/>
    <s v="B04H12"/>
    <s v="S%000235758"/>
    <n v="557548"/>
    <s v="F"/>
    <s v="P"/>
    <n v="100"/>
  </r>
  <r>
    <x v="7"/>
    <x v="0"/>
    <x v="70"/>
    <s v="B05H12"/>
    <s v="S%000236911"/>
    <n v="557666"/>
    <s v="F"/>
    <s v="P"/>
    <n v="100"/>
  </r>
  <r>
    <x v="7"/>
    <x v="0"/>
    <x v="70"/>
    <s v="B04H12"/>
    <s v="S%000236911"/>
    <n v="557666"/>
    <s v="F"/>
    <s v="P"/>
    <n v="900"/>
  </r>
  <r>
    <x v="7"/>
    <x v="0"/>
    <x v="76"/>
    <s v="B05H12"/>
    <s v="S%000179893"/>
    <n v="557696"/>
    <s v="F"/>
    <s v="P"/>
    <n v="100"/>
  </r>
  <r>
    <x v="7"/>
    <x v="0"/>
    <x v="30"/>
    <s v="B05H12"/>
    <s v="S%000231525"/>
    <n v="557851"/>
    <s v="F"/>
    <s v="P"/>
    <n v="100"/>
  </r>
  <r>
    <x v="7"/>
    <x v="0"/>
    <x v="46"/>
    <s v="B03H16"/>
    <s v="S%000237169"/>
    <n v="558178"/>
    <s v="F"/>
    <s v="P"/>
    <n v="1300"/>
  </r>
  <r>
    <x v="7"/>
    <x v="0"/>
    <x v="47"/>
    <s v="B03H16"/>
    <s v="S%000239878"/>
    <n v="558142"/>
    <s v="W"/>
    <s v="P"/>
    <n v="150"/>
  </r>
  <r>
    <x v="7"/>
    <x v="0"/>
    <x v="47"/>
    <s v="B03H16"/>
    <s v="S%000233304"/>
    <n v="558079"/>
    <s v="W"/>
    <s v="P"/>
    <n v="250"/>
  </r>
  <r>
    <x v="7"/>
    <x v="0"/>
    <x v="48"/>
    <s v="B04L06"/>
    <s v="S%000236673"/>
    <n v="558432"/>
    <s v="F"/>
    <s v="P"/>
    <n v="1000"/>
  </r>
  <r>
    <x v="7"/>
    <x v="0"/>
    <x v="48"/>
    <s v="B03H16"/>
    <s v="S%000236673"/>
    <n v="558432"/>
    <s v="F"/>
    <s v="P"/>
    <n v="500"/>
  </r>
  <r>
    <x v="7"/>
    <x v="0"/>
    <x v="49"/>
    <s v="B04L06"/>
    <s v="S%000224420"/>
    <n v="558433"/>
    <s v="F"/>
    <s v="P"/>
    <n v="600"/>
  </r>
  <r>
    <x v="7"/>
    <x v="0"/>
    <x v="50"/>
    <s v="B04L10"/>
    <s v="S%000233040"/>
    <n v="558510"/>
    <s v="W"/>
    <s v="P"/>
    <n v="200"/>
  </r>
  <r>
    <x v="7"/>
    <x v="0"/>
    <x v="50"/>
    <s v="B04L06"/>
    <s v="S%000233040"/>
    <n v="558510"/>
    <s v="W"/>
    <s v="P"/>
    <n v="400"/>
  </r>
  <r>
    <x v="7"/>
    <x v="0"/>
    <x v="61"/>
    <s v="B04L10"/>
    <s v="S%000223882"/>
    <n v="558636"/>
    <s v="F"/>
    <s v="P"/>
    <n v="100"/>
  </r>
  <r>
    <x v="7"/>
    <x v="0"/>
    <x v="35"/>
    <s v="B04L10"/>
    <s v="S%000238885"/>
    <n v="558646"/>
    <s v="F"/>
    <s v="P"/>
    <n v="1200"/>
  </r>
  <r>
    <x v="7"/>
    <x v="0"/>
    <x v="51"/>
    <s v="B04H14"/>
    <s v="S%000150089"/>
    <n v="558707"/>
    <s v="W"/>
    <s v="P"/>
    <n v="250"/>
  </r>
  <r>
    <x v="7"/>
    <x v="0"/>
    <x v="51"/>
    <s v="B04L10"/>
    <s v="S%000150089"/>
    <n v="558719"/>
    <s v="F"/>
    <s v="P"/>
    <n v="300"/>
  </r>
  <r>
    <x v="7"/>
    <x v="0"/>
    <x v="36"/>
    <s v="B04H14"/>
    <s v="S%000028384"/>
    <n v="558745"/>
    <s v="U"/>
    <s v="P"/>
    <n v="50"/>
  </r>
  <r>
    <x v="7"/>
    <x v="0"/>
    <x v="36"/>
    <s v="B05H12"/>
    <s v="S%000218914"/>
    <n v="558778"/>
    <s v="W"/>
    <s v="P"/>
    <n v="800"/>
  </r>
  <r>
    <x v="7"/>
    <x v="0"/>
    <x v="36"/>
    <s v="B04H14"/>
    <s v="S%000218914"/>
    <n v="558778"/>
    <s v="W"/>
    <s v="P"/>
    <n v="50"/>
  </r>
  <r>
    <x v="7"/>
    <x v="0"/>
    <x v="36"/>
    <s v="B04H14"/>
    <s v="S%000218914"/>
    <n v="558765"/>
    <s v="F"/>
    <s v="P"/>
    <n v="1000"/>
  </r>
  <r>
    <x v="8"/>
    <x v="0"/>
    <x v="2"/>
    <s v="A12L09"/>
    <s v="S%000028390"/>
    <n v="554246"/>
    <s v="U"/>
    <s v="P"/>
    <n v="1"/>
  </r>
  <r>
    <x v="8"/>
    <x v="0"/>
    <x v="64"/>
    <s v="A12L09"/>
    <s v="S%000227101"/>
    <n v="554280"/>
    <s v="F"/>
    <s v="P"/>
    <n v="1"/>
  </r>
  <r>
    <x v="8"/>
    <x v="0"/>
    <x v="4"/>
    <s v="A12L09"/>
    <s v="S%000212686"/>
    <n v="554427"/>
    <s v="F"/>
    <s v="P"/>
    <n v="2"/>
  </r>
  <r>
    <x v="8"/>
    <x v="0"/>
    <x v="5"/>
    <s v="A12L09"/>
    <s v="S%000220381"/>
    <n v="554433"/>
    <s v="F"/>
    <s v="P"/>
    <n v="3"/>
  </r>
  <r>
    <x v="8"/>
    <x v="0"/>
    <x v="5"/>
    <s v="A12L09"/>
    <s v="S%000225596"/>
    <n v="554443"/>
    <s v="F"/>
    <s v="P"/>
    <n v="3"/>
  </r>
  <r>
    <x v="8"/>
    <x v="0"/>
    <x v="5"/>
    <s v="A12L09"/>
    <s v="S%000225596"/>
    <n v="554280"/>
    <s v="F"/>
    <s v="P"/>
    <n v="1"/>
  </r>
  <r>
    <x v="8"/>
    <x v="0"/>
    <x v="9"/>
    <s v="A12L09"/>
    <s v="S%000215588"/>
    <n v="554600"/>
    <s v="F"/>
    <s v="P"/>
    <n v="1"/>
  </r>
  <r>
    <x v="8"/>
    <x v="0"/>
    <x v="11"/>
    <s v="A12L09"/>
    <s v="S%000222264"/>
    <n v="554740"/>
    <s v="F"/>
    <s v="P"/>
    <n v="4"/>
  </r>
  <r>
    <x v="8"/>
    <x v="0"/>
    <x v="15"/>
    <s v="SC18"/>
    <s v="S%000234519"/>
    <n v="554990"/>
    <s v="F"/>
    <s v="P"/>
    <n v="1"/>
  </r>
  <r>
    <x v="8"/>
    <x v="0"/>
    <x v="16"/>
    <s v="A12H12"/>
    <s v="S%000233463"/>
    <n v="555286"/>
    <s v="F"/>
    <s v="P"/>
    <n v="1"/>
  </r>
  <r>
    <x v="8"/>
    <x v="0"/>
    <x v="39"/>
    <s v="A12H12"/>
    <s v="S%000235511"/>
    <n v="555704"/>
    <s v="F"/>
    <s v="P"/>
    <n v="1"/>
  </r>
  <r>
    <x v="8"/>
    <x v="0"/>
    <x v="23"/>
    <s v="A12H12"/>
    <s v="S%000193594"/>
    <n v="556272"/>
    <s v="F"/>
    <s v="P"/>
    <n v="4"/>
  </r>
  <r>
    <x v="8"/>
    <x v="0"/>
    <x v="23"/>
    <s v="A12H12"/>
    <s v="S%000215023"/>
    <n v="556012"/>
    <s v="F"/>
    <s v="P"/>
    <n v="2"/>
  </r>
  <r>
    <x v="8"/>
    <x v="0"/>
    <x v="27"/>
    <s v="A12H12"/>
    <s v="S%000225308"/>
    <n v="556449"/>
    <s v="F"/>
    <s v="P"/>
    <n v="1"/>
  </r>
  <r>
    <x v="8"/>
    <x v="0"/>
    <x v="28"/>
    <s v="A12H12"/>
    <s v="S%000193868"/>
    <n v="556520"/>
    <s v="F"/>
    <s v="P"/>
    <n v="7"/>
  </r>
  <r>
    <x v="8"/>
    <x v="0"/>
    <x v="29"/>
    <s v="A12H12"/>
    <s v="S%000142080"/>
    <n v="556608"/>
    <s v="F"/>
    <s v="P"/>
    <n v="1"/>
  </r>
  <r>
    <x v="8"/>
    <x v="0"/>
    <x v="77"/>
    <s v="S%000235040"/>
    <s v="SC05"/>
    <n v="556583"/>
    <s v="F"/>
    <s v="P"/>
    <n v="8"/>
  </r>
  <r>
    <x v="8"/>
    <x v="0"/>
    <x v="77"/>
    <s v="A12H12"/>
    <s v="S%000028384"/>
    <n v="556661"/>
    <s v="U"/>
    <s v="P"/>
    <n v="2"/>
  </r>
  <r>
    <x v="8"/>
    <x v="0"/>
    <x v="41"/>
    <s v="A12H12"/>
    <s v="S%000237441"/>
    <n v="556954"/>
    <s v="F"/>
    <s v="P"/>
    <n v="1"/>
  </r>
  <r>
    <x v="8"/>
    <x v="0"/>
    <x v="41"/>
    <s v="A12H12"/>
    <s v="S%000237440"/>
    <n v="556928"/>
    <s v="F"/>
    <s v="P"/>
    <n v="2"/>
  </r>
  <r>
    <x v="8"/>
    <x v="0"/>
    <x v="75"/>
    <s v="A11H14"/>
    <s v="S%000111820"/>
    <n v="557018"/>
    <s v="F"/>
    <s v="P"/>
    <n v="1"/>
  </r>
  <r>
    <x v="8"/>
    <x v="0"/>
    <x v="43"/>
    <s v="A11H14"/>
    <s v="S%000235758"/>
    <n v="557155"/>
    <s v="F"/>
    <s v="P"/>
    <n v="1"/>
  </r>
  <r>
    <x v="8"/>
    <x v="0"/>
    <x v="59"/>
    <s v="A11H14"/>
    <s v="S%000237387"/>
    <n v="557290"/>
    <s v="F"/>
    <s v="P"/>
    <n v="8"/>
  </r>
  <r>
    <x v="8"/>
    <x v="0"/>
    <x v="78"/>
    <s v="A11H14"/>
    <s v="S%000238816"/>
    <n v="557485"/>
    <s v="F"/>
    <s v="P"/>
    <n v="6"/>
  </r>
  <r>
    <x v="8"/>
    <x v="0"/>
    <x v="70"/>
    <s v="A11L05"/>
    <s v="S%000237688"/>
    <n v="557607"/>
    <s v="F"/>
    <s v="P"/>
    <n v="2"/>
  </r>
  <r>
    <x v="8"/>
    <x v="0"/>
    <x v="79"/>
    <s v="A11H14"/>
    <s v="S%000028387"/>
    <n v="557704"/>
    <s v="U"/>
    <s v="P"/>
    <n v="1"/>
  </r>
  <r>
    <x v="8"/>
    <x v="0"/>
    <x v="79"/>
    <s v="A11H14"/>
    <s v="S%000028383"/>
    <n v="557689"/>
    <s v="U"/>
    <s v="P"/>
    <n v="3"/>
  </r>
  <r>
    <x v="8"/>
    <x v="0"/>
    <x v="80"/>
    <s v="A11H14"/>
    <s v="S%000232872"/>
    <n v="557800"/>
    <s v="F"/>
    <s v="P"/>
    <n v="1"/>
  </r>
  <r>
    <x v="8"/>
    <x v="0"/>
    <x v="80"/>
    <s v="A11H14"/>
    <s v="S%000229434"/>
    <n v="557692"/>
    <s v="F"/>
    <s v="P"/>
    <n v="8"/>
  </r>
  <r>
    <x v="8"/>
    <x v="0"/>
    <x v="30"/>
    <s v="A11H14"/>
    <s v="S%000238816"/>
    <n v="557983"/>
    <s v="F"/>
    <s v="P"/>
    <n v="1"/>
  </r>
  <r>
    <x v="8"/>
    <x v="0"/>
    <x v="50"/>
    <s v="A11H14"/>
    <s v="S%000206510"/>
    <n v="558538"/>
    <s v="F"/>
    <s v="P"/>
    <n v="3"/>
  </r>
  <r>
    <x v="8"/>
    <x v="0"/>
    <x v="61"/>
    <s v="A11H14"/>
    <s v="S%000240597"/>
    <n v="558570"/>
    <s v="F"/>
    <s v="P"/>
    <n v="1"/>
  </r>
  <r>
    <x v="8"/>
    <x v="0"/>
    <x v="61"/>
    <s v="A11H13"/>
    <s v="S%000240597"/>
    <n v="558570"/>
    <s v="F"/>
    <s v="P"/>
    <n v="1"/>
  </r>
  <r>
    <x v="8"/>
    <x v="0"/>
    <x v="51"/>
    <s v="A11H14"/>
    <s v="S%000235749"/>
    <n v="558699"/>
    <s v="F"/>
    <s v="P"/>
    <n v="1"/>
  </r>
  <r>
    <x v="8"/>
    <x v="0"/>
    <x v="36"/>
    <s v="A11H14"/>
    <s v="S%000233293"/>
    <n v="558734"/>
    <s v="F"/>
    <s v="P"/>
    <n v="8"/>
  </r>
  <r>
    <x v="8"/>
    <x v="0"/>
    <x v="36"/>
    <s v="A11H14"/>
    <s v="S%000028391"/>
    <n v="558760"/>
    <s v="U"/>
    <s v="P"/>
    <n v="1"/>
  </r>
  <r>
    <x v="8"/>
    <x v="0"/>
    <x v="36"/>
    <s v="A11H14"/>
    <s v="S%000172312"/>
    <n v="558689"/>
    <s v="F"/>
    <s v="P"/>
    <n v="5"/>
  </r>
  <r>
    <x v="8"/>
    <x v="0"/>
    <x v="36"/>
    <s v="A11H14"/>
    <s v="S%000177227"/>
    <n v="558676"/>
    <s v="F"/>
    <s v="P"/>
    <n v="2"/>
  </r>
  <r>
    <x v="9"/>
    <x v="0"/>
    <x v="1"/>
    <s v="A11L05"/>
    <s v="S%000209526"/>
    <n v="554096"/>
    <s v="F"/>
    <s v="P"/>
    <n v="4"/>
  </r>
  <r>
    <x v="9"/>
    <x v="0"/>
    <x v="4"/>
    <s v="A11L05"/>
    <s v="S%000212686"/>
    <n v="554427"/>
    <s v="F"/>
    <s v="P"/>
    <n v="1"/>
  </r>
  <r>
    <x v="9"/>
    <x v="0"/>
    <x v="6"/>
    <s v="S%000225702"/>
    <s v="SC95"/>
    <n v="554437"/>
    <s v="F"/>
    <s v="P"/>
    <n v="1"/>
  </r>
  <r>
    <x v="9"/>
    <x v="0"/>
    <x v="6"/>
    <s v="S%000225702"/>
    <s v="S%000231835"/>
    <n v="554443"/>
    <s v="F"/>
    <s v="P"/>
    <n v="2"/>
  </r>
  <r>
    <x v="9"/>
    <x v="0"/>
    <x v="11"/>
    <s v="A11H12"/>
    <s v="S%000222264"/>
    <n v="554740"/>
    <s v="F"/>
    <s v="P"/>
    <n v="3"/>
  </r>
  <r>
    <x v="9"/>
    <x v="0"/>
    <x v="52"/>
    <s v="A11H12"/>
    <s v="S%000231799"/>
    <n v="554826"/>
    <s v="F"/>
    <s v="P"/>
    <n v="1"/>
  </r>
  <r>
    <x v="9"/>
    <x v="0"/>
    <x v="12"/>
    <s v="A11H12"/>
    <s v="S%000076820"/>
    <n v="554761"/>
    <s v="F"/>
    <s v="P"/>
    <n v="1"/>
  </r>
  <r>
    <x v="9"/>
    <x v="0"/>
    <x v="81"/>
    <s v="S%000225702"/>
    <s v="SC02"/>
    <n v="555443"/>
    <s v="F"/>
    <s v="P"/>
    <n v="16"/>
  </r>
  <r>
    <x v="9"/>
    <x v="0"/>
    <x v="21"/>
    <s v="A11H12"/>
    <s v="S%000028382"/>
    <n v="556089"/>
    <s v="U"/>
    <s v="P"/>
    <n v="2"/>
  </r>
  <r>
    <x v="9"/>
    <x v="0"/>
    <x v="23"/>
    <s v="A11H12"/>
    <s v="S%000028392"/>
    <n v="556282"/>
    <s v="U"/>
    <s v="P"/>
    <n v="1"/>
  </r>
  <r>
    <x v="9"/>
    <x v="0"/>
    <x v="23"/>
    <s v="A11H12"/>
    <s v="S%000196270"/>
    <n v="556146"/>
    <s v="F"/>
    <s v="P"/>
    <n v="1"/>
  </r>
  <r>
    <x v="9"/>
    <x v="0"/>
    <x v="26"/>
    <s v="S%000225703"/>
    <s v="S%000233817"/>
    <n v="556400"/>
    <s v="F"/>
    <s v="P"/>
    <n v="1"/>
  </r>
  <r>
    <x v="9"/>
    <x v="0"/>
    <x v="26"/>
    <s v="S%000223467"/>
    <s v="S%000233817"/>
    <n v="556400"/>
    <s v="F"/>
    <s v="P"/>
    <n v="18"/>
  </r>
  <r>
    <x v="9"/>
    <x v="0"/>
    <x v="26"/>
    <s v="A11H12"/>
    <s v="S%000197747"/>
    <n v="556400"/>
    <s v="F"/>
    <s v="P"/>
    <n v="1"/>
  </r>
  <r>
    <x v="9"/>
    <x v="0"/>
    <x v="26"/>
    <s v="A11H12"/>
    <s v="S%000079998"/>
    <n v="556349"/>
    <s v="F"/>
    <s v="P"/>
    <n v="2"/>
  </r>
  <r>
    <x v="9"/>
    <x v="0"/>
    <x v="29"/>
    <s v="S%000225703"/>
    <s v="SC28"/>
    <n v="556520"/>
    <s v="F"/>
    <s v="P"/>
    <n v="7"/>
  </r>
  <r>
    <x v="9"/>
    <x v="0"/>
    <x v="29"/>
    <s v="A11H12"/>
    <s v="S%000232467"/>
    <n v="556603"/>
    <s v="F"/>
    <s v="P"/>
    <n v="3"/>
  </r>
  <r>
    <x v="9"/>
    <x v="0"/>
    <x v="41"/>
    <s v="A11H12"/>
    <s v="S%000216013"/>
    <n v="556675"/>
    <s v="W"/>
    <s v="P"/>
    <n v="2"/>
  </r>
  <r>
    <x v="9"/>
    <x v="0"/>
    <x v="43"/>
    <s v="A11H12"/>
    <s v="S%000201882"/>
    <n v="557173"/>
    <s v="F"/>
    <s v="P"/>
    <n v="3"/>
  </r>
  <r>
    <x v="9"/>
    <x v="0"/>
    <x v="78"/>
    <s v="A11H12"/>
    <s v="S%000236728"/>
    <n v="557492"/>
    <s v="F"/>
    <s v="P"/>
    <n v="2"/>
  </r>
  <r>
    <x v="9"/>
    <x v="0"/>
    <x v="69"/>
    <s v="A11H12"/>
    <s v="S%000028390"/>
    <n v="557552"/>
    <s v="U"/>
    <s v="P"/>
    <n v="2"/>
  </r>
  <r>
    <x v="9"/>
    <x v="0"/>
    <x v="30"/>
    <s v="A11L06"/>
    <s v="S%000028390"/>
    <n v="558051"/>
    <s v="U"/>
    <s v="P"/>
    <n v="2"/>
  </r>
  <r>
    <x v="9"/>
    <x v="0"/>
    <x v="47"/>
    <s v="A11L06"/>
    <s v="S%000233304"/>
    <n v="558079"/>
    <s v="W"/>
    <s v="P"/>
    <n v="1"/>
  </r>
  <r>
    <x v="9"/>
    <x v="0"/>
    <x v="49"/>
    <s v="A11L06"/>
    <s v="S%000223237"/>
    <n v="558420"/>
    <s v="F"/>
    <s v="P"/>
    <n v="1"/>
  </r>
  <r>
    <x v="9"/>
    <x v="0"/>
    <x v="50"/>
    <s v="A11L06"/>
    <s v="S%000233040"/>
    <n v="558510"/>
    <s v="W"/>
    <s v="P"/>
    <n v="2"/>
  </r>
</pivotCacheRecords>
</file>

<file path=xl/pivotCache/pivotCacheRecords2.xml><?xml version="1.0" encoding="utf-8"?>
<pivotCacheRecords xmlns="http://schemas.openxmlformats.org/spreadsheetml/2006/main" xmlns:r="http://schemas.openxmlformats.org/officeDocument/2006/relationships" count="168">
  <r>
    <x v="0"/>
    <x v="0"/>
    <n v="100"/>
  </r>
  <r>
    <x v="0"/>
    <x v="1"/>
    <n v="200"/>
  </r>
  <r>
    <x v="0"/>
    <x v="2"/>
    <n v="200"/>
  </r>
  <r>
    <x v="1"/>
    <x v="3"/>
    <n v="2"/>
  </r>
  <r>
    <x v="1"/>
    <x v="4"/>
    <n v="2"/>
  </r>
  <r>
    <x v="1"/>
    <x v="5"/>
    <n v="2"/>
  </r>
  <r>
    <x v="1"/>
    <x v="6"/>
    <n v="2"/>
  </r>
  <r>
    <x v="1"/>
    <x v="7"/>
    <n v="1"/>
  </r>
  <r>
    <x v="1"/>
    <x v="8"/>
    <n v="3"/>
  </r>
  <r>
    <x v="1"/>
    <x v="9"/>
    <n v="1"/>
  </r>
  <r>
    <x v="1"/>
    <x v="9"/>
    <n v="4"/>
  </r>
  <r>
    <x v="1"/>
    <x v="10"/>
    <n v="3"/>
  </r>
  <r>
    <x v="2"/>
    <x v="11"/>
    <n v="500"/>
  </r>
  <r>
    <x v="2"/>
    <x v="6"/>
    <n v="100"/>
  </r>
  <r>
    <x v="2"/>
    <x v="12"/>
    <n v="400"/>
  </r>
  <r>
    <x v="2"/>
    <x v="12"/>
    <n v="600"/>
  </r>
  <r>
    <x v="3"/>
    <x v="13"/>
    <n v="100"/>
  </r>
  <r>
    <x v="3"/>
    <x v="2"/>
    <n v="1500"/>
  </r>
  <r>
    <x v="4"/>
    <x v="14"/>
    <n v="2"/>
  </r>
  <r>
    <x v="4"/>
    <x v="15"/>
    <n v="1"/>
  </r>
  <r>
    <x v="4"/>
    <x v="16"/>
    <n v="1"/>
  </r>
  <r>
    <x v="4"/>
    <x v="16"/>
    <n v="1"/>
  </r>
  <r>
    <x v="4"/>
    <x v="12"/>
    <n v="1"/>
  </r>
  <r>
    <x v="4"/>
    <x v="17"/>
    <n v="1"/>
  </r>
  <r>
    <x v="4"/>
    <x v="18"/>
    <n v="2"/>
  </r>
  <r>
    <x v="4"/>
    <x v="19"/>
    <n v="1"/>
  </r>
  <r>
    <x v="4"/>
    <x v="20"/>
    <n v="1"/>
  </r>
  <r>
    <x v="4"/>
    <x v="21"/>
    <n v="5"/>
  </r>
  <r>
    <x v="4"/>
    <x v="21"/>
    <n v="3"/>
  </r>
  <r>
    <x v="4"/>
    <x v="22"/>
    <n v="5"/>
  </r>
  <r>
    <x v="5"/>
    <x v="23"/>
    <n v="100"/>
  </r>
  <r>
    <x v="5"/>
    <x v="24"/>
    <n v="50"/>
  </r>
  <r>
    <x v="5"/>
    <x v="25"/>
    <n v="50"/>
  </r>
  <r>
    <x v="5"/>
    <x v="7"/>
    <n v="50"/>
  </r>
  <r>
    <x v="5"/>
    <x v="26"/>
    <n v="50"/>
  </r>
  <r>
    <x v="5"/>
    <x v="27"/>
    <n v="100"/>
  </r>
  <r>
    <x v="5"/>
    <x v="28"/>
    <n v="100"/>
  </r>
  <r>
    <x v="5"/>
    <x v="29"/>
    <n v="50"/>
  </r>
  <r>
    <x v="5"/>
    <x v="13"/>
    <n v="50"/>
  </r>
  <r>
    <x v="6"/>
    <x v="30"/>
    <n v="12"/>
  </r>
  <r>
    <x v="6"/>
    <x v="30"/>
    <n v="48"/>
  </r>
  <r>
    <x v="6"/>
    <x v="30"/>
    <n v="32"/>
  </r>
  <r>
    <x v="6"/>
    <x v="31"/>
    <n v="4"/>
  </r>
  <r>
    <x v="7"/>
    <x v="32"/>
    <n v="10"/>
  </r>
  <r>
    <x v="7"/>
    <x v="33"/>
    <n v="1"/>
  </r>
  <r>
    <x v="8"/>
    <x v="34"/>
    <n v="1"/>
  </r>
  <r>
    <x v="8"/>
    <x v="26"/>
    <n v="1"/>
  </r>
  <r>
    <x v="8"/>
    <x v="15"/>
    <n v="2"/>
  </r>
  <r>
    <x v="8"/>
    <x v="18"/>
    <n v="3"/>
  </r>
  <r>
    <x v="8"/>
    <x v="21"/>
    <n v="3"/>
  </r>
  <r>
    <x v="9"/>
    <x v="35"/>
    <n v="1"/>
  </r>
  <r>
    <x v="9"/>
    <x v="35"/>
    <n v="10"/>
  </r>
  <r>
    <x v="9"/>
    <x v="36"/>
    <n v="3"/>
  </r>
  <r>
    <x v="9"/>
    <x v="37"/>
    <n v="10"/>
  </r>
  <r>
    <x v="9"/>
    <x v="38"/>
    <n v="3"/>
  </r>
  <r>
    <x v="9"/>
    <x v="12"/>
    <n v="9"/>
  </r>
  <r>
    <x v="9"/>
    <x v="1"/>
    <n v="3"/>
  </r>
  <r>
    <x v="9"/>
    <x v="39"/>
    <n v="1"/>
  </r>
  <r>
    <x v="9"/>
    <x v="17"/>
    <n v="4"/>
  </r>
  <r>
    <x v="9"/>
    <x v="10"/>
    <n v="11"/>
  </r>
  <r>
    <x v="9"/>
    <x v="10"/>
    <n v="9"/>
  </r>
  <r>
    <x v="9"/>
    <x v="40"/>
    <n v="4"/>
  </r>
  <r>
    <x v="9"/>
    <x v="41"/>
    <n v="3"/>
  </r>
  <r>
    <x v="10"/>
    <x v="14"/>
    <n v="16"/>
  </r>
  <r>
    <x v="10"/>
    <x v="14"/>
    <n v="32"/>
  </r>
  <r>
    <x v="10"/>
    <x v="14"/>
    <n v="120"/>
  </r>
  <r>
    <x v="10"/>
    <x v="14"/>
    <n v="76"/>
  </r>
  <r>
    <x v="10"/>
    <x v="14"/>
    <n v="24"/>
  </r>
  <r>
    <x v="10"/>
    <x v="14"/>
    <n v="32"/>
  </r>
  <r>
    <x v="11"/>
    <x v="35"/>
    <n v="1"/>
  </r>
  <r>
    <x v="11"/>
    <x v="12"/>
    <n v="1"/>
  </r>
  <r>
    <x v="11"/>
    <x v="42"/>
    <n v="5"/>
  </r>
  <r>
    <x v="11"/>
    <x v="10"/>
    <n v="3"/>
  </r>
  <r>
    <x v="12"/>
    <x v="4"/>
    <n v="8"/>
  </r>
  <r>
    <x v="12"/>
    <x v="4"/>
    <n v="20"/>
  </r>
  <r>
    <x v="12"/>
    <x v="4"/>
    <n v="4"/>
  </r>
  <r>
    <x v="12"/>
    <x v="30"/>
    <n v="40"/>
  </r>
  <r>
    <x v="12"/>
    <x v="30"/>
    <n v="8"/>
  </r>
  <r>
    <x v="12"/>
    <x v="0"/>
    <n v="8"/>
  </r>
  <r>
    <x v="12"/>
    <x v="43"/>
    <n v="32"/>
  </r>
  <r>
    <x v="12"/>
    <x v="44"/>
    <n v="8"/>
  </r>
  <r>
    <x v="12"/>
    <x v="44"/>
    <n v="8"/>
  </r>
  <r>
    <x v="12"/>
    <x v="37"/>
    <n v="8"/>
  </r>
  <r>
    <x v="12"/>
    <x v="37"/>
    <n v="48"/>
  </r>
  <r>
    <x v="12"/>
    <x v="25"/>
    <n v="16"/>
  </r>
  <r>
    <x v="12"/>
    <x v="25"/>
    <n v="16"/>
  </r>
  <r>
    <x v="12"/>
    <x v="25"/>
    <n v="16"/>
  </r>
  <r>
    <x v="12"/>
    <x v="31"/>
    <n v="4"/>
  </r>
  <r>
    <x v="12"/>
    <x v="5"/>
    <n v="8"/>
  </r>
  <r>
    <x v="12"/>
    <x v="45"/>
    <n v="16"/>
  </r>
  <r>
    <x v="12"/>
    <x v="45"/>
    <n v="8"/>
  </r>
  <r>
    <x v="12"/>
    <x v="34"/>
    <n v="8"/>
  </r>
  <r>
    <x v="12"/>
    <x v="32"/>
    <n v="32"/>
  </r>
  <r>
    <x v="12"/>
    <x v="7"/>
    <n v="32"/>
  </r>
  <r>
    <x v="12"/>
    <x v="33"/>
    <n v="88"/>
  </r>
  <r>
    <x v="12"/>
    <x v="46"/>
    <n v="8"/>
  </r>
  <r>
    <x v="12"/>
    <x v="47"/>
    <n v="12"/>
  </r>
  <r>
    <x v="12"/>
    <x v="47"/>
    <n v="8"/>
  </r>
  <r>
    <x v="12"/>
    <x v="16"/>
    <n v="8"/>
  </r>
  <r>
    <x v="12"/>
    <x v="38"/>
    <n v="48"/>
  </r>
  <r>
    <x v="12"/>
    <x v="8"/>
    <n v="16"/>
  </r>
  <r>
    <x v="12"/>
    <x v="48"/>
    <n v="24"/>
  </r>
  <r>
    <x v="12"/>
    <x v="49"/>
    <n v="40"/>
  </r>
  <r>
    <x v="12"/>
    <x v="49"/>
    <n v="8"/>
  </r>
  <r>
    <x v="12"/>
    <x v="50"/>
    <n v="8"/>
  </r>
  <r>
    <x v="12"/>
    <x v="50"/>
    <n v="24"/>
  </r>
  <r>
    <x v="12"/>
    <x v="51"/>
    <n v="8"/>
  </r>
  <r>
    <x v="12"/>
    <x v="42"/>
    <n v="16"/>
  </r>
  <r>
    <x v="12"/>
    <x v="52"/>
    <n v="8"/>
  </r>
  <r>
    <x v="12"/>
    <x v="1"/>
    <n v="80"/>
  </r>
  <r>
    <x v="12"/>
    <x v="53"/>
    <n v="8"/>
  </r>
  <r>
    <x v="12"/>
    <x v="54"/>
    <n v="28"/>
  </r>
  <r>
    <x v="12"/>
    <x v="54"/>
    <n v="8"/>
  </r>
  <r>
    <x v="12"/>
    <x v="39"/>
    <n v="8"/>
  </r>
  <r>
    <x v="12"/>
    <x v="17"/>
    <n v="48"/>
  </r>
  <r>
    <x v="12"/>
    <x v="55"/>
    <n v="16"/>
  </r>
  <r>
    <x v="12"/>
    <x v="9"/>
    <n v="8"/>
  </r>
  <r>
    <x v="12"/>
    <x v="56"/>
    <n v="8"/>
  </r>
  <r>
    <x v="12"/>
    <x v="56"/>
    <n v="64"/>
  </r>
  <r>
    <x v="12"/>
    <x v="56"/>
    <n v="64"/>
  </r>
  <r>
    <x v="12"/>
    <x v="18"/>
    <n v="4"/>
  </r>
  <r>
    <x v="12"/>
    <x v="13"/>
    <n v="16"/>
  </r>
  <r>
    <x v="12"/>
    <x v="2"/>
    <n v="8"/>
  </r>
  <r>
    <x v="12"/>
    <x v="57"/>
    <n v="24"/>
  </r>
  <r>
    <x v="12"/>
    <x v="20"/>
    <n v="8"/>
  </r>
  <r>
    <x v="12"/>
    <x v="40"/>
    <n v="64"/>
  </r>
  <r>
    <x v="12"/>
    <x v="58"/>
    <n v="8"/>
  </r>
  <r>
    <x v="12"/>
    <x v="59"/>
    <n v="16"/>
  </r>
  <r>
    <x v="12"/>
    <x v="21"/>
    <n v="8"/>
  </r>
  <r>
    <x v="12"/>
    <x v="41"/>
    <n v="8"/>
  </r>
  <r>
    <x v="13"/>
    <x v="60"/>
    <n v="100"/>
  </r>
  <r>
    <x v="13"/>
    <x v="39"/>
    <n v="100"/>
  </r>
  <r>
    <x v="14"/>
    <x v="61"/>
    <n v="100"/>
  </r>
  <r>
    <x v="14"/>
    <x v="23"/>
    <n v="100"/>
  </r>
  <r>
    <x v="14"/>
    <x v="47"/>
    <n v="400"/>
  </r>
  <r>
    <x v="14"/>
    <x v="42"/>
    <n v="100"/>
  </r>
  <r>
    <x v="14"/>
    <x v="62"/>
    <n v="100"/>
  </r>
  <r>
    <x v="14"/>
    <x v="28"/>
    <n v="200"/>
  </r>
  <r>
    <x v="14"/>
    <x v="13"/>
    <n v="200"/>
  </r>
  <r>
    <x v="14"/>
    <x v="13"/>
    <n v="100"/>
  </r>
  <r>
    <x v="15"/>
    <x v="23"/>
    <n v="8"/>
  </r>
  <r>
    <x v="15"/>
    <x v="11"/>
    <n v="32"/>
  </r>
  <r>
    <x v="15"/>
    <x v="11"/>
    <n v="8"/>
  </r>
  <r>
    <x v="15"/>
    <x v="30"/>
    <n v="16"/>
  </r>
  <r>
    <x v="15"/>
    <x v="43"/>
    <n v="8"/>
  </r>
  <r>
    <x v="15"/>
    <x v="43"/>
    <n v="8"/>
  </r>
  <r>
    <x v="15"/>
    <x v="43"/>
    <n v="8"/>
  </r>
  <r>
    <x v="15"/>
    <x v="46"/>
    <n v="32"/>
  </r>
  <r>
    <x v="15"/>
    <x v="47"/>
    <n v="16"/>
  </r>
  <r>
    <x v="15"/>
    <x v="47"/>
    <n v="8"/>
  </r>
  <r>
    <x v="15"/>
    <x v="38"/>
    <n v="32"/>
  </r>
  <r>
    <x v="15"/>
    <x v="38"/>
    <n v="16"/>
  </r>
  <r>
    <x v="15"/>
    <x v="63"/>
    <n v="16"/>
  </r>
  <r>
    <x v="15"/>
    <x v="19"/>
    <n v="16"/>
  </r>
  <r>
    <x v="15"/>
    <x v="13"/>
    <n v="8"/>
  </r>
  <r>
    <x v="15"/>
    <x v="13"/>
    <n v="8"/>
  </r>
  <r>
    <x v="15"/>
    <x v="40"/>
    <n v="24"/>
  </r>
  <r>
    <x v="16"/>
    <x v="64"/>
    <n v="5"/>
  </r>
  <r>
    <x v="16"/>
    <x v="49"/>
    <n v="1"/>
  </r>
  <r>
    <x v="17"/>
    <x v="64"/>
    <n v="14"/>
  </r>
  <r>
    <x v="17"/>
    <x v="65"/>
    <n v="2"/>
  </r>
  <r>
    <x v="17"/>
    <x v="65"/>
    <n v="1"/>
  </r>
  <r>
    <x v="17"/>
    <x v="65"/>
    <n v="10"/>
  </r>
  <r>
    <x v="17"/>
    <x v="66"/>
    <n v="26"/>
  </r>
  <r>
    <x v="18"/>
    <x v="23"/>
    <n v="50"/>
  </r>
  <r>
    <x v="18"/>
    <x v="41"/>
    <n v="50"/>
  </r>
  <r>
    <x v="19"/>
    <x v="3"/>
    <n v="2"/>
  </r>
  <r>
    <x v="19"/>
    <x v="3"/>
    <n v="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n v="75"/>
    <x v="0"/>
    <n v="101.85"/>
    <n v="49295.399999999994"/>
  </r>
  <r>
    <x v="1"/>
    <n v="71"/>
    <x v="1"/>
    <n v="3.15"/>
    <n v="41794.199999999997"/>
  </r>
  <r>
    <x v="2"/>
    <n v="18"/>
    <x v="2"/>
    <n v="3.54"/>
    <n v="21296.639999999999"/>
  </r>
  <r>
    <x v="3"/>
    <n v="15"/>
    <x v="3"/>
    <n v="5.3"/>
    <n v="19080"/>
  </r>
  <r>
    <x v="4"/>
    <n v="11"/>
    <x v="4"/>
    <n v="2.15"/>
    <n v="18275"/>
  </r>
  <r>
    <x v="5"/>
    <n v="76"/>
    <x v="5"/>
    <n v="0.32"/>
    <n v="15904"/>
  </r>
  <r>
    <x v="6"/>
    <n v="27"/>
    <x v="6"/>
    <n v="0.28000000000000003"/>
    <n v="15540.000000000002"/>
  </r>
  <r>
    <x v="7"/>
    <n v="77"/>
    <x v="7"/>
    <n v="0.56000000000000005"/>
    <n v="14896.000000000002"/>
  </r>
  <r>
    <x v="8"/>
    <n v="38"/>
    <x v="8"/>
    <n v="116.51"/>
    <n v="11767.51"/>
  </r>
  <r>
    <x v="9"/>
    <n v="25"/>
    <x v="9"/>
    <n v="140"/>
    <n v="112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n v="9"/>
    <n v="20"/>
    <n v="23.23"/>
    <n v="464.6"/>
  </r>
  <r>
    <x v="1"/>
    <n v="4"/>
    <n v="1600"/>
    <n v="0.28999999999999998"/>
    <n v="463.99999999999994"/>
  </r>
  <r>
    <x v="2"/>
    <n v="2"/>
    <n v="1600"/>
    <n v="0.28999999999999998"/>
    <n v="463.99999999999994"/>
  </r>
  <r>
    <x v="3"/>
    <n v="12"/>
    <n v="24"/>
    <n v="19.260000000000002"/>
    <n v="462.24"/>
  </r>
  <r>
    <x v="4"/>
    <n v="9"/>
    <n v="600"/>
    <n v="0.77"/>
    <n v="462"/>
  </r>
  <r>
    <x v="5"/>
    <n v="4"/>
    <n v="96"/>
    <n v="4.8099999999999996"/>
    <n v="461.76"/>
  </r>
  <r>
    <x v="6"/>
    <n v="2"/>
    <n v="11"/>
    <n v="41.91"/>
    <n v="461.01"/>
  </r>
  <r>
    <x v="7"/>
    <n v="5"/>
    <n v="10"/>
    <n v="46.04"/>
    <n v="460.4"/>
  </r>
  <r>
    <x v="8"/>
    <n v="13"/>
    <n v="71"/>
    <n v="6.48"/>
    <n v="460.08000000000004"/>
  </r>
  <r>
    <x v="9"/>
    <n v="5"/>
    <n v="160"/>
    <n v="2.87"/>
    <n v="459.20000000000005"/>
  </r>
  <r>
    <x v="10"/>
    <n v="6"/>
    <n v="300"/>
    <n v="1.53"/>
    <n v="459"/>
  </r>
  <r>
    <x v="11"/>
    <n v="4"/>
    <n v="10"/>
    <n v="45.89"/>
    <n v="458.9"/>
  </r>
  <r>
    <x v="12"/>
    <n v="57"/>
    <n v="1176"/>
    <n v="0.39"/>
    <n v="458.64000000000004"/>
  </r>
  <r>
    <x v="13"/>
    <n v="2"/>
    <n v="200"/>
    <n v="2.29"/>
    <n v="458"/>
  </r>
  <r>
    <x v="14"/>
    <n v="8"/>
    <n v="1300"/>
    <n v="0.35"/>
    <n v="454.99999999999994"/>
  </r>
  <r>
    <x v="15"/>
    <n v="17"/>
    <n v="264"/>
    <n v="1.72"/>
    <n v="454.08"/>
  </r>
  <r>
    <x v="16"/>
    <n v="2"/>
    <n v="6"/>
    <n v="75.63"/>
    <n v="453.78"/>
  </r>
  <r>
    <x v="17"/>
    <n v="5"/>
    <n v="53"/>
    <n v="8.56"/>
    <n v="453.68"/>
  </r>
  <r>
    <x v="18"/>
    <n v="2"/>
    <n v="100"/>
    <n v="4.53"/>
    <n v="453"/>
  </r>
  <r>
    <x v="19"/>
    <n v="2"/>
    <n v="11"/>
    <n v="41.11"/>
    <n v="452.2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E25967-1827-4005-A610-796A3E297C1D}" name="PivotTable10"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23:R44" firstHeaderRow="0" firstDataRow="1" firstDataCol="1"/>
  <pivotFields count="5">
    <pivotField axis="axisRow" showAll="0" sortType="descending">
      <items count="21">
        <item x="17"/>
        <item x="11"/>
        <item x="18"/>
        <item x="7"/>
        <item x="16"/>
        <item x="3"/>
        <item x="6"/>
        <item x="8"/>
        <item x="10"/>
        <item x="5"/>
        <item x="15"/>
        <item x="9"/>
        <item x="14"/>
        <item x="2"/>
        <item x="12"/>
        <item x="1"/>
        <item x="4"/>
        <item x="13"/>
        <item x="0"/>
        <item x="19"/>
        <item t="default"/>
      </items>
      <autoSortScope>
        <pivotArea dataOnly="0" outline="0" fieldPosition="0">
          <references count="1">
            <reference field="4294967294" count="1" selected="0">
              <x v="3"/>
            </reference>
          </references>
        </pivotArea>
      </autoSortScope>
    </pivotField>
    <pivotField dataField="1" showAll="0"/>
    <pivotField dataField="1" showAll="0"/>
    <pivotField dataField="1" showAll="0"/>
    <pivotField dataField="1" showAll="0"/>
  </pivotFields>
  <rowFields count="1">
    <field x="0"/>
  </rowFields>
  <rowItems count="21">
    <i>
      <x v="4"/>
    </i>
    <i>
      <x v="3"/>
    </i>
    <i>
      <x v="1"/>
    </i>
    <i>
      <x v="6"/>
    </i>
    <i>
      <x v="19"/>
    </i>
    <i>
      <x v="18"/>
    </i>
    <i>
      <x v="5"/>
    </i>
    <i>
      <x/>
    </i>
    <i>
      <x v="7"/>
    </i>
    <i>
      <x v="9"/>
    </i>
    <i>
      <x v="2"/>
    </i>
    <i>
      <x v="11"/>
    </i>
    <i>
      <x v="17"/>
    </i>
    <i>
      <x v="10"/>
    </i>
    <i>
      <x v="8"/>
    </i>
    <i>
      <x v="16"/>
    </i>
    <i>
      <x v="14"/>
    </i>
    <i>
      <x v="12"/>
    </i>
    <i>
      <x v="13"/>
    </i>
    <i>
      <x v="15"/>
    </i>
    <i t="grand">
      <x/>
    </i>
  </rowItems>
  <colFields count="1">
    <field x="-2"/>
  </colFields>
  <colItems count="4">
    <i>
      <x/>
    </i>
    <i i="1">
      <x v="1"/>
    </i>
    <i i="2">
      <x v="2"/>
    </i>
    <i i="3">
      <x v="3"/>
    </i>
  </colItems>
  <dataFields count="4">
    <dataField name="Sum of Total Quantity" fld="2" baseField="0" baseItem="0" numFmtId="165"/>
    <dataField name="Sum of Revenue" fld="4" baseField="0" baseItem="0" numFmtId="170"/>
    <dataField name="Sum of Frequency" fld="1" baseField="0" baseItem="0"/>
    <dataField name="Sum of Unit Cost" fld="3" baseField="0" baseItem="0"/>
  </dataFields>
  <formats count="8">
    <format dxfId="17">
      <pivotArea outline="0" collapsedLevelsAreSubtotals="1" fieldPosition="0">
        <references count="1">
          <reference field="4294967294" count="1" selected="0">
            <x v="1"/>
          </reference>
        </references>
      </pivotArea>
    </format>
    <format dxfId="18">
      <pivotArea outline="0" collapsedLevelsAreSubtotals="1" fieldPosition="0">
        <references count="1">
          <reference field="4294967294" count="1" selected="0">
            <x v="0"/>
          </reference>
        </references>
      </pivotArea>
    </format>
    <format dxfId="19">
      <pivotArea type="all" dataOnly="0" outline="0" fieldPosition="0"/>
    </format>
    <format dxfId="20">
      <pivotArea outline="0" collapsedLevelsAreSubtotals="1" fieldPosition="0"/>
    </format>
    <format dxfId="21">
      <pivotArea field="0" type="button" dataOnly="0" labelOnly="1" outline="0" axis="axisRow" fieldPosition="0"/>
    </format>
    <format dxfId="22">
      <pivotArea dataOnly="0" labelOnly="1" fieldPosition="0">
        <references count="1">
          <reference field="0" count="0"/>
        </references>
      </pivotArea>
    </format>
    <format dxfId="23">
      <pivotArea dataOnly="0" labelOnly="1" grandRow="1" outline="0" fieldPosition="0"/>
    </format>
    <format dxfId="24">
      <pivotArea dataOnly="0" labelOnly="1" outline="0" fieldPosition="0">
        <references count="1">
          <reference field="4294967294" count="2">
            <x v="0"/>
            <x v="1"/>
          </reference>
        </references>
      </pivotArea>
    </format>
  </formats>
  <chartFormats count="4">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2"/>
          </reference>
        </references>
      </pivotArea>
    </chartFormat>
    <chartFormat chart="4"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E7EB6C-89AC-42A7-BCE6-B7B13DA531B0}" name="PivotTable9" cacheId="6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3:E34" firstHeaderRow="0" firstDataRow="1" firstDataCol="1"/>
  <pivotFields count="5">
    <pivotField axis="axisRow" showAll="0" sortType="descending">
      <items count="11">
        <item x="9"/>
        <item x="8"/>
        <item x="0"/>
        <item x="1"/>
        <item x="2"/>
        <item x="5"/>
        <item x="6"/>
        <item x="3"/>
        <item x="4"/>
        <item x="7"/>
        <item t="default"/>
      </items>
      <autoSortScope>
        <pivotArea dataOnly="0" outline="0" fieldPosition="0">
          <references count="1">
            <reference field="4294967294" count="1" selected="0">
              <x v="3"/>
            </reference>
          </references>
        </pivotArea>
      </autoSortScope>
    </pivotField>
    <pivotField dataField="1" numFmtId="165" showAll="0"/>
    <pivotField dataField="1" numFmtId="165" showAll="0">
      <items count="11">
        <item x="9"/>
        <item x="8"/>
        <item h="1" x="0"/>
        <item h="1" x="3"/>
        <item h="1" x="2"/>
        <item h="1" x="4"/>
        <item h="1" x="1"/>
        <item h="1" x="7"/>
        <item h="1" x="5"/>
        <item h="1" x="6"/>
        <item t="default"/>
      </items>
    </pivotField>
    <pivotField dataField="1" numFmtId="43" showAll="0"/>
    <pivotField dataField="1" numFmtId="43" showAll="0"/>
  </pivotFields>
  <rowFields count="1">
    <field x="0"/>
  </rowFields>
  <rowItems count="11">
    <i>
      <x/>
    </i>
    <i>
      <x v="1"/>
    </i>
    <i>
      <x v="2"/>
    </i>
    <i>
      <x v="7"/>
    </i>
    <i>
      <x v="4"/>
    </i>
    <i>
      <x v="3"/>
    </i>
    <i>
      <x v="8"/>
    </i>
    <i>
      <x v="9"/>
    </i>
    <i>
      <x v="5"/>
    </i>
    <i>
      <x v="6"/>
    </i>
    <i t="grand">
      <x/>
    </i>
  </rowItems>
  <colFields count="1">
    <field x="-2"/>
  </colFields>
  <colItems count="4">
    <i>
      <x/>
    </i>
    <i i="1">
      <x v="1"/>
    </i>
    <i i="2">
      <x v="2"/>
    </i>
    <i i="3">
      <x v="3"/>
    </i>
  </colItems>
  <dataFields count="4">
    <dataField name="Sum of Total Quantity" fld="2" baseField="0" baseItem="0" numFmtId="165"/>
    <dataField name="Sum of Revenue" fld="4" baseField="0" baseItem="0" numFmtId="170"/>
    <dataField name="Sum of Frequency" fld="1" baseField="0" baseItem="0"/>
    <dataField name="Sum of Unit Cost" fld="3" baseField="0" baseItem="0" numFmtId="43"/>
  </dataFields>
  <formats count="9">
    <format dxfId="297">
      <pivotArea outline="0" collapsedLevelsAreSubtotals="1" fieldPosition="0">
        <references count="1">
          <reference field="4294967294" count="1" selected="0">
            <x v="1"/>
          </reference>
        </references>
      </pivotArea>
    </format>
    <format dxfId="296">
      <pivotArea outline="0" collapsedLevelsAreSubtotals="1" fieldPosition="0">
        <references count="1">
          <reference field="4294967294" count="1" selected="0">
            <x v="0"/>
          </reference>
        </references>
      </pivotArea>
    </format>
    <format dxfId="295">
      <pivotArea type="all" dataOnly="0" outline="0" fieldPosition="0"/>
    </format>
    <format dxfId="294">
      <pivotArea outline="0" collapsedLevelsAreSubtotals="1" fieldPosition="0"/>
    </format>
    <format dxfId="293">
      <pivotArea field="0" type="button" dataOnly="0" labelOnly="1" outline="0" axis="axisRow" fieldPosition="0"/>
    </format>
    <format dxfId="292">
      <pivotArea dataOnly="0" labelOnly="1" fieldPosition="0">
        <references count="1">
          <reference field="0" count="0"/>
        </references>
      </pivotArea>
    </format>
    <format dxfId="291">
      <pivotArea dataOnly="0" labelOnly="1" grandRow="1" outline="0" fieldPosition="0"/>
    </format>
    <format dxfId="290">
      <pivotArea dataOnly="0" labelOnly="1" outline="0" fieldPosition="0">
        <references count="1">
          <reference field="4294967294" count="2">
            <x v="0"/>
            <x v="1"/>
          </reference>
        </references>
      </pivotArea>
    </format>
    <format dxfId="25">
      <pivotArea outline="0" collapsedLevelsAreSubtotals="1" fieldPosition="0">
        <references count="1">
          <reference field="4294967294" count="1" selected="0">
            <x v="3"/>
          </reference>
        </references>
      </pivotArea>
    </format>
  </formats>
  <chartFormats count="4">
    <chartFormat chart="1" format="1"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1" format="4" series="1">
      <pivotArea type="data" outline="0" fieldPosition="0">
        <references count="1">
          <reference field="4294967294" count="1" selected="0">
            <x v="2"/>
          </reference>
        </references>
      </pivotArea>
    </chartFormat>
    <chartFormat chart="1" format="5"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L1:M12" firstHeaderRow="1" firstDataRow="1" firstDataCol="1"/>
  <pivotFields count="10">
    <pivotField axis="axisRow" showAll="0">
      <items count="11">
        <item sd="0" x="9"/>
        <item sd="0" x="8"/>
        <item sd="0" x="0"/>
        <item sd="0" x="1"/>
        <item sd="0" x="2"/>
        <item sd="0" x="5"/>
        <item sd="0" x="6"/>
        <item sd="0" x="3"/>
        <item sd="0" x="4"/>
        <item sd="0" x="7"/>
        <item t="default"/>
      </items>
    </pivotField>
    <pivotField axis="axisRow" showAll="0">
      <items count="2">
        <item x="0"/>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dataField="1" showAll="0"/>
    <pivotField axis="axisRow" showAll="0" defaultSubtotal="0">
      <items count="14">
        <item sd="0" x="0"/>
        <item sd="0" x="1"/>
        <item x="2"/>
        <item x="3"/>
        <item x="4"/>
        <item x="5"/>
        <item sd="0" x="6"/>
        <item sd="0" x="7"/>
        <item sd="0" x="8"/>
        <item sd="0" x="9"/>
        <item sd="0" x="10"/>
        <item sd="0" x="11"/>
        <item sd="0" x="12"/>
        <item sd="0" x="13"/>
      </items>
    </pivotField>
  </pivotFields>
  <rowFields count="4">
    <field x="0"/>
    <field x="1"/>
    <field x="9"/>
    <field x="2"/>
  </rowFields>
  <rowItems count="11">
    <i>
      <x/>
    </i>
    <i>
      <x v="1"/>
    </i>
    <i>
      <x v="2"/>
    </i>
    <i>
      <x v="3"/>
    </i>
    <i>
      <x v="4"/>
    </i>
    <i>
      <x v="5"/>
    </i>
    <i>
      <x v="6"/>
    </i>
    <i>
      <x v="7"/>
    </i>
    <i>
      <x v="8"/>
    </i>
    <i>
      <x v="9"/>
    </i>
    <i t="grand">
      <x/>
    </i>
  </rowItems>
  <colItems count="1">
    <i/>
  </colItems>
  <dataFields count="1">
    <dataField name="Sum of Column9"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1:G22" firstHeaderRow="1" firstDataRow="1" firstDataCol="1"/>
  <pivotFields count="4">
    <pivotField axis="axisRow" showAll="0">
      <items count="21">
        <item sd="0" x="17"/>
        <item sd="0" x="11"/>
        <item sd="0" x="18"/>
        <item sd="0" x="8"/>
        <item sd="0" x="16"/>
        <item sd="0" x="4"/>
        <item sd="0" x="7"/>
        <item sd="0" x="9"/>
        <item sd="0" x="10"/>
        <item sd="0" x="6"/>
        <item sd="0" x="15"/>
        <item sd="0" x="14"/>
        <item sd="0" x="3"/>
        <item sd="0" x="12"/>
        <item sd="0" x="2"/>
        <item sd="0" x="0"/>
        <item sd="0" x="5"/>
        <item sd="0" x="13"/>
        <item sd="0" x="1"/>
        <item sd="0" x="19"/>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axis="axisRow" showAll="0" defaultSubtotal="0">
      <items count="14">
        <item sd="0" x="0"/>
        <item sd="0" x="1"/>
        <item x="2"/>
        <item x="3"/>
        <item x="4"/>
        <item x="5"/>
        <item sd="0" x="6"/>
        <item sd="0" x="7"/>
        <item sd="0" x="8"/>
        <item sd="0" x="9"/>
        <item sd="0" x="10"/>
        <item sd="0" x="11"/>
        <item sd="0" x="12"/>
        <item sd="0" x="13"/>
      </items>
    </pivotField>
  </pivotFields>
  <rowFields count="3">
    <field x="0"/>
    <field x="3"/>
    <field x="1"/>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Qty"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que_Items" xr10:uid="{45BD47BF-852E-44D3-B2C2-DA36DBD30217}" sourceName="Unique Items">
  <pivotTables>
    <pivotTable tabId="20" name="PivotTable9"/>
  </pivotTables>
  <data>
    <tabular pivotCacheId="919265052">
      <items count="10">
        <i x="9" s="1"/>
        <i x="8" s="1"/>
        <i x="0" s="1"/>
        <i x="1" s="1"/>
        <i x="2" s="1"/>
        <i x="5" s="1"/>
        <i x="6" s="1"/>
        <i x="3" s="1"/>
        <i x="4"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que_Items1" xr10:uid="{28DF3C15-773B-472F-9C24-58A489A190C2}" sourceName="Unique Items">
  <pivotTables>
    <pivotTable tabId="20" name="PivotTable10"/>
  </pivotTables>
  <data>
    <tabular pivotCacheId="1530597127">
      <items count="20">
        <i x="17" s="1"/>
        <i x="11" s="1"/>
        <i x="18" s="1"/>
        <i x="7" s="1"/>
        <i x="16" s="1"/>
        <i x="3" s="1"/>
        <i x="6" s="1"/>
        <i x="8" s="1"/>
        <i x="10" s="1"/>
        <i x="5" s="1"/>
        <i x="15" s="1"/>
        <i x="9" s="1"/>
        <i x="14" s="1"/>
        <i x="2" s="1"/>
        <i x="12" s="1"/>
        <i x="1" s="1"/>
        <i x="4" s="1"/>
        <i x="13" s="1"/>
        <i x="0" s="1"/>
        <i x="1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que Items" xr10:uid="{2488A6A2-5EEB-42DA-AEE2-63FA1DEE5AAC}" cache="Slicer_Unique_Items" caption="Unique Items" rowHeight="251883"/>
  <slicer name="Unique Items 1" xr10:uid="{791E0429-7224-4308-B12F-B0169857DD75}" cache="Slicer_Unique_Items1" caption="Unique Item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2917CC3-FACD-47AB-8BF1-2E5A2A37523C}" name="Table8" displayName="Table8" ref="A2:C603" totalsRowShown="0" tableBorderDxfId="299">
  <autoFilter ref="A2:C603" xr:uid="{22917CC3-FACD-47AB-8BF1-2E5A2A37523C}"/>
  <tableColumns count="3">
    <tableColumn id="1" xr3:uid="{B4026AF2-245B-4C22-965D-1943DF48E302}" name="Item"/>
    <tableColumn id="2" xr3:uid="{EBF33F27-51F3-4418-A002-B24DB5F1B022}" name="Date" dataDxfId="298"/>
    <tableColumn id="3" xr3:uid="{62BF6612-A673-4A9B-B2DB-7C096E01A037}" name="Qty"/>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9128303-7442-4545-B756-EBC910BB7CC2}" name="Table3" displayName="Table3" ref="A1:C19486" totalsRowShown="0" headerRowDxfId="300" headerRowBorderDxfId="302" tableBorderDxfId="303">
  <autoFilter ref="A1:C19486" xr:uid="{00000000-0009-0000-0000-000001000000}"/>
  <tableColumns count="3">
    <tableColumn id="1" xr3:uid="{1E8E38E9-3881-429B-93D2-756DDE4B06CB}" name="Item"/>
    <tableColumn id="2" xr3:uid="{07851981-29C2-4914-9E22-8062667B1980}" name="Date" dataDxfId="301"/>
    <tableColumn id="3" xr3:uid="{482E1C3D-D69D-4F72-8EA7-5A0076D61144}" name="Qty"/>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I435" totalsRowShown="0" tableBorderDxfId="309">
  <autoFilter ref="A2:I435" xr:uid="{00000000-0009-0000-0100-000001000000}"/>
  <tableColumns count="9">
    <tableColumn id="1" xr3:uid="{00000000-0010-0000-0000-000001000000}" name="Column1"/>
    <tableColumn id="2" xr3:uid="{00000000-0010-0000-0000-000002000000}" name="Column2"/>
    <tableColumn id="3" xr3:uid="{00000000-0010-0000-0000-000003000000}" name="Column3" dataDxfId="308"/>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3" displayName="Table13" ref="A1:C169" totalsRowShown="0" headerRowDxfId="307" headerRowBorderDxfId="306" tableBorderDxfId="305">
  <autoFilter ref="A1:C169" xr:uid="{00000000-0009-0000-0100-000002000000}"/>
  <tableColumns count="3">
    <tableColumn id="1" xr3:uid="{00000000-0010-0000-0100-000001000000}" name="Item"/>
    <tableColumn id="2" xr3:uid="{00000000-0010-0000-0100-000002000000}" name="Date" dataDxfId="304"/>
    <tableColumn id="3" xr3:uid="{00000000-0010-0000-0100-000003000000}" name="Qty"/>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C71ED-5B9C-49B4-90CF-EE985D32A663}">
  <dimension ref="A22:R46"/>
  <sheetViews>
    <sheetView tabSelected="1" topLeftCell="A24" zoomScale="48" zoomScaleNormal="55" workbookViewId="0">
      <selection activeCell="O46" sqref="O46"/>
    </sheetView>
  </sheetViews>
  <sheetFormatPr defaultRowHeight="14.5" x14ac:dyDescent="0.35"/>
  <cols>
    <col min="1" max="1" width="12.90625" bestFit="1" customWidth="1"/>
    <col min="2" max="2" width="18.81640625" bestFit="1" customWidth="1"/>
    <col min="3" max="3" width="14.36328125" bestFit="1" customWidth="1"/>
    <col min="4" max="4" width="15.90625" bestFit="1" customWidth="1"/>
    <col min="5" max="5" width="14.81640625" bestFit="1" customWidth="1"/>
    <col min="6" max="6" width="18.81640625" bestFit="1" customWidth="1"/>
    <col min="7" max="7" width="14.36328125" bestFit="1" customWidth="1"/>
    <col min="9" max="9" width="12.90625" bestFit="1" customWidth="1"/>
    <col min="10" max="10" width="18.81640625" bestFit="1" customWidth="1"/>
    <col min="11" max="11" width="14.36328125" bestFit="1" customWidth="1"/>
    <col min="12" max="12" width="15.90625" bestFit="1" customWidth="1"/>
    <col min="13" max="13" width="14.81640625" bestFit="1" customWidth="1"/>
    <col min="14" max="15" width="14.36328125" bestFit="1" customWidth="1"/>
    <col min="16" max="16" width="14.81640625" bestFit="1" customWidth="1"/>
    <col min="17" max="17" width="15.90625" bestFit="1" customWidth="1"/>
  </cols>
  <sheetData>
    <row r="22" spans="1:18" x14ac:dyDescent="0.35">
      <c r="A22" s="2" t="s">
        <v>4689</v>
      </c>
      <c r="N22" s="2" t="s">
        <v>4690</v>
      </c>
    </row>
    <row r="23" spans="1:18" x14ac:dyDescent="0.35">
      <c r="A23" s="117" t="s">
        <v>4563</v>
      </c>
      <c r="B23" s="16" t="s">
        <v>4686</v>
      </c>
      <c r="C23" s="14" t="s">
        <v>4687</v>
      </c>
      <c r="D23" s="108" t="s">
        <v>4685</v>
      </c>
      <c r="E23" s="113" t="s">
        <v>4688</v>
      </c>
      <c r="N23" s="117" t="s">
        <v>4563</v>
      </c>
      <c r="O23" s="16" t="s">
        <v>4686</v>
      </c>
      <c r="P23" s="14" t="s">
        <v>4687</v>
      </c>
      <c r="Q23" s="108" t="s">
        <v>4685</v>
      </c>
      <c r="R23" s="113" t="s">
        <v>4688</v>
      </c>
    </row>
    <row r="24" spans="1:18" x14ac:dyDescent="0.35">
      <c r="A24" s="118" t="s">
        <v>2187</v>
      </c>
      <c r="B24" s="114">
        <v>80</v>
      </c>
      <c r="C24" s="127">
        <v>11200</v>
      </c>
      <c r="D24" s="131">
        <v>25</v>
      </c>
      <c r="E24" s="132">
        <v>140</v>
      </c>
      <c r="N24" s="118" t="s">
        <v>3637</v>
      </c>
      <c r="O24" s="114">
        <v>6</v>
      </c>
      <c r="P24" s="127">
        <v>453.78</v>
      </c>
      <c r="Q24" s="131">
        <v>2</v>
      </c>
      <c r="R24" s="128">
        <v>75.63</v>
      </c>
    </row>
    <row r="25" spans="1:18" x14ac:dyDescent="0.35">
      <c r="A25" s="119" t="s">
        <v>2380</v>
      </c>
      <c r="B25" s="115">
        <v>101</v>
      </c>
      <c r="C25" s="123">
        <v>11767.51</v>
      </c>
      <c r="D25" s="129">
        <v>38</v>
      </c>
      <c r="E25" s="133">
        <v>116.51</v>
      </c>
      <c r="N25" s="119" t="s">
        <v>3453</v>
      </c>
      <c r="O25" s="115">
        <v>10</v>
      </c>
      <c r="P25" s="123">
        <v>460.4</v>
      </c>
      <c r="Q25" s="129">
        <v>5</v>
      </c>
      <c r="R25" s="124">
        <v>46.04</v>
      </c>
    </row>
    <row r="26" spans="1:18" x14ac:dyDescent="0.35">
      <c r="A26" s="119" t="s">
        <v>1580</v>
      </c>
      <c r="B26" s="115">
        <v>484</v>
      </c>
      <c r="C26" s="123">
        <v>49295.399999999994</v>
      </c>
      <c r="D26" s="129">
        <v>75</v>
      </c>
      <c r="E26" s="133">
        <v>101.85</v>
      </c>
      <c r="N26" s="119" t="s">
        <v>2206</v>
      </c>
      <c r="O26" s="115">
        <v>10</v>
      </c>
      <c r="P26" s="123">
        <v>458.9</v>
      </c>
      <c r="Q26" s="129">
        <v>4</v>
      </c>
      <c r="R26" s="124">
        <v>45.89</v>
      </c>
    </row>
    <row r="27" spans="1:18" x14ac:dyDescent="0.35">
      <c r="A27" s="119" t="s">
        <v>1382</v>
      </c>
      <c r="B27" s="115">
        <v>3600</v>
      </c>
      <c r="C27" s="123">
        <v>19080</v>
      </c>
      <c r="D27" s="129">
        <v>15</v>
      </c>
      <c r="E27" s="133">
        <v>5.3</v>
      </c>
      <c r="N27" s="119" t="s">
        <v>3481</v>
      </c>
      <c r="O27" s="115">
        <v>11</v>
      </c>
      <c r="P27" s="123">
        <v>461.01</v>
      </c>
      <c r="Q27" s="129">
        <v>2</v>
      </c>
      <c r="R27" s="124">
        <v>41.91</v>
      </c>
    </row>
    <row r="28" spans="1:18" x14ac:dyDescent="0.35">
      <c r="A28" s="119" t="s">
        <v>1344</v>
      </c>
      <c r="B28" s="115">
        <v>6016</v>
      </c>
      <c r="C28" s="123">
        <v>21296.639999999999</v>
      </c>
      <c r="D28" s="129">
        <v>18</v>
      </c>
      <c r="E28" s="133">
        <v>3.54</v>
      </c>
      <c r="N28" s="119" t="s">
        <v>1310</v>
      </c>
      <c r="O28" s="115">
        <v>11</v>
      </c>
      <c r="P28" s="123">
        <v>452.21</v>
      </c>
      <c r="Q28" s="129">
        <v>2</v>
      </c>
      <c r="R28" s="124">
        <v>41.11</v>
      </c>
    </row>
    <row r="29" spans="1:18" x14ac:dyDescent="0.35">
      <c r="A29" s="119" t="s">
        <v>1324</v>
      </c>
      <c r="B29" s="115">
        <v>13268</v>
      </c>
      <c r="C29" s="123">
        <v>41794.199999999997</v>
      </c>
      <c r="D29" s="129">
        <v>71</v>
      </c>
      <c r="E29" s="133">
        <v>3.15</v>
      </c>
      <c r="N29" s="119" t="s">
        <v>1568</v>
      </c>
      <c r="O29" s="115">
        <v>20</v>
      </c>
      <c r="P29" s="123">
        <v>464.6</v>
      </c>
      <c r="Q29" s="129">
        <v>9</v>
      </c>
      <c r="R29" s="124">
        <v>23.23</v>
      </c>
    </row>
    <row r="30" spans="1:18" x14ac:dyDescent="0.35">
      <c r="A30" s="119" t="s">
        <v>1339</v>
      </c>
      <c r="B30" s="115">
        <v>8500</v>
      </c>
      <c r="C30" s="123">
        <v>18275</v>
      </c>
      <c r="D30" s="129">
        <v>11</v>
      </c>
      <c r="E30" s="133">
        <v>2.15</v>
      </c>
      <c r="N30" s="119" t="s">
        <v>2303</v>
      </c>
      <c r="O30" s="115">
        <v>24</v>
      </c>
      <c r="P30" s="123">
        <v>462.24</v>
      </c>
      <c r="Q30" s="129">
        <v>12</v>
      </c>
      <c r="R30" s="124">
        <v>19.260000000000002</v>
      </c>
    </row>
    <row r="31" spans="1:18" x14ac:dyDescent="0.35">
      <c r="A31" s="119" t="s">
        <v>1299</v>
      </c>
      <c r="B31" s="115">
        <v>26600</v>
      </c>
      <c r="C31" s="123">
        <v>14896.000000000002</v>
      </c>
      <c r="D31" s="129">
        <v>77</v>
      </c>
      <c r="E31" s="133">
        <v>0.56000000000000005</v>
      </c>
      <c r="N31" s="119" t="s">
        <v>95</v>
      </c>
      <c r="O31" s="115">
        <v>53</v>
      </c>
      <c r="P31" s="123">
        <v>453.68</v>
      </c>
      <c r="Q31" s="129">
        <v>5</v>
      </c>
      <c r="R31" s="124">
        <v>8.56</v>
      </c>
    </row>
    <row r="32" spans="1:18" x14ac:dyDescent="0.35">
      <c r="A32" s="119" t="s">
        <v>1279</v>
      </c>
      <c r="B32" s="115">
        <v>49700</v>
      </c>
      <c r="C32" s="123">
        <v>15904</v>
      </c>
      <c r="D32" s="129">
        <v>76</v>
      </c>
      <c r="E32" s="133">
        <v>0.32</v>
      </c>
      <c r="N32" s="119" t="s">
        <v>382</v>
      </c>
      <c r="O32" s="115">
        <v>71</v>
      </c>
      <c r="P32" s="123">
        <v>460.08000000000004</v>
      </c>
      <c r="Q32" s="129">
        <v>13</v>
      </c>
      <c r="R32" s="124">
        <v>6.48</v>
      </c>
    </row>
    <row r="33" spans="1:18" x14ac:dyDescent="0.35">
      <c r="A33" s="120" t="s">
        <v>1283</v>
      </c>
      <c r="B33" s="115">
        <v>55500</v>
      </c>
      <c r="C33" s="123">
        <v>15540.000000000002</v>
      </c>
      <c r="D33" s="129">
        <v>27</v>
      </c>
      <c r="E33" s="133">
        <v>0.28000000000000003</v>
      </c>
      <c r="N33" s="119" t="s">
        <v>2550</v>
      </c>
      <c r="O33" s="115">
        <v>96</v>
      </c>
      <c r="P33" s="123">
        <v>461.76</v>
      </c>
      <c r="Q33" s="129">
        <v>4</v>
      </c>
      <c r="R33" s="124">
        <v>4.8099999999999996</v>
      </c>
    </row>
    <row r="34" spans="1:18" x14ac:dyDescent="0.35">
      <c r="A34" s="121" t="s">
        <v>4618</v>
      </c>
      <c r="B34" s="116">
        <v>163849</v>
      </c>
      <c r="C34" s="125">
        <v>219048.75</v>
      </c>
      <c r="D34" s="130">
        <v>433</v>
      </c>
      <c r="E34" s="134">
        <v>373.65999999999997</v>
      </c>
      <c r="N34" s="119" t="s">
        <v>2405</v>
      </c>
      <c r="O34" s="115">
        <v>100</v>
      </c>
      <c r="P34" s="123">
        <v>453</v>
      </c>
      <c r="Q34" s="129">
        <v>2</v>
      </c>
      <c r="R34" s="124">
        <v>4.53</v>
      </c>
    </row>
    <row r="35" spans="1:18" x14ac:dyDescent="0.35">
      <c r="N35" s="119" t="s">
        <v>2223</v>
      </c>
      <c r="O35" s="115">
        <v>160</v>
      </c>
      <c r="P35" s="123">
        <v>459.20000000000005</v>
      </c>
      <c r="Q35" s="129">
        <v>5</v>
      </c>
      <c r="R35" s="124">
        <v>2.87</v>
      </c>
    </row>
    <row r="36" spans="1:18" x14ac:dyDescent="0.35">
      <c r="A36" s="122" t="s">
        <v>4691</v>
      </c>
      <c r="B36" t="s">
        <v>4692</v>
      </c>
      <c r="N36" s="119" t="s">
        <v>2114</v>
      </c>
      <c r="O36" s="115">
        <v>200</v>
      </c>
      <c r="P36" s="123">
        <v>458</v>
      </c>
      <c r="Q36" s="129">
        <v>2</v>
      </c>
      <c r="R36" s="124">
        <v>2.29</v>
      </c>
    </row>
    <row r="37" spans="1:18" x14ac:dyDescent="0.35">
      <c r="N37" s="119" t="s">
        <v>2020</v>
      </c>
      <c r="O37" s="115">
        <v>264</v>
      </c>
      <c r="P37" s="123">
        <v>454.08</v>
      </c>
      <c r="Q37" s="129">
        <v>17</v>
      </c>
      <c r="R37" s="124">
        <v>1.72</v>
      </c>
    </row>
    <row r="38" spans="1:18" x14ac:dyDescent="0.35">
      <c r="N38" s="119" t="s">
        <v>1971</v>
      </c>
      <c r="O38" s="115">
        <v>300</v>
      </c>
      <c r="P38" s="123">
        <v>459</v>
      </c>
      <c r="Q38" s="129">
        <v>6</v>
      </c>
      <c r="R38" s="124">
        <v>1.53</v>
      </c>
    </row>
    <row r="39" spans="1:18" x14ac:dyDescent="0.35">
      <c r="N39" s="119" t="s">
        <v>1769</v>
      </c>
      <c r="O39" s="115">
        <v>600</v>
      </c>
      <c r="P39" s="123">
        <v>462</v>
      </c>
      <c r="Q39" s="129">
        <v>9</v>
      </c>
      <c r="R39" s="124">
        <v>0.77</v>
      </c>
    </row>
    <row r="40" spans="1:18" x14ac:dyDescent="0.35">
      <c r="N40" s="119" t="s">
        <v>1586</v>
      </c>
      <c r="O40" s="115">
        <v>1176</v>
      </c>
      <c r="P40" s="123">
        <v>458.64000000000004</v>
      </c>
      <c r="Q40" s="129">
        <v>57</v>
      </c>
      <c r="R40" s="124">
        <v>0.39</v>
      </c>
    </row>
    <row r="41" spans="1:18" x14ac:dyDescent="0.35">
      <c r="N41" s="119" t="s">
        <v>1557</v>
      </c>
      <c r="O41" s="115">
        <v>1300</v>
      </c>
      <c r="P41" s="123">
        <v>454.99999999999994</v>
      </c>
      <c r="Q41" s="129">
        <v>8</v>
      </c>
      <c r="R41" s="124">
        <v>0.35</v>
      </c>
    </row>
    <row r="42" spans="1:18" x14ac:dyDescent="0.35">
      <c r="N42" s="119" t="s">
        <v>1519</v>
      </c>
      <c r="O42" s="115">
        <v>1600</v>
      </c>
      <c r="P42" s="123">
        <v>463.99999999999994</v>
      </c>
      <c r="Q42" s="129">
        <v>2</v>
      </c>
      <c r="R42" s="124">
        <v>0.28999999999999998</v>
      </c>
    </row>
    <row r="43" spans="1:18" x14ac:dyDescent="0.35">
      <c r="N43" s="120" t="s">
        <v>1515</v>
      </c>
      <c r="O43" s="115">
        <v>1600</v>
      </c>
      <c r="P43" s="123">
        <v>463.99999999999994</v>
      </c>
      <c r="Q43" s="129">
        <v>4</v>
      </c>
      <c r="R43" s="124">
        <v>0.28999999999999998</v>
      </c>
    </row>
    <row r="44" spans="1:18" x14ac:dyDescent="0.35">
      <c r="N44" s="121" t="s">
        <v>4618</v>
      </c>
      <c r="O44" s="116">
        <v>7612</v>
      </c>
      <c r="P44" s="125">
        <v>9175.58</v>
      </c>
      <c r="Q44" s="130">
        <v>170</v>
      </c>
      <c r="R44" s="126">
        <v>327.9500000000001</v>
      </c>
    </row>
    <row r="46" spans="1:18" x14ac:dyDescent="0.35">
      <c r="N46" s="122" t="s">
        <v>4691</v>
      </c>
      <c r="O46" t="s">
        <v>4692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B6182-3A3D-4074-9470-4E4867A5ABB0}">
  <dimension ref="A1:O603"/>
  <sheetViews>
    <sheetView topLeftCell="N34" workbookViewId="0">
      <selection activeCell="Y47" sqref="Y47"/>
    </sheetView>
  </sheetViews>
  <sheetFormatPr defaultRowHeight="14.5" x14ac:dyDescent="0.35"/>
  <cols>
    <col min="2" max="2" width="9.08984375" bestFit="1" customWidth="1"/>
    <col min="9" max="9" width="10.1796875" bestFit="1" customWidth="1"/>
    <col min="15" max="15" width="12.453125" bestFit="1" customWidth="1"/>
    <col min="16" max="16" width="15.90625" bestFit="1" customWidth="1"/>
    <col min="17" max="18" width="12.453125" bestFit="1" customWidth="1"/>
    <col min="19" max="19" width="18.81640625" bestFit="1" customWidth="1"/>
    <col min="20" max="21" width="14.36328125" bestFit="1" customWidth="1"/>
  </cols>
  <sheetData>
    <row r="1" spans="1:15" x14ac:dyDescent="0.35">
      <c r="E1" s="47" t="s">
        <v>4552</v>
      </c>
      <c r="F1" s="48" t="s">
        <v>1275</v>
      </c>
      <c r="G1" s="48" t="s">
        <v>4553</v>
      </c>
      <c r="H1" s="48" t="s">
        <v>4439</v>
      </c>
      <c r="I1" s="135" t="s">
        <v>4554</v>
      </c>
      <c r="K1" s="47" t="s">
        <v>4552</v>
      </c>
      <c r="L1" s="48" t="s">
        <v>1275</v>
      </c>
      <c r="M1" s="48" t="s">
        <v>4553</v>
      </c>
      <c r="N1" s="48" t="s">
        <v>4439</v>
      </c>
      <c r="O1" s="135" t="s">
        <v>4554</v>
      </c>
    </row>
    <row r="2" spans="1:15" x14ac:dyDescent="0.35">
      <c r="A2" s="109" t="s">
        <v>0</v>
      </c>
      <c r="B2" s="58" t="s">
        <v>1</v>
      </c>
      <c r="C2" s="58" t="s">
        <v>3</v>
      </c>
      <c r="E2" s="136" t="s">
        <v>1580</v>
      </c>
      <c r="F2" s="110">
        <v>75</v>
      </c>
      <c r="G2" s="110">
        <v>484</v>
      </c>
      <c r="H2" s="111">
        <v>101.85</v>
      </c>
      <c r="I2" s="137">
        <v>49295.399999999994</v>
      </c>
      <c r="K2" s="6" t="s">
        <v>1568</v>
      </c>
      <c r="L2" s="104">
        <v>9</v>
      </c>
      <c r="M2" s="104">
        <v>20</v>
      </c>
      <c r="N2" s="104">
        <v>23.23</v>
      </c>
      <c r="O2" s="7">
        <v>464.6</v>
      </c>
    </row>
    <row r="3" spans="1:15" x14ac:dyDescent="0.35">
      <c r="A3" t="s">
        <v>1840</v>
      </c>
      <c r="B3" s="1">
        <v>44244</v>
      </c>
      <c r="C3">
        <v>100</v>
      </c>
      <c r="E3" s="136" t="s">
        <v>1324</v>
      </c>
      <c r="F3" s="110">
        <v>71</v>
      </c>
      <c r="G3" s="110">
        <v>13268</v>
      </c>
      <c r="H3" s="111">
        <v>3.15</v>
      </c>
      <c r="I3" s="137">
        <v>41794.199999999997</v>
      </c>
      <c r="K3" s="6" t="s">
        <v>1515</v>
      </c>
      <c r="L3" s="104">
        <v>4</v>
      </c>
      <c r="M3" s="104">
        <v>1600</v>
      </c>
      <c r="N3" s="104">
        <v>0.28999999999999998</v>
      </c>
      <c r="O3" s="7">
        <v>463.99999999999994</v>
      </c>
    </row>
    <row r="4" spans="1:15" x14ac:dyDescent="0.35">
      <c r="A4" t="s">
        <v>1840</v>
      </c>
      <c r="B4" s="1">
        <v>44302</v>
      </c>
      <c r="C4">
        <v>200</v>
      </c>
      <c r="E4" s="136" t="s">
        <v>1344</v>
      </c>
      <c r="F4" s="110">
        <v>18</v>
      </c>
      <c r="G4" s="110">
        <v>6016</v>
      </c>
      <c r="H4" s="111">
        <v>3.54</v>
      </c>
      <c r="I4" s="137">
        <v>21296.639999999999</v>
      </c>
      <c r="K4" s="6" t="s">
        <v>1519</v>
      </c>
      <c r="L4" s="104">
        <v>2</v>
      </c>
      <c r="M4" s="104">
        <v>1600</v>
      </c>
      <c r="N4" s="104">
        <v>0.28999999999999998</v>
      </c>
      <c r="O4" s="7">
        <v>463.99999999999994</v>
      </c>
    </row>
    <row r="5" spans="1:15" x14ac:dyDescent="0.35">
      <c r="A5" t="s">
        <v>1840</v>
      </c>
      <c r="B5" s="1">
        <v>44329</v>
      </c>
      <c r="C5">
        <v>200</v>
      </c>
      <c r="E5" s="136" t="s">
        <v>1382</v>
      </c>
      <c r="F5" s="110">
        <v>15</v>
      </c>
      <c r="G5" s="110">
        <v>3600</v>
      </c>
      <c r="H5" s="111">
        <v>5.3</v>
      </c>
      <c r="I5" s="137">
        <v>19080</v>
      </c>
      <c r="K5" s="6" t="s">
        <v>2303</v>
      </c>
      <c r="L5" s="104">
        <v>12</v>
      </c>
      <c r="M5" s="104">
        <v>24</v>
      </c>
      <c r="N5" s="104">
        <v>19.260000000000002</v>
      </c>
      <c r="O5" s="7">
        <v>462.24</v>
      </c>
    </row>
    <row r="6" spans="1:15" x14ac:dyDescent="0.35">
      <c r="A6" t="s">
        <v>1568</v>
      </c>
      <c r="B6" s="1">
        <v>44228</v>
      </c>
      <c r="C6">
        <v>2</v>
      </c>
      <c r="E6" s="136" t="s">
        <v>1339</v>
      </c>
      <c r="F6" s="110">
        <v>11</v>
      </c>
      <c r="G6" s="110">
        <v>8500</v>
      </c>
      <c r="H6" s="111">
        <v>2.15</v>
      </c>
      <c r="I6" s="137">
        <v>18275</v>
      </c>
      <c r="K6" s="6" t="s">
        <v>1769</v>
      </c>
      <c r="L6" s="104">
        <v>9</v>
      </c>
      <c r="M6" s="104">
        <v>600</v>
      </c>
      <c r="N6" s="104">
        <v>0.77</v>
      </c>
      <c r="O6" s="7">
        <v>462</v>
      </c>
    </row>
    <row r="7" spans="1:15" x14ac:dyDescent="0.35">
      <c r="A7" t="s">
        <v>1568</v>
      </c>
      <c r="B7" s="1">
        <v>44238</v>
      </c>
      <c r="C7">
        <v>2</v>
      </c>
      <c r="E7" s="136" t="s">
        <v>1279</v>
      </c>
      <c r="F7" s="110">
        <v>76</v>
      </c>
      <c r="G7" s="110">
        <v>49700</v>
      </c>
      <c r="H7" s="111">
        <v>0.32</v>
      </c>
      <c r="I7" s="137">
        <v>15904</v>
      </c>
      <c r="K7" s="6" t="s">
        <v>2550</v>
      </c>
      <c r="L7" s="104">
        <v>4</v>
      </c>
      <c r="M7" s="104">
        <v>96</v>
      </c>
      <c r="N7" s="104">
        <v>4.8099999999999996</v>
      </c>
      <c r="O7" s="7">
        <v>461.76</v>
      </c>
    </row>
    <row r="8" spans="1:15" x14ac:dyDescent="0.35">
      <c r="A8" t="s">
        <v>1568</v>
      </c>
      <c r="B8" s="1">
        <v>44256</v>
      </c>
      <c r="C8">
        <v>2</v>
      </c>
      <c r="E8" s="136" t="s">
        <v>1283</v>
      </c>
      <c r="F8" s="110">
        <v>27</v>
      </c>
      <c r="G8" s="110">
        <v>55500</v>
      </c>
      <c r="H8" s="111">
        <v>0.28000000000000003</v>
      </c>
      <c r="I8" s="137">
        <v>15540.000000000002</v>
      </c>
      <c r="K8" s="6" t="s">
        <v>3481</v>
      </c>
      <c r="L8" s="104">
        <v>2</v>
      </c>
      <c r="M8" s="104">
        <v>11</v>
      </c>
      <c r="N8" s="104">
        <v>41.91</v>
      </c>
      <c r="O8" s="7">
        <v>461.01</v>
      </c>
    </row>
    <row r="9" spans="1:15" x14ac:dyDescent="0.35">
      <c r="A9" t="s">
        <v>1568</v>
      </c>
      <c r="B9" s="1">
        <v>44258</v>
      </c>
      <c r="C9">
        <v>2</v>
      </c>
      <c r="E9" s="136" t="s">
        <v>1299</v>
      </c>
      <c r="F9" s="110">
        <v>77</v>
      </c>
      <c r="G9" s="110">
        <v>26600</v>
      </c>
      <c r="H9" s="111">
        <v>0.56000000000000005</v>
      </c>
      <c r="I9" s="137">
        <v>14896.000000000002</v>
      </c>
      <c r="K9" s="6" t="s">
        <v>3453</v>
      </c>
      <c r="L9" s="104">
        <v>5</v>
      </c>
      <c r="M9" s="104">
        <v>10</v>
      </c>
      <c r="N9" s="104">
        <v>46.04</v>
      </c>
      <c r="O9" s="7">
        <v>460.4</v>
      </c>
    </row>
    <row r="10" spans="1:15" x14ac:dyDescent="0.35">
      <c r="A10" t="s">
        <v>1568</v>
      </c>
      <c r="B10" s="1">
        <v>44265</v>
      </c>
      <c r="C10">
        <v>1</v>
      </c>
      <c r="E10" s="136" t="s">
        <v>2380</v>
      </c>
      <c r="F10" s="110">
        <v>38</v>
      </c>
      <c r="G10" s="110">
        <v>101</v>
      </c>
      <c r="H10" s="111">
        <v>116.51</v>
      </c>
      <c r="I10" s="137">
        <v>11767.51</v>
      </c>
      <c r="K10" s="6" t="s">
        <v>382</v>
      </c>
      <c r="L10" s="104">
        <v>13</v>
      </c>
      <c r="M10" s="104">
        <v>71</v>
      </c>
      <c r="N10" s="104">
        <v>6.48</v>
      </c>
      <c r="O10" s="7">
        <v>460.08000000000004</v>
      </c>
    </row>
    <row r="11" spans="1:15" x14ac:dyDescent="0.35">
      <c r="A11" t="s">
        <v>1568</v>
      </c>
      <c r="B11" s="1">
        <v>44285</v>
      </c>
      <c r="C11">
        <v>3</v>
      </c>
      <c r="E11" s="138" t="s">
        <v>2187</v>
      </c>
      <c r="F11" s="139">
        <v>25</v>
      </c>
      <c r="G11" s="139">
        <v>80</v>
      </c>
      <c r="H11" s="140">
        <v>140</v>
      </c>
      <c r="I11" s="141">
        <v>11200</v>
      </c>
      <c r="K11" s="6" t="s">
        <v>2223</v>
      </c>
      <c r="L11" s="104">
        <v>5</v>
      </c>
      <c r="M11" s="104">
        <v>160</v>
      </c>
      <c r="N11" s="104">
        <v>2.87</v>
      </c>
      <c r="O11" s="7">
        <v>459.20000000000005</v>
      </c>
    </row>
    <row r="12" spans="1:15" x14ac:dyDescent="0.35">
      <c r="A12" t="s">
        <v>1568</v>
      </c>
      <c r="B12" s="1">
        <v>44319</v>
      </c>
      <c r="C12">
        <v>1</v>
      </c>
      <c r="K12" s="6" t="s">
        <v>1971</v>
      </c>
      <c r="L12" s="104">
        <v>6</v>
      </c>
      <c r="M12" s="104">
        <v>300</v>
      </c>
      <c r="N12" s="104">
        <v>1.53</v>
      </c>
      <c r="O12" s="7">
        <v>459</v>
      </c>
    </row>
    <row r="13" spans="1:15" x14ac:dyDescent="0.35">
      <c r="A13" t="s">
        <v>1568</v>
      </c>
      <c r="B13" s="1">
        <v>44319</v>
      </c>
      <c r="C13">
        <v>4</v>
      </c>
      <c r="E13" s="112"/>
      <c r="F13" s="110"/>
      <c r="G13" s="110"/>
      <c r="H13" s="111"/>
      <c r="I13" s="111"/>
      <c r="K13" s="6" t="s">
        <v>2206</v>
      </c>
      <c r="L13" s="104">
        <v>4</v>
      </c>
      <c r="M13" s="104">
        <v>10</v>
      </c>
      <c r="N13" s="104">
        <v>45.89</v>
      </c>
      <c r="O13" s="7">
        <v>458.9</v>
      </c>
    </row>
    <row r="14" spans="1:15" x14ac:dyDescent="0.35">
      <c r="A14" t="s">
        <v>1568</v>
      </c>
      <c r="B14" s="1">
        <v>44320</v>
      </c>
      <c r="C14">
        <v>3</v>
      </c>
      <c r="E14" s="112"/>
      <c r="F14" s="110"/>
      <c r="G14" s="110"/>
      <c r="H14" s="111"/>
      <c r="I14" s="111"/>
      <c r="K14" s="6" t="s">
        <v>1586</v>
      </c>
      <c r="L14" s="104">
        <v>57</v>
      </c>
      <c r="M14" s="104">
        <v>1176</v>
      </c>
      <c r="N14" s="104">
        <v>0.39</v>
      </c>
      <c r="O14" s="7">
        <v>458.64000000000004</v>
      </c>
    </row>
    <row r="15" spans="1:15" x14ac:dyDescent="0.35">
      <c r="A15" t="s">
        <v>1515</v>
      </c>
      <c r="B15" s="1">
        <v>44239</v>
      </c>
      <c r="C15">
        <v>500</v>
      </c>
      <c r="E15" s="112"/>
      <c r="F15" s="110"/>
      <c r="G15" s="110"/>
      <c r="H15" s="111"/>
      <c r="I15" s="111"/>
      <c r="K15" s="6" t="s">
        <v>2114</v>
      </c>
      <c r="L15" s="104">
        <v>2</v>
      </c>
      <c r="M15" s="104">
        <v>200</v>
      </c>
      <c r="N15" s="104">
        <v>2.29</v>
      </c>
      <c r="O15" s="7">
        <v>458</v>
      </c>
    </row>
    <row r="16" spans="1:15" x14ac:dyDescent="0.35">
      <c r="A16" t="s">
        <v>1515</v>
      </c>
      <c r="B16" s="1">
        <v>44258</v>
      </c>
      <c r="C16">
        <v>100</v>
      </c>
      <c r="E16" s="112"/>
      <c r="F16" s="110"/>
      <c r="G16" s="110"/>
      <c r="H16" s="111"/>
      <c r="I16" s="111"/>
      <c r="K16" s="6" t="s">
        <v>1557</v>
      </c>
      <c r="L16" s="104">
        <v>8</v>
      </c>
      <c r="M16" s="104">
        <v>1300</v>
      </c>
      <c r="N16" s="104">
        <v>0.35</v>
      </c>
      <c r="O16" s="7">
        <v>454.99999999999994</v>
      </c>
    </row>
    <row r="17" spans="1:15" x14ac:dyDescent="0.35">
      <c r="A17" t="s">
        <v>1515</v>
      </c>
      <c r="B17" s="1">
        <v>44288</v>
      </c>
      <c r="C17">
        <v>400</v>
      </c>
      <c r="E17" s="112"/>
      <c r="F17" s="110"/>
      <c r="G17" s="110"/>
      <c r="H17" s="111"/>
      <c r="I17" s="111"/>
      <c r="K17" s="6" t="s">
        <v>2020</v>
      </c>
      <c r="L17" s="104">
        <v>17</v>
      </c>
      <c r="M17" s="104">
        <v>264</v>
      </c>
      <c r="N17" s="104">
        <v>1.72</v>
      </c>
      <c r="O17" s="7">
        <v>454.08</v>
      </c>
    </row>
    <row r="18" spans="1:15" x14ac:dyDescent="0.35">
      <c r="A18" t="s">
        <v>1515</v>
      </c>
      <c r="B18" s="1">
        <v>44288</v>
      </c>
      <c r="C18">
        <v>600</v>
      </c>
      <c r="E18" s="112"/>
      <c r="F18" s="110"/>
      <c r="G18" s="110"/>
      <c r="H18" s="111"/>
      <c r="I18" s="111"/>
      <c r="K18" s="6" t="s">
        <v>3637</v>
      </c>
      <c r="L18" s="104">
        <v>2</v>
      </c>
      <c r="M18" s="104">
        <v>6</v>
      </c>
      <c r="N18" s="104">
        <v>75.63</v>
      </c>
      <c r="O18" s="7">
        <v>453.78</v>
      </c>
    </row>
    <row r="19" spans="1:15" x14ac:dyDescent="0.35">
      <c r="A19" t="s">
        <v>1519</v>
      </c>
      <c r="B19" s="1">
        <v>44326</v>
      </c>
      <c r="C19">
        <v>100</v>
      </c>
      <c r="E19" s="112"/>
      <c r="F19" s="110"/>
      <c r="G19" s="110"/>
      <c r="H19" s="111"/>
      <c r="I19" s="111"/>
      <c r="K19" s="6" t="s">
        <v>95</v>
      </c>
      <c r="L19" s="104">
        <v>5</v>
      </c>
      <c r="M19" s="104">
        <v>53</v>
      </c>
      <c r="N19" s="104">
        <v>8.56</v>
      </c>
      <c r="O19" s="7">
        <v>453.68</v>
      </c>
    </row>
    <row r="20" spans="1:15" x14ac:dyDescent="0.35">
      <c r="A20" t="s">
        <v>1519</v>
      </c>
      <c r="B20" s="1">
        <v>44329</v>
      </c>
      <c r="C20">
        <v>1500</v>
      </c>
      <c r="E20" s="112"/>
      <c r="F20" s="110"/>
      <c r="G20" s="110"/>
      <c r="H20" s="111"/>
      <c r="I20" s="111"/>
      <c r="K20" s="6" t="s">
        <v>2405</v>
      </c>
      <c r="L20" s="104">
        <v>2</v>
      </c>
      <c r="M20" s="104">
        <v>100</v>
      </c>
      <c r="N20" s="104">
        <v>4.53</v>
      </c>
      <c r="O20" s="7">
        <v>453</v>
      </c>
    </row>
    <row r="21" spans="1:15" x14ac:dyDescent="0.35">
      <c r="A21" t="s">
        <v>2303</v>
      </c>
      <c r="B21" s="1">
        <v>44231</v>
      </c>
      <c r="C21">
        <v>2</v>
      </c>
      <c r="E21" s="112"/>
      <c r="F21" s="110"/>
      <c r="G21" s="110"/>
      <c r="H21" s="111"/>
      <c r="I21" s="111"/>
      <c r="K21" s="8" t="s">
        <v>1310</v>
      </c>
      <c r="L21" s="9">
        <v>2</v>
      </c>
      <c r="M21" s="9">
        <v>11</v>
      </c>
      <c r="N21" s="9">
        <v>41.11</v>
      </c>
      <c r="O21" s="10">
        <v>452.21</v>
      </c>
    </row>
    <row r="22" spans="1:15" x14ac:dyDescent="0.35">
      <c r="A22" t="s">
        <v>2303</v>
      </c>
      <c r="B22" s="1">
        <v>44270</v>
      </c>
      <c r="C22">
        <v>1</v>
      </c>
      <c r="E22" s="112"/>
      <c r="F22" s="110"/>
      <c r="G22" s="110"/>
      <c r="H22" s="111"/>
      <c r="I22" s="111"/>
    </row>
    <row r="23" spans="1:15" x14ac:dyDescent="0.35">
      <c r="A23" t="s">
        <v>2303</v>
      </c>
      <c r="B23" s="1">
        <v>44280</v>
      </c>
      <c r="C23">
        <v>1</v>
      </c>
      <c r="E23" s="112"/>
      <c r="F23" s="110"/>
      <c r="G23" s="110"/>
      <c r="H23" s="111"/>
      <c r="I23" s="111"/>
    </row>
    <row r="24" spans="1:15" x14ac:dyDescent="0.35">
      <c r="A24" t="s">
        <v>2303</v>
      </c>
      <c r="B24" s="1">
        <v>44280</v>
      </c>
      <c r="C24">
        <v>1</v>
      </c>
      <c r="E24" s="112"/>
      <c r="F24" s="110"/>
      <c r="G24" s="110"/>
      <c r="H24" s="111"/>
      <c r="I24" s="111"/>
    </row>
    <row r="25" spans="1:15" x14ac:dyDescent="0.35">
      <c r="A25" t="s">
        <v>2303</v>
      </c>
      <c r="B25" s="1">
        <v>44288</v>
      </c>
      <c r="C25">
        <v>1</v>
      </c>
      <c r="E25" s="112"/>
      <c r="F25" s="110"/>
      <c r="G25" s="110"/>
      <c r="H25" s="111"/>
      <c r="I25" s="111"/>
    </row>
    <row r="26" spans="1:15" x14ac:dyDescent="0.35">
      <c r="A26" t="s">
        <v>2303</v>
      </c>
      <c r="B26" s="1">
        <v>44314</v>
      </c>
      <c r="C26">
        <v>1</v>
      </c>
      <c r="E26" s="112"/>
      <c r="F26" s="110"/>
      <c r="G26" s="110"/>
      <c r="H26" s="111"/>
      <c r="I26" s="111"/>
    </row>
    <row r="27" spans="1:15" x14ac:dyDescent="0.35">
      <c r="A27" t="s">
        <v>2303</v>
      </c>
      <c r="B27" s="1">
        <v>44322</v>
      </c>
      <c r="C27">
        <v>2</v>
      </c>
      <c r="E27" s="112"/>
      <c r="F27" s="110"/>
      <c r="G27" s="110"/>
      <c r="H27" s="111"/>
      <c r="I27" s="111"/>
    </row>
    <row r="28" spans="1:15" x14ac:dyDescent="0.35">
      <c r="A28" t="s">
        <v>2303</v>
      </c>
      <c r="B28" s="1">
        <v>44323</v>
      </c>
      <c r="C28">
        <v>1</v>
      </c>
      <c r="E28" s="112"/>
      <c r="F28" s="110"/>
      <c r="G28" s="110"/>
      <c r="H28" s="111"/>
      <c r="I28" s="111"/>
    </row>
    <row r="29" spans="1:15" x14ac:dyDescent="0.35">
      <c r="A29" t="s">
        <v>2303</v>
      </c>
      <c r="B29" s="1">
        <v>44333</v>
      </c>
      <c r="C29">
        <v>1</v>
      </c>
      <c r="E29" s="112"/>
      <c r="F29" s="110"/>
      <c r="G29" s="110"/>
      <c r="H29" s="111"/>
      <c r="I29" s="111"/>
    </row>
    <row r="30" spans="1:15" x14ac:dyDescent="0.35">
      <c r="A30" t="s">
        <v>2303</v>
      </c>
      <c r="B30" s="1">
        <v>44340</v>
      </c>
      <c r="C30">
        <v>5</v>
      </c>
      <c r="E30" s="112"/>
      <c r="F30" s="110"/>
      <c r="G30" s="110"/>
      <c r="H30" s="111"/>
      <c r="I30" s="111"/>
    </row>
    <row r="31" spans="1:15" x14ac:dyDescent="0.35">
      <c r="A31" t="s">
        <v>2303</v>
      </c>
      <c r="B31" s="1">
        <v>44340</v>
      </c>
      <c r="C31">
        <v>3</v>
      </c>
      <c r="E31" s="112"/>
      <c r="F31" s="110"/>
      <c r="G31" s="110"/>
      <c r="H31" s="111"/>
      <c r="I31" s="111"/>
    </row>
    <row r="32" spans="1:15" x14ac:dyDescent="0.35">
      <c r="A32" t="s">
        <v>2303</v>
      </c>
      <c r="B32" s="1">
        <v>44343</v>
      </c>
      <c r="C32">
        <v>5</v>
      </c>
      <c r="E32" s="112"/>
      <c r="F32" s="110"/>
      <c r="G32" s="110"/>
      <c r="H32" s="111"/>
      <c r="I32" s="111"/>
    </row>
    <row r="33" spans="1:3" x14ac:dyDescent="0.35">
      <c r="A33" t="s">
        <v>1769</v>
      </c>
      <c r="B33" s="1">
        <v>44237</v>
      </c>
      <c r="C33">
        <v>100</v>
      </c>
    </row>
    <row r="34" spans="1:3" x14ac:dyDescent="0.35">
      <c r="A34" t="s">
        <v>1769</v>
      </c>
      <c r="B34" s="1">
        <v>44250</v>
      </c>
      <c r="C34">
        <v>50</v>
      </c>
    </row>
    <row r="35" spans="1:3" x14ac:dyDescent="0.35">
      <c r="A35" t="s">
        <v>1769</v>
      </c>
      <c r="B35" s="1">
        <v>44251</v>
      </c>
      <c r="C35">
        <v>50</v>
      </c>
    </row>
    <row r="36" spans="1:3" x14ac:dyDescent="0.35">
      <c r="A36" t="s">
        <v>1769</v>
      </c>
      <c r="B36" s="1">
        <v>44265</v>
      </c>
      <c r="C36">
        <v>50</v>
      </c>
    </row>
    <row r="37" spans="1:3" x14ac:dyDescent="0.35">
      <c r="A37" t="s">
        <v>1769</v>
      </c>
      <c r="B37" s="1">
        <v>44267</v>
      </c>
      <c r="C37">
        <v>50</v>
      </c>
    </row>
    <row r="38" spans="1:3" x14ac:dyDescent="0.35">
      <c r="A38" t="s">
        <v>1769</v>
      </c>
      <c r="B38" s="1">
        <v>44287</v>
      </c>
      <c r="C38">
        <v>100</v>
      </c>
    </row>
    <row r="39" spans="1:3" x14ac:dyDescent="0.35">
      <c r="A39" t="s">
        <v>1769</v>
      </c>
      <c r="B39" s="1">
        <v>44309</v>
      </c>
      <c r="C39">
        <v>100</v>
      </c>
    </row>
    <row r="40" spans="1:3" x14ac:dyDescent="0.35">
      <c r="A40" t="s">
        <v>1769</v>
      </c>
      <c r="B40" s="1">
        <v>44316</v>
      </c>
      <c r="C40">
        <v>50</v>
      </c>
    </row>
    <row r="41" spans="1:3" x14ac:dyDescent="0.35">
      <c r="A41" t="s">
        <v>1769</v>
      </c>
      <c r="B41" s="1">
        <v>44326</v>
      </c>
      <c r="C41">
        <v>50</v>
      </c>
    </row>
    <row r="42" spans="1:3" x14ac:dyDescent="0.35">
      <c r="A42" t="s">
        <v>2550</v>
      </c>
      <c r="B42" s="1">
        <v>44243</v>
      </c>
      <c r="C42">
        <v>12</v>
      </c>
    </row>
    <row r="43" spans="1:3" x14ac:dyDescent="0.35">
      <c r="A43" t="s">
        <v>2550</v>
      </c>
      <c r="B43" s="1">
        <v>44243</v>
      </c>
      <c r="C43">
        <v>48</v>
      </c>
    </row>
    <row r="44" spans="1:3" x14ac:dyDescent="0.35">
      <c r="A44" t="s">
        <v>2550</v>
      </c>
      <c r="B44" s="1">
        <v>44243</v>
      </c>
      <c r="C44">
        <v>32</v>
      </c>
    </row>
    <row r="45" spans="1:3" x14ac:dyDescent="0.35">
      <c r="A45" t="s">
        <v>2550</v>
      </c>
      <c r="B45" s="1">
        <v>44252</v>
      </c>
      <c r="C45">
        <v>4</v>
      </c>
    </row>
    <row r="46" spans="1:3" x14ac:dyDescent="0.35">
      <c r="A46" t="s">
        <v>3481</v>
      </c>
      <c r="B46" s="1">
        <v>44264</v>
      </c>
      <c r="C46">
        <v>10</v>
      </c>
    </row>
    <row r="47" spans="1:3" x14ac:dyDescent="0.35">
      <c r="A47" t="s">
        <v>3481</v>
      </c>
      <c r="B47" s="1">
        <v>44271</v>
      </c>
      <c r="C47">
        <v>1</v>
      </c>
    </row>
    <row r="48" spans="1:3" x14ac:dyDescent="0.35">
      <c r="A48" t="s">
        <v>3453</v>
      </c>
      <c r="B48" s="1">
        <v>44263</v>
      </c>
      <c r="C48">
        <v>1</v>
      </c>
    </row>
    <row r="49" spans="1:3" x14ac:dyDescent="0.35">
      <c r="A49" t="s">
        <v>3453</v>
      </c>
      <c r="B49" s="1">
        <v>44267</v>
      </c>
      <c r="C49">
        <v>1</v>
      </c>
    </row>
    <row r="50" spans="1:3" x14ac:dyDescent="0.35">
      <c r="A50" t="s">
        <v>3453</v>
      </c>
      <c r="B50" s="1">
        <v>44270</v>
      </c>
      <c r="C50">
        <v>2</v>
      </c>
    </row>
    <row r="51" spans="1:3" x14ac:dyDescent="0.35">
      <c r="A51" t="s">
        <v>3453</v>
      </c>
      <c r="B51" s="1">
        <v>44322</v>
      </c>
      <c r="C51">
        <v>3</v>
      </c>
    </row>
    <row r="52" spans="1:3" x14ac:dyDescent="0.35">
      <c r="A52" t="s">
        <v>3453</v>
      </c>
      <c r="B52" s="1">
        <v>44340</v>
      </c>
      <c r="C52">
        <v>3</v>
      </c>
    </row>
    <row r="53" spans="1:3" x14ac:dyDescent="0.35">
      <c r="A53" t="s">
        <v>382</v>
      </c>
      <c r="B53" s="1">
        <v>44230</v>
      </c>
      <c r="C53">
        <v>1</v>
      </c>
    </row>
    <row r="54" spans="1:3" x14ac:dyDescent="0.35">
      <c r="A54" t="s">
        <v>382</v>
      </c>
      <c r="B54" s="1">
        <v>44230</v>
      </c>
      <c r="C54">
        <v>10</v>
      </c>
    </row>
    <row r="55" spans="1:3" x14ac:dyDescent="0.35">
      <c r="A55" t="s">
        <v>382</v>
      </c>
      <c r="B55" s="1">
        <v>44232</v>
      </c>
      <c r="C55">
        <v>3</v>
      </c>
    </row>
    <row r="56" spans="1:3" x14ac:dyDescent="0.35">
      <c r="A56" t="s">
        <v>382</v>
      </c>
      <c r="B56" s="1">
        <v>44249</v>
      </c>
      <c r="C56">
        <v>10</v>
      </c>
    </row>
    <row r="57" spans="1:3" x14ac:dyDescent="0.35">
      <c r="A57" t="s">
        <v>382</v>
      </c>
      <c r="B57" s="1">
        <v>44281</v>
      </c>
      <c r="C57">
        <v>3</v>
      </c>
    </row>
    <row r="58" spans="1:3" x14ac:dyDescent="0.35">
      <c r="A58" t="s">
        <v>382</v>
      </c>
      <c r="B58" s="1">
        <v>44288</v>
      </c>
      <c r="C58">
        <v>9</v>
      </c>
    </row>
    <row r="59" spans="1:3" x14ac:dyDescent="0.35">
      <c r="A59" t="s">
        <v>382</v>
      </c>
      <c r="B59" s="1">
        <v>44302</v>
      </c>
      <c r="C59">
        <v>3</v>
      </c>
    </row>
    <row r="60" spans="1:3" x14ac:dyDescent="0.35">
      <c r="A60" t="s">
        <v>382</v>
      </c>
      <c r="B60" s="1">
        <v>44312</v>
      </c>
      <c r="C60">
        <v>1</v>
      </c>
    </row>
    <row r="61" spans="1:3" x14ac:dyDescent="0.35">
      <c r="A61" t="s">
        <v>382</v>
      </c>
      <c r="B61" s="1">
        <v>44314</v>
      </c>
      <c r="C61">
        <v>4</v>
      </c>
    </row>
    <row r="62" spans="1:3" x14ac:dyDescent="0.35">
      <c r="A62" t="s">
        <v>382</v>
      </c>
      <c r="B62" s="1">
        <v>44320</v>
      </c>
      <c r="C62">
        <v>11</v>
      </c>
    </row>
    <row r="63" spans="1:3" x14ac:dyDescent="0.35">
      <c r="A63" t="s">
        <v>382</v>
      </c>
      <c r="B63" s="1">
        <v>44320</v>
      </c>
      <c r="C63">
        <v>9</v>
      </c>
    </row>
    <row r="64" spans="1:3" x14ac:dyDescent="0.35">
      <c r="A64" t="s">
        <v>382</v>
      </c>
      <c r="B64" s="1">
        <v>44335</v>
      </c>
      <c r="C64">
        <v>4</v>
      </c>
    </row>
    <row r="65" spans="1:3" x14ac:dyDescent="0.35">
      <c r="A65" t="s">
        <v>382</v>
      </c>
      <c r="B65" s="1">
        <v>44344</v>
      </c>
      <c r="C65">
        <v>3</v>
      </c>
    </row>
    <row r="66" spans="1:3" x14ac:dyDescent="0.35">
      <c r="A66" t="s">
        <v>1971</v>
      </c>
      <c r="B66" s="1">
        <v>44231</v>
      </c>
      <c r="C66">
        <v>16</v>
      </c>
    </row>
    <row r="67" spans="1:3" x14ac:dyDescent="0.35">
      <c r="A67" t="s">
        <v>1971</v>
      </c>
      <c r="B67" s="1">
        <v>44231</v>
      </c>
      <c r="C67">
        <v>32</v>
      </c>
    </row>
    <row r="68" spans="1:3" x14ac:dyDescent="0.35">
      <c r="A68" t="s">
        <v>1971</v>
      </c>
      <c r="B68" s="1">
        <v>44231</v>
      </c>
      <c r="C68">
        <v>120</v>
      </c>
    </row>
    <row r="69" spans="1:3" x14ac:dyDescent="0.35">
      <c r="A69" t="s">
        <v>1971</v>
      </c>
      <c r="B69" s="1">
        <v>44231</v>
      </c>
      <c r="C69">
        <v>76</v>
      </c>
    </row>
    <row r="70" spans="1:3" x14ac:dyDescent="0.35">
      <c r="A70" t="s">
        <v>1971</v>
      </c>
      <c r="B70" s="1">
        <v>44231</v>
      </c>
      <c r="C70">
        <v>24</v>
      </c>
    </row>
    <row r="71" spans="1:3" x14ac:dyDescent="0.35">
      <c r="A71" t="s">
        <v>1971</v>
      </c>
      <c r="B71" s="1">
        <v>44231</v>
      </c>
      <c r="C71">
        <v>32</v>
      </c>
    </row>
    <row r="72" spans="1:3" x14ac:dyDescent="0.35">
      <c r="A72" t="s">
        <v>2206</v>
      </c>
      <c r="B72" s="1">
        <v>44230</v>
      </c>
      <c r="C72">
        <v>1</v>
      </c>
    </row>
    <row r="73" spans="1:3" x14ac:dyDescent="0.35">
      <c r="A73" t="s">
        <v>2206</v>
      </c>
      <c r="B73" s="1">
        <v>44288</v>
      </c>
      <c r="C73">
        <v>1</v>
      </c>
    </row>
    <row r="74" spans="1:3" x14ac:dyDescent="0.35">
      <c r="A74" t="s">
        <v>2206</v>
      </c>
      <c r="B74" s="1">
        <v>44299</v>
      </c>
      <c r="C74">
        <v>5</v>
      </c>
    </row>
    <row r="75" spans="1:3" x14ac:dyDescent="0.35">
      <c r="A75" t="s">
        <v>2206</v>
      </c>
      <c r="B75" s="1">
        <v>44320</v>
      </c>
      <c r="C75">
        <v>3</v>
      </c>
    </row>
    <row r="76" spans="1:3" x14ac:dyDescent="0.35">
      <c r="A76" t="s">
        <v>1586</v>
      </c>
      <c r="B76" s="1">
        <v>44238</v>
      </c>
      <c r="C76">
        <v>8</v>
      </c>
    </row>
    <row r="77" spans="1:3" x14ac:dyDescent="0.35">
      <c r="A77" t="s">
        <v>1586</v>
      </c>
      <c r="B77" s="1">
        <v>44238</v>
      </c>
      <c r="C77">
        <v>20</v>
      </c>
    </row>
    <row r="78" spans="1:3" x14ac:dyDescent="0.35">
      <c r="A78" t="s">
        <v>1586</v>
      </c>
      <c r="B78" s="1">
        <v>44238</v>
      </c>
      <c r="C78">
        <v>4</v>
      </c>
    </row>
    <row r="79" spans="1:3" x14ac:dyDescent="0.35">
      <c r="A79" t="s">
        <v>1586</v>
      </c>
      <c r="B79" s="1">
        <v>44243</v>
      </c>
      <c r="C79">
        <v>40</v>
      </c>
    </row>
    <row r="80" spans="1:3" x14ac:dyDescent="0.35">
      <c r="A80" t="s">
        <v>1586</v>
      </c>
      <c r="B80" s="1">
        <v>44243</v>
      </c>
      <c r="C80">
        <v>8</v>
      </c>
    </row>
    <row r="81" spans="1:3" x14ac:dyDescent="0.35">
      <c r="A81" t="s">
        <v>1586</v>
      </c>
      <c r="B81" s="1">
        <v>44244</v>
      </c>
      <c r="C81">
        <v>8</v>
      </c>
    </row>
    <row r="82" spans="1:3" x14ac:dyDescent="0.35">
      <c r="A82" t="s">
        <v>1586</v>
      </c>
      <c r="B82" s="1">
        <v>44245</v>
      </c>
      <c r="C82">
        <v>32</v>
      </c>
    </row>
    <row r="83" spans="1:3" x14ac:dyDescent="0.35">
      <c r="A83" t="s">
        <v>1586</v>
      </c>
      <c r="B83" s="1">
        <v>44246</v>
      </c>
      <c r="C83">
        <v>8</v>
      </c>
    </row>
    <row r="84" spans="1:3" x14ac:dyDescent="0.35">
      <c r="A84" t="s">
        <v>1586</v>
      </c>
      <c r="B84" s="1">
        <v>44246</v>
      </c>
      <c r="C84">
        <v>8</v>
      </c>
    </row>
    <row r="85" spans="1:3" x14ac:dyDescent="0.35">
      <c r="A85" t="s">
        <v>1586</v>
      </c>
      <c r="B85" s="1">
        <v>44249</v>
      </c>
      <c r="C85">
        <v>8</v>
      </c>
    </row>
    <row r="86" spans="1:3" x14ac:dyDescent="0.35">
      <c r="A86" t="s">
        <v>1586</v>
      </c>
      <c r="B86" s="1">
        <v>44249</v>
      </c>
      <c r="C86">
        <v>48</v>
      </c>
    </row>
    <row r="87" spans="1:3" x14ac:dyDescent="0.35">
      <c r="A87" t="s">
        <v>1586</v>
      </c>
      <c r="B87" s="1">
        <v>44251</v>
      </c>
      <c r="C87">
        <v>16</v>
      </c>
    </row>
    <row r="88" spans="1:3" x14ac:dyDescent="0.35">
      <c r="A88" t="s">
        <v>1586</v>
      </c>
      <c r="B88" s="1">
        <v>44251</v>
      </c>
      <c r="C88">
        <v>16</v>
      </c>
    </row>
    <row r="89" spans="1:3" x14ac:dyDescent="0.35">
      <c r="A89" t="s">
        <v>1586</v>
      </c>
      <c r="B89" s="1">
        <v>44251</v>
      </c>
      <c r="C89">
        <v>16</v>
      </c>
    </row>
    <row r="90" spans="1:3" x14ac:dyDescent="0.35">
      <c r="A90" t="s">
        <v>1586</v>
      </c>
      <c r="B90" s="1">
        <v>44252</v>
      </c>
      <c r="C90">
        <v>4</v>
      </c>
    </row>
    <row r="91" spans="1:3" x14ac:dyDescent="0.35">
      <c r="A91" t="s">
        <v>1586</v>
      </c>
      <c r="B91" s="1">
        <v>44256</v>
      </c>
      <c r="C91">
        <v>8</v>
      </c>
    </row>
    <row r="92" spans="1:3" x14ac:dyDescent="0.35">
      <c r="A92" t="s">
        <v>1586</v>
      </c>
      <c r="B92" s="1">
        <v>44259</v>
      </c>
      <c r="C92">
        <v>16</v>
      </c>
    </row>
    <row r="93" spans="1:3" x14ac:dyDescent="0.35">
      <c r="A93" t="s">
        <v>1586</v>
      </c>
      <c r="B93" s="1">
        <v>44259</v>
      </c>
      <c r="C93">
        <v>8</v>
      </c>
    </row>
    <row r="94" spans="1:3" x14ac:dyDescent="0.35">
      <c r="A94" t="s">
        <v>1586</v>
      </c>
      <c r="B94" s="1">
        <v>44263</v>
      </c>
      <c r="C94">
        <v>8</v>
      </c>
    </row>
    <row r="95" spans="1:3" x14ac:dyDescent="0.35">
      <c r="A95" t="s">
        <v>1586</v>
      </c>
      <c r="B95" s="1">
        <v>44264</v>
      </c>
      <c r="C95">
        <v>32</v>
      </c>
    </row>
    <row r="96" spans="1:3" x14ac:dyDescent="0.35">
      <c r="A96" t="s">
        <v>1586</v>
      </c>
      <c r="B96" s="1">
        <v>44265</v>
      </c>
      <c r="C96">
        <v>32</v>
      </c>
    </row>
    <row r="97" spans="1:3" x14ac:dyDescent="0.35">
      <c r="A97" t="s">
        <v>1586</v>
      </c>
      <c r="B97" s="1">
        <v>44271</v>
      </c>
      <c r="C97">
        <v>88</v>
      </c>
    </row>
    <row r="98" spans="1:3" x14ac:dyDescent="0.35">
      <c r="A98" t="s">
        <v>1586</v>
      </c>
      <c r="B98" s="1">
        <v>44278</v>
      </c>
      <c r="C98">
        <v>8</v>
      </c>
    </row>
    <row r="99" spans="1:3" x14ac:dyDescent="0.35">
      <c r="A99" t="s">
        <v>1586</v>
      </c>
      <c r="B99" s="1">
        <v>44279</v>
      </c>
      <c r="C99">
        <v>12</v>
      </c>
    </row>
    <row r="100" spans="1:3" x14ac:dyDescent="0.35">
      <c r="A100" t="s">
        <v>1586</v>
      </c>
      <c r="B100" s="1">
        <v>44279</v>
      </c>
      <c r="C100">
        <v>8</v>
      </c>
    </row>
    <row r="101" spans="1:3" x14ac:dyDescent="0.35">
      <c r="A101" t="s">
        <v>1586</v>
      </c>
      <c r="B101" s="1">
        <v>44280</v>
      </c>
      <c r="C101">
        <v>8</v>
      </c>
    </row>
    <row r="102" spans="1:3" x14ac:dyDescent="0.35">
      <c r="A102" t="s">
        <v>1586</v>
      </c>
      <c r="B102" s="1">
        <v>44281</v>
      </c>
      <c r="C102">
        <v>48</v>
      </c>
    </row>
    <row r="103" spans="1:3" x14ac:dyDescent="0.35">
      <c r="A103" t="s">
        <v>1586</v>
      </c>
      <c r="B103" s="1">
        <v>44285</v>
      </c>
      <c r="C103">
        <v>16</v>
      </c>
    </row>
    <row r="104" spans="1:3" x14ac:dyDescent="0.35">
      <c r="A104" t="s">
        <v>1586</v>
      </c>
      <c r="B104" s="1">
        <v>44286</v>
      </c>
      <c r="C104">
        <v>24</v>
      </c>
    </row>
    <row r="105" spans="1:3" x14ac:dyDescent="0.35">
      <c r="A105" t="s">
        <v>1586</v>
      </c>
      <c r="B105" s="1">
        <v>44291</v>
      </c>
      <c r="C105">
        <v>40</v>
      </c>
    </row>
    <row r="106" spans="1:3" x14ac:dyDescent="0.35">
      <c r="A106" t="s">
        <v>1586</v>
      </c>
      <c r="B106" s="1">
        <v>44291</v>
      </c>
      <c r="C106">
        <v>8</v>
      </c>
    </row>
    <row r="107" spans="1:3" x14ac:dyDescent="0.35">
      <c r="A107" t="s">
        <v>1586</v>
      </c>
      <c r="B107" s="1">
        <v>44293</v>
      </c>
      <c r="C107">
        <v>8</v>
      </c>
    </row>
    <row r="108" spans="1:3" x14ac:dyDescent="0.35">
      <c r="A108" t="s">
        <v>1586</v>
      </c>
      <c r="B108" s="1">
        <v>44293</v>
      </c>
      <c r="C108">
        <v>24</v>
      </c>
    </row>
    <row r="109" spans="1:3" x14ac:dyDescent="0.35">
      <c r="A109" t="s">
        <v>1586</v>
      </c>
      <c r="B109" s="1">
        <v>44298</v>
      </c>
      <c r="C109">
        <v>8</v>
      </c>
    </row>
    <row r="110" spans="1:3" x14ac:dyDescent="0.35">
      <c r="A110" t="s">
        <v>1586</v>
      </c>
      <c r="B110" s="1">
        <v>44299</v>
      </c>
      <c r="C110">
        <v>16</v>
      </c>
    </row>
    <row r="111" spans="1:3" x14ac:dyDescent="0.35">
      <c r="A111" t="s">
        <v>1586</v>
      </c>
      <c r="B111" s="1">
        <v>44300</v>
      </c>
      <c r="C111">
        <v>8</v>
      </c>
    </row>
    <row r="112" spans="1:3" x14ac:dyDescent="0.35">
      <c r="A112" t="s">
        <v>1586</v>
      </c>
      <c r="B112" s="1">
        <v>44302</v>
      </c>
      <c r="C112">
        <v>80</v>
      </c>
    </row>
    <row r="113" spans="1:3" x14ac:dyDescent="0.35">
      <c r="A113" t="s">
        <v>1586</v>
      </c>
      <c r="B113" s="1">
        <v>44305</v>
      </c>
      <c r="C113">
        <v>8</v>
      </c>
    </row>
    <row r="114" spans="1:3" x14ac:dyDescent="0.35">
      <c r="A114" t="s">
        <v>1586</v>
      </c>
      <c r="B114" s="1">
        <v>44308</v>
      </c>
      <c r="C114">
        <v>28</v>
      </c>
    </row>
    <row r="115" spans="1:3" x14ac:dyDescent="0.35">
      <c r="A115" t="s">
        <v>1586</v>
      </c>
      <c r="B115" s="1">
        <v>44308</v>
      </c>
      <c r="C115">
        <v>8</v>
      </c>
    </row>
    <row r="116" spans="1:3" x14ac:dyDescent="0.35">
      <c r="A116" t="s">
        <v>1586</v>
      </c>
      <c r="B116" s="1">
        <v>44312</v>
      </c>
      <c r="C116">
        <v>8</v>
      </c>
    </row>
    <row r="117" spans="1:3" x14ac:dyDescent="0.35">
      <c r="A117" t="s">
        <v>1586</v>
      </c>
      <c r="B117" s="1">
        <v>44314</v>
      </c>
      <c r="C117">
        <v>48</v>
      </c>
    </row>
    <row r="118" spans="1:3" x14ac:dyDescent="0.35">
      <c r="A118" t="s">
        <v>1586</v>
      </c>
      <c r="B118" s="1">
        <v>44315</v>
      </c>
      <c r="C118">
        <v>16</v>
      </c>
    </row>
    <row r="119" spans="1:3" x14ac:dyDescent="0.35">
      <c r="A119" t="s">
        <v>1586</v>
      </c>
      <c r="B119" s="1">
        <v>44319</v>
      </c>
      <c r="C119">
        <v>8</v>
      </c>
    </row>
    <row r="120" spans="1:3" x14ac:dyDescent="0.35">
      <c r="A120" t="s">
        <v>1586</v>
      </c>
      <c r="B120" s="1">
        <v>44321</v>
      </c>
      <c r="C120">
        <v>8</v>
      </c>
    </row>
    <row r="121" spans="1:3" x14ac:dyDescent="0.35">
      <c r="A121" t="s">
        <v>1586</v>
      </c>
      <c r="B121" s="1">
        <v>44321</v>
      </c>
      <c r="C121">
        <v>64</v>
      </c>
    </row>
    <row r="122" spans="1:3" x14ac:dyDescent="0.35">
      <c r="A122" t="s">
        <v>1586</v>
      </c>
      <c r="B122" s="1">
        <v>44321</v>
      </c>
      <c r="C122">
        <v>64</v>
      </c>
    </row>
    <row r="123" spans="1:3" x14ac:dyDescent="0.35">
      <c r="A123" t="s">
        <v>1586</v>
      </c>
      <c r="B123" s="1">
        <v>44322</v>
      </c>
      <c r="C123">
        <v>4</v>
      </c>
    </row>
    <row r="124" spans="1:3" x14ac:dyDescent="0.35">
      <c r="A124" t="s">
        <v>1586</v>
      </c>
      <c r="B124" s="1">
        <v>44326</v>
      </c>
      <c r="C124">
        <v>16</v>
      </c>
    </row>
    <row r="125" spans="1:3" x14ac:dyDescent="0.35">
      <c r="A125" t="s">
        <v>1586</v>
      </c>
      <c r="B125" s="1">
        <v>44329</v>
      </c>
      <c r="C125">
        <v>8</v>
      </c>
    </row>
    <row r="126" spans="1:3" x14ac:dyDescent="0.35">
      <c r="A126" t="s">
        <v>1586</v>
      </c>
      <c r="B126" s="1">
        <v>44330</v>
      </c>
      <c r="C126">
        <v>24</v>
      </c>
    </row>
    <row r="127" spans="1:3" x14ac:dyDescent="0.35">
      <c r="A127" t="s">
        <v>1586</v>
      </c>
      <c r="B127" s="1">
        <v>44333</v>
      </c>
      <c r="C127">
        <v>8</v>
      </c>
    </row>
    <row r="128" spans="1:3" x14ac:dyDescent="0.35">
      <c r="A128" t="s">
        <v>1586</v>
      </c>
      <c r="B128" s="1">
        <v>44335</v>
      </c>
      <c r="C128">
        <v>64</v>
      </c>
    </row>
    <row r="129" spans="1:3" x14ac:dyDescent="0.35">
      <c r="A129" t="s">
        <v>1586</v>
      </c>
      <c r="B129" s="1">
        <v>44336</v>
      </c>
      <c r="C129">
        <v>8</v>
      </c>
    </row>
    <row r="130" spans="1:3" x14ac:dyDescent="0.35">
      <c r="A130" t="s">
        <v>1586</v>
      </c>
      <c r="B130" s="1">
        <v>44337</v>
      </c>
      <c r="C130">
        <v>16</v>
      </c>
    </row>
    <row r="131" spans="1:3" x14ac:dyDescent="0.35">
      <c r="A131" t="s">
        <v>1586</v>
      </c>
      <c r="B131" s="1">
        <v>44340</v>
      </c>
      <c r="C131">
        <v>8</v>
      </c>
    </row>
    <row r="132" spans="1:3" x14ac:dyDescent="0.35">
      <c r="A132" t="s">
        <v>1586</v>
      </c>
      <c r="B132" s="1">
        <v>44344</v>
      </c>
      <c r="C132">
        <v>8</v>
      </c>
    </row>
    <row r="133" spans="1:3" x14ac:dyDescent="0.35">
      <c r="A133" t="s">
        <v>2114</v>
      </c>
      <c r="B133" s="1">
        <v>44292</v>
      </c>
      <c r="C133">
        <v>100</v>
      </c>
    </row>
    <row r="134" spans="1:3" x14ac:dyDescent="0.35">
      <c r="A134" t="s">
        <v>2114</v>
      </c>
      <c r="B134" s="1">
        <v>44312</v>
      </c>
      <c r="C134">
        <v>100</v>
      </c>
    </row>
    <row r="135" spans="1:3" x14ac:dyDescent="0.35">
      <c r="A135" t="s">
        <v>1557</v>
      </c>
      <c r="B135" s="1">
        <v>44236</v>
      </c>
      <c r="C135">
        <v>100</v>
      </c>
    </row>
    <row r="136" spans="1:3" x14ac:dyDescent="0.35">
      <c r="A136" t="s">
        <v>1557</v>
      </c>
      <c r="B136" s="1">
        <v>44237</v>
      </c>
      <c r="C136">
        <v>100</v>
      </c>
    </row>
    <row r="137" spans="1:3" x14ac:dyDescent="0.35">
      <c r="A137" t="s">
        <v>1557</v>
      </c>
      <c r="B137" s="1">
        <v>44279</v>
      </c>
      <c r="C137">
        <v>400</v>
      </c>
    </row>
    <row r="138" spans="1:3" x14ac:dyDescent="0.35">
      <c r="A138" t="s">
        <v>1557</v>
      </c>
      <c r="B138" s="1">
        <v>44299</v>
      </c>
      <c r="C138">
        <v>100</v>
      </c>
    </row>
    <row r="139" spans="1:3" x14ac:dyDescent="0.35">
      <c r="A139" t="s">
        <v>1557</v>
      </c>
      <c r="B139" s="1">
        <v>44301</v>
      </c>
      <c r="C139">
        <v>100</v>
      </c>
    </row>
    <row r="140" spans="1:3" x14ac:dyDescent="0.35">
      <c r="A140" t="s">
        <v>1557</v>
      </c>
      <c r="B140" s="1">
        <v>44309</v>
      </c>
      <c r="C140">
        <v>200</v>
      </c>
    </row>
    <row r="141" spans="1:3" x14ac:dyDescent="0.35">
      <c r="A141" t="s">
        <v>1557</v>
      </c>
      <c r="B141" s="1">
        <v>44326</v>
      </c>
      <c r="C141">
        <v>200</v>
      </c>
    </row>
    <row r="142" spans="1:3" x14ac:dyDescent="0.35">
      <c r="A142" t="s">
        <v>1557</v>
      </c>
      <c r="B142" s="1">
        <v>44326</v>
      </c>
      <c r="C142">
        <v>100</v>
      </c>
    </row>
    <row r="143" spans="1:3" x14ac:dyDescent="0.35">
      <c r="A143" t="s">
        <v>2020</v>
      </c>
      <c r="B143" s="1">
        <v>44237</v>
      </c>
      <c r="C143">
        <v>8</v>
      </c>
    </row>
    <row r="144" spans="1:3" x14ac:dyDescent="0.35">
      <c r="A144" t="s">
        <v>2020</v>
      </c>
      <c r="B144" s="1">
        <v>44239</v>
      </c>
      <c r="C144">
        <v>32</v>
      </c>
    </row>
    <row r="145" spans="1:3" x14ac:dyDescent="0.35">
      <c r="A145" t="s">
        <v>2020</v>
      </c>
      <c r="B145" s="1">
        <v>44239</v>
      </c>
      <c r="C145">
        <v>8</v>
      </c>
    </row>
    <row r="146" spans="1:3" x14ac:dyDescent="0.35">
      <c r="A146" t="s">
        <v>2020</v>
      </c>
      <c r="B146" s="1">
        <v>44243</v>
      </c>
      <c r="C146">
        <v>16</v>
      </c>
    </row>
    <row r="147" spans="1:3" x14ac:dyDescent="0.35">
      <c r="A147" t="s">
        <v>2020</v>
      </c>
      <c r="B147" s="1">
        <v>44245</v>
      </c>
      <c r="C147">
        <v>8</v>
      </c>
    </row>
    <row r="148" spans="1:3" x14ac:dyDescent="0.35">
      <c r="A148" t="s">
        <v>2020</v>
      </c>
      <c r="B148" s="1">
        <v>44245</v>
      </c>
      <c r="C148">
        <v>8</v>
      </c>
    </row>
    <row r="149" spans="1:3" x14ac:dyDescent="0.35">
      <c r="A149" t="s">
        <v>2020</v>
      </c>
      <c r="B149" s="1">
        <v>44245</v>
      </c>
      <c r="C149">
        <v>8</v>
      </c>
    </row>
    <row r="150" spans="1:3" x14ac:dyDescent="0.35">
      <c r="A150" t="s">
        <v>2020</v>
      </c>
      <c r="B150" s="1">
        <v>44278</v>
      </c>
      <c r="C150">
        <v>32</v>
      </c>
    </row>
    <row r="151" spans="1:3" x14ac:dyDescent="0.35">
      <c r="A151" t="s">
        <v>2020</v>
      </c>
      <c r="B151" s="1">
        <v>44279</v>
      </c>
      <c r="C151">
        <v>16</v>
      </c>
    </row>
    <row r="152" spans="1:3" x14ac:dyDescent="0.35">
      <c r="A152" t="s">
        <v>2020</v>
      </c>
      <c r="B152" s="1">
        <v>44279</v>
      </c>
      <c r="C152">
        <v>8</v>
      </c>
    </row>
    <row r="153" spans="1:3" x14ac:dyDescent="0.35">
      <c r="A153" t="s">
        <v>2020</v>
      </c>
      <c r="B153" s="1">
        <v>44281</v>
      </c>
      <c r="C153">
        <v>32</v>
      </c>
    </row>
    <row r="154" spans="1:3" x14ac:dyDescent="0.35">
      <c r="A154" t="s">
        <v>2020</v>
      </c>
      <c r="B154" s="1">
        <v>44281</v>
      </c>
      <c r="C154">
        <v>16</v>
      </c>
    </row>
    <row r="155" spans="1:3" x14ac:dyDescent="0.35">
      <c r="A155" t="s">
        <v>2020</v>
      </c>
      <c r="B155" s="1">
        <v>44284</v>
      </c>
      <c r="C155">
        <v>16</v>
      </c>
    </row>
    <row r="156" spans="1:3" x14ac:dyDescent="0.35">
      <c r="A156" t="s">
        <v>2020</v>
      </c>
      <c r="B156" s="1">
        <v>44323</v>
      </c>
      <c r="C156">
        <v>16</v>
      </c>
    </row>
    <row r="157" spans="1:3" x14ac:dyDescent="0.35">
      <c r="A157" t="s">
        <v>2020</v>
      </c>
      <c r="B157" s="1">
        <v>44326</v>
      </c>
      <c r="C157">
        <v>8</v>
      </c>
    </row>
    <row r="158" spans="1:3" x14ac:dyDescent="0.35">
      <c r="A158" t="s">
        <v>2020</v>
      </c>
      <c r="B158" s="1">
        <v>44326</v>
      </c>
      <c r="C158">
        <v>8</v>
      </c>
    </row>
    <row r="159" spans="1:3" x14ac:dyDescent="0.35">
      <c r="A159" t="s">
        <v>2020</v>
      </c>
      <c r="B159" s="1">
        <v>44335</v>
      </c>
      <c r="C159">
        <v>24</v>
      </c>
    </row>
    <row r="160" spans="1:3" x14ac:dyDescent="0.35">
      <c r="A160" t="s">
        <v>3637</v>
      </c>
      <c r="B160" s="1">
        <v>44272</v>
      </c>
      <c r="C160">
        <v>5</v>
      </c>
    </row>
    <row r="161" spans="1:3" x14ac:dyDescent="0.35">
      <c r="A161" t="s">
        <v>3637</v>
      </c>
      <c r="B161" s="1">
        <v>44291</v>
      </c>
      <c r="C161">
        <v>1</v>
      </c>
    </row>
    <row r="162" spans="1:3" x14ac:dyDescent="0.35">
      <c r="A162" t="s">
        <v>95</v>
      </c>
      <c r="B162" s="1">
        <v>44272</v>
      </c>
      <c r="C162">
        <v>14</v>
      </c>
    </row>
    <row r="163" spans="1:3" x14ac:dyDescent="0.35">
      <c r="A163" t="s">
        <v>95</v>
      </c>
      <c r="B163" s="1">
        <v>44294</v>
      </c>
      <c r="C163">
        <v>2</v>
      </c>
    </row>
    <row r="164" spans="1:3" x14ac:dyDescent="0.35">
      <c r="A164" t="s">
        <v>95</v>
      </c>
      <c r="B164" s="1">
        <v>44294</v>
      </c>
      <c r="C164">
        <v>1</v>
      </c>
    </row>
    <row r="165" spans="1:3" x14ac:dyDescent="0.35">
      <c r="A165" t="s">
        <v>95</v>
      </c>
      <c r="B165" s="1">
        <v>44294</v>
      </c>
      <c r="C165">
        <v>10</v>
      </c>
    </row>
    <row r="166" spans="1:3" x14ac:dyDescent="0.35">
      <c r="A166" t="s">
        <v>95</v>
      </c>
      <c r="B166" s="1">
        <v>44307</v>
      </c>
      <c r="C166">
        <v>26</v>
      </c>
    </row>
    <row r="167" spans="1:3" x14ac:dyDescent="0.35">
      <c r="A167" t="s">
        <v>2405</v>
      </c>
      <c r="B167" s="1">
        <v>44237</v>
      </c>
      <c r="C167">
        <v>50</v>
      </c>
    </row>
    <row r="168" spans="1:3" x14ac:dyDescent="0.35">
      <c r="A168" t="s">
        <v>2405</v>
      </c>
      <c r="B168" s="1">
        <v>44344</v>
      </c>
      <c r="C168">
        <v>50</v>
      </c>
    </row>
    <row r="169" spans="1:3" x14ac:dyDescent="0.35">
      <c r="A169" t="s">
        <v>1310</v>
      </c>
      <c r="B169" s="1">
        <v>44228</v>
      </c>
      <c r="C169">
        <v>2</v>
      </c>
    </row>
    <row r="170" spans="1:3" x14ac:dyDescent="0.35">
      <c r="A170" t="s">
        <v>1310</v>
      </c>
      <c r="B170" s="1">
        <v>44228</v>
      </c>
      <c r="C170">
        <v>9</v>
      </c>
    </row>
    <row r="171" spans="1:3" x14ac:dyDescent="0.35">
      <c r="A171" t="s">
        <v>1580</v>
      </c>
      <c r="B171" s="1">
        <v>44228</v>
      </c>
      <c r="C171">
        <v>1</v>
      </c>
    </row>
    <row r="172" spans="1:3" x14ac:dyDescent="0.35">
      <c r="A172" t="s">
        <v>1580</v>
      </c>
      <c r="B172" s="1">
        <v>44230</v>
      </c>
      <c r="C172">
        <v>68</v>
      </c>
    </row>
    <row r="173" spans="1:3" x14ac:dyDescent="0.35">
      <c r="A173" t="s">
        <v>1580</v>
      </c>
      <c r="B173" s="1">
        <v>44230</v>
      </c>
      <c r="C173">
        <v>30</v>
      </c>
    </row>
    <row r="174" spans="1:3" x14ac:dyDescent="0.35">
      <c r="A174" t="s">
        <v>1580</v>
      </c>
      <c r="B174" s="1">
        <v>44232</v>
      </c>
      <c r="C174">
        <v>2</v>
      </c>
    </row>
    <row r="175" spans="1:3" x14ac:dyDescent="0.35">
      <c r="A175" t="s">
        <v>1580</v>
      </c>
      <c r="B175" s="1">
        <v>44237</v>
      </c>
      <c r="C175">
        <v>1</v>
      </c>
    </row>
    <row r="176" spans="1:3" x14ac:dyDescent="0.35">
      <c r="A176" t="s">
        <v>1580</v>
      </c>
      <c r="B176" s="1">
        <v>44237</v>
      </c>
      <c r="C176">
        <v>4</v>
      </c>
    </row>
    <row r="177" spans="1:3" x14ac:dyDescent="0.35">
      <c r="A177" t="s">
        <v>1580</v>
      </c>
      <c r="B177" s="1">
        <v>44238</v>
      </c>
      <c r="C177">
        <v>1</v>
      </c>
    </row>
    <row r="178" spans="1:3" x14ac:dyDescent="0.35">
      <c r="A178" t="s">
        <v>1580</v>
      </c>
      <c r="B178" s="1">
        <v>44238</v>
      </c>
      <c r="C178">
        <v>1</v>
      </c>
    </row>
    <row r="179" spans="1:3" x14ac:dyDescent="0.35">
      <c r="A179" t="s">
        <v>1580</v>
      </c>
      <c r="B179" s="1">
        <v>44238</v>
      </c>
      <c r="C179">
        <v>2</v>
      </c>
    </row>
    <row r="180" spans="1:3" x14ac:dyDescent="0.35">
      <c r="A180" t="s">
        <v>1580</v>
      </c>
      <c r="B180" s="1">
        <v>44239</v>
      </c>
      <c r="C180">
        <v>1</v>
      </c>
    </row>
    <row r="181" spans="1:3" x14ac:dyDescent="0.35">
      <c r="A181" t="s">
        <v>1580</v>
      </c>
      <c r="B181" s="1">
        <v>44239</v>
      </c>
      <c r="C181">
        <v>2</v>
      </c>
    </row>
    <row r="182" spans="1:3" x14ac:dyDescent="0.35">
      <c r="A182" t="s">
        <v>1580</v>
      </c>
      <c r="B182" s="1">
        <v>44242</v>
      </c>
      <c r="C182">
        <v>4</v>
      </c>
    </row>
    <row r="183" spans="1:3" x14ac:dyDescent="0.35">
      <c r="A183" t="s">
        <v>1580</v>
      </c>
      <c r="B183" s="1">
        <v>44242</v>
      </c>
      <c r="C183">
        <v>2</v>
      </c>
    </row>
    <row r="184" spans="1:3" x14ac:dyDescent="0.35">
      <c r="A184" t="s">
        <v>1580</v>
      </c>
      <c r="B184" s="1">
        <v>44243</v>
      </c>
      <c r="C184">
        <v>9</v>
      </c>
    </row>
    <row r="185" spans="1:3" x14ac:dyDescent="0.35">
      <c r="A185" t="s">
        <v>1580</v>
      </c>
      <c r="B185" s="1">
        <v>44243</v>
      </c>
      <c r="C185">
        <v>1</v>
      </c>
    </row>
    <row r="186" spans="1:3" x14ac:dyDescent="0.35">
      <c r="A186" t="s">
        <v>1580</v>
      </c>
      <c r="B186" s="1">
        <v>44243</v>
      </c>
      <c r="C186">
        <v>4</v>
      </c>
    </row>
    <row r="187" spans="1:3" x14ac:dyDescent="0.35">
      <c r="A187" t="s">
        <v>1580</v>
      </c>
      <c r="B187" s="1">
        <v>44243</v>
      </c>
      <c r="C187">
        <v>2</v>
      </c>
    </row>
    <row r="188" spans="1:3" x14ac:dyDescent="0.35">
      <c r="A188" t="s">
        <v>1580</v>
      </c>
      <c r="B188" s="1">
        <v>44243</v>
      </c>
      <c r="C188">
        <v>7</v>
      </c>
    </row>
    <row r="189" spans="1:3" x14ac:dyDescent="0.35">
      <c r="A189" t="s">
        <v>1580</v>
      </c>
      <c r="B189" s="1">
        <v>44244</v>
      </c>
      <c r="C189">
        <v>1</v>
      </c>
    </row>
    <row r="190" spans="1:3" x14ac:dyDescent="0.35">
      <c r="A190" t="s">
        <v>1580</v>
      </c>
      <c r="B190" s="1">
        <v>44245</v>
      </c>
      <c r="C190">
        <v>1</v>
      </c>
    </row>
    <row r="191" spans="1:3" x14ac:dyDescent="0.35">
      <c r="A191" t="s">
        <v>1580</v>
      </c>
      <c r="B191" s="1">
        <v>44245</v>
      </c>
      <c r="C191">
        <v>1</v>
      </c>
    </row>
    <row r="192" spans="1:3" x14ac:dyDescent="0.35">
      <c r="A192" t="s">
        <v>1580</v>
      </c>
      <c r="B192" s="1">
        <v>44246</v>
      </c>
      <c r="C192">
        <v>1</v>
      </c>
    </row>
    <row r="193" spans="1:3" x14ac:dyDescent="0.35">
      <c r="A193" t="s">
        <v>1580</v>
      </c>
      <c r="B193" s="1">
        <v>44246</v>
      </c>
      <c r="C193">
        <v>1</v>
      </c>
    </row>
    <row r="194" spans="1:3" x14ac:dyDescent="0.35">
      <c r="A194" t="s">
        <v>1580</v>
      </c>
      <c r="B194" s="1">
        <v>44246</v>
      </c>
      <c r="C194">
        <v>2</v>
      </c>
    </row>
    <row r="195" spans="1:3" x14ac:dyDescent="0.35">
      <c r="A195" t="s">
        <v>1580</v>
      </c>
      <c r="B195" s="1">
        <v>44249</v>
      </c>
      <c r="C195">
        <v>2</v>
      </c>
    </row>
    <row r="196" spans="1:3" x14ac:dyDescent="0.35">
      <c r="A196" t="s">
        <v>1580</v>
      </c>
      <c r="B196" s="1">
        <v>44251</v>
      </c>
      <c r="C196">
        <v>10</v>
      </c>
    </row>
    <row r="197" spans="1:3" x14ac:dyDescent="0.35">
      <c r="A197" t="s">
        <v>1580</v>
      </c>
      <c r="B197" s="1">
        <v>44252</v>
      </c>
      <c r="C197">
        <v>3</v>
      </c>
    </row>
    <row r="198" spans="1:3" x14ac:dyDescent="0.35">
      <c r="A198" t="s">
        <v>1580</v>
      </c>
      <c r="B198" s="1">
        <v>44253</v>
      </c>
      <c r="C198">
        <v>9</v>
      </c>
    </row>
    <row r="199" spans="1:3" x14ac:dyDescent="0.35">
      <c r="A199" t="s">
        <v>1580</v>
      </c>
      <c r="B199" s="1">
        <v>44253</v>
      </c>
      <c r="C199">
        <v>6</v>
      </c>
    </row>
    <row r="200" spans="1:3" x14ac:dyDescent="0.35">
      <c r="A200" t="s">
        <v>1580</v>
      </c>
      <c r="B200" s="1">
        <v>44256</v>
      </c>
      <c r="C200">
        <v>1</v>
      </c>
    </row>
    <row r="201" spans="1:3" x14ac:dyDescent="0.35">
      <c r="A201" t="s">
        <v>1580</v>
      </c>
      <c r="B201" s="1">
        <v>44259</v>
      </c>
      <c r="C201">
        <v>1</v>
      </c>
    </row>
    <row r="202" spans="1:3" x14ac:dyDescent="0.35">
      <c r="A202" t="s">
        <v>1580</v>
      </c>
      <c r="B202" s="1">
        <v>44259</v>
      </c>
      <c r="C202">
        <v>1</v>
      </c>
    </row>
    <row r="203" spans="1:3" x14ac:dyDescent="0.35">
      <c r="A203" t="s">
        <v>1580</v>
      </c>
      <c r="B203" s="1">
        <v>44263</v>
      </c>
      <c r="C203">
        <v>1</v>
      </c>
    </row>
    <row r="204" spans="1:3" x14ac:dyDescent="0.35">
      <c r="A204" t="s">
        <v>1580</v>
      </c>
      <c r="B204" s="1">
        <v>44263</v>
      </c>
      <c r="C204">
        <v>1</v>
      </c>
    </row>
    <row r="205" spans="1:3" x14ac:dyDescent="0.35">
      <c r="A205" t="s">
        <v>1580</v>
      </c>
      <c r="B205" s="1">
        <v>44265</v>
      </c>
      <c r="C205">
        <v>1</v>
      </c>
    </row>
    <row r="206" spans="1:3" x14ac:dyDescent="0.35">
      <c r="A206" t="s">
        <v>1580</v>
      </c>
      <c r="B206" s="1">
        <v>44272</v>
      </c>
      <c r="C206">
        <v>20</v>
      </c>
    </row>
    <row r="207" spans="1:3" x14ac:dyDescent="0.35">
      <c r="A207" t="s">
        <v>1580</v>
      </c>
      <c r="B207" s="1">
        <v>44277</v>
      </c>
      <c r="C207">
        <v>1</v>
      </c>
    </row>
    <row r="208" spans="1:3" x14ac:dyDescent="0.35">
      <c r="A208" t="s">
        <v>1580</v>
      </c>
      <c r="B208" s="1">
        <v>44277</v>
      </c>
      <c r="C208">
        <v>1</v>
      </c>
    </row>
    <row r="209" spans="1:3" x14ac:dyDescent="0.35">
      <c r="A209" t="s">
        <v>1580</v>
      </c>
      <c r="B209" s="1">
        <v>44278</v>
      </c>
      <c r="C209">
        <v>6</v>
      </c>
    </row>
    <row r="210" spans="1:3" x14ac:dyDescent="0.35">
      <c r="A210" t="s">
        <v>1580</v>
      </c>
      <c r="B210" s="1">
        <v>44278</v>
      </c>
      <c r="C210">
        <v>5</v>
      </c>
    </row>
    <row r="211" spans="1:3" x14ac:dyDescent="0.35">
      <c r="A211" t="s">
        <v>1580</v>
      </c>
      <c r="B211" s="1">
        <v>44279</v>
      </c>
      <c r="C211">
        <v>3</v>
      </c>
    </row>
    <row r="212" spans="1:3" x14ac:dyDescent="0.35">
      <c r="A212" t="s">
        <v>1580</v>
      </c>
      <c r="B212" s="1">
        <v>44279</v>
      </c>
      <c r="C212">
        <v>1</v>
      </c>
    </row>
    <row r="213" spans="1:3" x14ac:dyDescent="0.35">
      <c r="A213" t="s">
        <v>1580</v>
      </c>
      <c r="B213" s="1">
        <v>44280</v>
      </c>
      <c r="C213">
        <v>2</v>
      </c>
    </row>
    <row r="214" spans="1:3" x14ac:dyDescent="0.35">
      <c r="A214" t="s">
        <v>1580</v>
      </c>
      <c r="B214" s="1">
        <v>44280</v>
      </c>
      <c r="C214">
        <v>1</v>
      </c>
    </row>
    <row r="215" spans="1:3" x14ac:dyDescent="0.35">
      <c r="A215" t="s">
        <v>1580</v>
      </c>
      <c r="B215" s="1">
        <v>44280</v>
      </c>
      <c r="C215">
        <v>15</v>
      </c>
    </row>
    <row r="216" spans="1:3" x14ac:dyDescent="0.35">
      <c r="A216" t="s">
        <v>1580</v>
      </c>
      <c r="B216" s="1">
        <v>44281</v>
      </c>
      <c r="C216">
        <v>1</v>
      </c>
    </row>
    <row r="217" spans="1:3" x14ac:dyDescent="0.35">
      <c r="A217" t="s">
        <v>1580</v>
      </c>
      <c r="B217" s="1">
        <v>44284</v>
      </c>
      <c r="C217">
        <v>2</v>
      </c>
    </row>
    <row r="218" spans="1:3" x14ac:dyDescent="0.35">
      <c r="A218" t="s">
        <v>1580</v>
      </c>
      <c r="B218" s="1">
        <v>44285</v>
      </c>
      <c r="C218">
        <v>1</v>
      </c>
    </row>
    <row r="219" spans="1:3" x14ac:dyDescent="0.35">
      <c r="A219" t="s">
        <v>1580</v>
      </c>
      <c r="B219" s="1">
        <v>44285</v>
      </c>
      <c r="C219">
        <v>28</v>
      </c>
    </row>
    <row r="220" spans="1:3" x14ac:dyDescent="0.35">
      <c r="A220" t="s">
        <v>1580</v>
      </c>
      <c r="B220" s="1">
        <v>44285</v>
      </c>
      <c r="C220">
        <v>29</v>
      </c>
    </row>
    <row r="221" spans="1:3" x14ac:dyDescent="0.35">
      <c r="A221" t="s">
        <v>1580</v>
      </c>
      <c r="B221" s="1">
        <v>44285</v>
      </c>
      <c r="C221">
        <v>3</v>
      </c>
    </row>
    <row r="222" spans="1:3" x14ac:dyDescent="0.35">
      <c r="A222" t="s">
        <v>1580</v>
      </c>
      <c r="B222" s="1">
        <v>44285</v>
      </c>
      <c r="C222">
        <v>1</v>
      </c>
    </row>
    <row r="223" spans="1:3" x14ac:dyDescent="0.35">
      <c r="A223" t="s">
        <v>1580</v>
      </c>
      <c r="B223" s="1">
        <v>44285</v>
      </c>
      <c r="C223">
        <v>1</v>
      </c>
    </row>
    <row r="224" spans="1:3" x14ac:dyDescent="0.35">
      <c r="A224" t="s">
        <v>1580</v>
      </c>
      <c r="B224" s="1">
        <v>44285</v>
      </c>
      <c r="C224">
        <v>2</v>
      </c>
    </row>
    <row r="225" spans="1:3" x14ac:dyDescent="0.35">
      <c r="A225" t="s">
        <v>1580</v>
      </c>
      <c r="B225" s="1">
        <v>44286</v>
      </c>
      <c r="C225">
        <v>1</v>
      </c>
    </row>
    <row r="226" spans="1:3" x14ac:dyDescent="0.35">
      <c r="A226" t="s">
        <v>1580</v>
      </c>
      <c r="B226" s="1">
        <v>44286</v>
      </c>
      <c r="C226">
        <v>2</v>
      </c>
    </row>
    <row r="227" spans="1:3" x14ac:dyDescent="0.35">
      <c r="A227" t="s">
        <v>1580</v>
      </c>
      <c r="B227" s="1">
        <v>44286</v>
      </c>
      <c r="C227">
        <v>10</v>
      </c>
    </row>
    <row r="228" spans="1:3" x14ac:dyDescent="0.35">
      <c r="A228" t="s">
        <v>1580</v>
      </c>
      <c r="B228" s="1">
        <v>44286</v>
      </c>
      <c r="C228">
        <v>1</v>
      </c>
    </row>
    <row r="229" spans="1:3" x14ac:dyDescent="0.35">
      <c r="A229" t="s">
        <v>1580</v>
      </c>
      <c r="B229" s="1">
        <v>44288</v>
      </c>
      <c r="C229">
        <v>10</v>
      </c>
    </row>
    <row r="230" spans="1:3" x14ac:dyDescent="0.35">
      <c r="A230" t="s">
        <v>1580</v>
      </c>
      <c r="B230" s="1">
        <v>44291</v>
      </c>
      <c r="C230">
        <v>1</v>
      </c>
    </row>
    <row r="231" spans="1:3" x14ac:dyDescent="0.35">
      <c r="A231" t="s">
        <v>1580</v>
      </c>
      <c r="B231" s="1">
        <v>44291</v>
      </c>
      <c r="C231">
        <v>3</v>
      </c>
    </row>
    <row r="232" spans="1:3" x14ac:dyDescent="0.35">
      <c r="A232" t="s">
        <v>1580</v>
      </c>
      <c r="B232" s="1">
        <v>44291</v>
      </c>
      <c r="C232">
        <v>3</v>
      </c>
    </row>
    <row r="233" spans="1:3" x14ac:dyDescent="0.35">
      <c r="A233" t="s">
        <v>1580</v>
      </c>
      <c r="B233" s="1">
        <v>44326</v>
      </c>
      <c r="C233">
        <v>1</v>
      </c>
    </row>
    <row r="234" spans="1:3" x14ac:dyDescent="0.35">
      <c r="A234" t="s">
        <v>1580</v>
      </c>
      <c r="B234" s="1">
        <v>44327</v>
      </c>
      <c r="C234">
        <v>71</v>
      </c>
    </row>
    <row r="235" spans="1:3" x14ac:dyDescent="0.35">
      <c r="A235" t="s">
        <v>1580</v>
      </c>
      <c r="B235" s="1">
        <v>44327</v>
      </c>
      <c r="C235">
        <v>3</v>
      </c>
    </row>
    <row r="236" spans="1:3" x14ac:dyDescent="0.35">
      <c r="A236" t="s">
        <v>1580</v>
      </c>
      <c r="B236" s="1">
        <v>44327</v>
      </c>
      <c r="C236">
        <v>2</v>
      </c>
    </row>
    <row r="237" spans="1:3" x14ac:dyDescent="0.35">
      <c r="A237" t="s">
        <v>1580</v>
      </c>
      <c r="B237" s="1">
        <v>44330</v>
      </c>
      <c r="C237">
        <v>10</v>
      </c>
    </row>
    <row r="238" spans="1:3" x14ac:dyDescent="0.35">
      <c r="A238" t="s">
        <v>1580</v>
      </c>
      <c r="B238" s="1">
        <v>44334</v>
      </c>
      <c r="C238">
        <v>27</v>
      </c>
    </row>
    <row r="239" spans="1:3" x14ac:dyDescent="0.35">
      <c r="A239" t="s">
        <v>1580</v>
      </c>
      <c r="B239" s="1">
        <v>44337</v>
      </c>
      <c r="C239">
        <v>4</v>
      </c>
    </row>
    <row r="240" spans="1:3" x14ac:dyDescent="0.35">
      <c r="A240" t="s">
        <v>1580</v>
      </c>
      <c r="B240" s="1">
        <v>44337</v>
      </c>
      <c r="C240">
        <v>4</v>
      </c>
    </row>
    <row r="241" spans="1:3" x14ac:dyDescent="0.35">
      <c r="A241" t="s">
        <v>1580</v>
      </c>
      <c r="B241" s="1">
        <v>44337</v>
      </c>
      <c r="C241">
        <v>2</v>
      </c>
    </row>
    <row r="242" spans="1:3" x14ac:dyDescent="0.35">
      <c r="A242" t="s">
        <v>1580</v>
      </c>
      <c r="B242" s="1">
        <v>44337</v>
      </c>
      <c r="C242">
        <v>10</v>
      </c>
    </row>
    <row r="243" spans="1:3" x14ac:dyDescent="0.35">
      <c r="A243" t="s">
        <v>1580</v>
      </c>
      <c r="B243" s="1">
        <v>44342</v>
      </c>
      <c r="C243">
        <v>7</v>
      </c>
    </row>
    <row r="244" spans="1:3" x14ac:dyDescent="0.35">
      <c r="A244" t="s">
        <v>1580</v>
      </c>
      <c r="B244" s="1">
        <v>44342</v>
      </c>
      <c r="C244">
        <v>3</v>
      </c>
    </row>
    <row r="245" spans="1:3" x14ac:dyDescent="0.35">
      <c r="A245" t="s">
        <v>1580</v>
      </c>
      <c r="B245" s="1">
        <v>44344</v>
      </c>
      <c r="C245">
        <v>1</v>
      </c>
    </row>
    <row r="246" spans="1:3" x14ac:dyDescent="0.35">
      <c r="A246" t="s">
        <v>1324</v>
      </c>
      <c r="B246" s="1">
        <v>44231</v>
      </c>
      <c r="C246">
        <v>196</v>
      </c>
    </row>
    <row r="247" spans="1:3" x14ac:dyDescent="0.35">
      <c r="A247" t="s">
        <v>1324</v>
      </c>
      <c r="B247" s="1">
        <v>44231</v>
      </c>
      <c r="C247">
        <v>352</v>
      </c>
    </row>
    <row r="248" spans="1:3" x14ac:dyDescent="0.35">
      <c r="A248" t="s">
        <v>1324</v>
      </c>
      <c r="B248" s="1">
        <v>44231</v>
      </c>
      <c r="C248">
        <v>44</v>
      </c>
    </row>
    <row r="249" spans="1:3" x14ac:dyDescent="0.35">
      <c r="A249" t="s">
        <v>1324</v>
      </c>
      <c r="B249" s="1">
        <v>44231</v>
      </c>
      <c r="C249">
        <v>100</v>
      </c>
    </row>
    <row r="250" spans="1:3" x14ac:dyDescent="0.35">
      <c r="A250" t="s">
        <v>1324</v>
      </c>
      <c r="B250" s="1">
        <v>44231</v>
      </c>
      <c r="C250">
        <v>276</v>
      </c>
    </row>
    <row r="251" spans="1:3" x14ac:dyDescent="0.35">
      <c r="A251" t="s">
        <v>1324</v>
      </c>
      <c r="B251" s="1">
        <v>44237</v>
      </c>
      <c r="C251">
        <v>128</v>
      </c>
    </row>
    <row r="252" spans="1:3" x14ac:dyDescent="0.35">
      <c r="A252" t="s">
        <v>1324</v>
      </c>
      <c r="B252" s="1">
        <v>44237</v>
      </c>
      <c r="C252">
        <v>384</v>
      </c>
    </row>
    <row r="253" spans="1:3" x14ac:dyDescent="0.35">
      <c r="A253" t="s">
        <v>1324</v>
      </c>
      <c r="B253" s="1">
        <v>44237</v>
      </c>
      <c r="C253">
        <v>168</v>
      </c>
    </row>
    <row r="254" spans="1:3" x14ac:dyDescent="0.35">
      <c r="A254" t="s">
        <v>1324</v>
      </c>
      <c r="B254" s="1">
        <v>44237</v>
      </c>
      <c r="C254">
        <v>408</v>
      </c>
    </row>
    <row r="255" spans="1:3" x14ac:dyDescent="0.35">
      <c r="A255" t="s">
        <v>1324</v>
      </c>
      <c r="B255" s="1">
        <v>44237</v>
      </c>
      <c r="C255">
        <v>128</v>
      </c>
    </row>
    <row r="256" spans="1:3" x14ac:dyDescent="0.35">
      <c r="A256" t="s">
        <v>1324</v>
      </c>
      <c r="B256" s="1">
        <v>44239</v>
      </c>
      <c r="C256">
        <v>256</v>
      </c>
    </row>
    <row r="257" spans="1:3" x14ac:dyDescent="0.35">
      <c r="A257" t="s">
        <v>1324</v>
      </c>
      <c r="B257" s="1">
        <v>44239</v>
      </c>
      <c r="C257">
        <v>256</v>
      </c>
    </row>
    <row r="258" spans="1:3" x14ac:dyDescent="0.35">
      <c r="A258" t="s">
        <v>1324</v>
      </c>
      <c r="B258" s="1">
        <v>44239</v>
      </c>
      <c r="C258">
        <v>188</v>
      </c>
    </row>
    <row r="259" spans="1:3" x14ac:dyDescent="0.35">
      <c r="A259" t="s">
        <v>1324</v>
      </c>
      <c r="B259" s="1">
        <v>44239</v>
      </c>
      <c r="C259">
        <v>244</v>
      </c>
    </row>
    <row r="260" spans="1:3" x14ac:dyDescent="0.35">
      <c r="A260" t="s">
        <v>1324</v>
      </c>
      <c r="B260" s="1">
        <v>44239</v>
      </c>
      <c r="C260">
        <v>84</v>
      </c>
    </row>
    <row r="261" spans="1:3" x14ac:dyDescent="0.35">
      <c r="A261" t="s">
        <v>1324</v>
      </c>
      <c r="B261" s="1">
        <v>44240</v>
      </c>
      <c r="C261">
        <v>128</v>
      </c>
    </row>
    <row r="262" spans="1:3" x14ac:dyDescent="0.35">
      <c r="A262" t="s">
        <v>1324</v>
      </c>
      <c r="B262" s="1">
        <v>44240</v>
      </c>
      <c r="C262">
        <v>128</v>
      </c>
    </row>
    <row r="263" spans="1:3" x14ac:dyDescent="0.35">
      <c r="A263" t="s">
        <v>1324</v>
      </c>
      <c r="B263" s="1">
        <v>44243</v>
      </c>
      <c r="C263">
        <v>256</v>
      </c>
    </row>
    <row r="264" spans="1:3" x14ac:dyDescent="0.35">
      <c r="A264" t="s">
        <v>1324</v>
      </c>
      <c r="B264" s="1">
        <v>44243</v>
      </c>
      <c r="C264">
        <v>20</v>
      </c>
    </row>
    <row r="265" spans="1:3" x14ac:dyDescent="0.35">
      <c r="A265" t="s">
        <v>1324</v>
      </c>
      <c r="B265" s="1">
        <v>44270</v>
      </c>
      <c r="C265">
        <v>20</v>
      </c>
    </row>
    <row r="266" spans="1:3" x14ac:dyDescent="0.35">
      <c r="A266" t="s">
        <v>1324</v>
      </c>
      <c r="B266" s="1">
        <v>44271</v>
      </c>
      <c r="C266">
        <v>160</v>
      </c>
    </row>
    <row r="267" spans="1:3" x14ac:dyDescent="0.35">
      <c r="A267" t="s">
        <v>1324</v>
      </c>
      <c r="B267" s="1">
        <v>44271</v>
      </c>
      <c r="C267">
        <v>304</v>
      </c>
    </row>
    <row r="268" spans="1:3" x14ac:dyDescent="0.35">
      <c r="A268" t="s">
        <v>1324</v>
      </c>
      <c r="B268" s="1">
        <v>44271</v>
      </c>
      <c r="C268">
        <v>172</v>
      </c>
    </row>
    <row r="269" spans="1:3" x14ac:dyDescent="0.35">
      <c r="A269" t="s">
        <v>1324</v>
      </c>
      <c r="B269" s="1">
        <v>44271</v>
      </c>
      <c r="C269">
        <v>1024</v>
      </c>
    </row>
    <row r="270" spans="1:3" x14ac:dyDescent="0.35">
      <c r="A270" t="s">
        <v>1324</v>
      </c>
      <c r="B270" s="1">
        <v>44271</v>
      </c>
      <c r="C270">
        <v>220</v>
      </c>
    </row>
    <row r="271" spans="1:3" x14ac:dyDescent="0.35">
      <c r="A271" t="s">
        <v>1324</v>
      </c>
      <c r="B271" s="1">
        <v>44271</v>
      </c>
      <c r="C271">
        <v>20</v>
      </c>
    </row>
    <row r="272" spans="1:3" x14ac:dyDescent="0.35">
      <c r="A272" t="s">
        <v>1324</v>
      </c>
      <c r="B272" s="1">
        <v>44271</v>
      </c>
      <c r="C272">
        <v>160</v>
      </c>
    </row>
    <row r="273" spans="1:3" x14ac:dyDescent="0.35">
      <c r="A273" t="s">
        <v>1324</v>
      </c>
      <c r="B273" s="1">
        <v>44271</v>
      </c>
      <c r="C273">
        <v>424</v>
      </c>
    </row>
    <row r="274" spans="1:3" x14ac:dyDescent="0.35">
      <c r="A274" t="s">
        <v>1324</v>
      </c>
      <c r="B274" s="1">
        <v>44278</v>
      </c>
      <c r="C274">
        <v>8</v>
      </c>
    </row>
    <row r="275" spans="1:3" x14ac:dyDescent="0.35">
      <c r="A275" t="s">
        <v>1324</v>
      </c>
      <c r="B275" s="1">
        <v>44278</v>
      </c>
      <c r="C275">
        <v>44</v>
      </c>
    </row>
    <row r="276" spans="1:3" x14ac:dyDescent="0.35">
      <c r="A276" t="s">
        <v>1324</v>
      </c>
      <c r="B276" s="1">
        <v>44279</v>
      </c>
      <c r="C276">
        <v>200</v>
      </c>
    </row>
    <row r="277" spans="1:3" x14ac:dyDescent="0.35">
      <c r="A277" t="s">
        <v>1324</v>
      </c>
      <c r="B277" s="1">
        <v>44285</v>
      </c>
      <c r="C277">
        <v>8</v>
      </c>
    </row>
    <row r="278" spans="1:3" x14ac:dyDescent="0.35">
      <c r="A278" t="s">
        <v>1324</v>
      </c>
      <c r="B278" s="1">
        <v>44299</v>
      </c>
      <c r="C278">
        <v>16</v>
      </c>
    </row>
    <row r="279" spans="1:3" x14ac:dyDescent="0.35">
      <c r="A279" t="s">
        <v>1324</v>
      </c>
      <c r="B279" s="1">
        <v>44301</v>
      </c>
      <c r="C279">
        <v>32</v>
      </c>
    </row>
    <row r="280" spans="1:3" x14ac:dyDescent="0.35">
      <c r="A280" t="s">
        <v>1324</v>
      </c>
      <c r="B280" s="1">
        <v>44305</v>
      </c>
      <c r="C280">
        <v>16</v>
      </c>
    </row>
    <row r="281" spans="1:3" x14ac:dyDescent="0.35">
      <c r="A281" t="s">
        <v>1324</v>
      </c>
      <c r="B281" s="1">
        <v>44305</v>
      </c>
      <c r="C281">
        <v>32</v>
      </c>
    </row>
    <row r="282" spans="1:3" x14ac:dyDescent="0.35">
      <c r="A282" t="s">
        <v>1324</v>
      </c>
      <c r="B282" s="1">
        <v>44321</v>
      </c>
      <c r="C282">
        <v>120</v>
      </c>
    </row>
    <row r="283" spans="1:3" x14ac:dyDescent="0.35">
      <c r="A283" t="s">
        <v>1324</v>
      </c>
      <c r="B283" s="1">
        <v>44321</v>
      </c>
      <c r="C283">
        <v>128</v>
      </c>
    </row>
    <row r="284" spans="1:3" x14ac:dyDescent="0.35">
      <c r="A284" t="s">
        <v>1324</v>
      </c>
      <c r="B284" s="1">
        <v>44322</v>
      </c>
      <c r="C284">
        <v>172</v>
      </c>
    </row>
    <row r="285" spans="1:3" x14ac:dyDescent="0.35">
      <c r="A285" t="s">
        <v>1324</v>
      </c>
      <c r="B285" s="1">
        <v>44322</v>
      </c>
      <c r="C285">
        <v>20</v>
      </c>
    </row>
    <row r="286" spans="1:3" x14ac:dyDescent="0.35">
      <c r="A286" t="s">
        <v>1324</v>
      </c>
      <c r="B286" s="1">
        <v>44326</v>
      </c>
      <c r="C286">
        <v>640</v>
      </c>
    </row>
    <row r="287" spans="1:3" x14ac:dyDescent="0.35">
      <c r="A287" t="s">
        <v>1324</v>
      </c>
      <c r="B287" s="1">
        <v>44326</v>
      </c>
      <c r="C287">
        <v>136</v>
      </c>
    </row>
    <row r="288" spans="1:3" x14ac:dyDescent="0.35">
      <c r="A288" t="s">
        <v>1324</v>
      </c>
      <c r="B288" s="1">
        <v>44326</v>
      </c>
      <c r="C288">
        <v>116</v>
      </c>
    </row>
    <row r="289" spans="1:3" x14ac:dyDescent="0.35">
      <c r="A289" t="s">
        <v>1324</v>
      </c>
      <c r="B289" s="1">
        <v>44326</v>
      </c>
      <c r="C289">
        <v>240</v>
      </c>
    </row>
    <row r="290" spans="1:3" x14ac:dyDescent="0.35">
      <c r="A290" t="s">
        <v>1324</v>
      </c>
      <c r="B290" s="1">
        <v>44326</v>
      </c>
      <c r="C290">
        <v>252</v>
      </c>
    </row>
    <row r="291" spans="1:3" x14ac:dyDescent="0.35">
      <c r="A291" t="s">
        <v>1324</v>
      </c>
      <c r="B291" s="1">
        <v>44326</v>
      </c>
      <c r="C291">
        <v>80</v>
      </c>
    </row>
    <row r="292" spans="1:3" x14ac:dyDescent="0.35">
      <c r="A292" t="s">
        <v>1324</v>
      </c>
      <c r="B292" s="1">
        <v>44326</v>
      </c>
      <c r="C292">
        <v>768</v>
      </c>
    </row>
    <row r="293" spans="1:3" x14ac:dyDescent="0.35">
      <c r="A293" t="s">
        <v>1324</v>
      </c>
      <c r="B293" s="1">
        <v>44329</v>
      </c>
      <c r="C293">
        <v>124</v>
      </c>
    </row>
    <row r="294" spans="1:3" x14ac:dyDescent="0.35">
      <c r="A294" t="s">
        <v>1324</v>
      </c>
      <c r="B294" s="1">
        <v>44330</v>
      </c>
      <c r="C294">
        <v>92</v>
      </c>
    </row>
    <row r="295" spans="1:3" x14ac:dyDescent="0.35">
      <c r="A295" t="s">
        <v>1324</v>
      </c>
      <c r="B295" s="1">
        <v>44330</v>
      </c>
      <c r="C295">
        <v>20</v>
      </c>
    </row>
    <row r="296" spans="1:3" x14ac:dyDescent="0.35">
      <c r="A296" t="s">
        <v>1324</v>
      </c>
      <c r="B296" s="1">
        <v>44333</v>
      </c>
      <c r="C296">
        <v>16</v>
      </c>
    </row>
    <row r="297" spans="1:3" x14ac:dyDescent="0.35">
      <c r="A297" t="s">
        <v>1324</v>
      </c>
      <c r="B297" s="1">
        <v>44334</v>
      </c>
      <c r="C297">
        <v>320</v>
      </c>
    </row>
    <row r="298" spans="1:3" x14ac:dyDescent="0.35">
      <c r="A298" t="s">
        <v>1324</v>
      </c>
      <c r="B298" s="1">
        <v>44335</v>
      </c>
      <c r="C298">
        <v>640</v>
      </c>
    </row>
    <row r="299" spans="1:3" x14ac:dyDescent="0.35">
      <c r="A299" t="s">
        <v>1324</v>
      </c>
      <c r="B299" s="1">
        <v>44335</v>
      </c>
      <c r="C299">
        <v>136</v>
      </c>
    </row>
    <row r="300" spans="1:3" x14ac:dyDescent="0.35">
      <c r="A300" t="s">
        <v>1324</v>
      </c>
      <c r="B300" s="1">
        <v>44335</v>
      </c>
      <c r="C300">
        <v>128</v>
      </c>
    </row>
    <row r="301" spans="1:3" x14ac:dyDescent="0.35">
      <c r="A301" t="s">
        <v>1324</v>
      </c>
      <c r="B301" s="1">
        <v>44336</v>
      </c>
      <c r="C301">
        <v>52</v>
      </c>
    </row>
    <row r="302" spans="1:3" x14ac:dyDescent="0.35">
      <c r="A302" t="s">
        <v>1324</v>
      </c>
      <c r="B302" s="1">
        <v>44336</v>
      </c>
      <c r="C302">
        <v>60</v>
      </c>
    </row>
    <row r="303" spans="1:3" x14ac:dyDescent="0.35">
      <c r="A303" t="s">
        <v>1324</v>
      </c>
      <c r="B303" s="1">
        <v>44336</v>
      </c>
      <c r="C303">
        <v>276</v>
      </c>
    </row>
    <row r="304" spans="1:3" x14ac:dyDescent="0.35">
      <c r="A304" t="s">
        <v>1324</v>
      </c>
      <c r="B304" s="1">
        <v>44336</v>
      </c>
      <c r="C304">
        <v>360</v>
      </c>
    </row>
    <row r="305" spans="1:3" x14ac:dyDescent="0.35">
      <c r="A305" t="s">
        <v>1324</v>
      </c>
      <c r="B305" s="1">
        <v>44340</v>
      </c>
      <c r="C305">
        <v>228</v>
      </c>
    </row>
    <row r="306" spans="1:3" x14ac:dyDescent="0.35">
      <c r="A306" t="s">
        <v>1324</v>
      </c>
      <c r="B306" s="1">
        <v>44340</v>
      </c>
      <c r="C306">
        <v>56</v>
      </c>
    </row>
    <row r="307" spans="1:3" x14ac:dyDescent="0.35">
      <c r="A307" t="s">
        <v>1324</v>
      </c>
      <c r="B307" s="1">
        <v>44340</v>
      </c>
      <c r="C307">
        <v>456</v>
      </c>
    </row>
    <row r="308" spans="1:3" x14ac:dyDescent="0.35">
      <c r="A308" t="s">
        <v>1324</v>
      </c>
      <c r="B308" s="1">
        <v>44340</v>
      </c>
      <c r="C308">
        <v>204</v>
      </c>
    </row>
    <row r="309" spans="1:3" x14ac:dyDescent="0.35">
      <c r="A309" t="s">
        <v>1324</v>
      </c>
      <c r="B309" s="1">
        <v>44343</v>
      </c>
      <c r="C309">
        <v>128</v>
      </c>
    </row>
    <row r="310" spans="1:3" x14ac:dyDescent="0.35">
      <c r="A310" t="s">
        <v>1324</v>
      </c>
      <c r="B310" s="1">
        <v>44343</v>
      </c>
      <c r="C310">
        <v>16</v>
      </c>
    </row>
    <row r="311" spans="1:3" x14ac:dyDescent="0.35">
      <c r="A311" t="s">
        <v>1324</v>
      </c>
      <c r="B311" s="1">
        <v>44343</v>
      </c>
      <c r="C311">
        <v>48</v>
      </c>
    </row>
    <row r="312" spans="1:3" x14ac:dyDescent="0.35">
      <c r="A312" t="s">
        <v>1324</v>
      </c>
      <c r="B312" s="1">
        <v>44344</v>
      </c>
      <c r="C312">
        <v>172</v>
      </c>
    </row>
    <row r="313" spans="1:3" x14ac:dyDescent="0.35">
      <c r="A313" t="s">
        <v>1324</v>
      </c>
      <c r="B313" s="1">
        <v>44344</v>
      </c>
      <c r="C313">
        <v>232</v>
      </c>
    </row>
    <row r="314" spans="1:3" x14ac:dyDescent="0.35">
      <c r="A314" t="s">
        <v>1324</v>
      </c>
      <c r="B314" s="1">
        <v>44344</v>
      </c>
      <c r="C314">
        <v>164</v>
      </c>
    </row>
    <row r="315" spans="1:3" x14ac:dyDescent="0.35">
      <c r="A315" t="s">
        <v>1324</v>
      </c>
      <c r="B315" s="1">
        <v>44344</v>
      </c>
      <c r="C315">
        <v>12</v>
      </c>
    </row>
    <row r="316" spans="1:3" x14ac:dyDescent="0.35">
      <c r="A316" t="s">
        <v>1324</v>
      </c>
      <c r="B316" s="1">
        <v>44344</v>
      </c>
      <c r="C316">
        <v>52</v>
      </c>
    </row>
    <row r="317" spans="1:3" x14ac:dyDescent="0.35">
      <c r="A317" t="s">
        <v>1344</v>
      </c>
      <c r="B317" s="1">
        <v>44231</v>
      </c>
      <c r="C317">
        <v>256</v>
      </c>
    </row>
    <row r="318" spans="1:3" x14ac:dyDescent="0.35">
      <c r="A318" t="s">
        <v>1344</v>
      </c>
      <c r="B318" s="1">
        <v>44231</v>
      </c>
      <c r="C318">
        <v>128</v>
      </c>
    </row>
    <row r="319" spans="1:3" x14ac:dyDescent="0.35">
      <c r="A319" t="s">
        <v>1344</v>
      </c>
      <c r="B319" s="1">
        <v>44237</v>
      </c>
      <c r="C319">
        <v>384</v>
      </c>
    </row>
    <row r="320" spans="1:3" x14ac:dyDescent="0.35">
      <c r="A320" t="s">
        <v>1344</v>
      </c>
      <c r="B320" s="1">
        <v>44238</v>
      </c>
      <c r="C320">
        <v>128</v>
      </c>
    </row>
    <row r="321" spans="1:3" x14ac:dyDescent="0.35">
      <c r="A321" t="s">
        <v>1344</v>
      </c>
      <c r="B321" s="1">
        <v>44239</v>
      </c>
      <c r="C321">
        <v>128</v>
      </c>
    </row>
    <row r="322" spans="1:3" x14ac:dyDescent="0.35">
      <c r="A322" t="s">
        <v>1344</v>
      </c>
      <c r="B322" s="1">
        <v>44250</v>
      </c>
      <c r="C322">
        <v>128</v>
      </c>
    </row>
    <row r="323" spans="1:3" x14ac:dyDescent="0.35">
      <c r="A323" t="s">
        <v>1344</v>
      </c>
      <c r="B323" s="1">
        <v>44271</v>
      </c>
      <c r="C323">
        <v>1024</v>
      </c>
    </row>
    <row r="324" spans="1:3" x14ac:dyDescent="0.35">
      <c r="A324" t="s">
        <v>1344</v>
      </c>
      <c r="B324" s="1">
        <v>44278</v>
      </c>
      <c r="C324">
        <v>1152</v>
      </c>
    </row>
    <row r="325" spans="1:3" x14ac:dyDescent="0.35">
      <c r="A325" t="s">
        <v>1344</v>
      </c>
      <c r="B325" s="1">
        <v>44281</v>
      </c>
      <c r="C325">
        <v>128</v>
      </c>
    </row>
    <row r="326" spans="1:3" x14ac:dyDescent="0.35">
      <c r="A326" t="s">
        <v>1344</v>
      </c>
      <c r="B326" s="1">
        <v>44287</v>
      </c>
      <c r="C326">
        <v>128</v>
      </c>
    </row>
    <row r="327" spans="1:3" x14ac:dyDescent="0.35">
      <c r="A327" t="s">
        <v>1344</v>
      </c>
      <c r="B327" s="1">
        <v>44288</v>
      </c>
      <c r="C327">
        <v>128</v>
      </c>
    </row>
    <row r="328" spans="1:3" x14ac:dyDescent="0.35">
      <c r="A328" t="s">
        <v>1344</v>
      </c>
      <c r="B328" s="1">
        <v>44295</v>
      </c>
      <c r="C328">
        <v>128</v>
      </c>
    </row>
    <row r="329" spans="1:3" x14ac:dyDescent="0.35">
      <c r="A329" t="s">
        <v>1344</v>
      </c>
      <c r="B329" s="1">
        <v>44301</v>
      </c>
      <c r="C329">
        <v>128</v>
      </c>
    </row>
    <row r="330" spans="1:3" x14ac:dyDescent="0.35">
      <c r="A330" t="s">
        <v>1344</v>
      </c>
      <c r="B330" s="1">
        <v>44301</v>
      </c>
      <c r="C330">
        <v>512</v>
      </c>
    </row>
    <row r="331" spans="1:3" x14ac:dyDescent="0.35">
      <c r="A331" t="s">
        <v>1344</v>
      </c>
      <c r="B331" s="1">
        <v>44301</v>
      </c>
      <c r="C331">
        <v>128</v>
      </c>
    </row>
    <row r="332" spans="1:3" x14ac:dyDescent="0.35">
      <c r="A332" t="s">
        <v>1344</v>
      </c>
      <c r="B332" s="1">
        <v>44302</v>
      </c>
      <c r="C332">
        <v>128</v>
      </c>
    </row>
    <row r="333" spans="1:3" x14ac:dyDescent="0.35">
      <c r="A333" t="s">
        <v>1344</v>
      </c>
      <c r="B333" s="1">
        <v>44308</v>
      </c>
      <c r="C333">
        <v>768</v>
      </c>
    </row>
    <row r="334" spans="1:3" x14ac:dyDescent="0.35">
      <c r="A334" t="s">
        <v>1344</v>
      </c>
      <c r="B334" s="1">
        <v>44308</v>
      </c>
      <c r="C334">
        <v>512</v>
      </c>
    </row>
    <row r="335" spans="1:3" x14ac:dyDescent="0.35">
      <c r="A335" t="s">
        <v>1382</v>
      </c>
      <c r="B335" s="1">
        <v>44230</v>
      </c>
      <c r="C335">
        <v>200</v>
      </c>
    </row>
    <row r="336" spans="1:3" x14ac:dyDescent="0.35">
      <c r="A336" t="s">
        <v>1382</v>
      </c>
      <c r="B336" s="1">
        <v>44230</v>
      </c>
      <c r="C336">
        <v>100</v>
      </c>
    </row>
    <row r="337" spans="1:3" x14ac:dyDescent="0.35">
      <c r="A337" t="s">
        <v>1382</v>
      </c>
      <c r="B337" s="1">
        <v>44266</v>
      </c>
      <c r="C337">
        <v>200</v>
      </c>
    </row>
    <row r="338" spans="1:3" x14ac:dyDescent="0.35">
      <c r="A338" t="s">
        <v>1382</v>
      </c>
      <c r="B338" s="1">
        <v>44285</v>
      </c>
      <c r="C338">
        <v>700</v>
      </c>
    </row>
    <row r="339" spans="1:3" x14ac:dyDescent="0.35">
      <c r="A339" t="s">
        <v>1382</v>
      </c>
      <c r="B339" s="1">
        <v>44306</v>
      </c>
      <c r="C339">
        <v>800</v>
      </c>
    </row>
    <row r="340" spans="1:3" x14ac:dyDescent="0.35">
      <c r="A340" t="s">
        <v>1382</v>
      </c>
      <c r="B340" s="1">
        <v>44306</v>
      </c>
      <c r="C340">
        <v>250</v>
      </c>
    </row>
    <row r="341" spans="1:3" x14ac:dyDescent="0.35">
      <c r="A341" t="s">
        <v>1382</v>
      </c>
      <c r="B341" s="1">
        <v>44309</v>
      </c>
      <c r="C341">
        <v>50</v>
      </c>
    </row>
    <row r="342" spans="1:3" x14ac:dyDescent="0.35">
      <c r="A342" t="s">
        <v>1382</v>
      </c>
      <c r="B342" s="1">
        <v>44323</v>
      </c>
      <c r="C342">
        <v>100</v>
      </c>
    </row>
    <row r="343" spans="1:3" x14ac:dyDescent="0.35">
      <c r="A343" t="s">
        <v>1382</v>
      </c>
      <c r="B343" s="1">
        <v>44330</v>
      </c>
      <c r="C343">
        <v>100</v>
      </c>
    </row>
    <row r="344" spans="1:3" x14ac:dyDescent="0.35">
      <c r="A344" t="s">
        <v>1382</v>
      </c>
      <c r="B344" s="1">
        <v>44333</v>
      </c>
      <c r="C344">
        <v>100</v>
      </c>
    </row>
    <row r="345" spans="1:3" x14ac:dyDescent="0.35">
      <c r="A345" t="s">
        <v>1382</v>
      </c>
      <c r="B345" s="1">
        <v>44333</v>
      </c>
      <c r="C345">
        <v>200</v>
      </c>
    </row>
    <row r="346" spans="1:3" x14ac:dyDescent="0.35">
      <c r="A346" t="s">
        <v>1382</v>
      </c>
      <c r="B346" s="1">
        <v>44333</v>
      </c>
      <c r="C346">
        <v>600</v>
      </c>
    </row>
    <row r="347" spans="1:3" x14ac:dyDescent="0.35">
      <c r="A347" t="s">
        <v>1382</v>
      </c>
      <c r="B347" s="1">
        <v>44334</v>
      </c>
      <c r="C347">
        <v>50</v>
      </c>
    </row>
    <row r="348" spans="1:3" x14ac:dyDescent="0.35">
      <c r="A348" t="s">
        <v>1382</v>
      </c>
      <c r="B348" s="1">
        <v>44334</v>
      </c>
      <c r="C348">
        <v>100</v>
      </c>
    </row>
    <row r="349" spans="1:3" x14ac:dyDescent="0.35">
      <c r="A349" t="s">
        <v>1382</v>
      </c>
      <c r="B349" s="1">
        <v>44341</v>
      </c>
      <c r="C349">
        <v>50</v>
      </c>
    </row>
    <row r="350" spans="1:3" x14ac:dyDescent="0.35">
      <c r="A350" t="s">
        <v>1339</v>
      </c>
      <c r="B350" s="1">
        <v>44245</v>
      </c>
      <c r="C350">
        <v>1350</v>
      </c>
    </row>
    <row r="351" spans="1:3" x14ac:dyDescent="0.35">
      <c r="A351" t="s">
        <v>1339</v>
      </c>
      <c r="B351" s="1">
        <v>44266</v>
      </c>
      <c r="C351">
        <v>950</v>
      </c>
    </row>
    <row r="352" spans="1:3" x14ac:dyDescent="0.35">
      <c r="A352" t="s">
        <v>1339</v>
      </c>
      <c r="B352" s="1">
        <v>44266</v>
      </c>
      <c r="C352">
        <v>500</v>
      </c>
    </row>
    <row r="353" spans="1:3" x14ac:dyDescent="0.35">
      <c r="A353" t="s">
        <v>1339</v>
      </c>
      <c r="B353" s="1">
        <v>44280</v>
      </c>
      <c r="C353">
        <v>950</v>
      </c>
    </row>
    <row r="354" spans="1:3" x14ac:dyDescent="0.35">
      <c r="A354" t="s">
        <v>1339</v>
      </c>
      <c r="B354" s="1">
        <v>44294</v>
      </c>
      <c r="C354">
        <v>950</v>
      </c>
    </row>
    <row r="355" spans="1:3" x14ac:dyDescent="0.35">
      <c r="A355" t="s">
        <v>1339</v>
      </c>
      <c r="B355" s="1">
        <v>44301</v>
      </c>
      <c r="C355">
        <v>300</v>
      </c>
    </row>
    <row r="356" spans="1:3" x14ac:dyDescent="0.35">
      <c r="A356" t="s">
        <v>1339</v>
      </c>
      <c r="B356" s="1">
        <v>44334</v>
      </c>
      <c r="C356">
        <v>1300</v>
      </c>
    </row>
    <row r="357" spans="1:3" x14ac:dyDescent="0.35">
      <c r="A357" t="s">
        <v>1339</v>
      </c>
      <c r="B357" s="1">
        <v>44334</v>
      </c>
      <c r="C357">
        <v>50</v>
      </c>
    </row>
    <row r="358" spans="1:3" x14ac:dyDescent="0.35">
      <c r="A358" t="s">
        <v>1339</v>
      </c>
      <c r="B358" s="1">
        <v>44336</v>
      </c>
      <c r="C358">
        <v>900</v>
      </c>
    </row>
    <row r="359" spans="1:3" x14ac:dyDescent="0.35">
      <c r="A359" t="s">
        <v>1339</v>
      </c>
      <c r="B359" s="1">
        <v>44343</v>
      </c>
      <c r="C359">
        <v>550</v>
      </c>
    </row>
    <row r="360" spans="1:3" x14ac:dyDescent="0.35">
      <c r="A360" t="s">
        <v>1339</v>
      </c>
      <c r="B360" s="1">
        <v>44343</v>
      </c>
      <c r="C360">
        <v>700</v>
      </c>
    </row>
    <row r="361" spans="1:3" x14ac:dyDescent="0.35">
      <c r="A361" t="s">
        <v>1279</v>
      </c>
      <c r="B361" s="1">
        <v>44228</v>
      </c>
      <c r="C361">
        <v>100</v>
      </c>
    </row>
    <row r="362" spans="1:3" x14ac:dyDescent="0.35">
      <c r="A362" t="s">
        <v>1279</v>
      </c>
      <c r="B362" s="1">
        <v>44228</v>
      </c>
      <c r="C362">
        <v>100</v>
      </c>
    </row>
    <row r="363" spans="1:3" x14ac:dyDescent="0.35">
      <c r="A363" t="s">
        <v>1279</v>
      </c>
      <c r="B363" s="1">
        <v>44229</v>
      </c>
      <c r="C363">
        <v>300</v>
      </c>
    </row>
    <row r="364" spans="1:3" x14ac:dyDescent="0.35">
      <c r="A364" t="s">
        <v>1279</v>
      </c>
      <c r="B364" s="1">
        <v>44229</v>
      </c>
      <c r="C364">
        <v>3000</v>
      </c>
    </row>
    <row r="365" spans="1:3" x14ac:dyDescent="0.35">
      <c r="A365" t="s">
        <v>1279</v>
      </c>
      <c r="B365" s="1">
        <v>44236</v>
      </c>
      <c r="C365">
        <v>400</v>
      </c>
    </row>
    <row r="366" spans="1:3" x14ac:dyDescent="0.35">
      <c r="A366" t="s">
        <v>1279</v>
      </c>
      <c r="B366" s="1">
        <v>44237</v>
      </c>
      <c r="C366">
        <v>100</v>
      </c>
    </row>
    <row r="367" spans="1:3" x14ac:dyDescent="0.35">
      <c r="A367" t="s">
        <v>1279</v>
      </c>
      <c r="B367" s="1">
        <v>44238</v>
      </c>
      <c r="C367">
        <v>100</v>
      </c>
    </row>
    <row r="368" spans="1:3" x14ac:dyDescent="0.35">
      <c r="A368" t="s">
        <v>1279</v>
      </c>
      <c r="B368" s="1">
        <v>44238</v>
      </c>
      <c r="C368">
        <v>100</v>
      </c>
    </row>
    <row r="369" spans="1:3" x14ac:dyDescent="0.35">
      <c r="A369" t="s">
        <v>1279</v>
      </c>
      <c r="B369" s="1">
        <v>44239</v>
      </c>
      <c r="C369">
        <v>100</v>
      </c>
    </row>
    <row r="370" spans="1:3" x14ac:dyDescent="0.35">
      <c r="A370" t="s">
        <v>1279</v>
      </c>
      <c r="B370" s="1">
        <v>44242</v>
      </c>
      <c r="C370">
        <v>300</v>
      </c>
    </row>
    <row r="371" spans="1:3" x14ac:dyDescent="0.35">
      <c r="A371" t="s">
        <v>1279</v>
      </c>
      <c r="B371" s="1">
        <v>44242</v>
      </c>
      <c r="C371">
        <v>100</v>
      </c>
    </row>
    <row r="372" spans="1:3" x14ac:dyDescent="0.35">
      <c r="A372" t="s">
        <v>1279</v>
      </c>
      <c r="B372" s="1">
        <v>44244</v>
      </c>
      <c r="C372">
        <v>100</v>
      </c>
    </row>
    <row r="373" spans="1:3" x14ac:dyDescent="0.35">
      <c r="A373" t="s">
        <v>1279</v>
      </c>
      <c r="B373" s="1">
        <v>44245</v>
      </c>
      <c r="C373">
        <v>300</v>
      </c>
    </row>
    <row r="374" spans="1:3" x14ac:dyDescent="0.35">
      <c r="A374" t="s">
        <v>1279</v>
      </c>
      <c r="B374" s="1">
        <v>44245</v>
      </c>
      <c r="C374">
        <v>1000</v>
      </c>
    </row>
    <row r="375" spans="1:3" x14ac:dyDescent="0.35">
      <c r="A375" t="s">
        <v>1279</v>
      </c>
      <c r="B375" s="1">
        <v>44245</v>
      </c>
      <c r="C375">
        <v>100</v>
      </c>
    </row>
    <row r="376" spans="1:3" x14ac:dyDescent="0.35">
      <c r="A376" t="s">
        <v>1279</v>
      </c>
      <c r="B376" s="1">
        <v>44246</v>
      </c>
      <c r="C376">
        <v>100</v>
      </c>
    </row>
    <row r="377" spans="1:3" x14ac:dyDescent="0.35">
      <c r="A377" t="s">
        <v>1279</v>
      </c>
      <c r="B377" s="1">
        <v>44252</v>
      </c>
      <c r="C377">
        <v>100</v>
      </c>
    </row>
    <row r="378" spans="1:3" x14ac:dyDescent="0.35">
      <c r="A378" t="s">
        <v>1279</v>
      </c>
      <c r="B378" s="1">
        <v>44253</v>
      </c>
      <c r="C378">
        <v>3300</v>
      </c>
    </row>
    <row r="379" spans="1:3" x14ac:dyDescent="0.35">
      <c r="A379" t="s">
        <v>1279</v>
      </c>
      <c r="B379" s="1">
        <v>44253</v>
      </c>
      <c r="C379">
        <v>4400</v>
      </c>
    </row>
    <row r="380" spans="1:3" x14ac:dyDescent="0.35">
      <c r="A380" t="s">
        <v>1279</v>
      </c>
      <c r="B380" s="1">
        <v>44253</v>
      </c>
      <c r="C380">
        <v>2300</v>
      </c>
    </row>
    <row r="381" spans="1:3" x14ac:dyDescent="0.35">
      <c r="A381" t="s">
        <v>1279</v>
      </c>
      <c r="B381" s="1">
        <v>44253</v>
      </c>
      <c r="C381">
        <v>100</v>
      </c>
    </row>
    <row r="382" spans="1:3" x14ac:dyDescent="0.35">
      <c r="A382" t="s">
        <v>1279</v>
      </c>
      <c r="B382" s="1">
        <v>44257</v>
      </c>
      <c r="C382">
        <v>100</v>
      </c>
    </row>
    <row r="383" spans="1:3" x14ac:dyDescent="0.35">
      <c r="A383" t="s">
        <v>1279</v>
      </c>
      <c r="B383" s="1">
        <v>44258</v>
      </c>
      <c r="C383">
        <v>7000</v>
      </c>
    </row>
    <row r="384" spans="1:3" x14ac:dyDescent="0.35">
      <c r="A384" t="s">
        <v>1279</v>
      </c>
      <c r="B384" s="1">
        <v>44258</v>
      </c>
      <c r="C384">
        <v>100</v>
      </c>
    </row>
    <row r="385" spans="1:3" x14ac:dyDescent="0.35">
      <c r="A385" t="s">
        <v>1279</v>
      </c>
      <c r="B385" s="1">
        <v>44258</v>
      </c>
      <c r="C385">
        <v>100</v>
      </c>
    </row>
    <row r="386" spans="1:3" x14ac:dyDescent="0.35">
      <c r="A386" t="s">
        <v>1279</v>
      </c>
      <c r="B386" s="1">
        <v>44258</v>
      </c>
      <c r="C386">
        <v>100</v>
      </c>
    </row>
    <row r="387" spans="1:3" x14ac:dyDescent="0.35">
      <c r="A387" t="s">
        <v>1279</v>
      </c>
      <c r="B387" s="1">
        <v>44273</v>
      </c>
      <c r="C387">
        <v>100</v>
      </c>
    </row>
    <row r="388" spans="1:3" x14ac:dyDescent="0.35">
      <c r="A388" t="s">
        <v>1279</v>
      </c>
      <c r="B388" s="1">
        <v>44273</v>
      </c>
      <c r="C388">
        <v>100</v>
      </c>
    </row>
    <row r="389" spans="1:3" x14ac:dyDescent="0.35">
      <c r="A389" t="s">
        <v>1279</v>
      </c>
      <c r="B389" s="1">
        <v>44277</v>
      </c>
      <c r="C389">
        <v>100</v>
      </c>
    </row>
    <row r="390" spans="1:3" x14ac:dyDescent="0.35">
      <c r="A390" t="s">
        <v>1279</v>
      </c>
      <c r="B390" s="1">
        <v>44277</v>
      </c>
      <c r="C390">
        <v>200</v>
      </c>
    </row>
    <row r="391" spans="1:3" x14ac:dyDescent="0.35">
      <c r="A391" t="s">
        <v>1279</v>
      </c>
      <c r="B391" s="1">
        <v>44279</v>
      </c>
      <c r="C391">
        <v>4100</v>
      </c>
    </row>
    <row r="392" spans="1:3" x14ac:dyDescent="0.35">
      <c r="A392" t="s">
        <v>1279</v>
      </c>
      <c r="B392" s="1">
        <v>44279</v>
      </c>
      <c r="C392">
        <v>2700</v>
      </c>
    </row>
    <row r="393" spans="1:3" x14ac:dyDescent="0.35">
      <c r="A393" t="s">
        <v>1279</v>
      </c>
      <c r="B393" s="1">
        <v>44279</v>
      </c>
      <c r="C393">
        <v>100</v>
      </c>
    </row>
    <row r="394" spans="1:3" x14ac:dyDescent="0.35">
      <c r="A394" t="s">
        <v>1279</v>
      </c>
      <c r="B394" s="1">
        <v>44279</v>
      </c>
      <c r="C394">
        <v>100</v>
      </c>
    </row>
    <row r="395" spans="1:3" x14ac:dyDescent="0.35">
      <c r="A395" t="s">
        <v>1279</v>
      </c>
      <c r="B395" s="1">
        <v>44279</v>
      </c>
      <c r="C395">
        <v>100</v>
      </c>
    </row>
    <row r="396" spans="1:3" x14ac:dyDescent="0.35">
      <c r="A396" t="s">
        <v>1279</v>
      </c>
      <c r="B396" s="1">
        <v>44279</v>
      </c>
      <c r="C396">
        <v>300</v>
      </c>
    </row>
    <row r="397" spans="1:3" x14ac:dyDescent="0.35">
      <c r="A397" t="s">
        <v>1279</v>
      </c>
      <c r="B397" s="1">
        <v>44280</v>
      </c>
      <c r="C397">
        <v>100</v>
      </c>
    </row>
    <row r="398" spans="1:3" x14ac:dyDescent="0.35">
      <c r="A398" t="s">
        <v>1279</v>
      </c>
      <c r="B398" s="1">
        <v>44280</v>
      </c>
      <c r="C398">
        <v>100</v>
      </c>
    </row>
    <row r="399" spans="1:3" x14ac:dyDescent="0.35">
      <c r="A399" t="s">
        <v>1279</v>
      </c>
      <c r="B399" s="1">
        <v>44281</v>
      </c>
      <c r="C399">
        <v>100</v>
      </c>
    </row>
    <row r="400" spans="1:3" x14ac:dyDescent="0.35">
      <c r="A400" t="s">
        <v>1279</v>
      </c>
      <c r="B400" s="1">
        <v>44284</v>
      </c>
      <c r="C400">
        <v>100</v>
      </c>
    </row>
    <row r="401" spans="1:3" x14ac:dyDescent="0.35">
      <c r="A401" t="s">
        <v>1279</v>
      </c>
      <c r="B401" s="1">
        <v>44284</v>
      </c>
      <c r="C401">
        <v>300</v>
      </c>
    </row>
    <row r="402" spans="1:3" x14ac:dyDescent="0.35">
      <c r="A402" t="s">
        <v>1279</v>
      </c>
      <c r="B402" s="1">
        <v>44284</v>
      </c>
      <c r="C402">
        <v>1900</v>
      </c>
    </row>
    <row r="403" spans="1:3" x14ac:dyDescent="0.35">
      <c r="A403" t="s">
        <v>1279</v>
      </c>
      <c r="B403" s="1">
        <v>44284</v>
      </c>
      <c r="C403">
        <v>2200</v>
      </c>
    </row>
    <row r="404" spans="1:3" x14ac:dyDescent="0.35">
      <c r="A404" t="s">
        <v>1279</v>
      </c>
      <c r="B404" s="1">
        <v>44284</v>
      </c>
      <c r="C404">
        <v>500</v>
      </c>
    </row>
    <row r="405" spans="1:3" x14ac:dyDescent="0.35">
      <c r="A405" t="s">
        <v>1279</v>
      </c>
      <c r="B405" s="1">
        <v>44288</v>
      </c>
      <c r="C405">
        <v>200</v>
      </c>
    </row>
    <row r="406" spans="1:3" x14ac:dyDescent="0.35">
      <c r="A406" t="s">
        <v>1279</v>
      </c>
      <c r="B406" s="1">
        <v>44288</v>
      </c>
      <c r="C406">
        <v>400</v>
      </c>
    </row>
    <row r="407" spans="1:3" x14ac:dyDescent="0.35">
      <c r="A407" t="s">
        <v>1279</v>
      </c>
      <c r="B407" s="1">
        <v>44288</v>
      </c>
      <c r="C407">
        <v>200</v>
      </c>
    </row>
    <row r="408" spans="1:3" x14ac:dyDescent="0.35">
      <c r="A408" t="s">
        <v>1279</v>
      </c>
      <c r="B408" s="1">
        <v>44288</v>
      </c>
      <c r="C408">
        <v>100</v>
      </c>
    </row>
    <row r="409" spans="1:3" x14ac:dyDescent="0.35">
      <c r="A409" t="s">
        <v>1279</v>
      </c>
      <c r="B409" s="1">
        <v>44288</v>
      </c>
      <c r="C409">
        <v>400</v>
      </c>
    </row>
    <row r="410" spans="1:3" x14ac:dyDescent="0.35">
      <c r="A410" t="s">
        <v>1279</v>
      </c>
      <c r="B410" s="1">
        <v>44288</v>
      </c>
      <c r="C410">
        <v>200</v>
      </c>
    </row>
    <row r="411" spans="1:3" x14ac:dyDescent="0.35">
      <c r="A411" t="s">
        <v>1279</v>
      </c>
      <c r="B411" s="1">
        <v>44291</v>
      </c>
      <c r="C411">
        <v>400</v>
      </c>
    </row>
    <row r="412" spans="1:3" x14ac:dyDescent="0.35">
      <c r="A412" t="s">
        <v>1279</v>
      </c>
      <c r="B412" s="1">
        <v>44291</v>
      </c>
      <c r="C412">
        <v>100</v>
      </c>
    </row>
    <row r="413" spans="1:3" x14ac:dyDescent="0.35">
      <c r="A413" t="s">
        <v>1279</v>
      </c>
      <c r="B413" s="1">
        <v>44294</v>
      </c>
      <c r="C413">
        <v>100</v>
      </c>
    </row>
    <row r="414" spans="1:3" x14ac:dyDescent="0.35">
      <c r="A414" t="s">
        <v>1279</v>
      </c>
      <c r="B414" s="1">
        <v>44294</v>
      </c>
      <c r="C414">
        <v>100</v>
      </c>
    </row>
    <row r="415" spans="1:3" x14ac:dyDescent="0.35">
      <c r="A415" t="s">
        <v>1279</v>
      </c>
      <c r="B415" s="1">
        <v>44301</v>
      </c>
      <c r="C415">
        <v>1000</v>
      </c>
    </row>
    <row r="416" spans="1:3" x14ac:dyDescent="0.35">
      <c r="A416" t="s">
        <v>1279</v>
      </c>
      <c r="B416" s="1">
        <v>44305</v>
      </c>
      <c r="C416">
        <v>100</v>
      </c>
    </row>
    <row r="417" spans="1:3" x14ac:dyDescent="0.35">
      <c r="A417" t="s">
        <v>1279</v>
      </c>
      <c r="B417" s="1">
        <v>44306</v>
      </c>
      <c r="C417">
        <v>300</v>
      </c>
    </row>
    <row r="418" spans="1:3" x14ac:dyDescent="0.35">
      <c r="A418" t="s">
        <v>1279</v>
      </c>
      <c r="B418" s="1">
        <v>44306</v>
      </c>
      <c r="C418">
        <v>100</v>
      </c>
    </row>
    <row r="419" spans="1:3" x14ac:dyDescent="0.35">
      <c r="A419" t="s">
        <v>1279</v>
      </c>
      <c r="B419" s="1">
        <v>44307</v>
      </c>
      <c r="C419">
        <v>400</v>
      </c>
    </row>
    <row r="420" spans="1:3" x14ac:dyDescent="0.35">
      <c r="A420" t="s">
        <v>1279</v>
      </c>
      <c r="B420" s="1">
        <v>44326</v>
      </c>
      <c r="C420">
        <v>100</v>
      </c>
    </row>
    <row r="421" spans="1:3" x14ac:dyDescent="0.35">
      <c r="A421" t="s">
        <v>1279</v>
      </c>
      <c r="B421" s="1">
        <v>44326</v>
      </c>
      <c r="C421">
        <v>600</v>
      </c>
    </row>
    <row r="422" spans="1:3" x14ac:dyDescent="0.35">
      <c r="A422" t="s">
        <v>1279</v>
      </c>
      <c r="B422" s="1">
        <v>44326</v>
      </c>
      <c r="C422">
        <v>4400</v>
      </c>
    </row>
    <row r="423" spans="1:3" x14ac:dyDescent="0.35">
      <c r="A423" t="s">
        <v>1279</v>
      </c>
      <c r="B423" s="1">
        <v>44327</v>
      </c>
      <c r="C423">
        <v>100</v>
      </c>
    </row>
    <row r="424" spans="1:3" x14ac:dyDescent="0.35">
      <c r="A424" t="s">
        <v>1279</v>
      </c>
      <c r="B424" s="1">
        <v>44329</v>
      </c>
      <c r="C424">
        <v>400</v>
      </c>
    </row>
    <row r="425" spans="1:3" x14ac:dyDescent="0.35">
      <c r="A425" t="s">
        <v>1279</v>
      </c>
      <c r="B425" s="1">
        <v>44329</v>
      </c>
      <c r="C425">
        <v>1300</v>
      </c>
    </row>
    <row r="426" spans="1:3" x14ac:dyDescent="0.35">
      <c r="A426" t="s">
        <v>1279</v>
      </c>
      <c r="B426" s="1">
        <v>44329</v>
      </c>
      <c r="C426">
        <v>100</v>
      </c>
    </row>
    <row r="427" spans="1:3" x14ac:dyDescent="0.35">
      <c r="A427" t="s">
        <v>1279</v>
      </c>
      <c r="B427" s="1">
        <v>44333</v>
      </c>
      <c r="C427">
        <v>100</v>
      </c>
    </row>
    <row r="428" spans="1:3" x14ac:dyDescent="0.35">
      <c r="A428" t="s">
        <v>1279</v>
      </c>
      <c r="B428" s="1">
        <v>44335</v>
      </c>
      <c r="C428">
        <v>100</v>
      </c>
    </row>
    <row r="429" spans="1:3" x14ac:dyDescent="0.35">
      <c r="A429" t="s">
        <v>1279</v>
      </c>
      <c r="B429" s="1">
        <v>44335</v>
      </c>
      <c r="C429">
        <v>100</v>
      </c>
    </row>
    <row r="430" spans="1:3" x14ac:dyDescent="0.35">
      <c r="A430" t="s">
        <v>1279</v>
      </c>
      <c r="B430" s="1">
        <v>44336</v>
      </c>
      <c r="C430">
        <v>100</v>
      </c>
    </row>
    <row r="431" spans="1:3" x14ac:dyDescent="0.35">
      <c r="A431" t="s">
        <v>1279</v>
      </c>
      <c r="B431" s="1">
        <v>44336</v>
      </c>
      <c r="C431">
        <v>100</v>
      </c>
    </row>
    <row r="432" spans="1:3" x14ac:dyDescent="0.35">
      <c r="A432" t="s">
        <v>1279</v>
      </c>
      <c r="B432" s="1">
        <v>44341</v>
      </c>
      <c r="C432">
        <v>200</v>
      </c>
    </row>
    <row r="433" spans="1:3" x14ac:dyDescent="0.35">
      <c r="A433" t="s">
        <v>1279</v>
      </c>
      <c r="B433" s="1">
        <v>44343</v>
      </c>
      <c r="C433">
        <v>200</v>
      </c>
    </row>
    <row r="434" spans="1:3" x14ac:dyDescent="0.35">
      <c r="A434" t="s">
        <v>1279</v>
      </c>
      <c r="B434" s="1">
        <v>44343</v>
      </c>
      <c r="C434">
        <v>400</v>
      </c>
    </row>
    <row r="435" spans="1:3" x14ac:dyDescent="0.35">
      <c r="A435" t="s">
        <v>1279</v>
      </c>
      <c r="B435" s="1">
        <v>44344</v>
      </c>
      <c r="C435">
        <v>100</v>
      </c>
    </row>
    <row r="436" spans="1:3" x14ac:dyDescent="0.35">
      <c r="A436" t="s">
        <v>1279</v>
      </c>
      <c r="B436" s="1">
        <v>44344</v>
      </c>
      <c r="C436">
        <v>100</v>
      </c>
    </row>
    <row r="437" spans="1:3" x14ac:dyDescent="0.35">
      <c r="A437" t="s">
        <v>1283</v>
      </c>
      <c r="B437" s="1">
        <v>44231</v>
      </c>
      <c r="C437">
        <v>3500</v>
      </c>
    </row>
    <row r="438" spans="1:3" x14ac:dyDescent="0.35">
      <c r="A438" t="s">
        <v>1283</v>
      </c>
      <c r="B438" s="1">
        <v>44231</v>
      </c>
      <c r="C438">
        <v>2500</v>
      </c>
    </row>
    <row r="439" spans="1:3" x14ac:dyDescent="0.35">
      <c r="A439" t="s">
        <v>1283</v>
      </c>
      <c r="B439" s="1">
        <v>44236</v>
      </c>
      <c r="C439">
        <v>900</v>
      </c>
    </row>
    <row r="440" spans="1:3" x14ac:dyDescent="0.35">
      <c r="A440" t="s">
        <v>1283</v>
      </c>
      <c r="B440" s="1">
        <v>44236</v>
      </c>
      <c r="C440">
        <v>2100</v>
      </c>
    </row>
    <row r="441" spans="1:3" x14ac:dyDescent="0.35">
      <c r="A441" t="s">
        <v>1283</v>
      </c>
      <c r="B441" s="1">
        <v>44236</v>
      </c>
      <c r="C441">
        <v>500</v>
      </c>
    </row>
    <row r="442" spans="1:3" x14ac:dyDescent="0.35">
      <c r="A442" t="s">
        <v>1283</v>
      </c>
      <c r="B442" s="1">
        <v>44238</v>
      </c>
      <c r="C442">
        <v>3000</v>
      </c>
    </row>
    <row r="443" spans="1:3" x14ac:dyDescent="0.35">
      <c r="A443" t="s">
        <v>1283</v>
      </c>
      <c r="B443" s="1">
        <v>44250</v>
      </c>
      <c r="C443">
        <v>3500</v>
      </c>
    </row>
    <row r="444" spans="1:3" x14ac:dyDescent="0.35">
      <c r="A444" t="s">
        <v>1283</v>
      </c>
      <c r="B444" s="1">
        <v>44250</v>
      </c>
      <c r="C444">
        <v>400</v>
      </c>
    </row>
    <row r="445" spans="1:3" x14ac:dyDescent="0.35">
      <c r="A445" t="s">
        <v>1283</v>
      </c>
      <c r="B445" s="1">
        <v>44259</v>
      </c>
      <c r="C445">
        <v>200</v>
      </c>
    </row>
    <row r="446" spans="1:3" x14ac:dyDescent="0.35">
      <c r="A446" t="s">
        <v>1283</v>
      </c>
      <c r="B446" s="1">
        <v>44266</v>
      </c>
      <c r="C446">
        <v>3100</v>
      </c>
    </row>
    <row r="447" spans="1:3" x14ac:dyDescent="0.35">
      <c r="A447" t="s">
        <v>1283</v>
      </c>
      <c r="B447" s="1">
        <v>44271</v>
      </c>
      <c r="C447">
        <v>3000</v>
      </c>
    </row>
    <row r="448" spans="1:3" x14ac:dyDescent="0.35">
      <c r="A448" t="s">
        <v>1283</v>
      </c>
      <c r="B448" s="1">
        <v>44287</v>
      </c>
      <c r="C448">
        <v>1900</v>
      </c>
    </row>
    <row r="449" spans="1:3" x14ac:dyDescent="0.35">
      <c r="A449" t="s">
        <v>1283</v>
      </c>
      <c r="B449" s="1">
        <v>44294</v>
      </c>
      <c r="C449">
        <v>1900</v>
      </c>
    </row>
    <row r="450" spans="1:3" x14ac:dyDescent="0.35">
      <c r="A450" t="s">
        <v>1283</v>
      </c>
      <c r="B450" s="1">
        <v>44294</v>
      </c>
      <c r="C450">
        <v>1700</v>
      </c>
    </row>
    <row r="451" spans="1:3" x14ac:dyDescent="0.35">
      <c r="A451" t="s">
        <v>1283</v>
      </c>
      <c r="B451" s="1">
        <v>44301</v>
      </c>
      <c r="C451">
        <v>2900</v>
      </c>
    </row>
    <row r="452" spans="1:3" x14ac:dyDescent="0.35">
      <c r="A452" t="s">
        <v>1283</v>
      </c>
      <c r="B452" s="1">
        <v>44301</v>
      </c>
      <c r="C452">
        <v>2400</v>
      </c>
    </row>
    <row r="453" spans="1:3" x14ac:dyDescent="0.35">
      <c r="A453" t="s">
        <v>1283</v>
      </c>
      <c r="B453" s="1">
        <v>44306</v>
      </c>
      <c r="C453">
        <v>3100</v>
      </c>
    </row>
    <row r="454" spans="1:3" x14ac:dyDescent="0.35">
      <c r="A454" t="s">
        <v>1283</v>
      </c>
      <c r="B454" s="1">
        <v>44308</v>
      </c>
      <c r="C454">
        <v>3400</v>
      </c>
    </row>
    <row r="455" spans="1:3" x14ac:dyDescent="0.35">
      <c r="A455" t="s">
        <v>1283</v>
      </c>
      <c r="B455" s="1">
        <v>44313</v>
      </c>
      <c r="C455">
        <v>1200</v>
      </c>
    </row>
    <row r="456" spans="1:3" x14ac:dyDescent="0.35">
      <c r="A456" t="s">
        <v>1283</v>
      </c>
      <c r="B456" s="1">
        <v>44313</v>
      </c>
      <c r="C456">
        <v>1100</v>
      </c>
    </row>
    <row r="457" spans="1:3" x14ac:dyDescent="0.35">
      <c r="A457" t="s">
        <v>1283</v>
      </c>
      <c r="B457" s="1">
        <v>44313</v>
      </c>
      <c r="C457">
        <v>600</v>
      </c>
    </row>
    <row r="458" spans="1:3" x14ac:dyDescent="0.35">
      <c r="A458" t="s">
        <v>1283</v>
      </c>
      <c r="B458" s="1">
        <v>44315</v>
      </c>
      <c r="C458">
        <v>400</v>
      </c>
    </row>
    <row r="459" spans="1:3" x14ac:dyDescent="0.35">
      <c r="A459" t="s">
        <v>1283</v>
      </c>
      <c r="B459" s="1">
        <v>44315</v>
      </c>
      <c r="C459">
        <v>2800</v>
      </c>
    </row>
    <row r="460" spans="1:3" x14ac:dyDescent="0.35">
      <c r="A460" t="s">
        <v>1283</v>
      </c>
      <c r="B460" s="1">
        <v>44336</v>
      </c>
      <c r="C460">
        <v>2100</v>
      </c>
    </row>
    <row r="461" spans="1:3" x14ac:dyDescent="0.35">
      <c r="A461" t="s">
        <v>1283</v>
      </c>
      <c r="B461" s="1">
        <v>44336</v>
      </c>
      <c r="C461">
        <v>2800</v>
      </c>
    </row>
    <row r="462" spans="1:3" x14ac:dyDescent="0.35">
      <c r="A462" t="s">
        <v>1283</v>
      </c>
      <c r="B462" s="1">
        <v>44343</v>
      </c>
      <c r="C462">
        <v>500</v>
      </c>
    </row>
    <row r="463" spans="1:3" x14ac:dyDescent="0.35">
      <c r="A463" t="s">
        <v>1283</v>
      </c>
      <c r="B463" s="1">
        <v>44343</v>
      </c>
      <c r="C463">
        <v>4000</v>
      </c>
    </row>
    <row r="464" spans="1:3" x14ac:dyDescent="0.35">
      <c r="A464" t="s">
        <v>1299</v>
      </c>
      <c r="B464" s="1">
        <v>44228</v>
      </c>
      <c r="C464">
        <v>50</v>
      </c>
    </row>
    <row r="465" spans="1:3" x14ac:dyDescent="0.35">
      <c r="A465" t="s">
        <v>1299</v>
      </c>
      <c r="B465" s="1">
        <v>44229</v>
      </c>
      <c r="C465">
        <v>400</v>
      </c>
    </row>
    <row r="466" spans="1:3" x14ac:dyDescent="0.35">
      <c r="A466" t="s">
        <v>1299</v>
      </c>
      <c r="B466" s="1">
        <v>44230</v>
      </c>
      <c r="C466">
        <v>200</v>
      </c>
    </row>
    <row r="467" spans="1:3" x14ac:dyDescent="0.35">
      <c r="A467" t="s">
        <v>1299</v>
      </c>
      <c r="B467" s="1">
        <v>44235</v>
      </c>
      <c r="C467">
        <v>450</v>
      </c>
    </row>
    <row r="468" spans="1:3" x14ac:dyDescent="0.35">
      <c r="A468" t="s">
        <v>1299</v>
      </c>
      <c r="B468" s="1">
        <v>44235</v>
      </c>
      <c r="C468">
        <v>1350</v>
      </c>
    </row>
    <row r="469" spans="1:3" x14ac:dyDescent="0.35">
      <c r="A469" t="s">
        <v>1299</v>
      </c>
      <c r="B469" s="1">
        <v>44235</v>
      </c>
      <c r="C469">
        <v>200</v>
      </c>
    </row>
    <row r="470" spans="1:3" x14ac:dyDescent="0.35">
      <c r="A470" t="s">
        <v>1299</v>
      </c>
      <c r="B470" s="1">
        <v>44235</v>
      </c>
      <c r="C470">
        <v>300</v>
      </c>
    </row>
    <row r="471" spans="1:3" x14ac:dyDescent="0.35">
      <c r="A471" t="s">
        <v>1299</v>
      </c>
      <c r="B471" s="1">
        <v>44236</v>
      </c>
      <c r="C471">
        <v>300</v>
      </c>
    </row>
    <row r="472" spans="1:3" x14ac:dyDescent="0.35">
      <c r="A472" t="s">
        <v>1299</v>
      </c>
      <c r="B472" s="1">
        <v>44237</v>
      </c>
      <c r="C472">
        <v>200</v>
      </c>
    </row>
    <row r="473" spans="1:3" x14ac:dyDescent="0.35">
      <c r="A473" t="s">
        <v>1299</v>
      </c>
      <c r="B473" s="1">
        <v>44237</v>
      </c>
      <c r="C473">
        <v>150</v>
      </c>
    </row>
    <row r="474" spans="1:3" x14ac:dyDescent="0.35">
      <c r="A474" t="s">
        <v>1299</v>
      </c>
      <c r="B474" s="1">
        <v>44237</v>
      </c>
      <c r="C474">
        <v>100</v>
      </c>
    </row>
    <row r="475" spans="1:3" x14ac:dyDescent="0.35">
      <c r="A475" t="s">
        <v>1299</v>
      </c>
      <c r="B475" s="1">
        <v>44240</v>
      </c>
      <c r="C475">
        <v>50</v>
      </c>
    </row>
    <row r="476" spans="1:3" x14ac:dyDescent="0.35">
      <c r="A476" t="s">
        <v>1299</v>
      </c>
      <c r="B476" s="1">
        <v>44240</v>
      </c>
      <c r="C476">
        <v>450</v>
      </c>
    </row>
    <row r="477" spans="1:3" x14ac:dyDescent="0.35">
      <c r="A477" t="s">
        <v>1299</v>
      </c>
      <c r="B477" s="1">
        <v>44242</v>
      </c>
      <c r="C477">
        <v>600</v>
      </c>
    </row>
    <row r="478" spans="1:3" x14ac:dyDescent="0.35">
      <c r="A478" t="s">
        <v>1299</v>
      </c>
      <c r="B478" s="1">
        <v>44243</v>
      </c>
      <c r="C478">
        <v>200</v>
      </c>
    </row>
    <row r="479" spans="1:3" x14ac:dyDescent="0.35">
      <c r="A479" t="s">
        <v>1299</v>
      </c>
      <c r="B479" s="1">
        <v>44244</v>
      </c>
      <c r="C479">
        <v>100</v>
      </c>
    </row>
    <row r="480" spans="1:3" x14ac:dyDescent="0.35">
      <c r="A480" t="s">
        <v>1299</v>
      </c>
      <c r="B480" s="1">
        <v>44250</v>
      </c>
      <c r="C480">
        <v>150</v>
      </c>
    </row>
    <row r="481" spans="1:3" x14ac:dyDescent="0.35">
      <c r="A481" t="s">
        <v>1299</v>
      </c>
      <c r="B481" s="1">
        <v>44251</v>
      </c>
      <c r="C481">
        <v>50</v>
      </c>
    </row>
    <row r="482" spans="1:3" x14ac:dyDescent="0.35">
      <c r="A482" t="s">
        <v>1299</v>
      </c>
      <c r="B482" s="1">
        <v>44251</v>
      </c>
      <c r="C482">
        <v>250</v>
      </c>
    </row>
    <row r="483" spans="1:3" x14ac:dyDescent="0.35">
      <c r="A483" t="s">
        <v>1299</v>
      </c>
      <c r="B483" s="1">
        <v>44257</v>
      </c>
      <c r="C483">
        <v>50</v>
      </c>
    </row>
    <row r="484" spans="1:3" x14ac:dyDescent="0.35">
      <c r="A484" t="s">
        <v>1299</v>
      </c>
      <c r="B484" s="1">
        <v>44258</v>
      </c>
      <c r="C484">
        <v>400</v>
      </c>
    </row>
    <row r="485" spans="1:3" x14ac:dyDescent="0.35">
      <c r="A485" t="s">
        <v>1299</v>
      </c>
      <c r="B485" s="1">
        <v>44258</v>
      </c>
      <c r="C485">
        <v>250</v>
      </c>
    </row>
    <row r="486" spans="1:3" x14ac:dyDescent="0.35">
      <c r="A486" t="s">
        <v>1299</v>
      </c>
      <c r="B486" s="1">
        <v>44259</v>
      </c>
      <c r="C486">
        <v>50</v>
      </c>
    </row>
    <row r="487" spans="1:3" x14ac:dyDescent="0.35">
      <c r="A487" t="s">
        <v>1299</v>
      </c>
      <c r="B487" s="1">
        <v>44263</v>
      </c>
      <c r="C487">
        <v>500</v>
      </c>
    </row>
    <row r="488" spans="1:3" x14ac:dyDescent="0.35">
      <c r="A488" t="s">
        <v>1299</v>
      </c>
      <c r="B488" s="1">
        <v>44265</v>
      </c>
      <c r="C488">
        <v>500</v>
      </c>
    </row>
    <row r="489" spans="1:3" x14ac:dyDescent="0.35">
      <c r="A489" t="s">
        <v>1299</v>
      </c>
      <c r="B489" s="1">
        <v>44267</v>
      </c>
      <c r="C489">
        <v>500</v>
      </c>
    </row>
    <row r="490" spans="1:3" x14ac:dyDescent="0.35">
      <c r="A490" t="s">
        <v>1299</v>
      </c>
      <c r="B490" s="1">
        <v>44267</v>
      </c>
      <c r="C490">
        <v>200</v>
      </c>
    </row>
    <row r="491" spans="1:3" x14ac:dyDescent="0.35">
      <c r="A491" t="s">
        <v>1299</v>
      </c>
      <c r="B491" s="1">
        <v>44271</v>
      </c>
      <c r="C491">
        <v>500</v>
      </c>
    </row>
    <row r="492" spans="1:3" x14ac:dyDescent="0.35">
      <c r="A492" t="s">
        <v>1299</v>
      </c>
      <c r="B492" s="1">
        <v>44279</v>
      </c>
      <c r="C492">
        <v>100</v>
      </c>
    </row>
    <row r="493" spans="1:3" x14ac:dyDescent="0.35">
      <c r="A493" t="s">
        <v>1299</v>
      </c>
      <c r="B493" s="1">
        <v>44280</v>
      </c>
      <c r="C493">
        <v>400</v>
      </c>
    </row>
    <row r="494" spans="1:3" x14ac:dyDescent="0.35">
      <c r="A494" t="s">
        <v>1299</v>
      </c>
      <c r="B494" s="1">
        <v>44280</v>
      </c>
      <c r="C494">
        <v>350</v>
      </c>
    </row>
    <row r="495" spans="1:3" x14ac:dyDescent="0.35">
      <c r="A495" t="s">
        <v>1299</v>
      </c>
      <c r="B495" s="1">
        <v>44280</v>
      </c>
      <c r="C495">
        <v>50</v>
      </c>
    </row>
    <row r="496" spans="1:3" x14ac:dyDescent="0.35">
      <c r="A496" t="s">
        <v>1299</v>
      </c>
      <c r="B496" s="1">
        <v>44280</v>
      </c>
      <c r="C496">
        <v>100</v>
      </c>
    </row>
    <row r="497" spans="1:3" x14ac:dyDescent="0.35">
      <c r="A497" t="s">
        <v>1299</v>
      </c>
      <c r="B497" s="1">
        <v>44285</v>
      </c>
      <c r="C497">
        <v>400</v>
      </c>
    </row>
    <row r="498" spans="1:3" x14ac:dyDescent="0.35">
      <c r="A498" t="s">
        <v>1299</v>
      </c>
      <c r="B498" s="1">
        <v>44286</v>
      </c>
      <c r="C498">
        <v>100</v>
      </c>
    </row>
    <row r="499" spans="1:3" x14ac:dyDescent="0.35">
      <c r="A499" t="s">
        <v>1299</v>
      </c>
      <c r="B499" s="1">
        <v>44287</v>
      </c>
      <c r="C499">
        <v>300</v>
      </c>
    </row>
    <row r="500" spans="1:3" x14ac:dyDescent="0.35">
      <c r="A500" t="s">
        <v>1299</v>
      </c>
      <c r="B500" s="1">
        <v>44288</v>
      </c>
      <c r="C500">
        <v>300</v>
      </c>
    </row>
    <row r="501" spans="1:3" x14ac:dyDescent="0.35">
      <c r="A501" t="s">
        <v>1299</v>
      </c>
      <c r="B501" s="1">
        <v>44288</v>
      </c>
      <c r="C501">
        <v>200</v>
      </c>
    </row>
    <row r="502" spans="1:3" x14ac:dyDescent="0.35">
      <c r="A502" t="s">
        <v>1299</v>
      </c>
      <c r="B502" s="1">
        <v>44291</v>
      </c>
      <c r="C502">
        <v>100</v>
      </c>
    </row>
    <row r="503" spans="1:3" x14ac:dyDescent="0.35">
      <c r="A503" t="s">
        <v>1299</v>
      </c>
      <c r="B503" s="1">
        <v>44293</v>
      </c>
      <c r="C503">
        <v>400</v>
      </c>
    </row>
    <row r="504" spans="1:3" x14ac:dyDescent="0.35">
      <c r="A504" t="s">
        <v>1299</v>
      </c>
      <c r="B504" s="1">
        <v>44298</v>
      </c>
      <c r="C504">
        <v>200</v>
      </c>
    </row>
    <row r="505" spans="1:3" x14ac:dyDescent="0.35">
      <c r="A505" t="s">
        <v>1299</v>
      </c>
      <c r="B505" s="1">
        <v>44298</v>
      </c>
      <c r="C505">
        <v>100</v>
      </c>
    </row>
    <row r="506" spans="1:3" x14ac:dyDescent="0.35">
      <c r="A506" t="s">
        <v>1299</v>
      </c>
      <c r="B506" s="1">
        <v>44298</v>
      </c>
      <c r="C506">
        <v>50</v>
      </c>
    </row>
    <row r="507" spans="1:3" x14ac:dyDescent="0.35">
      <c r="A507" t="s">
        <v>1299</v>
      </c>
      <c r="B507" s="1">
        <v>44298</v>
      </c>
      <c r="C507">
        <v>700</v>
      </c>
    </row>
    <row r="508" spans="1:3" x14ac:dyDescent="0.35">
      <c r="A508" t="s">
        <v>1299</v>
      </c>
      <c r="B508" s="1">
        <v>44299</v>
      </c>
      <c r="C508">
        <v>100</v>
      </c>
    </row>
    <row r="509" spans="1:3" x14ac:dyDescent="0.35">
      <c r="A509" t="s">
        <v>1299</v>
      </c>
      <c r="B509" s="1">
        <v>44300</v>
      </c>
      <c r="C509">
        <v>50</v>
      </c>
    </row>
    <row r="510" spans="1:3" x14ac:dyDescent="0.35">
      <c r="A510" t="s">
        <v>1299</v>
      </c>
      <c r="B510" s="1">
        <v>44300</v>
      </c>
      <c r="C510">
        <v>500</v>
      </c>
    </row>
    <row r="511" spans="1:3" x14ac:dyDescent="0.35">
      <c r="A511" t="s">
        <v>1299</v>
      </c>
      <c r="B511" s="1">
        <v>44301</v>
      </c>
      <c r="C511">
        <v>200</v>
      </c>
    </row>
    <row r="512" spans="1:3" x14ac:dyDescent="0.35">
      <c r="A512" t="s">
        <v>1299</v>
      </c>
      <c r="B512" s="1">
        <v>44302</v>
      </c>
      <c r="C512">
        <v>650</v>
      </c>
    </row>
    <row r="513" spans="1:3" x14ac:dyDescent="0.35">
      <c r="A513" t="s">
        <v>1299</v>
      </c>
      <c r="B513" s="1">
        <v>44307</v>
      </c>
      <c r="C513">
        <v>200</v>
      </c>
    </row>
    <row r="514" spans="1:3" x14ac:dyDescent="0.35">
      <c r="A514" t="s">
        <v>1299</v>
      </c>
      <c r="B514" s="1">
        <v>44308</v>
      </c>
      <c r="C514">
        <v>1100</v>
      </c>
    </row>
    <row r="515" spans="1:3" x14ac:dyDescent="0.35">
      <c r="A515" t="s">
        <v>1299</v>
      </c>
      <c r="B515" s="1">
        <v>44308</v>
      </c>
      <c r="C515">
        <v>1000</v>
      </c>
    </row>
    <row r="516" spans="1:3" x14ac:dyDescent="0.35">
      <c r="A516" t="s">
        <v>1299</v>
      </c>
      <c r="B516" s="1">
        <v>44308</v>
      </c>
      <c r="C516">
        <v>50</v>
      </c>
    </row>
    <row r="517" spans="1:3" x14ac:dyDescent="0.35">
      <c r="A517" t="s">
        <v>1299</v>
      </c>
      <c r="B517" s="1">
        <v>44309</v>
      </c>
      <c r="C517">
        <v>200</v>
      </c>
    </row>
    <row r="518" spans="1:3" x14ac:dyDescent="0.35">
      <c r="A518" t="s">
        <v>1299</v>
      </c>
      <c r="B518" s="1">
        <v>44309</v>
      </c>
      <c r="C518">
        <v>150</v>
      </c>
    </row>
    <row r="519" spans="1:3" x14ac:dyDescent="0.35">
      <c r="A519" t="s">
        <v>1299</v>
      </c>
      <c r="B519" s="1">
        <v>44309</v>
      </c>
      <c r="C519">
        <v>600</v>
      </c>
    </row>
    <row r="520" spans="1:3" x14ac:dyDescent="0.35">
      <c r="A520" t="s">
        <v>1299</v>
      </c>
      <c r="B520" s="1">
        <v>44313</v>
      </c>
      <c r="C520">
        <v>100</v>
      </c>
    </row>
    <row r="521" spans="1:3" x14ac:dyDescent="0.35">
      <c r="A521" t="s">
        <v>1299</v>
      </c>
      <c r="B521" s="1">
        <v>44315</v>
      </c>
      <c r="C521">
        <v>100</v>
      </c>
    </row>
    <row r="522" spans="1:3" x14ac:dyDescent="0.35">
      <c r="A522" t="s">
        <v>1299</v>
      </c>
      <c r="B522" s="1">
        <v>44315</v>
      </c>
      <c r="C522">
        <v>900</v>
      </c>
    </row>
    <row r="523" spans="1:3" x14ac:dyDescent="0.35">
      <c r="A523" t="s">
        <v>1299</v>
      </c>
      <c r="B523" s="1">
        <v>44319</v>
      </c>
      <c r="C523">
        <v>100</v>
      </c>
    </row>
    <row r="524" spans="1:3" x14ac:dyDescent="0.35">
      <c r="A524" t="s">
        <v>1299</v>
      </c>
      <c r="B524" s="1">
        <v>44326</v>
      </c>
      <c r="C524">
        <v>100</v>
      </c>
    </row>
    <row r="525" spans="1:3" x14ac:dyDescent="0.35">
      <c r="A525" t="s">
        <v>1299</v>
      </c>
      <c r="B525" s="1">
        <v>44329</v>
      </c>
      <c r="C525">
        <v>1300</v>
      </c>
    </row>
    <row r="526" spans="1:3" x14ac:dyDescent="0.35">
      <c r="A526" t="s">
        <v>1299</v>
      </c>
      <c r="B526" s="1">
        <v>44333</v>
      </c>
      <c r="C526">
        <v>150</v>
      </c>
    </row>
    <row r="527" spans="1:3" x14ac:dyDescent="0.35">
      <c r="A527" t="s">
        <v>1299</v>
      </c>
      <c r="B527" s="1">
        <v>44333</v>
      </c>
      <c r="C527">
        <v>250</v>
      </c>
    </row>
    <row r="528" spans="1:3" x14ac:dyDescent="0.35">
      <c r="A528" t="s">
        <v>1299</v>
      </c>
      <c r="B528" s="1">
        <v>44335</v>
      </c>
      <c r="C528">
        <v>1000</v>
      </c>
    </row>
    <row r="529" spans="1:3" x14ac:dyDescent="0.35">
      <c r="A529" t="s">
        <v>1299</v>
      </c>
      <c r="B529" s="1">
        <v>44335</v>
      </c>
      <c r="C529">
        <v>500</v>
      </c>
    </row>
    <row r="530" spans="1:3" x14ac:dyDescent="0.35">
      <c r="A530" t="s">
        <v>1299</v>
      </c>
      <c r="B530" s="1">
        <v>44336</v>
      </c>
      <c r="C530">
        <v>600</v>
      </c>
    </row>
    <row r="531" spans="1:3" x14ac:dyDescent="0.35">
      <c r="A531" t="s">
        <v>1299</v>
      </c>
      <c r="B531" s="1">
        <v>44340</v>
      </c>
      <c r="C531">
        <v>200</v>
      </c>
    </row>
    <row r="532" spans="1:3" x14ac:dyDescent="0.35">
      <c r="A532" t="s">
        <v>1299</v>
      </c>
      <c r="B532" s="1">
        <v>44340</v>
      </c>
      <c r="C532">
        <v>400</v>
      </c>
    </row>
    <row r="533" spans="1:3" x14ac:dyDescent="0.35">
      <c r="A533" t="s">
        <v>1299</v>
      </c>
      <c r="B533" s="1">
        <v>44341</v>
      </c>
      <c r="C533">
        <v>100</v>
      </c>
    </row>
    <row r="534" spans="1:3" x14ac:dyDescent="0.35">
      <c r="A534" t="s">
        <v>1299</v>
      </c>
      <c r="B534" s="1">
        <v>44342</v>
      </c>
      <c r="C534">
        <v>1200</v>
      </c>
    </row>
    <row r="535" spans="1:3" x14ac:dyDescent="0.35">
      <c r="A535" t="s">
        <v>1299</v>
      </c>
      <c r="B535" s="1">
        <v>44343</v>
      </c>
      <c r="C535">
        <v>250</v>
      </c>
    </row>
    <row r="536" spans="1:3" x14ac:dyDescent="0.35">
      <c r="A536" t="s">
        <v>1299</v>
      </c>
      <c r="B536" s="1">
        <v>44343</v>
      </c>
      <c r="C536">
        <v>300</v>
      </c>
    </row>
    <row r="537" spans="1:3" x14ac:dyDescent="0.35">
      <c r="A537" t="s">
        <v>1299</v>
      </c>
      <c r="B537" s="1">
        <v>44344</v>
      </c>
      <c r="C537">
        <v>50</v>
      </c>
    </row>
    <row r="538" spans="1:3" x14ac:dyDescent="0.35">
      <c r="A538" t="s">
        <v>1299</v>
      </c>
      <c r="B538" s="1">
        <v>44344</v>
      </c>
      <c r="C538">
        <v>800</v>
      </c>
    </row>
    <row r="539" spans="1:3" x14ac:dyDescent="0.35">
      <c r="A539" t="s">
        <v>1299</v>
      </c>
      <c r="B539" s="1">
        <v>44344</v>
      </c>
      <c r="C539">
        <v>50</v>
      </c>
    </row>
    <row r="540" spans="1:3" x14ac:dyDescent="0.35">
      <c r="A540" t="s">
        <v>1299</v>
      </c>
      <c r="B540" s="1">
        <v>44344</v>
      </c>
      <c r="C540">
        <v>1000</v>
      </c>
    </row>
    <row r="541" spans="1:3" x14ac:dyDescent="0.35">
      <c r="A541" t="s">
        <v>2380</v>
      </c>
      <c r="B541" s="1">
        <v>44232</v>
      </c>
      <c r="C541">
        <v>1</v>
      </c>
    </row>
    <row r="542" spans="1:3" x14ac:dyDescent="0.35">
      <c r="A542" t="s">
        <v>2380</v>
      </c>
      <c r="B542" s="1">
        <v>44236</v>
      </c>
      <c r="C542">
        <v>1</v>
      </c>
    </row>
    <row r="543" spans="1:3" x14ac:dyDescent="0.35">
      <c r="A543" t="s">
        <v>2380</v>
      </c>
      <c r="B543" s="1">
        <v>44238</v>
      </c>
      <c r="C543">
        <v>2</v>
      </c>
    </row>
    <row r="544" spans="1:3" x14ac:dyDescent="0.35">
      <c r="A544" t="s">
        <v>2380</v>
      </c>
      <c r="B544" s="1">
        <v>44239</v>
      </c>
      <c r="C544">
        <v>3</v>
      </c>
    </row>
    <row r="545" spans="1:3" x14ac:dyDescent="0.35">
      <c r="A545" t="s">
        <v>2380</v>
      </c>
      <c r="B545" s="1">
        <v>44239</v>
      </c>
      <c r="C545">
        <v>3</v>
      </c>
    </row>
    <row r="546" spans="1:3" x14ac:dyDescent="0.35">
      <c r="A546" t="s">
        <v>2380</v>
      </c>
      <c r="B546" s="1">
        <v>44239</v>
      </c>
      <c r="C546">
        <v>1</v>
      </c>
    </row>
    <row r="547" spans="1:3" x14ac:dyDescent="0.35">
      <c r="A547" t="s">
        <v>2380</v>
      </c>
      <c r="B547" s="1">
        <v>44245</v>
      </c>
      <c r="C547">
        <v>1</v>
      </c>
    </row>
    <row r="548" spans="1:3" x14ac:dyDescent="0.35">
      <c r="A548" t="s">
        <v>2380</v>
      </c>
      <c r="B548" s="1">
        <v>44249</v>
      </c>
      <c r="C548">
        <v>4</v>
      </c>
    </row>
    <row r="549" spans="1:3" x14ac:dyDescent="0.35">
      <c r="A549" t="s">
        <v>2380</v>
      </c>
      <c r="B549" s="1">
        <v>44256</v>
      </c>
      <c r="C549">
        <v>1</v>
      </c>
    </row>
    <row r="550" spans="1:3" x14ac:dyDescent="0.35">
      <c r="A550" t="s">
        <v>2380</v>
      </c>
      <c r="B550" s="1">
        <v>44259</v>
      </c>
      <c r="C550">
        <v>1</v>
      </c>
    </row>
    <row r="551" spans="1:3" x14ac:dyDescent="0.35">
      <c r="A551" t="s">
        <v>2380</v>
      </c>
      <c r="B551" s="1">
        <v>44270</v>
      </c>
      <c r="C551">
        <v>1</v>
      </c>
    </row>
    <row r="552" spans="1:3" x14ac:dyDescent="0.35">
      <c r="A552" t="s">
        <v>2380</v>
      </c>
      <c r="B552" s="1">
        <v>44280</v>
      </c>
      <c r="C552">
        <v>4</v>
      </c>
    </row>
    <row r="553" spans="1:3" x14ac:dyDescent="0.35">
      <c r="A553" t="s">
        <v>2380</v>
      </c>
      <c r="B553" s="1">
        <v>44280</v>
      </c>
      <c r="C553">
        <v>2</v>
      </c>
    </row>
    <row r="554" spans="1:3" x14ac:dyDescent="0.35">
      <c r="A554" t="s">
        <v>2380</v>
      </c>
      <c r="B554" s="1">
        <v>44286</v>
      </c>
      <c r="C554">
        <v>1</v>
      </c>
    </row>
    <row r="555" spans="1:3" x14ac:dyDescent="0.35">
      <c r="A555" t="s">
        <v>2380</v>
      </c>
      <c r="B555" s="1">
        <v>44288</v>
      </c>
      <c r="C555">
        <v>7</v>
      </c>
    </row>
    <row r="556" spans="1:3" x14ac:dyDescent="0.35">
      <c r="A556" t="s">
        <v>2380</v>
      </c>
      <c r="B556" s="1">
        <v>44291</v>
      </c>
      <c r="C556">
        <v>1</v>
      </c>
    </row>
    <row r="557" spans="1:3" x14ac:dyDescent="0.35">
      <c r="A557" t="s">
        <v>2380</v>
      </c>
      <c r="B557" s="1">
        <v>44292</v>
      </c>
      <c r="C557">
        <v>8</v>
      </c>
    </row>
    <row r="558" spans="1:3" x14ac:dyDescent="0.35">
      <c r="A558" t="s">
        <v>2380</v>
      </c>
      <c r="B558" s="1">
        <v>44292</v>
      </c>
      <c r="C558">
        <v>2</v>
      </c>
    </row>
    <row r="559" spans="1:3" x14ac:dyDescent="0.35">
      <c r="A559" t="s">
        <v>2380</v>
      </c>
      <c r="B559" s="1">
        <v>44299</v>
      </c>
      <c r="C559">
        <v>1</v>
      </c>
    </row>
    <row r="560" spans="1:3" x14ac:dyDescent="0.35">
      <c r="A560" t="s">
        <v>2380</v>
      </c>
      <c r="B560" s="1">
        <v>44299</v>
      </c>
      <c r="C560">
        <v>2</v>
      </c>
    </row>
    <row r="561" spans="1:3" x14ac:dyDescent="0.35">
      <c r="A561" t="s">
        <v>2380</v>
      </c>
      <c r="B561" s="1">
        <v>44300</v>
      </c>
      <c r="C561">
        <v>1</v>
      </c>
    </row>
    <row r="562" spans="1:3" x14ac:dyDescent="0.35">
      <c r="A562" t="s">
        <v>2380</v>
      </c>
      <c r="B562" s="1">
        <v>44305</v>
      </c>
      <c r="C562">
        <v>1</v>
      </c>
    </row>
    <row r="563" spans="1:3" x14ac:dyDescent="0.35">
      <c r="A563" t="s">
        <v>2380</v>
      </c>
      <c r="B563" s="1">
        <v>44309</v>
      </c>
      <c r="C563">
        <v>8</v>
      </c>
    </row>
    <row r="564" spans="1:3" x14ac:dyDescent="0.35">
      <c r="A564" t="s">
        <v>2380</v>
      </c>
      <c r="B564" s="1">
        <v>44312</v>
      </c>
      <c r="C564">
        <v>6</v>
      </c>
    </row>
    <row r="565" spans="1:3" x14ac:dyDescent="0.35">
      <c r="A565" t="s">
        <v>2380</v>
      </c>
      <c r="B565" s="1">
        <v>44315</v>
      </c>
      <c r="C565">
        <v>2</v>
      </c>
    </row>
    <row r="566" spans="1:3" x14ac:dyDescent="0.35">
      <c r="A566" t="s">
        <v>2380</v>
      </c>
      <c r="B566" s="1">
        <v>44316</v>
      </c>
      <c r="C566">
        <v>1</v>
      </c>
    </row>
    <row r="567" spans="1:3" x14ac:dyDescent="0.35">
      <c r="A567" t="s">
        <v>2380</v>
      </c>
      <c r="B567" s="1">
        <v>44316</v>
      </c>
      <c r="C567">
        <v>3</v>
      </c>
    </row>
    <row r="568" spans="1:3" x14ac:dyDescent="0.35">
      <c r="A568" t="s">
        <v>2380</v>
      </c>
      <c r="B568" s="1">
        <v>44320</v>
      </c>
      <c r="C568">
        <v>1</v>
      </c>
    </row>
    <row r="569" spans="1:3" x14ac:dyDescent="0.35">
      <c r="A569" t="s">
        <v>2380</v>
      </c>
      <c r="B569" s="1">
        <v>44320</v>
      </c>
      <c r="C569">
        <v>8</v>
      </c>
    </row>
    <row r="570" spans="1:3" x14ac:dyDescent="0.35">
      <c r="A570" t="s">
        <v>2380</v>
      </c>
      <c r="B570" s="1">
        <v>44326</v>
      </c>
      <c r="C570">
        <v>1</v>
      </c>
    </row>
    <row r="571" spans="1:3" x14ac:dyDescent="0.35">
      <c r="A571" t="s">
        <v>2380</v>
      </c>
      <c r="B571" s="1">
        <v>44340</v>
      </c>
      <c r="C571">
        <v>3</v>
      </c>
    </row>
    <row r="572" spans="1:3" x14ac:dyDescent="0.35">
      <c r="A572" t="s">
        <v>2380</v>
      </c>
      <c r="B572" s="1">
        <v>44341</v>
      </c>
      <c r="C572">
        <v>1</v>
      </c>
    </row>
    <row r="573" spans="1:3" x14ac:dyDescent="0.35">
      <c r="A573" t="s">
        <v>2380</v>
      </c>
      <c r="B573" s="1">
        <v>44341</v>
      </c>
      <c r="C573">
        <v>1</v>
      </c>
    </row>
    <row r="574" spans="1:3" x14ac:dyDescent="0.35">
      <c r="A574" t="s">
        <v>2380</v>
      </c>
      <c r="B574" s="1">
        <v>44343</v>
      </c>
      <c r="C574">
        <v>1</v>
      </c>
    </row>
    <row r="575" spans="1:3" x14ac:dyDescent="0.35">
      <c r="A575" t="s">
        <v>2380</v>
      </c>
      <c r="B575" s="1">
        <v>44344</v>
      </c>
      <c r="C575">
        <v>8</v>
      </c>
    </row>
    <row r="576" spans="1:3" x14ac:dyDescent="0.35">
      <c r="A576" t="s">
        <v>2380</v>
      </c>
      <c r="B576" s="1">
        <v>44344</v>
      </c>
      <c r="C576">
        <v>1</v>
      </c>
    </row>
    <row r="577" spans="1:3" x14ac:dyDescent="0.35">
      <c r="A577" t="s">
        <v>2380</v>
      </c>
      <c r="B577" s="1">
        <v>44344</v>
      </c>
      <c r="C577">
        <v>5</v>
      </c>
    </row>
    <row r="578" spans="1:3" x14ac:dyDescent="0.35">
      <c r="A578" t="s">
        <v>2380</v>
      </c>
      <c r="B578" s="1">
        <v>44344</v>
      </c>
      <c r="C578">
        <v>2</v>
      </c>
    </row>
    <row r="579" spans="1:3" x14ac:dyDescent="0.35">
      <c r="A579" t="s">
        <v>2187</v>
      </c>
      <c r="B579" s="1">
        <v>44230</v>
      </c>
      <c r="C579">
        <v>4</v>
      </c>
    </row>
    <row r="580" spans="1:3" x14ac:dyDescent="0.35">
      <c r="A580" t="s">
        <v>2187</v>
      </c>
      <c r="B580" s="1">
        <v>44238</v>
      </c>
      <c r="C580">
        <v>1</v>
      </c>
    </row>
    <row r="581" spans="1:3" x14ac:dyDescent="0.35">
      <c r="A581" t="s">
        <v>2187</v>
      </c>
      <c r="B581" s="1">
        <v>44242</v>
      </c>
      <c r="C581">
        <v>1</v>
      </c>
    </row>
    <row r="582" spans="1:3" x14ac:dyDescent="0.35">
      <c r="A582" t="s">
        <v>2187</v>
      </c>
      <c r="B582" s="1">
        <v>44242</v>
      </c>
      <c r="C582">
        <v>2</v>
      </c>
    </row>
    <row r="583" spans="1:3" x14ac:dyDescent="0.35">
      <c r="A583" t="s">
        <v>2187</v>
      </c>
      <c r="B583" s="1">
        <v>44249</v>
      </c>
      <c r="C583">
        <v>3</v>
      </c>
    </row>
    <row r="584" spans="1:3" x14ac:dyDescent="0.35">
      <c r="A584" t="s">
        <v>2187</v>
      </c>
      <c r="B584" s="1">
        <v>44250</v>
      </c>
      <c r="C584">
        <v>1</v>
      </c>
    </row>
    <row r="585" spans="1:3" x14ac:dyDescent="0.35">
      <c r="A585" t="s">
        <v>2187</v>
      </c>
      <c r="B585" s="1">
        <v>44251</v>
      </c>
      <c r="C585">
        <v>1</v>
      </c>
    </row>
    <row r="586" spans="1:3" x14ac:dyDescent="0.35">
      <c r="A586" t="s">
        <v>2187</v>
      </c>
      <c r="B586" s="1">
        <v>44264</v>
      </c>
      <c r="C586">
        <v>16</v>
      </c>
    </row>
    <row r="587" spans="1:3" x14ac:dyDescent="0.35">
      <c r="A587" t="s">
        <v>2187</v>
      </c>
      <c r="B587" s="1">
        <v>44278</v>
      </c>
      <c r="C587">
        <v>2</v>
      </c>
    </row>
    <row r="588" spans="1:3" x14ac:dyDescent="0.35">
      <c r="A588" t="s">
        <v>2187</v>
      </c>
      <c r="B588" s="1">
        <v>44280</v>
      </c>
      <c r="C588">
        <v>1</v>
      </c>
    </row>
    <row r="589" spans="1:3" x14ac:dyDescent="0.35">
      <c r="A589" t="s">
        <v>2187</v>
      </c>
      <c r="B589" s="1">
        <v>44280</v>
      </c>
      <c r="C589">
        <v>1</v>
      </c>
    </row>
    <row r="590" spans="1:3" x14ac:dyDescent="0.35">
      <c r="A590" t="s">
        <v>2187</v>
      </c>
      <c r="B590" s="1">
        <v>44285</v>
      </c>
      <c r="C590">
        <v>1</v>
      </c>
    </row>
    <row r="591" spans="1:3" x14ac:dyDescent="0.35">
      <c r="A591" t="s">
        <v>2187</v>
      </c>
      <c r="B591" s="1">
        <v>44285</v>
      </c>
      <c r="C591">
        <v>18</v>
      </c>
    </row>
    <row r="592" spans="1:3" x14ac:dyDescent="0.35">
      <c r="A592" t="s">
        <v>2187</v>
      </c>
      <c r="B592" s="1">
        <v>44285</v>
      </c>
      <c r="C592">
        <v>1</v>
      </c>
    </row>
    <row r="593" spans="1:3" x14ac:dyDescent="0.35">
      <c r="A593" t="s">
        <v>2187</v>
      </c>
      <c r="B593" s="1">
        <v>44285</v>
      </c>
      <c r="C593">
        <v>2</v>
      </c>
    </row>
    <row r="594" spans="1:3" x14ac:dyDescent="0.35">
      <c r="A594" t="s">
        <v>2187</v>
      </c>
      <c r="B594" s="1">
        <v>44291</v>
      </c>
      <c r="C594">
        <v>7</v>
      </c>
    </row>
    <row r="595" spans="1:3" x14ac:dyDescent="0.35">
      <c r="A595" t="s">
        <v>2187</v>
      </c>
      <c r="B595" s="1">
        <v>44291</v>
      </c>
      <c r="C595">
        <v>3</v>
      </c>
    </row>
    <row r="596" spans="1:3" x14ac:dyDescent="0.35">
      <c r="A596" t="s">
        <v>2187</v>
      </c>
      <c r="B596" s="1">
        <v>44299</v>
      </c>
      <c r="C596">
        <v>2</v>
      </c>
    </row>
    <row r="597" spans="1:3" x14ac:dyDescent="0.35">
      <c r="A597" t="s">
        <v>2187</v>
      </c>
      <c r="B597" s="1">
        <v>44305</v>
      </c>
      <c r="C597">
        <v>3</v>
      </c>
    </row>
    <row r="598" spans="1:3" x14ac:dyDescent="0.35">
      <c r="A598" t="s">
        <v>2187</v>
      </c>
      <c r="B598" s="1">
        <v>44312</v>
      </c>
      <c r="C598">
        <v>2</v>
      </c>
    </row>
    <row r="599" spans="1:3" x14ac:dyDescent="0.35">
      <c r="A599" t="s">
        <v>2187</v>
      </c>
      <c r="B599" s="1">
        <v>44313</v>
      </c>
      <c r="C599">
        <v>2</v>
      </c>
    </row>
    <row r="600" spans="1:3" x14ac:dyDescent="0.35">
      <c r="A600" t="s">
        <v>2187</v>
      </c>
      <c r="B600" s="1">
        <v>44326</v>
      </c>
      <c r="C600">
        <v>2</v>
      </c>
    </row>
    <row r="601" spans="1:3" x14ac:dyDescent="0.35">
      <c r="A601" t="s">
        <v>2187</v>
      </c>
      <c r="B601" s="1">
        <v>44333</v>
      </c>
      <c r="C601">
        <v>1</v>
      </c>
    </row>
    <row r="602" spans="1:3" x14ac:dyDescent="0.35">
      <c r="A602" t="s">
        <v>2187</v>
      </c>
      <c r="B602" s="1">
        <v>44336</v>
      </c>
      <c r="C602">
        <v>1</v>
      </c>
    </row>
    <row r="603" spans="1:3" x14ac:dyDescent="0.35">
      <c r="A603" t="s">
        <v>2187</v>
      </c>
      <c r="B603" s="1">
        <v>44340</v>
      </c>
      <c r="C603">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9486"/>
  <sheetViews>
    <sheetView workbookViewId="0">
      <selection sqref="A1:C1"/>
    </sheetView>
  </sheetViews>
  <sheetFormatPr defaultRowHeight="15" customHeight="1" x14ac:dyDescent="0.35"/>
  <cols>
    <col min="1" max="1" width="14" bestFit="1" customWidth="1"/>
    <col min="2" max="2" width="10.1796875" bestFit="1" customWidth="1"/>
    <col min="3" max="3" width="8.7265625" customWidth="1"/>
    <col min="10" max="10" width="13.453125" bestFit="1" customWidth="1"/>
    <col min="11" max="11" width="9.54296875" bestFit="1" customWidth="1"/>
    <col min="12" max="12" width="12.453125" bestFit="1" customWidth="1"/>
    <col min="25" max="25" width="17.54296875" customWidth="1"/>
    <col min="26" max="26" width="16.7265625" customWidth="1"/>
    <col min="28" max="29" width="12.7265625" bestFit="1" customWidth="1"/>
    <col min="30" max="30" width="11.54296875" bestFit="1" customWidth="1"/>
  </cols>
  <sheetData>
    <row r="1" spans="1:30" ht="14.5" x14ac:dyDescent="0.35">
      <c r="A1" s="58" t="s">
        <v>0</v>
      </c>
      <c r="B1" s="58" t="s">
        <v>1</v>
      </c>
      <c r="C1" s="58" t="s">
        <v>3</v>
      </c>
      <c r="O1" s="2"/>
      <c r="Z1" s="2"/>
      <c r="AB1" s="2"/>
      <c r="AC1" s="2"/>
      <c r="AD1" s="2"/>
    </row>
    <row r="2" spans="1:30" ht="14.5" x14ac:dyDescent="0.35">
      <c r="A2" s="104" t="s">
        <v>1279</v>
      </c>
      <c r="B2" s="1">
        <v>44228</v>
      </c>
      <c r="C2">
        <v>100</v>
      </c>
      <c r="AB2" s="3"/>
    </row>
    <row r="3" spans="1:30" ht="14.5" x14ac:dyDescent="0.35">
      <c r="A3" s="104" t="s">
        <v>1279</v>
      </c>
      <c r="B3" s="1">
        <v>44228</v>
      </c>
      <c r="C3">
        <v>100</v>
      </c>
      <c r="Q3" s="4"/>
      <c r="AB3" s="3"/>
      <c r="AC3" s="3"/>
    </row>
    <row r="4" spans="1:30" ht="14.5" x14ac:dyDescent="0.35">
      <c r="A4" s="104" t="s">
        <v>1284</v>
      </c>
      <c r="B4" s="1">
        <v>44228</v>
      </c>
      <c r="C4">
        <v>1000</v>
      </c>
      <c r="Q4" s="4"/>
    </row>
    <row r="5" spans="1:30" ht="14.5" x14ac:dyDescent="0.35">
      <c r="A5" s="104" t="s">
        <v>1286</v>
      </c>
      <c r="B5" s="1">
        <v>44228</v>
      </c>
      <c r="C5">
        <v>200</v>
      </c>
      <c r="Q5" s="4"/>
    </row>
    <row r="6" spans="1:30" ht="14.5" x14ac:dyDescent="0.35">
      <c r="A6" s="104" t="s">
        <v>1288</v>
      </c>
      <c r="B6" s="1">
        <v>44228</v>
      </c>
      <c r="C6">
        <v>6</v>
      </c>
    </row>
    <row r="7" spans="1:30" ht="14.5" x14ac:dyDescent="0.35">
      <c r="A7" s="104" t="s">
        <v>1290</v>
      </c>
      <c r="B7" s="1">
        <v>44228</v>
      </c>
      <c r="C7">
        <v>1</v>
      </c>
      <c r="Q7" s="4"/>
    </row>
    <row r="8" spans="1:30" ht="14.5" x14ac:dyDescent="0.35">
      <c r="A8" s="104" t="s">
        <v>778</v>
      </c>
      <c r="B8" s="1">
        <v>44228</v>
      </c>
      <c r="C8">
        <v>4</v>
      </c>
      <c r="Q8" s="4"/>
    </row>
    <row r="9" spans="1:30" ht="14.5" x14ac:dyDescent="0.35">
      <c r="A9" s="104" t="s">
        <v>1294</v>
      </c>
      <c r="B9" s="1">
        <v>44228</v>
      </c>
      <c r="C9">
        <v>600</v>
      </c>
      <c r="Q9" s="4"/>
    </row>
    <row r="10" spans="1:30" ht="14.5" x14ac:dyDescent="0.35">
      <c r="A10" s="104" t="s">
        <v>1296</v>
      </c>
      <c r="B10" s="1">
        <v>44228</v>
      </c>
      <c r="C10">
        <v>1</v>
      </c>
      <c r="Q10" s="5"/>
    </row>
    <row r="11" spans="1:30" ht="14.5" x14ac:dyDescent="0.35">
      <c r="A11" s="104" t="s">
        <v>1298</v>
      </c>
      <c r="B11" s="1">
        <v>44228</v>
      </c>
      <c r="C11">
        <v>1</v>
      </c>
    </row>
    <row r="12" spans="1:30" ht="14.5" x14ac:dyDescent="0.35">
      <c r="A12" s="104" t="s">
        <v>1300</v>
      </c>
      <c r="B12" s="1">
        <v>44228</v>
      </c>
      <c r="C12">
        <v>1</v>
      </c>
    </row>
    <row r="13" spans="1:30" ht="14.5" x14ac:dyDescent="0.35">
      <c r="A13" s="104" t="s">
        <v>1303</v>
      </c>
      <c r="B13" s="1">
        <v>44228</v>
      </c>
      <c r="C13">
        <v>53</v>
      </c>
    </row>
    <row r="14" spans="1:30" ht="14.5" x14ac:dyDescent="0.35">
      <c r="A14" s="104" t="s">
        <v>1305</v>
      </c>
      <c r="B14" s="1">
        <v>44228</v>
      </c>
      <c r="C14">
        <v>1</v>
      </c>
    </row>
    <row r="15" spans="1:30" ht="14.5" x14ac:dyDescent="0.35">
      <c r="A15" s="104" t="s">
        <v>1308</v>
      </c>
      <c r="B15" s="1">
        <v>44228</v>
      </c>
      <c r="C15">
        <v>8</v>
      </c>
    </row>
    <row r="16" spans="1:30" ht="14.5" x14ac:dyDescent="0.35">
      <c r="A16" s="104" t="s">
        <v>1310</v>
      </c>
      <c r="B16" s="1">
        <v>44228</v>
      </c>
      <c r="C16">
        <v>2</v>
      </c>
    </row>
    <row r="17" spans="1:3" ht="14.5" x14ac:dyDescent="0.35">
      <c r="A17" s="104" t="s">
        <v>1313</v>
      </c>
      <c r="B17" s="1">
        <v>44228</v>
      </c>
      <c r="C17">
        <v>4</v>
      </c>
    </row>
    <row r="18" spans="1:3" ht="14.5" x14ac:dyDescent="0.35">
      <c r="A18" s="104" t="s">
        <v>1315</v>
      </c>
      <c r="B18" s="1">
        <v>44228</v>
      </c>
      <c r="C18">
        <v>8</v>
      </c>
    </row>
    <row r="19" spans="1:3" ht="14.5" x14ac:dyDescent="0.35">
      <c r="A19" s="104" t="s">
        <v>1317</v>
      </c>
      <c r="B19" s="1">
        <v>44228</v>
      </c>
      <c r="C19">
        <v>6</v>
      </c>
    </row>
    <row r="20" spans="1:3" ht="14.5" x14ac:dyDescent="0.35">
      <c r="A20" s="104" t="s">
        <v>1319</v>
      </c>
      <c r="B20" s="1">
        <v>44228</v>
      </c>
      <c r="C20">
        <v>22</v>
      </c>
    </row>
    <row r="21" spans="1:3" ht="14.5" x14ac:dyDescent="0.35">
      <c r="A21" s="104" t="s">
        <v>85</v>
      </c>
      <c r="B21" s="1">
        <v>44228</v>
      </c>
      <c r="C21">
        <v>8</v>
      </c>
    </row>
    <row r="22" spans="1:3" ht="14.5" x14ac:dyDescent="0.35">
      <c r="A22" s="104" t="s">
        <v>1322</v>
      </c>
      <c r="B22" s="1">
        <v>44228</v>
      </c>
      <c r="C22">
        <v>1</v>
      </c>
    </row>
    <row r="23" spans="1:3" ht="14.5" x14ac:dyDescent="0.35">
      <c r="A23" s="104" t="s">
        <v>885</v>
      </c>
      <c r="B23" s="1">
        <v>44228</v>
      </c>
      <c r="C23">
        <v>18</v>
      </c>
    </row>
    <row r="24" spans="1:3" ht="14.5" x14ac:dyDescent="0.35">
      <c r="A24" s="104" t="s">
        <v>1326</v>
      </c>
      <c r="B24" s="1">
        <v>44228</v>
      </c>
      <c r="C24">
        <v>17</v>
      </c>
    </row>
    <row r="25" spans="1:3" ht="14.5" x14ac:dyDescent="0.35">
      <c r="A25" s="104" t="s">
        <v>1326</v>
      </c>
      <c r="B25" s="1">
        <v>44228</v>
      </c>
      <c r="C25">
        <v>12</v>
      </c>
    </row>
    <row r="26" spans="1:3" ht="14.5" x14ac:dyDescent="0.35">
      <c r="A26" s="104" t="s">
        <v>1330</v>
      </c>
      <c r="B26" s="1">
        <v>44228</v>
      </c>
      <c r="C26">
        <v>13</v>
      </c>
    </row>
    <row r="27" spans="1:3" ht="14.5" x14ac:dyDescent="0.35">
      <c r="A27" s="104" t="s">
        <v>1310</v>
      </c>
      <c r="B27" s="1">
        <v>44228</v>
      </c>
      <c r="C27">
        <v>9</v>
      </c>
    </row>
    <row r="28" spans="1:3" ht="14.5" x14ac:dyDescent="0.35">
      <c r="A28" s="104" t="s">
        <v>886</v>
      </c>
      <c r="B28" s="1">
        <v>44228</v>
      </c>
      <c r="C28">
        <v>5</v>
      </c>
    </row>
    <row r="29" spans="1:3" ht="14.5" x14ac:dyDescent="0.35">
      <c r="A29" s="104" t="s">
        <v>1334</v>
      </c>
      <c r="B29" s="1">
        <v>44228</v>
      </c>
      <c r="C29">
        <v>52</v>
      </c>
    </row>
    <row r="30" spans="1:3" ht="14.5" x14ac:dyDescent="0.35">
      <c r="A30" s="104" t="s">
        <v>1332</v>
      </c>
      <c r="B30" s="1">
        <v>44228</v>
      </c>
      <c r="C30">
        <v>2000</v>
      </c>
    </row>
    <row r="31" spans="1:3" ht="14.5" x14ac:dyDescent="0.35">
      <c r="A31" s="104" t="s">
        <v>887</v>
      </c>
      <c r="B31" s="1">
        <v>44228</v>
      </c>
      <c r="C31">
        <v>2</v>
      </c>
    </row>
    <row r="32" spans="1:3" ht="14.5" x14ac:dyDescent="0.35">
      <c r="A32" s="104" t="s">
        <v>1338</v>
      </c>
      <c r="B32" s="1">
        <v>44228</v>
      </c>
      <c r="C32">
        <v>1</v>
      </c>
    </row>
    <row r="33" spans="1:3" ht="14.5" x14ac:dyDescent="0.35">
      <c r="A33" s="104" t="s">
        <v>15</v>
      </c>
      <c r="B33" s="1">
        <v>44228</v>
      </c>
      <c r="C33">
        <v>2</v>
      </c>
    </row>
    <row r="34" spans="1:3" ht="14.5" x14ac:dyDescent="0.35">
      <c r="A34" s="104" t="s">
        <v>37</v>
      </c>
      <c r="B34" s="1">
        <v>44228</v>
      </c>
      <c r="C34">
        <v>3</v>
      </c>
    </row>
    <row r="35" spans="1:3" ht="14.5" x14ac:dyDescent="0.35">
      <c r="A35" s="104" t="s">
        <v>246</v>
      </c>
      <c r="B35" s="1">
        <v>44228</v>
      </c>
      <c r="C35">
        <v>1</v>
      </c>
    </row>
    <row r="36" spans="1:3" ht="14.5" x14ac:dyDescent="0.35">
      <c r="A36" s="104" t="s">
        <v>35</v>
      </c>
      <c r="B36" s="1">
        <v>44228</v>
      </c>
      <c r="C36">
        <v>5</v>
      </c>
    </row>
    <row r="37" spans="1:3" ht="14.5" x14ac:dyDescent="0.35">
      <c r="A37" s="104" t="s">
        <v>13</v>
      </c>
      <c r="B37" s="1">
        <v>44228</v>
      </c>
      <c r="C37">
        <v>1</v>
      </c>
    </row>
    <row r="38" spans="1:3" ht="14.5" x14ac:dyDescent="0.35">
      <c r="A38" s="104" t="s">
        <v>139</v>
      </c>
      <c r="B38" s="1">
        <v>44228</v>
      </c>
      <c r="C38">
        <v>1</v>
      </c>
    </row>
    <row r="39" spans="1:3" ht="14.5" x14ac:dyDescent="0.35">
      <c r="A39" s="104" t="s">
        <v>923</v>
      </c>
      <c r="B39" s="1">
        <v>44228</v>
      </c>
      <c r="C39">
        <v>2</v>
      </c>
    </row>
    <row r="40" spans="1:3" ht="14.5" x14ac:dyDescent="0.35">
      <c r="A40" s="104" t="s">
        <v>150</v>
      </c>
      <c r="B40" s="1">
        <v>44228</v>
      </c>
      <c r="C40">
        <v>1</v>
      </c>
    </row>
    <row r="41" spans="1:3" ht="14.5" x14ac:dyDescent="0.35">
      <c r="A41" s="104" t="s">
        <v>33</v>
      </c>
      <c r="B41" s="1">
        <v>44228</v>
      </c>
      <c r="C41">
        <v>2</v>
      </c>
    </row>
    <row r="42" spans="1:3" ht="14.5" x14ac:dyDescent="0.35">
      <c r="A42" s="104" t="s">
        <v>187</v>
      </c>
      <c r="B42" s="1">
        <v>44228</v>
      </c>
      <c r="C42">
        <v>3</v>
      </c>
    </row>
    <row r="43" spans="1:3" ht="14.5" x14ac:dyDescent="0.35">
      <c r="A43" s="104" t="s">
        <v>17</v>
      </c>
      <c r="B43" s="1">
        <v>44228</v>
      </c>
      <c r="C43">
        <v>3</v>
      </c>
    </row>
    <row r="44" spans="1:3" ht="14.5" x14ac:dyDescent="0.35">
      <c r="A44" s="104" t="s">
        <v>125</v>
      </c>
      <c r="B44" s="1">
        <v>44228</v>
      </c>
      <c r="C44">
        <v>2</v>
      </c>
    </row>
    <row r="45" spans="1:3" ht="14.5" x14ac:dyDescent="0.35">
      <c r="A45" s="104" t="s">
        <v>1351</v>
      </c>
      <c r="B45" s="1">
        <v>44228</v>
      </c>
      <c r="C45">
        <v>25</v>
      </c>
    </row>
    <row r="46" spans="1:3" ht="14.5" x14ac:dyDescent="0.35">
      <c r="A46" s="104" t="s">
        <v>242</v>
      </c>
      <c r="B46" s="1">
        <v>44228</v>
      </c>
      <c r="C46">
        <v>1</v>
      </c>
    </row>
    <row r="47" spans="1:3" ht="14.5" x14ac:dyDescent="0.35">
      <c r="A47" s="104" t="s">
        <v>41</v>
      </c>
      <c r="B47" s="1">
        <v>44228</v>
      </c>
      <c r="C47">
        <v>1</v>
      </c>
    </row>
    <row r="48" spans="1:3" ht="14.5" x14ac:dyDescent="0.35">
      <c r="A48" s="104" t="s">
        <v>953</v>
      </c>
      <c r="B48" s="1">
        <v>44228</v>
      </c>
      <c r="C48">
        <v>1</v>
      </c>
    </row>
    <row r="49" spans="1:3" ht="14.5" x14ac:dyDescent="0.35">
      <c r="A49" s="104" t="s">
        <v>1356</v>
      </c>
      <c r="B49" s="1">
        <v>44228</v>
      </c>
      <c r="C49">
        <v>32</v>
      </c>
    </row>
    <row r="50" spans="1:3" ht="14.5" x14ac:dyDescent="0.35">
      <c r="A50" s="104" t="s">
        <v>1358</v>
      </c>
      <c r="B50" s="1">
        <v>44228</v>
      </c>
      <c r="C50">
        <v>20</v>
      </c>
    </row>
    <row r="51" spans="1:3" ht="14.5" x14ac:dyDescent="0.35">
      <c r="A51" s="104" t="s">
        <v>1360</v>
      </c>
      <c r="B51" s="1">
        <v>44228</v>
      </c>
      <c r="C51">
        <v>16</v>
      </c>
    </row>
    <row r="52" spans="1:3" ht="14.5" x14ac:dyDescent="0.35">
      <c r="A52" s="104" t="s">
        <v>1362</v>
      </c>
      <c r="B52" s="1">
        <v>44228</v>
      </c>
      <c r="C52">
        <v>44</v>
      </c>
    </row>
    <row r="53" spans="1:3" ht="14.5" x14ac:dyDescent="0.35">
      <c r="A53" s="104" t="s">
        <v>1364</v>
      </c>
      <c r="B53" s="1">
        <v>44228</v>
      </c>
      <c r="C53">
        <v>1</v>
      </c>
    </row>
    <row r="54" spans="1:3" ht="14.5" x14ac:dyDescent="0.35">
      <c r="A54" s="104" t="s">
        <v>45</v>
      </c>
      <c r="B54" s="1">
        <v>44228</v>
      </c>
      <c r="C54">
        <v>32</v>
      </c>
    </row>
    <row r="55" spans="1:3" ht="14.5" x14ac:dyDescent="0.35">
      <c r="A55" s="104" t="s">
        <v>167</v>
      </c>
      <c r="B55" s="1">
        <v>44228</v>
      </c>
      <c r="C55">
        <v>12</v>
      </c>
    </row>
    <row r="56" spans="1:3" ht="14.5" x14ac:dyDescent="0.35">
      <c r="A56" s="104" t="s">
        <v>1367</v>
      </c>
      <c r="B56" s="1">
        <v>44228</v>
      </c>
      <c r="C56">
        <v>32</v>
      </c>
    </row>
    <row r="57" spans="1:3" ht="14.5" x14ac:dyDescent="0.35">
      <c r="A57" s="104" t="s">
        <v>21</v>
      </c>
      <c r="B57" s="1">
        <v>44228</v>
      </c>
      <c r="C57">
        <v>8</v>
      </c>
    </row>
    <row r="58" spans="1:3" ht="14.5" x14ac:dyDescent="0.35">
      <c r="A58" s="104" t="s">
        <v>116</v>
      </c>
      <c r="B58" s="1">
        <v>44228</v>
      </c>
      <c r="C58">
        <v>4</v>
      </c>
    </row>
    <row r="59" spans="1:3" ht="14.5" x14ac:dyDescent="0.35">
      <c r="A59" s="104" t="s">
        <v>1371</v>
      </c>
      <c r="B59" s="1">
        <v>44228</v>
      </c>
      <c r="C59">
        <v>1</v>
      </c>
    </row>
    <row r="60" spans="1:3" ht="14.5" x14ac:dyDescent="0.35">
      <c r="A60" s="104" t="s">
        <v>1373</v>
      </c>
      <c r="B60" s="1">
        <v>44228</v>
      </c>
      <c r="C60">
        <v>1</v>
      </c>
    </row>
    <row r="61" spans="1:3" ht="14.5" x14ac:dyDescent="0.35">
      <c r="A61" s="104" t="s">
        <v>1375</v>
      </c>
      <c r="B61" s="1">
        <v>44228</v>
      </c>
      <c r="C61">
        <v>1</v>
      </c>
    </row>
    <row r="62" spans="1:3" ht="14.5" x14ac:dyDescent="0.35">
      <c r="A62" s="104" t="s">
        <v>1377</v>
      </c>
      <c r="B62" s="1">
        <v>44228</v>
      </c>
      <c r="C62">
        <v>4</v>
      </c>
    </row>
    <row r="63" spans="1:3" ht="14.5" x14ac:dyDescent="0.35">
      <c r="A63" s="104" t="s">
        <v>1379</v>
      </c>
      <c r="B63" s="1">
        <v>44228</v>
      </c>
      <c r="C63">
        <v>6</v>
      </c>
    </row>
    <row r="64" spans="1:3" ht="14.5" x14ac:dyDescent="0.35">
      <c r="A64" s="104" t="s">
        <v>1381</v>
      </c>
      <c r="B64" s="1">
        <v>44228</v>
      </c>
      <c r="C64">
        <v>4</v>
      </c>
    </row>
    <row r="65" spans="1:3" ht="14.5" x14ac:dyDescent="0.35">
      <c r="A65" s="104" t="s">
        <v>1329</v>
      </c>
      <c r="B65" s="1">
        <v>44228</v>
      </c>
      <c r="C65">
        <v>50</v>
      </c>
    </row>
    <row r="66" spans="1:3" ht="14.5" x14ac:dyDescent="0.35">
      <c r="A66" s="104" t="s">
        <v>1384</v>
      </c>
      <c r="B66" s="1">
        <v>44228</v>
      </c>
      <c r="C66">
        <v>12</v>
      </c>
    </row>
    <row r="67" spans="1:3" ht="14.5" x14ac:dyDescent="0.35">
      <c r="A67" s="104" t="s">
        <v>1386</v>
      </c>
      <c r="B67" s="1">
        <v>44228</v>
      </c>
      <c r="C67">
        <v>16</v>
      </c>
    </row>
    <row r="68" spans="1:3" ht="14.5" x14ac:dyDescent="0.35">
      <c r="A68" s="104" t="s">
        <v>1388</v>
      </c>
      <c r="B68" s="1">
        <v>44228</v>
      </c>
      <c r="C68">
        <v>4</v>
      </c>
    </row>
    <row r="69" spans="1:3" ht="14.5" x14ac:dyDescent="0.35">
      <c r="A69" s="104" t="s">
        <v>1390</v>
      </c>
      <c r="B69" s="1">
        <v>44228</v>
      </c>
      <c r="C69">
        <v>16</v>
      </c>
    </row>
    <row r="70" spans="1:3" ht="14.5" x14ac:dyDescent="0.35">
      <c r="A70" s="104" t="s">
        <v>1392</v>
      </c>
      <c r="B70" s="1">
        <v>44228</v>
      </c>
      <c r="C70">
        <v>8</v>
      </c>
    </row>
    <row r="71" spans="1:3" ht="14.5" x14ac:dyDescent="0.35">
      <c r="A71" s="104" t="s">
        <v>1394</v>
      </c>
      <c r="B71" s="1">
        <v>44228</v>
      </c>
      <c r="C71">
        <v>8</v>
      </c>
    </row>
    <row r="72" spans="1:3" ht="14.5" x14ac:dyDescent="0.35">
      <c r="A72" s="104" t="s">
        <v>1396</v>
      </c>
      <c r="B72" s="1">
        <v>44228</v>
      </c>
      <c r="C72">
        <v>44</v>
      </c>
    </row>
    <row r="73" spans="1:3" ht="14.5" x14ac:dyDescent="0.35">
      <c r="A73" s="104" t="s">
        <v>1398</v>
      </c>
      <c r="B73" s="1">
        <v>44228</v>
      </c>
      <c r="C73">
        <v>16</v>
      </c>
    </row>
    <row r="74" spans="1:3" ht="14.5" x14ac:dyDescent="0.35">
      <c r="A74" s="104" t="s">
        <v>1400</v>
      </c>
      <c r="B74" s="1">
        <v>44228</v>
      </c>
      <c r="C74">
        <v>16</v>
      </c>
    </row>
    <row r="75" spans="1:3" ht="14.5" x14ac:dyDescent="0.35">
      <c r="A75" s="104" t="s">
        <v>282</v>
      </c>
      <c r="B75" s="1">
        <v>44228</v>
      </c>
      <c r="C75">
        <v>32</v>
      </c>
    </row>
    <row r="76" spans="1:3" ht="14.5" x14ac:dyDescent="0.35">
      <c r="A76" s="104" t="s">
        <v>452</v>
      </c>
      <c r="B76" s="1">
        <v>44228</v>
      </c>
      <c r="C76">
        <v>12</v>
      </c>
    </row>
    <row r="77" spans="1:3" ht="14.5" x14ac:dyDescent="0.35">
      <c r="A77" s="104" t="s">
        <v>1403</v>
      </c>
      <c r="B77" s="1">
        <v>44228</v>
      </c>
      <c r="C77">
        <v>10</v>
      </c>
    </row>
    <row r="78" spans="1:3" ht="14.5" x14ac:dyDescent="0.35">
      <c r="A78" s="104" t="s">
        <v>1405</v>
      </c>
      <c r="B78" s="1">
        <v>44228</v>
      </c>
      <c r="C78">
        <v>16</v>
      </c>
    </row>
    <row r="79" spans="1:3" ht="14.5" x14ac:dyDescent="0.35">
      <c r="A79" s="104" t="s">
        <v>1407</v>
      </c>
      <c r="B79" s="1">
        <v>44228</v>
      </c>
      <c r="C79">
        <v>16</v>
      </c>
    </row>
    <row r="80" spans="1:3" ht="14.5" x14ac:dyDescent="0.35">
      <c r="A80" s="104" t="s">
        <v>212</v>
      </c>
      <c r="B80" s="1">
        <v>44228</v>
      </c>
      <c r="C80">
        <v>8</v>
      </c>
    </row>
    <row r="81" spans="1:3" ht="14.5" x14ac:dyDescent="0.35">
      <c r="A81" s="104" t="s">
        <v>215</v>
      </c>
      <c r="B81" s="1">
        <v>44228</v>
      </c>
      <c r="C81">
        <v>2</v>
      </c>
    </row>
    <row r="82" spans="1:3" ht="14.5" x14ac:dyDescent="0.35">
      <c r="A82" s="104" t="s">
        <v>1411</v>
      </c>
      <c r="B82" s="1">
        <v>44228</v>
      </c>
      <c r="C82">
        <v>4</v>
      </c>
    </row>
    <row r="83" spans="1:3" ht="14.5" x14ac:dyDescent="0.35">
      <c r="A83" s="104" t="s">
        <v>1413</v>
      </c>
      <c r="B83" s="1">
        <v>44228</v>
      </c>
      <c r="C83">
        <v>2</v>
      </c>
    </row>
    <row r="84" spans="1:3" ht="14.5" x14ac:dyDescent="0.35">
      <c r="A84" s="104" t="s">
        <v>1415</v>
      </c>
      <c r="B84" s="1">
        <v>44228</v>
      </c>
      <c r="C84">
        <v>18</v>
      </c>
    </row>
    <row r="85" spans="1:3" ht="14.5" x14ac:dyDescent="0.35">
      <c r="A85" s="104" t="s">
        <v>1417</v>
      </c>
      <c r="B85" s="1">
        <v>44228</v>
      </c>
      <c r="C85">
        <v>4</v>
      </c>
    </row>
    <row r="86" spans="1:3" ht="14.5" x14ac:dyDescent="0.35">
      <c r="A86" s="104" t="s">
        <v>1417</v>
      </c>
      <c r="B86" s="1">
        <v>44228</v>
      </c>
      <c r="C86">
        <v>2</v>
      </c>
    </row>
    <row r="87" spans="1:3" ht="14.5" x14ac:dyDescent="0.35">
      <c r="A87" s="104" t="s">
        <v>1420</v>
      </c>
      <c r="B87" s="1">
        <v>44228</v>
      </c>
      <c r="C87">
        <v>2</v>
      </c>
    </row>
    <row r="88" spans="1:3" ht="14.5" x14ac:dyDescent="0.35">
      <c r="A88" s="104" t="s">
        <v>1422</v>
      </c>
      <c r="B88" s="1">
        <v>44228</v>
      </c>
      <c r="C88">
        <v>4</v>
      </c>
    </row>
    <row r="89" spans="1:3" ht="14.5" x14ac:dyDescent="0.35">
      <c r="A89" s="104" t="s">
        <v>1424</v>
      </c>
      <c r="B89" s="1">
        <v>44228</v>
      </c>
      <c r="C89">
        <v>2</v>
      </c>
    </row>
    <row r="90" spans="1:3" ht="14.5" x14ac:dyDescent="0.35">
      <c r="A90" s="104" t="s">
        <v>1426</v>
      </c>
      <c r="B90" s="1">
        <v>44228</v>
      </c>
      <c r="C90">
        <v>4</v>
      </c>
    </row>
    <row r="91" spans="1:3" ht="14.5" x14ac:dyDescent="0.35">
      <c r="A91" s="104" t="s">
        <v>1428</v>
      </c>
      <c r="B91" s="1">
        <v>44228</v>
      </c>
      <c r="C91">
        <v>6</v>
      </c>
    </row>
    <row r="92" spans="1:3" ht="14.5" x14ac:dyDescent="0.35">
      <c r="A92" s="104" t="s">
        <v>1430</v>
      </c>
      <c r="B92" s="1">
        <v>44228</v>
      </c>
      <c r="C92">
        <v>8</v>
      </c>
    </row>
    <row r="93" spans="1:3" ht="14.5" x14ac:dyDescent="0.35">
      <c r="A93" s="104" t="s">
        <v>1432</v>
      </c>
      <c r="B93" s="1">
        <v>44228</v>
      </c>
      <c r="C93">
        <v>4</v>
      </c>
    </row>
    <row r="94" spans="1:3" ht="14.5" x14ac:dyDescent="0.35">
      <c r="A94" s="104" t="s">
        <v>1434</v>
      </c>
      <c r="B94" s="1">
        <v>44228</v>
      </c>
      <c r="C94">
        <v>12</v>
      </c>
    </row>
    <row r="95" spans="1:3" ht="14.5" x14ac:dyDescent="0.35">
      <c r="A95" s="104" t="s">
        <v>1436</v>
      </c>
      <c r="B95" s="1">
        <v>44228</v>
      </c>
      <c r="C95">
        <v>16</v>
      </c>
    </row>
    <row r="96" spans="1:3" ht="14.5" x14ac:dyDescent="0.35">
      <c r="A96" s="104" t="s">
        <v>1438</v>
      </c>
      <c r="B96" s="1">
        <v>44228</v>
      </c>
      <c r="C96">
        <v>16</v>
      </c>
    </row>
    <row r="97" spans="1:3" ht="14.5" x14ac:dyDescent="0.35">
      <c r="A97" s="104" t="s">
        <v>1440</v>
      </c>
      <c r="B97" s="1">
        <v>44228</v>
      </c>
      <c r="C97">
        <v>6</v>
      </c>
    </row>
    <row r="98" spans="1:3" ht="14.5" x14ac:dyDescent="0.35">
      <c r="A98" s="104" t="s">
        <v>1442</v>
      </c>
      <c r="B98" s="1">
        <v>44228</v>
      </c>
      <c r="C98">
        <v>16</v>
      </c>
    </row>
    <row r="99" spans="1:3" ht="14.5" x14ac:dyDescent="0.35">
      <c r="A99" s="104" t="s">
        <v>1444</v>
      </c>
      <c r="B99" s="1">
        <v>44228</v>
      </c>
      <c r="C99">
        <v>16</v>
      </c>
    </row>
    <row r="100" spans="1:3" ht="14.5" x14ac:dyDescent="0.35">
      <c r="A100" s="104" t="s">
        <v>1446</v>
      </c>
      <c r="B100" s="1">
        <v>44228</v>
      </c>
      <c r="C100">
        <v>6</v>
      </c>
    </row>
    <row r="101" spans="1:3" ht="14.5" x14ac:dyDescent="0.35">
      <c r="A101" s="104" t="s">
        <v>1448</v>
      </c>
      <c r="B101" s="1">
        <v>44228</v>
      </c>
      <c r="C101">
        <v>2</v>
      </c>
    </row>
    <row r="102" spans="1:3" ht="14.5" x14ac:dyDescent="0.35">
      <c r="A102" s="104" t="s">
        <v>1449</v>
      </c>
      <c r="B102" s="1">
        <v>44228</v>
      </c>
      <c r="C102">
        <v>6</v>
      </c>
    </row>
    <row r="103" spans="1:3" ht="14.5" x14ac:dyDescent="0.35">
      <c r="A103" s="104" t="s">
        <v>1421</v>
      </c>
      <c r="B103" s="1">
        <v>44228</v>
      </c>
      <c r="C103">
        <v>32</v>
      </c>
    </row>
    <row r="104" spans="1:3" ht="14.5" x14ac:dyDescent="0.35">
      <c r="A104" s="104" t="s">
        <v>61</v>
      </c>
      <c r="B104" s="1">
        <v>44228</v>
      </c>
      <c r="C104">
        <v>2</v>
      </c>
    </row>
    <row r="105" spans="1:3" ht="14.5" x14ac:dyDescent="0.35">
      <c r="A105" s="104" t="s">
        <v>121</v>
      </c>
      <c r="B105" s="1">
        <v>44228</v>
      </c>
      <c r="C105">
        <v>1</v>
      </c>
    </row>
    <row r="106" spans="1:3" ht="14.5" x14ac:dyDescent="0.35">
      <c r="A106" s="104" t="s">
        <v>1454</v>
      </c>
      <c r="B106" s="1">
        <v>44228</v>
      </c>
      <c r="C106">
        <v>12</v>
      </c>
    </row>
    <row r="107" spans="1:3" ht="14.5" x14ac:dyDescent="0.35">
      <c r="A107" s="104" t="s">
        <v>1456</v>
      </c>
      <c r="B107" s="1">
        <v>44228</v>
      </c>
      <c r="C107">
        <v>26</v>
      </c>
    </row>
    <row r="108" spans="1:3" ht="14.5" x14ac:dyDescent="0.35">
      <c r="A108" s="104" t="s">
        <v>1456</v>
      </c>
      <c r="B108" s="1">
        <v>44228</v>
      </c>
      <c r="C108">
        <v>2</v>
      </c>
    </row>
    <row r="109" spans="1:3" ht="14.5" x14ac:dyDescent="0.35">
      <c r="A109" s="104" t="s">
        <v>1459</v>
      </c>
      <c r="B109" s="1">
        <v>44228</v>
      </c>
      <c r="C109">
        <v>16</v>
      </c>
    </row>
    <row r="110" spans="1:3" ht="14.5" x14ac:dyDescent="0.35">
      <c r="A110" s="104" t="s">
        <v>1461</v>
      </c>
      <c r="B110" s="1">
        <v>44228</v>
      </c>
      <c r="C110">
        <v>16</v>
      </c>
    </row>
    <row r="111" spans="1:3" ht="14.5" x14ac:dyDescent="0.35">
      <c r="A111" s="104" t="s">
        <v>1463</v>
      </c>
      <c r="B111" s="1">
        <v>44228</v>
      </c>
      <c r="C111">
        <v>32</v>
      </c>
    </row>
    <row r="112" spans="1:3" ht="14.5" x14ac:dyDescent="0.35">
      <c r="A112" s="104" t="s">
        <v>8</v>
      </c>
      <c r="B112" s="1">
        <v>44228</v>
      </c>
      <c r="C112">
        <v>8</v>
      </c>
    </row>
    <row r="113" spans="1:3" ht="14.5" x14ac:dyDescent="0.35">
      <c r="A113" s="104" t="s">
        <v>1466</v>
      </c>
      <c r="B113" s="1">
        <v>44228</v>
      </c>
      <c r="C113">
        <v>56</v>
      </c>
    </row>
    <row r="114" spans="1:3" ht="14.5" x14ac:dyDescent="0.35">
      <c r="A114" s="104" t="s">
        <v>1468</v>
      </c>
      <c r="B114" s="1">
        <v>44228</v>
      </c>
      <c r="C114">
        <v>44</v>
      </c>
    </row>
    <row r="115" spans="1:3" ht="14.5" x14ac:dyDescent="0.35">
      <c r="A115" s="104" t="s">
        <v>1470</v>
      </c>
      <c r="B115" s="1">
        <v>44228</v>
      </c>
      <c r="C115">
        <v>18</v>
      </c>
    </row>
    <row r="116" spans="1:3" ht="14.5" x14ac:dyDescent="0.35">
      <c r="A116" s="104" t="s">
        <v>1314</v>
      </c>
      <c r="B116" s="1">
        <v>44228</v>
      </c>
      <c r="C116">
        <v>100</v>
      </c>
    </row>
    <row r="117" spans="1:3" ht="14.5" x14ac:dyDescent="0.35">
      <c r="A117" s="104" t="s">
        <v>1334</v>
      </c>
      <c r="B117" s="1">
        <v>44228</v>
      </c>
      <c r="C117">
        <v>88</v>
      </c>
    </row>
    <row r="118" spans="1:3" ht="14.5" x14ac:dyDescent="0.35">
      <c r="A118" s="104" t="s">
        <v>1476</v>
      </c>
      <c r="B118" s="1">
        <v>44228</v>
      </c>
      <c r="C118">
        <v>1</v>
      </c>
    </row>
    <row r="119" spans="1:3" ht="14.5" x14ac:dyDescent="0.35">
      <c r="A119" s="104" t="s">
        <v>1478</v>
      </c>
      <c r="B119" s="1">
        <v>44228</v>
      </c>
      <c r="C119">
        <v>1</v>
      </c>
    </row>
    <row r="120" spans="1:3" ht="14.5" x14ac:dyDescent="0.35">
      <c r="A120" s="104" t="s">
        <v>1480</v>
      </c>
      <c r="B120" s="1">
        <v>44228</v>
      </c>
      <c r="C120">
        <v>1</v>
      </c>
    </row>
    <row r="121" spans="1:3" ht="14.5" x14ac:dyDescent="0.35">
      <c r="A121" s="104" t="s">
        <v>1482</v>
      </c>
      <c r="B121" s="1">
        <v>44228</v>
      </c>
      <c r="C121">
        <v>1</v>
      </c>
    </row>
    <row r="122" spans="1:3" ht="14.5" x14ac:dyDescent="0.35">
      <c r="A122" s="104" t="s">
        <v>1483</v>
      </c>
      <c r="B122" s="1">
        <v>44228</v>
      </c>
      <c r="C122">
        <v>1</v>
      </c>
    </row>
    <row r="123" spans="1:3" ht="14.5" x14ac:dyDescent="0.35">
      <c r="A123" s="104" t="s">
        <v>1485</v>
      </c>
      <c r="B123" s="1">
        <v>44228</v>
      </c>
      <c r="C123">
        <v>1</v>
      </c>
    </row>
    <row r="124" spans="1:3" ht="14.5" x14ac:dyDescent="0.35">
      <c r="A124" s="104" t="s">
        <v>1487</v>
      </c>
      <c r="B124" s="1">
        <v>44228</v>
      </c>
      <c r="C124">
        <v>1</v>
      </c>
    </row>
    <row r="125" spans="1:3" ht="14.5" x14ac:dyDescent="0.35">
      <c r="A125" s="104" t="s">
        <v>1489</v>
      </c>
      <c r="B125" s="1">
        <v>44228</v>
      </c>
      <c r="C125">
        <v>4</v>
      </c>
    </row>
    <row r="126" spans="1:3" ht="14.5" x14ac:dyDescent="0.35">
      <c r="A126" s="104" t="s">
        <v>1490</v>
      </c>
      <c r="B126" s="1">
        <v>44228</v>
      </c>
      <c r="C126">
        <v>50</v>
      </c>
    </row>
    <row r="127" spans="1:3" ht="14.5" x14ac:dyDescent="0.35">
      <c r="A127" s="104" t="s">
        <v>1492</v>
      </c>
      <c r="B127" s="1">
        <v>44228</v>
      </c>
      <c r="C127">
        <v>25</v>
      </c>
    </row>
    <row r="128" spans="1:3" ht="14.5" x14ac:dyDescent="0.35">
      <c r="A128" s="104" t="s">
        <v>1494</v>
      </c>
      <c r="B128" s="1">
        <v>44228</v>
      </c>
      <c r="C128">
        <v>100</v>
      </c>
    </row>
    <row r="129" spans="1:3" ht="14.5" x14ac:dyDescent="0.35">
      <c r="A129" s="104" t="s">
        <v>1496</v>
      </c>
      <c r="B129" s="1">
        <v>44228</v>
      </c>
      <c r="C129">
        <v>25</v>
      </c>
    </row>
    <row r="130" spans="1:3" ht="14.5" x14ac:dyDescent="0.35">
      <c r="A130" s="104" t="s">
        <v>1451</v>
      </c>
      <c r="B130" s="1">
        <v>44228</v>
      </c>
      <c r="C130">
        <v>200</v>
      </c>
    </row>
    <row r="131" spans="1:3" ht="14.5" x14ac:dyDescent="0.35">
      <c r="A131" s="104" t="s">
        <v>1499</v>
      </c>
      <c r="B131" s="1">
        <v>44228</v>
      </c>
      <c r="C131">
        <v>16</v>
      </c>
    </row>
    <row r="132" spans="1:3" ht="14.5" x14ac:dyDescent="0.35">
      <c r="A132" s="104" t="s">
        <v>262</v>
      </c>
      <c r="B132" s="1">
        <v>44228</v>
      </c>
      <c r="C132">
        <v>6</v>
      </c>
    </row>
    <row r="133" spans="1:3" ht="14.5" x14ac:dyDescent="0.35">
      <c r="A133" s="104" t="s">
        <v>61</v>
      </c>
      <c r="B133" s="1">
        <v>44228</v>
      </c>
      <c r="C133">
        <v>6</v>
      </c>
    </row>
    <row r="134" spans="1:3" ht="14.5" x14ac:dyDescent="0.35">
      <c r="A134" s="104" t="s">
        <v>1504</v>
      </c>
      <c r="B134" s="1">
        <v>44228</v>
      </c>
      <c r="C134">
        <v>32</v>
      </c>
    </row>
    <row r="135" spans="1:3" ht="14.5" x14ac:dyDescent="0.35">
      <c r="A135" s="104" t="s">
        <v>1506</v>
      </c>
      <c r="B135" s="1">
        <v>44228</v>
      </c>
      <c r="C135">
        <v>1</v>
      </c>
    </row>
    <row r="136" spans="1:3" ht="14.5" x14ac:dyDescent="0.35">
      <c r="A136" s="104" t="s">
        <v>1508</v>
      </c>
      <c r="B136" s="1">
        <v>44228</v>
      </c>
      <c r="C136">
        <v>1</v>
      </c>
    </row>
    <row r="137" spans="1:3" ht="14.5" x14ac:dyDescent="0.35">
      <c r="A137" s="104" t="s">
        <v>1510</v>
      </c>
      <c r="B137" s="1">
        <v>44228</v>
      </c>
      <c r="C137">
        <v>1</v>
      </c>
    </row>
    <row r="138" spans="1:3" ht="14.5" x14ac:dyDescent="0.35">
      <c r="A138" s="104" t="s">
        <v>1512</v>
      </c>
      <c r="B138" s="1">
        <v>44228</v>
      </c>
      <c r="C138">
        <v>2</v>
      </c>
    </row>
    <row r="139" spans="1:3" ht="14.5" x14ac:dyDescent="0.35">
      <c r="A139" s="104" t="s">
        <v>1514</v>
      </c>
      <c r="B139" s="1">
        <v>44228</v>
      </c>
      <c r="C139">
        <v>8</v>
      </c>
    </row>
    <row r="140" spans="1:3" ht="14.5" x14ac:dyDescent="0.35">
      <c r="A140" s="104" t="s">
        <v>778</v>
      </c>
      <c r="B140" s="1">
        <v>44228</v>
      </c>
      <c r="C140">
        <v>4</v>
      </c>
    </row>
    <row r="141" spans="1:3" ht="14.5" x14ac:dyDescent="0.35">
      <c r="A141" s="104" t="s">
        <v>1517</v>
      </c>
      <c r="B141" s="1">
        <v>44228</v>
      </c>
      <c r="C141">
        <v>16</v>
      </c>
    </row>
    <row r="142" spans="1:3" ht="14.5" x14ac:dyDescent="0.35">
      <c r="A142" s="104" t="s">
        <v>1506</v>
      </c>
      <c r="B142" s="1">
        <v>44228</v>
      </c>
      <c r="C142">
        <v>1</v>
      </c>
    </row>
    <row r="143" spans="1:3" ht="14.5" x14ac:dyDescent="0.35">
      <c r="A143" s="104" t="s">
        <v>412</v>
      </c>
      <c r="B143" s="1">
        <v>44228</v>
      </c>
      <c r="C143">
        <v>100</v>
      </c>
    </row>
    <row r="144" spans="1:3" ht="14.5" x14ac:dyDescent="0.35">
      <c r="A144" s="104" t="s">
        <v>1287</v>
      </c>
      <c r="B144" s="1">
        <v>44228</v>
      </c>
      <c r="C144">
        <v>500</v>
      </c>
    </row>
    <row r="145" spans="1:3" ht="14.5" x14ac:dyDescent="0.35">
      <c r="A145" s="104" t="s">
        <v>1345</v>
      </c>
      <c r="B145" s="1">
        <v>44228</v>
      </c>
      <c r="C145">
        <v>1000</v>
      </c>
    </row>
    <row r="146" spans="1:3" ht="14.5" x14ac:dyDescent="0.35">
      <c r="A146" s="104" t="s">
        <v>1288</v>
      </c>
      <c r="B146" s="1">
        <v>44228</v>
      </c>
      <c r="C146">
        <v>5</v>
      </c>
    </row>
    <row r="147" spans="1:3" ht="14.5" x14ac:dyDescent="0.35">
      <c r="A147" s="104" t="s">
        <v>1524</v>
      </c>
      <c r="B147" s="1">
        <v>44228</v>
      </c>
      <c r="C147">
        <v>5</v>
      </c>
    </row>
    <row r="148" spans="1:3" ht="14.5" x14ac:dyDescent="0.35">
      <c r="A148" s="104" t="s">
        <v>1526</v>
      </c>
      <c r="B148" s="1">
        <v>44228</v>
      </c>
      <c r="C148">
        <v>100</v>
      </c>
    </row>
    <row r="149" spans="1:3" ht="14.5" x14ac:dyDescent="0.35">
      <c r="A149" s="104" t="s">
        <v>1528</v>
      </c>
      <c r="B149" s="1">
        <v>44228</v>
      </c>
      <c r="C149">
        <v>100</v>
      </c>
    </row>
    <row r="150" spans="1:3" ht="14.5" x14ac:dyDescent="0.35">
      <c r="A150" s="104" t="s">
        <v>1530</v>
      </c>
      <c r="B150" s="1">
        <v>44228</v>
      </c>
      <c r="C150">
        <v>2</v>
      </c>
    </row>
    <row r="151" spans="1:3" ht="14.5" x14ac:dyDescent="0.35">
      <c r="A151" s="104" t="s">
        <v>1532</v>
      </c>
      <c r="B151" s="1">
        <v>44228</v>
      </c>
      <c r="C151">
        <v>2</v>
      </c>
    </row>
    <row r="152" spans="1:3" ht="14.5" x14ac:dyDescent="0.35">
      <c r="A152" s="104" t="s">
        <v>1533</v>
      </c>
      <c r="B152" s="1">
        <v>44228</v>
      </c>
      <c r="C152">
        <v>11</v>
      </c>
    </row>
    <row r="153" spans="1:3" ht="14.5" x14ac:dyDescent="0.35">
      <c r="A153" s="104" t="s">
        <v>1535</v>
      </c>
      <c r="B153" s="1">
        <v>44228</v>
      </c>
      <c r="C153">
        <v>3</v>
      </c>
    </row>
    <row r="154" spans="1:3" ht="14.5" x14ac:dyDescent="0.35">
      <c r="A154" s="104" t="s">
        <v>1525</v>
      </c>
      <c r="B154" s="1">
        <v>44228</v>
      </c>
      <c r="C154">
        <v>100</v>
      </c>
    </row>
    <row r="155" spans="1:3" ht="14.5" x14ac:dyDescent="0.35">
      <c r="A155" s="104" t="s">
        <v>1453</v>
      </c>
      <c r="B155" s="1">
        <v>44228</v>
      </c>
      <c r="C155">
        <v>100</v>
      </c>
    </row>
    <row r="156" spans="1:3" ht="14.5" x14ac:dyDescent="0.35">
      <c r="A156" s="104" t="s">
        <v>1460</v>
      </c>
      <c r="B156" s="1">
        <v>44228</v>
      </c>
      <c r="C156">
        <v>100</v>
      </c>
    </row>
    <row r="157" spans="1:3" ht="14.5" x14ac:dyDescent="0.35">
      <c r="A157" s="104" t="s">
        <v>1540</v>
      </c>
      <c r="B157" s="1">
        <v>44228</v>
      </c>
      <c r="C157">
        <v>32</v>
      </c>
    </row>
    <row r="158" spans="1:3" ht="14.5" x14ac:dyDescent="0.35">
      <c r="A158" s="104" t="s">
        <v>1437</v>
      </c>
      <c r="B158" s="1">
        <v>44228</v>
      </c>
      <c r="C158">
        <v>100</v>
      </c>
    </row>
    <row r="159" spans="1:3" ht="14.5" x14ac:dyDescent="0.35">
      <c r="A159" s="104" t="s">
        <v>1543</v>
      </c>
      <c r="B159" s="1">
        <v>44228</v>
      </c>
      <c r="C159">
        <v>4</v>
      </c>
    </row>
    <row r="160" spans="1:3" ht="14.5" x14ac:dyDescent="0.35">
      <c r="A160" s="104" t="s">
        <v>1543</v>
      </c>
      <c r="B160" s="1">
        <v>44228</v>
      </c>
      <c r="C160">
        <v>8</v>
      </c>
    </row>
    <row r="161" spans="1:3" ht="14.5" x14ac:dyDescent="0.35">
      <c r="A161" s="104" t="s">
        <v>1543</v>
      </c>
      <c r="B161" s="1">
        <v>44228</v>
      </c>
      <c r="C161">
        <v>18</v>
      </c>
    </row>
    <row r="162" spans="1:3" ht="14.5" x14ac:dyDescent="0.35">
      <c r="A162" s="104" t="s">
        <v>1514</v>
      </c>
      <c r="B162" s="1">
        <v>44228</v>
      </c>
      <c r="C162">
        <v>20</v>
      </c>
    </row>
    <row r="163" spans="1:3" ht="14.5" x14ac:dyDescent="0.35">
      <c r="A163" s="104" t="s">
        <v>1548</v>
      </c>
      <c r="B163" s="1">
        <v>44228</v>
      </c>
      <c r="C163">
        <v>12</v>
      </c>
    </row>
    <row r="164" spans="1:3" ht="14.5" x14ac:dyDescent="0.35">
      <c r="A164" s="104" t="s">
        <v>1550</v>
      </c>
      <c r="B164" s="1">
        <v>44228</v>
      </c>
      <c r="C164">
        <v>1</v>
      </c>
    </row>
    <row r="165" spans="1:3" ht="14.5" x14ac:dyDescent="0.35">
      <c r="A165" s="104" t="s">
        <v>1552</v>
      </c>
      <c r="B165" s="1">
        <v>44228</v>
      </c>
      <c r="C165">
        <v>1</v>
      </c>
    </row>
    <row r="166" spans="1:3" ht="14.5" x14ac:dyDescent="0.35">
      <c r="A166" s="104" t="s">
        <v>1554</v>
      </c>
      <c r="B166" s="1">
        <v>44228</v>
      </c>
      <c r="C166">
        <v>1</v>
      </c>
    </row>
    <row r="167" spans="1:3" ht="14.5" x14ac:dyDescent="0.35">
      <c r="A167" s="104" t="s">
        <v>1556</v>
      </c>
      <c r="B167" s="1">
        <v>44228</v>
      </c>
      <c r="C167">
        <v>2</v>
      </c>
    </row>
    <row r="168" spans="1:3" ht="14.5" x14ac:dyDescent="0.35">
      <c r="A168" s="104" t="s">
        <v>1558</v>
      </c>
      <c r="B168" s="1">
        <v>44228</v>
      </c>
      <c r="C168">
        <v>1</v>
      </c>
    </row>
    <row r="169" spans="1:3" ht="14.5" x14ac:dyDescent="0.35">
      <c r="A169" s="104" t="s">
        <v>1560</v>
      </c>
      <c r="B169" s="1">
        <v>44228</v>
      </c>
      <c r="C169">
        <v>1</v>
      </c>
    </row>
    <row r="170" spans="1:3" ht="14.5" x14ac:dyDescent="0.35">
      <c r="A170" s="104" t="s">
        <v>1562</v>
      </c>
      <c r="B170" s="1">
        <v>44228</v>
      </c>
      <c r="C170">
        <v>8</v>
      </c>
    </row>
    <row r="171" spans="1:3" ht="14.5" x14ac:dyDescent="0.35">
      <c r="A171" s="104" t="s">
        <v>1564</v>
      </c>
      <c r="B171" s="1">
        <v>44228</v>
      </c>
      <c r="C171">
        <v>16</v>
      </c>
    </row>
    <row r="172" spans="1:3" ht="14.5" x14ac:dyDescent="0.35">
      <c r="A172" s="104" t="s">
        <v>1566</v>
      </c>
      <c r="B172" s="1">
        <v>44228</v>
      </c>
      <c r="C172">
        <v>32</v>
      </c>
    </row>
    <row r="173" spans="1:3" ht="14.5" x14ac:dyDescent="0.35">
      <c r="A173" s="104" t="s">
        <v>1568</v>
      </c>
      <c r="B173" s="1">
        <v>44228</v>
      </c>
      <c r="C173">
        <v>2</v>
      </c>
    </row>
    <row r="174" spans="1:3" ht="14.5" x14ac:dyDescent="0.35">
      <c r="A174" s="104" t="s">
        <v>1505</v>
      </c>
      <c r="B174" s="1">
        <v>44228</v>
      </c>
      <c r="C174">
        <v>100</v>
      </c>
    </row>
    <row r="175" spans="1:3" ht="14.5" x14ac:dyDescent="0.35">
      <c r="A175" s="104" t="s">
        <v>1409</v>
      </c>
      <c r="B175" s="1">
        <v>44228</v>
      </c>
      <c r="C175">
        <v>100</v>
      </c>
    </row>
    <row r="176" spans="1:3" ht="14.5" x14ac:dyDescent="0.35">
      <c r="A176" s="104" t="s">
        <v>1572</v>
      </c>
      <c r="B176" s="1">
        <v>44228</v>
      </c>
      <c r="C176">
        <v>2</v>
      </c>
    </row>
    <row r="177" spans="1:3" ht="14.5" x14ac:dyDescent="0.35">
      <c r="A177" s="104" t="s">
        <v>1314</v>
      </c>
      <c r="B177" s="1">
        <v>44228</v>
      </c>
      <c r="C177">
        <v>100</v>
      </c>
    </row>
    <row r="178" spans="1:3" ht="14.5" x14ac:dyDescent="0.35">
      <c r="A178" s="104" t="s">
        <v>1312</v>
      </c>
      <c r="B178" s="1">
        <v>44228</v>
      </c>
      <c r="C178">
        <v>300</v>
      </c>
    </row>
    <row r="179" spans="1:3" ht="14.5" x14ac:dyDescent="0.35">
      <c r="A179" s="104" t="s">
        <v>1331</v>
      </c>
      <c r="B179" s="1">
        <v>44228</v>
      </c>
      <c r="C179">
        <v>100</v>
      </c>
    </row>
    <row r="180" spans="1:3" ht="14.5" x14ac:dyDescent="0.35">
      <c r="A180" s="104" t="s">
        <v>1331</v>
      </c>
      <c r="B180" s="1">
        <v>44228</v>
      </c>
      <c r="C180">
        <v>400</v>
      </c>
    </row>
    <row r="181" spans="1:3" ht="14.5" x14ac:dyDescent="0.35">
      <c r="A181" s="104" t="s">
        <v>1580</v>
      </c>
      <c r="B181" s="1">
        <v>44228</v>
      </c>
      <c r="C181">
        <v>1</v>
      </c>
    </row>
    <row r="182" spans="1:3" ht="14.5" x14ac:dyDescent="0.35">
      <c r="A182" s="104" t="s">
        <v>1583</v>
      </c>
      <c r="B182" s="1">
        <v>44228</v>
      </c>
      <c r="C182">
        <v>1</v>
      </c>
    </row>
    <row r="183" spans="1:3" ht="14.5" x14ac:dyDescent="0.35">
      <c r="A183" s="104" t="s">
        <v>1585</v>
      </c>
      <c r="B183" s="1">
        <v>44228</v>
      </c>
      <c r="C183">
        <v>1</v>
      </c>
    </row>
    <row r="184" spans="1:3" ht="14.5" x14ac:dyDescent="0.35">
      <c r="A184" s="104" t="s">
        <v>1587</v>
      </c>
      <c r="B184" s="1">
        <v>44228</v>
      </c>
      <c r="C184">
        <v>1</v>
      </c>
    </row>
    <row r="185" spans="1:3" ht="14.5" x14ac:dyDescent="0.35">
      <c r="A185" s="104" t="s">
        <v>1487</v>
      </c>
      <c r="B185" s="1">
        <v>44228</v>
      </c>
      <c r="C185">
        <v>1</v>
      </c>
    </row>
    <row r="186" spans="1:3" ht="14.5" x14ac:dyDescent="0.35">
      <c r="A186" s="104" t="s">
        <v>1590</v>
      </c>
      <c r="B186" s="1">
        <v>44228</v>
      </c>
      <c r="C186">
        <v>1</v>
      </c>
    </row>
    <row r="187" spans="1:3" ht="14.5" x14ac:dyDescent="0.35">
      <c r="A187" s="104" t="s">
        <v>1592</v>
      </c>
      <c r="B187" s="1">
        <v>44228</v>
      </c>
      <c r="C187">
        <v>2</v>
      </c>
    </row>
    <row r="188" spans="1:3" ht="14.5" x14ac:dyDescent="0.35">
      <c r="A188" s="104" t="s">
        <v>1594</v>
      </c>
      <c r="B188" s="1">
        <v>44228</v>
      </c>
      <c r="C188">
        <v>600</v>
      </c>
    </row>
    <row r="189" spans="1:3" ht="14.5" x14ac:dyDescent="0.35">
      <c r="A189" s="104" t="s">
        <v>1596</v>
      </c>
      <c r="B189" s="1">
        <v>44228</v>
      </c>
      <c r="C189">
        <v>25</v>
      </c>
    </row>
    <row r="190" spans="1:3" ht="14.5" x14ac:dyDescent="0.35">
      <c r="A190" s="104" t="s">
        <v>1597</v>
      </c>
      <c r="B190" s="1">
        <v>44228</v>
      </c>
      <c r="C190">
        <v>12</v>
      </c>
    </row>
    <row r="191" spans="1:3" ht="14.5" x14ac:dyDescent="0.35">
      <c r="A191" s="104" t="s">
        <v>1599</v>
      </c>
      <c r="B191" s="1">
        <v>44228</v>
      </c>
      <c r="C191">
        <v>12</v>
      </c>
    </row>
    <row r="192" spans="1:3" ht="14.5" x14ac:dyDescent="0.35">
      <c r="A192" s="104" t="s">
        <v>1601</v>
      </c>
      <c r="B192" s="1">
        <v>44228</v>
      </c>
      <c r="C192">
        <v>1</v>
      </c>
    </row>
    <row r="193" spans="1:3" ht="14.5" x14ac:dyDescent="0.35">
      <c r="A193" s="104" t="s">
        <v>1603</v>
      </c>
      <c r="B193" s="1">
        <v>44228</v>
      </c>
      <c r="C193">
        <v>1</v>
      </c>
    </row>
    <row r="194" spans="1:3" ht="14.5" x14ac:dyDescent="0.35">
      <c r="A194" s="104" t="s">
        <v>1605</v>
      </c>
      <c r="B194" s="1">
        <v>44228</v>
      </c>
      <c r="C194">
        <v>1</v>
      </c>
    </row>
    <row r="195" spans="1:3" ht="14.5" x14ac:dyDescent="0.35">
      <c r="A195" s="104" t="s">
        <v>1607</v>
      </c>
      <c r="B195" s="1">
        <v>44228</v>
      </c>
      <c r="C195">
        <v>1</v>
      </c>
    </row>
    <row r="196" spans="1:3" ht="14.5" x14ac:dyDescent="0.35">
      <c r="A196" s="104" t="s">
        <v>1299</v>
      </c>
      <c r="B196" s="1">
        <v>44228</v>
      </c>
      <c r="C196">
        <v>50</v>
      </c>
    </row>
    <row r="197" spans="1:3" ht="14.5" x14ac:dyDescent="0.35">
      <c r="A197" s="105" t="s">
        <v>222</v>
      </c>
      <c r="B197" s="1">
        <v>44228</v>
      </c>
      <c r="C197">
        <v>9</v>
      </c>
    </row>
    <row r="198" spans="1:3" ht="14.5" x14ac:dyDescent="0.35">
      <c r="A198" s="104" t="s">
        <v>1237</v>
      </c>
      <c r="B198" s="1">
        <v>44228</v>
      </c>
      <c r="C198">
        <v>20</v>
      </c>
    </row>
    <row r="199" spans="1:3" ht="14.5" x14ac:dyDescent="0.35">
      <c r="A199" s="104" t="s">
        <v>1613</v>
      </c>
      <c r="B199" s="1">
        <v>44228</v>
      </c>
      <c r="C199">
        <v>8</v>
      </c>
    </row>
    <row r="200" spans="1:3" ht="14.5" x14ac:dyDescent="0.35">
      <c r="A200" s="104" t="s">
        <v>1614</v>
      </c>
      <c r="B200" s="1">
        <v>44228</v>
      </c>
      <c r="C200">
        <v>32</v>
      </c>
    </row>
    <row r="201" spans="1:3" ht="14.5" x14ac:dyDescent="0.35">
      <c r="A201" s="104" t="s">
        <v>1393</v>
      </c>
      <c r="B201" s="1">
        <v>44228</v>
      </c>
      <c r="C201">
        <v>700</v>
      </c>
    </row>
    <row r="202" spans="1:3" ht="14.5" x14ac:dyDescent="0.35">
      <c r="A202" s="104" t="s">
        <v>1617</v>
      </c>
      <c r="B202" s="1">
        <v>44228</v>
      </c>
      <c r="C202">
        <v>5</v>
      </c>
    </row>
    <row r="203" spans="1:3" ht="14.5" x14ac:dyDescent="0.35">
      <c r="A203" s="104" t="s">
        <v>1617</v>
      </c>
      <c r="B203" s="1">
        <v>44228</v>
      </c>
      <c r="C203">
        <v>1</v>
      </c>
    </row>
    <row r="204" spans="1:3" ht="14.5" x14ac:dyDescent="0.35">
      <c r="A204" s="104" t="s">
        <v>1620</v>
      </c>
      <c r="B204" s="1">
        <v>44228</v>
      </c>
      <c r="C204">
        <v>100</v>
      </c>
    </row>
    <row r="205" spans="1:3" ht="14.5" x14ac:dyDescent="0.35">
      <c r="A205" s="104" t="s">
        <v>1622</v>
      </c>
      <c r="B205" s="1">
        <v>44228</v>
      </c>
      <c r="C205">
        <v>1</v>
      </c>
    </row>
    <row r="206" spans="1:3" ht="14.5" x14ac:dyDescent="0.35">
      <c r="A206" s="104" t="s">
        <v>1506</v>
      </c>
      <c r="B206" s="1">
        <v>44228</v>
      </c>
      <c r="C206">
        <v>1</v>
      </c>
    </row>
    <row r="207" spans="1:3" ht="14.5" x14ac:dyDescent="0.35">
      <c r="A207" s="104" t="s">
        <v>1325</v>
      </c>
      <c r="B207" s="1">
        <v>44228</v>
      </c>
      <c r="C207">
        <v>3000</v>
      </c>
    </row>
    <row r="208" spans="1:3" ht="14.5" x14ac:dyDescent="0.35">
      <c r="A208" s="104" t="s">
        <v>1626</v>
      </c>
      <c r="B208" s="1">
        <v>44228</v>
      </c>
      <c r="C208">
        <v>2</v>
      </c>
    </row>
    <row r="209" spans="1:3" ht="14.5" x14ac:dyDescent="0.35">
      <c r="A209" s="104" t="s">
        <v>1628</v>
      </c>
      <c r="B209" s="1">
        <v>44228</v>
      </c>
      <c r="C209">
        <v>16</v>
      </c>
    </row>
    <row r="210" spans="1:3" ht="14.5" x14ac:dyDescent="0.35">
      <c r="A210" s="104" t="s">
        <v>1376</v>
      </c>
      <c r="B210" s="1">
        <v>44228</v>
      </c>
      <c r="C210">
        <v>500</v>
      </c>
    </row>
    <row r="211" spans="1:3" ht="14.5" x14ac:dyDescent="0.35">
      <c r="A211" s="104" t="s">
        <v>1376</v>
      </c>
      <c r="B211" s="1">
        <v>44228</v>
      </c>
      <c r="C211">
        <v>200</v>
      </c>
    </row>
    <row r="212" spans="1:3" ht="14.5" x14ac:dyDescent="0.35">
      <c r="A212" s="104" t="s">
        <v>1632</v>
      </c>
      <c r="B212" s="1">
        <v>44228</v>
      </c>
      <c r="C212">
        <v>6</v>
      </c>
    </row>
    <row r="213" spans="1:3" ht="14.5" x14ac:dyDescent="0.35">
      <c r="A213" s="104" t="s">
        <v>1634</v>
      </c>
      <c r="B213" s="1">
        <v>44228</v>
      </c>
      <c r="C213">
        <v>2</v>
      </c>
    </row>
    <row r="214" spans="1:3" ht="14.5" x14ac:dyDescent="0.35">
      <c r="A214" s="104" t="s">
        <v>1636</v>
      </c>
      <c r="B214" s="1">
        <v>44228</v>
      </c>
      <c r="C214">
        <v>1</v>
      </c>
    </row>
    <row r="215" spans="1:3" ht="14.5" x14ac:dyDescent="0.35">
      <c r="A215" s="104" t="s">
        <v>1638</v>
      </c>
      <c r="B215" s="1">
        <v>44228</v>
      </c>
      <c r="C215">
        <v>1</v>
      </c>
    </row>
    <row r="216" spans="1:3" ht="14.5" x14ac:dyDescent="0.35">
      <c r="A216" s="104" t="s">
        <v>1640</v>
      </c>
      <c r="B216" s="1">
        <v>44228</v>
      </c>
      <c r="C216">
        <v>16</v>
      </c>
    </row>
    <row r="217" spans="1:3" ht="14.5" x14ac:dyDescent="0.35">
      <c r="A217" s="104" t="s">
        <v>1642</v>
      </c>
      <c r="B217" s="1">
        <v>44228</v>
      </c>
      <c r="C217">
        <v>1</v>
      </c>
    </row>
    <row r="218" spans="1:3" ht="14.5" x14ac:dyDescent="0.35">
      <c r="A218" s="104" t="s">
        <v>1643</v>
      </c>
      <c r="B218" s="1">
        <v>44228</v>
      </c>
      <c r="C218">
        <v>1</v>
      </c>
    </row>
    <row r="219" spans="1:3" ht="14.5" x14ac:dyDescent="0.35">
      <c r="A219" s="104" t="s">
        <v>1645</v>
      </c>
      <c r="B219" s="1">
        <v>44228</v>
      </c>
      <c r="C219">
        <v>32</v>
      </c>
    </row>
    <row r="220" spans="1:3" ht="14.5" x14ac:dyDescent="0.35">
      <c r="A220" s="104" t="s">
        <v>1647</v>
      </c>
      <c r="B220" s="1">
        <v>44228</v>
      </c>
      <c r="C220">
        <v>8</v>
      </c>
    </row>
    <row r="221" spans="1:3" ht="14.5" x14ac:dyDescent="0.35">
      <c r="A221" s="104" t="s">
        <v>1649</v>
      </c>
      <c r="B221" s="1">
        <v>44228</v>
      </c>
      <c r="C221">
        <v>1</v>
      </c>
    </row>
    <row r="222" spans="1:3" ht="14.5" x14ac:dyDescent="0.35">
      <c r="A222" s="104" t="s">
        <v>1651</v>
      </c>
      <c r="B222" s="1">
        <v>44228</v>
      </c>
      <c r="C222">
        <v>1</v>
      </c>
    </row>
    <row r="223" spans="1:3" ht="14.5" x14ac:dyDescent="0.35">
      <c r="A223" s="104" t="s">
        <v>1653</v>
      </c>
      <c r="B223" s="1">
        <v>44228</v>
      </c>
      <c r="C223">
        <v>100</v>
      </c>
    </row>
    <row r="224" spans="1:3" ht="14.5" x14ac:dyDescent="0.35">
      <c r="A224" s="104" t="s">
        <v>1338</v>
      </c>
      <c r="B224" s="1">
        <v>44228</v>
      </c>
      <c r="C224">
        <v>2</v>
      </c>
    </row>
    <row r="225" spans="1:3" ht="14.5" x14ac:dyDescent="0.35">
      <c r="A225" s="104" t="s">
        <v>1655</v>
      </c>
      <c r="B225" s="1">
        <v>44228</v>
      </c>
      <c r="C225">
        <v>100</v>
      </c>
    </row>
    <row r="226" spans="1:3" ht="14.5" x14ac:dyDescent="0.35">
      <c r="A226" s="104" t="s">
        <v>1657</v>
      </c>
      <c r="B226" s="1">
        <v>44228</v>
      </c>
      <c r="C226">
        <v>2</v>
      </c>
    </row>
    <row r="227" spans="1:3" ht="14.5" x14ac:dyDescent="0.35">
      <c r="A227" s="104" t="s">
        <v>1657</v>
      </c>
      <c r="B227" s="1">
        <v>44228</v>
      </c>
      <c r="C227">
        <v>2</v>
      </c>
    </row>
    <row r="228" spans="1:3" ht="14.5" x14ac:dyDescent="0.35">
      <c r="A228" s="104" t="s">
        <v>537</v>
      </c>
      <c r="B228" s="1">
        <v>44228</v>
      </c>
      <c r="C228">
        <v>15</v>
      </c>
    </row>
    <row r="229" spans="1:3" ht="14.5" x14ac:dyDescent="0.35">
      <c r="A229" s="104" t="s">
        <v>1661</v>
      </c>
      <c r="B229" s="1">
        <v>44229</v>
      </c>
      <c r="C229">
        <v>200</v>
      </c>
    </row>
    <row r="230" spans="1:3" ht="14.5" x14ac:dyDescent="0.35">
      <c r="A230" s="104" t="s">
        <v>1663</v>
      </c>
      <c r="B230" s="1">
        <v>44229</v>
      </c>
      <c r="C230">
        <v>1</v>
      </c>
    </row>
    <row r="231" spans="1:3" ht="14.5" x14ac:dyDescent="0.35">
      <c r="A231" s="104" t="s">
        <v>1665</v>
      </c>
      <c r="B231" s="1">
        <v>44229</v>
      </c>
      <c r="C231">
        <v>6</v>
      </c>
    </row>
    <row r="232" spans="1:3" ht="14.5" x14ac:dyDescent="0.35">
      <c r="A232" s="104" t="s">
        <v>1667</v>
      </c>
      <c r="B232" s="1">
        <v>44229</v>
      </c>
      <c r="C232">
        <v>10</v>
      </c>
    </row>
    <row r="233" spans="1:3" ht="14.5" x14ac:dyDescent="0.35">
      <c r="A233" s="104" t="s">
        <v>1667</v>
      </c>
      <c r="B233" s="1">
        <v>44229</v>
      </c>
      <c r="C233">
        <v>6</v>
      </c>
    </row>
    <row r="234" spans="1:3" ht="14.5" x14ac:dyDescent="0.35">
      <c r="A234" s="104" t="s">
        <v>1671</v>
      </c>
      <c r="B234" s="1">
        <v>44229</v>
      </c>
      <c r="C234">
        <v>9</v>
      </c>
    </row>
    <row r="235" spans="1:3" ht="14.5" x14ac:dyDescent="0.35">
      <c r="A235" s="104" t="s">
        <v>882</v>
      </c>
      <c r="B235" s="1">
        <v>44229</v>
      </c>
      <c r="C235">
        <v>8</v>
      </c>
    </row>
    <row r="236" spans="1:3" ht="14.5" x14ac:dyDescent="0.35">
      <c r="A236" s="104" t="s">
        <v>1279</v>
      </c>
      <c r="B236" s="1">
        <v>44229</v>
      </c>
      <c r="C236">
        <v>300</v>
      </c>
    </row>
    <row r="237" spans="1:3" ht="14.5" x14ac:dyDescent="0.35">
      <c r="A237" s="104" t="s">
        <v>1279</v>
      </c>
      <c r="B237" s="1">
        <v>44229</v>
      </c>
      <c r="C237">
        <v>3000</v>
      </c>
    </row>
    <row r="238" spans="1:3" ht="14.5" x14ac:dyDescent="0.35">
      <c r="A238" s="104" t="s">
        <v>1677</v>
      </c>
      <c r="B238" s="1">
        <v>44229</v>
      </c>
      <c r="C238">
        <v>100</v>
      </c>
    </row>
    <row r="239" spans="1:3" ht="14.5" x14ac:dyDescent="0.35">
      <c r="A239" s="104" t="s">
        <v>296</v>
      </c>
      <c r="B239" s="1">
        <v>44229</v>
      </c>
      <c r="C239">
        <v>4</v>
      </c>
    </row>
    <row r="240" spans="1:3" ht="14.5" x14ac:dyDescent="0.35">
      <c r="A240" s="104" t="s">
        <v>1333</v>
      </c>
      <c r="B240" s="1">
        <v>44229</v>
      </c>
      <c r="C240">
        <v>300</v>
      </c>
    </row>
    <row r="241" spans="1:3" ht="14.5" x14ac:dyDescent="0.35">
      <c r="A241" s="104" t="s">
        <v>1657</v>
      </c>
      <c r="B241" s="1">
        <v>44229</v>
      </c>
      <c r="C241">
        <v>1</v>
      </c>
    </row>
    <row r="242" spans="1:3" ht="14.5" x14ac:dyDescent="0.35">
      <c r="A242" s="104" t="s">
        <v>1682</v>
      </c>
      <c r="B242" s="1">
        <v>44229</v>
      </c>
      <c r="C242">
        <v>6</v>
      </c>
    </row>
    <row r="243" spans="1:3" ht="14.5" x14ac:dyDescent="0.35">
      <c r="A243" s="104" t="s">
        <v>1514</v>
      </c>
      <c r="B243" s="1">
        <v>44229</v>
      </c>
      <c r="C243">
        <v>44</v>
      </c>
    </row>
    <row r="244" spans="1:3" ht="14.5" x14ac:dyDescent="0.35">
      <c r="A244" s="104" t="s">
        <v>1685</v>
      </c>
      <c r="B244" s="1">
        <v>44229</v>
      </c>
      <c r="C244">
        <v>1</v>
      </c>
    </row>
    <row r="245" spans="1:3" ht="14.5" x14ac:dyDescent="0.35">
      <c r="A245" s="104" t="s">
        <v>1687</v>
      </c>
      <c r="B245" s="1">
        <v>44229</v>
      </c>
      <c r="C245">
        <v>32</v>
      </c>
    </row>
    <row r="246" spans="1:3" ht="14.5" x14ac:dyDescent="0.35">
      <c r="A246" s="104" t="s">
        <v>1689</v>
      </c>
      <c r="B246" s="1">
        <v>44229</v>
      </c>
      <c r="C246">
        <v>1</v>
      </c>
    </row>
    <row r="247" spans="1:3" ht="14.5" x14ac:dyDescent="0.35">
      <c r="A247" s="104" t="s">
        <v>1690</v>
      </c>
      <c r="B247" s="1">
        <v>44229</v>
      </c>
      <c r="C247">
        <v>1</v>
      </c>
    </row>
    <row r="248" spans="1:3" ht="14.5" x14ac:dyDescent="0.35">
      <c r="A248" s="104" t="s">
        <v>1389</v>
      </c>
      <c r="B248" s="1">
        <v>44229</v>
      </c>
      <c r="C248">
        <v>500</v>
      </c>
    </row>
    <row r="249" spans="1:3" ht="14.5" x14ac:dyDescent="0.35">
      <c r="A249" s="104" t="s">
        <v>1469</v>
      </c>
      <c r="B249" s="1">
        <v>44229</v>
      </c>
      <c r="C249">
        <v>500</v>
      </c>
    </row>
    <row r="250" spans="1:3" ht="14.5" x14ac:dyDescent="0.35">
      <c r="A250" s="104" t="s">
        <v>1404</v>
      </c>
      <c r="B250" s="1">
        <v>44229</v>
      </c>
      <c r="C250">
        <v>1000</v>
      </c>
    </row>
    <row r="251" spans="1:3" ht="14.5" x14ac:dyDescent="0.35">
      <c r="A251" s="104" t="s">
        <v>1495</v>
      </c>
      <c r="B251" s="1">
        <v>44229</v>
      </c>
      <c r="C251">
        <v>500</v>
      </c>
    </row>
    <row r="252" spans="1:3" ht="14.5" x14ac:dyDescent="0.35">
      <c r="A252" s="104" t="s">
        <v>1695</v>
      </c>
      <c r="B252" s="1">
        <v>44229</v>
      </c>
      <c r="C252">
        <v>1</v>
      </c>
    </row>
    <row r="253" spans="1:3" ht="14.5" x14ac:dyDescent="0.35">
      <c r="A253" s="104" t="s">
        <v>1697</v>
      </c>
      <c r="B253" s="1">
        <v>44229</v>
      </c>
      <c r="C253">
        <v>100</v>
      </c>
    </row>
    <row r="254" spans="1:3" ht="14.5" x14ac:dyDescent="0.35">
      <c r="A254" s="104" t="s">
        <v>1629</v>
      </c>
      <c r="B254" s="1">
        <v>44229</v>
      </c>
      <c r="C254">
        <v>100</v>
      </c>
    </row>
    <row r="255" spans="1:3" ht="14.5" x14ac:dyDescent="0.35">
      <c r="A255" s="104" t="s">
        <v>1700</v>
      </c>
      <c r="B255" s="1">
        <v>44229</v>
      </c>
      <c r="C255">
        <v>100</v>
      </c>
    </row>
    <row r="256" spans="1:3" ht="14.5" x14ac:dyDescent="0.35">
      <c r="A256" s="104" t="s">
        <v>1574</v>
      </c>
      <c r="B256" s="1">
        <v>44229</v>
      </c>
      <c r="C256">
        <v>200</v>
      </c>
    </row>
    <row r="257" spans="1:3" ht="14.5" x14ac:dyDescent="0.35">
      <c r="A257" s="104" t="s">
        <v>1702</v>
      </c>
      <c r="B257" s="1">
        <v>44229</v>
      </c>
      <c r="C257">
        <v>100</v>
      </c>
    </row>
    <row r="258" spans="1:3" ht="14.5" x14ac:dyDescent="0.35">
      <c r="A258" s="104" t="s">
        <v>1703</v>
      </c>
      <c r="B258" s="1">
        <v>44229</v>
      </c>
      <c r="C258">
        <v>100</v>
      </c>
    </row>
    <row r="259" spans="1:3" ht="14.5" x14ac:dyDescent="0.35">
      <c r="A259" s="104" t="s">
        <v>1705</v>
      </c>
      <c r="B259" s="1">
        <v>44229</v>
      </c>
      <c r="C259">
        <v>100</v>
      </c>
    </row>
    <row r="260" spans="1:3" ht="14.5" x14ac:dyDescent="0.35">
      <c r="A260" s="104" t="s">
        <v>1559</v>
      </c>
      <c r="B260" s="1">
        <v>44229</v>
      </c>
      <c r="C260">
        <v>200</v>
      </c>
    </row>
    <row r="261" spans="1:3" ht="14.5" x14ac:dyDescent="0.35">
      <c r="A261" s="104" t="s">
        <v>1708</v>
      </c>
      <c r="B261" s="1">
        <v>44229</v>
      </c>
      <c r="C261">
        <v>100</v>
      </c>
    </row>
    <row r="262" spans="1:3" ht="14.5" x14ac:dyDescent="0.35">
      <c r="A262" s="104" t="s">
        <v>1598</v>
      </c>
      <c r="B262" s="1">
        <v>44229</v>
      </c>
      <c r="C262">
        <v>100</v>
      </c>
    </row>
    <row r="263" spans="1:3" ht="14.5" x14ac:dyDescent="0.35">
      <c r="A263" s="104" t="s">
        <v>1711</v>
      </c>
      <c r="B263" s="1">
        <v>44229</v>
      </c>
      <c r="C263">
        <v>25</v>
      </c>
    </row>
    <row r="264" spans="1:3" ht="14.5" x14ac:dyDescent="0.35">
      <c r="A264" s="104" t="s">
        <v>1492</v>
      </c>
      <c r="B264" s="1">
        <v>44229</v>
      </c>
      <c r="C264">
        <v>25</v>
      </c>
    </row>
    <row r="265" spans="1:3" ht="14.5" x14ac:dyDescent="0.35">
      <c r="A265" s="104" t="s">
        <v>1672</v>
      </c>
      <c r="B265" s="1">
        <v>44229</v>
      </c>
      <c r="C265">
        <v>300</v>
      </c>
    </row>
    <row r="266" spans="1:3" ht="14.5" x14ac:dyDescent="0.35">
      <c r="A266" s="104" t="s">
        <v>1693</v>
      </c>
      <c r="B266" s="1">
        <v>44229</v>
      </c>
      <c r="C266">
        <v>100</v>
      </c>
    </row>
    <row r="267" spans="1:3" ht="14.5" x14ac:dyDescent="0.35">
      <c r="A267" s="104" t="s">
        <v>1486</v>
      </c>
      <c r="B267" s="1">
        <v>44229</v>
      </c>
      <c r="C267">
        <v>300</v>
      </c>
    </row>
    <row r="268" spans="1:3" ht="14.5" x14ac:dyDescent="0.35">
      <c r="A268" s="104" t="s">
        <v>1577</v>
      </c>
      <c r="B268" s="1">
        <v>44229</v>
      </c>
      <c r="C268">
        <v>400</v>
      </c>
    </row>
    <row r="269" spans="1:3" ht="14.5" x14ac:dyDescent="0.35">
      <c r="A269" s="104" t="s">
        <v>1717</v>
      </c>
      <c r="B269" s="1">
        <v>44229</v>
      </c>
      <c r="C269">
        <v>25</v>
      </c>
    </row>
    <row r="270" spans="1:3" ht="14.5" x14ac:dyDescent="0.35">
      <c r="A270" s="104" t="s">
        <v>1719</v>
      </c>
      <c r="B270" s="1">
        <v>44229</v>
      </c>
      <c r="C270">
        <v>2</v>
      </c>
    </row>
    <row r="271" spans="1:3" ht="14.5" x14ac:dyDescent="0.35">
      <c r="A271" s="104" t="s">
        <v>1721</v>
      </c>
      <c r="B271" s="1">
        <v>44229</v>
      </c>
      <c r="C271">
        <v>2</v>
      </c>
    </row>
    <row r="272" spans="1:3" ht="14.5" x14ac:dyDescent="0.35">
      <c r="A272" s="104" t="s">
        <v>1723</v>
      </c>
      <c r="B272" s="1">
        <v>44229</v>
      </c>
      <c r="C272">
        <v>2</v>
      </c>
    </row>
    <row r="273" spans="1:3" ht="14.5" x14ac:dyDescent="0.35">
      <c r="A273" s="104" t="s">
        <v>1725</v>
      </c>
      <c r="B273" s="1">
        <v>44229</v>
      </c>
      <c r="C273">
        <v>4</v>
      </c>
    </row>
    <row r="274" spans="1:3" ht="14.5" x14ac:dyDescent="0.35">
      <c r="A274" s="104" t="s">
        <v>1728</v>
      </c>
      <c r="B274" s="1">
        <v>44229</v>
      </c>
      <c r="C274">
        <v>5</v>
      </c>
    </row>
    <row r="275" spans="1:3" ht="14.5" x14ac:dyDescent="0.35">
      <c r="A275" s="104" t="s">
        <v>1730</v>
      </c>
      <c r="B275" s="1">
        <v>44229</v>
      </c>
      <c r="C275">
        <v>2</v>
      </c>
    </row>
    <row r="276" spans="1:3" ht="14.5" x14ac:dyDescent="0.35">
      <c r="A276" s="104" t="s">
        <v>1732</v>
      </c>
      <c r="B276" s="1">
        <v>44229</v>
      </c>
      <c r="C276">
        <v>50</v>
      </c>
    </row>
    <row r="277" spans="1:3" ht="14.5" x14ac:dyDescent="0.35">
      <c r="A277" s="104" t="s">
        <v>1732</v>
      </c>
      <c r="B277" s="1">
        <v>44229</v>
      </c>
      <c r="C277">
        <v>50</v>
      </c>
    </row>
    <row r="278" spans="1:3" ht="14.5" x14ac:dyDescent="0.35">
      <c r="A278" s="104" t="s">
        <v>1735</v>
      </c>
      <c r="B278" s="1">
        <v>44229</v>
      </c>
      <c r="C278">
        <v>100</v>
      </c>
    </row>
    <row r="279" spans="1:3" ht="14.5" x14ac:dyDescent="0.35">
      <c r="A279" s="104" t="s">
        <v>1683</v>
      </c>
      <c r="B279" s="1">
        <v>44229</v>
      </c>
      <c r="C279">
        <v>75</v>
      </c>
    </row>
    <row r="280" spans="1:3" ht="14.5" x14ac:dyDescent="0.35">
      <c r="A280" s="104" t="s">
        <v>1662</v>
      </c>
      <c r="B280" s="1">
        <v>44229</v>
      </c>
      <c r="C280">
        <v>50</v>
      </c>
    </row>
    <row r="281" spans="1:3" ht="14.5" x14ac:dyDescent="0.35">
      <c r="A281" s="104" t="s">
        <v>1739</v>
      </c>
      <c r="B281" s="1">
        <v>44229</v>
      </c>
      <c r="C281">
        <v>25</v>
      </c>
    </row>
    <row r="282" spans="1:3" ht="14.5" x14ac:dyDescent="0.35">
      <c r="A282" s="104" t="s">
        <v>1741</v>
      </c>
      <c r="B282" s="1">
        <v>44229</v>
      </c>
      <c r="C282">
        <v>500</v>
      </c>
    </row>
    <row r="283" spans="1:3" ht="14.5" x14ac:dyDescent="0.35">
      <c r="A283" s="104" t="s">
        <v>1743</v>
      </c>
      <c r="B283" s="1">
        <v>44229</v>
      </c>
      <c r="C283">
        <v>25</v>
      </c>
    </row>
    <row r="284" spans="1:3" ht="14.5" x14ac:dyDescent="0.35">
      <c r="A284" s="104" t="s">
        <v>1745</v>
      </c>
      <c r="B284" s="1">
        <v>44229</v>
      </c>
      <c r="C284">
        <v>125</v>
      </c>
    </row>
    <row r="285" spans="1:3" ht="14.5" x14ac:dyDescent="0.35">
      <c r="A285" s="104" t="s">
        <v>1747</v>
      </c>
      <c r="B285" s="1">
        <v>44229</v>
      </c>
      <c r="C285">
        <v>25</v>
      </c>
    </row>
    <row r="286" spans="1:3" ht="14.5" x14ac:dyDescent="0.35">
      <c r="A286" s="104" t="s">
        <v>1720</v>
      </c>
      <c r="B286" s="1">
        <v>44229</v>
      </c>
      <c r="C286">
        <v>175</v>
      </c>
    </row>
    <row r="287" spans="1:3" ht="14.5" x14ac:dyDescent="0.35">
      <c r="A287" s="104" t="s">
        <v>1750</v>
      </c>
      <c r="B287" s="1">
        <v>44229</v>
      </c>
      <c r="C287">
        <v>175</v>
      </c>
    </row>
    <row r="288" spans="1:3" ht="14.5" x14ac:dyDescent="0.35">
      <c r="A288" s="104" t="s">
        <v>1686</v>
      </c>
      <c r="B288" s="1">
        <v>44229</v>
      </c>
      <c r="C288">
        <v>150</v>
      </c>
    </row>
    <row r="289" spans="1:3" ht="14.5" x14ac:dyDescent="0.35">
      <c r="A289" s="104" t="s">
        <v>1753</v>
      </c>
      <c r="B289" s="1">
        <v>44229</v>
      </c>
      <c r="C289">
        <v>25</v>
      </c>
    </row>
    <row r="290" spans="1:3" ht="14.5" x14ac:dyDescent="0.35">
      <c r="A290" s="104" t="s">
        <v>1754</v>
      </c>
      <c r="B290" s="1">
        <v>44229</v>
      </c>
      <c r="C290">
        <v>125</v>
      </c>
    </row>
    <row r="291" spans="1:3" ht="14.5" x14ac:dyDescent="0.35">
      <c r="A291" s="104" t="s">
        <v>1756</v>
      </c>
      <c r="B291" s="1">
        <v>44229</v>
      </c>
      <c r="C291">
        <v>50</v>
      </c>
    </row>
    <row r="292" spans="1:3" ht="14.5" x14ac:dyDescent="0.35">
      <c r="A292" s="104" t="s">
        <v>1757</v>
      </c>
      <c r="B292" s="1">
        <v>44229</v>
      </c>
      <c r="C292">
        <v>25</v>
      </c>
    </row>
    <row r="293" spans="1:3" ht="14.5" x14ac:dyDescent="0.35">
      <c r="A293" s="104" t="s">
        <v>1714</v>
      </c>
      <c r="B293" s="1">
        <v>44229</v>
      </c>
      <c r="C293">
        <v>200</v>
      </c>
    </row>
    <row r="294" spans="1:3" ht="14.5" x14ac:dyDescent="0.35">
      <c r="A294" s="104" t="s">
        <v>1759</v>
      </c>
      <c r="B294" s="1">
        <v>44229</v>
      </c>
      <c r="C294">
        <v>50</v>
      </c>
    </row>
    <row r="295" spans="1:3" ht="14.5" x14ac:dyDescent="0.35">
      <c r="A295" s="104" t="s">
        <v>1760</v>
      </c>
      <c r="B295" s="1">
        <v>44229</v>
      </c>
      <c r="C295">
        <v>75</v>
      </c>
    </row>
    <row r="296" spans="1:3" ht="14.5" x14ac:dyDescent="0.35">
      <c r="A296" s="104" t="s">
        <v>1761</v>
      </c>
      <c r="B296" s="1">
        <v>44229</v>
      </c>
      <c r="C296">
        <v>100</v>
      </c>
    </row>
    <row r="297" spans="1:3" ht="14.5" x14ac:dyDescent="0.35">
      <c r="A297" s="104" t="s">
        <v>1488</v>
      </c>
      <c r="B297" s="1">
        <v>44229</v>
      </c>
      <c r="C297">
        <v>100</v>
      </c>
    </row>
    <row r="298" spans="1:3" ht="14.5" x14ac:dyDescent="0.35">
      <c r="A298" s="104" t="s">
        <v>1764</v>
      </c>
      <c r="B298" s="1">
        <v>44229</v>
      </c>
      <c r="C298">
        <v>50</v>
      </c>
    </row>
    <row r="299" spans="1:3" ht="14.5" x14ac:dyDescent="0.35">
      <c r="A299" s="104" t="s">
        <v>1766</v>
      </c>
      <c r="B299" s="1">
        <v>44229</v>
      </c>
      <c r="C299">
        <v>5</v>
      </c>
    </row>
    <row r="300" spans="1:3" ht="14.5" x14ac:dyDescent="0.35">
      <c r="A300" s="104" t="s">
        <v>1536</v>
      </c>
      <c r="B300" s="1">
        <v>44229</v>
      </c>
      <c r="C300">
        <v>50</v>
      </c>
    </row>
    <row r="301" spans="1:3" ht="14.5" x14ac:dyDescent="0.35">
      <c r="A301" s="104" t="s">
        <v>1348</v>
      </c>
      <c r="B301" s="1">
        <v>44229</v>
      </c>
      <c r="C301">
        <v>100</v>
      </c>
    </row>
    <row r="302" spans="1:3" ht="14.5" x14ac:dyDescent="0.35">
      <c r="A302" s="104" t="s">
        <v>1768</v>
      </c>
      <c r="B302" s="1">
        <v>44229</v>
      </c>
      <c r="C302">
        <v>50</v>
      </c>
    </row>
    <row r="303" spans="1:3" ht="14.5" x14ac:dyDescent="0.35">
      <c r="A303" s="104" t="s">
        <v>1329</v>
      </c>
      <c r="B303" s="1">
        <v>44229</v>
      </c>
      <c r="C303">
        <v>350</v>
      </c>
    </row>
    <row r="304" spans="1:3" ht="14.5" x14ac:dyDescent="0.35">
      <c r="A304" s="104" t="s">
        <v>1771</v>
      </c>
      <c r="B304" s="1">
        <v>44229</v>
      </c>
      <c r="C304">
        <v>100</v>
      </c>
    </row>
    <row r="305" spans="1:3" ht="14.5" x14ac:dyDescent="0.35">
      <c r="A305" s="104" t="s">
        <v>1773</v>
      </c>
      <c r="B305" s="1">
        <v>44229</v>
      </c>
      <c r="C305">
        <v>50</v>
      </c>
    </row>
    <row r="306" spans="1:3" ht="14.5" x14ac:dyDescent="0.35">
      <c r="A306" s="104" t="s">
        <v>1770</v>
      </c>
      <c r="B306" s="1">
        <v>44229</v>
      </c>
      <c r="C306">
        <v>50</v>
      </c>
    </row>
    <row r="307" spans="1:3" ht="14.5" x14ac:dyDescent="0.35">
      <c r="A307" s="104" t="s">
        <v>1775</v>
      </c>
      <c r="B307" s="1">
        <v>44229</v>
      </c>
      <c r="C307">
        <v>50</v>
      </c>
    </row>
    <row r="308" spans="1:3" ht="14.5" x14ac:dyDescent="0.35">
      <c r="A308" s="104" t="s">
        <v>1502</v>
      </c>
      <c r="B308" s="1">
        <v>44229</v>
      </c>
      <c r="C308">
        <v>200</v>
      </c>
    </row>
    <row r="309" spans="1:3" ht="14.5" x14ac:dyDescent="0.35">
      <c r="A309" s="104" t="s">
        <v>1389</v>
      </c>
      <c r="B309" s="1">
        <v>44229</v>
      </c>
      <c r="C309">
        <v>200</v>
      </c>
    </row>
    <row r="310" spans="1:3" ht="14.5" x14ac:dyDescent="0.35">
      <c r="A310" s="104" t="s">
        <v>1549</v>
      </c>
      <c r="B310" s="1">
        <v>44229</v>
      </c>
      <c r="C310">
        <v>50</v>
      </c>
    </row>
    <row r="311" spans="1:3" ht="14.5" x14ac:dyDescent="0.35">
      <c r="A311" s="104" t="s">
        <v>1652</v>
      </c>
      <c r="B311" s="1">
        <v>44229</v>
      </c>
      <c r="C311">
        <v>50</v>
      </c>
    </row>
    <row r="312" spans="1:3" ht="14.5" x14ac:dyDescent="0.35">
      <c r="A312" s="104" t="s">
        <v>1780</v>
      </c>
      <c r="B312" s="1">
        <v>44229</v>
      </c>
      <c r="C312">
        <v>50</v>
      </c>
    </row>
    <row r="313" spans="1:3" ht="14.5" x14ac:dyDescent="0.35">
      <c r="A313" s="104" t="s">
        <v>1782</v>
      </c>
      <c r="B313" s="1">
        <v>44229</v>
      </c>
      <c r="C313">
        <v>100</v>
      </c>
    </row>
    <row r="314" spans="1:3" ht="14.5" x14ac:dyDescent="0.35">
      <c r="A314" s="104" t="s">
        <v>1783</v>
      </c>
      <c r="B314" s="1">
        <v>44229</v>
      </c>
      <c r="C314">
        <v>50</v>
      </c>
    </row>
    <row r="315" spans="1:3" ht="14.5" x14ac:dyDescent="0.35">
      <c r="A315" s="104" t="s">
        <v>1785</v>
      </c>
      <c r="B315" s="1">
        <v>44229</v>
      </c>
      <c r="C315">
        <v>50</v>
      </c>
    </row>
    <row r="316" spans="1:3" ht="14.5" x14ac:dyDescent="0.35">
      <c r="A316" s="104" t="s">
        <v>1787</v>
      </c>
      <c r="B316" s="1">
        <v>44229</v>
      </c>
      <c r="C316">
        <v>50</v>
      </c>
    </row>
    <row r="317" spans="1:3" ht="14.5" x14ac:dyDescent="0.35">
      <c r="A317" s="104" t="s">
        <v>1789</v>
      </c>
      <c r="B317" s="1">
        <v>44229</v>
      </c>
      <c r="C317">
        <v>50</v>
      </c>
    </row>
    <row r="318" spans="1:3" ht="14.5" x14ac:dyDescent="0.35">
      <c r="A318" s="104" t="s">
        <v>1791</v>
      </c>
      <c r="B318" s="1">
        <v>44229</v>
      </c>
      <c r="C318">
        <v>50</v>
      </c>
    </row>
    <row r="319" spans="1:3" ht="14.5" x14ac:dyDescent="0.35">
      <c r="A319" s="104" t="s">
        <v>1793</v>
      </c>
      <c r="B319" s="1">
        <v>44229</v>
      </c>
      <c r="C319">
        <v>50</v>
      </c>
    </row>
    <row r="320" spans="1:3" ht="14.5" x14ac:dyDescent="0.35">
      <c r="A320" s="104" t="s">
        <v>1795</v>
      </c>
      <c r="B320" s="1">
        <v>44229</v>
      </c>
      <c r="C320">
        <v>50</v>
      </c>
    </row>
    <row r="321" spans="1:3" ht="14.5" x14ac:dyDescent="0.35">
      <c r="A321" s="104" t="s">
        <v>1796</v>
      </c>
      <c r="B321" s="1">
        <v>44229</v>
      </c>
      <c r="C321">
        <v>50</v>
      </c>
    </row>
    <row r="322" spans="1:3" ht="14.5" x14ac:dyDescent="0.35">
      <c r="A322" s="104" t="s">
        <v>1798</v>
      </c>
      <c r="B322" s="1">
        <v>44229</v>
      </c>
      <c r="C322">
        <v>50</v>
      </c>
    </row>
    <row r="323" spans="1:3" ht="14.5" x14ac:dyDescent="0.35">
      <c r="A323" s="104" t="s">
        <v>1800</v>
      </c>
      <c r="B323" s="1">
        <v>44229</v>
      </c>
      <c r="C323">
        <v>100</v>
      </c>
    </row>
    <row r="324" spans="1:3" ht="14.5" x14ac:dyDescent="0.35">
      <c r="A324" s="104" t="s">
        <v>1538</v>
      </c>
      <c r="B324" s="1">
        <v>44229</v>
      </c>
      <c r="C324">
        <v>200</v>
      </c>
    </row>
    <row r="325" spans="1:3" ht="14.5" x14ac:dyDescent="0.35">
      <c r="A325" s="104" t="s">
        <v>1803</v>
      </c>
      <c r="B325" s="1">
        <v>44229</v>
      </c>
      <c r="C325">
        <v>100</v>
      </c>
    </row>
    <row r="326" spans="1:3" ht="14.5" x14ac:dyDescent="0.35">
      <c r="A326" s="104" t="s">
        <v>1509</v>
      </c>
      <c r="B326" s="1">
        <v>44229</v>
      </c>
      <c r="C326">
        <v>100</v>
      </c>
    </row>
    <row r="327" spans="1:3" ht="14.5" x14ac:dyDescent="0.35">
      <c r="A327" s="104" t="s">
        <v>1376</v>
      </c>
      <c r="B327" s="1">
        <v>44229</v>
      </c>
      <c r="C327">
        <v>100</v>
      </c>
    </row>
    <row r="328" spans="1:3" ht="14.5" x14ac:dyDescent="0.35">
      <c r="A328" s="104" t="s">
        <v>1806</v>
      </c>
      <c r="B328" s="1">
        <v>44229</v>
      </c>
      <c r="C328">
        <v>100</v>
      </c>
    </row>
    <row r="329" spans="1:3" ht="14.5" x14ac:dyDescent="0.35">
      <c r="A329" s="104" t="s">
        <v>1365</v>
      </c>
      <c r="B329" s="1">
        <v>44229</v>
      </c>
      <c r="C329">
        <v>200</v>
      </c>
    </row>
    <row r="330" spans="1:3" ht="14.5" x14ac:dyDescent="0.35">
      <c r="A330" s="104" t="s">
        <v>1441</v>
      </c>
      <c r="B330" s="1">
        <v>44229</v>
      </c>
      <c r="C330">
        <v>100</v>
      </c>
    </row>
    <row r="331" spans="1:3" ht="14.5" x14ac:dyDescent="0.35">
      <c r="A331" s="104" t="s">
        <v>1724</v>
      </c>
      <c r="B331" s="1">
        <v>44229</v>
      </c>
      <c r="C331">
        <v>100</v>
      </c>
    </row>
    <row r="332" spans="1:3" ht="14.5" x14ac:dyDescent="0.35">
      <c r="A332" s="104" t="s">
        <v>1810</v>
      </c>
      <c r="B332" s="1">
        <v>44229</v>
      </c>
      <c r="C332">
        <v>100</v>
      </c>
    </row>
    <row r="333" spans="1:3" ht="14.5" x14ac:dyDescent="0.35">
      <c r="A333" s="104" t="s">
        <v>1372</v>
      </c>
      <c r="B333" s="1">
        <v>44229</v>
      </c>
      <c r="C333">
        <v>100</v>
      </c>
    </row>
    <row r="334" spans="1:3" ht="14.5" x14ac:dyDescent="0.35">
      <c r="A334" s="104" t="s">
        <v>1543</v>
      </c>
      <c r="B334" s="1">
        <v>44229</v>
      </c>
      <c r="C334">
        <v>6</v>
      </c>
    </row>
    <row r="335" spans="1:3" ht="14.5" x14ac:dyDescent="0.35">
      <c r="A335" s="104" t="s">
        <v>1814</v>
      </c>
      <c r="B335" s="1">
        <v>44229</v>
      </c>
      <c r="C335">
        <v>100</v>
      </c>
    </row>
    <row r="336" spans="1:3" ht="14.5" x14ac:dyDescent="0.35">
      <c r="A336" s="104" t="s">
        <v>1816</v>
      </c>
      <c r="B336" s="1">
        <v>44229</v>
      </c>
      <c r="C336">
        <v>50</v>
      </c>
    </row>
    <row r="337" spans="1:3" ht="14.5" x14ac:dyDescent="0.35">
      <c r="A337" s="104" t="s">
        <v>1818</v>
      </c>
      <c r="B337" s="1">
        <v>44229</v>
      </c>
      <c r="C337">
        <v>100</v>
      </c>
    </row>
    <row r="338" spans="1:3" ht="14.5" x14ac:dyDescent="0.35">
      <c r="A338" s="104" t="s">
        <v>1819</v>
      </c>
      <c r="B338" s="1">
        <v>44229</v>
      </c>
      <c r="C338">
        <v>50</v>
      </c>
    </row>
    <row r="339" spans="1:3" ht="14.5" x14ac:dyDescent="0.35">
      <c r="A339" s="106">
        <v>1297587</v>
      </c>
      <c r="B339" s="1">
        <v>44229</v>
      </c>
      <c r="C339">
        <v>3</v>
      </c>
    </row>
    <row r="340" spans="1:3" ht="14.5" x14ac:dyDescent="0.35">
      <c r="A340" s="104" t="s">
        <v>1505</v>
      </c>
      <c r="B340" s="1">
        <v>44229</v>
      </c>
      <c r="C340">
        <v>100</v>
      </c>
    </row>
    <row r="341" spans="1:3" ht="14.5" x14ac:dyDescent="0.35">
      <c r="A341" s="104" t="s">
        <v>1336</v>
      </c>
      <c r="B341" s="1">
        <v>44229</v>
      </c>
      <c r="C341">
        <v>100</v>
      </c>
    </row>
    <row r="342" spans="1:3" ht="14.5" x14ac:dyDescent="0.35">
      <c r="A342" s="104" t="s">
        <v>1336</v>
      </c>
      <c r="B342" s="1">
        <v>44229</v>
      </c>
      <c r="C342">
        <v>200</v>
      </c>
    </row>
    <row r="343" spans="1:3" ht="14.5" x14ac:dyDescent="0.35">
      <c r="A343" s="104" t="s">
        <v>1520</v>
      </c>
      <c r="B343" s="1">
        <v>44229</v>
      </c>
      <c r="C343">
        <v>100</v>
      </c>
    </row>
    <row r="344" spans="1:3" ht="14.5" x14ac:dyDescent="0.35">
      <c r="A344" s="104" t="s">
        <v>1825</v>
      </c>
      <c r="B344" s="1">
        <v>44229</v>
      </c>
      <c r="C344">
        <v>2</v>
      </c>
    </row>
    <row r="345" spans="1:3" ht="14.5" x14ac:dyDescent="0.35">
      <c r="A345" s="104" t="s">
        <v>1572</v>
      </c>
      <c r="B345" s="1">
        <v>44229</v>
      </c>
      <c r="C345">
        <v>1</v>
      </c>
    </row>
    <row r="346" spans="1:3" ht="14.5" x14ac:dyDescent="0.35">
      <c r="A346" s="104" t="s">
        <v>1299</v>
      </c>
      <c r="B346" s="1">
        <v>44229</v>
      </c>
      <c r="C346">
        <v>400</v>
      </c>
    </row>
    <row r="347" spans="1:3" ht="14.5" x14ac:dyDescent="0.35">
      <c r="A347" s="104" t="s">
        <v>1314</v>
      </c>
      <c r="B347" s="1">
        <v>44229</v>
      </c>
      <c r="C347">
        <v>450</v>
      </c>
    </row>
    <row r="348" spans="1:3" ht="14.5" x14ac:dyDescent="0.35">
      <c r="A348" s="104" t="s">
        <v>1312</v>
      </c>
      <c r="B348" s="1">
        <v>44229</v>
      </c>
      <c r="C348">
        <v>200</v>
      </c>
    </row>
    <row r="349" spans="1:3" ht="14.5" x14ac:dyDescent="0.35">
      <c r="A349" s="104" t="s">
        <v>1331</v>
      </c>
      <c r="B349" s="1">
        <v>44229</v>
      </c>
      <c r="C349">
        <v>250</v>
      </c>
    </row>
    <row r="350" spans="1:3" ht="14.5" x14ac:dyDescent="0.35">
      <c r="A350" s="104" t="s">
        <v>1831</v>
      </c>
      <c r="B350" s="1">
        <v>44229</v>
      </c>
      <c r="C350">
        <v>1</v>
      </c>
    </row>
    <row r="351" spans="1:3" ht="14.5" x14ac:dyDescent="0.35">
      <c r="A351" s="104" t="s">
        <v>1833</v>
      </c>
      <c r="B351" s="1">
        <v>44229</v>
      </c>
      <c r="C351">
        <v>1</v>
      </c>
    </row>
    <row r="352" spans="1:3" ht="14.5" x14ac:dyDescent="0.35">
      <c r="A352" s="104" t="s">
        <v>1558</v>
      </c>
      <c r="B352" s="1">
        <v>44229</v>
      </c>
      <c r="C352">
        <v>3</v>
      </c>
    </row>
    <row r="353" spans="1:3" ht="14.5" x14ac:dyDescent="0.35">
      <c r="A353" s="104" t="s">
        <v>1556</v>
      </c>
      <c r="B353" s="1">
        <v>44229</v>
      </c>
      <c r="C353">
        <v>1</v>
      </c>
    </row>
    <row r="354" spans="1:3" ht="14.5" x14ac:dyDescent="0.35">
      <c r="A354" s="104" t="s">
        <v>1480</v>
      </c>
      <c r="B354" s="1">
        <v>44229</v>
      </c>
      <c r="C354">
        <v>1</v>
      </c>
    </row>
    <row r="355" spans="1:3" ht="14.5" x14ac:dyDescent="0.35">
      <c r="A355" s="104" t="s">
        <v>1837</v>
      </c>
      <c r="B355" s="1">
        <v>44229</v>
      </c>
      <c r="C355">
        <v>1</v>
      </c>
    </row>
    <row r="356" spans="1:3" ht="14.5" x14ac:dyDescent="0.35">
      <c r="A356" s="104" t="s">
        <v>1839</v>
      </c>
      <c r="B356" s="1">
        <v>44229</v>
      </c>
      <c r="C356">
        <v>1</v>
      </c>
    </row>
    <row r="357" spans="1:3" ht="14.5" x14ac:dyDescent="0.35">
      <c r="A357" s="104" t="s">
        <v>1607</v>
      </c>
      <c r="B357" s="1">
        <v>44229</v>
      </c>
      <c r="C357">
        <v>1</v>
      </c>
    </row>
    <row r="358" spans="1:3" ht="14.5" x14ac:dyDescent="0.35">
      <c r="A358" s="104" t="s">
        <v>1605</v>
      </c>
      <c r="B358" s="1">
        <v>44229</v>
      </c>
      <c r="C358">
        <v>3</v>
      </c>
    </row>
    <row r="359" spans="1:3" ht="14.5" x14ac:dyDescent="0.35">
      <c r="A359" s="104" t="s">
        <v>1843</v>
      </c>
      <c r="B359" s="1">
        <v>44229</v>
      </c>
      <c r="C359">
        <v>2</v>
      </c>
    </row>
    <row r="360" spans="1:3" ht="14.5" x14ac:dyDescent="0.35">
      <c r="A360" s="104" t="s">
        <v>1845</v>
      </c>
      <c r="B360" s="1">
        <v>44229</v>
      </c>
      <c r="C360">
        <v>2</v>
      </c>
    </row>
    <row r="361" spans="1:3" ht="14.5" x14ac:dyDescent="0.35">
      <c r="A361" s="104" t="s">
        <v>1847</v>
      </c>
      <c r="B361" s="1">
        <v>44229</v>
      </c>
      <c r="C361">
        <v>3</v>
      </c>
    </row>
    <row r="362" spans="1:3" ht="14.5" x14ac:dyDescent="0.35">
      <c r="A362" s="104" t="s">
        <v>1585</v>
      </c>
      <c r="B362" s="1">
        <v>44229</v>
      </c>
      <c r="C362">
        <v>6</v>
      </c>
    </row>
    <row r="363" spans="1:3" ht="14.5" x14ac:dyDescent="0.35">
      <c r="A363" s="104" t="s">
        <v>1643</v>
      </c>
      <c r="B363" s="1">
        <v>44229</v>
      </c>
      <c r="C363">
        <v>2</v>
      </c>
    </row>
    <row r="364" spans="1:3" ht="14.5" x14ac:dyDescent="0.35">
      <c r="A364" s="104" t="s">
        <v>1851</v>
      </c>
      <c r="B364" s="1">
        <v>44229</v>
      </c>
      <c r="C364">
        <v>100</v>
      </c>
    </row>
    <row r="365" spans="1:3" ht="14.5" x14ac:dyDescent="0.35">
      <c r="A365" s="104" t="s">
        <v>1852</v>
      </c>
      <c r="B365" s="1">
        <v>44229</v>
      </c>
      <c r="C365">
        <v>11</v>
      </c>
    </row>
    <row r="366" spans="1:3" ht="14.5" x14ac:dyDescent="0.35">
      <c r="A366" s="104" t="s">
        <v>1852</v>
      </c>
      <c r="B366" s="1">
        <v>44229</v>
      </c>
      <c r="C366">
        <v>1</v>
      </c>
    </row>
    <row r="367" spans="1:3" ht="14.5" x14ac:dyDescent="0.35">
      <c r="A367" s="104" t="s">
        <v>1855</v>
      </c>
      <c r="B367" s="1">
        <v>44229</v>
      </c>
      <c r="C367">
        <v>50</v>
      </c>
    </row>
    <row r="368" spans="1:3" ht="14.5" x14ac:dyDescent="0.35">
      <c r="A368" s="104" t="s">
        <v>1480</v>
      </c>
      <c r="B368" s="1">
        <v>44229</v>
      </c>
      <c r="C368">
        <v>2</v>
      </c>
    </row>
    <row r="369" spans="1:3" ht="14.5" x14ac:dyDescent="0.35">
      <c r="A369" s="104" t="s">
        <v>1837</v>
      </c>
      <c r="B369" s="1">
        <v>44229</v>
      </c>
      <c r="C369">
        <v>1</v>
      </c>
    </row>
    <row r="370" spans="1:3" ht="14.5" x14ac:dyDescent="0.35">
      <c r="A370" s="104" t="s">
        <v>1587</v>
      </c>
      <c r="B370" s="1">
        <v>44229</v>
      </c>
      <c r="C370">
        <v>2</v>
      </c>
    </row>
    <row r="371" spans="1:3" ht="14.5" x14ac:dyDescent="0.35">
      <c r="A371" s="104" t="s">
        <v>1592</v>
      </c>
      <c r="B371" s="1">
        <v>44229</v>
      </c>
      <c r="C371">
        <v>1</v>
      </c>
    </row>
    <row r="372" spans="1:3" ht="14.5" x14ac:dyDescent="0.35">
      <c r="A372" s="104" t="s">
        <v>1643</v>
      </c>
      <c r="B372" s="1">
        <v>44229</v>
      </c>
      <c r="C372">
        <v>2</v>
      </c>
    </row>
    <row r="373" spans="1:3" ht="14.5" x14ac:dyDescent="0.35">
      <c r="A373" s="104" t="s">
        <v>1539</v>
      </c>
      <c r="B373" s="1">
        <v>44229</v>
      </c>
      <c r="C373">
        <v>100</v>
      </c>
    </row>
    <row r="374" spans="1:3" ht="14.5" x14ac:dyDescent="0.35">
      <c r="A374" s="104" t="s">
        <v>1784</v>
      </c>
      <c r="B374" s="1">
        <v>44229</v>
      </c>
      <c r="C374">
        <v>100</v>
      </c>
    </row>
    <row r="375" spans="1:3" ht="14.5" x14ac:dyDescent="0.35">
      <c r="A375" s="104" t="s">
        <v>1365</v>
      </c>
      <c r="B375" s="1">
        <v>44229</v>
      </c>
      <c r="C375">
        <v>600</v>
      </c>
    </row>
    <row r="376" spans="1:3" ht="14.5" x14ac:dyDescent="0.35">
      <c r="A376" s="104" t="s">
        <v>1731</v>
      </c>
      <c r="B376" s="1">
        <v>44229</v>
      </c>
      <c r="C376">
        <v>200</v>
      </c>
    </row>
    <row r="377" spans="1:3" ht="14.5" x14ac:dyDescent="0.35">
      <c r="A377" s="104" t="s">
        <v>1333</v>
      </c>
      <c r="B377" s="1">
        <v>44229</v>
      </c>
      <c r="C377">
        <v>600</v>
      </c>
    </row>
    <row r="378" spans="1:3" ht="14.5" x14ac:dyDescent="0.35">
      <c r="A378" s="104" t="s">
        <v>1604</v>
      </c>
      <c r="B378" s="1">
        <v>44229</v>
      </c>
      <c r="C378">
        <v>100</v>
      </c>
    </row>
    <row r="379" spans="1:3" ht="14.5" x14ac:dyDescent="0.35">
      <c r="A379" s="104">
        <v>9533810</v>
      </c>
      <c r="B379" s="1">
        <v>44229</v>
      </c>
      <c r="C379">
        <v>80</v>
      </c>
    </row>
    <row r="380" spans="1:3" ht="14.5" x14ac:dyDescent="0.35">
      <c r="A380" s="104" t="s">
        <v>1868</v>
      </c>
      <c r="B380" s="1">
        <v>44229</v>
      </c>
      <c r="C380">
        <v>60</v>
      </c>
    </row>
    <row r="381" spans="1:3" ht="14.5" x14ac:dyDescent="0.35">
      <c r="A381" s="104" t="s">
        <v>1869</v>
      </c>
      <c r="B381" s="1">
        <v>44229</v>
      </c>
      <c r="C381">
        <v>16</v>
      </c>
    </row>
    <row r="382" spans="1:3" ht="14.5" x14ac:dyDescent="0.35">
      <c r="A382" s="104" t="s">
        <v>1444</v>
      </c>
      <c r="B382" s="1">
        <v>44229</v>
      </c>
      <c r="C382">
        <v>48</v>
      </c>
    </row>
    <row r="383" spans="1:3" ht="14.5" x14ac:dyDescent="0.35">
      <c r="A383" s="105" t="s">
        <v>1053</v>
      </c>
      <c r="B383" s="1">
        <v>44229</v>
      </c>
      <c r="C383">
        <v>1</v>
      </c>
    </row>
    <row r="384" spans="1:3" ht="14.5" x14ac:dyDescent="0.35">
      <c r="A384" s="104" t="s">
        <v>1872</v>
      </c>
      <c r="B384" s="1">
        <v>44230</v>
      </c>
      <c r="C384">
        <v>2</v>
      </c>
    </row>
    <row r="385" spans="1:3" ht="14.5" x14ac:dyDescent="0.35">
      <c r="A385" s="104" t="s">
        <v>1671</v>
      </c>
      <c r="B385" s="1">
        <v>44230</v>
      </c>
      <c r="C385">
        <v>12</v>
      </c>
    </row>
    <row r="386" spans="1:3" ht="14.5" x14ac:dyDescent="0.35">
      <c r="A386" s="104" t="s">
        <v>1875</v>
      </c>
      <c r="B386" s="1">
        <v>44230</v>
      </c>
      <c r="C386">
        <v>4</v>
      </c>
    </row>
    <row r="387" spans="1:3" ht="14.5" x14ac:dyDescent="0.35">
      <c r="A387" s="104" t="s">
        <v>1876</v>
      </c>
      <c r="B387" s="1">
        <v>44230</v>
      </c>
      <c r="C387">
        <v>1</v>
      </c>
    </row>
    <row r="388" spans="1:3" ht="14.5" x14ac:dyDescent="0.35">
      <c r="A388" s="104" t="s">
        <v>1878</v>
      </c>
      <c r="B388" s="1">
        <v>44230</v>
      </c>
      <c r="C388">
        <v>1</v>
      </c>
    </row>
    <row r="389" spans="1:3" ht="14.5" x14ac:dyDescent="0.35">
      <c r="A389" s="104" t="s">
        <v>1879</v>
      </c>
      <c r="B389" s="1">
        <v>44230</v>
      </c>
      <c r="C389">
        <v>16</v>
      </c>
    </row>
    <row r="390" spans="1:3" ht="14.5" x14ac:dyDescent="0.35">
      <c r="A390" s="104" t="s">
        <v>1881</v>
      </c>
      <c r="B390" s="1">
        <v>44230</v>
      </c>
      <c r="C390">
        <v>1</v>
      </c>
    </row>
    <row r="391" spans="1:3" ht="14.5" x14ac:dyDescent="0.35">
      <c r="A391" s="104" t="s">
        <v>1489</v>
      </c>
      <c r="B391" s="1">
        <v>44230</v>
      </c>
      <c r="C391">
        <v>6</v>
      </c>
    </row>
    <row r="392" spans="1:3" ht="14.5" x14ac:dyDescent="0.35">
      <c r="A392" s="104" t="s">
        <v>1489</v>
      </c>
      <c r="B392" s="1">
        <v>44230</v>
      </c>
      <c r="C392">
        <v>7</v>
      </c>
    </row>
    <row r="393" spans="1:3" ht="14.5" x14ac:dyDescent="0.35">
      <c r="A393" s="104" t="s">
        <v>1489</v>
      </c>
      <c r="B393" s="1">
        <v>44230</v>
      </c>
      <c r="C393">
        <v>2</v>
      </c>
    </row>
    <row r="394" spans="1:3" ht="14.5" x14ac:dyDescent="0.35">
      <c r="A394" s="104" t="s">
        <v>1887</v>
      </c>
      <c r="B394" s="1">
        <v>44230</v>
      </c>
      <c r="C394">
        <v>3</v>
      </c>
    </row>
    <row r="395" spans="1:3" ht="14.5" x14ac:dyDescent="0.35">
      <c r="A395" s="104" t="s">
        <v>1889</v>
      </c>
      <c r="B395" s="1">
        <v>44230</v>
      </c>
      <c r="C395">
        <v>1</v>
      </c>
    </row>
    <row r="396" spans="1:3" ht="14.5" x14ac:dyDescent="0.35">
      <c r="A396" s="104" t="s">
        <v>1580</v>
      </c>
      <c r="B396" s="1">
        <v>44230</v>
      </c>
      <c r="C396">
        <v>68</v>
      </c>
    </row>
    <row r="397" spans="1:3" ht="14.5" x14ac:dyDescent="0.35">
      <c r="A397" s="104" t="s">
        <v>1580</v>
      </c>
      <c r="B397" s="1">
        <v>44230</v>
      </c>
      <c r="C397">
        <v>30</v>
      </c>
    </row>
    <row r="398" spans="1:3" ht="14.5" x14ac:dyDescent="0.35">
      <c r="A398" s="104" t="s">
        <v>1893</v>
      </c>
      <c r="B398" s="1">
        <v>44230</v>
      </c>
      <c r="C398">
        <v>8</v>
      </c>
    </row>
    <row r="399" spans="1:3" ht="14.5" x14ac:dyDescent="0.35">
      <c r="A399" s="104" t="s">
        <v>1895</v>
      </c>
      <c r="B399" s="1">
        <v>44230</v>
      </c>
      <c r="C399">
        <v>8</v>
      </c>
    </row>
    <row r="400" spans="1:3" ht="14.5" x14ac:dyDescent="0.35">
      <c r="A400" s="104" t="s">
        <v>1895</v>
      </c>
      <c r="B400" s="1">
        <v>44230</v>
      </c>
      <c r="C400">
        <v>3</v>
      </c>
    </row>
    <row r="401" spans="1:3" ht="14.5" x14ac:dyDescent="0.35">
      <c r="A401" s="104" t="s">
        <v>1895</v>
      </c>
      <c r="B401" s="1">
        <v>44230</v>
      </c>
      <c r="C401">
        <v>1</v>
      </c>
    </row>
    <row r="402" spans="1:3" ht="14.5" x14ac:dyDescent="0.35">
      <c r="A402" s="104" t="s">
        <v>1508</v>
      </c>
      <c r="B402" s="1">
        <v>44230</v>
      </c>
      <c r="C402">
        <v>1</v>
      </c>
    </row>
    <row r="403" spans="1:3" ht="14.5" x14ac:dyDescent="0.35">
      <c r="A403" s="104" t="s">
        <v>1508</v>
      </c>
      <c r="B403" s="1">
        <v>44230</v>
      </c>
      <c r="C403">
        <v>1</v>
      </c>
    </row>
    <row r="404" spans="1:3" ht="14.5" x14ac:dyDescent="0.35">
      <c r="A404" s="104" t="s">
        <v>1561</v>
      </c>
      <c r="B404" s="1">
        <v>44230</v>
      </c>
      <c r="C404">
        <v>100</v>
      </c>
    </row>
    <row r="405" spans="1:3" ht="14.5" x14ac:dyDescent="0.35">
      <c r="A405" s="104" t="s">
        <v>1901</v>
      </c>
      <c r="B405" s="1">
        <v>44230</v>
      </c>
      <c r="C405">
        <v>3</v>
      </c>
    </row>
    <row r="406" spans="1:3" ht="14.5" x14ac:dyDescent="0.35">
      <c r="A406" s="104" t="s">
        <v>1901</v>
      </c>
      <c r="B406" s="1">
        <v>44230</v>
      </c>
      <c r="C406">
        <v>1</v>
      </c>
    </row>
    <row r="407" spans="1:3" ht="14.5" x14ac:dyDescent="0.35">
      <c r="A407" s="104" t="s">
        <v>1901</v>
      </c>
      <c r="B407" s="1">
        <v>44230</v>
      </c>
      <c r="C407">
        <v>1</v>
      </c>
    </row>
    <row r="408" spans="1:3" ht="14.5" x14ac:dyDescent="0.35">
      <c r="A408" s="104" t="s">
        <v>1901</v>
      </c>
      <c r="B408" s="1">
        <v>44230</v>
      </c>
      <c r="C408">
        <v>3</v>
      </c>
    </row>
    <row r="409" spans="1:3" ht="14.5" x14ac:dyDescent="0.35">
      <c r="A409" s="104" t="s">
        <v>1901</v>
      </c>
      <c r="B409" s="1">
        <v>44230</v>
      </c>
      <c r="C409">
        <v>3</v>
      </c>
    </row>
    <row r="410" spans="1:3" ht="14.5" x14ac:dyDescent="0.35">
      <c r="A410" s="104" t="s">
        <v>1663</v>
      </c>
      <c r="B410" s="1">
        <v>44230</v>
      </c>
      <c r="C410">
        <v>15</v>
      </c>
    </row>
    <row r="411" spans="1:3" ht="14.5" x14ac:dyDescent="0.35">
      <c r="A411" s="104" t="s">
        <v>1908</v>
      </c>
      <c r="B411" s="1">
        <v>44230</v>
      </c>
      <c r="C411">
        <v>15</v>
      </c>
    </row>
    <row r="412" spans="1:3" ht="14.5" x14ac:dyDescent="0.35">
      <c r="A412" s="104" t="s">
        <v>1908</v>
      </c>
      <c r="B412" s="1">
        <v>44230</v>
      </c>
      <c r="C412">
        <v>1</v>
      </c>
    </row>
    <row r="413" spans="1:3" ht="14.5" x14ac:dyDescent="0.35">
      <c r="A413" s="104" t="s">
        <v>1615</v>
      </c>
      <c r="B413" s="1">
        <v>44230</v>
      </c>
      <c r="C413">
        <v>24</v>
      </c>
    </row>
    <row r="414" spans="1:3" ht="14.5" x14ac:dyDescent="0.35">
      <c r="A414" s="104" t="s">
        <v>1553</v>
      </c>
      <c r="B414" s="1">
        <v>44230</v>
      </c>
      <c r="C414">
        <v>100</v>
      </c>
    </row>
    <row r="415" spans="1:3" ht="14.5" x14ac:dyDescent="0.35">
      <c r="A415" s="104" t="s">
        <v>825</v>
      </c>
      <c r="B415" s="1">
        <v>44230</v>
      </c>
      <c r="C415">
        <v>2</v>
      </c>
    </row>
    <row r="416" spans="1:3" ht="14.5" x14ac:dyDescent="0.35">
      <c r="A416" s="104" t="s">
        <v>33</v>
      </c>
      <c r="B416" s="1">
        <v>44230</v>
      </c>
      <c r="C416">
        <v>2</v>
      </c>
    </row>
    <row r="417" spans="1:3" ht="14.5" x14ac:dyDescent="0.35">
      <c r="A417" s="104" t="s">
        <v>187</v>
      </c>
      <c r="B417" s="1">
        <v>44230</v>
      </c>
      <c r="C417">
        <v>3</v>
      </c>
    </row>
    <row r="418" spans="1:3" ht="14.5" x14ac:dyDescent="0.35">
      <c r="A418" s="104" t="s">
        <v>108</v>
      </c>
      <c r="B418" s="1">
        <v>44230</v>
      </c>
      <c r="C418">
        <v>1</v>
      </c>
    </row>
    <row r="419" spans="1:3" ht="14.5" x14ac:dyDescent="0.35">
      <c r="A419" s="104" t="s">
        <v>1154</v>
      </c>
      <c r="B419" s="1">
        <v>44230</v>
      </c>
      <c r="C419">
        <v>1</v>
      </c>
    </row>
    <row r="420" spans="1:3" ht="14.5" x14ac:dyDescent="0.35">
      <c r="A420" s="104" t="s">
        <v>40</v>
      </c>
      <c r="B420" s="1">
        <v>44230</v>
      </c>
      <c r="C420">
        <v>1</v>
      </c>
    </row>
    <row r="421" spans="1:3" ht="14.5" x14ac:dyDescent="0.35">
      <c r="A421" s="104" t="s">
        <v>18</v>
      </c>
      <c r="B421" s="1">
        <v>44230</v>
      </c>
      <c r="C421">
        <v>2</v>
      </c>
    </row>
    <row r="422" spans="1:3" ht="14.5" x14ac:dyDescent="0.35">
      <c r="A422" s="104" t="s">
        <v>41</v>
      </c>
      <c r="B422" s="1">
        <v>44230</v>
      </c>
      <c r="C422">
        <v>1</v>
      </c>
    </row>
    <row r="423" spans="1:3" ht="14.5" x14ac:dyDescent="0.35">
      <c r="A423" s="104" t="s">
        <v>1356</v>
      </c>
      <c r="B423" s="1">
        <v>44230</v>
      </c>
      <c r="C423">
        <v>20</v>
      </c>
    </row>
    <row r="424" spans="1:3" ht="14.5" x14ac:dyDescent="0.35">
      <c r="A424" s="104" t="s">
        <v>1921</v>
      </c>
      <c r="B424" s="1">
        <v>44230</v>
      </c>
      <c r="C424">
        <v>8</v>
      </c>
    </row>
    <row r="425" spans="1:3" ht="14.5" x14ac:dyDescent="0.35">
      <c r="A425" s="104" t="s">
        <v>19</v>
      </c>
      <c r="B425" s="1">
        <v>44230</v>
      </c>
      <c r="C425">
        <v>6</v>
      </c>
    </row>
    <row r="426" spans="1:3" ht="14.5" x14ac:dyDescent="0.35">
      <c r="A426" s="104" t="s">
        <v>1923</v>
      </c>
      <c r="B426" s="1">
        <v>44230</v>
      </c>
      <c r="C426">
        <v>1</v>
      </c>
    </row>
    <row r="427" spans="1:3" ht="14.5" x14ac:dyDescent="0.35">
      <c r="A427" s="104" t="s">
        <v>1450</v>
      </c>
      <c r="B427" s="1">
        <v>44230</v>
      </c>
      <c r="C427">
        <v>48</v>
      </c>
    </row>
    <row r="428" spans="1:3" ht="14.5" x14ac:dyDescent="0.35">
      <c r="A428" s="104" t="s">
        <v>1675</v>
      </c>
      <c r="B428" s="1">
        <v>44230</v>
      </c>
      <c r="C428">
        <v>16</v>
      </c>
    </row>
    <row r="429" spans="1:3" ht="14.5" x14ac:dyDescent="0.35">
      <c r="A429" s="104" t="s">
        <v>1802</v>
      </c>
      <c r="B429" s="1">
        <v>44230</v>
      </c>
      <c r="C429">
        <v>32</v>
      </c>
    </row>
    <row r="430" spans="1:3" ht="14.5" x14ac:dyDescent="0.35">
      <c r="A430" s="104" t="s">
        <v>1859</v>
      </c>
      <c r="B430" s="1">
        <v>44230</v>
      </c>
      <c r="C430">
        <v>32</v>
      </c>
    </row>
    <row r="431" spans="1:3" ht="14.5" x14ac:dyDescent="0.35">
      <c r="A431" s="104" t="s">
        <v>1929</v>
      </c>
      <c r="B431" s="1">
        <v>44230</v>
      </c>
      <c r="C431">
        <v>16</v>
      </c>
    </row>
    <row r="432" spans="1:3" ht="14.5" x14ac:dyDescent="0.35">
      <c r="A432" s="104" t="s">
        <v>959</v>
      </c>
      <c r="B432" s="1">
        <v>44230</v>
      </c>
      <c r="C432">
        <v>4</v>
      </c>
    </row>
    <row r="433" spans="1:3" ht="14.5" x14ac:dyDescent="0.35">
      <c r="A433" s="104" t="s">
        <v>1371</v>
      </c>
      <c r="B433" s="1">
        <v>44230</v>
      </c>
      <c r="C433">
        <v>1</v>
      </c>
    </row>
    <row r="434" spans="1:3" ht="14.5" x14ac:dyDescent="0.35">
      <c r="A434" s="104" t="s">
        <v>1932</v>
      </c>
      <c r="B434" s="1">
        <v>44230</v>
      </c>
      <c r="C434">
        <v>200</v>
      </c>
    </row>
    <row r="435" spans="1:3" ht="14.5" x14ac:dyDescent="0.35">
      <c r="A435" s="104" t="s">
        <v>1373</v>
      </c>
      <c r="B435" s="1">
        <v>44230</v>
      </c>
      <c r="C435">
        <v>8</v>
      </c>
    </row>
    <row r="436" spans="1:3" ht="14.5" x14ac:dyDescent="0.35">
      <c r="A436" s="104" t="s">
        <v>1658</v>
      </c>
      <c r="B436" s="1">
        <v>44230</v>
      </c>
      <c r="C436">
        <v>48</v>
      </c>
    </row>
    <row r="437" spans="1:3" ht="14.5" x14ac:dyDescent="0.35">
      <c r="A437" s="104" t="s">
        <v>1688</v>
      </c>
      <c r="B437" s="1">
        <v>44230</v>
      </c>
      <c r="C437">
        <v>16</v>
      </c>
    </row>
    <row r="438" spans="1:3" ht="14.5" x14ac:dyDescent="0.35">
      <c r="A438" s="104" t="s">
        <v>1712</v>
      </c>
      <c r="B438" s="1">
        <v>44230</v>
      </c>
      <c r="C438">
        <v>96</v>
      </c>
    </row>
    <row r="439" spans="1:3" ht="14.5" x14ac:dyDescent="0.35">
      <c r="A439" s="104" t="s">
        <v>1712</v>
      </c>
      <c r="B439" s="1">
        <v>44230</v>
      </c>
      <c r="C439">
        <v>16</v>
      </c>
    </row>
    <row r="440" spans="1:3" ht="14.5" x14ac:dyDescent="0.35">
      <c r="A440" s="104" t="s">
        <v>1392</v>
      </c>
      <c r="B440" s="1">
        <v>44230</v>
      </c>
      <c r="C440">
        <v>4</v>
      </c>
    </row>
    <row r="441" spans="1:3" ht="14.5" x14ac:dyDescent="0.35">
      <c r="A441" s="104" t="s">
        <v>1938</v>
      </c>
      <c r="B441" s="1">
        <v>44230</v>
      </c>
      <c r="C441">
        <v>8</v>
      </c>
    </row>
    <row r="442" spans="1:3" ht="14.5" x14ac:dyDescent="0.35">
      <c r="A442" s="104" t="s">
        <v>1939</v>
      </c>
      <c r="B442" s="1">
        <v>44230</v>
      </c>
      <c r="C442">
        <v>16</v>
      </c>
    </row>
    <row r="443" spans="1:3" ht="14.5" x14ac:dyDescent="0.35">
      <c r="A443" s="104" t="s">
        <v>1046</v>
      </c>
      <c r="B443" s="1">
        <v>44230</v>
      </c>
      <c r="C443">
        <v>8</v>
      </c>
    </row>
    <row r="444" spans="1:3" ht="14.5" x14ac:dyDescent="0.35">
      <c r="A444" s="104" t="s">
        <v>261</v>
      </c>
      <c r="B444" s="1">
        <v>44230</v>
      </c>
      <c r="C444">
        <v>12</v>
      </c>
    </row>
    <row r="445" spans="1:3" ht="14.5" x14ac:dyDescent="0.35">
      <c r="A445" s="104" t="s">
        <v>1942</v>
      </c>
      <c r="B445" s="1">
        <v>44230</v>
      </c>
      <c r="C445">
        <v>4</v>
      </c>
    </row>
    <row r="446" spans="1:3" ht="14.5" x14ac:dyDescent="0.35">
      <c r="A446" s="104" t="s">
        <v>1944</v>
      </c>
      <c r="B446" s="1">
        <v>44230</v>
      </c>
      <c r="C446">
        <v>4</v>
      </c>
    </row>
    <row r="447" spans="1:3" ht="14.5" x14ac:dyDescent="0.35">
      <c r="A447" s="104" t="s">
        <v>1945</v>
      </c>
      <c r="B447" s="1">
        <v>44230</v>
      </c>
      <c r="C447">
        <v>8</v>
      </c>
    </row>
    <row r="448" spans="1:3" ht="14.5" x14ac:dyDescent="0.35">
      <c r="A448" s="104" t="s">
        <v>1946</v>
      </c>
      <c r="B448" s="1">
        <v>44230</v>
      </c>
      <c r="C448">
        <v>8</v>
      </c>
    </row>
    <row r="449" spans="1:3" ht="14.5" x14ac:dyDescent="0.35">
      <c r="A449" s="104" t="s">
        <v>1948</v>
      </c>
      <c r="B449" s="1">
        <v>44230</v>
      </c>
      <c r="C449">
        <v>8</v>
      </c>
    </row>
    <row r="450" spans="1:3" ht="14.5" x14ac:dyDescent="0.35">
      <c r="A450" s="104" t="s">
        <v>1922</v>
      </c>
      <c r="B450" s="1">
        <v>44230</v>
      </c>
      <c r="C450">
        <v>22</v>
      </c>
    </row>
    <row r="451" spans="1:3" ht="14.5" x14ac:dyDescent="0.35">
      <c r="A451" s="104" t="s">
        <v>1949</v>
      </c>
      <c r="B451" s="1">
        <v>44230</v>
      </c>
      <c r="C451">
        <v>2</v>
      </c>
    </row>
    <row r="452" spans="1:3" ht="14.5" x14ac:dyDescent="0.35">
      <c r="A452" s="104" t="s">
        <v>1951</v>
      </c>
      <c r="B452" s="1">
        <v>44230</v>
      </c>
      <c r="C452">
        <v>8</v>
      </c>
    </row>
    <row r="453" spans="1:3" ht="14.5" x14ac:dyDescent="0.35">
      <c r="A453" s="104" t="s">
        <v>1953</v>
      </c>
      <c r="B453" s="1">
        <v>44230</v>
      </c>
      <c r="C453">
        <v>14</v>
      </c>
    </row>
    <row r="454" spans="1:3" ht="14.5" x14ac:dyDescent="0.35">
      <c r="A454" s="104" t="s">
        <v>1955</v>
      </c>
      <c r="B454" s="1">
        <v>44230</v>
      </c>
      <c r="C454">
        <v>2</v>
      </c>
    </row>
    <row r="455" spans="1:3" ht="14.5" x14ac:dyDescent="0.35">
      <c r="A455" s="104" t="s">
        <v>1405</v>
      </c>
      <c r="B455" s="1">
        <v>44230</v>
      </c>
      <c r="C455">
        <v>12</v>
      </c>
    </row>
    <row r="456" spans="1:3" ht="14.5" x14ac:dyDescent="0.35">
      <c r="A456" s="104" t="s">
        <v>1405</v>
      </c>
      <c r="B456" s="1">
        <v>44230</v>
      </c>
      <c r="C456">
        <v>4</v>
      </c>
    </row>
    <row r="457" spans="1:3" ht="14.5" x14ac:dyDescent="0.35">
      <c r="A457" s="104" t="s">
        <v>1957</v>
      </c>
      <c r="B457" s="1">
        <v>44230</v>
      </c>
      <c r="C457">
        <v>12</v>
      </c>
    </row>
    <row r="458" spans="1:3" ht="14.5" x14ac:dyDescent="0.35">
      <c r="A458" s="104" t="s">
        <v>1959</v>
      </c>
      <c r="B458" s="1">
        <v>44230</v>
      </c>
      <c r="C458">
        <v>10</v>
      </c>
    </row>
    <row r="459" spans="1:3" ht="14.5" x14ac:dyDescent="0.35">
      <c r="A459" s="104" t="s">
        <v>1961</v>
      </c>
      <c r="B459" s="1">
        <v>44230</v>
      </c>
      <c r="C459">
        <v>4</v>
      </c>
    </row>
    <row r="460" spans="1:3" ht="14.5" x14ac:dyDescent="0.35">
      <c r="A460" s="104" t="s">
        <v>1491</v>
      </c>
      <c r="B460" s="1">
        <v>44230</v>
      </c>
      <c r="C460">
        <v>48</v>
      </c>
    </row>
    <row r="461" spans="1:3" ht="14.5" x14ac:dyDescent="0.35">
      <c r="A461" s="104" t="s">
        <v>1408</v>
      </c>
      <c r="B461" s="1">
        <v>44230</v>
      </c>
      <c r="C461">
        <v>96</v>
      </c>
    </row>
    <row r="462" spans="1:3" ht="14.5" x14ac:dyDescent="0.35">
      <c r="A462" s="104" t="s">
        <v>1947</v>
      </c>
      <c r="B462" s="1">
        <v>44230</v>
      </c>
      <c r="C462">
        <v>16</v>
      </c>
    </row>
    <row r="463" spans="1:3" ht="14.5" x14ac:dyDescent="0.35">
      <c r="A463" s="104" t="s">
        <v>1566</v>
      </c>
      <c r="B463" s="1">
        <v>44230</v>
      </c>
      <c r="C463">
        <v>16</v>
      </c>
    </row>
    <row r="464" spans="1:3" ht="14.5" x14ac:dyDescent="0.35">
      <c r="A464" s="104" t="s">
        <v>1442</v>
      </c>
      <c r="B464" s="1">
        <v>44230</v>
      </c>
      <c r="C464">
        <v>32</v>
      </c>
    </row>
    <row r="465" spans="1:3" ht="14.5" x14ac:dyDescent="0.35">
      <c r="A465" s="104" t="s">
        <v>1966</v>
      </c>
      <c r="B465" s="1">
        <v>44230</v>
      </c>
      <c r="C465">
        <v>4</v>
      </c>
    </row>
    <row r="466" spans="1:3" ht="14.5" x14ac:dyDescent="0.35">
      <c r="A466" s="104" t="s">
        <v>1445</v>
      </c>
      <c r="B466" s="1">
        <v>44230</v>
      </c>
      <c r="C466">
        <v>12</v>
      </c>
    </row>
    <row r="467" spans="1:3" ht="14.5" x14ac:dyDescent="0.35">
      <c r="A467" s="104" t="s">
        <v>1588</v>
      </c>
      <c r="B467" s="1">
        <v>44230</v>
      </c>
      <c r="C467">
        <v>96</v>
      </c>
    </row>
    <row r="468" spans="1:3" ht="14.5" x14ac:dyDescent="0.35">
      <c r="A468" s="104" t="s">
        <v>1968</v>
      </c>
      <c r="B468" s="1">
        <v>44230</v>
      </c>
      <c r="C468">
        <v>2</v>
      </c>
    </row>
    <row r="469" spans="1:3" ht="14.5" x14ac:dyDescent="0.35">
      <c r="A469" s="104" t="s">
        <v>1498</v>
      </c>
      <c r="B469" s="1">
        <v>44230</v>
      </c>
      <c r="C469">
        <v>64</v>
      </c>
    </row>
    <row r="470" spans="1:3" ht="14.5" x14ac:dyDescent="0.35">
      <c r="A470" s="104" t="s">
        <v>1421</v>
      </c>
      <c r="B470" s="1">
        <v>44230</v>
      </c>
      <c r="C470">
        <v>48</v>
      </c>
    </row>
    <row r="471" spans="1:3" ht="14.5" x14ac:dyDescent="0.35">
      <c r="A471" s="104" t="s">
        <v>1456</v>
      </c>
      <c r="B471" s="1">
        <v>44230</v>
      </c>
      <c r="C471">
        <v>8</v>
      </c>
    </row>
    <row r="472" spans="1:3" ht="14.5" x14ac:dyDescent="0.35">
      <c r="A472" s="104" t="s">
        <v>1972</v>
      </c>
      <c r="B472" s="1">
        <v>44230</v>
      </c>
      <c r="C472">
        <v>8</v>
      </c>
    </row>
    <row r="473" spans="1:3" ht="14.5" x14ac:dyDescent="0.35">
      <c r="A473" s="104" t="s">
        <v>1459</v>
      </c>
      <c r="B473" s="1">
        <v>44230</v>
      </c>
      <c r="C473">
        <v>80</v>
      </c>
    </row>
    <row r="474" spans="1:3" ht="14.5" x14ac:dyDescent="0.35">
      <c r="A474" s="104" t="s">
        <v>1822</v>
      </c>
      <c r="B474" s="1">
        <v>44230</v>
      </c>
      <c r="C474">
        <v>8</v>
      </c>
    </row>
    <row r="475" spans="1:3" ht="14.5" x14ac:dyDescent="0.35">
      <c r="A475" s="104" t="s">
        <v>1531</v>
      </c>
      <c r="B475" s="1">
        <v>44230</v>
      </c>
      <c r="C475">
        <v>48</v>
      </c>
    </row>
    <row r="476" spans="1:3" ht="14.5" x14ac:dyDescent="0.35">
      <c r="A476" s="104" t="s">
        <v>1463</v>
      </c>
      <c r="B476" s="1">
        <v>44230</v>
      </c>
      <c r="C476">
        <v>16</v>
      </c>
    </row>
    <row r="477" spans="1:3" ht="14.5" x14ac:dyDescent="0.35">
      <c r="A477" s="104" t="s">
        <v>8</v>
      </c>
      <c r="B477" s="1">
        <v>44230</v>
      </c>
      <c r="C477">
        <v>11</v>
      </c>
    </row>
    <row r="478" spans="1:3" ht="14.5" x14ac:dyDescent="0.35">
      <c r="A478" s="104" t="s">
        <v>1504</v>
      </c>
      <c r="B478" s="1">
        <v>44230</v>
      </c>
      <c r="C478">
        <v>32</v>
      </c>
    </row>
    <row r="479" spans="1:3" ht="14.5" x14ac:dyDescent="0.35">
      <c r="A479" s="104" t="s">
        <v>273</v>
      </c>
      <c r="B479" s="1">
        <v>44230</v>
      </c>
      <c r="C479">
        <v>1</v>
      </c>
    </row>
    <row r="480" spans="1:3" ht="14.5" x14ac:dyDescent="0.35">
      <c r="A480" s="104" t="s">
        <v>1314</v>
      </c>
      <c r="B480" s="1">
        <v>44230</v>
      </c>
      <c r="C480">
        <v>100</v>
      </c>
    </row>
    <row r="481" spans="1:3" ht="14.5" x14ac:dyDescent="0.35">
      <c r="A481" s="104" t="s">
        <v>9</v>
      </c>
      <c r="B481" s="1">
        <v>44230</v>
      </c>
      <c r="C481">
        <v>3</v>
      </c>
    </row>
    <row r="482" spans="1:3" ht="14.5" x14ac:dyDescent="0.35">
      <c r="A482" s="104" t="s">
        <v>10</v>
      </c>
      <c r="B482" s="1">
        <v>44230</v>
      </c>
      <c r="C482">
        <v>4</v>
      </c>
    </row>
    <row r="483" spans="1:3" ht="14.5" x14ac:dyDescent="0.35">
      <c r="A483" s="104" t="s">
        <v>1893</v>
      </c>
      <c r="B483" s="1">
        <v>44230</v>
      </c>
      <c r="C483">
        <v>2</v>
      </c>
    </row>
    <row r="484" spans="1:3" ht="14.5" x14ac:dyDescent="0.35">
      <c r="A484" s="104" t="s">
        <v>1480</v>
      </c>
      <c r="B484" s="1">
        <v>44230</v>
      </c>
      <c r="C484">
        <v>1</v>
      </c>
    </row>
    <row r="485" spans="1:3" ht="14.5" x14ac:dyDescent="0.35">
      <c r="A485" s="104" t="s">
        <v>1483</v>
      </c>
      <c r="B485" s="1">
        <v>44230</v>
      </c>
      <c r="C485">
        <v>1</v>
      </c>
    </row>
    <row r="486" spans="1:3" ht="14.5" x14ac:dyDescent="0.35">
      <c r="A486" s="104" t="s">
        <v>1485</v>
      </c>
      <c r="B486" s="1">
        <v>44230</v>
      </c>
      <c r="C486">
        <v>1</v>
      </c>
    </row>
    <row r="487" spans="1:3" ht="14.5" x14ac:dyDescent="0.35">
      <c r="A487" s="104" t="s">
        <v>1585</v>
      </c>
      <c r="B487" s="1">
        <v>44230</v>
      </c>
      <c r="C487">
        <v>1</v>
      </c>
    </row>
    <row r="488" spans="1:3" ht="14.5" x14ac:dyDescent="0.35">
      <c r="A488" s="104" t="s">
        <v>1510</v>
      </c>
      <c r="B488" s="1">
        <v>44230</v>
      </c>
      <c r="C488">
        <v>1</v>
      </c>
    </row>
    <row r="489" spans="1:3" ht="14.5" x14ac:dyDescent="0.35">
      <c r="A489" s="104" t="s">
        <v>1382</v>
      </c>
      <c r="B489" s="1">
        <v>44230</v>
      </c>
      <c r="C489">
        <v>200</v>
      </c>
    </row>
    <row r="490" spans="1:3" ht="14.5" x14ac:dyDescent="0.35">
      <c r="A490" s="104" t="s">
        <v>1991</v>
      </c>
      <c r="B490" s="1">
        <v>44230</v>
      </c>
      <c r="C490">
        <v>16</v>
      </c>
    </row>
    <row r="491" spans="1:3" ht="14.5" x14ac:dyDescent="0.35">
      <c r="A491" s="104" t="s">
        <v>1669</v>
      </c>
      <c r="B491" s="1">
        <v>44230</v>
      </c>
      <c r="C491">
        <v>150</v>
      </c>
    </row>
    <row r="492" spans="1:3" ht="14.5" x14ac:dyDescent="0.35">
      <c r="A492" s="104" t="s">
        <v>1929</v>
      </c>
      <c r="B492" s="1">
        <v>44230</v>
      </c>
      <c r="C492">
        <v>1</v>
      </c>
    </row>
    <row r="493" spans="1:3" ht="14.5" x14ac:dyDescent="0.35">
      <c r="A493" s="104" t="s">
        <v>1929</v>
      </c>
      <c r="B493" s="1">
        <v>44230</v>
      </c>
      <c r="C493">
        <v>15</v>
      </c>
    </row>
    <row r="494" spans="1:3" ht="14.5" x14ac:dyDescent="0.35">
      <c r="A494" s="104" t="s">
        <v>1382</v>
      </c>
      <c r="B494" s="1">
        <v>44230</v>
      </c>
      <c r="C494">
        <v>100</v>
      </c>
    </row>
    <row r="495" spans="1:3" ht="14.5" x14ac:dyDescent="0.35">
      <c r="A495" s="104" t="s">
        <v>1991</v>
      </c>
      <c r="B495" s="1">
        <v>44230</v>
      </c>
      <c r="C495">
        <v>4</v>
      </c>
    </row>
    <row r="496" spans="1:3" ht="14.5" x14ac:dyDescent="0.35">
      <c r="A496" s="104" t="s">
        <v>1669</v>
      </c>
      <c r="B496" s="1">
        <v>44230</v>
      </c>
      <c r="C496">
        <v>50</v>
      </c>
    </row>
    <row r="497" spans="1:3" ht="14.5" x14ac:dyDescent="0.35">
      <c r="A497" s="104" t="s">
        <v>1669</v>
      </c>
      <c r="B497" s="1">
        <v>44230</v>
      </c>
      <c r="C497">
        <v>50</v>
      </c>
    </row>
    <row r="498" spans="1:3" ht="14.5" x14ac:dyDescent="0.35">
      <c r="A498" s="104" t="s">
        <v>1929</v>
      </c>
      <c r="B498" s="1">
        <v>44230</v>
      </c>
      <c r="C498">
        <v>4</v>
      </c>
    </row>
    <row r="499" spans="1:3" ht="14.5" x14ac:dyDescent="0.35">
      <c r="A499" s="104" t="s">
        <v>1879</v>
      </c>
      <c r="B499" s="1">
        <v>44230</v>
      </c>
      <c r="C499">
        <v>16</v>
      </c>
    </row>
    <row r="500" spans="1:3" ht="14.5" x14ac:dyDescent="0.35">
      <c r="A500" s="105" t="s">
        <v>482</v>
      </c>
      <c r="B500" s="1">
        <v>44230</v>
      </c>
      <c r="C500">
        <v>4</v>
      </c>
    </row>
    <row r="501" spans="1:3" ht="14.5" x14ac:dyDescent="0.35">
      <c r="A501" s="105" t="s">
        <v>482</v>
      </c>
      <c r="B501" s="1">
        <v>44230</v>
      </c>
      <c r="C501">
        <v>1</v>
      </c>
    </row>
    <row r="502" spans="1:3" ht="14.5" x14ac:dyDescent="0.35">
      <c r="A502" s="105" t="s">
        <v>1267</v>
      </c>
      <c r="B502" s="1">
        <v>44230</v>
      </c>
      <c r="C502">
        <v>1</v>
      </c>
    </row>
    <row r="503" spans="1:3" ht="14.5" x14ac:dyDescent="0.35">
      <c r="A503" s="105" t="s">
        <v>922</v>
      </c>
      <c r="B503" s="1">
        <v>44230</v>
      </c>
      <c r="C503">
        <v>5</v>
      </c>
    </row>
    <row r="504" spans="1:3" ht="14.5" x14ac:dyDescent="0.35">
      <c r="A504" s="105" t="s">
        <v>1268</v>
      </c>
      <c r="B504" s="1">
        <v>44230</v>
      </c>
      <c r="C504">
        <v>1</v>
      </c>
    </row>
    <row r="505" spans="1:3" ht="14.5" x14ac:dyDescent="0.35">
      <c r="A505" s="104" t="s">
        <v>1881</v>
      </c>
      <c r="B505" s="1">
        <v>44230</v>
      </c>
      <c r="C505">
        <v>1</v>
      </c>
    </row>
    <row r="506" spans="1:3" ht="14.5" x14ac:dyDescent="0.35">
      <c r="A506" s="104" t="s">
        <v>1299</v>
      </c>
      <c r="B506" s="1">
        <v>44230</v>
      </c>
      <c r="C506">
        <v>200</v>
      </c>
    </row>
    <row r="507" spans="1:3" ht="14.5" x14ac:dyDescent="0.35">
      <c r="A507" s="104" t="s">
        <v>312</v>
      </c>
      <c r="B507" s="1">
        <v>44230</v>
      </c>
      <c r="C507">
        <v>3</v>
      </c>
    </row>
    <row r="508" spans="1:3" ht="14.5" x14ac:dyDescent="0.35">
      <c r="A508" s="104" t="s">
        <v>1585</v>
      </c>
      <c r="B508" s="1">
        <v>44230</v>
      </c>
      <c r="C508">
        <v>1</v>
      </c>
    </row>
    <row r="509" spans="1:3" ht="14.5" x14ac:dyDescent="0.35">
      <c r="A509" s="104" t="s">
        <v>1269</v>
      </c>
      <c r="B509" s="1">
        <v>44230</v>
      </c>
      <c r="C509">
        <v>1</v>
      </c>
    </row>
    <row r="510" spans="1:3" ht="14.5" x14ac:dyDescent="0.35">
      <c r="A510" s="104" t="s">
        <v>2011</v>
      </c>
      <c r="B510" s="1">
        <v>44230</v>
      </c>
      <c r="C510">
        <v>2</v>
      </c>
    </row>
    <row r="511" spans="1:3" ht="14.5" x14ac:dyDescent="0.35">
      <c r="A511" s="104" t="s">
        <v>2013</v>
      </c>
      <c r="B511" s="1">
        <v>44230</v>
      </c>
      <c r="C511">
        <v>20</v>
      </c>
    </row>
    <row r="512" spans="1:3" ht="14.5" x14ac:dyDescent="0.35">
      <c r="A512" s="104" t="s">
        <v>2015</v>
      </c>
      <c r="B512" s="1">
        <v>44230</v>
      </c>
      <c r="C512">
        <v>8</v>
      </c>
    </row>
    <row r="513" spans="1:3" ht="14.5" x14ac:dyDescent="0.35">
      <c r="A513" s="104" t="s">
        <v>1870</v>
      </c>
      <c r="B513" s="1">
        <v>44230</v>
      </c>
      <c r="C513">
        <v>16</v>
      </c>
    </row>
    <row r="514" spans="1:3" ht="14.5" x14ac:dyDescent="0.35">
      <c r="A514" s="104" t="s">
        <v>1880</v>
      </c>
      <c r="B514" s="1">
        <v>44230</v>
      </c>
      <c r="C514">
        <v>4</v>
      </c>
    </row>
    <row r="515" spans="1:3" ht="14.5" x14ac:dyDescent="0.35">
      <c r="A515" s="104" t="s">
        <v>1571</v>
      </c>
      <c r="B515" s="1">
        <v>44230</v>
      </c>
      <c r="C515">
        <v>16</v>
      </c>
    </row>
    <row r="516" spans="1:3" ht="14.5" x14ac:dyDescent="0.35">
      <c r="A516" s="104" t="s">
        <v>1656</v>
      </c>
      <c r="B516" s="1">
        <v>44230</v>
      </c>
      <c r="C516">
        <v>16</v>
      </c>
    </row>
    <row r="517" spans="1:3" ht="14.5" x14ac:dyDescent="0.35">
      <c r="A517" s="104" t="s">
        <v>1463</v>
      </c>
      <c r="B517" s="1">
        <v>44230</v>
      </c>
      <c r="C517">
        <v>64</v>
      </c>
    </row>
    <row r="518" spans="1:3" ht="14.5" x14ac:dyDescent="0.35">
      <c r="A518" s="104" t="s">
        <v>1504</v>
      </c>
      <c r="B518" s="1">
        <v>44230</v>
      </c>
      <c r="C518">
        <v>16</v>
      </c>
    </row>
    <row r="519" spans="1:3" ht="14.5" x14ac:dyDescent="0.35">
      <c r="A519" s="105" t="s">
        <v>1053</v>
      </c>
      <c r="B519" s="1">
        <v>44230</v>
      </c>
      <c r="C519">
        <v>1</v>
      </c>
    </row>
    <row r="520" spans="1:3" ht="14.5" x14ac:dyDescent="0.35">
      <c r="A520" s="105" t="s">
        <v>155</v>
      </c>
      <c r="B520" s="1">
        <v>44230</v>
      </c>
      <c r="C520">
        <v>1</v>
      </c>
    </row>
    <row r="521" spans="1:3" ht="14.5" x14ac:dyDescent="0.35">
      <c r="A521" s="104" t="s">
        <v>2022</v>
      </c>
      <c r="B521" s="1">
        <v>44230</v>
      </c>
      <c r="C521">
        <v>50</v>
      </c>
    </row>
    <row r="522" spans="1:3" ht="14.5" x14ac:dyDescent="0.35">
      <c r="A522" s="104" t="s">
        <v>2023</v>
      </c>
      <c r="B522" s="1">
        <v>44230</v>
      </c>
      <c r="C522">
        <v>20</v>
      </c>
    </row>
    <row r="523" spans="1:3" ht="14.5" x14ac:dyDescent="0.35">
      <c r="A523" s="104" t="s">
        <v>2024</v>
      </c>
      <c r="B523" s="1">
        <v>44230</v>
      </c>
      <c r="C523">
        <v>40</v>
      </c>
    </row>
    <row r="524" spans="1:3" ht="14.5" x14ac:dyDescent="0.35">
      <c r="A524" s="104" t="s">
        <v>139</v>
      </c>
      <c r="B524" s="1">
        <v>44230</v>
      </c>
      <c r="C524">
        <v>2</v>
      </c>
    </row>
    <row r="525" spans="1:3" ht="14.5" x14ac:dyDescent="0.35">
      <c r="A525" s="104" t="s">
        <v>15</v>
      </c>
      <c r="B525" s="1">
        <v>44230</v>
      </c>
      <c r="C525">
        <v>12</v>
      </c>
    </row>
    <row r="526" spans="1:3" ht="14.5" x14ac:dyDescent="0.35">
      <c r="A526" s="104" t="s">
        <v>965</v>
      </c>
      <c r="B526" s="1">
        <v>44230</v>
      </c>
      <c r="C526">
        <v>1</v>
      </c>
    </row>
    <row r="527" spans="1:3" ht="14.5" x14ac:dyDescent="0.35">
      <c r="A527" s="104" t="s">
        <v>2028</v>
      </c>
      <c r="B527" s="1">
        <v>44230</v>
      </c>
      <c r="C527">
        <v>25</v>
      </c>
    </row>
    <row r="528" spans="1:3" ht="14.5" x14ac:dyDescent="0.35">
      <c r="A528" s="104" t="s">
        <v>1864</v>
      </c>
      <c r="B528" s="1">
        <v>44230</v>
      </c>
      <c r="C528">
        <v>12</v>
      </c>
    </row>
    <row r="529" spans="1:3" ht="14.5" x14ac:dyDescent="0.35">
      <c r="A529" s="104" t="s">
        <v>1880</v>
      </c>
      <c r="B529" s="1">
        <v>44230</v>
      </c>
      <c r="C529">
        <v>12</v>
      </c>
    </row>
    <row r="530" spans="1:3" ht="14.5" x14ac:dyDescent="0.35">
      <c r="A530" s="104" t="s">
        <v>1346</v>
      </c>
      <c r="B530" s="1">
        <v>44230</v>
      </c>
      <c r="C530">
        <v>48</v>
      </c>
    </row>
    <row r="531" spans="1:3" ht="14.5" x14ac:dyDescent="0.35">
      <c r="A531" s="104" t="s">
        <v>2030</v>
      </c>
      <c r="B531" s="1">
        <v>44230</v>
      </c>
      <c r="C531">
        <v>2</v>
      </c>
    </row>
    <row r="532" spans="1:3" ht="14.5" x14ac:dyDescent="0.35">
      <c r="A532" s="104" t="s">
        <v>1348</v>
      </c>
      <c r="B532" s="1">
        <v>44230</v>
      </c>
      <c r="C532">
        <v>50</v>
      </c>
    </row>
    <row r="533" spans="1:3" ht="14.5" x14ac:dyDescent="0.35">
      <c r="A533" s="104" t="s">
        <v>1862</v>
      </c>
      <c r="B533" s="1">
        <v>44230</v>
      </c>
      <c r="C533">
        <v>8</v>
      </c>
    </row>
    <row r="534" spans="1:3" ht="14.5" x14ac:dyDescent="0.35">
      <c r="A534" s="104" t="s">
        <v>1427</v>
      </c>
      <c r="B534" s="1">
        <v>44230</v>
      </c>
      <c r="C534">
        <v>300</v>
      </c>
    </row>
    <row r="535" spans="1:3" ht="14.5" x14ac:dyDescent="0.35">
      <c r="A535" s="104" t="s">
        <v>1427</v>
      </c>
      <c r="B535" s="1">
        <v>44230</v>
      </c>
      <c r="C535">
        <v>200</v>
      </c>
    </row>
    <row r="536" spans="1:3" ht="14.5" x14ac:dyDescent="0.35">
      <c r="A536" s="104" t="s">
        <v>2033</v>
      </c>
      <c r="B536" s="1">
        <v>44230</v>
      </c>
      <c r="C536">
        <v>8</v>
      </c>
    </row>
    <row r="537" spans="1:3" ht="14.5" x14ac:dyDescent="0.35">
      <c r="A537" s="104" t="s">
        <v>34</v>
      </c>
      <c r="B537" s="1">
        <v>44230</v>
      </c>
      <c r="C537">
        <v>3</v>
      </c>
    </row>
    <row r="538" spans="1:3" ht="14.5" x14ac:dyDescent="0.35">
      <c r="A538" s="104" t="s">
        <v>106</v>
      </c>
      <c r="B538" s="1">
        <v>44230</v>
      </c>
      <c r="C538">
        <v>5</v>
      </c>
    </row>
    <row r="539" spans="1:3" ht="14.5" x14ac:dyDescent="0.35">
      <c r="A539" s="104" t="s">
        <v>13</v>
      </c>
      <c r="B539" s="1">
        <v>44230</v>
      </c>
      <c r="C539">
        <v>1</v>
      </c>
    </row>
    <row r="540" spans="1:3" ht="14.5" x14ac:dyDescent="0.35">
      <c r="A540" s="104" t="s">
        <v>14</v>
      </c>
      <c r="B540" s="1">
        <v>44230</v>
      </c>
      <c r="C540">
        <v>1</v>
      </c>
    </row>
    <row r="541" spans="1:3" ht="14.5" x14ac:dyDescent="0.35">
      <c r="A541" s="104" t="s">
        <v>237</v>
      </c>
      <c r="B541" s="1">
        <v>44230</v>
      </c>
      <c r="C541">
        <v>2</v>
      </c>
    </row>
    <row r="542" spans="1:3" ht="14.5" x14ac:dyDescent="0.35">
      <c r="A542" s="104" t="s">
        <v>237</v>
      </c>
      <c r="B542" s="1">
        <v>44230</v>
      </c>
      <c r="C542">
        <v>3</v>
      </c>
    </row>
    <row r="543" spans="1:3" ht="14.5" x14ac:dyDescent="0.35">
      <c r="A543" s="104" t="s">
        <v>825</v>
      </c>
      <c r="B543" s="1">
        <v>44230</v>
      </c>
      <c r="C543">
        <v>2</v>
      </c>
    </row>
    <row r="544" spans="1:3" ht="14.5" x14ac:dyDescent="0.35">
      <c r="A544" s="104" t="s">
        <v>825</v>
      </c>
      <c r="B544" s="1">
        <v>44230</v>
      </c>
      <c r="C544">
        <v>1</v>
      </c>
    </row>
    <row r="545" spans="1:3" ht="14.5" x14ac:dyDescent="0.35">
      <c r="A545" s="104" t="s">
        <v>15</v>
      </c>
      <c r="B545" s="1">
        <v>44230</v>
      </c>
      <c r="C545">
        <v>2</v>
      </c>
    </row>
    <row r="546" spans="1:3" ht="14.5" x14ac:dyDescent="0.35">
      <c r="A546" s="104" t="s">
        <v>381</v>
      </c>
      <c r="B546" s="1">
        <v>44230</v>
      </c>
      <c r="C546">
        <v>7</v>
      </c>
    </row>
    <row r="547" spans="1:3" ht="14.5" x14ac:dyDescent="0.35">
      <c r="A547" s="104" t="s">
        <v>382</v>
      </c>
      <c r="B547" s="1">
        <v>44230</v>
      </c>
      <c r="C547">
        <v>1</v>
      </c>
    </row>
    <row r="548" spans="1:3" ht="14.5" x14ac:dyDescent="0.35">
      <c r="A548" s="104" t="s">
        <v>382</v>
      </c>
      <c r="B548" s="1">
        <v>44230</v>
      </c>
      <c r="C548">
        <v>10</v>
      </c>
    </row>
    <row r="549" spans="1:3" ht="14.5" x14ac:dyDescent="0.35">
      <c r="A549" s="104" t="s">
        <v>552</v>
      </c>
      <c r="B549" s="1">
        <v>44230</v>
      </c>
      <c r="C549">
        <v>1</v>
      </c>
    </row>
    <row r="550" spans="1:3" ht="14.5" x14ac:dyDescent="0.35">
      <c r="A550" s="104" t="s">
        <v>88</v>
      </c>
      <c r="B550" s="1">
        <v>44230</v>
      </c>
      <c r="C550">
        <v>1</v>
      </c>
    </row>
    <row r="551" spans="1:3" ht="14.5" x14ac:dyDescent="0.35">
      <c r="A551" s="104" t="s">
        <v>1364</v>
      </c>
      <c r="B551" s="1">
        <v>44230</v>
      </c>
      <c r="C551">
        <v>1</v>
      </c>
    </row>
    <row r="552" spans="1:3" ht="14.5" x14ac:dyDescent="0.35">
      <c r="A552" s="104" t="s">
        <v>2045</v>
      </c>
      <c r="B552" s="1">
        <v>44230</v>
      </c>
      <c r="C552">
        <v>9</v>
      </c>
    </row>
    <row r="553" spans="1:3" ht="14.5" x14ac:dyDescent="0.35">
      <c r="A553" s="104" t="s">
        <v>2045</v>
      </c>
      <c r="B553" s="1">
        <v>44230</v>
      </c>
      <c r="C553">
        <v>6</v>
      </c>
    </row>
    <row r="554" spans="1:3" ht="14.5" x14ac:dyDescent="0.35">
      <c r="A554" s="104" t="s">
        <v>1634</v>
      </c>
      <c r="B554" s="1">
        <v>44230</v>
      </c>
      <c r="C554">
        <v>6</v>
      </c>
    </row>
    <row r="555" spans="1:3" ht="14.5" x14ac:dyDescent="0.35">
      <c r="A555" s="104" t="s">
        <v>1450</v>
      </c>
      <c r="B555" s="1">
        <v>44230</v>
      </c>
      <c r="C555">
        <v>112</v>
      </c>
    </row>
    <row r="556" spans="1:3" ht="14.5" x14ac:dyDescent="0.35">
      <c r="A556" s="104" t="s">
        <v>1450</v>
      </c>
      <c r="B556" s="1">
        <v>44230</v>
      </c>
      <c r="C556">
        <v>160</v>
      </c>
    </row>
    <row r="557" spans="1:3" ht="14.5" x14ac:dyDescent="0.35">
      <c r="A557" s="104" t="s">
        <v>1675</v>
      </c>
      <c r="B557" s="1">
        <v>44230</v>
      </c>
      <c r="C557">
        <v>208</v>
      </c>
    </row>
    <row r="558" spans="1:3" ht="14.5" x14ac:dyDescent="0.35">
      <c r="A558" s="104" t="s">
        <v>2051</v>
      </c>
      <c r="B558" s="1">
        <v>44230</v>
      </c>
      <c r="C558">
        <v>2</v>
      </c>
    </row>
    <row r="559" spans="1:3" ht="14.5" x14ac:dyDescent="0.35">
      <c r="A559" s="104" t="s">
        <v>1859</v>
      </c>
      <c r="B559" s="1">
        <v>44230</v>
      </c>
      <c r="C559">
        <v>80</v>
      </c>
    </row>
    <row r="560" spans="1:3" ht="14.5" x14ac:dyDescent="0.35">
      <c r="A560" s="104" t="s">
        <v>1991</v>
      </c>
      <c r="B560" s="1">
        <v>44230</v>
      </c>
      <c r="C560">
        <v>1</v>
      </c>
    </row>
    <row r="561" spans="1:3" ht="14.5" x14ac:dyDescent="0.35">
      <c r="A561" s="104" t="s">
        <v>2055</v>
      </c>
      <c r="B561" s="1">
        <v>44230</v>
      </c>
      <c r="C561">
        <v>3</v>
      </c>
    </row>
    <row r="562" spans="1:3" ht="14.5" x14ac:dyDescent="0.35">
      <c r="A562" s="104" t="s">
        <v>1890</v>
      </c>
      <c r="B562" s="1">
        <v>44230</v>
      </c>
      <c r="C562">
        <v>100</v>
      </c>
    </row>
    <row r="563" spans="1:3" ht="14.5" x14ac:dyDescent="0.35">
      <c r="A563" s="104" t="s">
        <v>1332</v>
      </c>
      <c r="B563" s="1">
        <v>44230</v>
      </c>
      <c r="C563">
        <v>500</v>
      </c>
    </row>
    <row r="564" spans="1:3" ht="14.5" x14ac:dyDescent="0.35">
      <c r="A564" s="104" t="s">
        <v>2058</v>
      </c>
      <c r="B564" s="1">
        <v>44230</v>
      </c>
      <c r="C564">
        <v>2</v>
      </c>
    </row>
    <row r="565" spans="1:3" ht="14.5" x14ac:dyDescent="0.35">
      <c r="A565" s="104" t="s">
        <v>2058</v>
      </c>
      <c r="B565" s="1">
        <v>44230</v>
      </c>
      <c r="C565">
        <v>14</v>
      </c>
    </row>
    <row r="566" spans="1:3" ht="14.5" x14ac:dyDescent="0.35">
      <c r="A566" s="104" t="s">
        <v>2061</v>
      </c>
      <c r="B566" s="1">
        <v>44230</v>
      </c>
      <c r="C566">
        <v>1</v>
      </c>
    </row>
    <row r="567" spans="1:3" ht="14.5" x14ac:dyDescent="0.35">
      <c r="A567" s="104" t="s">
        <v>2063</v>
      </c>
      <c r="B567" s="1">
        <v>44230</v>
      </c>
      <c r="C567">
        <v>1</v>
      </c>
    </row>
    <row r="568" spans="1:3" ht="14.5" x14ac:dyDescent="0.35">
      <c r="A568" s="104" t="s">
        <v>2064</v>
      </c>
      <c r="B568" s="1">
        <v>44230</v>
      </c>
      <c r="C568">
        <v>1</v>
      </c>
    </row>
    <row r="569" spans="1:3" ht="14.5" x14ac:dyDescent="0.35">
      <c r="A569" s="104" t="s">
        <v>2065</v>
      </c>
      <c r="B569" s="1">
        <v>44230</v>
      </c>
      <c r="C569">
        <v>2</v>
      </c>
    </row>
    <row r="570" spans="1:3" ht="14.5" x14ac:dyDescent="0.35">
      <c r="A570" s="104" t="s">
        <v>2065</v>
      </c>
      <c r="B570" s="1">
        <v>44230</v>
      </c>
      <c r="C570">
        <v>1</v>
      </c>
    </row>
    <row r="571" spans="1:3" ht="14.5" x14ac:dyDescent="0.35">
      <c r="A571" s="104" t="s">
        <v>2068</v>
      </c>
      <c r="B571" s="1">
        <v>44230</v>
      </c>
      <c r="C571">
        <v>8</v>
      </c>
    </row>
    <row r="572" spans="1:3" ht="14.5" x14ac:dyDescent="0.35">
      <c r="A572" s="104" t="s">
        <v>2070</v>
      </c>
      <c r="B572" s="1">
        <v>44230</v>
      </c>
      <c r="C572">
        <v>4</v>
      </c>
    </row>
    <row r="573" spans="1:3" ht="14.5" x14ac:dyDescent="0.35">
      <c r="A573" s="104" t="s">
        <v>2071</v>
      </c>
      <c r="B573" s="1">
        <v>44230</v>
      </c>
      <c r="C573">
        <v>4</v>
      </c>
    </row>
    <row r="574" spans="1:3" ht="14.5" x14ac:dyDescent="0.35">
      <c r="A574" s="104" t="s">
        <v>2072</v>
      </c>
      <c r="B574" s="1">
        <v>44230</v>
      </c>
      <c r="C574">
        <v>5</v>
      </c>
    </row>
    <row r="575" spans="1:3" ht="14.5" x14ac:dyDescent="0.35">
      <c r="A575" s="104" t="s">
        <v>2074</v>
      </c>
      <c r="B575" s="1">
        <v>44230</v>
      </c>
      <c r="C575">
        <v>2</v>
      </c>
    </row>
    <row r="576" spans="1:3" ht="14.5" x14ac:dyDescent="0.35">
      <c r="A576" s="104" t="s">
        <v>2076</v>
      </c>
      <c r="B576" s="1">
        <v>44230</v>
      </c>
      <c r="C576">
        <v>5</v>
      </c>
    </row>
    <row r="577" spans="1:3" ht="14.5" x14ac:dyDescent="0.35">
      <c r="A577" s="104" t="s">
        <v>2078</v>
      </c>
      <c r="B577" s="1">
        <v>44230</v>
      </c>
      <c r="C577">
        <v>4</v>
      </c>
    </row>
    <row r="578" spans="1:3" ht="14.5" x14ac:dyDescent="0.35">
      <c r="A578" s="104" t="s">
        <v>2080</v>
      </c>
      <c r="B578" s="1">
        <v>44230</v>
      </c>
      <c r="C578">
        <v>4</v>
      </c>
    </row>
    <row r="579" spans="1:3" ht="14.5" x14ac:dyDescent="0.35">
      <c r="A579" s="104" t="s">
        <v>2082</v>
      </c>
      <c r="B579" s="1">
        <v>44230</v>
      </c>
      <c r="C579">
        <v>4</v>
      </c>
    </row>
    <row r="580" spans="1:3" ht="14.5" x14ac:dyDescent="0.35">
      <c r="A580" s="104" t="s">
        <v>2084</v>
      </c>
      <c r="B580" s="1">
        <v>44230</v>
      </c>
      <c r="C580">
        <v>1</v>
      </c>
    </row>
    <row r="581" spans="1:3" ht="14.5" x14ac:dyDescent="0.35">
      <c r="A581" s="104" t="s">
        <v>2084</v>
      </c>
      <c r="B581" s="1">
        <v>44230</v>
      </c>
      <c r="C581">
        <v>2</v>
      </c>
    </row>
    <row r="582" spans="1:3" ht="14.5" x14ac:dyDescent="0.35">
      <c r="A582" s="104" t="s">
        <v>2085</v>
      </c>
      <c r="B582" s="1">
        <v>44230</v>
      </c>
      <c r="C582">
        <v>100</v>
      </c>
    </row>
    <row r="583" spans="1:3" ht="14.5" x14ac:dyDescent="0.35">
      <c r="A583" s="104" t="s">
        <v>2087</v>
      </c>
      <c r="B583" s="1">
        <v>44230</v>
      </c>
      <c r="C583">
        <v>1</v>
      </c>
    </row>
    <row r="584" spans="1:3" ht="14.5" x14ac:dyDescent="0.35">
      <c r="A584" s="104" t="s">
        <v>2087</v>
      </c>
      <c r="B584" s="1">
        <v>44230</v>
      </c>
      <c r="C584">
        <v>1</v>
      </c>
    </row>
    <row r="585" spans="1:3" ht="14.5" x14ac:dyDescent="0.35">
      <c r="A585" s="104" t="s">
        <v>2090</v>
      </c>
      <c r="B585" s="1">
        <v>44230</v>
      </c>
      <c r="C585">
        <v>2</v>
      </c>
    </row>
    <row r="586" spans="1:3" ht="14.5" x14ac:dyDescent="0.35">
      <c r="A586" s="104" t="s">
        <v>2092</v>
      </c>
      <c r="B586" s="1">
        <v>44230</v>
      </c>
      <c r="C586">
        <v>8</v>
      </c>
    </row>
    <row r="587" spans="1:3" ht="14.5" x14ac:dyDescent="0.35">
      <c r="A587" s="104" t="s">
        <v>2094</v>
      </c>
      <c r="B587" s="1">
        <v>44230</v>
      </c>
      <c r="C587">
        <v>4</v>
      </c>
    </row>
    <row r="588" spans="1:3" ht="14.5" x14ac:dyDescent="0.35">
      <c r="A588" s="104" t="s">
        <v>2096</v>
      </c>
      <c r="B588" s="1">
        <v>44230</v>
      </c>
      <c r="C588">
        <v>1</v>
      </c>
    </row>
    <row r="589" spans="1:3" ht="14.5" x14ac:dyDescent="0.35">
      <c r="A589" s="104" t="s">
        <v>2098</v>
      </c>
      <c r="B589" s="1">
        <v>44230</v>
      </c>
      <c r="C589">
        <v>3</v>
      </c>
    </row>
    <row r="590" spans="1:3" ht="14.5" x14ac:dyDescent="0.35">
      <c r="A590" s="104" t="s">
        <v>2100</v>
      </c>
      <c r="B590" s="1">
        <v>44230</v>
      </c>
      <c r="C590">
        <v>1</v>
      </c>
    </row>
    <row r="591" spans="1:3" ht="14.5" x14ac:dyDescent="0.35">
      <c r="A591" s="104" t="s">
        <v>2101</v>
      </c>
      <c r="B591" s="1">
        <v>44230</v>
      </c>
      <c r="C591">
        <v>2</v>
      </c>
    </row>
    <row r="592" spans="1:3" ht="14.5" x14ac:dyDescent="0.35">
      <c r="A592" s="104" t="s">
        <v>2103</v>
      </c>
      <c r="B592" s="1">
        <v>44230</v>
      </c>
      <c r="C592">
        <v>1</v>
      </c>
    </row>
    <row r="593" spans="1:3" ht="14.5" x14ac:dyDescent="0.35">
      <c r="A593" s="104" t="s">
        <v>2105</v>
      </c>
      <c r="B593" s="1">
        <v>44230</v>
      </c>
      <c r="C593">
        <v>3</v>
      </c>
    </row>
    <row r="594" spans="1:3" ht="14.5" x14ac:dyDescent="0.35">
      <c r="A594" s="104" t="s">
        <v>2107</v>
      </c>
      <c r="B594" s="1">
        <v>44230</v>
      </c>
      <c r="C594">
        <v>4</v>
      </c>
    </row>
    <row r="595" spans="1:3" ht="14.5" x14ac:dyDescent="0.35">
      <c r="A595" s="104" t="s">
        <v>2109</v>
      </c>
      <c r="B595" s="1">
        <v>44230</v>
      </c>
      <c r="C595">
        <v>9</v>
      </c>
    </row>
    <row r="596" spans="1:3" ht="14.5" x14ac:dyDescent="0.35">
      <c r="A596" s="104" t="s">
        <v>2111</v>
      </c>
      <c r="B596" s="1">
        <v>44230</v>
      </c>
      <c r="C596">
        <v>2</v>
      </c>
    </row>
    <row r="597" spans="1:3" ht="14.5" x14ac:dyDescent="0.35">
      <c r="A597" s="104" t="s">
        <v>2113</v>
      </c>
      <c r="B597" s="1">
        <v>44230</v>
      </c>
      <c r="C597">
        <v>4</v>
      </c>
    </row>
    <row r="598" spans="1:3" ht="14.5" x14ac:dyDescent="0.35">
      <c r="A598" s="104" t="s">
        <v>2115</v>
      </c>
      <c r="B598" s="1">
        <v>44230</v>
      </c>
      <c r="C598">
        <v>5</v>
      </c>
    </row>
    <row r="599" spans="1:3" ht="14.5" x14ac:dyDescent="0.35">
      <c r="A599" s="104" t="s">
        <v>2117</v>
      </c>
      <c r="B599" s="1">
        <v>44230</v>
      </c>
      <c r="C599">
        <v>2</v>
      </c>
    </row>
    <row r="600" spans="1:3" ht="14.5" x14ac:dyDescent="0.35">
      <c r="A600" s="104" t="s">
        <v>2119</v>
      </c>
      <c r="B600" s="1">
        <v>44230</v>
      </c>
      <c r="C600">
        <v>1</v>
      </c>
    </row>
    <row r="601" spans="1:3" ht="14.5" x14ac:dyDescent="0.35">
      <c r="A601" s="104" t="s">
        <v>2121</v>
      </c>
      <c r="B601" s="1">
        <v>44230</v>
      </c>
      <c r="C601">
        <v>2</v>
      </c>
    </row>
    <row r="602" spans="1:3" ht="14.5" x14ac:dyDescent="0.35">
      <c r="A602" s="104" t="s">
        <v>2123</v>
      </c>
      <c r="B602" s="1">
        <v>44230</v>
      </c>
      <c r="C602">
        <v>2</v>
      </c>
    </row>
    <row r="603" spans="1:3" ht="14.5" x14ac:dyDescent="0.35">
      <c r="A603" s="104" t="s">
        <v>2125</v>
      </c>
      <c r="B603" s="1">
        <v>44230</v>
      </c>
      <c r="C603">
        <v>1</v>
      </c>
    </row>
    <row r="604" spans="1:3" ht="14.5" x14ac:dyDescent="0.35">
      <c r="A604" s="104" t="s">
        <v>2127</v>
      </c>
      <c r="B604" s="1">
        <v>44230</v>
      </c>
      <c r="C604">
        <v>1</v>
      </c>
    </row>
    <row r="605" spans="1:3" ht="14.5" x14ac:dyDescent="0.35">
      <c r="A605" s="104" t="s">
        <v>2129</v>
      </c>
      <c r="B605" s="1">
        <v>44230</v>
      </c>
      <c r="C605">
        <v>1</v>
      </c>
    </row>
    <row r="606" spans="1:3" ht="14.5" x14ac:dyDescent="0.35">
      <c r="A606" s="104" t="s">
        <v>2130</v>
      </c>
      <c r="B606" s="1">
        <v>44230</v>
      </c>
      <c r="C606">
        <v>3</v>
      </c>
    </row>
    <row r="607" spans="1:3" ht="14.5" x14ac:dyDescent="0.35">
      <c r="A607" s="104" t="s">
        <v>2132</v>
      </c>
      <c r="B607" s="1">
        <v>44230</v>
      </c>
      <c r="C607">
        <v>5</v>
      </c>
    </row>
    <row r="608" spans="1:3" ht="14.5" x14ac:dyDescent="0.35">
      <c r="A608" s="104" t="s">
        <v>2134</v>
      </c>
      <c r="B608" s="1">
        <v>44230</v>
      </c>
      <c r="C608">
        <v>2</v>
      </c>
    </row>
    <row r="609" spans="1:3" ht="14.5" x14ac:dyDescent="0.35">
      <c r="A609" s="104" t="s">
        <v>2136</v>
      </c>
      <c r="B609" s="1">
        <v>44230</v>
      </c>
      <c r="C609">
        <v>1</v>
      </c>
    </row>
    <row r="610" spans="1:3" ht="14.5" x14ac:dyDescent="0.35">
      <c r="A610" s="104" t="s">
        <v>2138</v>
      </c>
      <c r="B610" s="1">
        <v>44230</v>
      </c>
      <c r="C610">
        <v>1</v>
      </c>
    </row>
    <row r="611" spans="1:3" ht="14.5" x14ac:dyDescent="0.35">
      <c r="A611" s="104" t="s">
        <v>2139</v>
      </c>
      <c r="B611" s="1">
        <v>44230</v>
      </c>
      <c r="C611">
        <v>4</v>
      </c>
    </row>
    <row r="612" spans="1:3" ht="14.5" x14ac:dyDescent="0.35">
      <c r="A612" s="104" t="s">
        <v>2141</v>
      </c>
      <c r="B612" s="1">
        <v>44230</v>
      </c>
      <c r="C612">
        <v>1</v>
      </c>
    </row>
    <row r="613" spans="1:3" ht="14.5" x14ac:dyDescent="0.35">
      <c r="A613" s="104" t="s">
        <v>2143</v>
      </c>
      <c r="B613" s="1">
        <v>44230</v>
      </c>
      <c r="C613">
        <v>1</v>
      </c>
    </row>
    <row r="614" spans="1:3" ht="14.5" x14ac:dyDescent="0.35">
      <c r="A614" s="104" t="s">
        <v>2145</v>
      </c>
      <c r="B614" s="1">
        <v>44230</v>
      </c>
      <c r="C614">
        <v>3</v>
      </c>
    </row>
    <row r="615" spans="1:3" ht="14.5" x14ac:dyDescent="0.35">
      <c r="A615" s="104" t="s">
        <v>2147</v>
      </c>
      <c r="B615" s="1">
        <v>44230</v>
      </c>
      <c r="C615">
        <v>1</v>
      </c>
    </row>
    <row r="616" spans="1:3" ht="14.5" x14ac:dyDescent="0.35">
      <c r="A616" s="104" t="s">
        <v>2149</v>
      </c>
      <c r="B616" s="1">
        <v>44230</v>
      </c>
      <c r="C616">
        <v>3</v>
      </c>
    </row>
    <row r="617" spans="1:3" ht="14.5" x14ac:dyDescent="0.35">
      <c r="A617" s="104" t="s">
        <v>2151</v>
      </c>
      <c r="B617" s="1">
        <v>44230</v>
      </c>
      <c r="C617">
        <v>3</v>
      </c>
    </row>
    <row r="618" spans="1:3" ht="14.5" x14ac:dyDescent="0.35">
      <c r="A618" s="104" t="s">
        <v>2151</v>
      </c>
      <c r="B618" s="1">
        <v>44230</v>
      </c>
      <c r="C618">
        <v>2</v>
      </c>
    </row>
    <row r="619" spans="1:3" ht="14.5" x14ac:dyDescent="0.35">
      <c r="A619" s="104" t="s">
        <v>2154</v>
      </c>
      <c r="B619" s="1">
        <v>44230</v>
      </c>
      <c r="C619">
        <v>4</v>
      </c>
    </row>
    <row r="620" spans="1:3" ht="14.5" x14ac:dyDescent="0.35">
      <c r="A620" s="104" t="s">
        <v>2156</v>
      </c>
      <c r="B620" s="1">
        <v>44230</v>
      </c>
      <c r="C620">
        <v>1</v>
      </c>
    </row>
    <row r="621" spans="1:3" ht="14.5" x14ac:dyDescent="0.35">
      <c r="A621" s="104" t="s">
        <v>2158</v>
      </c>
      <c r="B621" s="1">
        <v>44230</v>
      </c>
      <c r="C621">
        <v>5</v>
      </c>
    </row>
    <row r="622" spans="1:3" ht="14.5" x14ac:dyDescent="0.35">
      <c r="A622" s="104" t="s">
        <v>2160</v>
      </c>
      <c r="B622" s="1">
        <v>44230</v>
      </c>
      <c r="C622">
        <v>5</v>
      </c>
    </row>
    <row r="623" spans="1:3" ht="14.5" x14ac:dyDescent="0.35">
      <c r="A623" s="104" t="s">
        <v>212</v>
      </c>
      <c r="B623" s="1">
        <v>44230</v>
      </c>
      <c r="C623">
        <v>9</v>
      </c>
    </row>
    <row r="624" spans="1:3" ht="14.5" x14ac:dyDescent="0.35">
      <c r="A624" s="104" t="s">
        <v>530</v>
      </c>
      <c r="B624" s="1">
        <v>44230</v>
      </c>
      <c r="C624">
        <v>1</v>
      </c>
    </row>
    <row r="625" spans="1:3" ht="14.5" x14ac:dyDescent="0.35">
      <c r="A625" s="104" t="s">
        <v>214</v>
      </c>
      <c r="B625" s="1">
        <v>44230</v>
      </c>
      <c r="C625">
        <v>19</v>
      </c>
    </row>
    <row r="626" spans="1:3" ht="14.5" x14ac:dyDescent="0.35">
      <c r="A626" s="104" t="s">
        <v>215</v>
      </c>
      <c r="B626" s="1">
        <v>44230</v>
      </c>
      <c r="C626">
        <v>28</v>
      </c>
    </row>
    <row r="627" spans="1:3" ht="14.5" x14ac:dyDescent="0.35">
      <c r="A627" s="104" t="s">
        <v>1685</v>
      </c>
      <c r="B627" s="1">
        <v>44230</v>
      </c>
      <c r="C627">
        <v>2</v>
      </c>
    </row>
    <row r="628" spans="1:3" ht="14.5" x14ac:dyDescent="0.35">
      <c r="A628" s="104" t="s">
        <v>2165</v>
      </c>
      <c r="B628" s="1">
        <v>44230</v>
      </c>
      <c r="C628">
        <v>4</v>
      </c>
    </row>
    <row r="629" spans="1:3" ht="14.5" x14ac:dyDescent="0.35">
      <c r="A629" s="104" t="s">
        <v>287</v>
      </c>
      <c r="B629" s="1">
        <v>44230</v>
      </c>
      <c r="C629">
        <v>4</v>
      </c>
    </row>
    <row r="630" spans="1:3" ht="14.5" x14ac:dyDescent="0.35">
      <c r="A630" s="104" t="s">
        <v>287</v>
      </c>
      <c r="B630" s="1">
        <v>44230</v>
      </c>
      <c r="C630">
        <v>1</v>
      </c>
    </row>
    <row r="631" spans="1:3" ht="14.5" x14ac:dyDescent="0.35">
      <c r="A631" s="104" t="s">
        <v>554</v>
      </c>
      <c r="B631" s="1">
        <v>44230</v>
      </c>
      <c r="C631">
        <v>5</v>
      </c>
    </row>
    <row r="632" spans="1:3" ht="14.5" x14ac:dyDescent="0.35">
      <c r="A632" s="104" t="s">
        <v>554</v>
      </c>
      <c r="B632" s="1">
        <v>44230</v>
      </c>
      <c r="C632">
        <v>1</v>
      </c>
    </row>
    <row r="633" spans="1:3" ht="14.5" x14ac:dyDescent="0.35">
      <c r="A633" s="104" t="s">
        <v>2171</v>
      </c>
      <c r="B633" s="1">
        <v>44230</v>
      </c>
      <c r="C633">
        <v>2</v>
      </c>
    </row>
    <row r="634" spans="1:3" ht="14.5" x14ac:dyDescent="0.35">
      <c r="A634" s="104" t="s">
        <v>2173</v>
      </c>
      <c r="B634" s="1">
        <v>44230</v>
      </c>
      <c r="C634">
        <v>1</v>
      </c>
    </row>
    <row r="635" spans="1:3" ht="14.5" x14ac:dyDescent="0.35">
      <c r="A635" s="104" t="s">
        <v>2174</v>
      </c>
      <c r="B635" s="1">
        <v>44230</v>
      </c>
      <c r="C635">
        <v>1</v>
      </c>
    </row>
    <row r="636" spans="1:3" ht="14.5" x14ac:dyDescent="0.35">
      <c r="A636" s="104" t="s">
        <v>2175</v>
      </c>
      <c r="B636" s="1">
        <v>44230</v>
      </c>
      <c r="C636">
        <v>3</v>
      </c>
    </row>
    <row r="637" spans="1:3" ht="14.5" x14ac:dyDescent="0.35">
      <c r="A637" s="104" t="s">
        <v>60</v>
      </c>
      <c r="B637" s="1">
        <v>44230</v>
      </c>
      <c r="C637">
        <v>1</v>
      </c>
    </row>
    <row r="638" spans="1:3" ht="14.5" x14ac:dyDescent="0.35">
      <c r="A638" s="104" t="s">
        <v>1572</v>
      </c>
      <c r="B638" s="1">
        <v>44230</v>
      </c>
      <c r="C638">
        <v>4</v>
      </c>
    </row>
    <row r="639" spans="1:3" ht="14.5" x14ac:dyDescent="0.35">
      <c r="A639" s="104" t="s">
        <v>64</v>
      </c>
      <c r="B639" s="1">
        <v>44230</v>
      </c>
      <c r="C639">
        <v>3</v>
      </c>
    </row>
    <row r="640" spans="1:3" ht="14.5" x14ac:dyDescent="0.35">
      <c r="A640" s="104" t="s">
        <v>6</v>
      </c>
      <c r="B640" s="1">
        <v>44230</v>
      </c>
      <c r="C640">
        <v>3</v>
      </c>
    </row>
    <row r="641" spans="1:3" ht="14.5" x14ac:dyDescent="0.35">
      <c r="A641" s="104" t="s">
        <v>1531</v>
      </c>
      <c r="B641" s="1">
        <v>44230</v>
      </c>
      <c r="C641">
        <v>16</v>
      </c>
    </row>
    <row r="642" spans="1:3" ht="14.5" x14ac:dyDescent="0.35">
      <c r="A642" s="104" t="s">
        <v>2181</v>
      </c>
      <c r="B642" s="1">
        <v>44230</v>
      </c>
      <c r="C642">
        <v>6</v>
      </c>
    </row>
    <row r="643" spans="1:3" ht="14.5" x14ac:dyDescent="0.35">
      <c r="A643" s="104" t="s">
        <v>2182</v>
      </c>
      <c r="B643" s="1">
        <v>44230</v>
      </c>
      <c r="C643">
        <v>1</v>
      </c>
    </row>
    <row r="644" spans="1:3" ht="14.5" x14ac:dyDescent="0.35">
      <c r="A644" s="104" t="s">
        <v>2185</v>
      </c>
      <c r="B644" s="1">
        <v>44230</v>
      </c>
      <c r="C644">
        <v>1</v>
      </c>
    </row>
    <row r="645" spans="1:3" ht="14.5" x14ac:dyDescent="0.35">
      <c r="A645" s="104" t="s">
        <v>2187</v>
      </c>
      <c r="B645" s="1">
        <v>44230</v>
      </c>
      <c r="C645">
        <v>4</v>
      </c>
    </row>
    <row r="646" spans="1:3" ht="14.5" x14ac:dyDescent="0.35">
      <c r="A646" s="104" t="s">
        <v>2190</v>
      </c>
      <c r="B646" s="1">
        <v>44230</v>
      </c>
      <c r="C646">
        <v>1</v>
      </c>
    </row>
    <row r="647" spans="1:3" ht="14.5" x14ac:dyDescent="0.35">
      <c r="A647" s="104" t="s">
        <v>2193</v>
      </c>
      <c r="B647" s="1">
        <v>44230</v>
      </c>
      <c r="C647">
        <v>9</v>
      </c>
    </row>
    <row r="648" spans="1:3" ht="14.5" x14ac:dyDescent="0.35">
      <c r="A648" s="104" t="s">
        <v>2194</v>
      </c>
      <c r="B648" s="1">
        <v>44230</v>
      </c>
      <c r="C648">
        <v>1</v>
      </c>
    </row>
    <row r="649" spans="1:3" ht="14.5" x14ac:dyDescent="0.35">
      <c r="A649" s="104" t="s">
        <v>2195</v>
      </c>
      <c r="B649" s="1">
        <v>44230</v>
      </c>
      <c r="C649">
        <v>1</v>
      </c>
    </row>
    <row r="650" spans="1:3" ht="14.5" x14ac:dyDescent="0.35">
      <c r="A650" s="104" t="s">
        <v>2198</v>
      </c>
      <c r="B650" s="1">
        <v>44230</v>
      </c>
      <c r="C650">
        <v>1</v>
      </c>
    </row>
    <row r="651" spans="1:3" ht="14.5" x14ac:dyDescent="0.35">
      <c r="A651" s="104" t="s">
        <v>2200</v>
      </c>
      <c r="B651" s="1">
        <v>44230</v>
      </c>
      <c r="C651">
        <v>1</v>
      </c>
    </row>
    <row r="652" spans="1:3" ht="14.5" x14ac:dyDescent="0.35">
      <c r="A652" s="104" t="s">
        <v>2177</v>
      </c>
      <c r="B652" s="1">
        <v>44230</v>
      </c>
      <c r="C652">
        <v>1</v>
      </c>
    </row>
    <row r="653" spans="1:3" ht="14.5" x14ac:dyDescent="0.35">
      <c r="A653" s="104" t="s">
        <v>2177</v>
      </c>
      <c r="B653" s="1">
        <v>44230</v>
      </c>
      <c r="C653">
        <v>1</v>
      </c>
    </row>
    <row r="654" spans="1:3" ht="14.5" x14ac:dyDescent="0.35">
      <c r="A654" s="104" t="s">
        <v>2204</v>
      </c>
      <c r="B654" s="1">
        <v>44230</v>
      </c>
      <c r="C654">
        <v>2</v>
      </c>
    </row>
    <row r="655" spans="1:3" ht="14.5" x14ac:dyDescent="0.35">
      <c r="A655" s="104" t="s">
        <v>2206</v>
      </c>
      <c r="B655" s="1">
        <v>44230</v>
      </c>
      <c r="C655">
        <v>1</v>
      </c>
    </row>
    <row r="656" spans="1:3" ht="14.5" x14ac:dyDescent="0.35">
      <c r="A656" s="104" t="s">
        <v>1298</v>
      </c>
      <c r="B656" s="1">
        <v>44230</v>
      </c>
      <c r="C656">
        <v>1</v>
      </c>
    </row>
    <row r="657" spans="1:3" ht="14.5" x14ac:dyDescent="0.35">
      <c r="A657" s="104" t="s">
        <v>1487</v>
      </c>
      <c r="B657" s="1">
        <v>44230</v>
      </c>
      <c r="C657">
        <v>3</v>
      </c>
    </row>
    <row r="658" spans="1:3" ht="14.5" x14ac:dyDescent="0.35">
      <c r="A658" s="104" t="s">
        <v>1587</v>
      </c>
      <c r="B658" s="1">
        <v>44230</v>
      </c>
      <c r="C658">
        <v>7</v>
      </c>
    </row>
    <row r="659" spans="1:3" ht="14.5" x14ac:dyDescent="0.35">
      <c r="A659" s="104" t="s">
        <v>1585</v>
      </c>
      <c r="B659" s="1">
        <v>44230</v>
      </c>
      <c r="C659">
        <v>3</v>
      </c>
    </row>
    <row r="660" spans="1:3" ht="14.5" x14ac:dyDescent="0.35">
      <c r="A660" s="104" t="s">
        <v>2208</v>
      </c>
      <c r="B660" s="1">
        <v>44230</v>
      </c>
      <c r="C660">
        <v>2</v>
      </c>
    </row>
    <row r="661" spans="1:3" ht="14.5" x14ac:dyDescent="0.35">
      <c r="A661" s="104" t="s">
        <v>2209</v>
      </c>
      <c r="B661" s="1">
        <v>44230</v>
      </c>
      <c r="C661">
        <v>1</v>
      </c>
    </row>
    <row r="662" spans="1:3" ht="14.5" x14ac:dyDescent="0.35">
      <c r="A662" s="104" t="s">
        <v>2210</v>
      </c>
      <c r="B662" s="1">
        <v>44230</v>
      </c>
      <c r="C662">
        <v>1</v>
      </c>
    </row>
    <row r="663" spans="1:3" ht="14.5" x14ac:dyDescent="0.35">
      <c r="A663" s="104" t="s">
        <v>2212</v>
      </c>
      <c r="B663" s="1">
        <v>44230</v>
      </c>
      <c r="C663">
        <v>2</v>
      </c>
    </row>
    <row r="664" spans="1:3" ht="14.5" x14ac:dyDescent="0.35">
      <c r="A664" s="104" t="s">
        <v>2213</v>
      </c>
      <c r="B664" s="1">
        <v>44230</v>
      </c>
      <c r="C664">
        <v>1</v>
      </c>
    </row>
    <row r="665" spans="1:3" ht="14.5" x14ac:dyDescent="0.35">
      <c r="A665" s="104" t="s">
        <v>1642</v>
      </c>
      <c r="B665" s="1">
        <v>44230</v>
      </c>
      <c r="C665">
        <v>1</v>
      </c>
    </row>
    <row r="666" spans="1:3" ht="14.5" x14ac:dyDescent="0.35">
      <c r="A666" s="104" t="s">
        <v>2215</v>
      </c>
      <c r="B666" s="1">
        <v>44230</v>
      </c>
      <c r="C666">
        <v>1</v>
      </c>
    </row>
    <row r="667" spans="1:3" ht="14.5" x14ac:dyDescent="0.35">
      <c r="A667" s="104" t="s">
        <v>1607</v>
      </c>
      <c r="B667" s="1">
        <v>44230</v>
      </c>
      <c r="C667">
        <v>2</v>
      </c>
    </row>
    <row r="668" spans="1:3" ht="14.5" x14ac:dyDescent="0.35">
      <c r="A668" s="104" t="s">
        <v>2218</v>
      </c>
      <c r="B668" s="1">
        <v>44230</v>
      </c>
      <c r="C668">
        <v>2</v>
      </c>
    </row>
    <row r="669" spans="1:3" ht="14.5" x14ac:dyDescent="0.35">
      <c r="A669" s="104" t="s">
        <v>2220</v>
      </c>
      <c r="B669" s="1">
        <v>44230</v>
      </c>
      <c r="C669">
        <v>3</v>
      </c>
    </row>
    <row r="670" spans="1:3" ht="14.5" x14ac:dyDescent="0.35">
      <c r="A670" s="104" t="s">
        <v>1592</v>
      </c>
      <c r="B670" s="1">
        <v>44230</v>
      </c>
      <c r="C670">
        <v>3</v>
      </c>
    </row>
    <row r="671" spans="1:3" ht="14.5" x14ac:dyDescent="0.35">
      <c r="A671" s="104" t="s">
        <v>1875</v>
      </c>
      <c r="B671" s="1">
        <v>44230</v>
      </c>
      <c r="C671">
        <v>1</v>
      </c>
    </row>
    <row r="672" spans="1:3" ht="14.5" x14ac:dyDescent="0.35">
      <c r="A672" s="104" t="s">
        <v>558</v>
      </c>
      <c r="B672" s="1">
        <v>44230</v>
      </c>
      <c r="C672">
        <v>1</v>
      </c>
    </row>
    <row r="673" spans="1:3" ht="14.5" x14ac:dyDescent="0.35">
      <c r="A673" s="104" t="s">
        <v>1364</v>
      </c>
      <c r="B673" s="1">
        <v>44230</v>
      </c>
      <c r="C673">
        <v>2</v>
      </c>
    </row>
    <row r="674" spans="1:3" ht="14.5" x14ac:dyDescent="0.35">
      <c r="A674" s="104" t="s">
        <v>2045</v>
      </c>
      <c r="B674" s="1">
        <v>44230</v>
      </c>
      <c r="C674">
        <v>5</v>
      </c>
    </row>
    <row r="675" spans="1:3" ht="14.5" x14ac:dyDescent="0.35">
      <c r="A675" s="104" t="s">
        <v>1634</v>
      </c>
      <c r="B675" s="1">
        <v>44230</v>
      </c>
      <c r="C675">
        <v>2</v>
      </c>
    </row>
    <row r="676" spans="1:3" ht="14.5" x14ac:dyDescent="0.35">
      <c r="A676" s="104" t="s">
        <v>2228</v>
      </c>
      <c r="B676" s="1">
        <v>44230</v>
      </c>
      <c r="C676">
        <v>5</v>
      </c>
    </row>
    <row r="677" spans="1:3" ht="14.5" x14ac:dyDescent="0.35">
      <c r="A677" s="104" t="s">
        <v>1381</v>
      </c>
      <c r="B677" s="1">
        <v>44230</v>
      </c>
      <c r="C677">
        <v>24</v>
      </c>
    </row>
    <row r="678" spans="1:3" ht="14.5" x14ac:dyDescent="0.35">
      <c r="A678" s="104" t="s">
        <v>2229</v>
      </c>
      <c r="B678" s="1">
        <v>44230</v>
      </c>
      <c r="C678">
        <v>6</v>
      </c>
    </row>
    <row r="679" spans="1:3" ht="14.5" x14ac:dyDescent="0.35">
      <c r="A679" s="104" t="s">
        <v>1520</v>
      </c>
      <c r="B679" s="1">
        <v>44230</v>
      </c>
      <c r="C679">
        <v>100</v>
      </c>
    </row>
    <row r="680" spans="1:3" ht="14.5" x14ac:dyDescent="0.35">
      <c r="A680" s="104" t="s">
        <v>1346</v>
      </c>
      <c r="B680" s="1">
        <v>44230</v>
      </c>
      <c r="C680">
        <v>320</v>
      </c>
    </row>
    <row r="681" spans="1:3" ht="14.5" x14ac:dyDescent="0.35">
      <c r="A681" s="104" t="s">
        <v>1893</v>
      </c>
      <c r="B681" s="1">
        <v>44230</v>
      </c>
      <c r="C681">
        <v>6</v>
      </c>
    </row>
    <row r="682" spans="1:3" ht="14.5" x14ac:dyDescent="0.35">
      <c r="A682" s="104" t="s">
        <v>2234</v>
      </c>
      <c r="B682" s="1">
        <v>44230</v>
      </c>
      <c r="C682">
        <v>2</v>
      </c>
    </row>
    <row r="683" spans="1:3" ht="14.5" x14ac:dyDescent="0.35">
      <c r="A683" s="104" t="s">
        <v>2236</v>
      </c>
      <c r="B683" s="1">
        <v>44230</v>
      </c>
      <c r="C683">
        <v>1</v>
      </c>
    </row>
    <row r="684" spans="1:3" ht="14.5" x14ac:dyDescent="0.35">
      <c r="A684" s="104" t="s">
        <v>2238</v>
      </c>
      <c r="B684" s="1">
        <v>44230</v>
      </c>
      <c r="C684">
        <v>2</v>
      </c>
    </row>
    <row r="685" spans="1:3" ht="14.5" x14ac:dyDescent="0.35">
      <c r="A685" s="104" t="s">
        <v>1822</v>
      </c>
      <c r="B685" s="1">
        <v>44230</v>
      </c>
      <c r="C685">
        <v>8</v>
      </c>
    </row>
    <row r="686" spans="1:3" ht="14.5" x14ac:dyDescent="0.35">
      <c r="A686" s="104" t="s">
        <v>2241</v>
      </c>
      <c r="B686" s="1">
        <v>44230</v>
      </c>
      <c r="C686">
        <v>1</v>
      </c>
    </row>
    <row r="687" spans="1:3" ht="14.5" x14ac:dyDescent="0.35">
      <c r="A687" s="104" t="s">
        <v>1583</v>
      </c>
      <c r="B687" s="1">
        <v>44230</v>
      </c>
      <c r="C687">
        <v>1</v>
      </c>
    </row>
    <row r="688" spans="1:3" ht="14.5" x14ac:dyDescent="0.35">
      <c r="A688" s="104" t="s">
        <v>2079</v>
      </c>
      <c r="B688" s="1">
        <v>44230</v>
      </c>
      <c r="C688">
        <v>50</v>
      </c>
    </row>
    <row r="689" spans="1:3" ht="14.5" x14ac:dyDescent="0.35">
      <c r="A689" s="104" t="s">
        <v>2046</v>
      </c>
      <c r="B689" s="1">
        <v>44230</v>
      </c>
      <c r="C689">
        <v>16</v>
      </c>
    </row>
    <row r="690" spans="1:3" ht="14.5" x14ac:dyDescent="0.35">
      <c r="A690" s="104" t="s">
        <v>2242</v>
      </c>
      <c r="B690" s="1">
        <v>44230</v>
      </c>
      <c r="C690">
        <v>16</v>
      </c>
    </row>
    <row r="691" spans="1:3" ht="14.5" x14ac:dyDescent="0.35">
      <c r="A691" s="104" t="s">
        <v>2244</v>
      </c>
      <c r="B691" s="1">
        <v>44230</v>
      </c>
      <c r="C691">
        <v>2</v>
      </c>
    </row>
    <row r="692" spans="1:3" ht="14.5" x14ac:dyDescent="0.35">
      <c r="A692" s="104" t="s">
        <v>2246</v>
      </c>
      <c r="B692" s="1">
        <v>44231</v>
      </c>
      <c r="C692">
        <v>2</v>
      </c>
    </row>
    <row r="693" spans="1:3" ht="14.5" x14ac:dyDescent="0.35">
      <c r="A693" s="104" t="s">
        <v>2248</v>
      </c>
      <c r="B693" s="1">
        <v>44231</v>
      </c>
      <c r="C693">
        <v>1</v>
      </c>
    </row>
    <row r="694" spans="1:3" ht="14.5" x14ac:dyDescent="0.35">
      <c r="A694" s="104" t="s">
        <v>1464</v>
      </c>
      <c r="B694" s="1">
        <v>44231</v>
      </c>
      <c r="C694">
        <v>600</v>
      </c>
    </row>
    <row r="695" spans="1:3" ht="14.5" x14ac:dyDescent="0.35">
      <c r="A695" s="104" t="s">
        <v>2040</v>
      </c>
      <c r="B695" s="1">
        <v>44231</v>
      </c>
      <c r="C695">
        <v>240</v>
      </c>
    </row>
    <row r="696" spans="1:3" ht="14.5" x14ac:dyDescent="0.35">
      <c r="A696" s="104" t="s">
        <v>1324</v>
      </c>
      <c r="B696" s="1">
        <v>44231</v>
      </c>
      <c r="C696">
        <v>196</v>
      </c>
    </row>
    <row r="697" spans="1:3" ht="14.5" x14ac:dyDescent="0.35">
      <c r="A697" s="104" t="s">
        <v>1324</v>
      </c>
      <c r="B697" s="1">
        <v>44231</v>
      </c>
      <c r="C697">
        <v>352</v>
      </c>
    </row>
    <row r="698" spans="1:3" ht="14.5" x14ac:dyDescent="0.35">
      <c r="A698" s="104" t="s">
        <v>1324</v>
      </c>
      <c r="B698" s="1">
        <v>44231</v>
      </c>
      <c r="C698">
        <v>44</v>
      </c>
    </row>
    <row r="699" spans="1:3" ht="14.5" x14ac:dyDescent="0.35">
      <c r="A699" s="104" t="s">
        <v>1324</v>
      </c>
      <c r="B699" s="1">
        <v>44231</v>
      </c>
      <c r="C699">
        <v>100</v>
      </c>
    </row>
    <row r="700" spans="1:3" ht="14.5" x14ac:dyDescent="0.35">
      <c r="A700" s="104" t="s">
        <v>1324</v>
      </c>
      <c r="B700" s="1">
        <v>44231</v>
      </c>
      <c r="C700">
        <v>276</v>
      </c>
    </row>
    <row r="701" spans="1:3" ht="14.5" x14ac:dyDescent="0.35">
      <c r="A701" s="104" t="s">
        <v>1479</v>
      </c>
      <c r="B701" s="1">
        <v>44231</v>
      </c>
      <c r="C701">
        <v>180</v>
      </c>
    </row>
    <row r="702" spans="1:3" ht="14.5" x14ac:dyDescent="0.35">
      <c r="A702" s="104" t="s">
        <v>1479</v>
      </c>
      <c r="B702" s="1">
        <v>44231</v>
      </c>
      <c r="C702">
        <v>1530</v>
      </c>
    </row>
    <row r="703" spans="1:3" ht="14.5" x14ac:dyDescent="0.35">
      <c r="A703" s="104" t="s">
        <v>1479</v>
      </c>
      <c r="B703" s="1">
        <v>44231</v>
      </c>
      <c r="C703">
        <v>180</v>
      </c>
    </row>
    <row r="704" spans="1:3" ht="14.5" x14ac:dyDescent="0.35">
      <c r="A704" s="104" t="s">
        <v>1387</v>
      </c>
      <c r="B704" s="1">
        <v>44231</v>
      </c>
      <c r="C704">
        <v>3520</v>
      </c>
    </row>
    <row r="705" spans="1:3" ht="14.5" x14ac:dyDescent="0.35">
      <c r="A705" s="104" t="s">
        <v>376</v>
      </c>
      <c r="B705" s="1">
        <v>44231</v>
      </c>
      <c r="C705">
        <v>3</v>
      </c>
    </row>
    <row r="706" spans="1:3" ht="14.5" x14ac:dyDescent="0.35">
      <c r="A706" s="104" t="s">
        <v>1960</v>
      </c>
      <c r="B706" s="1">
        <v>44231</v>
      </c>
      <c r="C706">
        <v>40</v>
      </c>
    </row>
    <row r="707" spans="1:3" ht="14.5" x14ac:dyDescent="0.35">
      <c r="A707" s="104" t="s">
        <v>1960</v>
      </c>
      <c r="B707" s="1">
        <v>44231</v>
      </c>
      <c r="C707">
        <v>13</v>
      </c>
    </row>
    <row r="708" spans="1:3" ht="14.5" x14ac:dyDescent="0.35">
      <c r="A708" s="104" t="s">
        <v>876</v>
      </c>
      <c r="B708" s="1">
        <v>44231</v>
      </c>
      <c r="C708">
        <v>3</v>
      </c>
    </row>
    <row r="709" spans="1:3" ht="14.5" x14ac:dyDescent="0.35">
      <c r="A709" s="104" t="s">
        <v>1918</v>
      </c>
      <c r="B709" s="1">
        <v>44231</v>
      </c>
      <c r="C709">
        <v>6</v>
      </c>
    </row>
    <row r="710" spans="1:3" ht="14.5" x14ac:dyDescent="0.35">
      <c r="A710" s="104" t="s">
        <v>2262</v>
      </c>
      <c r="B710" s="1">
        <v>44231</v>
      </c>
      <c r="C710">
        <v>8</v>
      </c>
    </row>
    <row r="711" spans="1:3" ht="14.5" x14ac:dyDescent="0.35">
      <c r="A711" s="104" t="s">
        <v>2263</v>
      </c>
      <c r="B711" s="1">
        <v>44231</v>
      </c>
      <c r="C711">
        <v>8</v>
      </c>
    </row>
    <row r="712" spans="1:3" ht="14.5" x14ac:dyDescent="0.35">
      <c r="A712" s="104" t="s">
        <v>1817</v>
      </c>
      <c r="B712" s="1">
        <v>44231</v>
      </c>
      <c r="C712">
        <v>50</v>
      </c>
    </row>
    <row r="713" spans="1:3" ht="14.5" x14ac:dyDescent="0.35">
      <c r="A713" s="104" t="s">
        <v>1412</v>
      </c>
      <c r="B713" s="1">
        <v>44231</v>
      </c>
      <c r="C713">
        <v>366</v>
      </c>
    </row>
    <row r="714" spans="1:3" ht="14.5" x14ac:dyDescent="0.35">
      <c r="A714" s="104" t="s">
        <v>2267</v>
      </c>
      <c r="B714" s="1">
        <v>44231</v>
      </c>
      <c r="C714">
        <v>1</v>
      </c>
    </row>
    <row r="715" spans="1:3" ht="14.5" x14ac:dyDescent="0.35">
      <c r="A715" s="104" t="s">
        <v>2234</v>
      </c>
      <c r="B715" s="1">
        <v>44231</v>
      </c>
      <c r="C715">
        <v>14</v>
      </c>
    </row>
    <row r="716" spans="1:3" ht="14.5" x14ac:dyDescent="0.35">
      <c r="A716" s="104" t="s">
        <v>1615</v>
      </c>
      <c r="B716" s="1">
        <v>44231</v>
      </c>
      <c r="C716">
        <v>24</v>
      </c>
    </row>
    <row r="717" spans="1:3" ht="14.5" x14ac:dyDescent="0.35">
      <c r="A717" s="104" t="s">
        <v>2234</v>
      </c>
      <c r="B717" s="1">
        <v>44231</v>
      </c>
      <c r="C717">
        <v>2</v>
      </c>
    </row>
    <row r="718" spans="1:3" ht="14.5" x14ac:dyDescent="0.35">
      <c r="A718" s="104" t="s">
        <v>1772</v>
      </c>
      <c r="B718" s="1">
        <v>44231</v>
      </c>
      <c r="C718">
        <v>150</v>
      </c>
    </row>
    <row r="719" spans="1:3" ht="14.5" x14ac:dyDescent="0.35">
      <c r="A719" s="104" t="s">
        <v>1619</v>
      </c>
      <c r="B719" s="1">
        <v>44231</v>
      </c>
      <c r="C719">
        <v>128</v>
      </c>
    </row>
    <row r="720" spans="1:3" ht="14.5" x14ac:dyDescent="0.35">
      <c r="A720" s="104" t="s">
        <v>1286</v>
      </c>
      <c r="B720" s="1">
        <v>44231</v>
      </c>
      <c r="C720">
        <v>50</v>
      </c>
    </row>
    <row r="721" spans="1:3" ht="14.5" x14ac:dyDescent="0.35">
      <c r="A721" s="104" t="s">
        <v>1731</v>
      </c>
      <c r="B721" s="1">
        <v>44231</v>
      </c>
      <c r="C721">
        <v>100</v>
      </c>
    </row>
    <row r="722" spans="1:3" ht="14.5" x14ac:dyDescent="0.35">
      <c r="A722" s="104" t="s">
        <v>2274</v>
      </c>
      <c r="B722" s="1">
        <v>44231</v>
      </c>
      <c r="C722">
        <v>7</v>
      </c>
    </row>
    <row r="723" spans="1:3" ht="14.5" x14ac:dyDescent="0.35">
      <c r="A723" s="104" t="s">
        <v>1763</v>
      </c>
      <c r="B723" s="1">
        <v>44231</v>
      </c>
      <c r="C723">
        <v>128</v>
      </c>
    </row>
    <row r="724" spans="1:3" ht="14.5" x14ac:dyDescent="0.35">
      <c r="A724" s="104" t="s">
        <v>1412</v>
      </c>
      <c r="B724" s="1">
        <v>44231</v>
      </c>
      <c r="C724">
        <v>122</v>
      </c>
    </row>
    <row r="725" spans="1:3" ht="14.5" x14ac:dyDescent="0.35">
      <c r="A725" s="104" t="s">
        <v>1344</v>
      </c>
      <c r="B725" s="1">
        <v>44231</v>
      </c>
      <c r="C725">
        <v>256</v>
      </c>
    </row>
    <row r="726" spans="1:3" ht="14.5" x14ac:dyDescent="0.35">
      <c r="A726" s="104" t="s">
        <v>1344</v>
      </c>
      <c r="B726" s="1">
        <v>44231</v>
      </c>
      <c r="C726">
        <v>128</v>
      </c>
    </row>
    <row r="727" spans="1:3" ht="14.5" x14ac:dyDescent="0.35">
      <c r="A727" s="104" t="s">
        <v>480</v>
      </c>
      <c r="B727" s="1">
        <v>44231</v>
      </c>
      <c r="C727">
        <v>5</v>
      </c>
    </row>
    <row r="728" spans="1:3" ht="14.5" x14ac:dyDescent="0.35">
      <c r="A728" s="104" t="s">
        <v>1591</v>
      </c>
      <c r="B728" s="1">
        <v>44231</v>
      </c>
      <c r="C728">
        <v>256</v>
      </c>
    </row>
    <row r="729" spans="1:3" ht="14.5" x14ac:dyDescent="0.35">
      <c r="A729" s="104" t="s">
        <v>1591</v>
      </c>
      <c r="B729" s="1">
        <v>44231</v>
      </c>
      <c r="C729">
        <v>128</v>
      </c>
    </row>
    <row r="730" spans="1:3" ht="14.5" x14ac:dyDescent="0.35">
      <c r="A730" s="104" t="s">
        <v>1591</v>
      </c>
      <c r="B730" s="1">
        <v>44231</v>
      </c>
      <c r="C730">
        <v>768</v>
      </c>
    </row>
    <row r="731" spans="1:3" ht="14.5" x14ac:dyDescent="0.35">
      <c r="A731" s="104" t="s">
        <v>1590</v>
      </c>
      <c r="B731" s="1">
        <v>44231</v>
      </c>
      <c r="C731">
        <v>5</v>
      </c>
    </row>
    <row r="732" spans="1:3" ht="14.5" x14ac:dyDescent="0.35">
      <c r="A732" s="104" t="s">
        <v>1682</v>
      </c>
      <c r="B732" s="1">
        <v>44231</v>
      </c>
      <c r="C732">
        <v>1</v>
      </c>
    </row>
    <row r="733" spans="1:3" ht="14.5" x14ac:dyDescent="0.35">
      <c r="A733" s="104" t="s">
        <v>2287</v>
      </c>
      <c r="B733" s="1">
        <v>44231</v>
      </c>
      <c r="C733">
        <v>16</v>
      </c>
    </row>
    <row r="734" spans="1:3" ht="14.5" x14ac:dyDescent="0.35">
      <c r="A734" s="104" t="s">
        <v>2054</v>
      </c>
      <c r="B734" s="1">
        <v>44231</v>
      </c>
      <c r="C734">
        <v>8</v>
      </c>
    </row>
    <row r="735" spans="1:3" ht="14.5" x14ac:dyDescent="0.35">
      <c r="A735" s="104" t="s">
        <v>2290</v>
      </c>
      <c r="B735" s="1">
        <v>44231</v>
      </c>
      <c r="C735">
        <v>8</v>
      </c>
    </row>
    <row r="736" spans="1:3" ht="14.5" x14ac:dyDescent="0.35">
      <c r="A736" s="104" t="s">
        <v>2164</v>
      </c>
      <c r="B736" s="1">
        <v>44231</v>
      </c>
      <c r="C736">
        <v>16</v>
      </c>
    </row>
    <row r="737" spans="1:3" ht="14.5" x14ac:dyDescent="0.35">
      <c r="A737" s="104" t="s">
        <v>167</v>
      </c>
      <c r="B737" s="1">
        <v>44231</v>
      </c>
      <c r="C737">
        <v>16</v>
      </c>
    </row>
    <row r="738" spans="1:3" ht="14.5" x14ac:dyDescent="0.35">
      <c r="A738" s="104" t="s">
        <v>243</v>
      </c>
      <c r="B738" s="1">
        <v>44231</v>
      </c>
      <c r="C738">
        <v>16</v>
      </c>
    </row>
    <row r="739" spans="1:3" ht="14.5" x14ac:dyDescent="0.35">
      <c r="A739" s="104" t="s">
        <v>2294</v>
      </c>
      <c r="B739" s="1">
        <v>44231</v>
      </c>
      <c r="C739">
        <v>64</v>
      </c>
    </row>
    <row r="740" spans="1:3" ht="14.5" x14ac:dyDescent="0.35">
      <c r="A740" s="104" t="s">
        <v>1398</v>
      </c>
      <c r="B740" s="1">
        <v>44231</v>
      </c>
      <c r="C740">
        <v>16</v>
      </c>
    </row>
    <row r="741" spans="1:3" ht="14.5" x14ac:dyDescent="0.35">
      <c r="A741" s="104" t="s">
        <v>2295</v>
      </c>
      <c r="B741" s="1">
        <v>44231</v>
      </c>
      <c r="C741">
        <v>2</v>
      </c>
    </row>
    <row r="742" spans="1:3" ht="14.5" x14ac:dyDescent="0.35">
      <c r="A742" s="104" t="s">
        <v>2296</v>
      </c>
      <c r="B742" s="1">
        <v>44231</v>
      </c>
      <c r="C742">
        <v>2</v>
      </c>
    </row>
    <row r="743" spans="1:3" ht="14.5" x14ac:dyDescent="0.35">
      <c r="A743" s="104" t="s">
        <v>2298</v>
      </c>
      <c r="B743" s="1">
        <v>44231</v>
      </c>
      <c r="C743">
        <v>5</v>
      </c>
    </row>
    <row r="744" spans="1:3" ht="14.5" x14ac:dyDescent="0.35">
      <c r="A744" s="104" t="s">
        <v>2300</v>
      </c>
      <c r="B744" s="1">
        <v>44231</v>
      </c>
      <c r="C744">
        <v>16</v>
      </c>
    </row>
    <row r="745" spans="1:3" ht="14.5" x14ac:dyDescent="0.35">
      <c r="A745" s="104" t="s">
        <v>2302</v>
      </c>
      <c r="B745" s="1">
        <v>44231</v>
      </c>
      <c r="C745">
        <v>8</v>
      </c>
    </row>
    <row r="746" spans="1:3" ht="14.5" x14ac:dyDescent="0.35">
      <c r="A746" s="104" t="s">
        <v>2303</v>
      </c>
      <c r="B746" s="1">
        <v>44231</v>
      </c>
      <c r="C746">
        <v>2</v>
      </c>
    </row>
    <row r="747" spans="1:3" ht="14.5" x14ac:dyDescent="0.35">
      <c r="A747" s="104" t="s">
        <v>1588</v>
      </c>
      <c r="B747" s="1">
        <v>44231</v>
      </c>
      <c r="C747">
        <v>16</v>
      </c>
    </row>
    <row r="748" spans="1:3" ht="14.5" x14ac:dyDescent="0.35">
      <c r="A748" s="104" t="s">
        <v>2306</v>
      </c>
      <c r="B748" s="1">
        <v>44231</v>
      </c>
      <c r="C748">
        <v>4</v>
      </c>
    </row>
    <row r="749" spans="1:3" ht="14.5" x14ac:dyDescent="0.35">
      <c r="A749" s="104" t="s">
        <v>2306</v>
      </c>
      <c r="B749" s="1">
        <v>44231</v>
      </c>
      <c r="C749">
        <v>1</v>
      </c>
    </row>
    <row r="750" spans="1:3" ht="14.5" x14ac:dyDescent="0.35">
      <c r="A750" s="104" t="s">
        <v>1431</v>
      </c>
      <c r="B750" s="1">
        <v>44231</v>
      </c>
      <c r="C750">
        <v>64</v>
      </c>
    </row>
    <row r="751" spans="1:3" ht="14.5" x14ac:dyDescent="0.35">
      <c r="A751" s="104" t="s">
        <v>1346</v>
      </c>
      <c r="B751" s="1">
        <v>44231</v>
      </c>
      <c r="C751">
        <v>16</v>
      </c>
    </row>
    <row r="752" spans="1:3" ht="14.5" x14ac:dyDescent="0.35">
      <c r="A752" s="104" t="s">
        <v>1504</v>
      </c>
      <c r="B752" s="1">
        <v>44231</v>
      </c>
      <c r="C752">
        <v>16</v>
      </c>
    </row>
    <row r="753" spans="1:3" ht="14.5" x14ac:dyDescent="0.35">
      <c r="A753" s="105" t="s">
        <v>131</v>
      </c>
      <c r="B753" s="1">
        <v>44231</v>
      </c>
      <c r="C753">
        <v>4</v>
      </c>
    </row>
    <row r="754" spans="1:3" ht="14.5" x14ac:dyDescent="0.35">
      <c r="A754" s="104" t="s">
        <v>2131</v>
      </c>
      <c r="B754" s="1">
        <v>44231</v>
      </c>
      <c r="C754">
        <v>200</v>
      </c>
    </row>
    <row r="755" spans="1:3" ht="14.5" x14ac:dyDescent="0.35">
      <c r="A755" s="104" t="s">
        <v>2313</v>
      </c>
      <c r="B755" s="1">
        <v>44231</v>
      </c>
      <c r="C755">
        <v>2</v>
      </c>
    </row>
    <row r="756" spans="1:3" ht="14.5" x14ac:dyDescent="0.35">
      <c r="A756" s="104" t="s">
        <v>1556</v>
      </c>
      <c r="B756" s="1">
        <v>44231</v>
      </c>
      <c r="C756">
        <v>3</v>
      </c>
    </row>
    <row r="757" spans="1:3" ht="14.5" x14ac:dyDescent="0.35">
      <c r="A757" s="104" t="s">
        <v>2316</v>
      </c>
      <c r="B757" s="1">
        <v>44231</v>
      </c>
      <c r="C757">
        <v>14</v>
      </c>
    </row>
    <row r="758" spans="1:3" ht="14.5" x14ac:dyDescent="0.35">
      <c r="A758" s="104" t="s">
        <v>2318</v>
      </c>
      <c r="B758" s="1">
        <v>44231</v>
      </c>
      <c r="C758">
        <v>8</v>
      </c>
    </row>
    <row r="759" spans="1:3" ht="14.5" x14ac:dyDescent="0.35">
      <c r="A759" s="104" t="s">
        <v>1863</v>
      </c>
      <c r="B759" s="1">
        <v>44231</v>
      </c>
      <c r="C759">
        <v>12</v>
      </c>
    </row>
    <row r="760" spans="1:3" ht="14.5" x14ac:dyDescent="0.35">
      <c r="A760" s="104" t="s">
        <v>2021</v>
      </c>
      <c r="B760" s="1">
        <v>44231</v>
      </c>
      <c r="C760">
        <v>12</v>
      </c>
    </row>
    <row r="761" spans="1:3" ht="14.5" x14ac:dyDescent="0.35">
      <c r="A761" s="104" t="s">
        <v>1444</v>
      </c>
      <c r="B761" s="1">
        <v>44231</v>
      </c>
      <c r="C761">
        <v>4</v>
      </c>
    </row>
    <row r="762" spans="1:3" ht="14.5" x14ac:dyDescent="0.35">
      <c r="A762" s="104" t="s">
        <v>1821</v>
      </c>
      <c r="B762" s="1">
        <v>44231</v>
      </c>
      <c r="C762">
        <v>12</v>
      </c>
    </row>
    <row r="763" spans="1:3" ht="14.5" x14ac:dyDescent="0.35">
      <c r="A763" s="104" t="s">
        <v>2057</v>
      </c>
      <c r="B763" s="1">
        <v>44231</v>
      </c>
      <c r="C763">
        <v>8</v>
      </c>
    </row>
    <row r="764" spans="1:3" ht="14.5" x14ac:dyDescent="0.35">
      <c r="A764" s="104" t="s">
        <v>2322</v>
      </c>
      <c r="B764" s="1">
        <v>44231</v>
      </c>
      <c r="C764">
        <v>3</v>
      </c>
    </row>
    <row r="765" spans="1:3" ht="14.5" x14ac:dyDescent="0.35">
      <c r="A765" s="104" t="s">
        <v>2323</v>
      </c>
      <c r="B765" s="1">
        <v>44231</v>
      </c>
      <c r="C765">
        <v>3</v>
      </c>
    </row>
    <row r="766" spans="1:3" ht="14.5" x14ac:dyDescent="0.35">
      <c r="A766" s="104" t="s">
        <v>2324</v>
      </c>
      <c r="B766" s="1">
        <v>44231</v>
      </c>
      <c r="C766">
        <v>1</v>
      </c>
    </row>
    <row r="767" spans="1:3" ht="14.5" x14ac:dyDescent="0.35">
      <c r="A767" s="105" t="s">
        <v>685</v>
      </c>
      <c r="B767" s="1">
        <v>44231</v>
      </c>
      <c r="C767">
        <v>1</v>
      </c>
    </row>
    <row r="768" spans="1:3" ht="14.5" x14ac:dyDescent="0.35">
      <c r="A768" s="104" t="s">
        <v>1370</v>
      </c>
      <c r="B768" s="1">
        <v>44231</v>
      </c>
      <c r="C768">
        <v>800</v>
      </c>
    </row>
    <row r="769" spans="1:3" ht="14.5" x14ac:dyDescent="0.35">
      <c r="A769" s="104" t="s">
        <v>1722</v>
      </c>
      <c r="B769" s="1">
        <v>44231</v>
      </c>
      <c r="C769">
        <v>100</v>
      </c>
    </row>
    <row r="770" spans="1:3" ht="14.5" x14ac:dyDescent="0.35">
      <c r="A770" s="104" t="s">
        <v>1549</v>
      </c>
      <c r="B770" s="1">
        <v>44231</v>
      </c>
      <c r="C770">
        <v>200</v>
      </c>
    </row>
    <row r="771" spans="1:3" ht="14.5" x14ac:dyDescent="0.35">
      <c r="A771" s="104" t="s">
        <v>2328</v>
      </c>
      <c r="B771" s="1">
        <v>44231</v>
      </c>
      <c r="C771">
        <v>12</v>
      </c>
    </row>
    <row r="772" spans="1:3" ht="14.5" x14ac:dyDescent="0.35">
      <c r="A772" s="104" t="s">
        <v>1419</v>
      </c>
      <c r="B772" s="1">
        <v>44231</v>
      </c>
      <c r="C772">
        <v>1000</v>
      </c>
    </row>
    <row r="773" spans="1:3" ht="14.5" x14ac:dyDescent="0.35">
      <c r="A773" s="104" t="s">
        <v>1503</v>
      </c>
      <c r="B773" s="1">
        <v>44231</v>
      </c>
      <c r="C773">
        <v>150</v>
      </c>
    </row>
    <row r="774" spans="1:3" ht="14.5" x14ac:dyDescent="0.35">
      <c r="A774" s="104" t="s">
        <v>1534</v>
      </c>
      <c r="B774" s="1">
        <v>44231</v>
      </c>
      <c r="C774">
        <v>150</v>
      </c>
    </row>
    <row r="775" spans="1:3" ht="14.5" x14ac:dyDescent="0.35">
      <c r="A775" s="104" t="s">
        <v>1265</v>
      </c>
      <c r="B775" s="1">
        <v>44231</v>
      </c>
      <c r="C775">
        <v>40</v>
      </c>
    </row>
    <row r="776" spans="1:3" ht="14.5" x14ac:dyDescent="0.35">
      <c r="A776" s="104" t="s">
        <v>1555</v>
      </c>
      <c r="B776" s="1">
        <v>44231</v>
      </c>
      <c r="C776">
        <v>500</v>
      </c>
    </row>
    <row r="777" spans="1:3" ht="14.5" x14ac:dyDescent="0.35">
      <c r="A777" s="104" t="s">
        <v>1283</v>
      </c>
      <c r="B777" s="1">
        <v>44231</v>
      </c>
      <c r="C777">
        <v>3500</v>
      </c>
    </row>
    <row r="778" spans="1:3" ht="14.5" x14ac:dyDescent="0.35">
      <c r="A778" s="104" t="s">
        <v>1283</v>
      </c>
      <c r="B778" s="1">
        <v>44231</v>
      </c>
      <c r="C778">
        <v>2500</v>
      </c>
    </row>
    <row r="779" spans="1:3" ht="14.5" x14ac:dyDescent="0.35">
      <c r="A779" s="104" t="s">
        <v>1385</v>
      </c>
      <c r="B779" s="1">
        <v>44231</v>
      </c>
      <c r="C779">
        <v>200</v>
      </c>
    </row>
    <row r="780" spans="1:3" ht="14.5" x14ac:dyDescent="0.35">
      <c r="A780" s="104" t="s">
        <v>1385</v>
      </c>
      <c r="B780" s="1">
        <v>44231</v>
      </c>
      <c r="C780">
        <v>150</v>
      </c>
    </row>
    <row r="781" spans="1:3" ht="14.5" x14ac:dyDescent="0.35">
      <c r="A781" s="104" t="s">
        <v>1385</v>
      </c>
      <c r="B781" s="1">
        <v>44231</v>
      </c>
      <c r="C781">
        <v>350</v>
      </c>
    </row>
    <row r="782" spans="1:3" ht="14.5" x14ac:dyDescent="0.35">
      <c r="A782" s="104" t="s">
        <v>1539</v>
      </c>
      <c r="B782" s="1">
        <v>44231</v>
      </c>
      <c r="C782">
        <v>300</v>
      </c>
    </row>
    <row r="783" spans="1:3" ht="14.5" x14ac:dyDescent="0.35">
      <c r="A783" s="104" t="s">
        <v>1539</v>
      </c>
      <c r="B783" s="1">
        <v>44231</v>
      </c>
      <c r="C783">
        <v>100</v>
      </c>
    </row>
    <row r="784" spans="1:3" ht="14.5" x14ac:dyDescent="0.35">
      <c r="A784" s="104" t="s">
        <v>1378</v>
      </c>
      <c r="B784" s="1">
        <v>44231</v>
      </c>
      <c r="C784">
        <v>400</v>
      </c>
    </row>
    <row r="785" spans="1:3" ht="14.5" x14ac:dyDescent="0.35">
      <c r="A785" s="104" t="s">
        <v>2342</v>
      </c>
      <c r="B785" s="1">
        <v>44231</v>
      </c>
      <c r="C785">
        <v>20</v>
      </c>
    </row>
    <row r="786" spans="1:3" ht="14.5" x14ac:dyDescent="0.35">
      <c r="A786" s="104" t="s">
        <v>2344</v>
      </c>
      <c r="B786" s="1">
        <v>44231</v>
      </c>
      <c r="C786">
        <v>3</v>
      </c>
    </row>
    <row r="787" spans="1:3" ht="14.5" x14ac:dyDescent="0.35">
      <c r="A787" s="104" t="s">
        <v>1573</v>
      </c>
      <c r="B787" s="1">
        <v>44231</v>
      </c>
      <c r="C787">
        <v>48</v>
      </c>
    </row>
    <row r="788" spans="1:3" ht="14.5" x14ac:dyDescent="0.35">
      <c r="A788" s="104" t="s">
        <v>1826</v>
      </c>
      <c r="B788" s="1">
        <v>44231</v>
      </c>
      <c r="C788">
        <v>8</v>
      </c>
    </row>
    <row r="789" spans="1:3" ht="14.5" x14ac:dyDescent="0.35">
      <c r="A789" s="104" t="s">
        <v>1971</v>
      </c>
      <c r="B789" s="1">
        <v>44231</v>
      </c>
      <c r="C789">
        <v>16</v>
      </c>
    </row>
    <row r="790" spans="1:3" ht="14.5" x14ac:dyDescent="0.35">
      <c r="A790" s="104" t="s">
        <v>1971</v>
      </c>
      <c r="B790" s="1">
        <v>44231</v>
      </c>
      <c r="C790">
        <v>32</v>
      </c>
    </row>
    <row r="791" spans="1:3" ht="14.5" x14ac:dyDescent="0.35">
      <c r="A791" s="104" t="s">
        <v>1334</v>
      </c>
      <c r="B791" s="1">
        <v>44231</v>
      </c>
      <c r="C791">
        <v>24</v>
      </c>
    </row>
    <row r="792" spans="1:3" ht="14.5" x14ac:dyDescent="0.35">
      <c r="A792" s="104" t="s">
        <v>1334</v>
      </c>
      <c r="B792" s="1">
        <v>44231</v>
      </c>
      <c r="C792">
        <v>20</v>
      </c>
    </row>
    <row r="793" spans="1:3" ht="14.5" x14ac:dyDescent="0.35">
      <c r="A793" s="104" t="s">
        <v>1573</v>
      </c>
      <c r="B793" s="1">
        <v>44231</v>
      </c>
      <c r="C793">
        <v>48</v>
      </c>
    </row>
    <row r="794" spans="1:3" ht="14.5" x14ac:dyDescent="0.35">
      <c r="A794" s="104" t="s">
        <v>1573</v>
      </c>
      <c r="B794" s="1">
        <v>44231</v>
      </c>
      <c r="C794">
        <v>16</v>
      </c>
    </row>
    <row r="795" spans="1:3" ht="14.5" x14ac:dyDescent="0.35">
      <c r="A795" s="104" t="s">
        <v>1573</v>
      </c>
      <c r="B795" s="1">
        <v>44231</v>
      </c>
      <c r="C795">
        <v>16</v>
      </c>
    </row>
    <row r="796" spans="1:3" ht="14.5" x14ac:dyDescent="0.35">
      <c r="A796" s="104" t="s">
        <v>1971</v>
      </c>
      <c r="B796" s="1">
        <v>44231</v>
      </c>
      <c r="C796">
        <v>120</v>
      </c>
    </row>
    <row r="797" spans="1:3" ht="14.5" x14ac:dyDescent="0.35">
      <c r="A797" s="104" t="s">
        <v>1971</v>
      </c>
      <c r="B797" s="1">
        <v>44231</v>
      </c>
      <c r="C797">
        <v>76</v>
      </c>
    </row>
    <row r="798" spans="1:3" ht="14.5" x14ac:dyDescent="0.35">
      <c r="A798" s="104" t="s">
        <v>1971</v>
      </c>
      <c r="B798" s="1">
        <v>44231</v>
      </c>
      <c r="C798">
        <v>24</v>
      </c>
    </row>
    <row r="799" spans="1:3" ht="14.5" x14ac:dyDescent="0.35">
      <c r="A799" s="104" t="s">
        <v>1971</v>
      </c>
      <c r="B799" s="1">
        <v>44231</v>
      </c>
      <c r="C799">
        <v>32</v>
      </c>
    </row>
    <row r="800" spans="1:3" ht="14.5" x14ac:dyDescent="0.35">
      <c r="A800" s="104" t="s">
        <v>1334</v>
      </c>
      <c r="B800" s="1">
        <v>44231</v>
      </c>
      <c r="C800">
        <v>28</v>
      </c>
    </row>
    <row r="801" spans="1:3" ht="14.5" x14ac:dyDescent="0.35">
      <c r="A801" s="104" t="s">
        <v>1334</v>
      </c>
      <c r="B801" s="1">
        <v>44231</v>
      </c>
      <c r="C801">
        <v>36</v>
      </c>
    </row>
    <row r="802" spans="1:3" ht="14.5" x14ac:dyDescent="0.35">
      <c r="A802" s="104" t="s">
        <v>2298</v>
      </c>
      <c r="B802" s="1">
        <v>44231</v>
      </c>
      <c r="C802">
        <v>12</v>
      </c>
    </row>
    <row r="803" spans="1:3" ht="14.5" x14ac:dyDescent="0.35">
      <c r="A803" s="104" t="s">
        <v>1418</v>
      </c>
      <c r="B803" s="1">
        <v>44231</v>
      </c>
      <c r="C803">
        <v>240</v>
      </c>
    </row>
    <row r="804" spans="1:3" ht="14.5" x14ac:dyDescent="0.35">
      <c r="A804" s="104" t="s">
        <v>1368</v>
      </c>
      <c r="B804" s="1">
        <v>44231</v>
      </c>
      <c r="C804">
        <v>200</v>
      </c>
    </row>
    <row r="805" spans="1:3" ht="14.5" x14ac:dyDescent="0.35">
      <c r="A805" s="104" t="s">
        <v>1433</v>
      </c>
      <c r="B805" s="1">
        <v>44231</v>
      </c>
      <c r="C805">
        <v>100</v>
      </c>
    </row>
    <row r="806" spans="1:3" ht="14.5" x14ac:dyDescent="0.35">
      <c r="A806" s="104" t="s">
        <v>1457</v>
      </c>
      <c r="B806" s="1">
        <v>44231</v>
      </c>
      <c r="C806">
        <v>100</v>
      </c>
    </row>
    <row r="807" spans="1:3" ht="14.5" x14ac:dyDescent="0.35">
      <c r="A807" s="104" t="s">
        <v>1402</v>
      </c>
      <c r="B807" s="1">
        <v>44231</v>
      </c>
      <c r="C807">
        <v>300</v>
      </c>
    </row>
    <row r="808" spans="1:3" ht="14.5" x14ac:dyDescent="0.35">
      <c r="A808" s="104" t="s">
        <v>2190</v>
      </c>
      <c r="B808" s="1">
        <v>44231</v>
      </c>
      <c r="C808">
        <v>3</v>
      </c>
    </row>
    <row r="809" spans="1:3" ht="14.5" x14ac:dyDescent="0.35">
      <c r="A809" s="104" t="s">
        <v>2361</v>
      </c>
      <c r="B809" s="1">
        <v>44231</v>
      </c>
      <c r="C809">
        <v>4</v>
      </c>
    </row>
    <row r="810" spans="1:3" ht="14.5" x14ac:dyDescent="0.35">
      <c r="A810" s="104" t="s">
        <v>2228</v>
      </c>
      <c r="B810" s="1">
        <v>44231</v>
      </c>
      <c r="C810">
        <v>2</v>
      </c>
    </row>
    <row r="811" spans="1:3" ht="14.5" x14ac:dyDescent="0.35">
      <c r="A811" s="104" t="s">
        <v>1931</v>
      </c>
      <c r="B811" s="1">
        <v>44231</v>
      </c>
      <c r="C811">
        <v>32</v>
      </c>
    </row>
    <row r="812" spans="1:3" ht="14.5" x14ac:dyDescent="0.35">
      <c r="A812" s="104" t="s">
        <v>1461</v>
      </c>
      <c r="B812" s="1">
        <v>44231</v>
      </c>
      <c r="C812">
        <v>17</v>
      </c>
    </row>
    <row r="813" spans="1:3" ht="14.5" x14ac:dyDescent="0.35">
      <c r="A813" s="104" t="s">
        <v>2366</v>
      </c>
      <c r="B813" s="1">
        <v>44231</v>
      </c>
      <c r="C813">
        <v>4</v>
      </c>
    </row>
    <row r="814" spans="1:3" ht="14.5" x14ac:dyDescent="0.35">
      <c r="A814" s="104" t="s">
        <v>2368</v>
      </c>
      <c r="B814" s="1">
        <v>44231</v>
      </c>
      <c r="C814">
        <v>1</v>
      </c>
    </row>
    <row r="815" spans="1:3" ht="14.5" x14ac:dyDescent="0.35">
      <c r="A815" s="104" t="s">
        <v>2369</v>
      </c>
      <c r="B815" s="1">
        <v>44231</v>
      </c>
      <c r="C815">
        <v>1</v>
      </c>
    </row>
    <row r="816" spans="1:3" ht="14.5" x14ac:dyDescent="0.35">
      <c r="A816" s="104" t="s">
        <v>2267</v>
      </c>
      <c r="B816" s="1">
        <v>44231</v>
      </c>
      <c r="C816">
        <v>1</v>
      </c>
    </row>
    <row r="817" spans="1:3" ht="14.5" x14ac:dyDescent="0.35">
      <c r="A817" s="104" t="s">
        <v>2372</v>
      </c>
      <c r="B817" s="1">
        <v>44231</v>
      </c>
      <c r="C817">
        <v>5</v>
      </c>
    </row>
    <row r="818" spans="1:3" ht="14.5" x14ac:dyDescent="0.35">
      <c r="A818" s="104" t="s">
        <v>2375</v>
      </c>
      <c r="B818" s="1">
        <v>44231</v>
      </c>
      <c r="C818">
        <v>1</v>
      </c>
    </row>
    <row r="819" spans="1:3" ht="14.5" x14ac:dyDescent="0.35">
      <c r="A819" s="104" t="s">
        <v>2377</v>
      </c>
      <c r="B819" s="1">
        <v>44232</v>
      </c>
      <c r="C819">
        <v>1</v>
      </c>
    </row>
    <row r="820" spans="1:3" ht="14.5" x14ac:dyDescent="0.35">
      <c r="A820" s="104" t="s">
        <v>2379</v>
      </c>
      <c r="B820" s="1">
        <v>44232</v>
      </c>
      <c r="C820">
        <v>5</v>
      </c>
    </row>
    <row r="821" spans="1:3" ht="14.5" x14ac:dyDescent="0.35">
      <c r="A821" s="104" t="s">
        <v>1722</v>
      </c>
      <c r="B821" s="1">
        <v>44232</v>
      </c>
      <c r="C821">
        <v>50</v>
      </c>
    </row>
    <row r="822" spans="1:3" ht="14.5" x14ac:dyDescent="0.35">
      <c r="A822" s="104" t="s">
        <v>1706</v>
      </c>
      <c r="B822" s="1">
        <v>44232</v>
      </c>
      <c r="C822">
        <v>100</v>
      </c>
    </row>
    <row r="823" spans="1:3" ht="14.5" x14ac:dyDescent="0.35">
      <c r="A823" s="104" t="s">
        <v>1352</v>
      </c>
      <c r="B823" s="1">
        <v>44232</v>
      </c>
      <c r="C823">
        <v>300</v>
      </c>
    </row>
    <row r="824" spans="1:3" ht="14.5" x14ac:dyDescent="0.35">
      <c r="A824" s="104" t="s">
        <v>1630</v>
      </c>
      <c r="B824" s="1">
        <v>44232</v>
      </c>
      <c r="C824">
        <v>100</v>
      </c>
    </row>
    <row r="825" spans="1:3" ht="14.5" x14ac:dyDescent="0.35">
      <c r="A825" s="104" t="s">
        <v>1425</v>
      </c>
      <c r="B825" s="1">
        <v>44232</v>
      </c>
      <c r="C825">
        <v>100</v>
      </c>
    </row>
    <row r="826" spans="1:3" ht="14.5" x14ac:dyDescent="0.35">
      <c r="A826" s="104" t="s">
        <v>1883</v>
      </c>
      <c r="B826" s="1">
        <v>44232</v>
      </c>
      <c r="C826">
        <v>100</v>
      </c>
    </row>
    <row r="827" spans="1:3" ht="14.5" x14ac:dyDescent="0.35">
      <c r="A827" s="104" t="s">
        <v>1335</v>
      </c>
      <c r="B827" s="1">
        <v>44232</v>
      </c>
      <c r="C827">
        <v>100</v>
      </c>
    </row>
    <row r="828" spans="1:3" ht="14.5" x14ac:dyDescent="0.35">
      <c r="A828" s="104" t="s">
        <v>1698</v>
      </c>
      <c r="B828" s="1">
        <v>44232</v>
      </c>
      <c r="C828">
        <v>100</v>
      </c>
    </row>
    <row r="829" spans="1:3" ht="14.5" x14ac:dyDescent="0.35">
      <c r="A829" s="104" t="s">
        <v>1885</v>
      </c>
      <c r="B829" s="1">
        <v>44232</v>
      </c>
      <c r="C829">
        <v>100</v>
      </c>
    </row>
    <row r="830" spans="1:3" ht="14.5" x14ac:dyDescent="0.35">
      <c r="A830" s="104" t="s">
        <v>1521</v>
      </c>
      <c r="B830" s="1">
        <v>44232</v>
      </c>
      <c r="C830">
        <v>100</v>
      </c>
    </row>
    <row r="831" spans="1:3" ht="14.5" x14ac:dyDescent="0.35">
      <c r="A831" s="104" t="s">
        <v>2387</v>
      </c>
      <c r="B831" s="1">
        <v>44232</v>
      </c>
      <c r="C831">
        <v>32</v>
      </c>
    </row>
    <row r="832" spans="1:3" ht="14.5" x14ac:dyDescent="0.35">
      <c r="A832" s="104" t="s">
        <v>2389</v>
      </c>
      <c r="B832" s="1">
        <v>44232</v>
      </c>
      <c r="C832">
        <v>20</v>
      </c>
    </row>
    <row r="833" spans="1:3" ht="14.5" x14ac:dyDescent="0.35">
      <c r="A833" s="104" t="s">
        <v>2389</v>
      </c>
      <c r="B833" s="1">
        <v>44232</v>
      </c>
      <c r="C833">
        <v>4</v>
      </c>
    </row>
    <row r="834" spans="1:3" ht="14.5" x14ac:dyDescent="0.35">
      <c r="A834" s="104" t="s">
        <v>2391</v>
      </c>
      <c r="B834" s="1">
        <v>44232</v>
      </c>
      <c r="C834">
        <v>16</v>
      </c>
    </row>
    <row r="835" spans="1:3" ht="14.5" x14ac:dyDescent="0.35">
      <c r="A835" s="104" t="s">
        <v>915</v>
      </c>
      <c r="B835" s="1">
        <v>44232</v>
      </c>
      <c r="C835">
        <v>1</v>
      </c>
    </row>
    <row r="836" spans="1:3" ht="14.5" x14ac:dyDescent="0.35">
      <c r="A836" s="104" t="s">
        <v>927</v>
      </c>
      <c r="B836" s="1">
        <v>44232</v>
      </c>
      <c r="C836">
        <v>15</v>
      </c>
    </row>
    <row r="837" spans="1:3" ht="14.5" x14ac:dyDescent="0.35">
      <c r="A837" s="104" t="s">
        <v>795</v>
      </c>
      <c r="B837" s="1">
        <v>44232</v>
      </c>
      <c r="C837">
        <v>1</v>
      </c>
    </row>
    <row r="838" spans="1:3" ht="14.5" x14ac:dyDescent="0.35">
      <c r="A838" s="104" t="s">
        <v>332</v>
      </c>
      <c r="B838" s="1">
        <v>44232</v>
      </c>
      <c r="C838">
        <v>1</v>
      </c>
    </row>
    <row r="839" spans="1:3" ht="14.5" x14ac:dyDescent="0.35">
      <c r="A839" s="104" t="s">
        <v>1229</v>
      </c>
      <c r="B839" s="1">
        <v>44232</v>
      </c>
      <c r="C839">
        <v>20</v>
      </c>
    </row>
    <row r="840" spans="1:3" ht="14.5" x14ac:dyDescent="0.35">
      <c r="A840" s="104" t="s">
        <v>2397</v>
      </c>
      <c r="B840" s="1">
        <v>44232</v>
      </c>
      <c r="C840">
        <v>88</v>
      </c>
    </row>
    <row r="841" spans="1:3" ht="14.5" x14ac:dyDescent="0.35">
      <c r="A841" s="104" t="s">
        <v>2398</v>
      </c>
      <c r="B841" s="1">
        <v>44232</v>
      </c>
      <c r="C841">
        <v>8</v>
      </c>
    </row>
    <row r="842" spans="1:3" ht="14.5" x14ac:dyDescent="0.35">
      <c r="A842" s="104" t="s">
        <v>2399</v>
      </c>
      <c r="B842" s="1">
        <v>44232</v>
      </c>
      <c r="C842">
        <v>8</v>
      </c>
    </row>
    <row r="843" spans="1:3" ht="14.5" x14ac:dyDescent="0.35">
      <c r="A843" s="104" t="s">
        <v>2400</v>
      </c>
      <c r="B843" s="1">
        <v>44232</v>
      </c>
      <c r="C843">
        <v>30</v>
      </c>
    </row>
    <row r="844" spans="1:3" ht="14.5" x14ac:dyDescent="0.35">
      <c r="A844" s="104" t="s">
        <v>2402</v>
      </c>
      <c r="B844" s="1">
        <v>44232</v>
      </c>
      <c r="C844">
        <v>60</v>
      </c>
    </row>
    <row r="845" spans="1:3" ht="14.5" x14ac:dyDescent="0.35">
      <c r="A845" s="104" t="s">
        <v>2404</v>
      </c>
      <c r="B845" s="1">
        <v>44232</v>
      </c>
      <c r="C845">
        <v>16</v>
      </c>
    </row>
    <row r="846" spans="1:3" ht="14.5" x14ac:dyDescent="0.35">
      <c r="A846" s="104" t="s">
        <v>2406</v>
      </c>
      <c r="B846" s="1">
        <v>44232</v>
      </c>
      <c r="C846">
        <v>20</v>
      </c>
    </row>
    <row r="847" spans="1:3" ht="14.5" x14ac:dyDescent="0.35">
      <c r="A847" s="104" t="s">
        <v>1767</v>
      </c>
      <c r="B847" s="1">
        <v>44232</v>
      </c>
      <c r="C847">
        <v>12</v>
      </c>
    </row>
    <row r="848" spans="1:3" ht="14.5" x14ac:dyDescent="0.35">
      <c r="A848" s="104" t="s">
        <v>2409</v>
      </c>
      <c r="B848" s="1">
        <v>44232</v>
      </c>
      <c r="C848">
        <v>12</v>
      </c>
    </row>
    <row r="849" spans="1:3" ht="14.5" x14ac:dyDescent="0.35">
      <c r="A849" s="104" t="s">
        <v>2410</v>
      </c>
      <c r="B849" s="1">
        <v>44232</v>
      </c>
      <c r="C849">
        <v>80</v>
      </c>
    </row>
    <row r="850" spans="1:3" ht="14.5" x14ac:dyDescent="0.35">
      <c r="A850" s="104" t="s">
        <v>2412</v>
      </c>
      <c r="B850" s="1">
        <v>44232</v>
      </c>
      <c r="C850">
        <v>40</v>
      </c>
    </row>
    <row r="851" spans="1:3" ht="14.5" x14ac:dyDescent="0.35">
      <c r="A851" s="104" t="s">
        <v>2414</v>
      </c>
      <c r="B851" s="1">
        <v>44232</v>
      </c>
      <c r="C851">
        <v>24</v>
      </c>
    </row>
    <row r="852" spans="1:3" ht="14.5" x14ac:dyDescent="0.35">
      <c r="A852" s="104" t="s">
        <v>2414</v>
      </c>
      <c r="B852" s="1">
        <v>44232</v>
      </c>
      <c r="C852">
        <v>48</v>
      </c>
    </row>
    <row r="853" spans="1:3" ht="14.5" x14ac:dyDescent="0.35">
      <c r="A853" s="104" t="s">
        <v>796</v>
      </c>
      <c r="B853" s="1">
        <v>44232</v>
      </c>
      <c r="C853">
        <v>2</v>
      </c>
    </row>
    <row r="854" spans="1:3" ht="14.5" x14ac:dyDescent="0.35">
      <c r="A854" s="104" t="s">
        <v>184</v>
      </c>
      <c r="B854" s="1">
        <v>44232</v>
      </c>
      <c r="C854">
        <v>10</v>
      </c>
    </row>
    <row r="855" spans="1:3" ht="14.5" x14ac:dyDescent="0.35">
      <c r="A855" s="104" t="s">
        <v>903</v>
      </c>
      <c r="B855" s="1">
        <v>44232</v>
      </c>
      <c r="C855">
        <v>5</v>
      </c>
    </row>
    <row r="856" spans="1:3" ht="14.5" x14ac:dyDescent="0.35">
      <c r="A856" s="104" t="s">
        <v>1230</v>
      </c>
      <c r="B856" s="1">
        <v>44232</v>
      </c>
      <c r="C856">
        <v>5</v>
      </c>
    </row>
    <row r="857" spans="1:3" ht="14.5" x14ac:dyDescent="0.35">
      <c r="A857" s="104" t="s">
        <v>288</v>
      </c>
      <c r="B857" s="1">
        <v>44232</v>
      </c>
      <c r="C857">
        <v>4</v>
      </c>
    </row>
    <row r="858" spans="1:3" ht="14.5" x14ac:dyDescent="0.35">
      <c r="A858" s="104" t="s">
        <v>799</v>
      </c>
      <c r="B858" s="1">
        <v>44232</v>
      </c>
      <c r="C858">
        <v>4</v>
      </c>
    </row>
    <row r="859" spans="1:3" ht="14.5" x14ac:dyDescent="0.35">
      <c r="A859" s="104" t="s">
        <v>1195</v>
      </c>
      <c r="B859" s="1">
        <v>44232</v>
      </c>
      <c r="C859">
        <v>3</v>
      </c>
    </row>
    <row r="860" spans="1:3" ht="14.5" x14ac:dyDescent="0.35">
      <c r="A860" s="104" t="s">
        <v>800</v>
      </c>
      <c r="B860" s="1">
        <v>44232</v>
      </c>
      <c r="C860">
        <v>3</v>
      </c>
    </row>
    <row r="861" spans="1:3" ht="14.5" x14ac:dyDescent="0.35">
      <c r="A861" s="104" t="s">
        <v>1231</v>
      </c>
      <c r="B861" s="1">
        <v>44232</v>
      </c>
      <c r="C861">
        <v>20</v>
      </c>
    </row>
    <row r="862" spans="1:3" ht="14.5" x14ac:dyDescent="0.35">
      <c r="A862" s="104" t="s">
        <v>904</v>
      </c>
      <c r="B862" s="1">
        <v>44232</v>
      </c>
      <c r="C862">
        <v>10</v>
      </c>
    </row>
    <row r="863" spans="1:3" ht="14.5" x14ac:dyDescent="0.35">
      <c r="A863" s="104" t="s">
        <v>904</v>
      </c>
      <c r="B863" s="1">
        <v>44232</v>
      </c>
      <c r="C863">
        <v>10</v>
      </c>
    </row>
    <row r="864" spans="1:3" ht="14.5" x14ac:dyDescent="0.35">
      <c r="A864" s="104" t="s">
        <v>1232</v>
      </c>
      <c r="B864" s="1">
        <v>44232</v>
      </c>
      <c r="C864">
        <v>4</v>
      </c>
    </row>
    <row r="865" spans="1:3" ht="14.5" x14ac:dyDescent="0.35">
      <c r="A865" s="104" t="s">
        <v>804</v>
      </c>
      <c r="B865" s="1">
        <v>44232</v>
      </c>
      <c r="C865">
        <v>1</v>
      </c>
    </row>
    <row r="866" spans="1:3" ht="14.5" x14ac:dyDescent="0.35">
      <c r="A866" s="104" t="s">
        <v>1233</v>
      </c>
      <c r="B866" s="1">
        <v>44232</v>
      </c>
      <c r="C866">
        <v>1</v>
      </c>
    </row>
    <row r="867" spans="1:3" ht="14.5" x14ac:dyDescent="0.35">
      <c r="A867" s="104" t="s">
        <v>905</v>
      </c>
      <c r="B867" s="1">
        <v>44232</v>
      </c>
      <c r="C867">
        <v>10</v>
      </c>
    </row>
    <row r="868" spans="1:3" ht="14.5" x14ac:dyDescent="0.35">
      <c r="A868" s="104" t="s">
        <v>905</v>
      </c>
      <c r="B868" s="1">
        <v>44232</v>
      </c>
      <c r="C868">
        <v>10</v>
      </c>
    </row>
    <row r="869" spans="1:3" ht="14.5" x14ac:dyDescent="0.35">
      <c r="A869" s="104" t="s">
        <v>1234</v>
      </c>
      <c r="B869" s="1">
        <v>44232</v>
      </c>
      <c r="C869">
        <v>10</v>
      </c>
    </row>
    <row r="870" spans="1:3" ht="14.5" x14ac:dyDescent="0.35">
      <c r="A870" s="104" t="s">
        <v>1235</v>
      </c>
      <c r="B870" s="1">
        <v>44232</v>
      </c>
      <c r="C870">
        <v>5</v>
      </c>
    </row>
    <row r="871" spans="1:3" ht="14.5" x14ac:dyDescent="0.35">
      <c r="A871" s="104" t="s">
        <v>843</v>
      </c>
      <c r="B871" s="1">
        <v>44232</v>
      </c>
      <c r="C871">
        <v>3</v>
      </c>
    </row>
    <row r="872" spans="1:3" ht="14.5" x14ac:dyDescent="0.35">
      <c r="A872" s="104" t="s">
        <v>186</v>
      </c>
      <c r="B872" s="1">
        <v>44232</v>
      </c>
      <c r="C872">
        <v>20</v>
      </c>
    </row>
    <row r="873" spans="1:3" ht="14.5" x14ac:dyDescent="0.35">
      <c r="A873" s="104" t="s">
        <v>342</v>
      </c>
      <c r="B873" s="1">
        <v>44232</v>
      </c>
      <c r="C873">
        <v>60</v>
      </c>
    </row>
    <row r="874" spans="1:3" ht="14.5" x14ac:dyDescent="0.35">
      <c r="A874" s="104" t="s">
        <v>1060</v>
      </c>
      <c r="B874" s="1">
        <v>44232</v>
      </c>
      <c r="C874">
        <v>25</v>
      </c>
    </row>
    <row r="875" spans="1:3" ht="14.5" x14ac:dyDescent="0.35">
      <c r="A875" s="104" t="s">
        <v>632</v>
      </c>
      <c r="B875" s="1">
        <v>44232</v>
      </c>
      <c r="C875">
        <v>10</v>
      </c>
    </row>
    <row r="876" spans="1:3" ht="14.5" x14ac:dyDescent="0.35">
      <c r="A876" s="104" t="s">
        <v>632</v>
      </c>
      <c r="B876" s="1">
        <v>44232</v>
      </c>
      <c r="C876">
        <v>30</v>
      </c>
    </row>
    <row r="877" spans="1:3" ht="14.5" x14ac:dyDescent="0.35">
      <c r="A877" s="104" t="s">
        <v>344</v>
      </c>
      <c r="B877" s="1">
        <v>44232</v>
      </c>
      <c r="C877">
        <v>3</v>
      </c>
    </row>
    <row r="878" spans="1:3" ht="14.5" x14ac:dyDescent="0.35">
      <c r="A878" s="104" t="s">
        <v>1216</v>
      </c>
      <c r="B878" s="1">
        <v>44232</v>
      </c>
      <c r="C878">
        <v>20</v>
      </c>
    </row>
    <row r="879" spans="1:3" ht="14.5" x14ac:dyDescent="0.35">
      <c r="A879" s="104" t="s">
        <v>291</v>
      </c>
      <c r="B879" s="1">
        <v>44232</v>
      </c>
      <c r="C879">
        <v>5</v>
      </c>
    </row>
    <row r="880" spans="1:3" ht="14.5" x14ac:dyDescent="0.35">
      <c r="A880" s="104" t="s">
        <v>820</v>
      </c>
      <c r="B880" s="1">
        <v>44232</v>
      </c>
      <c r="C880">
        <v>1</v>
      </c>
    </row>
    <row r="881" spans="1:3" ht="14.5" x14ac:dyDescent="0.35">
      <c r="A881" s="104" t="s">
        <v>824</v>
      </c>
      <c r="B881" s="1">
        <v>44232</v>
      </c>
      <c r="C881">
        <v>2</v>
      </c>
    </row>
    <row r="882" spans="1:3" ht="14.5" x14ac:dyDescent="0.35">
      <c r="A882" s="104" t="s">
        <v>892</v>
      </c>
      <c r="B882" s="1">
        <v>44232</v>
      </c>
      <c r="C882">
        <v>3</v>
      </c>
    </row>
    <row r="883" spans="1:3" ht="14.5" x14ac:dyDescent="0.35">
      <c r="A883" s="104" t="s">
        <v>673</v>
      </c>
      <c r="B883" s="1">
        <v>44232</v>
      </c>
      <c r="C883">
        <v>3</v>
      </c>
    </row>
    <row r="884" spans="1:3" ht="14.5" x14ac:dyDescent="0.35">
      <c r="A884" s="104" t="s">
        <v>293</v>
      </c>
      <c r="B884" s="1">
        <v>44232</v>
      </c>
      <c r="C884">
        <v>1</v>
      </c>
    </row>
    <row r="885" spans="1:3" ht="14.5" x14ac:dyDescent="0.35">
      <c r="A885" s="104" t="s">
        <v>293</v>
      </c>
      <c r="B885" s="1">
        <v>44232</v>
      </c>
      <c r="C885">
        <v>9</v>
      </c>
    </row>
    <row r="886" spans="1:3" ht="14.5" x14ac:dyDescent="0.35">
      <c r="A886" s="104" t="s">
        <v>1646</v>
      </c>
      <c r="B886" s="1">
        <v>44232</v>
      </c>
      <c r="C886">
        <v>60</v>
      </c>
    </row>
    <row r="887" spans="1:3" ht="14.5" x14ac:dyDescent="0.35">
      <c r="A887" s="104" t="s">
        <v>1556</v>
      </c>
      <c r="B887" s="1">
        <v>44232</v>
      </c>
      <c r="C887">
        <v>1</v>
      </c>
    </row>
    <row r="888" spans="1:3" ht="14.5" x14ac:dyDescent="0.35">
      <c r="A888" s="104" t="s">
        <v>1881</v>
      </c>
      <c r="B888" s="1">
        <v>44232</v>
      </c>
      <c r="C888">
        <v>1</v>
      </c>
    </row>
    <row r="889" spans="1:3" ht="14.5" x14ac:dyDescent="0.35">
      <c r="A889" s="104" t="s">
        <v>2450</v>
      </c>
      <c r="B889" s="1">
        <v>44232</v>
      </c>
      <c r="C889">
        <v>1</v>
      </c>
    </row>
    <row r="890" spans="1:3" ht="14.5" x14ac:dyDescent="0.35">
      <c r="A890" s="104" t="s">
        <v>1689</v>
      </c>
      <c r="B890" s="1">
        <v>44232</v>
      </c>
      <c r="C890">
        <v>1</v>
      </c>
    </row>
    <row r="891" spans="1:3" ht="14.5" x14ac:dyDescent="0.35">
      <c r="A891" s="104" t="s">
        <v>82</v>
      </c>
      <c r="B891" s="1">
        <v>44232</v>
      </c>
      <c r="C891">
        <v>1</v>
      </c>
    </row>
    <row r="892" spans="1:3" ht="14.5" x14ac:dyDescent="0.35">
      <c r="A892" s="105" t="s">
        <v>518</v>
      </c>
      <c r="B892" s="1">
        <v>44232</v>
      </c>
      <c r="C892">
        <v>1</v>
      </c>
    </row>
    <row r="893" spans="1:3" ht="14.5" x14ac:dyDescent="0.35">
      <c r="A893" s="104" t="s">
        <v>2455</v>
      </c>
      <c r="B893" s="1">
        <v>44232</v>
      </c>
      <c r="C893">
        <v>24</v>
      </c>
    </row>
    <row r="894" spans="1:3" ht="14.5" x14ac:dyDescent="0.35">
      <c r="A894" s="104" t="s">
        <v>2180</v>
      </c>
      <c r="B894" s="1">
        <v>44232</v>
      </c>
      <c r="C894">
        <v>16</v>
      </c>
    </row>
    <row r="895" spans="1:3" ht="14.5" x14ac:dyDescent="0.35">
      <c r="A895" s="104" t="s">
        <v>2458</v>
      </c>
      <c r="B895" s="1">
        <v>44232</v>
      </c>
      <c r="C895">
        <v>1</v>
      </c>
    </row>
    <row r="896" spans="1:3" ht="14.5" x14ac:dyDescent="0.35">
      <c r="A896" s="104" t="s">
        <v>2460</v>
      </c>
      <c r="B896" s="1">
        <v>44232</v>
      </c>
      <c r="C896">
        <v>12</v>
      </c>
    </row>
    <row r="897" spans="1:3" ht="14.5" x14ac:dyDescent="0.35">
      <c r="A897" s="104" t="s">
        <v>210</v>
      </c>
      <c r="B897" s="1">
        <v>44232</v>
      </c>
      <c r="C897">
        <v>1</v>
      </c>
    </row>
    <row r="898" spans="1:3" ht="14.5" x14ac:dyDescent="0.35">
      <c r="A898" s="104" t="s">
        <v>2319</v>
      </c>
      <c r="B898" s="1">
        <v>44232</v>
      </c>
      <c r="C898">
        <v>100</v>
      </c>
    </row>
    <row r="899" spans="1:3" ht="14.5" x14ac:dyDescent="0.35">
      <c r="A899" s="104" t="s">
        <v>2464</v>
      </c>
      <c r="B899" s="1">
        <v>44232</v>
      </c>
      <c r="C899">
        <v>1</v>
      </c>
    </row>
    <row r="900" spans="1:3" ht="14.5" x14ac:dyDescent="0.35">
      <c r="A900" s="104" t="s">
        <v>2466</v>
      </c>
      <c r="B900" s="1">
        <v>44232</v>
      </c>
      <c r="C900">
        <v>1</v>
      </c>
    </row>
    <row r="901" spans="1:3" ht="14.5" x14ac:dyDescent="0.35">
      <c r="A901" s="104" t="s">
        <v>2212</v>
      </c>
      <c r="B901" s="1">
        <v>44232</v>
      </c>
      <c r="C901">
        <v>1</v>
      </c>
    </row>
    <row r="902" spans="1:3" ht="14.5" x14ac:dyDescent="0.35">
      <c r="A902" s="104" t="s">
        <v>1690</v>
      </c>
      <c r="B902" s="1">
        <v>44232</v>
      </c>
      <c r="C902">
        <v>1</v>
      </c>
    </row>
    <row r="903" spans="1:3" ht="14.5" x14ac:dyDescent="0.35">
      <c r="A903" s="104" t="s">
        <v>382</v>
      </c>
      <c r="B903" s="1">
        <v>44232</v>
      </c>
      <c r="C903">
        <v>3</v>
      </c>
    </row>
    <row r="904" spans="1:3" ht="14.5" x14ac:dyDescent="0.35">
      <c r="A904" s="104" t="s">
        <v>1891</v>
      </c>
      <c r="B904" s="1">
        <v>44232</v>
      </c>
      <c r="C904">
        <v>100</v>
      </c>
    </row>
    <row r="905" spans="1:3" ht="14.5" x14ac:dyDescent="0.35">
      <c r="A905" s="104" t="s">
        <v>2223</v>
      </c>
      <c r="B905" s="1">
        <v>44232</v>
      </c>
      <c r="C905">
        <v>76</v>
      </c>
    </row>
    <row r="906" spans="1:3" ht="14.5" x14ac:dyDescent="0.35">
      <c r="A906" s="104" t="s">
        <v>2266</v>
      </c>
      <c r="B906" s="1">
        <v>44232</v>
      </c>
      <c r="C906">
        <v>20</v>
      </c>
    </row>
    <row r="907" spans="1:3" ht="14.5" x14ac:dyDescent="0.35">
      <c r="A907" s="104" t="s">
        <v>2343</v>
      </c>
      <c r="B907" s="1">
        <v>44232</v>
      </c>
      <c r="C907">
        <v>60</v>
      </c>
    </row>
    <row r="908" spans="1:3" ht="14.5" x14ac:dyDescent="0.35">
      <c r="A908" s="104" t="s">
        <v>2475</v>
      </c>
      <c r="B908" s="1">
        <v>44232</v>
      </c>
      <c r="C908">
        <v>12</v>
      </c>
    </row>
    <row r="909" spans="1:3" ht="14.5" x14ac:dyDescent="0.35">
      <c r="A909" s="104" t="s">
        <v>2476</v>
      </c>
      <c r="B909" s="1">
        <v>44232</v>
      </c>
      <c r="C909">
        <v>16</v>
      </c>
    </row>
    <row r="910" spans="1:3" ht="14.5" x14ac:dyDescent="0.35">
      <c r="A910" s="104" t="s">
        <v>2478</v>
      </c>
      <c r="B910" s="1">
        <v>44232</v>
      </c>
      <c r="C910">
        <v>20</v>
      </c>
    </row>
    <row r="911" spans="1:3" ht="14.5" x14ac:dyDescent="0.35">
      <c r="A911" s="104" t="s">
        <v>1902</v>
      </c>
      <c r="B911" s="1">
        <v>44232</v>
      </c>
      <c r="C911">
        <v>200</v>
      </c>
    </row>
    <row r="912" spans="1:3" ht="14.5" x14ac:dyDescent="0.35">
      <c r="A912" s="104" t="s">
        <v>2005</v>
      </c>
      <c r="B912" s="1">
        <v>44232</v>
      </c>
      <c r="C912">
        <v>300</v>
      </c>
    </row>
    <row r="913" spans="1:3" ht="14.5" x14ac:dyDescent="0.35">
      <c r="A913" s="104" t="s">
        <v>2482</v>
      </c>
      <c r="B913" s="1">
        <v>44232</v>
      </c>
      <c r="C913">
        <v>32</v>
      </c>
    </row>
    <row r="914" spans="1:3" ht="14.5" x14ac:dyDescent="0.35">
      <c r="A914" s="104" t="s">
        <v>1378</v>
      </c>
      <c r="B914" s="1">
        <v>44232</v>
      </c>
      <c r="C914">
        <v>100</v>
      </c>
    </row>
    <row r="915" spans="1:3" ht="14.5" x14ac:dyDescent="0.35">
      <c r="A915" s="104" t="s">
        <v>2485</v>
      </c>
      <c r="B915" s="1">
        <v>44232</v>
      </c>
      <c r="C915">
        <v>2</v>
      </c>
    </row>
    <row r="916" spans="1:3" ht="14.5" x14ac:dyDescent="0.35">
      <c r="A916" s="104" t="s">
        <v>1835</v>
      </c>
      <c r="B916" s="1">
        <v>44232</v>
      </c>
      <c r="C916">
        <v>200</v>
      </c>
    </row>
    <row r="917" spans="1:3" ht="14.5" x14ac:dyDescent="0.35">
      <c r="A917" s="104" t="s">
        <v>1993</v>
      </c>
      <c r="B917" s="1">
        <v>44232</v>
      </c>
      <c r="C917">
        <v>100</v>
      </c>
    </row>
    <row r="918" spans="1:3" ht="14.5" x14ac:dyDescent="0.35">
      <c r="A918" s="104" t="s">
        <v>1536</v>
      </c>
      <c r="B918" s="1">
        <v>44232</v>
      </c>
      <c r="C918">
        <v>800</v>
      </c>
    </row>
    <row r="919" spans="1:3" ht="14.5" x14ac:dyDescent="0.35">
      <c r="A919" s="104" t="s">
        <v>1815</v>
      </c>
      <c r="B919" s="1">
        <v>44232</v>
      </c>
      <c r="C919">
        <v>400</v>
      </c>
    </row>
    <row r="920" spans="1:3" ht="14.5" x14ac:dyDescent="0.35">
      <c r="A920" s="104" t="s">
        <v>2431</v>
      </c>
      <c r="B920" s="1">
        <v>44232</v>
      </c>
      <c r="C920">
        <v>100</v>
      </c>
    </row>
    <row r="921" spans="1:3" ht="14.5" x14ac:dyDescent="0.35">
      <c r="A921" s="104" t="s">
        <v>2086</v>
      </c>
      <c r="B921" s="1">
        <v>44232</v>
      </c>
      <c r="C921">
        <v>150</v>
      </c>
    </row>
    <row r="922" spans="1:3" ht="14.5" x14ac:dyDescent="0.35">
      <c r="A922" s="104" t="s">
        <v>1408</v>
      </c>
      <c r="B922" s="1">
        <v>44232</v>
      </c>
      <c r="C922">
        <v>480</v>
      </c>
    </row>
    <row r="923" spans="1:3" ht="14.5" x14ac:dyDescent="0.35">
      <c r="A923" s="104" t="s">
        <v>1342</v>
      </c>
      <c r="B923" s="1">
        <v>44232</v>
      </c>
      <c r="C923">
        <v>1600</v>
      </c>
    </row>
    <row r="924" spans="1:3" ht="14.5" x14ac:dyDescent="0.35">
      <c r="A924" s="104" t="s">
        <v>1314</v>
      </c>
      <c r="B924" s="1">
        <v>44232</v>
      </c>
      <c r="C924">
        <v>1600</v>
      </c>
    </row>
    <row r="925" spans="1:3" ht="14.5" x14ac:dyDescent="0.35">
      <c r="A925" s="104" t="s">
        <v>1893</v>
      </c>
      <c r="B925" s="1">
        <v>44232</v>
      </c>
      <c r="C925">
        <v>2</v>
      </c>
    </row>
    <row r="926" spans="1:3" ht="14.5" x14ac:dyDescent="0.35">
      <c r="A926" s="104" t="s">
        <v>2058</v>
      </c>
      <c r="B926" s="1">
        <v>44232</v>
      </c>
      <c r="C926">
        <v>16</v>
      </c>
    </row>
    <row r="927" spans="1:3" ht="14.5" x14ac:dyDescent="0.35">
      <c r="A927" s="104" t="s">
        <v>2496</v>
      </c>
      <c r="B927" s="1">
        <v>44232</v>
      </c>
      <c r="C927">
        <v>4</v>
      </c>
    </row>
    <row r="928" spans="1:3" ht="14.5" x14ac:dyDescent="0.35">
      <c r="A928" s="104" t="s">
        <v>2498</v>
      </c>
      <c r="B928" s="1">
        <v>44232</v>
      </c>
      <c r="C928">
        <v>4</v>
      </c>
    </row>
    <row r="929" spans="1:3" ht="14.5" x14ac:dyDescent="0.35">
      <c r="A929" s="104" t="s">
        <v>1701</v>
      </c>
      <c r="B929" s="1">
        <v>44232</v>
      </c>
      <c r="C929">
        <v>100</v>
      </c>
    </row>
    <row r="930" spans="1:3" ht="14.5" x14ac:dyDescent="0.35">
      <c r="A930" s="104" t="s">
        <v>2501</v>
      </c>
      <c r="B930" s="1">
        <v>44232</v>
      </c>
      <c r="C930">
        <v>50</v>
      </c>
    </row>
    <row r="931" spans="1:3" ht="14.5" x14ac:dyDescent="0.35">
      <c r="A931" s="104" t="s">
        <v>218</v>
      </c>
      <c r="B931" s="1">
        <v>44232</v>
      </c>
      <c r="C931">
        <v>50</v>
      </c>
    </row>
    <row r="932" spans="1:3" ht="14.5" x14ac:dyDescent="0.35">
      <c r="A932" s="104" t="s">
        <v>219</v>
      </c>
      <c r="B932" s="1">
        <v>44232</v>
      </c>
      <c r="C932">
        <v>50</v>
      </c>
    </row>
    <row r="933" spans="1:3" ht="14.5" x14ac:dyDescent="0.35">
      <c r="A933" s="104" t="s">
        <v>2504</v>
      </c>
      <c r="B933" s="1">
        <v>44232</v>
      </c>
      <c r="C933">
        <v>12</v>
      </c>
    </row>
    <row r="934" spans="1:3" ht="14.5" x14ac:dyDescent="0.35">
      <c r="A934" s="104" t="s">
        <v>2506</v>
      </c>
      <c r="B934" s="1">
        <v>44232</v>
      </c>
      <c r="C934">
        <v>16</v>
      </c>
    </row>
    <row r="935" spans="1:3" ht="14.5" x14ac:dyDescent="0.35">
      <c r="A935" s="104" t="s">
        <v>2380</v>
      </c>
      <c r="B935" s="1">
        <v>44232</v>
      </c>
      <c r="C935">
        <v>1</v>
      </c>
    </row>
    <row r="936" spans="1:3" ht="14.5" x14ac:dyDescent="0.35">
      <c r="A936" s="104" t="s">
        <v>1580</v>
      </c>
      <c r="B936" s="1">
        <v>44232</v>
      </c>
      <c r="C936">
        <v>2</v>
      </c>
    </row>
    <row r="937" spans="1:3" ht="14.5" x14ac:dyDescent="0.35">
      <c r="A937" s="104" t="s">
        <v>1893</v>
      </c>
      <c r="B937" s="1">
        <v>44232</v>
      </c>
      <c r="C937">
        <v>2</v>
      </c>
    </row>
    <row r="938" spans="1:3" ht="14.5" x14ac:dyDescent="0.35">
      <c r="A938" s="104" t="s">
        <v>2512</v>
      </c>
      <c r="B938" s="1">
        <v>44235</v>
      </c>
      <c r="C938">
        <v>1</v>
      </c>
    </row>
    <row r="939" spans="1:3" ht="14.5" x14ac:dyDescent="0.35">
      <c r="A939" s="104" t="s">
        <v>873</v>
      </c>
      <c r="B939" s="1">
        <v>44235</v>
      </c>
      <c r="C939">
        <v>3</v>
      </c>
    </row>
    <row r="940" spans="1:3" ht="14.5" x14ac:dyDescent="0.35">
      <c r="A940" s="104" t="s">
        <v>2515</v>
      </c>
      <c r="B940" s="1">
        <v>44235</v>
      </c>
      <c r="C940">
        <v>72</v>
      </c>
    </row>
    <row r="941" spans="1:3" ht="14.5" x14ac:dyDescent="0.35">
      <c r="A941" s="104" t="s">
        <v>2517</v>
      </c>
      <c r="B941" s="1">
        <v>44235</v>
      </c>
      <c r="C941">
        <v>80</v>
      </c>
    </row>
    <row r="942" spans="1:3" ht="14.5" x14ac:dyDescent="0.35">
      <c r="A942" s="104" t="s">
        <v>2398</v>
      </c>
      <c r="B942" s="1">
        <v>44235</v>
      </c>
      <c r="C942">
        <v>40</v>
      </c>
    </row>
    <row r="943" spans="1:3" ht="14.5" x14ac:dyDescent="0.35">
      <c r="A943" s="104" t="s">
        <v>1765</v>
      </c>
      <c r="B943" s="1">
        <v>44235</v>
      </c>
      <c r="C943">
        <v>9</v>
      </c>
    </row>
    <row r="944" spans="1:3" ht="14.5" x14ac:dyDescent="0.35">
      <c r="A944" s="104" t="s">
        <v>2521</v>
      </c>
      <c r="B944" s="1">
        <v>44235</v>
      </c>
      <c r="C944">
        <v>2</v>
      </c>
    </row>
    <row r="945" spans="1:3" ht="14.5" x14ac:dyDescent="0.35">
      <c r="A945" s="104" t="s">
        <v>2521</v>
      </c>
      <c r="B945" s="1">
        <v>44235</v>
      </c>
      <c r="C945">
        <v>5</v>
      </c>
    </row>
    <row r="946" spans="1:3" ht="14.5" x14ac:dyDescent="0.35">
      <c r="A946" s="104" t="s">
        <v>2009</v>
      </c>
      <c r="B946" s="1">
        <v>44235</v>
      </c>
      <c r="C946">
        <v>22</v>
      </c>
    </row>
    <row r="947" spans="1:3" ht="14.5" x14ac:dyDescent="0.35">
      <c r="A947" s="104" t="s">
        <v>1973</v>
      </c>
      <c r="B947" s="1">
        <v>44235</v>
      </c>
      <c r="C947">
        <v>50</v>
      </c>
    </row>
    <row r="948" spans="1:3" ht="14.5" x14ac:dyDescent="0.35">
      <c r="A948" s="104" t="s">
        <v>1453</v>
      </c>
      <c r="B948" s="1">
        <v>44235</v>
      </c>
      <c r="C948">
        <v>500</v>
      </c>
    </row>
    <row r="949" spans="1:3" ht="14.5" x14ac:dyDescent="0.35">
      <c r="A949" s="104" t="s">
        <v>1437</v>
      </c>
      <c r="B949" s="1">
        <v>44235</v>
      </c>
      <c r="C949">
        <v>500</v>
      </c>
    </row>
    <row r="950" spans="1:3" ht="14.5" x14ac:dyDescent="0.35">
      <c r="A950" s="104" t="s">
        <v>2528</v>
      </c>
      <c r="B950" s="1">
        <v>44235</v>
      </c>
      <c r="C950">
        <v>6</v>
      </c>
    </row>
    <row r="951" spans="1:3" ht="14.5" x14ac:dyDescent="0.35">
      <c r="A951" s="104" t="s">
        <v>2530</v>
      </c>
      <c r="B951" s="1">
        <v>44235</v>
      </c>
      <c r="C951">
        <v>10</v>
      </c>
    </row>
    <row r="952" spans="1:3" ht="14.5" x14ac:dyDescent="0.35">
      <c r="A952" s="104" t="s">
        <v>554</v>
      </c>
      <c r="B952" s="1">
        <v>44235</v>
      </c>
      <c r="C952">
        <v>3</v>
      </c>
    </row>
    <row r="953" spans="1:3" ht="14.5" x14ac:dyDescent="0.35">
      <c r="A953" s="104" t="s">
        <v>554</v>
      </c>
      <c r="B953" s="1">
        <v>44235</v>
      </c>
      <c r="C953">
        <v>1</v>
      </c>
    </row>
    <row r="954" spans="1:3" ht="14.5" x14ac:dyDescent="0.35">
      <c r="A954" s="104" t="s">
        <v>2534</v>
      </c>
      <c r="B954" s="1">
        <v>44235</v>
      </c>
      <c r="C954">
        <v>8</v>
      </c>
    </row>
    <row r="955" spans="1:3" ht="14.5" x14ac:dyDescent="0.35">
      <c r="A955" s="104" t="s">
        <v>2536</v>
      </c>
      <c r="B955" s="1">
        <v>44235</v>
      </c>
      <c r="C955">
        <v>12</v>
      </c>
    </row>
    <row r="956" spans="1:3" ht="14.5" x14ac:dyDescent="0.35">
      <c r="A956" s="104" t="s">
        <v>2537</v>
      </c>
      <c r="B956" s="1">
        <v>44235</v>
      </c>
      <c r="C956">
        <v>1</v>
      </c>
    </row>
    <row r="957" spans="1:3" ht="14.5" x14ac:dyDescent="0.35">
      <c r="A957" s="104" t="s">
        <v>2190</v>
      </c>
      <c r="B957" s="1">
        <v>44235</v>
      </c>
      <c r="C957">
        <v>1</v>
      </c>
    </row>
    <row r="958" spans="1:3" ht="14.5" x14ac:dyDescent="0.35">
      <c r="A958" s="104" t="s">
        <v>1489</v>
      </c>
      <c r="B958" s="1">
        <v>44235</v>
      </c>
      <c r="C958">
        <v>1</v>
      </c>
    </row>
    <row r="959" spans="1:3" ht="14.5" x14ac:dyDescent="0.35">
      <c r="A959" s="104" t="s">
        <v>1429</v>
      </c>
      <c r="B959" s="1">
        <v>44235</v>
      </c>
      <c r="C959">
        <v>200</v>
      </c>
    </row>
    <row r="960" spans="1:3" ht="14.5" x14ac:dyDescent="0.35">
      <c r="A960" s="104" t="s">
        <v>1365</v>
      </c>
      <c r="B960" s="1">
        <v>44235</v>
      </c>
      <c r="C960">
        <v>200</v>
      </c>
    </row>
    <row r="961" spans="1:3" ht="14.5" x14ac:dyDescent="0.35">
      <c r="A961" s="104" t="s">
        <v>1299</v>
      </c>
      <c r="B961" s="1">
        <v>44235</v>
      </c>
      <c r="C961">
        <v>450</v>
      </c>
    </row>
    <row r="962" spans="1:3" ht="14.5" x14ac:dyDescent="0.35">
      <c r="A962" s="104" t="s">
        <v>1299</v>
      </c>
      <c r="B962" s="1">
        <v>44235</v>
      </c>
      <c r="C962">
        <v>1350</v>
      </c>
    </row>
    <row r="963" spans="1:3" ht="14.5" x14ac:dyDescent="0.35">
      <c r="A963" s="104" t="s">
        <v>1299</v>
      </c>
      <c r="B963" s="1">
        <v>44235</v>
      </c>
      <c r="C963">
        <v>200</v>
      </c>
    </row>
    <row r="964" spans="1:3" ht="14.5" x14ac:dyDescent="0.35">
      <c r="A964" s="104" t="s">
        <v>1314</v>
      </c>
      <c r="B964" s="1">
        <v>44235</v>
      </c>
      <c r="C964">
        <v>850</v>
      </c>
    </row>
    <row r="965" spans="1:3" ht="14.5" x14ac:dyDescent="0.35">
      <c r="A965" s="104" t="s">
        <v>1314</v>
      </c>
      <c r="B965" s="1">
        <v>44235</v>
      </c>
      <c r="C965">
        <v>2250</v>
      </c>
    </row>
    <row r="966" spans="1:3" ht="14.5" x14ac:dyDescent="0.35">
      <c r="A966" s="104" t="s">
        <v>1314</v>
      </c>
      <c r="B966" s="1">
        <v>44235</v>
      </c>
      <c r="C966">
        <v>1350</v>
      </c>
    </row>
    <row r="967" spans="1:3" ht="14.5" x14ac:dyDescent="0.35">
      <c r="A967" s="104" t="s">
        <v>1314</v>
      </c>
      <c r="B967" s="1">
        <v>44235</v>
      </c>
      <c r="C967">
        <v>550</v>
      </c>
    </row>
    <row r="968" spans="1:3" ht="14.5" x14ac:dyDescent="0.35">
      <c r="A968" s="104" t="s">
        <v>1507</v>
      </c>
      <c r="B968" s="1">
        <v>44235</v>
      </c>
      <c r="C968">
        <v>100</v>
      </c>
    </row>
    <row r="969" spans="1:3" ht="14.5" x14ac:dyDescent="0.35">
      <c r="A969" s="104" t="s">
        <v>2551</v>
      </c>
      <c r="B969" s="1">
        <v>44235</v>
      </c>
      <c r="C969">
        <v>10</v>
      </c>
    </row>
    <row r="970" spans="1:3" ht="14.5" x14ac:dyDescent="0.35">
      <c r="A970" s="104" t="s">
        <v>2553</v>
      </c>
      <c r="B970" s="1">
        <v>44235</v>
      </c>
      <c r="C970">
        <v>50</v>
      </c>
    </row>
    <row r="971" spans="1:3" ht="14.5" x14ac:dyDescent="0.35">
      <c r="A971" s="104" t="s">
        <v>1316</v>
      </c>
      <c r="B971" s="1">
        <v>44235</v>
      </c>
      <c r="C971">
        <v>500</v>
      </c>
    </row>
    <row r="972" spans="1:3" ht="14.5" x14ac:dyDescent="0.35">
      <c r="A972" s="104" t="s">
        <v>1299</v>
      </c>
      <c r="B972" s="1">
        <v>44235</v>
      </c>
      <c r="C972">
        <v>300</v>
      </c>
    </row>
    <row r="973" spans="1:3" ht="14.5" x14ac:dyDescent="0.35">
      <c r="A973" s="104" t="s">
        <v>1331</v>
      </c>
      <c r="B973" s="1">
        <v>44235</v>
      </c>
      <c r="C973">
        <v>200</v>
      </c>
    </row>
    <row r="974" spans="1:3" ht="14.5" x14ac:dyDescent="0.35">
      <c r="A974" s="104" t="s">
        <v>1481</v>
      </c>
      <c r="B974" s="1">
        <v>44235</v>
      </c>
      <c r="C974">
        <v>100</v>
      </c>
    </row>
    <row r="975" spans="1:3" ht="14.5" x14ac:dyDescent="0.35">
      <c r="A975" s="104" t="s">
        <v>1401</v>
      </c>
      <c r="B975" s="1">
        <v>44235</v>
      </c>
      <c r="C975">
        <v>50</v>
      </c>
    </row>
    <row r="976" spans="1:3" ht="14.5" x14ac:dyDescent="0.35">
      <c r="A976" s="104" t="s">
        <v>1648</v>
      </c>
      <c r="B976" s="1">
        <v>44235</v>
      </c>
      <c r="C976">
        <v>200</v>
      </c>
    </row>
    <row r="977" spans="1:3" ht="14.5" x14ac:dyDescent="0.35">
      <c r="A977" s="104" t="s">
        <v>2560</v>
      </c>
      <c r="B977" s="1">
        <v>44235</v>
      </c>
      <c r="C977">
        <v>3</v>
      </c>
    </row>
    <row r="978" spans="1:3" ht="14.5" x14ac:dyDescent="0.35">
      <c r="A978" s="104" t="s">
        <v>2562</v>
      </c>
      <c r="B978" s="1">
        <v>44235</v>
      </c>
      <c r="C978">
        <v>2</v>
      </c>
    </row>
    <row r="979" spans="1:3" ht="14.5" x14ac:dyDescent="0.35">
      <c r="A979" s="104" t="s">
        <v>2558</v>
      </c>
      <c r="B979" s="1">
        <v>44235</v>
      </c>
      <c r="C979">
        <v>96</v>
      </c>
    </row>
    <row r="980" spans="1:3" ht="14.5" x14ac:dyDescent="0.35">
      <c r="A980" s="104" t="s">
        <v>1356</v>
      </c>
      <c r="B980" s="1">
        <v>44235</v>
      </c>
      <c r="C980">
        <v>100</v>
      </c>
    </row>
    <row r="981" spans="1:3" ht="14.5" x14ac:dyDescent="0.35">
      <c r="A981" s="104" t="s">
        <v>2564</v>
      </c>
      <c r="B981" s="1">
        <v>44235</v>
      </c>
      <c r="C981">
        <v>64</v>
      </c>
    </row>
    <row r="982" spans="1:3" ht="14.5" x14ac:dyDescent="0.35">
      <c r="A982" s="104" t="s">
        <v>2566</v>
      </c>
      <c r="B982" s="1">
        <v>44235</v>
      </c>
      <c r="C982">
        <v>16</v>
      </c>
    </row>
    <row r="983" spans="1:3" ht="14.5" x14ac:dyDescent="0.35">
      <c r="A983" s="104" t="s">
        <v>2066</v>
      </c>
      <c r="B983" s="1">
        <v>44235</v>
      </c>
      <c r="C983">
        <v>50</v>
      </c>
    </row>
    <row r="984" spans="1:3" ht="14.5" x14ac:dyDescent="0.35">
      <c r="A984" s="104" t="s">
        <v>34</v>
      </c>
      <c r="B984" s="1">
        <v>44235</v>
      </c>
      <c r="C984">
        <v>4</v>
      </c>
    </row>
    <row r="985" spans="1:3" ht="14.5" x14ac:dyDescent="0.35">
      <c r="A985" s="104" t="s">
        <v>14</v>
      </c>
      <c r="B985" s="1">
        <v>44235</v>
      </c>
      <c r="C985">
        <v>1</v>
      </c>
    </row>
    <row r="986" spans="1:3" ht="14.5" x14ac:dyDescent="0.35">
      <c r="A986" s="104" t="s">
        <v>14</v>
      </c>
      <c r="B986" s="1">
        <v>44235</v>
      </c>
      <c r="C986">
        <v>2</v>
      </c>
    </row>
    <row r="987" spans="1:3" ht="14.5" x14ac:dyDescent="0.35">
      <c r="A987" s="104" t="s">
        <v>37</v>
      </c>
      <c r="B987" s="1">
        <v>44235</v>
      </c>
      <c r="C987">
        <v>10</v>
      </c>
    </row>
    <row r="988" spans="1:3" ht="14.5" x14ac:dyDescent="0.35">
      <c r="A988" s="104" t="s">
        <v>108</v>
      </c>
      <c r="B988" s="1">
        <v>44235</v>
      </c>
      <c r="C988">
        <v>3</v>
      </c>
    </row>
    <row r="989" spans="1:3" ht="14.5" x14ac:dyDescent="0.35">
      <c r="A989" s="104" t="s">
        <v>2401</v>
      </c>
      <c r="B989" s="1">
        <v>44235</v>
      </c>
      <c r="C989">
        <v>75</v>
      </c>
    </row>
    <row r="990" spans="1:3" ht="14.5" x14ac:dyDescent="0.35">
      <c r="A990" s="104" t="s">
        <v>2390</v>
      </c>
      <c r="B990" s="1">
        <v>44235</v>
      </c>
      <c r="C990">
        <v>50</v>
      </c>
    </row>
    <row r="991" spans="1:3" ht="14.5" x14ac:dyDescent="0.35">
      <c r="A991" s="104" t="s">
        <v>126</v>
      </c>
      <c r="B991" s="1">
        <v>44235</v>
      </c>
      <c r="C991">
        <v>2</v>
      </c>
    </row>
    <row r="992" spans="1:3" ht="14.5" x14ac:dyDescent="0.35">
      <c r="A992" s="104" t="s">
        <v>266</v>
      </c>
      <c r="B992" s="1">
        <v>44235</v>
      </c>
      <c r="C992">
        <v>6</v>
      </c>
    </row>
    <row r="993" spans="1:3" ht="14.5" x14ac:dyDescent="0.35">
      <c r="A993" s="104" t="s">
        <v>254</v>
      </c>
      <c r="B993" s="1">
        <v>44235</v>
      </c>
      <c r="C993">
        <v>2</v>
      </c>
    </row>
    <row r="994" spans="1:3" ht="14.5" x14ac:dyDescent="0.35">
      <c r="A994" s="104" t="s">
        <v>1537</v>
      </c>
      <c r="B994" s="1">
        <v>44235</v>
      </c>
      <c r="C994">
        <v>100</v>
      </c>
    </row>
    <row r="995" spans="1:3" ht="14.5" x14ac:dyDescent="0.35">
      <c r="A995" s="104" t="s">
        <v>1393</v>
      </c>
      <c r="B995" s="1">
        <v>44235</v>
      </c>
      <c r="C995">
        <v>200</v>
      </c>
    </row>
    <row r="996" spans="1:3" ht="14.5" x14ac:dyDescent="0.35">
      <c r="A996" s="104" t="s">
        <v>1716</v>
      </c>
      <c r="B996" s="1">
        <v>44235</v>
      </c>
      <c r="C996">
        <v>8</v>
      </c>
    </row>
    <row r="997" spans="1:3" ht="14.5" x14ac:dyDescent="0.35">
      <c r="A997" s="104" t="s">
        <v>1863</v>
      </c>
      <c r="B997" s="1">
        <v>44235</v>
      </c>
      <c r="C997">
        <v>16</v>
      </c>
    </row>
    <row r="998" spans="1:3" ht="14.5" x14ac:dyDescent="0.35">
      <c r="A998" s="104" t="s">
        <v>1821</v>
      </c>
      <c r="B998" s="1">
        <v>44235</v>
      </c>
      <c r="C998">
        <v>16</v>
      </c>
    </row>
    <row r="999" spans="1:3" ht="14.5" x14ac:dyDescent="0.35">
      <c r="A999" s="104" t="s">
        <v>60</v>
      </c>
      <c r="B999" s="1">
        <v>44235</v>
      </c>
      <c r="C999">
        <v>10</v>
      </c>
    </row>
    <row r="1000" spans="1:3" ht="14.5" x14ac:dyDescent="0.35">
      <c r="A1000" s="104" t="s">
        <v>64</v>
      </c>
      <c r="B1000" s="1">
        <v>44235</v>
      </c>
      <c r="C1000">
        <v>1</v>
      </c>
    </row>
    <row r="1001" spans="1:3" ht="14.5" x14ac:dyDescent="0.35">
      <c r="A1001" s="104" t="s">
        <v>8</v>
      </c>
      <c r="B1001" s="1">
        <v>44235</v>
      </c>
      <c r="C1001">
        <v>25</v>
      </c>
    </row>
    <row r="1002" spans="1:3" ht="14.5" x14ac:dyDescent="0.35">
      <c r="A1002" s="104" t="s">
        <v>1556</v>
      </c>
      <c r="B1002" s="1">
        <v>44235</v>
      </c>
      <c r="C1002">
        <v>1</v>
      </c>
    </row>
    <row r="1003" spans="1:3" ht="14.5" x14ac:dyDescent="0.35">
      <c r="A1003" s="104" t="s">
        <v>2582</v>
      </c>
      <c r="B1003" s="1">
        <v>44235</v>
      </c>
      <c r="C1003">
        <v>1</v>
      </c>
    </row>
    <row r="1004" spans="1:3" ht="14.5" x14ac:dyDescent="0.35">
      <c r="A1004" s="104" t="s">
        <v>2212</v>
      </c>
      <c r="B1004" s="1">
        <v>44235</v>
      </c>
      <c r="C1004">
        <v>2</v>
      </c>
    </row>
    <row r="1005" spans="1:3" ht="14.5" x14ac:dyDescent="0.35">
      <c r="A1005" s="104" t="s">
        <v>2583</v>
      </c>
      <c r="B1005" s="1">
        <v>44235</v>
      </c>
      <c r="C1005">
        <v>3</v>
      </c>
    </row>
    <row r="1006" spans="1:3" ht="14.5" x14ac:dyDescent="0.35">
      <c r="A1006" s="104" t="s">
        <v>1903</v>
      </c>
      <c r="B1006" s="1">
        <v>44235</v>
      </c>
      <c r="C1006">
        <v>300</v>
      </c>
    </row>
    <row r="1007" spans="1:3" ht="14.5" x14ac:dyDescent="0.35">
      <c r="A1007" s="104" t="s">
        <v>2584</v>
      </c>
      <c r="B1007" s="1">
        <v>44235</v>
      </c>
      <c r="C1007">
        <v>12</v>
      </c>
    </row>
    <row r="1008" spans="1:3" ht="14.5" x14ac:dyDescent="0.35">
      <c r="A1008" s="104" t="s">
        <v>1264</v>
      </c>
      <c r="B1008" s="1">
        <v>44235</v>
      </c>
      <c r="C1008">
        <v>1</v>
      </c>
    </row>
    <row r="1009" spans="1:3" ht="14.5" x14ac:dyDescent="0.35">
      <c r="A1009" s="104" t="s">
        <v>233</v>
      </c>
      <c r="B1009" s="1">
        <v>44235</v>
      </c>
      <c r="C1009">
        <v>1</v>
      </c>
    </row>
    <row r="1010" spans="1:3" ht="14.5" x14ac:dyDescent="0.35">
      <c r="A1010" s="104" t="s">
        <v>988</v>
      </c>
      <c r="B1010" s="1">
        <v>44235</v>
      </c>
      <c r="C1010">
        <v>3</v>
      </c>
    </row>
    <row r="1011" spans="1:3" ht="14.5" x14ac:dyDescent="0.35">
      <c r="A1011" s="104" t="s">
        <v>2585</v>
      </c>
      <c r="B1011" s="1">
        <v>44235</v>
      </c>
      <c r="C1011">
        <v>8</v>
      </c>
    </row>
    <row r="1012" spans="1:3" ht="14.5" x14ac:dyDescent="0.35">
      <c r="A1012" s="104" t="s">
        <v>2586</v>
      </c>
      <c r="B1012" s="1">
        <v>44235</v>
      </c>
      <c r="C1012">
        <v>8</v>
      </c>
    </row>
    <row r="1013" spans="1:3" ht="14.5" x14ac:dyDescent="0.35">
      <c r="A1013" s="104" t="s">
        <v>1201</v>
      </c>
      <c r="B1013" s="1">
        <v>44235</v>
      </c>
      <c r="C1013">
        <v>4</v>
      </c>
    </row>
    <row r="1014" spans="1:3" ht="14.5" x14ac:dyDescent="0.35">
      <c r="A1014" s="104" t="s">
        <v>243</v>
      </c>
      <c r="B1014" s="1">
        <v>44235</v>
      </c>
      <c r="C1014">
        <v>16</v>
      </c>
    </row>
    <row r="1015" spans="1:3" ht="14.5" x14ac:dyDescent="0.35">
      <c r="A1015" s="104" t="s">
        <v>2587</v>
      </c>
      <c r="B1015" s="1">
        <v>44235</v>
      </c>
      <c r="C1015">
        <v>8</v>
      </c>
    </row>
    <row r="1016" spans="1:3" ht="14.5" x14ac:dyDescent="0.35">
      <c r="A1016" s="104" t="s">
        <v>1569</v>
      </c>
      <c r="B1016" s="1">
        <v>44235</v>
      </c>
      <c r="C1016">
        <v>24</v>
      </c>
    </row>
    <row r="1017" spans="1:3" ht="14.5" x14ac:dyDescent="0.35">
      <c r="A1017" s="104" t="s">
        <v>2180</v>
      </c>
      <c r="B1017" s="1">
        <v>44235</v>
      </c>
      <c r="C1017">
        <v>20</v>
      </c>
    </row>
    <row r="1018" spans="1:3" ht="14.5" x14ac:dyDescent="0.35">
      <c r="A1018" s="104" t="s">
        <v>2588</v>
      </c>
      <c r="B1018" s="1">
        <v>44235</v>
      </c>
      <c r="C1018">
        <v>1</v>
      </c>
    </row>
    <row r="1019" spans="1:3" ht="14.5" x14ac:dyDescent="0.35">
      <c r="A1019" s="104" t="s">
        <v>2286</v>
      </c>
      <c r="B1019" s="1">
        <v>44235</v>
      </c>
      <c r="C1019">
        <v>56</v>
      </c>
    </row>
    <row r="1020" spans="1:3" ht="14.5" x14ac:dyDescent="0.35">
      <c r="A1020" s="104" t="s">
        <v>2300</v>
      </c>
      <c r="B1020" s="1">
        <v>44235</v>
      </c>
      <c r="C1020">
        <v>16</v>
      </c>
    </row>
    <row r="1021" spans="1:3" ht="14.5" x14ac:dyDescent="0.35">
      <c r="A1021" s="104" t="s">
        <v>1919</v>
      </c>
      <c r="B1021" s="1">
        <v>44235</v>
      </c>
      <c r="C1021">
        <v>16</v>
      </c>
    </row>
    <row r="1022" spans="1:3" ht="14.5" x14ac:dyDescent="0.35">
      <c r="A1022" s="104" t="s">
        <v>2589</v>
      </c>
      <c r="B1022" s="1">
        <v>44235</v>
      </c>
      <c r="C1022">
        <v>8</v>
      </c>
    </row>
    <row r="1023" spans="1:3" ht="14.5" x14ac:dyDescent="0.35">
      <c r="A1023" s="104" t="s">
        <v>2015</v>
      </c>
      <c r="B1023" s="1">
        <v>44235</v>
      </c>
      <c r="C1023">
        <v>8</v>
      </c>
    </row>
    <row r="1024" spans="1:3" ht="14.5" x14ac:dyDescent="0.35">
      <c r="A1024" s="104" t="s">
        <v>1862</v>
      </c>
      <c r="B1024" s="1">
        <v>44235</v>
      </c>
      <c r="C1024">
        <v>8</v>
      </c>
    </row>
    <row r="1025" spans="1:3" ht="14.5" x14ac:dyDescent="0.35">
      <c r="A1025" s="104" t="s">
        <v>1947</v>
      </c>
      <c r="B1025" s="1">
        <v>44235</v>
      </c>
      <c r="C1025">
        <v>16</v>
      </c>
    </row>
    <row r="1026" spans="1:3" ht="14.5" x14ac:dyDescent="0.35">
      <c r="A1026" s="104" t="s">
        <v>2021</v>
      </c>
      <c r="B1026" s="1">
        <v>44235</v>
      </c>
      <c r="C1026">
        <v>16</v>
      </c>
    </row>
    <row r="1027" spans="1:3" ht="14.5" x14ac:dyDescent="0.35">
      <c r="A1027" s="104" t="s">
        <v>1864</v>
      </c>
      <c r="B1027" s="1">
        <v>44235</v>
      </c>
      <c r="C1027">
        <v>8</v>
      </c>
    </row>
    <row r="1028" spans="1:3" ht="14.5" x14ac:dyDescent="0.35">
      <c r="A1028" s="104" t="s">
        <v>1570</v>
      </c>
      <c r="B1028" s="1">
        <v>44235</v>
      </c>
      <c r="C1028">
        <v>32</v>
      </c>
    </row>
    <row r="1029" spans="1:3" ht="14.5" x14ac:dyDescent="0.35">
      <c r="A1029" s="104" t="s">
        <v>1461</v>
      </c>
      <c r="B1029" s="1">
        <v>44235</v>
      </c>
      <c r="C1029">
        <v>4</v>
      </c>
    </row>
    <row r="1030" spans="1:3" ht="14.5" x14ac:dyDescent="0.35">
      <c r="A1030" s="104" t="s">
        <v>1615</v>
      </c>
      <c r="B1030" s="1">
        <v>44235</v>
      </c>
      <c r="C1030">
        <v>20</v>
      </c>
    </row>
    <row r="1031" spans="1:3" ht="14.5" x14ac:dyDescent="0.35">
      <c r="A1031" s="104" t="s">
        <v>1463</v>
      </c>
      <c r="B1031" s="1">
        <v>44235</v>
      </c>
      <c r="C1031">
        <v>68</v>
      </c>
    </row>
    <row r="1032" spans="1:3" ht="14.5" x14ac:dyDescent="0.35">
      <c r="A1032" s="104" t="s">
        <v>9</v>
      </c>
      <c r="B1032" s="1">
        <v>44235</v>
      </c>
      <c r="C1032">
        <v>15</v>
      </c>
    </row>
    <row r="1033" spans="1:3" ht="14.5" x14ac:dyDescent="0.35">
      <c r="A1033" s="104" t="s">
        <v>1334</v>
      </c>
      <c r="B1033" s="1">
        <v>44235</v>
      </c>
      <c r="C1033">
        <v>92</v>
      </c>
    </row>
    <row r="1034" spans="1:3" ht="14.5" x14ac:dyDescent="0.35">
      <c r="A1034" s="104" t="s">
        <v>2590</v>
      </c>
      <c r="B1034" s="1">
        <v>44235</v>
      </c>
      <c r="C1034">
        <v>1</v>
      </c>
    </row>
    <row r="1035" spans="1:3" ht="14.5" x14ac:dyDescent="0.35">
      <c r="A1035" s="104" t="s">
        <v>2591</v>
      </c>
      <c r="B1035" s="1">
        <v>44235</v>
      </c>
      <c r="C1035">
        <v>1</v>
      </c>
    </row>
    <row r="1036" spans="1:3" ht="14.5" x14ac:dyDescent="0.35">
      <c r="A1036" s="104" t="s">
        <v>2582</v>
      </c>
      <c r="B1036" s="1">
        <v>44235</v>
      </c>
      <c r="C1036">
        <v>2</v>
      </c>
    </row>
    <row r="1037" spans="1:3" ht="14.5" x14ac:dyDescent="0.35">
      <c r="A1037" s="104" t="s">
        <v>1587</v>
      </c>
      <c r="B1037" s="1">
        <v>44235</v>
      </c>
      <c r="C1037">
        <v>1</v>
      </c>
    </row>
    <row r="1038" spans="1:3" ht="14.5" x14ac:dyDescent="0.35">
      <c r="A1038" s="104" t="s">
        <v>1510</v>
      </c>
      <c r="B1038" s="1">
        <v>44235</v>
      </c>
      <c r="C1038">
        <v>1</v>
      </c>
    </row>
    <row r="1039" spans="1:3" ht="14.5" x14ac:dyDescent="0.35">
      <c r="A1039" s="104" t="s">
        <v>1489</v>
      </c>
      <c r="B1039" s="1">
        <v>44235</v>
      </c>
      <c r="C1039">
        <v>1</v>
      </c>
    </row>
    <row r="1040" spans="1:3" ht="14.5" x14ac:dyDescent="0.35">
      <c r="A1040" s="104" t="s">
        <v>2592</v>
      </c>
      <c r="B1040" s="1">
        <v>44235</v>
      </c>
      <c r="C1040">
        <v>1</v>
      </c>
    </row>
    <row r="1041" spans="1:3" ht="14.5" x14ac:dyDescent="0.35">
      <c r="A1041" s="104" t="s">
        <v>1478</v>
      </c>
      <c r="B1041" s="1">
        <v>44235</v>
      </c>
      <c r="C1041">
        <v>1</v>
      </c>
    </row>
    <row r="1042" spans="1:3" ht="14.5" x14ac:dyDescent="0.35">
      <c r="A1042" s="104" t="s">
        <v>1541</v>
      </c>
      <c r="B1042" s="1">
        <v>44235</v>
      </c>
      <c r="C1042">
        <v>400</v>
      </c>
    </row>
    <row r="1043" spans="1:3" ht="14.5" x14ac:dyDescent="0.35">
      <c r="A1043" s="104" t="s">
        <v>2593</v>
      </c>
      <c r="B1043" s="1">
        <v>44235</v>
      </c>
      <c r="C1043">
        <v>4</v>
      </c>
    </row>
    <row r="1044" spans="1:3" ht="14.5" x14ac:dyDescent="0.35">
      <c r="A1044" s="104" t="s">
        <v>1634</v>
      </c>
      <c r="B1044" s="1">
        <v>44235</v>
      </c>
      <c r="C1044">
        <v>3</v>
      </c>
    </row>
    <row r="1045" spans="1:3" ht="14.5" x14ac:dyDescent="0.35">
      <c r="A1045" s="104" t="s">
        <v>2594</v>
      </c>
      <c r="B1045" s="1">
        <v>44235</v>
      </c>
      <c r="C1045">
        <v>2</v>
      </c>
    </row>
    <row r="1046" spans="1:3" ht="14.5" x14ac:dyDescent="0.35">
      <c r="A1046" s="104" t="s">
        <v>2593</v>
      </c>
      <c r="B1046" s="1">
        <v>44235</v>
      </c>
      <c r="C1046">
        <v>1</v>
      </c>
    </row>
    <row r="1047" spans="1:3" ht="14.5" x14ac:dyDescent="0.35">
      <c r="A1047" s="104" t="s">
        <v>2595</v>
      </c>
      <c r="B1047" s="1">
        <v>44235</v>
      </c>
      <c r="C1047">
        <v>4</v>
      </c>
    </row>
    <row r="1048" spans="1:3" ht="14.5" x14ac:dyDescent="0.35">
      <c r="A1048" s="104" t="s">
        <v>1994</v>
      </c>
      <c r="B1048" s="1">
        <v>44235</v>
      </c>
      <c r="C1048">
        <v>200</v>
      </c>
    </row>
    <row r="1049" spans="1:3" ht="14.5" x14ac:dyDescent="0.35">
      <c r="A1049" s="104" t="s">
        <v>1960</v>
      </c>
      <c r="B1049" s="1">
        <v>44235</v>
      </c>
      <c r="C1049">
        <v>13</v>
      </c>
    </row>
    <row r="1050" spans="1:3" ht="14.5" x14ac:dyDescent="0.35">
      <c r="A1050" s="104" t="s">
        <v>1960</v>
      </c>
      <c r="B1050" s="1">
        <v>44235</v>
      </c>
      <c r="C1050">
        <v>67</v>
      </c>
    </row>
    <row r="1051" spans="1:3" ht="14.5" x14ac:dyDescent="0.35">
      <c r="A1051" s="104" t="s">
        <v>2597</v>
      </c>
      <c r="B1051" s="1">
        <v>44235</v>
      </c>
      <c r="C1051">
        <v>1</v>
      </c>
    </row>
    <row r="1052" spans="1:3" ht="14.5" x14ac:dyDescent="0.35">
      <c r="A1052" s="104" t="s">
        <v>2597</v>
      </c>
      <c r="B1052" s="1">
        <v>44235</v>
      </c>
      <c r="C1052">
        <v>1</v>
      </c>
    </row>
    <row r="1053" spans="1:3" ht="14.5" x14ac:dyDescent="0.35">
      <c r="A1053" s="104" t="s">
        <v>2009</v>
      </c>
      <c r="B1053" s="1">
        <v>44235</v>
      </c>
      <c r="C1053">
        <v>55</v>
      </c>
    </row>
    <row r="1054" spans="1:3" ht="14.5" x14ac:dyDescent="0.35">
      <c r="A1054" s="104" t="s">
        <v>2598</v>
      </c>
      <c r="B1054" s="1">
        <v>44235</v>
      </c>
      <c r="C1054">
        <v>3</v>
      </c>
    </row>
    <row r="1055" spans="1:3" ht="14.5" x14ac:dyDescent="0.35">
      <c r="A1055" s="104" t="s">
        <v>1893</v>
      </c>
      <c r="B1055" s="1">
        <v>44235</v>
      </c>
      <c r="C1055">
        <v>10</v>
      </c>
    </row>
    <row r="1056" spans="1:3" ht="14.5" x14ac:dyDescent="0.35">
      <c r="A1056" s="104" t="s">
        <v>2599</v>
      </c>
      <c r="B1056" s="1">
        <v>44235</v>
      </c>
      <c r="C1056">
        <v>2</v>
      </c>
    </row>
    <row r="1057" spans="1:3" ht="14.5" x14ac:dyDescent="0.35">
      <c r="A1057" s="104" t="s">
        <v>1484</v>
      </c>
      <c r="B1057" s="1">
        <v>44235</v>
      </c>
      <c r="C1057">
        <v>300</v>
      </c>
    </row>
    <row r="1058" spans="1:3" ht="14.5" x14ac:dyDescent="0.35">
      <c r="A1058" s="104" t="s">
        <v>1624</v>
      </c>
      <c r="B1058" s="1">
        <v>44235</v>
      </c>
      <c r="C1058">
        <v>100</v>
      </c>
    </row>
    <row r="1059" spans="1:3" ht="14.5" x14ac:dyDescent="0.35">
      <c r="A1059" s="104" t="s">
        <v>1624</v>
      </c>
      <c r="B1059" s="1">
        <v>44235</v>
      </c>
      <c r="C1059">
        <v>100</v>
      </c>
    </row>
    <row r="1060" spans="1:3" ht="14.5" x14ac:dyDescent="0.35">
      <c r="A1060" s="104" t="s">
        <v>1624</v>
      </c>
      <c r="B1060" s="1">
        <v>44235</v>
      </c>
      <c r="C1060">
        <v>100</v>
      </c>
    </row>
    <row r="1061" spans="1:3" ht="14.5" x14ac:dyDescent="0.35">
      <c r="A1061" s="104" t="s">
        <v>1624</v>
      </c>
      <c r="B1061" s="1">
        <v>44235</v>
      </c>
      <c r="C1061">
        <v>100</v>
      </c>
    </row>
    <row r="1062" spans="1:3" ht="14.5" x14ac:dyDescent="0.35">
      <c r="A1062" s="104" t="s">
        <v>1624</v>
      </c>
      <c r="B1062" s="1">
        <v>44235</v>
      </c>
      <c r="C1062">
        <v>300</v>
      </c>
    </row>
    <row r="1063" spans="1:3" ht="14.5" x14ac:dyDescent="0.35">
      <c r="A1063" s="104" t="s">
        <v>2601</v>
      </c>
      <c r="B1063" s="1">
        <v>44236</v>
      </c>
      <c r="C1063">
        <v>2</v>
      </c>
    </row>
    <row r="1064" spans="1:3" ht="14.5" x14ac:dyDescent="0.35">
      <c r="A1064" s="104" t="s">
        <v>2602</v>
      </c>
      <c r="B1064" s="1">
        <v>44236</v>
      </c>
      <c r="C1064">
        <v>1</v>
      </c>
    </row>
    <row r="1065" spans="1:3" ht="14.5" x14ac:dyDescent="0.35">
      <c r="A1065" s="104" t="s">
        <v>2603</v>
      </c>
      <c r="B1065" s="1">
        <v>44236</v>
      </c>
      <c r="C1065">
        <v>1</v>
      </c>
    </row>
    <row r="1066" spans="1:3" ht="14.5" x14ac:dyDescent="0.35">
      <c r="A1066" s="104" t="s">
        <v>2604</v>
      </c>
      <c r="B1066" s="1">
        <v>44236</v>
      </c>
      <c r="C1066">
        <v>1</v>
      </c>
    </row>
    <row r="1067" spans="1:3" ht="14.5" x14ac:dyDescent="0.35">
      <c r="A1067" s="104" t="s">
        <v>2605</v>
      </c>
      <c r="B1067" s="1">
        <v>44236</v>
      </c>
      <c r="C1067">
        <v>1</v>
      </c>
    </row>
    <row r="1068" spans="1:3" ht="14.5" x14ac:dyDescent="0.35">
      <c r="A1068" s="104" t="s">
        <v>2601</v>
      </c>
      <c r="B1068" s="1">
        <v>44236</v>
      </c>
      <c r="C1068">
        <v>1</v>
      </c>
    </row>
    <row r="1069" spans="1:3" ht="14.5" x14ac:dyDescent="0.35">
      <c r="A1069" s="104" t="s">
        <v>817</v>
      </c>
      <c r="B1069" s="1">
        <v>44236</v>
      </c>
      <c r="C1069">
        <v>25</v>
      </c>
    </row>
    <row r="1070" spans="1:3" ht="14.5" x14ac:dyDescent="0.35">
      <c r="A1070" s="104" t="s">
        <v>869</v>
      </c>
      <c r="B1070" s="1">
        <v>44236</v>
      </c>
      <c r="C1070">
        <v>8</v>
      </c>
    </row>
    <row r="1071" spans="1:3" ht="14.5" x14ac:dyDescent="0.35">
      <c r="A1071" s="104" t="s">
        <v>870</v>
      </c>
      <c r="B1071" s="1">
        <v>44236</v>
      </c>
      <c r="C1071">
        <v>6</v>
      </c>
    </row>
    <row r="1072" spans="1:3" ht="14.5" x14ac:dyDescent="0.35">
      <c r="A1072" s="104" t="s">
        <v>344</v>
      </c>
      <c r="B1072" s="1">
        <v>44236</v>
      </c>
      <c r="C1072">
        <v>143</v>
      </c>
    </row>
    <row r="1073" spans="1:3" ht="14.5" x14ac:dyDescent="0.35">
      <c r="A1073" s="104" t="s">
        <v>871</v>
      </c>
      <c r="B1073" s="1">
        <v>44236</v>
      </c>
      <c r="C1073">
        <v>12</v>
      </c>
    </row>
    <row r="1074" spans="1:3" ht="14.5" x14ac:dyDescent="0.35">
      <c r="A1074" s="104" t="s">
        <v>872</v>
      </c>
      <c r="B1074" s="1">
        <v>44236</v>
      </c>
      <c r="C1074">
        <v>6</v>
      </c>
    </row>
    <row r="1075" spans="1:3" ht="14.5" x14ac:dyDescent="0.35">
      <c r="A1075" s="104" t="s">
        <v>104</v>
      </c>
      <c r="B1075" s="1">
        <v>44236</v>
      </c>
      <c r="C1075">
        <v>1</v>
      </c>
    </row>
    <row r="1076" spans="1:3" ht="14.5" x14ac:dyDescent="0.35">
      <c r="A1076" s="104" t="s">
        <v>2352</v>
      </c>
      <c r="B1076" s="1">
        <v>44236</v>
      </c>
      <c r="C1076">
        <v>6</v>
      </c>
    </row>
    <row r="1077" spans="1:3" ht="14.5" x14ac:dyDescent="0.35">
      <c r="A1077" s="104" t="s">
        <v>2597</v>
      </c>
      <c r="B1077" s="1">
        <v>44236</v>
      </c>
      <c r="C1077">
        <v>1</v>
      </c>
    </row>
    <row r="1078" spans="1:3" ht="14.5" x14ac:dyDescent="0.35">
      <c r="A1078" s="104" t="s">
        <v>553</v>
      </c>
      <c r="B1078" s="1">
        <v>44236</v>
      </c>
      <c r="C1078">
        <v>5</v>
      </c>
    </row>
    <row r="1079" spans="1:3" ht="14.5" x14ac:dyDescent="0.35">
      <c r="A1079" s="104" t="s">
        <v>553</v>
      </c>
      <c r="B1079" s="1">
        <v>44236</v>
      </c>
      <c r="C1079">
        <v>1</v>
      </c>
    </row>
    <row r="1080" spans="1:3" ht="14.5" x14ac:dyDescent="0.35">
      <c r="A1080" s="104" t="s">
        <v>2521</v>
      </c>
      <c r="B1080" s="1">
        <v>44236</v>
      </c>
      <c r="C1080">
        <v>2</v>
      </c>
    </row>
    <row r="1081" spans="1:3" ht="14.5" x14ac:dyDescent="0.35">
      <c r="A1081" s="104" t="s">
        <v>1709</v>
      </c>
      <c r="B1081" s="1">
        <v>44236</v>
      </c>
      <c r="C1081">
        <v>4</v>
      </c>
    </row>
    <row r="1082" spans="1:3" ht="14.5" x14ac:dyDescent="0.35">
      <c r="A1082" s="104" t="s">
        <v>1329</v>
      </c>
      <c r="B1082" s="1">
        <v>44236</v>
      </c>
      <c r="C1082">
        <v>1050</v>
      </c>
    </row>
    <row r="1083" spans="1:3" ht="14.5" x14ac:dyDescent="0.35">
      <c r="A1083" s="104" t="s">
        <v>2606</v>
      </c>
      <c r="B1083" s="1">
        <v>44236</v>
      </c>
      <c r="C1083">
        <v>25</v>
      </c>
    </row>
    <row r="1084" spans="1:3" ht="14.5" x14ac:dyDescent="0.35">
      <c r="A1084" s="104" t="s">
        <v>1456</v>
      </c>
      <c r="B1084" s="1">
        <v>44236</v>
      </c>
      <c r="C1084">
        <v>10</v>
      </c>
    </row>
    <row r="1085" spans="1:3" ht="14.5" x14ac:dyDescent="0.35">
      <c r="A1085" s="104" t="s">
        <v>2607</v>
      </c>
      <c r="B1085" s="1">
        <v>44236</v>
      </c>
      <c r="C1085">
        <v>25</v>
      </c>
    </row>
    <row r="1086" spans="1:3" ht="14.5" x14ac:dyDescent="0.35">
      <c r="A1086" s="104" t="s">
        <v>33</v>
      </c>
      <c r="B1086" s="1">
        <v>44236</v>
      </c>
      <c r="C1086">
        <v>1</v>
      </c>
    </row>
    <row r="1087" spans="1:3" ht="14.5" x14ac:dyDescent="0.35">
      <c r="A1087" s="104" t="s">
        <v>14</v>
      </c>
      <c r="B1087" s="1">
        <v>44236</v>
      </c>
      <c r="C1087">
        <v>2</v>
      </c>
    </row>
    <row r="1088" spans="1:3" ht="14.5" x14ac:dyDescent="0.35">
      <c r="A1088" s="104" t="s">
        <v>253</v>
      </c>
      <c r="B1088" s="1">
        <v>44236</v>
      </c>
      <c r="C1088">
        <v>1</v>
      </c>
    </row>
    <row r="1089" spans="1:3" ht="14.5" x14ac:dyDescent="0.35">
      <c r="A1089" s="104" t="s">
        <v>108</v>
      </c>
      <c r="B1089" s="1">
        <v>44236</v>
      </c>
      <c r="C1089">
        <v>2</v>
      </c>
    </row>
    <row r="1090" spans="1:3" ht="14.5" x14ac:dyDescent="0.35">
      <c r="A1090" s="104" t="s">
        <v>142</v>
      </c>
      <c r="B1090" s="1">
        <v>44236</v>
      </c>
      <c r="C1090">
        <v>1</v>
      </c>
    </row>
    <row r="1091" spans="1:3" ht="14.5" x14ac:dyDescent="0.35">
      <c r="A1091" s="104" t="s">
        <v>1224</v>
      </c>
      <c r="B1091" s="1">
        <v>44236</v>
      </c>
      <c r="C1091">
        <v>1</v>
      </c>
    </row>
    <row r="1092" spans="1:3" ht="14.5" x14ac:dyDescent="0.35">
      <c r="A1092" s="104" t="s">
        <v>40</v>
      </c>
      <c r="B1092" s="1">
        <v>44236</v>
      </c>
      <c r="C1092">
        <v>5</v>
      </c>
    </row>
    <row r="1093" spans="1:3" ht="14.5" x14ac:dyDescent="0.35">
      <c r="A1093" s="104" t="s">
        <v>1494</v>
      </c>
      <c r="B1093" s="1">
        <v>44236</v>
      </c>
      <c r="C1093">
        <v>100</v>
      </c>
    </row>
    <row r="1094" spans="1:3" ht="14.5" x14ac:dyDescent="0.35">
      <c r="A1094" s="104" t="s">
        <v>2053</v>
      </c>
      <c r="B1094" s="1">
        <v>44236</v>
      </c>
      <c r="C1094">
        <v>16</v>
      </c>
    </row>
    <row r="1095" spans="1:3" ht="14.5" x14ac:dyDescent="0.35">
      <c r="A1095" s="104" t="s">
        <v>2608</v>
      </c>
      <c r="B1095" s="1">
        <v>44236</v>
      </c>
      <c r="C1095">
        <v>6</v>
      </c>
    </row>
    <row r="1096" spans="1:3" ht="14.5" x14ac:dyDescent="0.35">
      <c r="A1096" s="104" t="s">
        <v>1329</v>
      </c>
      <c r="B1096" s="1">
        <v>44236</v>
      </c>
      <c r="C1096">
        <v>150</v>
      </c>
    </row>
    <row r="1097" spans="1:3" ht="14.5" x14ac:dyDescent="0.35">
      <c r="A1097" s="104" t="s">
        <v>2609</v>
      </c>
      <c r="B1097" s="1">
        <v>44236</v>
      </c>
      <c r="C1097">
        <v>4</v>
      </c>
    </row>
    <row r="1098" spans="1:3" ht="14.5" x14ac:dyDescent="0.35">
      <c r="A1098" s="104" t="s">
        <v>2610</v>
      </c>
      <c r="B1098" s="1">
        <v>44236</v>
      </c>
      <c r="C1098">
        <v>50</v>
      </c>
    </row>
    <row r="1099" spans="1:3" ht="14.5" x14ac:dyDescent="0.35">
      <c r="A1099" s="104" t="s">
        <v>1941</v>
      </c>
      <c r="B1099" s="1">
        <v>44236</v>
      </c>
      <c r="C1099">
        <v>60</v>
      </c>
    </row>
    <row r="1100" spans="1:3" ht="14.5" x14ac:dyDescent="0.35">
      <c r="A1100" s="104" t="s">
        <v>1533</v>
      </c>
      <c r="B1100" s="1">
        <v>44236</v>
      </c>
      <c r="C1100">
        <v>1</v>
      </c>
    </row>
    <row r="1101" spans="1:3" ht="14.5" x14ac:dyDescent="0.35">
      <c r="A1101" s="104" t="s">
        <v>2611</v>
      </c>
      <c r="B1101" s="1">
        <v>44236</v>
      </c>
      <c r="C1101">
        <v>1</v>
      </c>
    </row>
    <row r="1102" spans="1:3" ht="14.5" x14ac:dyDescent="0.35">
      <c r="A1102" s="104" t="s">
        <v>2295</v>
      </c>
      <c r="B1102" s="1">
        <v>44236</v>
      </c>
      <c r="C1102">
        <v>1</v>
      </c>
    </row>
    <row r="1103" spans="1:3" ht="14.5" x14ac:dyDescent="0.35">
      <c r="A1103" s="104" t="s">
        <v>2612</v>
      </c>
      <c r="B1103" s="1">
        <v>44236</v>
      </c>
      <c r="C1103">
        <v>1</v>
      </c>
    </row>
    <row r="1104" spans="1:3" ht="14.5" x14ac:dyDescent="0.35">
      <c r="A1104" s="104" t="s">
        <v>2613</v>
      </c>
      <c r="B1104" s="1">
        <v>44236</v>
      </c>
      <c r="C1104">
        <v>5</v>
      </c>
    </row>
    <row r="1105" spans="1:3" ht="14.5" x14ac:dyDescent="0.35">
      <c r="A1105" s="104" t="s">
        <v>2614</v>
      </c>
      <c r="B1105" s="1">
        <v>44236</v>
      </c>
      <c r="C1105">
        <v>2</v>
      </c>
    </row>
    <row r="1106" spans="1:3" ht="14.5" x14ac:dyDescent="0.35">
      <c r="A1106" s="104" t="s">
        <v>2615</v>
      </c>
      <c r="B1106" s="1">
        <v>44236</v>
      </c>
      <c r="C1106">
        <v>2</v>
      </c>
    </row>
    <row r="1107" spans="1:3" ht="14.5" x14ac:dyDescent="0.35">
      <c r="A1107" s="104" t="s">
        <v>1828</v>
      </c>
      <c r="B1107" s="1">
        <v>44236</v>
      </c>
      <c r="C1107">
        <v>50</v>
      </c>
    </row>
    <row r="1108" spans="1:3" ht="14.5" x14ac:dyDescent="0.35">
      <c r="A1108" s="104" t="s">
        <v>1828</v>
      </c>
      <c r="B1108" s="1">
        <v>44236</v>
      </c>
      <c r="C1108">
        <v>50</v>
      </c>
    </row>
    <row r="1109" spans="1:3" ht="14.5" x14ac:dyDescent="0.35">
      <c r="A1109" s="104" t="s">
        <v>1520</v>
      </c>
      <c r="B1109" s="1">
        <v>44236</v>
      </c>
      <c r="C1109">
        <v>100</v>
      </c>
    </row>
    <row r="1110" spans="1:3" ht="14.5" x14ac:dyDescent="0.35">
      <c r="A1110" s="104" t="s">
        <v>8</v>
      </c>
      <c r="B1110" s="1">
        <v>44236</v>
      </c>
      <c r="C1110">
        <v>4</v>
      </c>
    </row>
    <row r="1111" spans="1:3" ht="14.5" x14ac:dyDescent="0.35">
      <c r="A1111" s="104" t="s">
        <v>1299</v>
      </c>
      <c r="B1111" s="1">
        <v>44236</v>
      </c>
      <c r="C1111">
        <v>300</v>
      </c>
    </row>
    <row r="1112" spans="1:3" ht="14.5" x14ac:dyDescent="0.35">
      <c r="A1112" s="104" t="s">
        <v>1279</v>
      </c>
      <c r="B1112" s="1">
        <v>44236</v>
      </c>
      <c r="C1112">
        <v>400</v>
      </c>
    </row>
    <row r="1113" spans="1:3" ht="14.5" x14ac:dyDescent="0.35">
      <c r="A1113" s="105" t="s">
        <v>1225</v>
      </c>
      <c r="B1113" s="1">
        <v>44236</v>
      </c>
      <c r="C1113">
        <v>200</v>
      </c>
    </row>
    <row r="1114" spans="1:3" ht="14.5" x14ac:dyDescent="0.35">
      <c r="A1114" s="104" t="s">
        <v>2616</v>
      </c>
      <c r="B1114" s="1">
        <v>44236</v>
      </c>
      <c r="C1114">
        <v>16</v>
      </c>
    </row>
    <row r="1115" spans="1:3" ht="14.5" x14ac:dyDescent="0.35">
      <c r="A1115" s="104" t="s">
        <v>2617</v>
      </c>
      <c r="B1115" s="1">
        <v>44236</v>
      </c>
      <c r="C1115">
        <v>16</v>
      </c>
    </row>
    <row r="1116" spans="1:3" ht="14.5" x14ac:dyDescent="0.35">
      <c r="A1116" s="104" t="s">
        <v>2618</v>
      </c>
      <c r="B1116" s="1">
        <v>44236</v>
      </c>
      <c r="C1116">
        <v>4</v>
      </c>
    </row>
    <row r="1117" spans="1:3" ht="14.5" x14ac:dyDescent="0.35">
      <c r="A1117" s="104" t="s">
        <v>2619</v>
      </c>
      <c r="B1117" s="1">
        <v>44236</v>
      </c>
      <c r="C1117">
        <v>8</v>
      </c>
    </row>
    <row r="1118" spans="1:3" ht="14.5" x14ac:dyDescent="0.35">
      <c r="A1118" s="104" t="s">
        <v>2620</v>
      </c>
      <c r="B1118" s="1">
        <v>44236</v>
      </c>
      <c r="C1118">
        <v>8</v>
      </c>
    </row>
    <row r="1119" spans="1:3" ht="14.5" x14ac:dyDescent="0.35">
      <c r="A1119" s="104" t="s">
        <v>1994</v>
      </c>
      <c r="B1119" s="1">
        <v>44236</v>
      </c>
      <c r="C1119">
        <v>100</v>
      </c>
    </row>
    <row r="1120" spans="1:3" ht="14.5" x14ac:dyDescent="0.35">
      <c r="A1120" s="104" t="s">
        <v>2619</v>
      </c>
      <c r="B1120" s="1">
        <v>44236</v>
      </c>
      <c r="C1120">
        <v>8</v>
      </c>
    </row>
    <row r="1121" spans="1:3" ht="14.5" x14ac:dyDescent="0.35">
      <c r="A1121" s="104" t="s">
        <v>2618</v>
      </c>
      <c r="B1121" s="1">
        <v>44236</v>
      </c>
      <c r="C1121">
        <v>8</v>
      </c>
    </row>
    <row r="1122" spans="1:3" ht="14.5" x14ac:dyDescent="0.35">
      <c r="A1122" s="104" t="s">
        <v>2173</v>
      </c>
      <c r="B1122" s="1">
        <v>44236</v>
      </c>
      <c r="C1122">
        <v>2</v>
      </c>
    </row>
    <row r="1123" spans="1:3" ht="14.5" x14ac:dyDescent="0.35">
      <c r="A1123" s="104" t="s">
        <v>2621</v>
      </c>
      <c r="B1123" s="1">
        <v>44236</v>
      </c>
      <c r="C1123">
        <v>1</v>
      </c>
    </row>
    <row r="1124" spans="1:3" ht="14.5" x14ac:dyDescent="0.35">
      <c r="A1124" s="104" t="s">
        <v>1622</v>
      </c>
      <c r="B1124" s="1">
        <v>44236</v>
      </c>
      <c r="C1124">
        <v>2</v>
      </c>
    </row>
    <row r="1125" spans="1:3" ht="14.5" x14ac:dyDescent="0.35">
      <c r="A1125" s="104" t="s">
        <v>2622</v>
      </c>
      <c r="B1125" s="1">
        <v>44236</v>
      </c>
      <c r="C1125">
        <v>1</v>
      </c>
    </row>
    <row r="1126" spans="1:3" ht="14.5" x14ac:dyDescent="0.35">
      <c r="A1126" s="104" t="s">
        <v>2622</v>
      </c>
      <c r="B1126" s="1">
        <v>44236</v>
      </c>
      <c r="C1126">
        <v>2</v>
      </c>
    </row>
    <row r="1127" spans="1:3" ht="14.5" x14ac:dyDescent="0.35">
      <c r="A1127" s="104" t="s">
        <v>2622</v>
      </c>
      <c r="B1127" s="1">
        <v>44236</v>
      </c>
      <c r="C1127">
        <v>4</v>
      </c>
    </row>
    <row r="1128" spans="1:3" ht="14.5" x14ac:dyDescent="0.35">
      <c r="A1128" s="104" t="s">
        <v>1283</v>
      </c>
      <c r="B1128" s="1">
        <v>44236</v>
      </c>
      <c r="C1128">
        <v>900</v>
      </c>
    </row>
    <row r="1129" spans="1:3" ht="14.5" x14ac:dyDescent="0.35">
      <c r="A1129" s="104" t="s">
        <v>1283</v>
      </c>
      <c r="B1129" s="1">
        <v>44236</v>
      </c>
      <c r="C1129">
        <v>2100</v>
      </c>
    </row>
    <row r="1130" spans="1:3" ht="14.5" x14ac:dyDescent="0.35">
      <c r="A1130" s="104" t="s">
        <v>1283</v>
      </c>
      <c r="B1130" s="1">
        <v>44236</v>
      </c>
      <c r="C1130">
        <v>500</v>
      </c>
    </row>
    <row r="1131" spans="1:3" ht="14.5" x14ac:dyDescent="0.35">
      <c r="A1131" s="104" t="s">
        <v>1347</v>
      </c>
      <c r="B1131" s="1">
        <v>44236</v>
      </c>
      <c r="C1131">
        <v>150</v>
      </c>
    </row>
    <row r="1132" spans="1:3" ht="14.5" x14ac:dyDescent="0.35">
      <c r="A1132" s="104" t="s">
        <v>1347</v>
      </c>
      <c r="B1132" s="1">
        <v>44236</v>
      </c>
      <c r="C1132">
        <v>850</v>
      </c>
    </row>
    <row r="1133" spans="1:3" ht="14.5" x14ac:dyDescent="0.35">
      <c r="A1133" s="104" t="s">
        <v>1534</v>
      </c>
      <c r="B1133" s="1">
        <v>44236</v>
      </c>
      <c r="C1133">
        <v>50</v>
      </c>
    </row>
    <row r="1134" spans="1:3" ht="14.5" x14ac:dyDescent="0.35">
      <c r="A1134" s="104" t="s">
        <v>1333</v>
      </c>
      <c r="B1134" s="1">
        <v>44236</v>
      </c>
      <c r="C1134">
        <v>800</v>
      </c>
    </row>
    <row r="1135" spans="1:3" ht="14.5" x14ac:dyDescent="0.35">
      <c r="A1135" s="104" t="s">
        <v>1316</v>
      </c>
      <c r="B1135" s="1">
        <v>44236</v>
      </c>
      <c r="C1135">
        <v>400</v>
      </c>
    </row>
    <row r="1136" spans="1:3" ht="14.5" x14ac:dyDescent="0.35">
      <c r="A1136" s="104" t="s">
        <v>2432</v>
      </c>
      <c r="B1136" s="1">
        <v>44236</v>
      </c>
      <c r="C1136">
        <v>100</v>
      </c>
    </row>
    <row r="1137" spans="1:3" ht="14.5" x14ac:dyDescent="0.35">
      <c r="A1137" s="104" t="s">
        <v>1579</v>
      </c>
      <c r="B1137" s="1">
        <v>44236</v>
      </c>
      <c r="C1137">
        <v>50</v>
      </c>
    </row>
    <row r="1138" spans="1:3" ht="14.5" x14ac:dyDescent="0.35">
      <c r="A1138" s="104" t="s">
        <v>2624</v>
      </c>
      <c r="B1138" s="1">
        <v>44236</v>
      </c>
      <c r="C1138">
        <v>50</v>
      </c>
    </row>
    <row r="1139" spans="1:3" ht="14.5" x14ac:dyDescent="0.35">
      <c r="A1139" s="104" t="s">
        <v>1574</v>
      </c>
      <c r="B1139" s="1">
        <v>44236</v>
      </c>
      <c r="C1139">
        <v>100</v>
      </c>
    </row>
    <row r="1140" spans="1:3" ht="14.5" x14ac:dyDescent="0.35">
      <c r="A1140" s="104" t="s">
        <v>1701</v>
      </c>
      <c r="B1140" s="1">
        <v>44236</v>
      </c>
      <c r="C1140">
        <v>100</v>
      </c>
    </row>
    <row r="1141" spans="1:3" ht="14.5" x14ac:dyDescent="0.35">
      <c r="A1141" s="104" t="s">
        <v>1693</v>
      </c>
      <c r="B1141" s="1">
        <v>44236</v>
      </c>
      <c r="C1141">
        <v>100</v>
      </c>
    </row>
    <row r="1142" spans="1:3" ht="14.5" x14ac:dyDescent="0.35">
      <c r="A1142" s="104" t="s">
        <v>1692</v>
      </c>
      <c r="B1142" s="1">
        <v>44236</v>
      </c>
      <c r="C1142">
        <v>25</v>
      </c>
    </row>
    <row r="1143" spans="1:3" ht="14.5" x14ac:dyDescent="0.35">
      <c r="A1143" s="104" t="s">
        <v>1921</v>
      </c>
      <c r="B1143" s="1">
        <v>44236</v>
      </c>
      <c r="C1143">
        <v>8</v>
      </c>
    </row>
    <row r="1144" spans="1:3" ht="14.5" x14ac:dyDescent="0.35">
      <c r="A1144" s="104" t="s">
        <v>2307</v>
      </c>
      <c r="B1144" s="1">
        <v>44236</v>
      </c>
      <c r="C1144">
        <v>16</v>
      </c>
    </row>
    <row r="1145" spans="1:3" ht="14.5" x14ac:dyDescent="0.35">
      <c r="A1145" s="104" t="s">
        <v>2625</v>
      </c>
      <c r="B1145" s="1">
        <v>44236</v>
      </c>
      <c r="C1145">
        <v>3</v>
      </c>
    </row>
    <row r="1146" spans="1:3" ht="14.5" x14ac:dyDescent="0.35">
      <c r="A1146" s="104" t="s">
        <v>2433</v>
      </c>
      <c r="B1146" s="1">
        <v>44236</v>
      </c>
      <c r="C1146">
        <v>100</v>
      </c>
    </row>
    <row r="1147" spans="1:3" ht="14.5" x14ac:dyDescent="0.35">
      <c r="A1147" s="104" t="s">
        <v>1719</v>
      </c>
      <c r="B1147" s="1">
        <v>44236</v>
      </c>
      <c r="C1147">
        <v>1</v>
      </c>
    </row>
    <row r="1148" spans="1:3" ht="14.5" x14ac:dyDescent="0.35">
      <c r="A1148" s="104" t="s">
        <v>1728</v>
      </c>
      <c r="B1148" s="1">
        <v>44236</v>
      </c>
      <c r="C1148">
        <v>1</v>
      </c>
    </row>
    <row r="1149" spans="1:3" ht="14.5" x14ac:dyDescent="0.35">
      <c r="A1149" s="104" t="s">
        <v>1318</v>
      </c>
      <c r="B1149" s="1">
        <v>44236</v>
      </c>
      <c r="C1149">
        <v>1000</v>
      </c>
    </row>
    <row r="1150" spans="1:3" ht="14.5" x14ac:dyDescent="0.35">
      <c r="A1150" s="104" t="s">
        <v>1688</v>
      </c>
      <c r="B1150" s="1">
        <v>44236</v>
      </c>
      <c r="C1150">
        <v>6</v>
      </c>
    </row>
    <row r="1151" spans="1:3" ht="14.5" x14ac:dyDescent="0.35">
      <c r="A1151" s="104" t="s">
        <v>1820</v>
      </c>
      <c r="B1151" s="1">
        <v>44236</v>
      </c>
      <c r="C1151">
        <v>10</v>
      </c>
    </row>
    <row r="1152" spans="1:3" ht="14.5" x14ac:dyDescent="0.35">
      <c r="A1152" s="104" t="s">
        <v>2626</v>
      </c>
      <c r="B1152" s="1">
        <v>44236</v>
      </c>
      <c r="C1152">
        <v>3</v>
      </c>
    </row>
    <row r="1153" spans="1:3" ht="14.5" x14ac:dyDescent="0.35">
      <c r="A1153" s="104" t="s">
        <v>1733</v>
      </c>
      <c r="B1153" s="1">
        <v>44236</v>
      </c>
      <c r="C1153">
        <v>100</v>
      </c>
    </row>
    <row r="1154" spans="1:3" ht="14.5" x14ac:dyDescent="0.35">
      <c r="A1154" s="104" t="s">
        <v>1329</v>
      </c>
      <c r="B1154" s="1">
        <v>44236</v>
      </c>
      <c r="C1154">
        <v>50</v>
      </c>
    </row>
    <row r="1155" spans="1:3" ht="14.5" x14ac:dyDescent="0.35">
      <c r="A1155" s="104" t="s">
        <v>2295</v>
      </c>
      <c r="B1155" s="1">
        <v>44236</v>
      </c>
      <c r="C1155">
        <v>1</v>
      </c>
    </row>
    <row r="1156" spans="1:3" ht="14.5" x14ac:dyDescent="0.35">
      <c r="A1156" s="104" t="s">
        <v>2627</v>
      </c>
      <c r="B1156" s="1">
        <v>44236</v>
      </c>
      <c r="C1156">
        <v>3</v>
      </c>
    </row>
    <row r="1157" spans="1:3" ht="14.5" x14ac:dyDescent="0.35">
      <c r="A1157" s="104" t="s">
        <v>2229</v>
      </c>
      <c r="B1157" s="1">
        <v>44236</v>
      </c>
      <c r="C1157">
        <v>3</v>
      </c>
    </row>
    <row r="1158" spans="1:3" ht="14.5" x14ac:dyDescent="0.35">
      <c r="A1158" s="104" t="s">
        <v>2628</v>
      </c>
      <c r="B1158" s="1">
        <v>44236</v>
      </c>
      <c r="C1158">
        <v>2</v>
      </c>
    </row>
    <row r="1159" spans="1:3" ht="14.5" x14ac:dyDescent="0.35">
      <c r="A1159" s="104" t="s">
        <v>2628</v>
      </c>
      <c r="B1159" s="1">
        <v>44236</v>
      </c>
      <c r="C1159">
        <v>1</v>
      </c>
    </row>
    <row r="1160" spans="1:3" ht="14.5" x14ac:dyDescent="0.35">
      <c r="A1160" s="104" t="s">
        <v>2629</v>
      </c>
      <c r="B1160" s="1">
        <v>44236</v>
      </c>
      <c r="C1160">
        <v>5</v>
      </c>
    </row>
    <row r="1161" spans="1:3" ht="14.5" x14ac:dyDescent="0.35">
      <c r="A1161" s="104" t="s">
        <v>1886</v>
      </c>
      <c r="B1161" s="1">
        <v>44236</v>
      </c>
      <c r="C1161">
        <v>50</v>
      </c>
    </row>
    <row r="1162" spans="1:3" ht="14.5" x14ac:dyDescent="0.35">
      <c r="A1162" s="104" t="s">
        <v>2615</v>
      </c>
      <c r="B1162" s="1">
        <v>44236</v>
      </c>
      <c r="C1162">
        <v>1</v>
      </c>
    </row>
    <row r="1163" spans="1:3" ht="14.5" x14ac:dyDescent="0.35">
      <c r="A1163" s="104" t="s">
        <v>1538</v>
      </c>
      <c r="B1163" s="1">
        <v>44236</v>
      </c>
      <c r="C1163">
        <v>100</v>
      </c>
    </row>
    <row r="1164" spans="1:3" ht="14.5" x14ac:dyDescent="0.35">
      <c r="A1164" s="104" t="s">
        <v>1557</v>
      </c>
      <c r="B1164" s="1">
        <v>44236</v>
      </c>
      <c r="C1164">
        <v>100</v>
      </c>
    </row>
    <row r="1165" spans="1:3" ht="14.5" x14ac:dyDescent="0.35">
      <c r="A1165" s="104" t="s">
        <v>1811</v>
      </c>
      <c r="B1165" s="1">
        <v>44236</v>
      </c>
      <c r="C1165">
        <v>24</v>
      </c>
    </row>
    <row r="1166" spans="1:3" ht="14.5" x14ac:dyDescent="0.35">
      <c r="A1166" s="104" t="s">
        <v>2630</v>
      </c>
      <c r="B1166" s="1">
        <v>44236</v>
      </c>
      <c r="C1166">
        <v>1</v>
      </c>
    </row>
    <row r="1167" spans="1:3" ht="14.5" x14ac:dyDescent="0.35">
      <c r="A1167" s="104" t="s">
        <v>2631</v>
      </c>
      <c r="B1167" s="1">
        <v>44236</v>
      </c>
      <c r="C1167">
        <v>2</v>
      </c>
    </row>
    <row r="1168" spans="1:3" ht="14.5" x14ac:dyDescent="0.35">
      <c r="A1168" s="104" t="s">
        <v>2632</v>
      </c>
      <c r="B1168" s="1">
        <v>44236</v>
      </c>
      <c r="C1168">
        <v>8</v>
      </c>
    </row>
    <row r="1169" spans="1:3" ht="14.5" x14ac:dyDescent="0.35">
      <c r="A1169" s="104" t="s">
        <v>2227</v>
      </c>
      <c r="B1169" s="1">
        <v>44236</v>
      </c>
      <c r="C1169">
        <v>6</v>
      </c>
    </row>
    <row r="1170" spans="1:3" ht="14.5" x14ac:dyDescent="0.35">
      <c r="A1170" s="104" t="s">
        <v>2227</v>
      </c>
      <c r="B1170" s="1">
        <v>44236</v>
      </c>
      <c r="C1170">
        <v>4</v>
      </c>
    </row>
    <row r="1171" spans="1:3" ht="14.5" x14ac:dyDescent="0.35">
      <c r="A1171" s="104" t="s">
        <v>1948</v>
      </c>
      <c r="B1171" s="1">
        <v>44236</v>
      </c>
      <c r="C1171">
        <v>2</v>
      </c>
    </row>
    <row r="1172" spans="1:3" ht="14.5" x14ac:dyDescent="0.35">
      <c r="A1172" s="104" t="s">
        <v>1548</v>
      </c>
      <c r="B1172" s="1">
        <v>44236</v>
      </c>
      <c r="C1172">
        <v>4</v>
      </c>
    </row>
    <row r="1173" spans="1:3" ht="14.5" x14ac:dyDescent="0.35">
      <c r="A1173" s="104" t="s">
        <v>1424</v>
      </c>
      <c r="B1173" s="1">
        <v>44236</v>
      </c>
      <c r="C1173">
        <v>2</v>
      </c>
    </row>
    <row r="1174" spans="1:3" ht="14.5" x14ac:dyDescent="0.35">
      <c r="A1174" s="104" t="s">
        <v>2633</v>
      </c>
      <c r="B1174" s="1">
        <v>44236</v>
      </c>
      <c r="C1174">
        <v>10</v>
      </c>
    </row>
    <row r="1175" spans="1:3" ht="14.5" x14ac:dyDescent="0.35">
      <c r="A1175" s="104" t="s">
        <v>2634</v>
      </c>
      <c r="B1175" s="1">
        <v>44236</v>
      </c>
      <c r="C1175">
        <v>2</v>
      </c>
    </row>
    <row r="1176" spans="1:3" ht="14.5" x14ac:dyDescent="0.35">
      <c r="A1176" s="104" t="s">
        <v>2635</v>
      </c>
      <c r="B1176" s="1">
        <v>44236</v>
      </c>
      <c r="C1176">
        <v>2</v>
      </c>
    </row>
    <row r="1177" spans="1:3" ht="14.5" x14ac:dyDescent="0.35">
      <c r="A1177" s="104" t="s">
        <v>2306</v>
      </c>
      <c r="B1177" s="1">
        <v>44236</v>
      </c>
      <c r="C1177">
        <v>7</v>
      </c>
    </row>
    <row r="1178" spans="1:3" ht="14.5" x14ac:dyDescent="0.35">
      <c r="A1178" s="104" t="s">
        <v>2636</v>
      </c>
      <c r="B1178" s="1">
        <v>44236</v>
      </c>
      <c r="C1178">
        <v>15</v>
      </c>
    </row>
    <row r="1179" spans="1:3" ht="14.5" x14ac:dyDescent="0.35">
      <c r="A1179" s="104" t="s">
        <v>1458</v>
      </c>
      <c r="B1179" s="1">
        <v>44236</v>
      </c>
      <c r="C1179">
        <v>100</v>
      </c>
    </row>
    <row r="1180" spans="1:3" ht="14.5" x14ac:dyDescent="0.35">
      <c r="A1180" s="104" t="s">
        <v>1331</v>
      </c>
      <c r="B1180" s="1">
        <v>44236</v>
      </c>
      <c r="C1180">
        <v>50</v>
      </c>
    </row>
    <row r="1181" spans="1:3" ht="14.5" x14ac:dyDescent="0.35">
      <c r="A1181" s="104" t="s">
        <v>1287</v>
      </c>
      <c r="B1181" s="1">
        <v>44236</v>
      </c>
      <c r="C1181">
        <v>200</v>
      </c>
    </row>
    <row r="1182" spans="1:3" ht="14.5" x14ac:dyDescent="0.35">
      <c r="A1182" s="104" t="s">
        <v>1287</v>
      </c>
      <c r="B1182" s="1">
        <v>44236</v>
      </c>
      <c r="C1182">
        <v>300</v>
      </c>
    </row>
    <row r="1183" spans="1:3" ht="14.5" x14ac:dyDescent="0.35">
      <c r="A1183" s="104" t="s">
        <v>2634</v>
      </c>
      <c r="B1183" s="1">
        <v>44236</v>
      </c>
      <c r="C1183">
        <v>30</v>
      </c>
    </row>
    <row r="1184" spans="1:3" ht="14.5" x14ac:dyDescent="0.35">
      <c r="A1184" s="104" t="s">
        <v>2634</v>
      </c>
      <c r="B1184" s="1">
        <v>44236</v>
      </c>
      <c r="C1184">
        <v>2</v>
      </c>
    </row>
    <row r="1185" spans="1:3" ht="14.5" x14ac:dyDescent="0.35">
      <c r="A1185" s="104" t="s">
        <v>1513</v>
      </c>
      <c r="B1185" s="1">
        <v>44236</v>
      </c>
      <c r="C1185">
        <v>500</v>
      </c>
    </row>
    <row r="1186" spans="1:3" ht="14.5" x14ac:dyDescent="0.35">
      <c r="A1186" s="104" t="s">
        <v>2637</v>
      </c>
      <c r="B1186" s="1">
        <v>44236</v>
      </c>
      <c r="C1186">
        <v>1</v>
      </c>
    </row>
    <row r="1187" spans="1:3" ht="14.5" x14ac:dyDescent="0.35">
      <c r="A1187" s="104" t="s">
        <v>2380</v>
      </c>
      <c r="B1187" s="1">
        <v>44236</v>
      </c>
      <c r="C1187">
        <v>1</v>
      </c>
    </row>
    <row r="1188" spans="1:3" ht="14.5" x14ac:dyDescent="0.35">
      <c r="A1188" s="104" t="s">
        <v>2485</v>
      </c>
      <c r="B1188" s="1">
        <v>44236</v>
      </c>
      <c r="C1188">
        <v>1</v>
      </c>
    </row>
    <row r="1189" spans="1:3" ht="14.5" x14ac:dyDescent="0.35">
      <c r="A1189" s="104" t="s">
        <v>1889</v>
      </c>
      <c r="B1189" s="1">
        <v>44236</v>
      </c>
      <c r="C1189">
        <v>1</v>
      </c>
    </row>
    <row r="1190" spans="1:3" ht="14.5" x14ac:dyDescent="0.35">
      <c r="A1190" s="104" t="s">
        <v>1663</v>
      </c>
      <c r="B1190" s="1">
        <v>44236</v>
      </c>
      <c r="C1190">
        <v>1</v>
      </c>
    </row>
    <row r="1191" spans="1:3" ht="14.5" x14ac:dyDescent="0.35">
      <c r="A1191" s="104" t="s">
        <v>1321</v>
      </c>
      <c r="B1191" s="1">
        <v>44236</v>
      </c>
      <c r="C1191">
        <v>300</v>
      </c>
    </row>
    <row r="1192" spans="1:3" ht="14.5" x14ac:dyDescent="0.35">
      <c r="A1192" s="104" t="s">
        <v>1853</v>
      </c>
      <c r="B1192" s="1">
        <v>44236</v>
      </c>
      <c r="C1192">
        <v>500</v>
      </c>
    </row>
    <row r="1193" spans="1:3" ht="14.5" x14ac:dyDescent="0.35">
      <c r="A1193" s="104" t="s">
        <v>1460</v>
      </c>
      <c r="B1193" s="1">
        <v>44236</v>
      </c>
      <c r="C1193">
        <v>200</v>
      </c>
    </row>
    <row r="1194" spans="1:3" ht="14.5" x14ac:dyDescent="0.35">
      <c r="A1194" s="104" t="s">
        <v>1410</v>
      </c>
      <c r="B1194" s="1">
        <v>44236</v>
      </c>
      <c r="C1194">
        <v>1800</v>
      </c>
    </row>
    <row r="1195" spans="1:3" ht="14.5" x14ac:dyDescent="0.35">
      <c r="A1195" s="104" t="s">
        <v>1337</v>
      </c>
      <c r="B1195" s="1">
        <v>44236</v>
      </c>
      <c r="C1195">
        <v>220</v>
      </c>
    </row>
    <row r="1196" spans="1:3" ht="14.5" x14ac:dyDescent="0.35">
      <c r="A1196" s="104" t="s">
        <v>833</v>
      </c>
      <c r="B1196" s="1">
        <v>44237</v>
      </c>
      <c r="C1196">
        <v>7</v>
      </c>
    </row>
    <row r="1197" spans="1:3" ht="14.5" x14ac:dyDescent="0.35">
      <c r="A1197" s="104" t="s">
        <v>834</v>
      </c>
      <c r="B1197" s="1">
        <v>44237</v>
      </c>
      <c r="C1197">
        <v>10</v>
      </c>
    </row>
    <row r="1198" spans="1:3" ht="14.5" x14ac:dyDescent="0.35">
      <c r="A1198" s="104" t="s">
        <v>796</v>
      </c>
      <c r="B1198" s="1">
        <v>44237</v>
      </c>
      <c r="C1198">
        <v>1</v>
      </c>
    </row>
    <row r="1199" spans="1:3" ht="14.5" x14ac:dyDescent="0.35">
      <c r="A1199" s="104" t="s">
        <v>835</v>
      </c>
      <c r="B1199" s="1">
        <v>44237</v>
      </c>
      <c r="C1199">
        <v>1</v>
      </c>
    </row>
    <row r="1200" spans="1:3" ht="14.5" x14ac:dyDescent="0.35">
      <c r="A1200" s="104" t="s">
        <v>796</v>
      </c>
      <c r="B1200" s="1">
        <v>44237</v>
      </c>
      <c r="C1200">
        <v>2</v>
      </c>
    </row>
    <row r="1201" spans="1:3" ht="14.5" x14ac:dyDescent="0.35">
      <c r="A1201" s="104" t="s">
        <v>836</v>
      </c>
      <c r="B1201" s="1">
        <v>44237</v>
      </c>
      <c r="C1201">
        <v>20</v>
      </c>
    </row>
    <row r="1202" spans="1:3" ht="14.5" x14ac:dyDescent="0.35">
      <c r="A1202" s="104" t="s">
        <v>837</v>
      </c>
      <c r="B1202" s="1">
        <v>44237</v>
      </c>
      <c r="C1202">
        <v>2</v>
      </c>
    </row>
    <row r="1203" spans="1:3" ht="14.5" x14ac:dyDescent="0.35">
      <c r="A1203" s="104" t="s">
        <v>838</v>
      </c>
      <c r="B1203" s="1">
        <v>44237</v>
      </c>
      <c r="C1203">
        <v>1</v>
      </c>
    </row>
    <row r="1204" spans="1:3" ht="14.5" x14ac:dyDescent="0.35">
      <c r="A1204" s="104" t="s">
        <v>818</v>
      </c>
      <c r="B1204" s="1">
        <v>44237</v>
      </c>
      <c r="C1204">
        <v>15</v>
      </c>
    </row>
    <row r="1205" spans="1:3" ht="14.5" x14ac:dyDescent="0.35">
      <c r="A1205" s="104" t="s">
        <v>836</v>
      </c>
      <c r="B1205" s="1">
        <v>44237</v>
      </c>
      <c r="C1205">
        <v>5</v>
      </c>
    </row>
    <row r="1206" spans="1:3" ht="14.5" x14ac:dyDescent="0.35">
      <c r="A1206" s="104" t="s">
        <v>839</v>
      </c>
      <c r="B1206" s="1">
        <v>44237</v>
      </c>
      <c r="C1206">
        <v>2</v>
      </c>
    </row>
    <row r="1207" spans="1:3" ht="14.5" x14ac:dyDescent="0.35">
      <c r="A1207" s="104" t="s">
        <v>840</v>
      </c>
      <c r="B1207" s="1">
        <v>44237</v>
      </c>
      <c r="C1207">
        <v>4</v>
      </c>
    </row>
    <row r="1208" spans="1:3" ht="14.5" x14ac:dyDescent="0.35">
      <c r="A1208" s="104" t="s">
        <v>804</v>
      </c>
      <c r="B1208" s="1">
        <v>44237</v>
      </c>
      <c r="C1208">
        <v>5</v>
      </c>
    </row>
    <row r="1209" spans="1:3" ht="14.5" x14ac:dyDescent="0.35">
      <c r="A1209" s="104" t="s">
        <v>841</v>
      </c>
      <c r="B1209" s="1">
        <v>44237</v>
      </c>
      <c r="C1209">
        <v>10</v>
      </c>
    </row>
    <row r="1210" spans="1:3" ht="14.5" x14ac:dyDescent="0.35">
      <c r="A1210" s="104" t="s">
        <v>842</v>
      </c>
      <c r="B1210" s="1">
        <v>44237</v>
      </c>
      <c r="C1210">
        <v>10</v>
      </c>
    </row>
    <row r="1211" spans="1:3" ht="14.5" x14ac:dyDescent="0.35">
      <c r="A1211" s="104" t="s">
        <v>843</v>
      </c>
      <c r="B1211" s="1">
        <v>44237</v>
      </c>
      <c r="C1211">
        <v>10</v>
      </c>
    </row>
    <row r="1212" spans="1:3" ht="14.5" x14ac:dyDescent="0.35">
      <c r="A1212" s="104" t="s">
        <v>649</v>
      </c>
      <c r="B1212" s="1">
        <v>44237</v>
      </c>
      <c r="C1212">
        <v>14</v>
      </c>
    </row>
    <row r="1213" spans="1:3" ht="14.5" x14ac:dyDescent="0.35">
      <c r="A1213" s="104" t="s">
        <v>347</v>
      </c>
      <c r="B1213" s="1">
        <v>44237</v>
      </c>
      <c r="C1213">
        <v>1</v>
      </c>
    </row>
    <row r="1214" spans="1:3" ht="14.5" x14ac:dyDescent="0.35">
      <c r="A1214" s="104" t="s">
        <v>841</v>
      </c>
      <c r="B1214" s="1">
        <v>44237</v>
      </c>
      <c r="C1214">
        <v>20</v>
      </c>
    </row>
    <row r="1215" spans="1:3" ht="14.5" x14ac:dyDescent="0.35">
      <c r="A1215" s="104" t="s">
        <v>841</v>
      </c>
      <c r="B1215" s="1">
        <v>44237</v>
      </c>
      <c r="C1215">
        <v>15</v>
      </c>
    </row>
    <row r="1216" spans="1:3" ht="14.5" x14ac:dyDescent="0.35">
      <c r="A1216" s="104" t="s">
        <v>800</v>
      </c>
      <c r="B1216" s="1">
        <v>44237</v>
      </c>
      <c r="C1216">
        <v>12</v>
      </c>
    </row>
    <row r="1217" spans="1:3" ht="14.5" x14ac:dyDescent="0.35">
      <c r="A1217" s="104" t="s">
        <v>100</v>
      </c>
      <c r="B1217" s="1">
        <v>44237</v>
      </c>
      <c r="C1217">
        <v>2</v>
      </c>
    </row>
    <row r="1218" spans="1:3" ht="14.5" x14ac:dyDescent="0.35">
      <c r="A1218" s="104" t="s">
        <v>101</v>
      </c>
      <c r="B1218" s="1">
        <v>44237</v>
      </c>
      <c r="C1218">
        <v>7</v>
      </c>
    </row>
    <row r="1219" spans="1:3" ht="14.5" x14ac:dyDescent="0.35">
      <c r="A1219" s="104" t="s">
        <v>845</v>
      </c>
      <c r="B1219" s="1">
        <v>44237</v>
      </c>
      <c r="C1219">
        <v>4</v>
      </c>
    </row>
    <row r="1220" spans="1:3" ht="14.5" x14ac:dyDescent="0.35">
      <c r="A1220" s="104" t="s">
        <v>100</v>
      </c>
      <c r="B1220" s="1">
        <v>44237</v>
      </c>
      <c r="C1220">
        <v>1</v>
      </c>
    </row>
    <row r="1221" spans="1:3" ht="14.5" x14ac:dyDescent="0.35">
      <c r="A1221" s="104" t="s">
        <v>846</v>
      </c>
      <c r="B1221" s="1">
        <v>44237</v>
      </c>
      <c r="C1221">
        <v>1</v>
      </c>
    </row>
    <row r="1222" spans="1:3" ht="14.5" x14ac:dyDescent="0.35">
      <c r="A1222" s="104" t="s">
        <v>847</v>
      </c>
      <c r="B1222" s="1">
        <v>44237</v>
      </c>
      <c r="C1222">
        <v>1</v>
      </c>
    </row>
    <row r="1223" spans="1:3" ht="14.5" x14ac:dyDescent="0.35">
      <c r="A1223" s="104" t="s">
        <v>848</v>
      </c>
      <c r="B1223" s="1">
        <v>44237</v>
      </c>
      <c r="C1223">
        <v>3</v>
      </c>
    </row>
    <row r="1224" spans="1:3" ht="14.5" x14ac:dyDescent="0.35">
      <c r="A1224" s="104" t="s">
        <v>833</v>
      </c>
      <c r="B1224" s="1">
        <v>44237</v>
      </c>
      <c r="C1224">
        <v>3</v>
      </c>
    </row>
    <row r="1225" spans="1:3" ht="14.5" x14ac:dyDescent="0.35">
      <c r="A1225" s="104" t="s">
        <v>849</v>
      </c>
      <c r="B1225" s="1">
        <v>44237</v>
      </c>
      <c r="C1225">
        <v>10</v>
      </c>
    </row>
    <row r="1226" spans="1:3" ht="14.5" x14ac:dyDescent="0.35">
      <c r="A1226" s="104" t="s">
        <v>850</v>
      </c>
      <c r="B1226" s="1">
        <v>44237</v>
      </c>
      <c r="C1226">
        <v>1</v>
      </c>
    </row>
    <row r="1227" spans="1:3" ht="14.5" x14ac:dyDescent="0.35">
      <c r="A1227" s="104" t="s">
        <v>839</v>
      </c>
      <c r="B1227" s="1">
        <v>44237</v>
      </c>
      <c r="C1227">
        <v>2</v>
      </c>
    </row>
    <row r="1228" spans="1:3" ht="14.5" x14ac:dyDescent="0.35">
      <c r="A1228" s="104" t="s">
        <v>290</v>
      </c>
      <c r="B1228" s="1">
        <v>44237</v>
      </c>
      <c r="C1228">
        <v>10</v>
      </c>
    </row>
    <row r="1229" spans="1:3" ht="14.5" x14ac:dyDescent="0.35">
      <c r="A1229" s="104" t="s">
        <v>851</v>
      </c>
      <c r="B1229" s="1">
        <v>44237</v>
      </c>
      <c r="C1229">
        <v>20</v>
      </c>
    </row>
    <row r="1230" spans="1:3" ht="14.5" x14ac:dyDescent="0.35">
      <c r="A1230" s="104" t="s">
        <v>843</v>
      </c>
      <c r="B1230" s="1">
        <v>44237</v>
      </c>
      <c r="C1230">
        <v>1</v>
      </c>
    </row>
    <row r="1231" spans="1:3" ht="14.5" x14ac:dyDescent="0.35">
      <c r="A1231" s="104" t="s">
        <v>852</v>
      </c>
      <c r="B1231" s="1">
        <v>44237</v>
      </c>
      <c r="C1231">
        <v>1</v>
      </c>
    </row>
    <row r="1232" spans="1:3" ht="14.5" x14ac:dyDescent="0.35">
      <c r="A1232" s="104" t="s">
        <v>853</v>
      </c>
      <c r="B1232" s="1">
        <v>44237</v>
      </c>
      <c r="C1232">
        <v>1</v>
      </c>
    </row>
    <row r="1233" spans="1:3" ht="14.5" x14ac:dyDescent="0.35">
      <c r="A1233" s="104" t="s">
        <v>854</v>
      </c>
      <c r="B1233" s="1">
        <v>44237</v>
      </c>
      <c r="C1233">
        <v>15</v>
      </c>
    </row>
    <row r="1234" spans="1:3" ht="14.5" x14ac:dyDescent="0.35">
      <c r="A1234" s="104" t="s">
        <v>852</v>
      </c>
      <c r="B1234" s="1">
        <v>44237</v>
      </c>
      <c r="C1234">
        <v>12</v>
      </c>
    </row>
    <row r="1235" spans="1:3" ht="14.5" x14ac:dyDescent="0.35">
      <c r="A1235" s="104" t="s">
        <v>853</v>
      </c>
      <c r="B1235" s="1">
        <v>44237</v>
      </c>
      <c r="C1235">
        <v>18</v>
      </c>
    </row>
    <row r="1236" spans="1:3" ht="14.5" x14ac:dyDescent="0.35">
      <c r="A1236" s="104" t="s">
        <v>341</v>
      </c>
      <c r="B1236" s="1">
        <v>44237</v>
      </c>
      <c r="C1236">
        <v>1</v>
      </c>
    </row>
    <row r="1237" spans="1:3" ht="14.5" x14ac:dyDescent="0.35">
      <c r="A1237" s="104" t="s">
        <v>855</v>
      </c>
      <c r="B1237" s="1">
        <v>44237</v>
      </c>
      <c r="C1237">
        <v>1</v>
      </c>
    </row>
    <row r="1238" spans="1:3" ht="14.5" x14ac:dyDescent="0.35">
      <c r="A1238" s="104" t="s">
        <v>856</v>
      </c>
      <c r="B1238" s="1">
        <v>44237</v>
      </c>
      <c r="C1238">
        <v>3</v>
      </c>
    </row>
    <row r="1239" spans="1:3" ht="14.5" x14ac:dyDescent="0.35">
      <c r="A1239" s="104" t="s">
        <v>857</v>
      </c>
      <c r="B1239" s="1">
        <v>44237</v>
      </c>
      <c r="C1239">
        <v>1</v>
      </c>
    </row>
    <row r="1240" spans="1:3" ht="14.5" x14ac:dyDescent="0.35">
      <c r="A1240" s="104" t="s">
        <v>858</v>
      </c>
      <c r="B1240" s="1">
        <v>44237</v>
      </c>
      <c r="C1240">
        <v>20</v>
      </c>
    </row>
    <row r="1241" spans="1:3" ht="14.5" x14ac:dyDescent="0.35">
      <c r="A1241" s="104" t="s">
        <v>855</v>
      </c>
      <c r="B1241" s="1">
        <v>44237</v>
      </c>
      <c r="C1241">
        <v>5</v>
      </c>
    </row>
    <row r="1242" spans="1:3" ht="14.5" x14ac:dyDescent="0.35">
      <c r="A1242" s="104" t="s">
        <v>859</v>
      </c>
      <c r="B1242" s="1">
        <v>44237</v>
      </c>
      <c r="C1242">
        <v>20</v>
      </c>
    </row>
    <row r="1243" spans="1:3" ht="14.5" x14ac:dyDescent="0.35">
      <c r="A1243" s="104" t="s">
        <v>1391</v>
      </c>
      <c r="B1243" s="1">
        <v>44237</v>
      </c>
      <c r="C1243">
        <v>50</v>
      </c>
    </row>
    <row r="1244" spans="1:3" ht="14.5" x14ac:dyDescent="0.35">
      <c r="A1244" s="104" t="s">
        <v>1727</v>
      </c>
      <c r="B1244" s="1">
        <v>44237</v>
      </c>
      <c r="C1244">
        <v>100</v>
      </c>
    </row>
    <row r="1245" spans="1:3" ht="14.5" x14ac:dyDescent="0.35">
      <c r="A1245" s="104" t="s">
        <v>2640</v>
      </c>
      <c r="B1245" s="1">
        <v>44237</v>
      </c>
      <c r="C1245">
        <v>48</v>
      </c>
    </row>
    <row r="1246" spans="1:3" ht="14.5" x14ac:dyDescent="0.35">
      <c r="A1246" s="104" t="s">
        <v>2641</v>
      </c>
      <c r="B1246" s="1">
        <v>44237</v>
      </c>
      <c r="C1246">
        <v>48</v>
      </c>
    </row>
    <row r="1247" spans="1:3" ht="14.5" x14ac:dyDescent="0.35">
      <c r="A1247" s="104" t="s">
        <v>2642</v>
      </c>
      <c r="B1247" s="1">
        <v>44237</v>
      </c>
      <c r="C1247">
        <v>1</v>
      </c>
    </row>
    <row r="1248" spans="1:3" ht="14.5" x14ac:dyDescent="0.35">
      <c r="A1248" s="104" t="s">
        <v>1551</v>
      </c>
      <c r="B1248" s="1">
        <v>44237</v>
      </c>
      <c r="C1248">
        <v>122</v>
      </c>
    </row>
    <row r="1249" spans="1:3" ht="14.5" x14ac:dyDescent="0.35">
      <c r="A1249" s="104" t="s">
        <v>1391</v>
      </c>
      <c r="B1249" s="1">
        <v>44237</v>
      </c>
      <c r="C1249">
        <v>50</v>
      </c>
    </row>
    <row r="1250" spans="1:3" ht="14.5" x14ac:dyDescent="0.35">
      <c r="A1250" s="104" t="s">
        <v>1391</v>
      </c>
      <c r="B1250" s="1">
        <v>44237</v>
      </c>
      <c r="C1250">
        <v>150</v>
      </c>
    </row>
    <row r="1251" spans="1:3" ht="14.5" x14ac:dyDescent="0.35">
      <c r="A1251" s="104" t="s">
        <v>1344</v>
      </c>
      <c r="B1251" s="1">
        <v>44237</v>
      </c>
      <c r="C1251">
        <v>384</v>
      </c>
    </row>
    <row r="1252" spans="1:3" ht="14.5" x14ac:dyDescent="0.35">
      <c r="A1252" s="104" t="s">
        <v>1500</v>
      </c>
      <c r="B1252" s="1">
        <v>44237</v>
      </c>
      <c r="C1252">
        <v>1536</v>
      </c>
    </row>
    <row r="1253" spans="1:3" ht="14.5" x14ac:dyDescent="0.35">
      <c r="A1253" s="104" t="s">
        <v>1500</v>
      </c>
      <c r="B1253" s="1">
        <v>44237</v>
      </c>
      <c r="C1253">
        <v>128</v>
      </c>
    </row>
    <row r="1254" spans="1:3" ht="14.5" x14ac:dyDescent="0.35">
      <c r="A1254" s="104" t="s">
        <v>1688</v>
      </c>
      <c r="B1254" s="1">
        <v>44237</v>
      </c>
      <c r="C1254">
        <v>102</v>
      </c>
    </row>
    <row r="1255" spans="1:3" ht="14.5" x14ac:dyDescent="0.35">
      <c r="A1255" s="104" t="s">
        <v>2644</v>
      </c>
      <c r="B1255" s="1">
        <v>44237</v>
      </c>
      <c r="C1255">
        <v>40</v>
      </c>
    </row>
    <row r="1256" spans="1:3" ht="14.5" x14ac:dyDescent="0.35">
      <c r="A1256" s="104" t="s">
        <v>860</v>
      </c>
      <c r="B1256" s="1">
        <v>44237</v>
      </c>
      <c r="C1256">
        <v>10</v>
      </c>
    </row>
    <row r="1257" spans="1:3" ht="14.5" x14ac:dyDescent="0.35">
      <c r="A1257" s="104" t="s">
        <v>1727</v>
      </c>
      <c r="B1257" s="1">
        <v>44237</v>
      </c>
      <c r="C1257">
        <v>100</v>
      </c>
    </row>
    <row r="1258" spans="1:3" ht="14.5" x14ac:dyDescent="0.35">
      <c r="A1258" s="104" t="s">
        <v>1727</v>
      </c>
      <c r="B1258" s="1">
        <v>44237</v>
      </c>
      <c r="C1258">
        <v>100</v>
      </c>
    </row>
    <row r="1259" spans="1:3" ht="14.5" x14ac:dyDescent="0.35">
      <c r="A1259" s="104" t="s">
        <v>861</v>
      </c>
      <c r="B1259" s="1">
        <v>44237</v>
      </c>
      <c r="C1259">
        <v>8</v>
      </c>
    </row>
    <row r="1260" spans="1:3" ht="14.5" x14ac:dyDescent="0.35">
      <c r="A1260" s="104" t="s">
        <v>862</v>
      </c>
      <c r="B1260" s="1">
        <v>44237</v>
      </c>
      <c r="C1260">
        <v>4</v>
      </c>
    </row>
    <row r="1261" spans="1:3" ht="14.5" x14ac:dyDescent="0.35">
      <c r="A1261" s="104" t="s">
        <v>800</v>
      </c>
      <c r="B1261" s="1">
        <v>44237</v>
      </c>
      <c r="C1261">
        <v>8</v>
      </c>
    </row>
    <row r="1262" spans="1:3" ht="14.5" x14ac:dyDescent="0.35">
      <c r="A1262" s="104" t="s">
        <v>800</v>
      </c>
      <c r="B1262" s="1">
        <v>44237</v>
      </c>
      <c r="C1262">
        <v>12</v>
      </c>
    </row>
    <row r="1263" spans="1:3" ht="14.5" x14ac:dyDescent="0.35">
      <c r="A1263" s="104" t="s">
        <v>863</v>
      </c>
      <c r="B1263" s="1">
        <v>44237</v>
      </c>
      <c r="C1263">
        <v>10</v>
      </c>
    </row>
    <row r="1264" spans="1:3" ht="14.5" x14ac:dyDescent="0.35">
      <c r="A1264" s="104" t="s">
        <v>846</v>
      </c>
      <c r="B1264" s="1">
        <v>44237</v>
      </c>
      <c r="C1264">
        <v>1</v>
      </c>
    </row>
    <row r="1265" spans="1:3" ht="14.5" x14ac:dyDescent="0.35">
      <c r="A1265" s="104" t="s">
        <v>864</v>
      </c>
      <c r="B1265" s="1">
        <v>44237</v>
      </c>
      <c r="C1265">
        <v>19</v>
      </c>
    </row>
    <row r="1266" spans="1:3" ht="14.5" x14ac:dyDescent="0.35">
      <c r="A1266" s="104" t="s">
        <v>865</v>
      </c>
      <c r="B1266" s="1">
        <v>44237</v>
      </c>
      <c r="C1266">
        <v>1</v>
      </c>
    </row>
    <row r="1267" spans="1:3" ht="14.5" x14ac:dyDescent="0.35">
      <c r="A1267" s="104" t="s">
        <v>866</v>
      </c>
      <c r="B1267" s="1">
        <v>44237</v>
      </c>
      <c r="C1267">
        <v>9</v>
      </c>
    </row>
    <row r="1268" spans="1:3" ht="14.5" x14ac:dyDescent="0.35">
      <c r="A1268" s="104" t="s">
        <v>859</v>
      </c>
      <c r="B1268" s="1">
        <v>44237</v>
      </c>
      <c r="C1268">
        <v>1</v>
      </c>
    </row>
    <row r="1269" spans="1:3" ht="14.5" x14ac:dyDescent="0.35">
      <c r="A1269" s="104" t="s">
        <v>2645</v>
      </c>
      <c r="B1269" s="1">
        <v>44237</v>
      </c>
      <c r="C1269">
        <v>8</v>
      </c>
    </row>
    <row r="1270" spans="1:3" ht="14.5" x14ac:dyDescent="0.35">
      <c r="A1270" s="104" t="s">
        <v>1299</v>
      </c>
      <c r="B1270" s="1">
        <v>44237</v>
      </c>
      <c r="C1270">
        <v>200</v>
      </c>
    </row>
    <row r="1271" spans="1:3" ht="14.5" x14ac:dyDescent="0.35">
      <c r="A1271" s="104" t="s">
        <v>1331</v>
      </c>
      <c r="B1271" s="1">
        <v>44237</v>
      </c>
      <c r="C1271">
        <v>50</v>
      </c>
    </row>
    <row r="1272" spans="1:3" ht="14.5" x14ac:dyDescent="0.35">
      <c r="A1272" s="105" t="s">
        <v>939</v>
      </c>
      <c r="B1272" s="1">
        <v>44237</v>
      </c>
      <c r="C1272">
        <v>1</v>
      </c>
    </row>
    <row r="1273" spans="1:3" ht="14.5" x14ac:dyDescent="0.35">
      <c r="A1273" s="104" t="s">
        <v>1635</v>
      </c>
      <c r="B1273" s="1">
        <v>44237</v>
      </c>
      <c r="C1273">
        <v>100</v>
      </c>
    </row>
    <row r="1274" spans="1:3" ht="14.5" x14ac:dyDescent="0.35">
      <c r="A1274" s="104" t="s">
        <v>1701</v>
      </c>
      <c r="B1274" s="1">
        <v>44237</v>
      </c>
      <c r="C1274">
        <v>200</v>
      </c>
    </row>
    <row r="1275" spans="1:3" ht="14.5" x14ac:dyDescent="0.35">
      <c r="A1275" s="104" t="s">
        <v>2646</v>
      </c>
      <c r="B1275" s="1">
        <v>44237</v>
      </c>
      <c r="C1275">
        <v>1</v>
      </c>
    </row>
    <row r="1276" spans="1:3" ht="14.5" x14ac:dyDescent="0.35">
      <c r="A1276" s="104" t="s">
        <v>2355</v>
      </c>
      <c r="B1276" s="1">
        <v>44237</v>
      </c>
      <c r="C1276">
        <v>12</v>
      </c>
    </row>
    <row r="1277" spans="1:3" ht="14.5" x14ac:dyDescent="0.35">
      <c r="A1277" s="104" t="s">
        <v>1926</v>
      </c>
      <c r="B1277" s="1">
        <v>44237</v>
      </c>
      <c r="C1277">
        <v>50</v>
      </c>
    </row>
    <row r="1278" spans="1:3" ht="14.5" x14ac:dyDescent="0.35">
      <c r="A1278" s="104" t="s">
        <v>123</v>
      </c>
      <c r="B1278" s="1">
        <v>44237</v>
      </c>
      <c r="C1278">
        <v>1</v>
      </c>
    </row>
    <row r="1279" spans="1:3" ht="14.5" x14ac:dyDescent="0.35">
      <c r="A1279" s="104" t="s">
        <v>15</v>
      </c>
      <c r="B1279" s="1">
        <v>44237</v>
      </c>
      <c r="C1279">
        <v>1</v>
      </c>
    </row>
    <row r="1280" spans="1:3" ht="14.5" x14ac:dyDescent="0.35">
      <c r="A1280" s="104" t="s">
        <v>825</v>
      </c>
      <c r="B1280" s="1">
        <v>44237</v>
      </c>
      <c r="C1280">
        <v>1</v>
      </c>
    </row>
    <row r="1281" spans="1:3" ht="14.5" x14ac:dyDescent="0.35">
      <c r="A1281" s="104" t="s">
        <v>825</v>
      </c>
      <c r="B1281" s="1">
        <v>44237</v>
      </c>
      <c r="C1281">
        <v>1</v>
      </c>
    </row>
    <row r="1282" spans="1:3" ht="14.5" x14ac:dyDescent="0.35">
      <c r="A1282" s="104" t="s">
        <v>12</v>
      </c>
      <c r="B1282" s="1">
        <v>44237</v>
      </c>
      <c r="C1282">
        <v>1</v>
      </c>
    </row>
    <row r="1283" spans="1:3" ht="14.5" x14ac:dyDescent="0.35">
      <c r="A1283" s="104" t="s">
        <v>150</v>
      </c>
      <c r="B1283" s="1">
        <v>44237</v>
      </c>
      <c r="C1283">
        <v>1</v>
      </c>
    </row>
    <row r="1284" spans="1:3" ht="14.5" x14ac:dyDescent="0.35">
      <c r="A1284" s="104" t="s">
        <v>33</v>
      </c>
      <c r="B1284" s="1">
        <v>44237</v>
      </c>
      <c r="C1284">
        <v>1</v>
      </c>
    </row>
    <row r="1285" spans="1:3" ht="14.5" x14ac:dyDescent="0.35">
      <c r="A1285" s="104" t="s">
        <v>106</v>
      </c>
      <c r="B1285" s="1">
        <v>44237</v>
      </c>
      <c r="C1285">
        <v>7</v>
      </c>
    </row>
    <row r="1286" spans="1:3" ht="14.5" x14ac:dyDescent="0.35">
      <c r="A1286" s="104" t="s">
        <v>2201</v>
      </c>
      <c r="B1286" s="1">
        <v>44237</v>
      </c>
      <c r="C1286">
        <v>50</v>
      </c>
    </row>
    <row r="1287" spans="1:3" ht="14.5" x14ac:dyDescent="0.35">
      <c r="A1287" s="104" t="s">
        <v>187</v>
      </c>
      <c r="B1287" s="1">
        <v>44237</v>
      </c>
      <c r="C1287">
        <v>3</v>
      </c>
    </row>
    <row r="1288" spans="1:3" ht="14.5" x14ac:dyDescent="0.35">
      <c r="A1288" s="104" t="s">
        <v>2576</v>
      </c>
      <c r="B1288" s="1">
        <v>44237</v>
      </c>
      <c r="C1288">
        <v>40</v>
      </c>
    </row>
    <row r="1289" spans="1:3" ht="14.5" x14ac:dyDescent="0.35">
      <c r="A1289" s="104" t="s">
        <v>39</v>
      </c>
      <c r="B1289" s="1">
        <v>44237</v>
      </c>
      <c r="C1289">
        <v>1</v>
      </c>
    </row>
    <row r="1290" spans="1:3" ht="14.5" x14ac:dyDescent="0.35">
      <c r="A1290" s="104" t="s">
        <v>2647</v>
      </c>
      <c r="B1290" s="1">
        <v>44237</v>
      </c>
      <c r="C1290">
        <v>25</v>
      </c>
    </row>
    <row r="1291" spans="1:3" ht="14.5" x14ac:dyDescent="0.35">
      <c r="A1291" s="104" t="s">
        <v>2237</v>
      </c>
      <c r="B1291" s="1">
        <v>44237</v>
      </c>
      <c r="C1291">
        <v>25</v>
      </c>
    </row>
    <row r="1292" spans="1:3" ht="14.5" x14ac:dyDescent="0.35">
      <c r="A1292" s="104" t="s">
        <v>2235</v>
      </c>
      <c r="B1292" s="1">
        <v>44237</v>
      </c>
      <c r="C1292">
        <v>25</v>
      </c>
    </row>
    <row r="1293" spans="1:3" ht="14.5" x14ac:dyDescent="0.35">
      <c r="A1293" s="104" t="s">
        <v>163</v>
      </c>
      <c r="B1293" s="1">
        <v>44237</v>
      </c>
      <c r="C1293">
        <v>2</v>
      </c>
    </row>
    <row r="1294" spans="1:3" ht="14.5" x14ac:dyDescent="0.35">
      <c r="A1294" s="104" t="s">
        <v>395</v>
      </c>
      <c r="B1294" s="1">
        <v>44237</v>
      </c>
      <c r="C1294">
        <v>1</v>
      </c>
    </row>
    <row r="1295" spans="1:3" ht="14.5" x14ac:dyDescent="0.35">
      <c r="A1295" s="104" t="s">
        <v>395</v>
      </c>
      <c r="B1295" s="1">
        <v>44237</v>
      </c>
      <c r="C1295">
        <v>1</v>
      </c>
    </row>
    <row r="1296" spans="1:3" ht="14.5" x14ac:dyDescent="0.35">
      <c r="A1296" s="104" t="s">
        <v>1356</v>
      </c>
      <c r="B1296" s="1">
        <v>44237</v>
      </c>
      <c r="C1296">
        <v>32</v>
      </c>
    </row>
    <row r="1297" spans="1:3" ht="14.5" x14ac:dyDescent="0.35">
      <c r="A1297" s="104" t="s">
        <v>1356</v>
      </c>
      <c r="B1297" s="1">
        <v>44237</v>
      </c>
      <c r="C1297">
        <v>20</v>
      </c>
    </row>
    <row r="1298" spans="1:3" ht="14.5" x14ac:dyDescent="0.35">
      <c r="A1298" s="104" t="s">
        <v>2020</v>
      </c>
      <c r="B1298" s="1">
        <v>44237</v>
      </c>
      <c r="C1298">
        <v>8</v>
      </c>
    </row>
    <row r="1299" spans="1:3" ht="14.5" x14ac:dyDescent="0.35">
      <c r="A1299" s="104" t="s">
        <v>1360</v>
      </c>
      <c r="B1299" s="1">
        <v>44237</v>
      </c>
      <c r="C1299">
        <v>8</v>
      </c>
    </row>
    <row r="1300" spans="1:3" ht="14.5" x14ac:dyDescent="0.35">
      <c r="A1300" s="104" t="s">
        <v>1362</v>
      </c>
      <c r="B1300" s="1">
        <v>44237</v>
      </c>
      <c r="C1300">
        <v>24</v>
      </c>
    </row>
    <row r="1301" spans="1:3" ht="14.5" x14ac:dyDescent="0.35">
      <c r="A1301" s="104" t="s">
        <v>2338</v>
      </c>
      <c r="B1301" s="1">
        <v>44237</v>
      </c>
      <c r="C1301">
        <v>8</v>
      </c>
    </row>
    <row r="1302" spans="1:3" ht="14.5" x14ac:dyDescent="0.35">
      <c r="A1302" s="104" t="s">
        <v>1687</v>
      </c>
      <c r="B1302" s="1">
        <v>44237</v>
      </c>
      <c r="C1302">
        <v>16</v>
      </c>
    </row>
    <row r="1303" spans="1:3" ht="14.5" x14ac:dyDescent="0.35">
      <c r="A1303" s="104" t="s">
        <v>1923</v>
      </c>
      <c r="B1303" s="1">
        <v>44237</v>
      </c>
      <c r="C1303">
        <v>4</v>
      </c>
    </row>
    <row r="1304" spans="1:3" ht="14.5" x14ac:dyDescent="0.35">
      <c r="A1304" s="104" t="s">
        <v>1923</v>
      </c>
      <c r="B1304" s="1">
        <v>44237</v>
      </c>
      <c r="C1304">
        <v>3</v>
      </c>
    </row>
    <row r="1305" spans="1:3" ht="14.5" x14ac:dyDescent="0.35">
      <c r="A1305" s="104" t="s">
        <v>1752</v>
      </c>
      <c r="B1305" s="1">
        <v>44237</v>
      </c>
      <c r="C1305">
        <v>19</v>
      </c>
    </row>
    <row r="1306" spans="1:3" ht="14.5" x14ac:dyDescent="0.35">
      <c r="A1306" s="104" t="s">
        <v>1092</v>
      </c>
      <c r="B1306" s="1">
        <v>44237</v>
      </c>
      <c r="C1306">
        <v>8</v>
      </c>
    </row>
    <row r="1307" spans="1:3" ht="14.5" x14ac:dyDescent="0.35">
      <c r="A1307" s="104" t="s">
        <v>1206</v>
      </c>
      <c r="B1307" s="1">
        <v>44237</v>
      </c>
      <c r="C1307">
        <v>4</v>
      </c>
    </row>
    <row r="1308" spans="1:3" ht="14.5" x14ac:dyDescent="0.35">
      <c r="A1308" s="104" t="s">
        <v>45</v>
      </c>
      <c r="B1308" s="1">
        <v>44237</v>
      </c>
      <c r="C1308">
        <v>16</v>
      </c>
    </row>
    <row r="1309" spans="1:3" ht="14.5" x14ac:dyDescent="0.35">
      <c r="A1309" s="104" t="s">
        <v>783</v>
      </c>
      <c r="B1309" s="1">
        <v>44237</v>
      </c>
      <c r="C1309">
        <v>4</v>
      </c>
    </row>
    <row r="1310" spans="1:3" ht="14.5" x14ac:dyDescent="0.35">
      <c r="A1310" s="104" t="s">
        <v>1802</v>
      </c>
      <c r="B1310" s="1">
        <v>44237</v>
      </c>
      <c r="C1310">
        <v>16</v>
      </c>
    </row>
    <row r="1311" spans="1:3" ht="14.5" x14ac:dyDescent="0.35">
      <c r="A1311" s="104" t="s">
        <v>2648</v>
      </c>
      <c r="B1311" s="1">
        <v>44237</v>
      </c>
      <c r="C1311">
        <v>8</v>
      </c>
    </row>
    <row r="1312" spans="1:3" ht="14.5" x14ac:dyDescent="0.35">
      <c r="A1312" s="104" t="s">
        <v>2319</v>
      </c>
      <c r="B1312" s="1">
        <v>44237</v>
      </c>
      <c r="C1312">
        <v>25</v>
      </c>
    </row>
    <row r="1313" spans="1:3" ht="14.5" x14ac:dyDescent="0.35">
      <c r="A1313" s="104" t="s">
        <v>781</v>
      </c>
      <c r="B1313" s="1">
        <v>44237</v>
      </c>
      <c r="C1313">
        <v>4</v>
      </c>
    </row>
    <row r="1314" spans="1:3" ht="14.5" x14ac:dyDescent="0.35">
      <c r="A1314" s="104" t="s">
        <v>1207</v>
      </c>
      <c r="B1314" s="1">
        <v>44237</v>
      </c>
      <c r="C1314">
        <v>8</v>
      </c>
    </row>
    <row r="1315" spans="1:3" ht="14.5" x14ac:dyDescent="0.35">
      <c r="A1315" s="104" t="s">
        <v>145</v>
      </c>
      <c r="B1315" s="1">
        <v>44237</v>
      </c>
      <c r="C1315">
        <v>4</v>
      </c>
    </row>
    <row r="1316" spans="1:3" ht="14.5" x14ac:dyDescent="0.35">
      <c r="A1316" s="104" t="s">
        <v>1929</v>
      </c>
      <c r="B1316" s="1">
        <v>44237</v>
      </c>
      <c r="C1316">
        <v>4</v>
      </c>
    </row>
    <row r="1317" spans="1:3" ht="14.5" x14ac:dyDescent="0.35">
      <c r="A1317" s="104" t="s">
        <v>248</v>
      </c>
      <c r="B1317" s="1">
        <v>44237</v>
      </c>
      <c r="C1317">
        <v>8</v>
      </c>
    </row>
    <row r="1318" spans="1:3" ht="14.5" x14ac:dyDescent="0.35">
      <c r="A1318" s="104" t="s">
        <v>153</v>
      </c>
      <c r="B1318" s="1">
        <v>44237</v>
      </c>
      <c r="C1318">
        <v>8</v>
      </c>
    </row>
    <row r="1319" spans="1:3" ht="14.5" x14ac:dyDescent="0.35">
      <c r="A1319" s="104" t="s">
        <v>1371</v>
      </c>
      <c r="B1319" s="1">
        <v>44237</v>
      </c>
      <c r="C1319">
        <v>2</v>
      </c>
    </row>
    <row r="1320" spans="1:3" ht="14.5" x14ac:dyDescent="0.35">
      <c r="A1320" s="104" t="s">
        <v>1373</v>
      </c>
      <c r="B1320" s="1">
        <v>44237</v>
      </c>
      <c r="C1320">
        <v>1</v>
      </c>
    </row>
    <row r="1321" spans="1:3" ht="14.5" x14ac:dyDescent="0.35">
      <c r="A1321" s="104" t="s">
        <v>1373</v>
      </c>
      <c r="B1321" s="1">
        <v>44237</v>
      </c>
      <c r="C1321">
        <v>3</v>
      </c>
    </row>
    <row r="1322" spans="1:3" ht="14.5" x14ac:dyDescent="0.35">
      <c r="A1322" s="104" t="s">
        <v>2214</v>
      </c>
      <c r="B1322" s="1">
        <v>44237</v>
      </c>
      <c r="C1322">
        <v>1</v>
      </c>
    </row>
    <row r="1323" spans="1:3" ht="14.5" x14ac:dyDescent="0.35">
      <c r="A1323" s="104" t="s">
        <v>2649</v>
      </c>
      <c r="B1323" s="1">
        <v>44237</v>
      </c>
      <c r="C1323">
        <v>24</v>
      </c>
    </row>
    <row r="1324" spans="1:3" ht="14.5" x14ac:dyDescent="0.35">
      <c r="A1324" s="104" t="s">
        <v>2650</v>
      </c>
      <c r="B1324" s="1">
        <v>44237</v>
      </c>
      <c r="C1324">
        <v>8</v>
      </c>
    </row>
    <row r="1325" spans="1:3" ht="14.5" x14ac:dyDescent="0.35">
      <c r="A1325" s="104" t="s">
        <v>2651</v>
      </c>
      <c r="B1325" s="1">
        <v>44237</v>
      </c>
      <c r="C1325">
        <v>16</v>
      </c>
    </row>
    <row r="1326" spans="1:3" ht="14.5" x14ac:dyDescent="0.35">
      <c r="A1326" s="104" t="s">
        <v>2362</v>
      </c>
      <c r="B1326" s="1">
        <v>44237</v>
      </c>
      <c r="C1326">
        <v>16</v>
      </c>
    </row>
    <row r="1327" spans="1:3" ht="14.5" x14ac:dyDescent="0.35">
      <c r="A1327" s="104" t="s">
        <v>2652</v>
      </c>
      <c r="B1327" s="1">
        <v>44237</v>
      </c>
      <c r="C1327">
        <v>16</v>
      </c>
    </row>
    <row r="1328" spans="1:3" ht="14.5" x14ac:dyDescent="0.35">
      <c r="A1328" s="104" t="s">
        <v>1396</v>
      </c>
      <c r="B1328" s="1">
        <v>44237</v>
      </c>
      <c r="C1328">
        <v>8</v>
      </c>
    </row>
    <row r="1329" spans="1:3" ht="14.5" x14ac:dyDescent="0.35">
      <c r="A1329" s="104" t="s">
        <v>2354</v>
      </c>
      <c r="B1329" s="1">
        <v>44237</v>
      </c>
      <c r="C1329">
        <v>12</v>
      </c>
    </row>
    <row r="1330" spans="1:3" ht="14.5" x14ac:dyDescent="0.35">
      <c r="A1330" s="104" t="s">
        <v>270</v>
      </c>
      <c r="B1330" s="1">
        <v>44237</v>
      </c>
      <c r="C1330">
        <v>4</v>
      </c>
    </row>
    <row r="1331" spans="1:3" ht="14.5" x14ac:dyDescent="0.35">
      <c r="A1331" s="104" t="s">
        <v>128</v>
      </c>
      <c r="B1331" s="1">
        <v>44237</v>
      </c>
      <c r="C1331">
        <v>4</v>
      </c>
    </row>
    <row r="1332" spans="1:3" ht="14.5" x14ac:dyDescent="0.35">
      <c r="A1332" s="104" t="s">
        <v>197</v>
      </c>
      <c r="B1332" s="1">
        <v>44237</v>
      </c>
      <c r="C1332">
        <v>8</v>
      </c>
    </row>
    <row r="1333" spans="1:3" ht="14.5" x14ac:dyDescent="0.35">
      <c r="A1333" s="104" t="s">
        <v>249</v>
      </c>
      <c r="B1333" s="1">
        <v>44237</v>
      </c>
      <c r="C1333">
        <v>4</v>
      </c>
    </row>
    <row r="1334" spans="1:3" ht="14.5" x14ac:dyDescent="0.35">
      <c r="A1334" s="104" t="s">
        <v>1000</v>
      </c>
      <c r="B1334" s="1">
        <v>44237</v>
      </c>
      <c r="C1334">
        <v>8</v>
      </c>
    </row>
    <row r="1335" spans="1:3" ht="14.5" x14ac:dyDescent="0.35">
      <c r="A1335" s="104" t="s">
        <v>1000</v>
      </c>
      <c r="B1335" s="1">
        <v>44237</v>
      </c>
      <c r="C1335">
        <v>8</v>
      </c>
    </row>
    <row r="1336" spans="1:3" ht="14.5" x14ac:dyDescent="0.35">
      <c r="A1336" s="104" t="s">
        <v>1208</v>
      </c>
      <c r="B1336" s="1">
        <v>44237</v>
      </c>
      <c r="C1336">
        <v>8</v>
      </c>
    </row>
    <row r="1337" spans="1:3" ht="14.5" x14ac:dyDescent="0.35">
      <c r="A1337" s="104" t="s">
        <v>1046</v>
      </c>
      <c r="B1337" s="1">
        <v>44237</v>
      </c>
      <c r="C1337">
        <v>8</v>
      </c>
    </row>
    <row r="1338" spans="1:3" ht="14.5" x14ac:dyDescent="0.35">
      <c r="A1338" s="104" t="s">
        <v>1209</v>
      </c>
      <c r="B1338" s="1">
        <v>44237</v>
      </c>
      <c r="C1338">
        <v>8</v>
      </c>
    </row>
    <row r="1339" spans="1:3" ht="14.5" x14ac:dyDescent="0.35">
      <c r="A1339" s="104" t="s">
        <v>177</v>
      </c>
      <c r="B1339" s="1">
        <v>44237</v>
      </c>
      <c r="C1339">
        <v>8</v>
      </c>
    </row>
    <row r="1340" spans="1:3" ht="14.5" x14ac:dyDescent="0.35">
      <c r="A1340" s="104" t="s">
        <v>1403</v>
      </c>
      <c r="B1340" s="1">
        <v>44237</v>
      </c>
      <c r="C1340">
        <v>8</v>
      </c>
    </row>
    <row r="1341" spans="1:3" ht="14.5" x14ac:dyDescent="0.35">
      <c r="A1341" s="104" t="s">
        <v>2653</v>
      </c>
      <c r="B1341" s="1">
        <v>44237</v>
      </c>
      <c r="C1341">
        <v>4</v>
      </c>
    </row>
    <row r="1342" spans="1:3" ht="14.5" x14ac:dyDescent="0.35">
      <c r="A1342" s="104" t="s">
        <v>1716</v>
      </c>
      <c r="B1342" s="1">
        <v>44237</v>
      </c>
      <c r="C1342">
        <v>4</v>
      </c>
    </row>
    <row r="1343" spans="1:3" ht="14.5" x14ac:dyDescent="0.35">
      <c r="A1343" s="104" t="s">
        <v>1407</v>
      </c>
      <c r="B1343" s="1">
        <v>44237</v>
      </c>
      <c r="C1343">
        <v>16</v>
      </c>
    </row>
    <row r="1344" spans="1:3" ht="14.5" x14ac:dyDescent="0.35">
      <c r="A1344" s="104" t="s">
        <v>2170</v>
      </c>
      <c r="B1344" s="1">
        <v>44237</v>
      </c>
      <c r="C1344">
        <v>16</v>
      </c>
    </row>
    <row r="1345" spans="1:3" ht="14.5" x14ac:dyDescent="0.35">
      <c r="A1345" s="104" t="s">
        <v>2569</v>
      </c>
      <c r="B1345" s="1">
        <v>44237</v>
      </c>
      <c r="C1345">
        <v>8</v>
      </c>
    </row>
    <row r="1346" spans="1:3" ht="14.5" x14ac:dyDescent="0.35">
      <c r="A1346" s="104" t="s">
        <v>2569</v>
      </c>
      <c r="B1346" s="1">
        <v>44237</v>
      </c>
      <c r="C1346">
        <v>8</v>
      </c>
    </row>
    <row r="1347" spans="1:3" ht="14.5" x14ac:dyDescent="0.35">
      <c r="A1347" s="104" t="s">
        <v>2654</v>
      </c>
      <c r="B1347" s="1">
        <v>44237</v>
      </c>
      <c r="C1347">
        <v>2</v>
      </c>
    </row>
    <row r="1348" spans="1:3" ht="14.5" x14ac:dyDescent="0.35">
      <c r="A1348" s="104" t="s">
        <v>2655</v>
      </c>
      <c r="B1348" s="1">
        <v>44237</v>
      </c>
      <c r="C1348">
        <v>4</v>
      </c>
    </row>
    <row r="1349" spans="1:3" ht="14.5" x14ac:dyDescent="0.35">
      <c r="A1349" s="104" t="s">
        <v>1514</v>
      </c>
      <c r="B1349" s="1">
        <v>44237</v>
      </c>
      <c r="C1349">
        <v>4</v>
      </c>
    </row>
    <row r="1350" spans="1:3" ht="14.5" x14ac:dyDescent="0.35">
      <c r="A1350" s="104" t="s">
        <v>2553</v>
      </c>
      <c r="B1350" s="1">
        <v>44237</v>
      </c>
      <c r="C1350">
        <v>2</v>
      </c>
    </row>
    <row r="1351" spans="1:3" ht="14.5" x14ac:dyDescent="0.35">
      <c r="A1351" s="104" t="s">
        <v>2656</v>
      </c>
      <c r="B1351" s="1">
        <v>44237</v>
      </c>
      <c r="C1351">
        <v>2</v>
      </c>
    </row>
    <row r="1352" spans="1:3" ht="14.5" x14ac:dyDescent="0.35">
      <c r="A1352" s="104" t="s">
        <v>2657</v>
      </c>
      <c r="B1352" s="1">
        <v>44237</v>
      </c>
      <c r="C1352">
        <v>6</v>
      </c>
    </row>
    <row r="1353" spans="1:3" ht="14.5" x14ac:dyDescent="0.35">
      <c r="A1353" s="104" t="s">
        <v>2658</v>
      </c>
      <c r="B1353" s="1">
        <v>44237</v>
      </c>
      <c r="C1353">
        <v>6</v>
      </c>
    </row>
    <row r="1354" spans="1:3" ht="14.5" x14ac:dyDescent="0.35">
      <c r="A1354" s="104" t="s">
        <v>2565</v>
      </c>
      <c r="B1354" s="1">
        <v>44237</v>
      </c>
      <c r="C1354">
        <v>2</v>
      </c>
    </row>
    <row r="1355" spans="1:3" ht="14.5" x14ac:dyDescent="0.35">
      <c r="A1355" s="104" t="s">
        <v>2659</v>
      </c>
      <c r="B1355" s="1">
        <v>44237</v>
      </c>
      <c r="C1355">
        <v>4</v>
      </c>
    </row>
    <row r="1356" spans="1:3" ht="14.5" x14ac:dyDescent="0.35">
      <c r="A1356" s="104" t="s">
        <v>1411</v>
      </c>
      <c r="B1356" s="1">
        <v>44237</v>
      </c>
      <c r="C1356">
        <v>2</v>
      </c>
    </row>
    <row r="1357" spans="1:3" ht="14.5" x14ac:dyDescent="0.35">
      <c r="A1357" s="104" t="s">
        <v>2660</v>
      </c>
      <c r="B1357" s="1">
        <v>44237</v>
      </c>
      <c r="C1357">
        <v>12</v>
      </c>
    </row>
    <row r="1358" spans="1:3" ht="14.5" x14ac:dyDescent="0.35">
      <c r="A1358" s="104" t="s">
        <v>1413</v>
      </c>
      <c r="B1358" s="1">
        <v>44237</v>
      </c>
      <c r="C1358">
        <v>6</v>
      </c>
    </row>
    <row r="1359" spans="1:3" ht="14.5" x14ac:dyDescent="0.35">
      <c r="A1359" s="104" t="s">
        <v>2661</v>
      </c>
      <c r="B1359" s="1">
        <v>44237</v>
      </c>
      <c r="C1359">
        <v>6</v>
      </c>
    </row>
    <row r="1360" spans="1:3" ht="14.5" x14ac:dyDescent="0.35">
      <c r="A1360" s="104" t="s">
        <v>2662</v>
      </c>
      <c r="B1360" s="1">
        <v>44237</v>
      </c>
      <c r="C1360">
        <v>2</v>
      </c>
    </row>
    <row r="1361" spans="1:3" ht="14.5" x14ac:dyDescent="0.35">
      <c r="A1361" s="104" t="s">
        <v>2663</v>
      </c>
      <c r="B1361" s="1">
        <v>44237</v>
      </c>
      <c r="C1361">
        <v>8</v>
      </c>
    </row>
    <row r="1362" spans="1:3" ht="14.5" x14ac:dyDescent="0.35">
      <c r="A1362" s="104" t="s">
        <v>2664</v>
      </c>
      <c r="B1362" s="1">
        <v>44237</v>
      </c>
      <c r="C1362">
        <v>4</v>
      </c>
    </row>
    <row r="1363" spans="1:3" ht="14.5" x14ac:dyDescent="0.35">
      <c r="A1363" s="104" t="s">
        <v>2665</v>
      </c>
      <c r="B1363" s="1">
        <v>44237</v>
      </c>
      <c r="C1363">
        <v>6</v>
      </c>
    </row>
    <row r="1364" spans="1:3" ht="14.5" x14ac:dyDescent="0.35">
      <c r="A1364" s="104" t="s">
        <v>2666</v>
      </c>
      <c r="B1364" s="1">
        <v>44237</v>
      </c>
      <c r="C1364">
        <v>4</v>
      </c>
    </row>
    <row r="1365" spans="1:3" ht="14.5" x14ac:dyDescent="0.35">
      <c r="A1365" s="104" t="s">
        <v>2667</v>
      </c>
      <c r="B1365" s="1">
        <v>44237</v>
      </c>
      <c r="C1365">
        <v>6</v>
      </c>
    </row>
    <row r="1366" spans="1:3" ht="14.5" x14ac:dyDescent="0.35">
      <c r="A1366" s="104" t="s">
        <v>2277</v>
      </c>
      <c r="B1366" s="1">
        <v>44237</v>
      </c>
      <c r="C1366">
        <v>18</v>
      </c>
    </row>
    <row r="1367" spans="1:3" ht="14.5" x14ac:dyDescent="0.35">
      <c r="A1367" s="104" t="s">
        <v>1948</v>
      </c>
      <c r="B1367" s="1">
        <v>44237</v>
      </c>
      <c r="C1367">
        <v>10</v>
      </c>
    </row>
    <row r="1368" spans="1:3" ht="14.5" x14ac:dyDescent="0.35">
      <c r="A1368" s="104" t="s">
        <v>1922</v>
      </c>
      <c r="B1368" s="1">
        <v>44237</v>
      </c>
      <c r="C1368">
        <v>16</v>
      </c>
    </row>
    <row r="1369" spans="1:3" ht="14.5" x14ac:dyDescent="0.35">
      <c r="A1369" s="104" t="s">
        <v>1922</v>
      </c>
      <c r="B1369" s="1">
        <v>44237</v>
      </c>
      <c r="C1369">
        <v>10</v>
      </c>
    </row>
    <row r="1370" spans="1:3" ht="14.5" x14ac:dyDescent="0.35">
      <c r="A1370" s="104" t="s">
        <v>2176</v>
      </c>
      <c r="B1370" s="1">
        <v>44237</v>
      </c>
      <c r="C1370">
        <v>4</v>
      </c>
    </row>
    <row r="1371" spans="1:3" ht="14.5" x14ac:dyDescent="0.35">
      <c r="A1371" s="104" t="s">
        <v>2668</v>
      </c>
      <c r="B1371" s="1">
        <v>44237</v>
      </c>
      <c r="C1371">
        <v>4</v>
      </c>
    </row>
    <row r="1372" spans="1:3" ht="14.5" x14ac:dyDescent="0.35">
      <c r="A1372" s="104" t="s">
        <v>2668</v>
      </c>
      <c r="B1372" s="1">
        <v>44237</v>
      </c>
      <c r="C1372">
        <v>8</v>
      </c>
    </row>
    <row r="1373" spans="1:3" ht="14.5" x14ac:dyDescent="0.35">
      <c r="A1373" s="104" t="s">
        <v>2669</v>
      </c>
      <c r="B1373" s="1">
        <v>44237</v>
      </c>
      <c r="C1373">
        <v>4</v>
      </c>
    </row>
    <row r="1374" spans="1:3" ht="14.5" x14ac:dyDescent="0.35">
      <c r="A1374" s="104" t="s">
        <v>2157</v>
      </c>
      <c r="B1374" s="1">
        <v>44237</v>
      </c>
      <c r="C1374">
        <v>2</v>
      </c>
    </row>
    <row r="1375" spans="1:3" ht="14.5" x14ac:dyDescent="0.35">
      <c r="A1375" s="104" t="s">
        <v>2670</v>
      </c>
      <c r="B1375" s="1">
        <v>44237</v>
      </c>
      <c r="C1375">
        <v>8</v>
      </c>
    </row>
    <row r="1376" spans="1:3" ht="14.5" x14ac:dyDescent="0.35">
      <c r="A1376" s="104" t="s">
        <v>2671</v>
      </c>
      <c r="B1376" s="1">
        <v>44237</v>
      </c>
      <c r="C1376">
        <v>2</v>
      </c>
    </row>
    <row r="1377" spans="1:3" ht="14.5" x14ac:dyDescent="0.35">
      <c r="A1377" s="104" t="s">
        <v>2672</v>
      </c>
      <c r="B1377" s="1">
        <v>44237</v>
      </c>
      <c r="C1377">
        <v>8</v>
      </c>
    </row>
    <row r="1378" spans="1:3" ht="14.5" x14ac:dyDescent="0.35">
      <c r="A1378" s="104" t="s">
        <v>1955</v>
      </c>
      <c r="B1378" s="1">
        <v>44237</v>
      </c>
      <c r="C1378">
        <v>4</v>
      </c>
    </row>
    <row r="1379" spans="1:3" ht="14.5" x14ac:dyDescent="0.35">
      <c r="A1379" s="104" t="s">
        <v>2284</v>
      </c>
      <c r="B1379" s="1">
        <v>44237</v>
      </c>
      <c r="C1379">
        <v>4</v>
      </c>
    </row>
    <row r="1380" spans="1:3" ht="14.5" x14ac:dyDescent="0.35">
      <c r="A1380" s="104" t="s">
        <v>2284</v>
      </c>
      <c r="B1380" s="1">
        <v>44237</v>
      </c>
      <c r="C1380">
        <v>4</v>
      </c>
    </row>
    <row r="1381" spans="1:3" ht="14.5" x14ac:dyDescent="0.35">
      <c r="A1381" s="104" t="s">
        <v>2673</v>
      </c>
      <c r="B1381" s="1">
        <v>44237</v>
      </c>
      <c r="C1381">
        <v>2</v>
      </c>
    </row>
    <row r="1382" spans="1:3" ht="14.5" x14ac:dyDescent="0.35">
      <c r="A1382" s="104" t="s">
        <v>2674</v>
      </c>
      <c r="B1382" s="1">
        <v>44237</v>
      </c>
      <c r="C1382">
        <v>2</v>
      </c>
    </row>
    <row r="1383" spans="1:3" ht="14.5" x14ac:dyDescent="0.35">
      <c r="A1383" s="104" t="s">
        <v>1959</v>
      </c>
      <c r="B1383" s="1">
        <v>44237</v>
      </c>
      <c r="C1383">
        <v>2</v>
      </c>
    </row>
    <row r="1384" spans="1:3" ht="14.5" x14ac:dyDescent="0.35">
      <c r="A1384" s="104" t="s">
        <v>2675</v>
      </c>
      <c r="B1384" s="1">
        <v>44237</v>
      </c>
      <c r="C1384">
        <v>2</v>
      </c>
    </row>
    <row r="1385" spans="1:3" ht="14.5" x14ac:dyDescent="0.35">
      <c r="A1385" s="104" t="s">
        <v>2676</v>
      </c>
      <c r="B1385" s="1">
        <v>44237</v>
      </c>
      <c r="C1385">
        <v>2</v>
      </c>
    </row>
    <row r="1386" spans="1:3" ht="14.5" x14ac:dyDescent="0.35">
      <c r="A1386" s="104" t="s">
        <v>1430</v>
      </c>
      <c r="B1386" s="1">
        <v>44237</v>
      </c>
      <c r="C1386">
        <v>12</v>
      </c>
    </row>
    <row r="1387" spans="1:3" ht="14.5" x14ac:dyDescent="0.35">
      <c r="A1387" s="104" t="s">
        <v>2178</v>
      </c>
      <c r="B1387" s="1">
        <v>44237</v>
      </c>
      <c r="C1387">
        <v>12</v>
      </c>
    </row>
    <row r="1388" spans="1:3" ht="14.5" x14ac:dyDescent="0.35">
      <c r="A1388" s="104" t="s">
        <v>1491</v>
      </c>
      <c r="B1388" s="1">
        <v>44237</v>
      </c>
      <c r="C1388">
        <v>16</v>
      </c>
    </row>
    <row r="1389" spans="1:3" ht="14.5" x14ac:dyDescent="0.35">
      <c r="A1389" s="104" t="s">
        <v>2677</v>
      </c>
      <c r="B1389" s="1">
        <v>44237</v>
      </c>
      <c r="C1389">
        <v>4</v>
      </c>
    </row>
    <row r="1390" spans="1:3" ht="14.5" x14ac:dyDescent="0.35">
      <c r="A1390" s="104" t="s">
        <v>2161</v>
      </c>
      <c r="B1390" s="1">
        <v>44237</v>
      </c>
      <c r="C1390">
        <v>8</v>
      </c>
    </row>
    <row r="1391" spans="1:3" ht="14.5" x14ac:dyDescent="0.35">
      <c r="A1391" s="104" t="s">
        <v>1408</v>
      </c>
      <c r="B1391" s="1">
        <v>44237</v>
      </c>
      <c r="C1391">
        <v>16</v>
      </c>
    </row>
    <row r="1392" spans="1:3" ht="14.5" x14ac:dyDescent="0.35">
      <c r="A1392" s="104" t="s">
        <v>1408</v>
      </c>
      <c r="B1392" s="1">
        <v>44237</v>
      </c>
      <c r="C1392">
        <v>16</v>
      </c>
    </row>
    <row r="1393" spans="1:3" ht="14.5" x14ac:dyDescent="0.35">
      <c r="A1393" s="104" t="s">
        <v>1434</v>
      </c>
      <c r="B1393" s="1">
        <v>44237</v>
      </c>
      <c r="C1393">
        <v>12</v>
      </c>
    </row>
    <row r="1394" spans="1:3" ht="14.5" x14ac:dyDescent="0.35">
      <c r="A1394" s="104" t="s">
        <v>1444</v>
      </c>
      <c r="B1394" s="1">
        <v>44237</v>
      </c>
      <c r="C1394">
        <v>16</v>
      </c>
    </row>
    <row r="1395" spans="1:3" ht="14.5" x14ac:dyDescent="0.35">
      <c r="A1395" s="104" t="s">
        <v>1968</v>
      </c>
      <c r="B1395" s="1">
        <v>44237</v>
      </c>
      <c r="C1395">
        <v>4</v>
      </c>
    </row>
    <row r="1396" spans="1:3" ht="14.5" x14ac:dyDescent="0.35">
      <c r="A1396" s="104" t="s">
        <v>1498</v>
      </c>
      <c r="B1396" s="1">
        <v>44237</v>
      </c>
      <c r="C1396">
        <v>16</v>
      </c>
    </row>
    <row r="1397" spans="1:3" ht="14.5" x14ac:dyDescent="0.35">
      <c r="A1397" s="104" t="s">
        <v>1421</v>
      </c>
      <c r="B1397" s="1">
        <v>44237</v>
      </c>
      <c r="C1397">
        <v>32</v>
      </c>
    </row>
    <row r="1398" spans="1:3" ht="14.5" x14ac:dyDescent="0.35">
      <c r="A1398" s="104" t="s">
        <v>1659</v>
      </c>
      <c r="B1398" s="1">
        <v>44237</v>
      </c>
      <c r="C1398">
        <v>8</v>
      </c>
    </row>
    <row r="1399" spans="1:3" ht="14.5" x14ac:dyDescent="0.35">
      <c r="A1399" s="104" t="s">
        <v>1659</v>
      </c>
      <c r="B1399" s="1">
        <v>44237</v>
      </c>
      <c r="C1399">
        <v>8</v>
      </c>
    </row>
    <row r="1400" spans="1:3" ht="14.5" x14ac:dyDescent="0.35">
      <c r="A1400" s="104" t="s">
        <v>1656</v>
      </c>
      <c r="B1400" s="1">
        <v>44237</v>
      </c>
      <c r="C1400">
        <v>16</v>
      </c>
    </row>
    <row r="1401" spans="1:3" ht="14.5" x14ac:dyDescent="0.35">
      <c r="A1401" s="104" t="s">
        <v>1679</v>
      </c>
      <c r="B1401" s="1">
        <v>44237</v>
      </c>
      <c r="C1401">
        <v>16</v>
      </c>
    </row>
    <row r="1402" spans="1:3" ht="14.5" x14ac:dyDescent="0.35">
      <c r="A1402" s="104" t="s">
        <v>60</v>
      </c>
      <c r="B1402" s="1">
        <v>44237</v>
      </c>
      <c r="C1402">
        <v>1</v>
      </c>
    </row>
    <row r="1403" spans="1:3" ht="14.5" x14ac:dyDescent="0.35">
      <c r="A1403" s="104" t="s">
        <v>2678</v>
      </c>
      <c r="B1403" s="1">
        <v>44237</v>
      </c>
      <c r="C1403">
        <v>2</v>
      </c>
    </row>
    <row r="1404" spans="1:3" ht="14.5" x14ac:dyDescent="0.35">
      <c r="A1404" s="104" t="s">
        <v>2679</v>
      </c>
      <c r="B1404" s="1">
        <v>44237</v>
      </c>
      <c r="C1404">
        <v>2</v>
      </c>
    </row>
    <row r="1405" spans="1:3" ht="14.5" x14ac:dyDescent="0.35">
      <c r="A1405" s="104" t="s">
        <v>2680</v>
      </c>
      <c r="B1405" s="1">
        <v>44237</v>
      </c>
      <c r="C1405">
        <v>4</v>
      </c>
    </row>
    <row r="1406" spans="1:3" ht="14.5" x14ac:dyDescent="0.35">
      <c r="A1406" s="104" t="s">
        <v>1456</v>
      </c>
      <c r="B1406" s="1">
        <v>44237</v>
      </c>
      <c r="C1406">
        <v>10</v>
      </c>
    </row>
    <row r="1407" spans="1:3" ht="14.5" x14ac:dyDescent="0.35">
      <c r="A1407" s="104" t="s">
        <v>1459</v>
      </c>
      <c r="B1407" s="1">
        <v>44237</v>
      </c>
      <c r="C1407">
        <v>12</v>
      </c>
    </row>
    <row r="1408" spans="1:3" ht="14.5" x14ac:dyDescent="0.35">
      <c r="A1408" s="104" t="s">
        <v>1459</v>
      </c>
      <c r="B1408" s="1">
        <v>44237</v>
      </c>
      <c r="C1408">
        <v>16</v>
      </c>
    </row>
    <row r="1409" spans="1:3" ht="14.5" x14ac:dyDescent="0.35">
      <c r="A1409" s="104" t="s">
        <v>2034</v>
      </c>
      <c r="B1409" s="1">
        <v>44237</v>
      </c>
      <c r="C1409">
        <v>12</v>
      </c>
    </row>
    <row r="1410" spans="1:3" ht="14.5" x14ac:dyDescent="0.35">
      <c r="A1410" s="104" t="s">
        <v>1822</v>
      </c>
      <c r="B1410" s="1">
        <v>44237</v>
      </c>
      <c r="C1410">
        <v>8</v>
      </c>
    </row>
    <row r="1411" spans="1:3" ht="14.5" x14ac:dyDescent="0.35">
      <c r="A1411" s="104" t="s">
        <v>1531</v>
      </c>
      <c r="B1411" s="1">
        <v>44237</v>
      </c>
      <c r="C1411">
        <v>16</v>
      </c>
    </row>
    <row r="1412" spans="1:3" ht="14.5" x14ac:dyDescent="0.35">
      <c r="A1412" s="104" t="s">
        <v>1346</v>
      </c>
      <c r="B1412" s="1">
        <v>44237</v>
      </c>
      <c r="C1412">
        <v>32</v>
      </c>
    </row>
    <row r="1413" spans="1:3" ht="14.5" x14ac:dyDescent="0.35">
      <c r="A1413" s="104" t="s">
        <v>1346</v>
      </c>
      <c r="B1413" s="1">
        <v>44237</v>
      </c>
      <c r="C1413">
        <v>16</v>
      </c>
    </row>
    <row r="1414" spans="1:3" ht="14.5" x14ac:dyDescent="0.35">
      <c r="A1414" s="104" t="s">
        <v>1646</v>
      </c>
      <c r="B1414" s="1">
        <v>44237</v>
      </c>
      <c r="C1414">
        <v>16</v>
      </c>
    </row>
    <row r="1415" spans="1:3" ht="14.5" x14ac:dyDescent="0.35">
      <c r="A1415" s="104" t="s">
        <v>1466</v>
      </c>
      <c r="B1415" s="1">
        <v>44237</v>
      </c>
      <c r="C1415">
        <v>8</v>
      </c>
    </row>
    <row r="1416" spans="1:3" ht="14.5" x14ac:dyDescent="0.35">
      <c r="A1416" s="104" t="s">
        <v>1468</v>
      </c>
      <c r="B1416" s="1">
        <v>44237</v>
      </c>
      <c r="C1416">
        <v>10</v>
      </c>
    </row>
    <row r="1417" spans="1:3" ht="14.5" x14ac:dyDescent="0.35">
      <c r="A1417" s="104" t="s">
        <v>1468</v>
      </c>
      <c r="B1417" s="1">
        <v>44237</v>
      </c>
      <c r="C1417">
        <v>6</v>
      </c>
    </row>
    <row r="1418" spans="1:3" ht="14.5" x14ac:dyDescent="0.35">
      <c r="A1418" s="104" t="s">
        <v>1807</v>
      </c>
      <c r="B1418" s="1">
        <v>44237</v>
      </c>
      <c r="C1418">
        <v>50</v>
      </c>
    </row>
    <row r="1419" spans="1:3" ht="14.5" x14ac:dyDescent="0.35">
      <c r="A1419" s="104" t="s">
        <v>1470</v>
      </c>
      <c r="B1419" s="1">
        <v>44237</v>
      </c>
      <c r="C1419">
        <v>20</v>
      </c>
    </row>
    <row r="1420" spans="1:3" ht="14.5" x14ac:dyDescent="0.35">
      <c r="A1420" s="104" t="s">
        <v>1470</v>
      </c>
      <c r="B1420" s="1">
        <v>44237</v>
      </c>
      <c r="C1420">
        <v>8</v>
      </c>
    </row>
    <row r="1421" spans="1:3" ht="14.5" x14ac:dyDescent="0.35">
      <c r="A1421" s="104" t="s">
        <v>1314</v>
      </c>
      <c r="B1421" s="1">
        <v>44237</v>
      </c>
      <c r="C1421">
        <v>100</v>
      </c>
    </row>
    <row r="1422" spans="1:3" ht="14.5" x14ac:dyDescent="0.35">
      <c r="A1422" s="104" t="s">
        <v>9</v>
      </c>
      <c r="B1422" s="1">
        <v>44237</v>
      </c>
      <c r="C1422">
        <v>9</v>
      </c>
    </row>
    <row r="1423" spans="1:3" ht="14.5" x14ac:dyDescent="0.35">
      <c r="A1423" s="104" t="s">
        <v>9</v>
      </c>
      <c r="B1423" s="1">
        <v>44237</v>
      </c>
      <c r="C1423">
        <v>3</v>
      </c>
    </row>
    <row r="1424" spans="1:3" ht="14.5" x14ac:dyDescent="0.35">
      <c r="A1424" s="104" t="s">
        <v>2681</v>
      </c>
      <c r="B1424" s="1">
        <v>44237</v>
      </c>
      <c r="C1424">
        <v>1</v>
      </c>
    </row>
    <row r="1425" spans="1:3" ht="14.5" x14ac:dyDescent="0.35">
      <c r="A1425" s="104" t="s">
        <v>2682</v>
      </c>
      <c r="B1425" s="1">
        <v>44237</v>
      </c>
      <c r="C1425">
        <v>1</v>
      </c>
    </row>
    <row r="1426" spans="1:3" ht="14.5" x14ac:dyDescent="0.35">
      <c r="A1426" s="104" t="s">
        <v>2682</v>
      </c>
      <c r="B1426" s="1">
        <v>44237</v>
      </c>
      <c r="C1426">
        <v>1</v>
      </c>
    </row>
    <row r="1427" spans="1:3" ht="14.5" x14ac:dyDescent="0.35">
      <c r="A1427" s="104" t="s">
        <v>1580</v>
      </c>
      <c r="B1427" s="1">
        <v>44237</v>
      </c>
      <c r="C1427">
        <v>1</v>
      </c>
    </row>
    <row r="1428" spans="1:3" ht="14.5" x14ac:dyDescent="0.35">
      <c r="A1428" s="104" t="s">
        <v>2683</v>
      </c>
      <c r="B1428" s="1">
        <v>44237</v>
      </c>
      <c r="C1428">
        <v>1</v>
      </c>
    </row>
    <row r="1429" spans="1:3" ht="14.5" x14ac:dyDescent="0.35">
      <c r="A1429" s="104" t="s">
        <v>1585</v>
      </c>
      <c r="B1429" s="1">
        <v>44237</v>
      </c>
      <c r="C1429">
        <v>1</v>
      </c>
    </row>
    <row r="1430" spans="1:3" ht="14.5" x14ac:dyDescent="0.35">
      <c r="A1430" s="104" t="s">
        <v>2088</v>
      </c>
      <c r="B1430" s="1">
        <v>44237</v>
      </c>
      <c r="C1430">
        <v>100</v>
      </c>
    </row>
    <row r="1431" spans="1:3" ht="14.5" x14ac:dyDescent="0.35">
      <c r="A1431" s="104" t="s">
        <v>2684</v>
      </c>
      <c r="B1431" s="1">
        <v>44237</v>
      </c>
      <c r="C1431">
        <v>50</v>
      </c>
    </row>
    <row r="1432" spans="1:3" ht="14.5" x14ac:dyDescent="0.35">
      <c r="A1432" s="104" t="s">
        <v>1881</v>
      </c>
      <c r="B1432" s="1">
        <v>44237</v>
      </c>
      <c r="C1432">
        <v>2</v>
      </c>
    </row>
    <row r="1433" spans="1:3" ht="14.5" x14ac:dyDescent="0.35">
      <c r="A1433" s="104" t="s">
        <v>1882</v>
      </c>
      <c r="B1433" s="1">
        <v>44237</v>
      </c>
      <c r="C1433">
        <v>25</v>
      </c>
    </row>
    <row r="1434" spans="1:3" ht="14.5" x14ac:dyDescent="0.35">
      <c r="A1434" s="104" t="s">
        <v>2222</v>
      </c>
      <c r="B1434" s="1">
        <v>44237</v>
      </c>
      <c r="C1434">
        <v>50</v>
      </c>
    </row>
    <row r="1435" spans="1:3" ht="14.5" x14ac:dyDescent="0.35">
      <c r="A1435" s="104" t="s">
        <v>1779</v>
      </c>
      <c r="B1435" s="1">
        <v>44237</v>
      </c>
      <c r="C1435">
        <v>200</v>
      </c>
    </row>
    <row r="1436" spans="1:3" ht="14.5" x14ac:dyDescent="0.35">
      <c r="A1436" s="104" t="s">
        <v>2239</v>
      </c>
      <c r="B1436" s="1">
        <v>44237</v>
      </c>
      <c r="C1436">
        <v>50</v>
      </c>
    </row>
    <row r="1437" spans="1:3" ht="14.5" x14ac:dyDescent="0.35">
      <c r="A1437" s="104" t="s">
        <v>1975</v>
      </c>
      <c r="B1437" s="1">
        <v>44237</v>
      </c>
      <c r="C1437">
        <v>100</v>
      </c>
    </row>
    <row r="1438" spans="1:3" ht="14.5" x14ac:dyDescent="0.35">
      <c r="A1438" s="104" t="s">
        <v>1711</v>
      </c>
      <c r="B1438" s="1">
        <v>44237</v>
      </c>
      <c r="C1438">
        <v>25</v>
      </c>
    </row>
    <row r="1439" spans="1:3" ht="14.5" x14ac:dyDescent="0.35">
      <c r="A1439" s="104" t="s">
        <v>1486</v>
      </c>
      <c r="B1439" s="1">
        <v>44237</v>
      </c>
      <c r="C1439">
        <v>100</v>
      </c>
    </row>
    <row r="1440" spans="1:3" ht="14.5" x14ac:dyDescent="0.35">
      <c r="A1440" s="104" t="s">
        <v>1577</v>
      </c>
      <c r="B1440" s="1">
        <v>44237</v>
      </c>
      <c r="C1440">
        <v>400</v>
      </c>
    </row>
    <row r="1441" spans="1:3" ht="14.5" x14ac:dyDescent="0.35">
      <c r="A1441" s="104" t="s">
        <v>2045</v>
      </c>
      <c r="B1441" s="1">
        <v>44237</v>
      </c>
      <c r="C1441">
        <v>4</v>
      </c>
    </row>
    <row r="1442" spans="1:3" ht="14.5" x14ac:dyDescent="0.35">
      <c r="A1442" s="104" t="s">
        <v>1730</v>
      </c>
      <c r="B1442" s="1">
        <v>44237</v>
      </c>
      <c r="C1442">
        <v>2</v>
      </c>
    </row>
    <row r="1443" spans="1:3" ht="14.5" x14ac:dyDescent="0.35">
      <c r="A1443" s="104" t="s">
        <v>1728</v>
      </c>
      <c r="B1443" s="1">
        <v>44237</v>
      </c>
      <c r="C1443">
        <v>1</v>
      </c>
    </row>
    <row r="1444" spans="1:3" ht="14.5" x14ac:dyDescent="0.35">
      <c r="A1444" s="104" t="s">
        <v>1732</v>
      </c>
      <c r="B1444" s="1">
        <v>44237</v>
      </c>
      <c r="C1444">
        <v>50</v>
      </c>
    </row>
    <row r="1445" spans="1:3" ht="14.5" x14ac:dyDescent="0.35">
      <c r="A1445" s="104" t="s">
        <v>1683</v>
      </c>
      <c r="B1445" s="1">
        <v>44237</v>
      </c>
      <c r="C1445">
        <v>75</v>
      </c>
    </row>
    <row r="1446" spans="1:3" ht="14.5" x14ac:dyDescent="0.35">
      <c r="A1446" s="104" t="s">
        <v>1743</v>
      </c>
      <c r="B1446" s="1">
        <v>44237</v>
      </c>
      <c r="C1446">
        <v>75</v>
      </c>
    </row>
    <row r="1447" spans="1:3" ht="14.5" x14ac:dyDescent="0.35">
      <c r="A1447" s="104" t="s">
        <v>1745</v>
      </c>
      <c r="B1447" s="1">
        <v>44237</v>
      </c>
      <c r="C1447">
        <v>50</v>
      </c>
    </row>
    <row r="1448" spans="1:3" ht="14.5" x14ac:dyDescent="0.35">
      <c r="A1448" s="104" t="s">
        <v>1720</v>
      </c>
      <c r="B1448" s="1">
        <v>44237</v>
      </c>
      <c r="C1448">
        <v>50</v>
      </c>
    </row>
    <row r="1449" spans="1:3" ht="14.5" x14ac:dyDescent="0.35">
      <c r="A1449" s="104" t="s">
        <v>1750</v>
      </c>
      <c r="B1449" s="1">
        <v>44237</v>
      </c>
      <c r="C1449">
        <v>50</v>
      </c>
    </row>
    <row r="1450" spans="1:3" ht="14.5" x14ac:dyDescent="0.35">
      <c r="A1450" s="104" t="s">
        <v>1686</v>
      </c>
      <c r="B1450" s="1">
        <v>44237</v>
      </c>
      <c r="C1450">
        <v>400</v>
      </c>
    </row>
    <row r="1451" spans="1:3" ht="14.5" x14ac:dyDescent="0.35">
      <c r="A1451" s="104" t="s">
        <v>1753</v>
      </c>
      <c r="B1451" s="1">
        <v>44237</v>
      </c>
      <c r="C1451">
        <v>25</v>
      </c>
    </row>
    <row r="1452" spans="1:3" ht="14.5" x14ac:dyDescent="0.35">
      <c r="A1452" s="104" t="s">
        <v>1753</v>
      </c>
      <c r="B1452" s="1">
        <v>44237</v>
      </c>
      <c r="C1452">
        <v>25</v>
      </c>
    </row>
    <row r="1453" spans="1:3" ht="14.5" x14ac:dyDescent="0.35">
      <c r="A1453" s="104" t="s">
        <v>1756</v>
      </c>
      <c r="B1453" s="1">
        <v>44237</v>
      </c>
      <c r="C1453">
        <v>25</v>
      </c>
    </row>
    <row r="1454" spans="1:3" ht="14.5" x14ac:dyDescent="0.35">
      <c r="A1454" s="104" t="s">
        <v>1757</v>
      </c>
      <c r="B1454" s="1">
        <v>44237</v>
      </c>
      <c r="C1454">
        <v>25</v>
      </c>
    </row>
    <row r="1455" spans="1:3" ht="14.5" x14ac:dyDescent="0.35">
      <c r="A1455" s="104" t="s">
        <v>1757</v>
      </c>
      <c r="B1455" s="1">
        <v>44237</v>
      </c>
      <c r="C1455">
        <v>50</v>
      </c>
    </row>
    <row r="1456" spans="1:3" ht="14.5" x14ac:dyDescent="0.35">
      <c r="A1456" s="104" t="s">
        <v>1714</v>
      </c>
      <c r="B1456" s="1">
        <v>44237</v>
      </c>
      <c r="C1456">
        <v>100</v>
      </c>
    </row>
    <row r="1457" spans="1:3" ht="14.5" x14ac:dyDescent="0.35">
      <c r="A1457" s="104" t="s">
        <v>1760</v>
      </c>
      <c r="B1457" s="1">
        <v>44237</v>
      </c>
      <c r="C1457">
        <v>25</v>
      </c>
    </row>
    <row r="1458" spans="1:3" ht="14.5" x14ac:dyDescent="0.35">
      <c r="A1458" s="104" t="s">
        <v>1761</v>
      </c>
      <c r="B1458" s="1">
        <v>44237</v>
      </c>
      <c r="C1458">
        <v>100</v>
      </c>
    </row>
    <row r="1459" spans="1:3" ht="14.5" x14ac:dyDescent="0.35">
      <c r="A1459" s="104" t="s">
        <v>2685</v>
      </c>
      <c r="B1459" s="1">
        <v>44237</v>
      </c>
      <c r="C1459">
        <v>16</v>
      </c>
    </row>
    <row r="1460" spans="1:3" ht="14.5" x14ac:dyDescent="0.35">
      <c r="A1460" s="104" t="s">
        <v>1397</v>
      </c>
      <c r="B1460" s="1">
        <v>44237</v>
      </c>
      <c r="C1460">
        <v>50</v>
      </c>
    </row>
    <row r="1461" spans="1:3" ht="14.5" x14ac:dyDescent="0.35">
      <c r="A1461" s="104" t="s">
        <v>1536</v>
      </c>
      <c r="B1461" s="1">
        <v>44237</v>
      </c>
      <c r="C1461">
        <v>200</v>
      </c>
    </row>
    <row r="1462" spans="1:3" ht="14.5" x14ac:dyDescent="0.35">
      <c r="A1462" s="104" t="s">
        <v>1385</v>
      </c>
      <c r="B1462" s="1">
        <v>44237</v>
      </c>
      <c r="C1462">
        <v>50</v>
      </c>
    </row>
    <row r="1463" spans="1:3" ht="14.5" x14ac:dyDescent="0.35">
      <c r="A1463" s="104" t="s">
        <v>1937</v>
      </c>
      <c r="B1463" s="1">
        <v>44237</v>
      </c>
      <c r="C1463">
        <v>50</v>
      </c>
    </row>
    <row r="1464" spans="1:3" ht="14.5" x14ac:dyDescent="0.35">
      <c r="A1464" s="104" t="s">
        <v>1329</v>
      </c>
      <c r="B1464" s="1">
        <v>44237</v>
      </c>
      <c r="C1464">
        <v>100</v>
      </c>
    </row>
    <row r="1465" spans="1:3" ht="14.5" x14ac:dyDescent="0.35">
      <c r="A1465" s="104" t="s">
        <v>1526</v>
      </c>
      <c r="B1465" s="1">
        <v>44237</v>
      </c>
      <c r="C1465">
        <v>50</v>
      </c>
    </row>
    <row r="1466" spans="1:3" ht="14.5" x14ac:dyDescent="0.35">
      <c r="A1466" s="104" t="s">
        <v>1694</v>
      </c>
      <c r="B1466" s="1">
        <v>44237</v>
      </c>
      <c r="C1466">
        <v>50</v>
      </c>
    </row>
    <row r="1467" spans="1:3" ht="14.5" x14ac:dyDescent="0.35">
      <c r="A1467" s="104" t="s">
        <v>1648</v>
      </c>
      <c r="B1467" s="1">
        <v>44237</v>
      </c>
      <c r="C1467">
        <v>50</v>
      </c>
    </row>
    <row r="1468" spans="1:3" ht="14.5" x14ac:dyDescent="0.35">
      <c r="A1468" s="104" t="s">
        <v>1769</v>
      </c>
      <c r="B1468" s="1">
        <v>44237</v>
      </c>
      <c r="C1468">
        <v>100</v>
      </c>
    </row>
    <row r="1469" spans="1:3" ht="14.5" x14ac:dyDescent="0.35">
      <c r="A1469" s="104" t="s">
        <v>2403</v>
      </c>
      <c r="B1469" s="1">
        <v>44237</v>
      </c>
      <c r="C1469">
        <v>50</v>
      </c>
    </row>
    <row r="1470" spans="1:3" ht="14.5" x14ac:dyDescent="0.35">
      <c r="A1470" s="104" t="s">
        <v>1934</v>
      </c>
      <c r="B1470" s="1">
        <v>44237</v>
      </c>
      <c r="C1470">
        <v>50</v>
      </c>
    </row>
    <row r="1471" spans="1:3" ht="14.5" x14ac:dyDescent="0.35">
      <c r="A1471" s="104" t="s">
        <v>1785</v>
      </c>
      <c r="B1471" s="1">
        <v>44237</v>
      </c>
      <c r="C1471">
        <v>50</v>
      </c>
    </row>
    <row r="1472" spans="1:3" ht="14.5" x14ac:dyDescent="0.35">
      <c r="A1472" s="104" t="s">
        <v>2405</v>
      </c>
      <c r="B1472" s="1">
        <v>44237</v>
      </c>
      <c r="C1472">
        <v>50</v>
      </c>
    </row>
    <row r="1473" spans="1:3" ht="14.5" x14ac:dyDescent="0.35">
      <c r="A1473" s="104" t="s">
        <v>2407</v>
      </c>
      <c r="B1473" s="1">
        <v>44237</v>
      </c>
      <c r="C1473">
        <v>50</v>
      </c>
    </row>
    <row r="1474" spans="1:3" ht="14.5" x14ac:dyDescent="0.35">
      <c r="A1474" s="104" t="s">
        <v>2408</v>
      </c>
      <c r="B1474" s="1">
        <v>44237</v>
      </c>
      <c r="C1474">
        <v>50</v>
      </c>
    </row>
    <row r="1475" spans="1:3" ht="14.5" x14ac:dyDescent="0.35">
      <c r="A1475" s="104" t="s">
        <v>2243</v>
      </c>
      <c r="B1475" s="1">
        <v>44237</v>
      </c>
      <c r="C1475">
        <v>50</v>
      </c>
    </row>
    <row r="1476" spans="1:3" ht="14.5" x14ac:dyDescent="0.35">
      <c r="A1476" s="104" t="s">
        <v>1776</v>
      </c>
      <c r="B1476" s="1">
        <v>44237</v>
      </c>
      <c r="C1476">
        <v>150</v>
      </c>
    </row>
    <row r="1477" spans="1:3" ht="14.5" x14ac:dyDescent="0.35">
      <c r="A1477" s="104" t="s">
        <v>1557</v>
      </c>
      <c r="B1477" s="1">
        <v>44237</v>
      </c>
      <c r="C1477">
        <v>100</v>
      </c>
    </row>
    <row r="1478" spans="1:3" ht="14.5" x14ac:dyDescent="0.35">
      <c r="A1478" s="104" t="s">
        <v>2089</v>
      </c>
      <c r="B1478" s="1">
        <v>44237</v>
      </c>
      <c r="C1478">
        <v>100</v>
      </c>
    </row>
    <row r="1479" spans="1:3" ht="14.5" x14ac:dyDescent="0.35">
      <c r="A1479" s="104" t="s">
        <v>2686</v>
      </c>
      <c r="B1479" s="1">
        <v>44237</v>
      </c>
      <c r="C1479">
        <v>1</v>
      </c>
    </row>
    <row r="1480" spans="1:3" ht="14.5" x14ac:dyDescent="0.35">
      <c r="A1480" s="104" t="s">
        <v>2687</v>
      </c>
      <c r="B1480" s="1">
        <v>44237</v>
      </c>
      <c r="C1480">
        <v>3</v>
      </c>
    </row>
    <row r="1481" spans="1:3" ht="14.5" x14ac:dyDescent="0.35">
      <c r="A1481" s="104" t="s">
        <v>1816</v>
      </c>
      <c r="B1481" s="1">
        <v>44237</v>
      </c>
      <c r="C1481">
        <v>50</v>
      </c>
    </row>
    <row r="1482" spans="1:3" ht="14.5" x14ac:dyDescent="0.35">
      <c r="A1482" s="106">
        <v>1297587</v>
      </c>
      <c r="B1482" s="1">
        <v>44237</v>
      </c>
      <c r="C1482">
        <v>5</v>
      </c>
    </row>
    <row r="1483" spans="1:3" ht="14.5" x14ac:dyDescent="0.35">
      <c r="A1483" s="104" t="s">
        <v>1520</v>
      </c>
      <c r="B1483" s="1">
        <v>44237</v>
      </c>
      <c r="C1483">
        <v>100</v>
      </c>
    </row>
    <row r="1484" spans="1:3" ht="14.5" x14ac:dyDescent="0.35">
      <c r="A1484" s="104" t="s">
        <v>1299</v>
      </c>
      <c r="B1484" s="1">
        <v>44237</v>
      </c>
      <c r="C1484">
        <v>150</v>
      </c>
    </row>
    <row r="1485" spans="1:3" ht="14.5" x14ac:dyDescent="0.35">
      <c r="A1485" s="104" t="s">
        <v>1314</v>
      </c>
      <c r="B1485" s="1">
        <v>44237</v>
      </c>
      <c r="C1485">
        <v>300</v>
      </c>
    </row>
    <row r="1486" spans="1:3" ht="14.5" x14ac:dyDescent="0.35">
      <c r="A1486" s="104" t="s">
        <v>1331</v>
      </c>
      <c r="B1486" s="1">
        <v>44237</v>
      </c>
      <c r="C1486">
        <v>100</v>
      </c>
    </row>
    <row r="1487" spans="1:3" ht="14.5" x14ac:dyDescent="0.35">
      <c r="A1487" s="104" t="s">
        <v>1583</v>
      </c>
      <c r="B1487" s="1">
        <v>44237</v>
      </c>
      <c r="C1487">
        <v>2</v>
      </c>
    </row>
    <row r="1488" spans="1:3" ht="14.5" x14ac:dyDescent="0.35">
      <c r="A1488" s="104" t="s">
        <v>1558</v>
      </c>
      <c r="B1488" s="1">
        <v>44237</v>
      </c>
      <c r="C1488">
        <v>1</v>
      </c>
    </row>
    <row r="1489" spans="1:3" ht="14.5" x14ac:dyDescent="0.35">
      <c r="A1489" s="104" t="s">
        <v>2688</v>
      </c>
      <c r="B1489" s="1">
        <v>44237</v>
      </c>
      <c r="C1489">
        <v>1</v>
      </c>
    </row>
    <row r="1490" spans="1:3" ht="14.5" x14ac:dyDescent="0.35">
      <c r="A1490" s="104" t="s">
        <v>1482</v>
      </c>
      <c r="B1490" s="1">
        <v>44237</v>
      </c>
      <c r="C1490">
        <v>1</v>
      </c>
    </row>
    <row r="1491" spans="1:3" ht="14.5" x14ac:dyDescent="0.35">
      <c r="A1491" s="104" t="s">
        <v>1845</v>
      </c>
      <c r="B1491" s="1">
        <v>44237</v>
      </c>
      <c r="C1491">
        <v>1</v>
      </c>
    </row>
    <row r="1492" spans="1:3" ht="14.5" x14ac:dyDescent="0.35">
      <c r="A1492" s="104" t="s">
        <v>1489</v>
      </c>
      <c r="B1492" s="1">
        <v>44237</v>
      </c>
      <c r="C1492">
        <v>1</v>
      </c>
    </row>
    <row r="1493" spans="1:3" ht="14.5" x14ac:dyDescent="0.35">
      <c r="A1493" s="104" t="s">
        <v>1818</v>
      </c>
      <c r="B1493" s="1">
        <v>44237</v>
      </c>
      <c r="C1493">
        <v>50</v>
      </c>
    </row>
    <row r="1494" spans="1:3" ht="14.5" x14ac:dyDescent="0.35">
      <c r="A1494" s="104" t="s">
        <v>424</v>
      </c>
      <c r="B1494" s="1">
        <v>44237</v>
      </c>
      <c r="C1494">
        <v>19</v>
      </c>
    </row>
    <row r="1495" spans="1:3" ht="14.5" x14ac:dyDescent="0.35">
      <c r="A1495" s="104" t="s">
        <v>424</v>
      </c>
      <c r="B1495" s="1">
        <v>44237</v>
      </c>
      <c r="C1495">
        <v>6</v>
      </c>
    </row>
    <row r="1496" spans="1:3" ht="14.5" x14ac:dyDescent="0.35">
      <c r="A1496" s="104" t="s">
        <v>1563</v>
      </c>
      <c r="B1496" s="1">
        <v>44237</v>
      </c>
      <c r="C1496">
        <v>250</v>
      </c>
    </row>
    <row r="1497" spans="1:3" ht="14.5" x14ac:dyDescent="0.35">
      <c r="A1497" s="104" t="s">
        <v>2079</v>
      </c>
      <c r="B1497" s="1">
        <v>44237</v>
      </c>
      <c r="C1497">
        <v>25</v>
      </c>
    </row>
    <row r="1498" spans="1:3" ht="14.5" x14ac:dyDescent="0.35">
      <c r="A1498" s="104" t="s">
        <v>1704</v>
      </c>
      <c r="B1498" s="1">
        <v>44237</v>
      </c>
      <c r="C1498">
        <v>100</v>
      </c>
    </row>
    <row r="1499" spans="1:3" ht="14.5" x14ac:dyDescent="0.35">
      <c r="A1499" s="104" t="s">
        <v>1362</v>
      </c>
      <c r="B1499" s="1">
        <v>44237</v>
      </c>
      <c r="C1499">
        <v>48</v>
      </c>
    </row>
    <row r="1500" spans="1:3" ht="14.5" x14ac:dyDescent="0.35">
      <c r="A1500" s="104" t="s">
        <v>2316</v>
      </c>
      <c r="B1500" s="1">
        <v>44237</v>
      </c>
      <c r="C1500">
        <v>14</v>
      </c>
    </row>
    <row r="1501" spans="1:3" ht="14.5" x14ac:dyDescent="0.35">
      <c r="A1501" s="104" t="s">
        <v>2689</v>
      </c>
      <c r="B1501" s="1">
        <v>44237</v>
      </c>
      <c r="C1501">
        <v>6</v>
      </c>
    </row>
    <row r="1502" spans="1:3" ht="14.5" x14ac:dyDescent="0.35">
      <c r="A1502" s="104" t="s">
        <v>1863</v>
      </c>
      <c r="B1502" s="1">
        <v>44237</v>
      </c>
      <c r="C1502">
        <v>32</v>
      </c>
    </row>
    <row r="1503" spans="1:3" ht="14.5" x14ac:dyDescent="0.35">
      <c r="A1503" s="104" t="s">
        <v>1821</v>
      </c>
      <c r="B1503" s="1">
        <v>44237</v>
      </c>
      <c r="C1503">
        <v>32</v>
      </c>
    </row>
    <row r="1504" spans="1:3" ht="14.5" x14ac:dyDescent="0.35">
      <c r="A1504" s="104" t="s">
        <v>2690</v>
      </c>
      <c r="B1504" s="1">
        <v>44237</v>
      </c>
      <c r="C1504">
        <v>1</v>
      </c>
    </row>
    <row r="1505" spans="1:3" ht="14.5" x14ac:dyDescent="0.35">
      <c r="A1505" s="104" t="s">
        <v>2232</v>
      </c>
      <c r="B1505" s="1">
        <v>44237</v>
      </c>
      <c r="C1505">
        <v>24</v>
      </c>
    </row>
    <row r="1506" spans="1:3" ht="14.5" x14ac:dyDescent="0.35">
      <c r="A1506" s="104" t="s">
        <v>2365</v>
      </c>
      <c r="B1506" s="1">
        <v>44237</v>
      </c>
      <c r="C1506">
        <v>32</v>
      </c>
    </row>
    <row r="1507" spans="1:3" ht="14.5" x14ac:dyDescent="0.35">
      <c r="A1507" s="104" t="s">
        <v>1362</v>
      </c>
      <c r="B1507" s="1">
        <v>44237</v>
      </c>
      <c r="C1507">
        <v>96</v>
      </c>
    </row>
    <row r="1508" spans="1:3" ht="14.5" x14ac:dyDescent="0.35">
      <c r="A1508" s="104" t="s">
        <v>2691</v>
      </c>
      <c r="B1508" s="1">
        <v>44237</v>
      </c>
      <c r="C1508">
        <v>6</v>
      </c>
    </row>
    <row r="1509" spans="1:3" ht="14.5" x14ac:dyDescent="0.35">
      <c r="A1509" s="104" t="s">
        <v>2692</v>
      </c>
      <c r="B1509" s="1">
        <v>44237</v>
      </c>
      <c r="C1509">
        <v>12</v>
      </c>
    </row>
    <row r="1510" spans="1:3" ht="14.5" x14ac:dyDescent="0.35">
      <c r="A1510" s="104" t="s">
        <v>2693</v>
      </c>
      <c r="B1510" s="1">
        <v>44237</v>
      </c>
      <c r="C1510">
        <v>12</v>
      </c>
    </row>
    <row r="1511" spans="1:3" ht="14.5" x14ac:dyDescent="0.35">
      <c r="A1511" s="104" t="s">
        <v>2694</v>
      </c>
      <c r="B1511" s="1">
        <v>44237</v>
      </c>
      <c r="C1511">
        <v>6</v>
      </c>
    </row>
    <row r="1512" spans="1:3" ht="14.5" x14ac:dyDescent="0.35">
      <c r="A1512" s="104" t="s">
        <v>2695</v>
      </c>
      <c r="B1512" s="1">
        <v>44237</v>
      </c>
      <c r="C1512">
        <v>48</v>
      </c>
    </row>
    <row r="1513" spans="1:3" ht="14.5" x14ac:dyDescent="0.35">
      <c r="A1513" s="104" t="s">
        <v>2696</v>
      </c>
      <c r="B1513" s="1">
        <v>44237</v>
      </c>
      <c r="C1513">
        <v>24</v>
      </c>
    </row>
    <row r="1514" spans="1:3" ht="14.5" x14ac:dyDescent="0.35">
      <c r="A1514" s="104" t="s">
        <v>2409</v>
      </c>
      <c r="B1514" s="1">
        <v>44237</v>
      </c>
      <c r="C1514">
        <v>16</v>
      </c>
    </row>
    <row r="1515" spans="1:3" ht="14.5" x14ac:dyDescent="0.35">
      <c r="A1515" s="104" t="s">
        <v>2410</v>
      </c>
      <c r="B1515" s="1">
        <v>44237</v>
      </c>
      <c r="C1515">
        <v>160</v>
      </c>
    </row>
    <row r="1516" spans="1:3" ht="14.5" x14ac:dyDescent="0.35">
      <c r="A1516" s="104" t="s">
        <v>2414</v>
      </c>
      <c r="B1516" s="1">
        <v>44237</v>
      </c>
      <c r="C1516">
        <v>120</v>
      </c>
    </row>
    <row r="1517" spans="1:3" ht="14.5" x14ac:dyDescent="0.35">
      <c r="A1517" s="104" t="s">
        <v>23</v>
      </c>
      <c r="B1517" s="1">
        <v>44237</v>
      </c>
      <c r="C1517">
        <v>120</v>
      </c>
    </row>
    <row r="1518" spans="1:3" ht="14.5" x14ac:dyDescent="0.35">
      <c r="A1518" s="104" t="s">
        <v>2697</v>
      </c>
      <c r="B1518" s="1">
        <v>44237</v>
      </c>
      <c r="C1518">
        <v>1</v>
      </c>
    </row>
    <row r="1519" spans="1:3" ht="14.5" x14ac:dyDescent="0.35">
      <c r="A1519" s="104" t="s">
        <v>1210</v>
      </c>
      <c r="B1519" s="1">
        <v>44237</v>
      </c>
      <c r="C1519">
        <v>5</v>
      </c>
    </row>
    <row r="1520" spans="1:3" ht="14.5" x14ac:dyDescent="0.35">
      <c r="A1520" s="104" t="s">
        <v>180</v>
      </c>
      <c r="B1520" s="1">
        <v>44237</v>
      </c>
      <c r="C1520">
        <v>8</v>
      </c>
    </row>
    <row r="1521" spans="1:3" ht="14.5" x14ac:dyDescent="0.35">
      <c r="A1521" s="104" t="s">
        <v>1211</v>
      </c>
      <c r="B1521" s="1">
        <v>44237</v>
      </c>
      <c r="C1521">
        <v>1</v>
      </c>
    </row>
    <row r="1522" spans="1:3" ht="14.5" x14ac:dyDescent="0.35">
      <c r="A1522" s="104" t="s">
        <v>1212</v>
      </c>
      <c r="B1522" s="1">
        <v>44237</v>
      </c>
      <c r="C1522">
        <v>1</v>
      </c>
    </row>
    <row r="1523" spans="1:3" ht="14.5" x14ac:dyDescent="0.35">
      <c r="A1523" s="104" t="s">
        <v>1213</v>
      </c>
      <c r="B1523" s="1">
        <v>44237</v>
      </c>
      <c r="C1523">
        <v>1</v>
      </c>
    </row>
    <row r="1524" spans="1:3" ht="14.5" x14ac:dyDescent="0.35">
      <c r="A1524" s="104" t="s">
        <v>983</v>
      </c>
      <c r="B1524" s="1">
        <v>44237</v>
      </c>
      <c r="C1524">
        <v>3</v>
      </c>
    </row>
    <row r="1525" spans="1:3" ht="14.5" x14ac:dyDescent="0.35">
      <c r="A1525" s="104" t="s">
        <v>2698</v>
      </c>
      <c r="B1525" s="1">
        <v>44237</v>
      </c>
      <c r="C1525">
        <v>2</v>
      </c>
    </row>
    <row r="1526" spans="1:3" ht="14.5" x14ac:dyDescent="0.35">
      <c r="A1526" s="104" t="s">
        <v>1214</v>
      </c>
      <c r="B1526" s="1">
        <v>44237</v>
      </c>
      <c r="C1526">
        <v>5</v>
      </c>
    </row>
    <row r="1527" spans="1:3" ht="14.5" x14ac:dyDescent="0.35">
      <c r="A1527" s="104" t="s">
        <v>2699</v>
      </c>
      <c r="B1527" s="1">
        <v>44237</v>
      </c>
      <c r="C1527">
        <v>2</v>
      </c>
    </row>
    <row r="1528" spans="1:3" ht="14.5" x14ac:dyDescent="0.35">
      <c r="A1528" s="106">
        <v>2621226</v>
      </c>
      <c r="B1528" s="1">
        <v>44237</v>
      </c>
      <c r="C1528">
        <v>2</v>
      </c>
    </row>
    <row r="1529" spans="1:3" ht="14.5" x14ac:dyDescent="0.35">
      <c r="A1529" s="104" t="s">
        <v>2700</v>
      </c>
      <c r="B1529" s="1">
        <v>44237</v>
      </c>
      <c r="C1529">
        <v>2</v>
      </c>
    </row>
    <row r="1530" spans="1:3" ht="14.5" x14ac:dyDescent="0.35">
      <c r="A1530" s="104" t="s">
        <v>1215</v>
      </c>
      <c r="B1530" s="1">
        <v>44237</v>
      </c>
      <c r="C1530">
        <v>20</v>
      </c>
    </row>
    <row r="1531" spans="1:3" ht="14.5" x14ac:dyDescent="0.35">
      <c r="A1531" s="106">
        <v>2620860</v>
      </c>
      <c r="B1531" s="1">
        <v>44237</v>
      </c>
      <c r="C1531">
        <v>1</v>
      </c>
    </row>
    <row r="1532" spans="1:3" ht="14.5" x14ac:dyDescent="0.35">
      <c r="A1532" s="104" t="s">
        <v>899</v>
      </c>
      <c r="B1532" s="1">
        <v>44237</v>
      </c>
      <c r="C1532">
        <v>10</v>
      </c>
    </row>
    <row r="1533" spans="1:3" ht="14.5" x14ac:dyDescent="0.35">
      <c r="A1533" s="104" t="s">
        <v>1216</v>
      </c>
      <c r="B1533" s="1">
        <v>44237</v>
      </c>
      <c r="C1533">
        <v>3</v>
      </c>
    </row>
    <row r="1534" spans="1:3" ht="14.5" x14ac:dyDescent="0.35">
      <c r="A1534" s="104" t="s">
        <v>345</v>
      </c>
      <c r="B1534" s="1">
        <v>44237</v>
      </c>
      <c r="C1534">
        <v>12</v>
      </c>
    </row>
    <row r="1535" spans="1:3" ht="14.5" x14ac:dyDescent="0.35">
      <c r="A1535" s="104" t="s">
        <v>950</v>
      </c>
      <c r="B1535" s="1">
        <v>44237</v>
      </c>
      <c r="C1535">
        <v>20</v>
      </c>
    </row>
    <row r="1536" spans="1:3" ht="14.5" x14ac:dyDescent="0.35">
      <c r="A1536" s="104" t="s">
        <v>1217</v>
      </c>
      <c r="B1536" s="1">
        <v>44237</v>
      </c>
      <c r="C1536">
        <v>1</v>
      </c>
    </row>
    <row r="1537" spans="1:3" ht="14.5" x14ac:dyDescent="0.35">
      <c r="A1537" s="104" t="s">
        <v>1218</v>
      </c>
      <c r="B1537" s="1">
        <v>44237</v>
      </c>
      <c r="C1537">
        <v>10</v>
      </c>
    </row>
    <row r="1538" spans="1:3" ht="14.5" x14ac:dyDescent="0.35">
      <c r="A1538" s="104" t="s">
        <v>1219</v>
      </c>
      <c r="B1538" s="1">
        <v>44237</v>
      </c>
      <c r="C1538">
        <v>1</v>
      </c>
    </row>
    <row r="1539" spans="1:3" ht="14.5" x14ac:dyDescent="0.35">
      <c r="A1539" s="104" t="s">
        <v>862</v>
      </c>
      <c r="B1539" s="1">
        <v>44237</v>
      </c>
      <c r="C1539">
        <v>2</v>
      </c>
    </row>
    <row r="1540" spans="1:3" ht="14.5" x14ac:dyDescent="0.35">
      <c r="A1540" s="104" t="s">
        <v>101</v>
      </c>
      <c r="B1540" s="1">
        <v>44237</v>
      </c>
      <c r="C1540">
        <v>1</v>
      </c>
    </row>
    <row r="1541" spans="1:3" ht="14.5" x14ac:dyDescent="0.35">
      <c r="A1541" s="104" t="s">
        <v>808</v>
      </c>
      <c r="B1541" s="1">
        <v>44237</v>
      </c>
      <c r="C1541">
        <v>4</v>
      </c>
    </row>
    <row r="1542" spans="1:3" ht="14.5" x14ac:dyDescent="0.35">
      <c r="A1542" s="104" t="s">
        <v>1220</v>
      </c>
      <c r="B1542" s="1">
        <v>44237</v>
      </c>
      <c r="C1542">
        <v>4</v>
      </c>
    </row>
    <row r="1543" spans="1:3" ht="14.5" x14ac:dyDescent="0.35">
      <c r="A1543" s="104" t="s">
        <v>788</v>
      </c>
      <c r="B1543" s="1">
        <v>44237</v>
      </c>
      <c r="C1543">
        <v>2</v>
      </c>
    </row>
    <row r="1544" spans="1:3" ht="14.5" x14ac:dyDescent="0.35">
      <c r="A1544" s="106">
        <v>1288455</v>
      </c>
      <c r="B1544" s="1">
        <v>44237</v>
      </c>
      <c r="C1544">
        <v>2</v>
      </c>
    </row>
    <row r="1545" spans="1:3" ht="14.5" x14ac:dyDescent="0.35">
      <c r="A1545" s="104" t="s">
        <v>2701</v>
      </c>
      <c r="B1545" s="1">
        <v>44237</v>
      </c>
      <c r="C1545">
        <v>2</v>
      </c>
    </row>
    <row r="1546" spans="1:3" ht="14.5" x14ac:dyDescent="0.35">
      <c r="A1546" s="104" t="s">
        <v>819</v>
      </c>
      <c r="B1546" s="1">
        <v>44237</v>
      </c>
      <c r="C1546">
        <v>1</v>
      </c>
    </row>
    <row r="1547" spans="1:3" ht="14.5" x14ac:dyDescent="0.35">
      <c r="A1547" s="104" t="s">
        <v>2073</v>
      </c>
      <c r="B1547" s="1">
        <v>44237</v>
      </c>
      <c r="C1547">
        <v>20</v>
      </c>
    </row>
    <row r="1548" spans="1:3" ht="14.5" x14ac:dyDescent="0.35">
      <c r="A1548" s="104" t="s">
        <v>496</v>
      </c>
      <c r="B1548" s="1">
        <v>44237</v>
      </c>
      <c r="C1548">
        <v>56</v>
      </c>
    </row>
    <row r="1549" spans="1:3" ht="14.5" x14ac:dyDescent="0.35">
      <c r="A1549" s="104" t="s">
        <v>282</v>
      </c>
      <c r="B1549" s="1">
        <v>44237</v>
      </c>
      <c r="C1549">
        <v>240</v>
      </c>
    </row>
    <row r="1550" spans="1:3" ht="14.5" x14ac:dyDescent="0.35">
      <c r="A1550" s="104" t="s">
        <v>2702</v>
      </c>
      <c r="B1550" s="1">
        <v>44237</v>
      </c>
      <c r="C1550">
        <v>24</v>
      </c>
    </row>
    <row r="1551" spans="1:3" ht="14.5" x14ac:dyDescent="0.35">
      <c r="A1551" s="104" t="s">
        <v>2703</v>
      </c>
      <c r="B1551" s="1">
        <v>44237</v>
      </c>
      <c r="C1551">
        <v>6</v>
      </c>
    </row>
    <row r="1552" spans="1:3" ht="14.5" x14ac:dyDescent="0.35">
      <c r="A1552" s="104" t="s">
        <v>2704</v>
      </c>
      <c r="B1552" s="1">
        <v>44237</v>
      </c>
      <c r="C1552">
        <v>10</v>
      </c>
    </row>
    <row r="1553" spans="1:3" ht="14.5" x14ac:dyDescent="0.35">
      <c r="A1553" s="104" t="s">
        <v>1804</v>
      </c>
      <c r="B1553" s="1">
        <v>44237</v>
      </c>
      <c r="C1553">
        <v>24</v>
      </c>
    </row>
    <row r="1554" spans="1:3" ht="14.5" x14ac:dyDescent="0.35">
      <c r="A1554" s="104" t="s">
        <v>2554</v>
      </c>
      <c r="B1554" s="1">
        <v>44237</v>
      </c>
      <c r="C1554">
        <v>64</v>
      </c>
    </row>
    <row r="1555" spans="1:3" ht="14.5" x14ac:dyDescent="0.35">
      <c r="A1555" s="104" t="s">
        <v>1860</v>
      </c>
      <c r="B1555" s="1">
        <v>44237</v>
      </c>
      <c r="C1555">
        <v>96</v>
      </c>
    </row>
    <row r="1556" spans="1:3" ht="14.5" x14ac:dyDescent="0.35">
      <c r="A1556" s="104" t="s">
        <v>2225</v>
      </c>
      <c r="B1556" s="1">
        <v>44237</v>
      </c>
      <c r="C1556">
        <v>80</v>
      </c>
    </row>
    <row r="1557" spans="1:3" ht="14.5" x14ac:dyDescent="0.35">
      <c r="A1557" s="104" t="s">
        <v>1445</v>
      </c>
      <c r="B1557" s="1">
        <v>44237</v>
      </c>
      <c r="C1557">
        <v>24</v>
      </c>
    </row>
    <row r="1558" spans="1:3" ht="14.5" x14ac:dyDescent="0.35">
      <c r="A1558" s="104" t="s">
        <v>2379</v>
      </c>
      <c r="B1558" s="1">
        <v>44237</v>
      </c>
      <c r="C1558">
        <v>2</v>
      </c>
    </row>
    <row r="1559" spans="1:3" ht="14.5" x14ac:dyDescent="0.35">
      <c r="A1559" s="104" t="s">
        <v>2705</v>
      </c>
      <c r="B1559" s="1">
        <v>44237</v>
      </c>
      <c r="C1559">
        <v>2</v>
      </c>
    </row>
    <row r="1560" spans="1:3" ht="14.5" x14ac:dyDescent="0.35">
      <c r="A1560" s="104" t="s">
        <v>1442</v>
      </c>
      <c r="B1560" s="1">
        <v>44237</v>
      </c>
      <c r="C1560">
        <v>32</v>
      </c>
    </row>
    <row r="1561" spans="1:3" ht="14.5" x14ac:dyDescent="0.35">
      <c r="A1561" s="104" t="s">
        <v>1324</v>
      </c>
      <c r="B1561" s="1">
        <v>44237</v>
      </c>
      <c r="C1561">
        <v>128</v>
      </c>
    </row>
    <row r="1562" spans="1:3" ht="14.5" x14ac:dyDescent="0.35">
      <c r="A1562" s="104" t="s">
        <v>1324</v>
      </c>
      <c r="B1562" s="1">
        <v>44237</v>
      </c>
      <c r="C1562">
        <v>384</v>
      </c>
    </row>
    <row r="1563" spans="1:3" ht="14.5" x14ac:dyDescent="0.35">
      <c r="A1563" s="104" t="s">
        <v>1629</v>
      </c>
      <c r="B1563" s="1">
        <v>44237</v>
      </c>
      <c r="C1563">
        <v>200</v>
      </c>
    </row>
    <row r="1564" spans="1:3" ht="14.5" x14ac:dyDescent="0.35">
      <c r="A1564" s="104" t="s">
        <v>2037</v>
      </c>
      <c r="B1564" s="1">
        <v>44237</v>
      </c>
      <c r="C1564">
        <v>20</v>
      </c>
    </row>
    <row r="1565" spans="1:3" ht="14.5" x14ac:dyDescent="0.35">
      <c r="A1565" s="104" t="s">
        <v>1576</v>
      </c>
      <c r="B1565" s="1">
        <v>44237</v>
      </c>
      <c r="C1565">
        <v>100</v>
      </c>
    </row>
    <row r="1566" spans="1:3" ht="14.5" x14ac:dyDescent="0.35">
      <c r="A1566" s="104" t="s">
        <v>1486</v>
      </c>
      <c r="B1566" s="1">
        <v>44237</v>
      </c>
      <c r="C1566">
        <v>200</v>
      </c>
    </row>
    <row r="1567" spans="1:3" ht="14.5" x14ac:dyDescent="0.35">
      <c r="A1567" s="104" t="s">
        <v>1577</v>
      </c>
      <c r="B1567" s="1">
        <v>44237</v>
      </c>
      <c r="C1567">
        <v>100</v>
      </c>
    </row>
    <row r="1568" spans="1:3" ht="14.5" x14ac:dyDescent="0.35">
      <c r="A1568" s="104" t="s">
        <v>1423</v>
      </c>
      <c r="B1568" s="1">
        <v>44237</v>
      </c>
      <c r="C1568">
        <v>300</v>
      </c>
    </row>
    <row r="1569" spans="1:3" ht="14.5" x14ac:dyDescent="0.35">
      <c r="A1569" s="104" t="s">
        <v>1356</v>
      </c>
      <c r="B1569" s="1">
        <v>44237</v>
      </c>
      <c r="C1569">
        <v>80</v>
      </c>
    </row>
    <row r="1570" spans="1:3" ht="14.5" x14ac:dyDescent="0.35">
      <c r="A1570" s="104" t="s">
        <v>1502</v>
      </c>
      <c r="B1570" s="1">
        <v>44237</v>
      </c>
      <c r="C1570">
        <v>50</v>
      </c>
    </row>
    <row r="1571" spans="1:3" ht="14.5" x14ac:dyDescent="0.35">
      <c r="A1571" s="104" t="s">
        <v>2015</v>
      </c>
      <c r="B1571" s="1">
        <v>44237</v>
      </c>
      <c r="C1571">
        <v>4</v>
      </c>
    </row>
    <row r="1572" spans="1:3" ht="14.5" x14ac:dyDescent="0.35">
      <c r="A1572" s="104" t="s">
        <v>1505</v>
      </c>
      <c r="B1572" s="1">
        <v>44237</v>
      </c>
      <c r="C1572">
        <v>100</v>
      </c>
    </row>
    <row r="1573" spans="1:3" ht="14.5" x14ac:dyDescent="0.35">
      <c r="A1573" s="104" t="s">
        <v>1336</v>
      </c>
      <c r="B1573" s="1">
        <v>44237</v>
      </c>
      <c r="C1573">
        <v>100</v>
      </c>
    </row>
    <row r="1574" spans="1:3" ht="14.5" x14ac:dyDescent="0.35">
      <c r="A1574" s="104" t="s">
        <v>1520</v>
      </c>
      <c r="B1574" s="1">
        <v>44237</v>
      </c>
      <c r="C1574">
        <v>100</v>
      </c>
    </row>
    <row r="1575" spans="1:3" ht="14.5" x14ac:dyDescent="0.35">
      <c r="A1575" s="104" t="s">
        <v>2019</v>
      </c>
      <c r="B1575" s="1">
        <v>44237</v>
      </c>
      <c r="C1575">
        <v>8</v>
      </c>
    </row>
    <row r="1576" spans="1:3" ht="14.5" x14ac:dyDescent="0.35">
      <c r="A1576" s="104" t="s">
        <v>1299</v>
      </c>
      <c r="B1576" s="1">
        <v>44237</v>
      </c>
      <c r="C1576">
        <v>100</v>
      </c>
    </row>
    <row r="1577" spans="1:3" ht="14.5" x14ac:dyDescent="0.35">
      <c r="A1577" s="104" t="s">
        <v>1314</v>
      </c>
      <c r="B1577" s="1">
        <v>44237</v>
      </c>
      <c r="C1577">
        <v>100</v>
      </c>
    </row>
    <row r="1578" spans="1:3" ht="14.5" x14ac:dyDescent="0.35">
      <c r="A1578" s="104" t="s">
        <v>1279</v>
      </c>
      <c r="B1578" s="1">
        <v>44237</v>
      </c>
      <c r="C1578">
        <v>100</v>
      </c>
    </row>
    <row r="1579" spans="1:3" ht="14.5" x14ac:dyDescent="0.35">
      <c r="A1579" s="104" t="s">
        <v>1480</v>
      </c>
      <c r="B1579" s="1">
        <v>44237</v>
      </c>
      <c r="C1579">
        <v>1</v>
      </c>
    </row>
    <row r="1580" spans="1:3" ht="14.5" x14ac:dyDescent="0.35">
      <c r="A1580" s="104" t="s">
        <v>2434</v>
      </c>
      <c r="B1580" s="1">
        <v>44237</v>
      </c>
      <c r="C1580">
        <v>100</v>
      </c>
    </row>
    <row r="1581" spans="1:3" ht="14.5" x14ac:dyDescent="0.35">
      <c r="A1581" s="104" t="s">
        <v>1713</v>
      </c>
      <c r="B1581" s="1">
        <v>44237</v>
      </c>
      <c r="C1581">
        <v>24</v>
      </c>
    </row>
    <row r="1582" spans="1:3" ht="14.5" x14ac:dyDescent="0.35">
      <c r="A1582" s="104" t="s">
        <v>2056</v>
      </c>
      <c r="B1582" s="1">
        <v>44237</v>
      </c>
      <c r="C1582">
        <v>2</v>
      </c>
    </row>
    <row r="1583" spans="1:3" ht="14.5" x14ac:dyDescent="0.35">
      <c r="A1583" s="104" t="s">
        <v>2279</v>
      </c>
      <c r="B1583" s="1">
        <v>44237</v>
      </c>
      <c r="C1583">
        <v>4</v>
      </c>
    </row>
    <row r="1584" spans="1:3" ht="14.5" x14ac:dyDescent="0.35">
      <c r="A1584" s="104" t="s">
        <v>2708</v>
      </c>
      <c r="B1584" s="1">
        <v>44237</v>
      </c>
      <c r="C1584">
        <v>2</v>
      </c>
    </row>
    <row r="1585" spans="1:3" ht="14.5" x14ac:dyDescent="0.35">
      <c r="A1585" s="104" t="s">
        <v>1955</v>
      </c>
      <c r="B1585" s="1">
        <v>44237</v>
      </c>
      <c r="C1585">
        <v>2</v>
      </c>
    </row>
    <row r="1586" spans="1:3" ht="14.5" x14ac:dyDescent="0.35">
      <c r="A1586" s="104" t="s">
        <v>1595</v>
      </c>
      <c r="B1586" s="1">
        <v>44237</v>
      </c>
      <c r="C1586">
        <v>136</v>
      </c>
    </row>
    <row r="1587" spans="1:3" ht="14.5" x14ac:dyDescent="0.35">
      <c r="A1587" s="104" t="s">
        <v>1826</v>
      </c>
      <c r="B1587" s="1">
        <v>44237</v>
      </c>
      <c r="C1587">
        <v>32</v>
      </c>
    </row>
    <row r="1588" spans="1:3" ht="14.5" x14ac:dyDescent="0.35">
      <c r="A1588" s="104" t="s">
        <v>1324</v>
      </c>
      <c r="B1588" s="1">
        <v>44237</v>
      </c>
      <c r="C1588">
        <v>168</v>
      </c>
    </row>
    <row r="1589" spans="1:3" ht="14.5" x14ac:dyDescent="0.35">
      <c r="A1589" s="104" t="s">
        <v>1334</v>
      </c>
      <c r="B1589" s="1">
        <v>44237</v>
      </c>
      <c r="C1589">
        <v>16</v>
      </c>
    </row>
    <row r="1590" spans="1:3" ht="14.5" x14ac:dyDescent="0.35">
      <c r="A1590" s="104" t="s">
        <v>1901</v>
      </c>
      <c r="B1590" s="1">
        <v>44237</v>
      </c>
      <c r="C1590">
        <v>1</v>
      </c>
    </row>
    <row r="1591" spans="1:3" ht="14.5" x14ac:dyDescent="0.35">
      <c r="A1591" s="104" t="s">
        <v>2709</v>
      </c>
      <c r="B1591" s="1">
        <v>44237</v>
      </c>
      <c r="C1591">
        <v>12</v>
      </c>
    </row>
    <row r="1592" spans="1:3" ht="14.5" x14ac:dyDescent="0.35">
      <c r="A1592" s="104" t="s">
        <v>1595</v>
      </c>
      <c r="B1592" s="1">
        <v>44237</v>
      </c>
      <c r="C1592">
        <v>76</v>
      </c>
    </row>
    <row r="1593" spans="1:3" ht="14.5" x14ac:dyDescent="0.35">
      <c r="A1593" s="104" t="s">
        <v>192</v>
      </c>
      <c r="B1593" s="1">
        <v>44237</v>
      </c>
      <c r="C1593">
        <v>36</v>
      </c>
    </row>
    <row r="1594" spans="1:3" ht="14.5" x14ac:dyDescent="0.35">
      <c r="A1594" s="104" t="s">
        <v>1314</v>
      </c>
      <c r="B1594" s="1">
        <v>44237</v>
      </c>
      <c r="C1594">
        <v>50</v>
      </c>
    </row>
    <row r="1595" spans="1:3" ht="14.5" x14ac:dyDescent="0.35">
      <c r="A1595" s="104" t="s">
        <v>1324</v>
      </c>
      <c r="B1595" s="1">
        <v>44237</v>
      </c>
      <c r="C1595">
        <v>408</v>
      </c>
    </row>
    <row r="1596" spans="1:3" ht="14.5" x14ac:dyDescent="0.35">
      <c r="A1596" s="104" t="s">
        <v>1334</v>
      </c>
      <c r="B1596" s="1">
        <v>44237</v>
      </c>
      <c r="C1596">
        <v>16</v>
      </c>
    </row>
    <row r="1597" spans="1:3" ht="14.5" x14ac:dyDescent="0.35">
      <c r="A1597" s="104" t="s">
        <v>1362</v>
      </c>
      <c r="B1597" s="1">
        <v>44237</v>
      </c>
      <c r="C1597">
        <v>4</v>
      </c>
    </row>
    <row r="1598" spans="1:3" ht="14.5" x14ac:dyDescent="0.35">
      <c r="A1598" s="104" t="s">
        <v>2377</v>
      </c>
      <c r="B1598" s="1">
        <v>44237</v>
      </c>
      <c r="C1598">
        <v>2</v>
      </c>
    </row>
    <row r="1599" spans="1:3" ht="14.5" x14ac:dyDescent="0.35">
      <c r="A1599" s="104" t="s">
        <v>1222</v>
      </c>
      <c r="B1599" s="1">
        <v>44237</v>
      </c>
      <c r="C1599">
        <v>32</v>
      </c>
    </row>
    <row r="1600" spans="1:3" ht="14.5" x14ac:dyDescent="0.35">
      <c r="A1600" s="104" t="s">
        <v>2056</v>
      </c>
      <c r="B1600" s="1">
        <v>44237</v>
      </c>
      <c r="C1600">
        <v>8</v>
      </c>
    </row>
    <row r="1601" spans="1:3" ht="14.5" x14ac:dyDescent="0.35">
      <c r="A1601" s="104" t="s">
        <v>1027</v>
      </c>
      <c r="B1601" s="1">
        <v>44237</v>
      </c>
      <c r="C1601">
        <v>20</v>
      </c>
    </row>
    <row r="1602" spans="1:3" ht="14.5" x14ac:dyDescent="0.35">
      <c r="A1602" s="104" t="s">
        <v>1901</v>
      </c>
      <c r="B1602" s="1">
        <v>44237</v>
      </c>
      <c r="C1602">
        <v>1</v>
      </c>
    </row>
    <row r="1603" spans="1:3" ht="14.5" x14ac:dyDescent="0.35">
      <c r="A1603" s="104" t="s">
        <v>2174</v>
      </c>
      <c r="B1603" s="1">
        <v>44237</v>
      </c>
      <c r="C1603">
        <v>1</v>
      </c>
    </row>
    <row r="1604" spans="1:3" ht="14.5" x14ac:dyDescent="0.35">
      <c r="A1604" s="104" t="s">
        <v>2710</v>
      </c>
      <c r="B1604" s="1">
        <v>44237</v>
      </c>
      <c r="C1604">
        <v>4</v>
      </c>
    </row>
    <row r="1605" spans="1:3" ht="14.5" x14ac:dyDescent="0.35">
      <c r="A1605" s="104" t="s">
        <v>2711</v>
      </c>
      <c r="B1605" s="1">
        <v>44237</v>
      </c>
      <c r="C1605">
        <v>4</v>
      </c>
    </row>
    <row r="1606" spans="1:3" ht="14.5" x14ac:dyDescent="0.35">
      <c r="A1606" s="104" t="s">
        <v>215</v>
      </c>
      <c r="B1606" s="1">
        <v>44237</v>
      </c>
      <c r="C1606">
        <v>2</v>
      </c>
    </row>
    <row r="1607" spans="1:3" ht="14.5" x14ac:dyDescent="0.35">
      <c r="A1607" s="104" t="s">
        <v>39</v>
      </c>
      <c r="B1607" s="1">
        <v>44237</v>
      </c>
      <c r="C1607">
        <v>1</v>
      </c>
    </row>
    <row r="1608" spans="1:3" ht="14.5" x14ac:dyDescent="0.35">
      <c r="A1608" s="104" t="s">
        <v>1492</v>
      </c>
      <c r="B1608" s="1">
        <v>44237</v>
      </c>
      <c r="C1608">
        <v>50</v>
      </c>
    </row>
    <row r="1609" spans="1:3" ht="14.5" x14ac:dyDescent="0.35">
      <c r="A1609" s="104" t="s">
        <v>254</v>
      </c>
      <c r="B1609" s="1">
        <v>44237</v>
      </c>
      <c r="C1609">
        <v>2</v>
      </c>
    </row>
    <row r="1610" spans="1:3" ht="14.5" x14ac:dyDescent="0.35">
      <c r="A1610" s="104" t="s">
        <v>1566</v>
      </c>
      <c r="B1610" s="1">
        <v>44237</v>
      </c>
      <c r="C1610">
        <v>16</v>
      </c>
    </row>
    <row r="1611" spans="1:3" ht="14.5" x14ac:dyDescent="0.35">
      <c r="A1611" s="104" t="s">
        <v>2701</v>
      </c>
      <c r="B1611" s="1">
        <v>44237</v>
      </c>
      <c r="C1611">
        <v>1</v>
      </c>
    </row>
    <row r="1612" spans="1:3" ht="14.5" x14ac:dyDescent="0.35">
      <c r="A1612" s="104" t="s">
        <v>1722</v>
      </c>
      <c r="B1612" s="1">
        <v>44237</v>
      </c>
      <c r="C1612">
        <v>50</v>
      </c>
    </row>
    <row r="1613" spans="1:3" ht="14.5" x14ac:dyDescent="0.35">
      <c r="A1613" s="104" t="s">
        <v>2088</v>
      </c>
      <c r="B1613" s="1">
        <v>44237</v>
      </c>
      <c r="C1613">
        <v>100</v>
      </c>
    </row>
    <row r="1614" spans="1:3" ht="14.5" x14ac:dyDescent="0.35">
      <c r="A1614" s="104" t="s">
        <v>1630</v>
      </c>
      <c r="B1614" s="1">
        <v>44237</v>
      </c>
      <c r="C1614">
        <v>200</v>
      </c>
    </row>
    <row r="1615" spans="1:3" ht="14.5" x14ac:dyDescent="0.35">
      <c r="A1615" s="104" t="s">
        <v>1621</v>
      </c>
      <c r="B1615" s="1">
        <v>44237</v>
      </c>
      <c r="C1615">
        <v>100</v>
      </c>
    </row>
    <row r="1616" spans="1:3" ht="14.5" x14ac:dyDescent="0.35">
      <c r="A1616" s="104" t="s">
        <v>1883</v>
      </c>
      <c r="B1616" s="1">
        <v>44237</v>
      </c>
      <c r="C1616">
        <v>100</v>
      </c>
    </row>
    <row r="1617" spans="1:3" ht="14.5" x14ac:dyDescent="0.35">
      <c r="A1617" s="104" t="s">
        <v>1335</v>
      </c>
      <c r="B1617" s="1">
        <v>44237</v>
      </c>
      <c r="C1617">
        <v>100</v>
      </c>
    </row>
    <row r="1618" spans="1:3" ht="14.5" x14ac:dyDescent="0.35">
      <c r="A1618" s="104" t="s">
        <v>1698</v>
      </c>
      <c r="B1618" s="1">
        <v>44237</v>
      </c>
      <c r="C1618">
        <v>100</v>
      </c>
    </row>
    <row r="1619" spans="1:3" ht="14.5" x14ac:dyDescent="0.35">
      <c r="A1619" s="104" t="s">
        <v>1521</v>
      </c>
      <c r="B1619" s="1">
        <v>44237</v>
      </c>
      <c r="C1619">
        <v>100</v>
      </c>
    </row>
    <row r="1620" spans="1:3" ht="14.5" x14ac:dyDescent="0.35">
      <c r="A1620" s="104" t="s">
        <v>381</v>
      </c>
      <c r="B1620" s="1">
        <v>44237</v>
      </c>
      <c r="C1620">
        <v>1</v>
      </c>
    </row>
    <row r="1621" spans="1:3" ht="14.5" x14ac:dyDescent="0.35">
      <c r="A1621" s="104" t="s">
        <v>381</v>
      </c>
      <c r="B1621" s="1">
        <v>44237</v>
      </c>
      <c r="C1621">
        <v>9</v>
      </c>
    </row>
    <row r="1622" spans="1:3" ht="14.5" x14ac:dyDescent="0.35">
      <c r="A1622" s="104" t="s">
        <v>2712</v>
      </c>
      <c r="B1622" s="1">
        <v>44237</v>
      </c>
      <c r="C1622">
        <v>1</v>
      </c>
    </row>
    <row r="1623" spans="1:3" ht="14.5" x14ac:dyDescent="0.35">
      <c r="A1623" s="104" t="s">
        <v>2091</v>
      </c>
      <c r="B1623" s="1">
        <v>44237</v>
      </c>
      <c r="C1623">
        <v>100</v>
      </c>
    </row>
    <row r="1624" spans="1:3" ht="14.5" x14ac:dyDescent="0.35">
      <c r="A1624" s="104" t="s">
        <v>1734</v>
      </c>
      <c r="B1624" s="1">
        <v>44237</v>
      </c>
      <c r="C1624">
        <v>100</v>
      </c>
    </row>
    <row r="1625" spans="1:3" ht="14.5" x14ac:dyDescent="0.35">
      <c r="A1625" s="104" t="s">
        <v>1696</v>
      </c>
      <c r="B1625" s="1">
        <v>44237</v>
      </c>
      <c r="C1625">
        <v>25</v>
      </c>
    </row>
    <row r="1626" spans="1:3" ht="14.5" x14ac:dyDescent="0.35">
      <c r="A1626" s="104" t="s">
        <v>1418</v>
      </c>
      <c r="B1626" s="1">
        <v>44237</v>
      </c>
      <c r="C1626">
        <v>80</v>
      </c>
    </row>
    <row r="1627" spans="1:3" ht="14.5" x14ac:dyDescent="0.35">
      <c r="A1627" s="104" t="s">
        <v>1368</v>
      </c>
      <c r="B1627" s="1">
        <v>44237</v>
      </c>
      <c r="C1627">
        <v>100</v>
      </c>
    </row>
    <row r="1628" spans="1:3" ht="14.5" x14ac:dyDescent="0.35">
      <c r="A1628" s="104" t="s">
        <v>1433</v>
      </c>
      <c r="B1628" s="1">
        <v>44237</v>
      </c>
      <c r="C1628">
        <v>100</v>
      </c>
    </row>
    <row r="1629" spans="1:3" ht="14.5" x14ac:dyDescent="0.35">
      <c r="A1629" s="104" t="s">
        <v>1359</v>
      </c>
      <c r="B1629" s="1">
        <v>44237</v>
      </c>
      <c r="C1629">
        <v>700</v>
      </c>
    </row>
    <row r="1630" spans="1:3" ht="14.5" x14ac:dyDescent="0.35">
      <c r="A1630" s="104" t="s">
        <v>1408</v>
      </c>
      <c r="B1630" s="1">
        <v>44237</v>
      </c>
      <c r="C1630">
        <v>60</v>
      </c>
    </row>
    <row r="1631" spans="1:3" ht="14.5" x14ac:dyDescent="0.35">
      <c r="A1631" s="104" t="s">
        <v>1402</v>
      </c>
      <c r="B1631" s="1">
        <v>44237</v>
      </c>
      <c r="C1631">
        <v>400</v>
      </c>
    </row>
    <row r="1632" spans="1:3" ht="14.5" x14ac:dyDescent="0.35">
      <c r="A1632" s="104" t="s">
        <v>1573</v>
      </c>
      <c r="B1632" s="1">
        <v>44237</v>
      </c>
      <c r="C1632">
        <v>32</v>
      </c>
    </row>
    <row r="1633" spans="1:3" ht="14.5" x14ac:dyDescent="0.35">
      <c r="A1633" s="104" t="s">
        <v>1573</v>
      </c>
      <c r="B1633" s="1">
        <v>44237</v>
      </c>
      <c r="C1633">
        <v>32</v>
      </c>
    </row>
    <row r="1634" spans="1:3" ht="14.5" x14ac:dyDescent="0.35">
      <c r="A1634" s="104" t="s">
        <v>1573</v>
      </c>
      <c r="B1634" s="1">
        <v>44237</v>
      </c>
      <c r="C1634">
        <v>32</v>
      </c>
    </row>
    <row r="1635" spans="1:3" ht="14.5" x14ac:dyDescent="0.35">
      <c r="A1635" s="104" t="s">
        <v>2214</v>
      </c>
      <c r="B1635" s="1">
        <v>44237</v>
      </c>
      <c r="C1635">
        <v>32</v>
      </c>
    </row>
    <row r="1636" spans="1:3" ht="14.5" x14ac:dyDescent="0.35">
      <c r="A1636" s="104" t="s">
        <v>2713</v>
      </c>
      <c r="B1636" s="1">
        <v>44237</v>
      </c>
      <c r="C1636">
        <v>8</v>
      </c>
    </row>
    <row r="1637" spans="1:3" ht="14.5" x14ac:dyDescent="0.35">
      <c r="A1637" s="104" t="s">
        <v>1569</v>
      </c>
      <c r="B1637" s="1">
        <v>44237</v>
      </c>
      <c r="C1637">
        <v>32</v>
      </c>
    </row>
    <row r="1638" spans="1:3" ht="14.5" x14ac:dyDescent="0.35">
      <c r="A1638" s="104" t="s">
        <v>1716</v>
      </c>
      <c r="B1638" s="1">
        <v>44237</v>
      </c>
      <c r="C1638">
        <v>16</v>
      </c>
    </row>
    <row r="1639" spans="1:3" ht="14.5" x14ac:dyDescent="0.35">
      <c r="A1639" s="104" t="s">
        <v>1445</v>
      </c>
      <c r="B1639" s="1">
        <v>44237</v>
      </c>
      <c r="C1639">
        <v>120</v>
      </c>
    </row>
    <row r="1640" spans="1:3" ht="14.5" x14ac:dyDescent="0.35">
      <c r="A1640" s="104" t="s">
        <v>1588</v>
      </c>
      <c r="B1640" s="1">
        <v>44237</v>
      </c>
      <c r="C1640">
        <v>32</v>
      </c>
    </row>
    <row r="1641" spans="1:3" ht="14.5" x14ac:dyDescent="0.35">
      <c r="A1641" s="104" t="s">
        <v>1589</v>
      </c>
      <c r="B1641" s="1">
        <v>44237</v>
      </c>
      <c r="C1641">
        <v>32</v>
      </c>
    </row>
    <row r="1642" spans="1:3" ht="14.5" x14ac:dyDescent="0.35">
      <c r="A1642" s="104" t="s">
        <v>1656</v>
      </c>
      <c r="B1642" s="1">
        <v>44237</v>
      </c>
      <c r="C1642">
        <v>16</v>
      </c>
    </row>
    <row r="1643" spans="1:3" ht="14.5" x14ac:dyDescent="0.35">
      <c r="A1643" s="104" t="s">
        <v>1324</v>
      </c>
      <c r="B1643" s="1">
        <v>44237</v>
      </c>
      <c r="C1643">
        <v>128</v>
      </c>
    </row>
    <row r="1644" spans="1:3" ht="14.5" x14ac:dyDescent="0.35">
      <c r="A1644" s="104" t="s">
        <v>1580</v>
      </c>
      <c r="B1644" s="1">
        <v>44237</v>
      </c>
      <c r="C1644">
        <v>4</v>
      </c>
    </row>
    <row r="1645" spans="1:3" ht="14.5" x14ac:dyDescent="0.35">
      <c r="A1645" s="104" t="s">
        <v>2714</v>
      </c>
      <c r="B1645" s="1">
        <v>44237</v>
      </c>
      <c r="C1645">
        <v>1</v>
      </c>
    </row>
    <row r="1646" spans="1:3" ht="14.5" x14ac:dyDescent="0.35">
      <c r="A1646" s="104" t="s">
        <v>1657</v>
      </c>
      <c r="B1646" s="1">
        <v>44237</v>
      </c>
      <c r="C1646">
        <v>1</v>
      </c>
    </row>
    <row r="1647" spans="1:3" ht="14.5" x14ac:dyDescent="0.35">
      <c r="A1647" s="104" t="s">
        <v>2716</v>
      </c>
      <c r="B1647" s="1">
        <v>44238</v>
      </c>
      <c r="C1647">
        <v>2</v>
      </c>
    </row>
    <row r="1648" spans="1:3" ht="14.5" x14ac:dyDescent="0.35">
      <c r="A1648" s="104" t="s">
        <v>2717</v>
      </c>
      <c r="B1648" s="1">
        <v>44238</v>
      </c>
      <c r="C1648">
        <v>1</v>
      </c>
    </row>
    <row r="1649" spans="1:3" ht="14.5" x14ac:dyDescent="0.35">
      <c r="A1649" s="104" t="s">
        <v>813</v>
      </c>
      <c r="B1649" s="1">
        <v>44238</v>
      </c>
      <c r="C1649">
        <v>81</v>
      </c>
    </row>
    <row r="1650" spans="1:3" ht="14.5" x14ac:dyDescent="0.35">
      <c r="A1650" s="104" t="s">
        <v>815</v>
      </c>
      <c r="B1650" s="1">
        <v>44238</v>
      </c>
      <c r="C1650">
        <v>51</v>
      </c>
    </row>
    <row r="1651" spans="1:3" ht="14.5" x14ac:dyDescent="0.35">
      <c r="A1651" s="104" t="s">
        <v>788</v>
      </c>
      <c r="B1651" s="1">
        <v>44238</v>
      </c>
      <c r="C1651">
        <v>5</v>
      </c>
    </row>
    <row r="1652" spans="1:3" ht="14.5" x14ac:dyDescent="0.35">
      <c r="A1652" s="104" t="s">
        <v>816</v>
      </c>
      <c r="B1652" s="1">
        <v>44238</v>
      </c>
      <c r="C1652">
        <v>1</v>
      </c>
    </row>
    <row r="1653" spans="1:3" ht="14.5" x14ac:dyDescent="0.35">
      <c r="A1653" s="104" t="s">
        <v>817</v>
      </c>
      <c r="B1653" s="1">
        <v>44238</v>
      </c>
      <c r="C1653">
        <v>35</v>
      </c>
    </row>
    <row r="1654" spans="1:3" ht="14.5" x14ac:dyDescent="0.35">
      <c r="A1654" s="104" t="s">
        <v>347</v>
      </c>
      <c r="B1654" s="1">
        <v>44238</v>
      </c>
      <c r="C1654">
        <v>60</v>
      </c>
    </row>
    <row r="1655" spans="1:3" ht="14.5" x14ac:dyDescent="0.35">
      <c r="A1655" s="104" t="s">
        <v>818</v>
      </c>
      <c r="B1655" s="1">
        <v>44238</v>
      </c>
      <c r="C1655">
        <v>5</v>
      </c>
    </row>
    <row r="1656" spans="1:3" ht="14.5" x14ac:dyDescent="0.35">
      <c r="A1656" s="104" t="s">
        <v>819</v>
      </c>
      <c r="B1656" s="1">
        <v>44238</v>
      </c>
      <c r="C1656">
        <v>14</v>
      </c>
    </row>
    <row r="1657" spans="1:3" ht="14.5" x14ac:dyDescent="0.35">
      <c r="A1657" s="104" t="s">
        <v>820</v>
      </c>
      <c r="B1657" s="1">
        <v>44238</v>
      </c>
      <c r="C1657">
        <v>10</v>
      </c>
    </row>
    <row r="1658" spans="1:3" ht="14.5" x14ac:dyDescent="0.35">
      <c r="A1658" s="104" t="s">
        <v>821</v>
      </c>
      <c r="B1658" s="1">
        <v>44238</v>
      </c>
      <c r="C1658">
        <v>20</v>
      </c>
    </row>
    <row r="1659" spans="1:3" ht="14.5" x14ac:dyDescent="0.35">
      <c r="A1659" s="104" t="s">
        <v>822</v>
      </c>
      <c r="B1659" s="1">
        <v>44238</v>
      </c>
      <c r="C1659">
        <v>11</v>
      </c>
    </row>
    <row r="1660" spans="1:3" ht="14.5" x14ac:dyDescent="0.35">
      <c r="A1660" s="104" t="s">
        <v>788</v>
      </c>
      <c r="B1660" s="1">
        <v>44238</v>
      </c>
      <c r="C1660">
        <v>5</v>
      </c>
    </row>
    <row r="1661" spans="1:3" ht="14.5" x14ac:dyDescent="0.35">
      <c r="A1661" s="104" t="s">
        <v>816</v>
      </c>
      <c r="B1661" s="1">
        <v>44238</v>
      </c>
      <c r="C1661">
        <v>1</v>
      </c>
    </row>
    <row r="1662" spans="1:3" ht="14.5" x14ac:dyDescent="0.35">
      <c r="A1662" s="104" t="s">
        <v>823</v>
      </c>
      <c r="B1662" s="1">
        <v>44238</v>
      </c>
      <c r="C1662">
        <v>1</v>
      </c>
    </row>
    <row r="1663" spans="1:3" ht="14.5" x14ac:dyDescent="0.35">
      <c r="A1663" s="104" t="s">
        <v>820</v>
      </c>
      <c r="B1663" s="1">
        <v>44238</v>
      </c>
      <c r="C1663">
        <v>1</v>
      </c>
    </row>
    <row r="1664" spans="1:3" ht="14.5" x14ac:dyDescent="0.35">
      <c r="A1664" s="104" t="s">
        <v>824</v>
      </c>
      <c r="B1664" s="1">
        <v>44238</v>
      </c>
      <c r="C1664">
        <v>8</v>
      </c>
    </row>
    <row r="1665" spans="1:3" ht="14.5" x14ac:dyDescent="0.35">
      <c r="A1665" s="104" t="s">
        <v>825</v>
      </c>
      <c r="B1665" s="1">
        <v>44238</v>
      </c>
      <c r="C1665">
        <v>2</v>
      </c>
    </row>
    <row r="1666" spans="1:3" ht="14.5" x14ac:dyDescent="0.35">
      <c r="A1666" s="104" t="s">
        <v>1375</v>
      </c>
      <c r="B1666" s="1">
        <v>44238</v>
      </c>
      <c r="C1666">
        <v>24</v>
      </c>
    </row>
    <row r="1667" spans="1:3" ht="14.5" x14ac:dyDescent="0.35">
      <c r="A1667" s="104" t="s">
        <v>105</v>
      </c>
      <c r="B1667" s="1">
        <v>44238</v>
      </c>
      <c r="C1667">
        <v>10</v>
      </c>
    </row>
    <row r="1668" spans="1:3" ht="14.5" x14ac:dyDescent="0.35">
      <c r="A1668" s="104" t="s">
        <v>1586</v>
      </c>
      <c r="B1668" s="1">
        <v>44238</v>
      </c>
      <c r="C1668">
        <v>8</v>
      </c>
    </row>
    <row r="1669" spans="1:3" ht="14.5" x14ac:dyDescent="0.35">
      <c r="A1669" s="104" t="s">
        <v>1586</v>
      </c>
      <c r="B1669" s="1">
        <v>44238</v>
      </c>
      <c r="C1669">
        <v>20</v>
      </c>
    </row>
    <row r="1670" spans="1:3" ht="14.5" x14ac:dyDescent="0.35">
      <c r="A1670" s="104" t="s">
        <v>1586</v>
      </c>
      <c r="B1670" s="1">
        <v>44238</v>
      </c>
      <c r="C1670">
        <v>4</v>
      </c>
    </row>
    <row r="1671" spans="1:3" ht="14.5" x14ac:dyDescent="0.35">
      <c r="A1671" s="104" t="s">
        <v>347</v>
      </c>
      <c r="B1671" s="1">
        <v>44238</v>
      </c>
      <c r="C1671">
        <v>205</v>
      </c>
    </row>
    <row r="1672" spans="1:3" ht="14.5" x14ac:dyDescent="0.35">
      <c r="A1672" s="104" t="s">
        <v>339</v>
      </c>
      <c r="B1672" s="1">
        <v>44238</v>
      </c>
      <c r="C1672">
        <v>2</v>
      </c>
    </row>
    <row r="1673" spans="1:3" ht="14.5" x14ac:dyDescent="0.35">
      <c r="A1673" s="104" t="s">
        <v>673</v>
      </c>
      <c r="B1673" s="1">
        <v>44238</v>
      </c>
      <c r="C1673">
        <v>7</v>
      </c>
    </row>
    <row r="1674" spans="1:3" ht="14.5" x14ac:dyDescent="0.35">
      <c r="A1674" s="104" t="s">
        <v>813</v>
      </c>
      <c r="B1674" s="1">
        <v>44238</v>
      </c>
      <c r="C1674">
        <v>10</v>
      </c>
    </row>
    <row r="1675" spans="1:3" ht="14.5" x14ac:dyDescent="0.35">
      <c r="A1675" s="104" t="s">
        <v>815</v>
      </c>
      <c r="B1675" s="1">
        <v>44238</v>
      </c>
      <c r="C1675">
        <v>10</v>
      </c>
    </row>
    <row r="1676" spans="1:3" ht="14.5" x14ac:dyDescent="0.35">
      <c r="A1676" s="104" t="s">
        <v>828</v>
      </c>
      <c r="B1676" s="1">
        <v>44238</v>
      </c>
      <c r="C1676">
        <v>5</v>
      </c>
    </row>
    <row r="1677" spans="1:3" ht="14.5" x14ac:dyDescent="0.35">
      <c r="A1677" s="104" t="s">
        <v>829</v>
      </c>
      <c r="B1677" s="1">
        <v>44238</v>
      </c>
      <c r="C1677">
        <v>15</v>
      </c>
    </row>
    <row r="1678" spans="1:3" ht="14.5" x14ac:dyDescent="0.35">
      <c r="A1678" s="104" t="s">
        <v>2047</v>
      </c>
      <c r="B1678" s="1">
        <v>44238</v>
      </c>
      <c r="C1678">
        <v>8</v>
      </c>
    </row>
    <row r="1679" spans="1:3" ht="14.5" x14ac:dyDescent="0.35">
      <c r="A1679" s="104" t="s">
        <v>2709</v>
      </c>
      <c r="B1679" s="1">
        <v>44238</v>
      </c>
      <c r="C1679">
        <v>12</v>
      </c>
    </row>
    <row r="1680" spans="1:3" ht="14.5" x14ac:dyDescent="0.35">
      <c r="A1680" s="104" t="s">
        <v>1344</v>
      </c>
      <c r="B1680" s="1">
        <v>44238</v>
      </c>
      <c r="C1680">
        <v>128</v>
      </c>
    </row>
    <row r="1681" spans="1:3" ht="14.5" x14ac:dyDescent="0.35">
      <c r="A1681" s="104" t="s">
        <v>1889</v>
      </c>
      <c r="B1681" s="1">
        <v>44238</v>
      </c>
      <c r="C1681">
        <v>1</v>
      </c>
    </row>
    <row r="1682" spans="1:3" ht="14.5" x14ac:dyDescent="0.35">
      <c r="A1682" s="104" t="s">
        <v>1889</v>
      </c>
      <c r="B1682" s="1">
        <v>44238</v>
      </c>
      <c r="C1682">
        <v>1</v>
      </c>
    </row>
    <row r="1683" spans="1:3" ht="14.5" x14ac:dyDescent="0.35">
      <c r="A1683" s="104" t="s">
        <v>1619</v>
      </c>
      <c r="B1683" s="1">
        <v>44238</v>
      </c>
      <c r="C1683">
        <v>128</v>
      </c>
    </row>
    <row r="1684" spans="1:3" ht="14.5" x14ac:dyDescent="0.35">
      <c r="A1684" s="104" t="s">
        <v>830</v>
      </c>
      <c r="B1684" s="1">
        <v>44238</v>
      </c>
      <c r="C1684">
        <v>1</v>
      </c>
    </row>
    <row r="1685" spans="1:3" ht="14.5" x14ac:dyDescent="0.35">
      <c r="A1685" s="104" t="s">
        <v>831</v>
      </c>
      <c r="B1685" s="1">
        <v>44238</v>
      </c>
      <c r="C1685">
        <v>16</v>
      </c>
    </row>
    <row r="1686" spans="1:3" ht="14.5" x14ac:dyDescent="0.35">
      <c r="A1686" s="104" t="s">
        <v>832</v>
      </c>
      <c r="B1686" s="1">
        <v>44238</v>
      </c>
      <c r="C1686">
        <v>15</v>
      </c>
    </row>
    <row r="1687" spans="1:3" ht="14.5" x14ac:dyDescent="0.35">
      <c r="A1687" s="104" t="s">
        <v>1918</v>
      </c>
      <c r="B1687" s="1">
        <v>44238</v>
      </c>
      <c r="C1687">
        <v>4</v>
      </c>
    </row>
    <row r="1688" spans="1:3" ht="14.5" x14ac:dyDescent="0.35">
      <c r="A1688" s="104" t="s">
        <v>1546</v>
      </c>
      <c r="B1688" s="1">
        <v>44238</v>
      </c>
      <c r="C1688">
        <v>900</v>
      </c>
    </row>
    <row r="1689" spans="1:3" ht="14.5" x14ac:dyDescent="0.35">
      <c r="A1689" s="104" t="s">
        <v>2719</v>
      </c>
      <c r="B1689" s="1">
        <v>44238</v>
      </c>
      <c r="C1689">
        <v>16</v>
      </c>
    </row>
    <row r="1690" spans="1:3" ht="14.5" x14ac:dyDescent="0.35">
      <c r="A1690" s="104" t="s">
        <v>2318</v>
      </c>
      <c r="B1690" s="1">
        <v>44238</v>
      </c>
      <c r="C1690">
        <v>4</v>
      </c>
    </row>
    <row r="1691" spans="1:3" ht="14.5" x14ac:dyDescent="0.35">
      <c r="A1691" s="104" t="s">
        <v>2720</v>
      </c>
      <c r="B1691" s="1">
        <v>44238</v>
      </c>
      <c r="C1691">
        <v>1</v>
      </c>
    </row>
    <row r="1692" spans="1:3" ht="14.5" x14ac:dyDescent="0.35">
      <c r="A1692" s="104" t="s">
        <v>319</v>
      </c>
      <c r="B1692" s="1">
        <v>44238</v>
      </c>
      <c r="C1692">
        <v>1</v>
      </c>
    </row>
    <row r="1693" spans="1:3" ht="14.5" x14ac:dyDescent="0.35">
      <c r="A1693" s="104" t="s">
        <v>1919</v>
      </c>
      <c r="B1693" s="1">
        <v>44238</v>
      </c>
      <c r="C1693">
        <v>12</v>
      </c>
    </row>
    <row r="1694" spans="1:3" ht="14.5" x14ac:dyDescent="0.35">
      <c r="A1694" s="104" t="s">
        <v>2721</v>
      </c>
      <c r="B1694" s="1">
        <v>44238</v>
      </c>
      <c r="C1694">
        <v>1</v>
      </c>
    </row>
    <row r="1695" spans="1:3" ht="14.5" x14ac:dyDescent="0.35">
      <c r="A1695" s="104" t="s">
        <v>215</v>
      </c>
      <c r="B1695" s="1">
        <v>44238</v>
      </c>
      <c r="C1695">
        <v>3</v>
      </c>
    </row>
    <row r="1696" spans="1:3" ht="14.5" x14ac:dyDescent="0.35">
      <c r="A1696" s="104" t="s">
        <v>215</v>
      </c>
      <c r="B1696" s="1">
        <v>44238</v>
      </c>
      <c r="C1696">
        <v>1</v>
      </c>
    </row>
    <row r="1697" spans="1:3" ht="14.5" x14ac:dyDescent="0.35">
      <c r="A1697" s="104" t="s">
        <v>2722</v>
      </c>
      <c r="B1697" s="1">
        <v>44238</v>
      </c>
      <c r="C1697">
        <v>4</v>
      </c>
    </row>
    <row r="1698" spans="1:3" ht="14.5" x14ac:dyDescent="0.35">
      <c r="A1698" s="104" t="s">
        <v>2723</v>
      </c>
      <c r="B1698" s="1">
        <v>44238</v>
      </c>
      <c r="C1698">
        <v>8</v>
      </c>
    </row>
    <row r="1699" spans="1:3" ht="14.5" x14ac:dyDescent="0.35">
      <c r="A1699" s="104" t="s">
        <v>2014</v>
      </c>
      <c r="B1699" s="1">
        <v>44238</v>
      </c>
      <c r="C1699">
        <v>32</v>
      </c>
    </row>
    <row r="1700" spans="1:3" ht="14.5" x14ac:dyDescent="0.35">
      <c r="A1700" s="104" t="s">
        <v>2014</v>
      </c>
      <c r="B1700" s="1">
        <v>44238</v>
      </c>
      <c r="C1700">
        <v>16</v>
      </c>
    </row>
    <row r="1701" spans="1:3" ht="14.5" x14ac:dyDescent="0.35">
      <c r="A1701" s="104" t="s">
        <v>2724</v>
      </c>
      <c r="B1701" s="1">
        <v>44238</v>
      </c>
      <c r="C1701">
        <v>16</v>
      </c>
    </row>
    <row r="1702" spans="1:3" ht="14.5" x14ac:dyDescent="0.35">
      <c r="A1702" s="104" t="s">
        <v>2362</v>
      </c>
      <c r="B1702" s="1">
        <v>44238</v>
      </c>
      <c r="C1702">
        <v>16</v>
      </c>
    </row>
    <row r="1703" spans="1:3" ht="14.5" x14ac:dyDescent="0.35">
      <c r="A1703" s="104" t="s">
        <v>2230</v>
      </c>
      <c r="B1703" s="1">
        <v>44238</v>
      </c>
      <c r="C1703">
        <v>16</v>
      </c>
    </row>
    <row r="1704" spans="1:3" ht="14.5" x14ac:dyDescent="0.35">
      <c r="A1704" s="104" t="s">
        <v>1398</v>
      </c>
      <c r="B1704" s="1">
        <v>44238</v>
      </c>
      <c r="C1704">
        <v>40</v>
      </c>
    </row>
    <row r="1705" spans="1:3" ht="14.5" x14ac:dyDescent="0.35">
      <c r="A1705" s="104" t="s">
        <v>1398</v>
      </c>
      <c r="B1705" s="1">
        <v>44238</v>
      </c>
      <c r="C1705">
        <v>8</v>
      </c>
    </row>
    <row r="1706" spans="1:3" ht="14.5" x14ac:dyDescent="0.35">
      <c r="A1706" s="104" t="s">
        <v>2354</v>
      </c>
      <c r="B1706" s="1">
        <v>44238</v>
      </c>
      <c r="C1706">
        <v>12</v>
      </c>
    </row>
    <row r="1707" spans="1:3" ht="14.5" x14ac:dyDescent="0.35">
      <c r="A1707" s="104" t="s">
        <v>2354</v>
      </c>
      <c r="B1707" s="1">
        <v>44238</v>
      </c>
      <c r="C1707">
        <v>12</v>
      </c>
    </row>
    <row r="1708" spans="1:3" ht="14.5" x14ac:dyDescent="0.35">
      <c r="A1708" s="104" t="s">
        <v>2301</v>
      </c>
      <c r="B1708" s="1">
        <v>44238</v>
      </c>
      <c r="C1708">
        <v>16</v>
      </c>
    </row>
    <row r="1709" spans="1:3" ht="14.5" x14ac:dyDescent="0.35">
      <c r="A1709" s="104" t="s">
        <v>969</v>
      </c>
      <c r="B1709" s="1">
        <v>44238</v>
      </c>
      <c r="C1709">
        <v>24</v>
      </c>
    </row>
    <row r="1710" spans="1:3" ht="14.5" x14ac:dyDescent="0.35">
      <c r="A1710" s="104" t="s">
        <v>53</v>
      </c>
      <c r="B1710" s="1">
        <v>44238</v>
      </c>
      <c r="C1710">
        <v>4</v>
      </c>
    </row>
    <row r="1711" spans="1:3" ht="14.5" x14ac:dyDescent="0.35">
      <c r="A1711" s="104" t="s">
        <v>1000</v>
      </c>
      <c r="B1711" s="1">
        <v>44238</v>
      </c>
      <c r="C1711">
        <v>8</v>
      </c>
    </row>
    <row r="1712" spans="1:3" ht="14.5" x14ac:dyDescent="0.35">
      <c r="A1712" s="104" t="s">
        <v>492</v>
      </c>
      <c r="B1712" s="1">
        <v>44238</v>
      </c>
      <c r="C1712">
        <v>4</v>
      </c>
    </row>
    <row r="1713" spans="1:3" ht="14.5" x14ac:dyDescent="0.35">
      <c r="A1713" s="104" t="s">
        <v>261</v>
      </c>
      <c r="B1713" s="1">
        <v>44238</v>
      </c>
      <c r="C1713">
        <v>32</v>
      </c>
    </row>
    <row r="1714" spans="1:3" ht="14.5" x14ac:dyDescent="0.35">
      <c r="A1714" s="104" t="s">
        <v>2272</v>
      </c>
      <c r="B1714" s="1">
        <v>44238</v>
      </c>
      <c r="C1714">
        <v>16</v>
      </c>
    </row>
    <row r="1715" spans="1:3" ht="14.5" x14ac:dyDescent="0.35">
      <c r="A1715" s="104" t="s">
        <v>2272</v>
      </c>
      <c r="B1715" s="1">
        <v>44238</v>
      </c>
      <c r="C1715">
        <v>32</v>
      </c>
    </row>
    <row r="1716" spans="1:3" ht="14.5" x14ac:dyDescent="0.35">
      <c r="A1716" s="104" t="s">
        <v>1762</v>
      </c>
      <c r="B1716" s="1">
        <v>44238</v>
      </c>
      <c r="C1716">
        <v>16</v>
      </c>
    </row>
    <row r="1717" spans="1:3" ht="14.5" x14ac:dyDescent="0.35">
      <c r="A1717" s="104" t="s">
        <v>1716</v>
      </c>
      <c r="B1717" s="1">
        <v>44238</v>
      </c>
      <c r="C1717">
        <v>16</v>
      </c>
    </row>
    <row r="1718" spans="1:3" ht="14.5" x14ac:dyDescent="0.35">
      <c r="A1718" s="104" t="s">
        <v>2722</v>
      </c>
      <c r="B1718" s="1">
        <v>44238</v>
      </c>
      <c r="C1718">
        <v>16</v>
      </c>
    </row>
    <row r="1719" spans="1:3" ht="14.5" x14ac:dyDescent="0.35">
      <c r="A1719" s="104" t="s">
        <v>2170</v>
      </c>
      <c r="B1719" s="1">
        <v>44238</v>
      </c>
      <c r="C1719">
        <v>16</v>
      </c>
    </row>
    <row r="1720" spans="1:3" ht="14.5" x14ac:dyDescent="0.35">
      <c r="A1720" s="104" t="s">
        <v>2725</v>
      </c>
      <c r="B1720" s="1">
        <v>44238</v>
      </c>
      <c r="C1720">
        <v>4</v>
      </c>
    </row>
    <row r="1721" spans="1:3" ht="14.5" x14ac:dyDescent="0.35">
      <c r="A1721" s="104" t="s">
        <v>2655</v>
      </c>
      <c r="B1721" s="1">
        <v>44238</v>
      </c>
      <c r="C1721">
        <v>4</v>
      </c>
    </row>
    <row r="1722" spans="1:3" ht="14.5" x14ac:dyDescent="0.35">
      <c r="A1722" s="104" t="s">
        <v>2049</v>
      </c>
      <c r="B1722" s="1">
        <v>44238</v>
      </c>
      <c r="C1722">
        <v>8</v>
      </c>
    </row>
    <row r="1723" spans="1:3" ht="14.5" x14ac:dyDescent="0.35">
      <c r="A1723" s="104" t="s">
        <v>2553</v>
      </c>
      <c r="B1723" s="1">
        <v>44238</v>
      </c>
      <c r="C1723">
        <v>2</v>
      </c>
    </row>
    <row r="1724" spans="1:3" ht="14.5" x14ac:dyDescent="0.35">
      <c r="A1724" s="104" t="s">
        <v>2726</v>
      </c>
      <c r="B1724" s="1">
        <v>44238</v>
      </c>
      <c r="C1724">
        <v>8</v>
      </c>
    </row>
    <row r="1725" spans="1:3" ht="14.5" x14ac:dyDescent="0.35">
      <c r="A1725" s="104" t="s">
        <v>2727</v>
      </c>
      <c r="B1725" s="1">
        <v>44238</v>
      </c>
      <c r="C1725">
        <v>2</v>
      </c>
    </row>
    <row r="1726" spans="1:3" ht="14.5" x14ac:dyDescent="0.35">
      <c r="A1726" s="104" t="s">
        <v>2728</v>
      </c>
      <c r="B1726" s="1">
        <v>44238</v>
      </c>
      <c r="C1726">
        <v>8</v>
      </c>
    </row>
    <row r="1727" spans="1:3" ht="14.5" x14ac:dyDescent="0.35">
      <c r="A1727" s="104" t="s">
        <v>2729</v>
      </c>
      <c r="B1727" s="1">
        <v>44238</v>
      </c>
      <c r="C1727">
        <v>8</v>
      </c>
    </row>
    <row r="1728" spans="1:3" ht="14.5" x14ac:dyDescent="0.35">
      <c r="A1728" s="104" t="s">
        <v>2730</v>
      </c>
      <c r="B1728" s="1">
        <v>44238</v>
      </c>
      <c r="C1728">
        <v>4</v>
      </c>
    </row>
    <row r="1729" spans="1:3" ht="14.5" x14ac:dyDescent="0.35">
      <c r="A1729" s="104" t="s">
        <v>2731</v>
      </c>
      <c r="B1729" s="1">
        <v>44238</v>
      </c>
      <c r="C1729">
        <v>6</v>
      </c>
    </row>
    <row r="1730" spans="1:3" ht="14.5" x14ac:dyDescent="0.35">
      <c r="A1730" s="104" t="s">
        <v>2732</v>
      </c>
      <c r="B1730" s="1">
        <v>44238</v>
      </c>
      <c r="C1730">
        <v>4</v>
      </c>
    </row>
    <row r="1731" spans="1:3" ht="14.5" x14ac:dyDescent="0.35">
      <c r="A1731" s="104" t="s">
        <v>2565</v>
      </c>
      <c r="B1731" s="1">
        <v>44238</v>
      </c>
      <c r="C1731">
        <v>18</v>
      </c>
    </row>
    <row r="1732" spans="1:3" ht="14.5" x14ac:dyDescent="0.35">
      <c r="A1732" s="104" t="s">
        <v>2733</v>
      </c>
      <c r="B1732" s="1">
        <v>44238</v>
      </c>
      <c r="C1732">
        <v>8</v>
      </c>
    </row>
    <row r="1733" spans="1:3" ht="14.5" x14ac:dyDescent="0.35">
      <c r="A1733" s="104" t="s">
        <v>2657</v>
      </c>
      <c r="B1733" s="1">
        <v>44238</v>
      </c>
      <c r="C1733">
        <v>6</v>
      </c>
    </row>
    <row r="1734" spans="1:3" ht="14.5" x14ac:dyDescent="0.35">
      <c r="A1734" s="104" t="s">
        <v>1413</v>
      </c>
      <c r="B1734" s="1">
        <v>44238</v>
      </c>
      <c r="C1734">
        <v>6</v>
      </c>
    </row>
    <row r="1735" spans="1:3" ht="14.5" x14ac:dyDescent="0.35">
      <c r="A1735" s="104" t="s">
        <v>2734</v>
      </c>
      <c r="B1735" s="1">
        <v>44238</v>
      </c>
      <c r="C1735">
        <v>8</v>
      </c>
    </row>
    <row r="1736" spans="1:3" ht="14.5" x14ac:dyDescent="0.35">
      <c r="A1736" s="104" t="s">
        <v>2534</v>
      </c>
      <c r="B1736" s="1">
        <v>44238</v>
      </c>
      <c r="C1736">
        <v>8</v>
      </c>
    </row>
    <row r="1737" spans="1:3" ht="14.5" x14ac:dyDescent="0.35">
      <c r="A1737" s="104" t="s">
        <v>2735</v>
      </c>
      <c r="B1737" s="1">
        <v>44238</v>
      </c>
      <c r="C1737">
        <v>4</v>
      </c>
    </row>
    <row r="1738" spans="1:3" ht="14.5" x14ac:dyDescent="0.35">
      <c r="A1738" s="104" t="s">
        <v>1922</v>
      </c>
      <c r="B1738" s="1">
        <v>44238</v>
      </c>
      <c r="C1738">
        <v>10</v>
      </c>
    </row>
    <row r="1739" spans="1:3" ht="14.5" x14ac:dyDescent="0.35">
      <c r="A1739" s="104" t="s">
        <v>2736</v>
      </c>
      <c r="B1739" s="1">
        <v>44238</v>
      </c>
      <c r="C1739">
        <v>2</v>
      </c>
    </row>
    <row r="1740" spans="1:3" ht="14.5" x14ac:dyDescent="0.35">
      <c r="A1740" s="104" t="s">
        <v>2157</v>
      </c>
      <c r="B1740" s="1">
        <v>44238</v>
      </c>
      <c r="C1740">
        <v>24</v>
      </c>
    </row>
    <row r="1741" spans="1:3" ht="14.5" x14ac:dyDescent="0.35">
      <c r="A1741" s="104" t="s">
        <v>2536</v>
      </c>
      <c r="B1741" s="1">
        <v>44238</v>
      </c>
      <c r="C1741">
        <v>8</v>
      </c>
    </row>
    <row r="1742" spans="1:3" ht="14.5" x14ac:dyDescent="0.35">
      <c r="A1742" s="104" t="s">
        <v>2737</v>
      </c>
      <c r="B1742" s="1">
        <v>44238</v>
      </c>
      <c r="C1742">
        <v>6</v>
      </c>
    </row>
    <row r="1743" spans="1:3" ht="14.5" x14ac:dyDescent="0.35">
      <c r="A1743" s="104" t="s">
        <v>2738</v>
      </c>
      <c r="B1743" s="1">
        <v>44238</v>
      </c>
      <c r="C1743">
        <v>4</v>
      </c>
    </row>
    <row r="1744" spans="1:3" ht="14.5" x14ac:dyDescent="0.35">
      <c r="A1744" s="104" t="s">
        <v>2739</v>
      </c>
      <c r="B1744" s="1">
        <v>44238</v>
      </c>
      <c r="C1744">
        <v>4</v>
      </c>
    </row>
    <row r="1745" spans="1:3" ht="14.5" x14ac:dyDescent="0.35">
      <c r="A1745" s="104" t="s">
        <v>2740</v>
      </c>
      <c r="B1745" s="1">
        <v>44238</v>
      </c>
      <c r="C1745">
        <v>8</v>
      </c>
    </row>
    <row r="1746" spans="1:3" ht="14.5" x14ac:dyDescent="0.35">
      <c r="A1746" s="104" t="s">
        <v>2741</v>
      </c>
      <c r="B1746" s="1">
        <v>44238</v>
      </c>
      <c r="C1746">
        <v>4</v>
      </c>
    </row>
    <row r="1747" spans="1:3" ht="14.5" x14ac:dyDescent="0.35">
      <c r="A1747" s="104" t="s">
        <v>2742</v>
      </c>
      <c r="B1747" s="1">
        <v>44238</v>
      </c>
      <c r="C1747">
        <v>12</v>
      </c>
    </row>
    <row r="1748" spans="1:3" ht="14.5" x14ac:dyDescent="0.35">
      <c r="A1748" s="104" t="s">
        <v>2539</v>
      </c>
      <c r="B1748" s="1">
        <v>44238</v>
      </c>
      <c r="C1748">
        <v>8</v>
      </c>
    </row>
    <row r="1749" spans="1:3" ht="14.5" x14ac:dyDescent="0.35">
      <c r="A1749" s="104" t="s">
        <v>2047</v>
      </c>
      <c r="B1749" s="1">
        <v>44238</v>
      </c>
      <c r="C1749">
        <v>4</v>
      </c>
    </row>
    <row r="1750" spans="1:3" ht="14.5" x14ac:dyDescent="0.35">
      <c r="A1750" s="104" t="s">
        <v>2743</v>
      </c>
      <c r="B1750" s="1">
        <v>44238</v>
      </c>
      <c r="C1750">
        <v>12</v>
      </c>
    </row>
    <row r="1751" spans="1:3" ht="14.5" x14ac:dyDescent="0.35">
      <c r="A1751" s="104" t="s">
        <v>2744</v>
      </c>
      <c r="B1751" s="1">
        <v>44238</v>
      </c>
      <c r="C1751">
        <v>8</v>
      </c>
    </row>
    <row r="1752" spans="1:3" ht="14.5" x14ac:dyDescent="0.35">
      <c r="A1752" s="104" t="s">
        <v>2284</v>
      </c>
      <c r="B1752" s="1">
        <v>44238</v>
      </c>
      <c r="C1752">
        <v>2</v>
      </c>
    </row>
    <row r="1753" spans="1:3" ht="14.5" x14ac:dyDescent="0.35">
      <c r="A1753" s="104" t="s">
        <v>2745</v>
      </c>
      <c r="B1753" s="1">
        <v>44238</v>
      </c>
      <c r="C1753">
        <v>3</v>
      </c>
    </row>
    <row r="1754" spans="1:3" ht="14.5" x14ac:dyDescent="0.35">
      <c r="A1754" s="104" t="s">
        <v>2174</v>
      </c>
      <c r="B1754" s="1">
        <v>44238</v>
      </c>
      <c r="C1754">
        <v>3</v>
      </c>
    </row>
    <row r="1755" spans="1:3" ht="14.5" x14ac:dyDescent="0.35">
      <c r="A1755" s="104" t="s">
        <v>1959</v>
      </c>
      <c r="B1755" s="1">
        <v>44238</v>
      </c>
      <c r="C1755">
        <v>6</v>
      </c>
    </row>
    <row r="1756" spans="1:3" ht="14.5" x14ac:dyDescent="0.35">
      <c r="A1756" s="104" t="s">
        <v>2746</v>
      </c>
      <c r="B1756" s="1">
        <v>44238</v>
      </c>
      <c r="C1756">
        <v>2</v>
      </c>
    </row>
    <row r="1757" spans="1:3" ht="14.5" x14ac:dyDescent="0.35">
      <c r="A1757" s="104" t="s">
        <v>2747</v>
      </c>
      <c r="B1757" s="1">
        <v>44238</v>
      </c>
      <c r="C1757">
        <v>8</v>
      </c>
    </row>
    <row r="1758" spans="1:3" ht="14.5" x14ac:dyDescent="0.35">
      <c r="A1758" s="104" t="s">
        <v>2748</v>
      </c>
      <c r="B1758" s="1">
        <v>44238</v>
      </c>
      <c r="C1758">
        <v>4</v>
      </c>
    </row>
    <row r="1759" spans="1:3" ht="14.5" x14ac:dyDescent="0.35">
      <c r="A1759" s="104" t="s">
        <v>2013</v>
      </c>
      <c r="B1759" s="1">
        <v>44238</v>
      </c>
      <c r="C1759">
        <v>16</v>
      </c>
    </row>
    <row r="1760" spans="1:3" ht="14.5" x14ac:dyDescent="0.35">
      <c r="A1760" s="104" t="s">
        <v>2013</v>
      </c>
      <c r="B1760" s="1">
        <v>44238</v>
      </c>
      <c r="C1760">
        <v>16</v>
      </c>
    </row>
    <row r="1761" spans="1:3" ht="14.5" x14ac:dyDescent="0.35">
      <c r="A1761" s="104" t="s">
        <v>2749</v>
      </c>
      <c r="B1761" s="1">
        <v>44238</v>
      </c>
      <c r="C1761">
        <v>8</v>
      </c>
    </row>
    <row r="1762" spans="1:3" ht="14.5" x14ac:dyDescent="0.35">
      <c r="A1762" s="104" t="s">
        <v>2178</v>
      </c>
      <c r="B1762" s="1">
        <v>44238</v>
      </c>
      <c r="C1762">
        <v>12</v>
      </c>
    </row>
    <row r="1763" spans="1:3" ht="14.5" x14ac:dyDescent="0.35">
      <c r="A1763" s="104" t="s">
        <v>2750</v>
      </c>
      <c r="B1763" s="1">
        <v>44238</v>
      </c>
      <c r="C1763">
        <v>12</v>
      </c>
    </row>
    <row r="1764" spans="1:3" ht="14.5" x14ac:dyDescent="0.35">
      <c r="A1764" s="104" t="s">
        <v>2751</v>
      </c>
      <c r="B1764" s="1">
        <v>44238</v>
      </c>
      <c r="C1764">
        <v>2</v>
      </c>
    </row>
    <row r="1765" spans="1:3" ht="14.5" x14ac:dyDescent="0.35">
      <c r="A1765" s="104" t="s">
        <v>1491</v>
      </c>
      <c r="B1765" s="1">
        <v>44238</v>
      </c>
      <c r="C1765">
        <v>16</v>
      </c>
    </row>
    <row r="1766" spans="1:3" ht="14.5" x14ac:dyDescent="0.35">
      <c r="A1766" s="104" t="s">
        <v>2752</v>
      </c>
      <c r="B1766" s="1">
        <v>44238</v>
      </c>
      <c r="C1766">
        <v>4</v>
      </c>
    </row>
    <row r="1767" spans="1:3" ht="14.5" x14ac:dyDescent="0.35">
      <c r="A1767" s="104" t="s">
        <v>2753</v>
      </c>
      <c r="B1767" s="1">
        <v>44238</v>
      </c>
      <c r="C1767">
        <v>12</v>
      </c>
    </row>
    <row r="1768" spans="1:3" ht="14.5" x14ac:dyDescent="0.35">
      <c r="A1768" s="104" t="s">
        <v>2016</v>
      </c>
      <c r="B1768" s="1">
        <v>44238</v>
      </c>
      <c r="C1768">
        <v>16</v>
      </c>
    </row>
    <row r="1769" spans="1:3" ht="14.5" x14ac:dyDescent="0.35">
      <c r="A1769" s="104" t="s">
        <v>2754</v>
      </c>
      <c r="B1769" s="1">
        <v>44238</v>
      </c>
      <c r="C1769">
        <v>16</v>
      </c>
    </row>
    <row r="1770" spans="1:3" ht="14.5" x14ac:dyDescent="0.35">
      <c r="A1770" s="104" t="s">
        <v>2217</v>
      </c>
      <c r="B1770" s="1">
        <v>44238</v>
      </c>
      <c r="C1770">
        <v>12</v>
      </c>
    </row>
    <row r="1771" spans="1:3" ht="14.5" x14ac:dyDescent="0.35">
      <c r="A1771" s="104" t="s">
        <v>1438</v>
      </c>
      <c r="B1771" s="1">
        <v>44238</v>
      </c>
      <c r="C1771">
        <v>16</v>
      </c>
    </row>
    <row r="1772" spans="1:3" ht="14.5" x14ac:dyDescent="0.35">
      <c r="A1772" s="104" t="s">
        <v>1809</v>
      </c>
      <c r="B1772" s="1">
        <v>44238</v>
      </c>
      <c r="C1772">
        <v>8</v>
      </c>
    </row>
    <row r="1773" spans="1:3" ht="14.5" x14ac:dyDescent="0.35">
      <c r="A1773" s="104" t="s">
        <v>1880</v>
      </c>
      <c r="B1773" s="1">
        <v>44238</v>
      </c>
      <c r="C1773">
        <v>16</v>
      </c>
    </row>
    <row r="1774" spans="1:3" ht="14.5" x14ac:dyDescent="0.35">
      <c r="A1774" s="104" t="s">
        <v>1954</v>
      </c>
      <c r="B1774" s="1">
        <v>44238</v>
      </c>
      <c r="C1774">
        <v>16</v>
      </c>
    </row>
    <row r="1775" spans="1:3" ht="14.5" x14ac:dyDescent="0.35">
      <c r="A1775" s="104" t="s">
        <v>1440</v>
      </c>
      <c r="B1775" s="1">
        <v>44238</v>
      </c>
      <c r="C1775">
        <v>4</v>
      </c>
    </row>
    <row r="1776" spans="1:3" ht="14.5" x14ac:dyDescent="0.35">
      <c r="A1776" s="104" t="s">
        <v>2755</v>
      </c>
      <c r="B1776" s="1">
        <v>44238</v>
      </c>
      <c r="C1776">
        <v>20</v>
      </c>
    </row>
    <row r="1777" spans="1:3" ht="14.5" x14ac:dyDescent="0.35">
      <c r="A1777" s="104" t="s">
        <v>2756</v>
      </c>
      <c r="B1777" s="1">
        <v>44238</v>
      </c>
      <c r="C1777">
        <v>12</v>
      </c>
    </row>
    <row r="1778" spans="1:3" ht="14.5" x14ac:dyDescent="0.35">
      <c r="A1778" s="104" t="s">
        <v>1445</v>
      </c>
      <c r="B1778" s="1">
        <v>44238</v>
      </c>
      <c r="C1778">
        <v>24</v>
      </c>
    </row>
    <row r="1779" spans="1:3" ht="14.5" x14ac:dyDescent="0.35">
      <c r="A1779" s="104" t="s">
        <v>1571</v>
      </c>
      <c r="B1779" s="1">
        <v>44238</v>
      </c>
      <c r="C1779">
        <v>16</v>
      </c>
    </row>
    <row r="1780" spans="1:3" ht="14.5" x14ac:dyDescent="0.35">
      <c r="A1780" s="104" t="s">
        <v>1446</v>
      </c>
      <c r="B1780" s="1">
        <v>44238</v>
      </c>
      <c r="C1780">
        <v>4</v>
      </c>
    </row>
    <row r="1781" spans="1:3" ht="14.5" x14ac:dyDescent="0.35">
      <c r="A1781" s="104" t="s">
        <v>262</v>
      </c>
      <c r="B1781" s="1">
        <v>44238</v>
      </c>
      <c r="C1781">
        <v>1</v>
      </c>
    </row>
    <row r="1782" spans="1:3" ht="14.5" x14ac:dyDescent="0.35">
      <c r="A1782" s="104" t="s">
        <v>1449</v>
      </c>
      <c r="B1782" s="1">
        <v>44238</v>
      </c>
      <c r="C1782">
        <v>4</v>
      </c>
    </row>
    <row r="1783" spans="1:3" ht="14.5" x14ac:dyDescent="0.35">
      <c r="A1783" s="104" t="s">
        <v>1659</v>
      </c>
      <c r="B1783" s="1">
        <v>44238</v>
      </c>
      <c r="C1783">
        <v>24</v>
      </c>
    </row>
    <row r="1784" spans="1:3" ht="14.5" x14ac:dyDescent="0.35">
      <c r="A1784" s="104" t="s">
        <v>1656</v>
      </c>
      <c r="B1784" s="1">
        <v>44238</v>
      </c>
      <c r="C1784">
        <v>16</v>
      </c>
    </row>
    <row r="1785" spans="1:3" ht="14.5" x14ac:dyDescent="0.35">
      <c r="A1785" s="104" t="s">
        <v>2757</v>
      </c>
      <c r="B1785" s="1">
        <v>44238</v>
      </c>
      <c r="C1785">
        <v>8</v>
      </c>
    </row>
    <row r="1786" spans="1:3" ht="14.5" x14ac:dyDescent="0.35">
      <c r="A1786" s="104" t="s">
        <v>1679</v>
      </c>
      <c r="B1786" s="1">
        <v>44238</v>
      </c>
      <c r="C1786">
        <v>8</v>
      </c>
    </row>
    <row r="1787" spans="1:3" ht="14.5" x14ac:dyDescent="0.35">
      <c r="A1787" s="104" t="s">
        <v>1679</v>
      </c>
      <c r="B1787" s="1">
        <v>44238</v>
      </c>
      <c r="C1787">
        <v>8</v>
      </c>
    </row>
    <row r="1788" spans="1:3" ht="14.5" x14ac:dyDescent="0.35">
      <c r="A1788" s="104" t="s">
        <v>60</v>
      </c>
      <c r="B1788" s="1">
        <v>44238</v>
      </c>
      <c r="C1788">
        <v>1</v>
      </c>
    </row>
    <row r="1789" spans="1:3" ht="14.5" x14ac:dyDescent="0.35">
      <c r="A1789" s="104" t="s">
        <v>2758</v>
      </c>
      <c r="B1789" s="1">
        <v>44238</v>
      </c>
      <c r="C1789">
        <v>4</v>
      </c>
    </row>
    <row r="1790" spans="1:3" ht="14.5" x14ac:dyDescent="0.35">
      <c r="A1790" s="104" t="s">
        <v>2679</v>
      </c>
      <c r="B1790" s="1">
        <v>44238</v>
      </c>
      <c r="C1790">
        <v>4</v>
      </c>
    </row>
    <row r="1791" spans="1:3" ht="14.5" x14ac:dyDescent="0.35">
      <c r="A1791" s="104" t="s">
        <v>61</v>
      </c>
      <c r="B1791" s="1">
        <v>44238</v>
      </c>
      <c r="C1791">
        <v>1</v>
      </c>
    </row>
    <row r="1792" spans="1:3" ht="14.5" x14ac:dyDescent="0.35">
      <c r="A1792" s="104" t="s">
        <v>61</v>
      </c>
      <c r="B1792" s="1">
        <v>44238</v>
      </c>
      <c r="C1792">
        <v>1</v>
      </c>
    </row>
    <row r="1793" spans="1:3" ht="14.5" x14ac:dyDescent="0.35">
      <c r="A1793" s="104" t="s">
        <v>2680</v>
      </c>
      <c r="B1793" s="1">
        <v>44238</v>
      </c>
      <c r="C1793">
        <v>4</v>
      </c>
    </row>
    <row r="1794" spans="1:3" ht="14.5" x14ac:dyDescent="0.35">
      <c r="A1794" s="104" t="s">
        <v>121</v>
      </c>
      <c r="B1794" s="1">
        <v>44238</v>
      </c>
      <c r="C1794">
        <v>3</v>
      </c>
    </row>
    <row r="1795" spans="1:3" ht="14.5" x14ac:dyDescent="0.35">
      <c r="A1795" s="104" t="s">
        <v>121</v>
      </c>
      <c r="B1795" s="1">
        <v>44238</v>
      </c>
      <c r="C1795">
        <v>2</v>
      </c>
    </row>
    <row r="1796" spans="1:3" ht="14.5" x14ac:dyDescent="0.35">
      <c r="A1796" s="104" t="s">
        <v>6</v>
      </c>
      <c r="B1796" s="1">
        <v>44238</v>
      </c>
      <c r="C1796">
        <v>1</v>
      </c>
    </row>
    <row r="1797" spans="1:3" ht="14.5" x14ac:dyDescent="0.35">
      <c r="A1797" s="104" t="s">
        <v>1459</v>
      </c>
      <c r="B1797" s="1">
        <v>44238</v>
      </c>
      <c r="C1797">
        <v>64</v>
      </c>
    </row>
    <row r="1798" spans="1:3" ht="14.5" x14ac:dyDescent="0.35">
      <c r="A1798" s="104" t="s">
        <v>1459</v>
      </c>
      <c r="B1798" s="1">
        <v>44238</v>
      </c>
      <c r="C1798">
        <v>80</v>
      </c>
    </row>
    <row r="1799" spans="1:3" ht="14.5" x14ac:dyDescent="0.35">
      <c r="A1799" s="104" t="s">
        <v>1822</v>
      </c>
      <c r="B1799" s="1">
        <v>44238</v>
      </c>
      <c r="C1799">
        <v>8</v>
      </c>
    </row>
    <row r="1800" spans="1:3" ht="14.5" x14ac:dyDescent="0.35">
      <c r="A1800" s="104" t="s">
        <v>1822</v>
      </c>
      <c r="B1800" s="1">
        <v>44238</v>
      </c>
      <c r="C1800">
        <v>40</v>
      </c>
    </row>
    <row r="1801" spans="1:3" ht="14.5" x14ac:dyDescent="0.35">
      <c r="A1801" s="104" t="s">
        <v>1822</v>
      </c>
      <c r="B1801" s="1">
        <v>44238</v>
      </c>
      <c r="C1801">
        <v>8</v>
      </c>
    </row>
    <row r="1802" spans="1:3" ht="14.5" x14ac:dyDescent="0.35">
      <c r="A1802" s="104" t="s">
        <v>1808</v>
      </c>
      <c r="B1802" s="1">
        <v>44238</v>
      </c>
      <c r="C1802">
        <v>16</v>
      </c>
    </row>
    <row r="1803" spans="1:3" ht="14.5" x14ac:dyDescent="0.35">
      <c r="A1803" s="104" t="s">
        <v>1346</v>
      </c>
      <c r="B1803" s="1">
        <v>44238</v>
      </c>
      <c r="C1803">
        <v>16</v>
      </c>
    </row>
    <row r="1804" spans="1:3" ht="14.5" x14ac:dyDescent="0.35">
      <c r="A1804" s="104" t="s">
        <v>1646</v>
      </c>
      <c r="B1804" s="1">
        <v>44238</v>
      </c>
      <c r="C1804">
        <v>32</v>
      </c>
    </row>
    <row r="1805" spans="1:3" ht="14.5" x14ac:dyDescent="0.35">
      <c r="A1805" s="104" t="s">
        <v>1646</v>
      </c>
      <c r="B1805" s="1">
        <v>44238</v>
      </c>
      <c r="C1805">
        <v>32</v>
      </c>
    </row>
    <row r="1806" spans="1:3" ht="14.5" x14ac:dyDescent="0.35">
      <c r="A1806" s="104" t="s">
        <v>1463</v>
      </c>
      <c r="B1806" s="1">
        <v>44238</v>
      </c>
      <c r="C1806">
        <v>64</v>
      </c>
    </row>
    <row r="1807" spans="1:3" ht="14.5" x14ac:dyDescent="0.35">
      <c r="A1807" s="104" t="s">
        <v>1466</v>
      </c>
      <c r="B1807" s="1">
        <v>44238</v>
      </c>
      <c r="C1807">
        <v>16</v>
      </c>
    </row>
    <row r="1808" spans="1:3" ht="14.5" x14ac:dyDescent="0.35">
      <c r="A1808" s="104" t="s">
        <v>1470</v>
      </c>
      <c r="B1808" s="1">
        <v>44238</v>
      </c>
      <c r="C1808">
        <v>6</v>
      </c>
    </row>
    <row r="1809" spans="1:3" ht="14.5" x14ac:dyDescent="0.35">
      <c r="A1809" s="104" t="s">
        <v>1314</v>
      </c>
      <c r="B1809" s="1">
        <v>44238</v>
      </c>
      <c r="C1809">
        <v>100</v>
      </c>
    </row>
    <row r="1810" spans="1:3" ht="14.5" x14ac:dyDescent="0.35">
      <c r="A1810" s="104" t="s">
        <v>1314</v>
      </c>
      <c r="B1810" s="1">
        <v>44238</v>
      </c>
      <c r="C1810">
        <v>50</v>
      </c>
    </row>
    <row r="1811" spans="1:3" ht="14.5" x14ac:dyDescent="0.35">
      <c r="A1811" s="104" t="s">
        <v>1279</v>
      </c>
      <c r="B1811" s="1">
        <v>44238</v>
      </c>
      <c r="C1811">
        <v>100</v>
      </c>
    </row>
    <row r="1812" spans="1:3" ht="14.5" x14ac:dyDescent="0.35">
      <c r="A1812" s="104" t="s">
        <v>1279</v>
      </c>
      <c r="B1812" s="1">
        <v>44238</v>
      </c>
      <c r="C1812">
        <v>100</v>
      </c>
    </row>
    <row r="1813" spans="1:3" ht="14.5" x14ac:dyDescent="0.35">
      <c r="A1813" s="104" t="s">
        <v>10</v>
      </c>
      <c r="B1813" s="1">
        <v>44238</v>
      </c>
      <c r="C1813">
        <v>1</v>
      </c>
    </row>
    <row r="1814" spans="1:3" ht="14.5" x14ac:dyDescent="0.35">
      <c r="A1814" s="104" t="s">
        <v>2759</v>
      </c>
      <c r="B1814" s="1">
        <v>44238</v>
      </c>
      <c r="C1814">
        <v>1</v>
      </c>
    </row>
    <row r="1815" spans="1:3" ht="14.5" x14ac:dyDescent="0.35">
      <c r="A1815" s="104" t="s">
        <v>1580</v>
      </c>
      <c r="B1815" s="1">
        <v>44238</v>
      </c>
      <c r="C1815">
        <v>1</v>
      </c>
    </row>
    <row r="1816" spans="1:3" ht="14.5" x14ac:dyDescent="0.35">
      <c r="A1816" s="104" t="s">
        <v>2760</v>
      </c>
      <c r="B1816" s="1">
        <v>44238</v>
      </c>
      <c r="C1816">
        <v>1</v>
      </c>
    </row>
    <row r="1817" spans="1:3" ht="14.5" x14ac:dyDescent="0.35">
      <c r="A1817" s="104" t="s">
        <v>2761</v>
      </c>
      <c r="B1817" s="1">
        <v>44238</v>
      </c>
      <c r="C1817">
        <v>1</v>
      </c>
    </row>
    <row r="1818" spans="1:3" ht="14.5" x14ac:dyDescent="0.35">
      <c r="A1818" s="104" t="s">
        <v>2762</v>
      </c>
      <c r="B1818" s="1">
        <v>44238</v>
      </c>
      <c r="C1818">
        <v>1</v>
      </c>
    </row>
    <row r="1819" spans="1:3" ht="14.5" x14ac:dyDescent="0.35">
      <c r="A1819" s="104" t="s">
        <v>2763</v>
      </c>
      <c r="B1819" s="1">
        <v>44238</v>
      </c>
      <c r="C1819">
        <v>1</v>
      </c>
    </row>
    <row r="1820" spans="1:3" ht="14.5" x14ac:dyDescent="0.35">
      <c r="A1820" s="104" t="s">
        <v>2714</v>
      </c>
      <c r="B1820" s="1">
        <v>44238</v>
      </c>
      <c r="C1820">
        <v>1</v>
      </c>
    </row>
    <row r="1821" spans="1:3" ht="14.5" x14ac:dyDescent="0.35">
      <c r="A1821" s="104" t="s">
        <v>2764</v>
      </c>
      <c r="B1821" s="1">
        <v>44238</v>
      </c>
      <c r="C1821">
        <v>1</v>
      </c>
    </row>
    <row r="1822" spans="1:3" ht="14.5" x14ac:dyDescent="0.35">
      <c r="A1822" s="104" t="s">
        <v>2765</v>
      </c>
      <c r="B1822" s="1">
        <v>44238</v>
      </c>
      <c r="C1822">
        <v>1</v>
      </c>
    </row>
    <row r="1823" spans="1:3" ht="14.5" x14ac:dyDescent="0.35">
      <c r="A1823" s="104" t="s">
        <v>1476</v>
      </c>
      <c r="B1823" s="1">
        <v>44238</v>
      </c>
      <c r="C1823">
        <v>1</v>
      </c>
    </row>
    <row r="1824" spans="1:3" ht="14.5" x14ac:dyDescent="0.35">
      <c r="A1824" s="104" t="s">
        <v>2683</v>
      </c>
      <c r="B1824" s="1">
        <v>44238</v>
      </c>
      <c r="C1824">
        <v>1</v>
      </c>
    </row>
    <row r="1825" spans="1:3" ht="14.5" x14ac:dyDescent="0.35">
      <c r="A1825" s="104" t="s">
        <v>1483</v>
      </c>
      <c r="B1825" s="1">
        <v>44238</v>
      </c>
      <c r="C1825">
        <v>1</v>
      </c>
    </row>
    <row r="1826" spans="1:3" ht="14.5" x14ac:dyDescent="0.35">
      <c r="A1826" s="104" t="s">
        <v>1605</v>
      </c>
      <c r="B1826" s="1">
        <v>44238</v>
      </c>
      <c r="C1826">
        <v>1</v>
      </c>
    </row>
    <row r="1827" spans="1:3" ht="14.5" x14ac:dyDescent="0.35">
      <c r="A1827" s="104" t="s">
        <v>2209</v>
      </c>
      <c r="B1827" s="1">
        <v>44238</v>
      </c>
      <c r="C1827">
        <v>1</v>
      </c>
    </row>
    <row r="1828" spans="1:3" ht="14.5" x14ac:dyDescent="0.35">
      <c r="A1828" s="104" t="s">
        <v>1510</v>
      </c>
      <c r="B1828" s="1">
        <v>44238</v>
      </c>
      <c r="C1828">
        <v>1</v>
      </c>
    </row>
    <row r="1829" spans="1:3" ht="14.5" x14ac:dyDescent="0.35">
      <c r="A1829" s="104" t="s">
        <v>1510</v>
      </c>
      <c r="B1829" s="1">
        <v>44238</v>
      </c>
      <c r="C1829">
        <v>1</v>
      </c>
    </row>
    <row r="1830" spans="1:3" ht="14.5" x14ac:dyDescent="0.35">
      <c r="A1830" s="104" t="s">
        <v>1489</v>
      </c>
      <c r="B1830" s="1">
        <v>44238</v>
      </c>
      <c r="C1830">
        <v>1</v>
      </c>
    </row>
    <row r="1831" spans="1:3" ht="14.5" x14ac:dyDescent="0.35">
      <c r="A1831" s="104" t="s">
        <v>343</v>
      </c>
      <c r="B1831" s="1">
        <v>44238</v>
      </c>
      <c r="C1831">
        <v>60</v>
      </c>
    </row>
    <row r="1832" spans="1:3" ht="14.5" x14ac:dyDescent="0.35">
      <c r="A1832" s="104" t="s">
        <v>1097</v>
      </c>
      <c r="B1832" s="1">
        <v>44238</v>
      </c>
      <c r="C1832">
        <v>1</v>
      </c>
    </row>
    <row r="1833" spans="1:3" ht="14.5" x14ac:dyDescent="0.35">
      <c r="A1833" s="104" t="s">
        <v>1568</v>
      </c>
      <c r="B1833" s="1">
        <v>44238</v>
      </c>
      <c r="C1833">
        <v>2</v>
      </c>
    </row>
    <row r="1834" spans="1:3" ht="14.5" x14ac:dyDescent="0.35">
      <c r="A1834" s="104" t="s">
        <v>1334</v>
      </c>
      <c r="B1834" s="1">
        <v>44238</v>
      </c>
      <c r="C1834">
        <v>16</v>
      </c>
    </row>
    <row r="1835" spans="1:3" ht="14.5" x14ac:dyDescent="0.35">
      <c r="A1835" s="104" t="s">
        <v>1901</v>
      </c>
      <c r="B1835" s="1">
        <v>44238</v>
      </c>
      <c r="C1835">
        <v>3</v>
      </c>
    </row>
    <row r="1836" spans="1:3" ht="14.5" x14ac:dyDescent="0.35">
      <c r="A1836" s="104" t="s">
        <v>2767</v>
      </c>
      <c r="B1836" s="1">
        <v>44238</v>
      </c>
      <c r="C1836">
        <v>1</v>
      </c>
    </row>
    <row r="1837" spans="1:3" ht="14.5" x14ac:dyDescent="0.35">
      <c r="A1837" s="104" t="s">
        <v>1583</v>
      </c>
      <c r="B1837" s="1">
        <v>44238</v>
      </c>
      <c r="C1837">
        <v>1</v>
      </c>
    </row>
    <row r="1838" spans="1:3" ht="14.5" x14ac:dyDescent="0.35">
      <c r="A1838" s="104" t="s">
        <v>1353</v>
      </c>
      <c r="B1838" s="1">
        <v>44238</v>
      </c>
      <c r="C1838">
        <v>900</v>
      </c>
    </row>
    <row r="1839" spans="1:3" ht="14.5" x14ac:dyDescent="0.35">
      <c r="A1839" s="104" t="s">
        <v>1545</v>
      </c>
      <c r="B1839" s="1">
        <v>44238</v>
      </c>
      <c r="C1839">
        <v>400</v>
      </c>
    </row>
    <row r="1840" spans="1:3" ht="14.5" x14ac:dyDescent="0.35">
      <c r="A1840" s="104" t="s">
        <v>2768</v>
      </c>
      <c r="B1840" s="1">
        <v>44238</v>
      </c>
      <c r="C1840">
        <v>64</v>
      </c>
    </row>
    <row r="1841" spans="1:3" ht="14.5" x14ac:dyDescent="0.35">
      <c r="A1841" s="104" t="s">
        <v>1283</v>
      </c>
      <c r="B1841" s="1">
        <v>44238</v>
      </c>
      <c r="C1841">
        <v>3000</v>
      </c>
    </row>
    <row r="1842" spans="1:3" ht="14.5" x14ac:dyDescent="0.35">
      <c r="A1842" s="104" t="s">
        <v>2769</v>
      </c>
      <c r="B1842" s="1">
        <v>44238</v>
      </c>
      <c r="C1842">
        <v>25</v>
      </c>
    </row>
    <row r="1843" spans="1:3" ht="14.5" x14ac:dyDescent="0.35">
      <c r="A1843" s="104" t="s">
        <v>1425</v>
      </c>
      <c r="B1843" s="1">
        <v>44238</v>
      </c>
      <c r="C1843">
        <v>600</v>
      </c>
    </row>
    <row r="1844" spans="1:3" ht="14.5" x14ac:dyDescent="0.35">
      <c r="A1844" s="104" t="s">
        <v>1995</v>
      </c>
      <c r="B1844" s="1">
        <v>44238</v>
      </c>
      <c r="C1844">
        <v>200</v>
      </c>
    </row>
    <row r="1845" spans="1:3" ht="14.5" x14ac:dyDescent="0.35">
      <c r="A1845" s="104" t="s">
        <v>1837</v>
      </c>
      <c r="B1845" s="1">
        <v>44238</v>
      </c>
      <c r="C1845">
        <v>3</v>
      </c>
    </row>
    <row r="1846" spans="1:3" ht="14.5" x14ac:dyDescent="0.35">
      <c r="A1846" s="104" t="s">
        <v>1585</v>
      </c>
      <c r="B1846" s="1">
        <v>44238</v>
      </c>
      <c r="C1846">
        <v>2</v>
      </c>
    </row>
    <row r="1847" spans="1:3" ht="14.5" x14ac:dyDescent="0.35">
      <c r="A1847" s="104" t="s">
        <v>1495</v>
      </c>
      <c r="B1847" s="1">
        <v>44238</v>
      </c>
      <c r="C1847">
        <v>300</v>
      </c>
    </row>
    <row r="1848" spans="1:3" ht="14.5" x14ac:dyDescent="0.35">
      <c r="A1848" s="104" t="s">
        <v>2770</v>
      </c>
      <c r="B1848" s="1">
        <v>44238</v>
      </c>
      <c r="C1848">
        <v>25</v>
      </c>
    </row>
    <row r="1849" spans="1:3" ht="14.5" x14ac:dyDescent="0.35">
      <c r="A1849" s="104" t="s">
        <v>35</v>
      </c>
      <c r="B1849" s="1">
        <v>44238</v>
      </c>
      <c r="C1849">
        <v>1</v>
      </c>
    </row>
    <row r="1850" spans="1:3" ht="14.5" x14ac:dyDescent="0.35">
      <c r="A1850" s="104" t="s">
        <v>13</v>
      </c>
      <c r="B1850" s="1">
        <v>44238</v>
      </c>
      <c r="C1850">
        <v>1</v>
      </c>
    </row>
    <row r="1851" spans="1:3" ht="14.5" x14ac:dyDescent="0.35">
      <c r="A1851" s="104" t="s">
        <v>38</v>
      </c>
      <c r="B1851" s="1">
        <v>44238</v>
      </c>
      <c r="C1851">
        <v>1</v>
      </c>
    </row>
    <row r="1852" spans="1:3" ht="14.5" x14ac:dyDescent="0.35">
      <c r="A1852" s="104" t="s">
        <v>2771</v>
      </c>
      <c r="B1852" s="1">
        <v>44238</v>
      </c>
      <c r="C1852">
        <v>10</v>
      </c>
    </row>
    <row r="1853" spans="1:3" ht="14.5" x14ac:dyDescent="0.35">
      <c r="A1853" s="104" t="s">
        <v>39</v>
      </c>
      <c r="B1853" s="1">
        <v>44238</v>
      </c>
      <c r="C1853">
        <v>1</v>
      </c>
    </row>
    <row r="1854" spans="1:3" ht="14.5" x14ac:dyDescent="0.35">
      <c r="A1854" s="104" t="s">
        <v>125</v>
      </c>
      <c r="B1854" s="1">
        <v>44238</v>
      </c>
      <c r="C1854">
        <v>1</v>
      </c>
    </row>
    <row r="1855" spans="1:3" ht="14.5" x14ac:dyDescent="0.35">
      <c r="A1855" s="104" t="s">
        <v>2018</v>
      </c>
      <c r="B1855" s="1">
        <v>44238</v>
      </c>
      <c r="C1855">
        <v>150</v>
      </c>
    </row>
    <row r="1856" spans="1:3" ht="14.5" x14ac:dyDescent="0.35">
      <c r="A1856" s="104" t="s">
        <v>1356</v>
      </c>
      <c r="B1856" s="1">
        <v>44238</v>
      </c>
      <c r="C1856">
        <v>48</v>
      </c>
    </row>
    <row r="1857" spans="1:3" ht="14.5" x14ac:dyDescent="0.35">
      <c r="A1857" s="104" t="s">
        <v>1358</v>
      </c>
      <c r="B1857" s="1">
        <v>44238</v>
      </c>
      <c r="C1857">
        <v>12</v>
      </c>
    </row>
    <row r="1858" spans="1:3" ht="14.5" x14ac:dyDescent="0.35">
      <c r="A1858" s="104" t="s">
        <v>19</v>
      </c>
      <c r="B1858" s="1">
        <v>44238</v>
      </c>
      <c r="C1858">
        <v>2</v>
      </c>
    </row>
    <row r="1859" spans="1:3" ht="14.5" x14ac:dyDescent="0.35">
      <c r="A1859" s="104" t="s">
        <v>2377</v>
      </c>
      <c r="B1859" s="1">
        <v>44238</v>
      </c>
      <c r="C1859">
        <v>1</v>
      </c>
    </row>
    <row r="1860" spans="1:3" ht="14.5" x14ac:dyDescent="0.35">
      <c r="A1860" s="104" t="s">
        <v>1752</v>
      </c>
      <c r="B1860" s="1">
        <v>44238</v>
      </c>
      <c r="C1860">
        <v>15</v>
      </c>
    </row>
    <row r="1861" spans="1:3" ht="14.5" x14ac:dyDescent="0.35">
      <c r="A1861" s="104" t="s">
        <v>1752</v>
      </c>
      <c r="B1861" s="1">
        <v>44238</v>
      </c>
      <c r="C1861">
        <v>29</v>
      </c>
    </row>
    <row r="1862" spans="1:3" ht="14.5" x14ac:dyDescent="0.35">
      <c r="A1862" s="104" t="s">
        <v>1450</v>
      </c>
      <c r="B1862" s="1">
        <v>44238</v>
      </c>
      <c r="C1862">
        <v>16</v>
      </c>
    </row>
    <row r="1863" spans="1:3" ht="14.5" x14ac:dyDescent="0.35">
      <c r="A1863" s="104" t="s">
        <v>1802</v>
      </c>
      <c r="B1863" s="1">
        <v>44238</v>
      </c>
      <c r="C1863">
        <v>16</v>
      </c>
    </row>
    <row r="1864" spans="1:3" ht="14.5" x14ac:dyDescent="0.35">
      <c r="A1864" s="104" t="s">
        <v>2285</v>
      </c>
      <c r="B1864" s="1">
        <v>44238</v>
      </c>
      <c r="C1864">
        <v>4</v>
      </c>
    </row>
    <row r="1865" spans="1:3" ht="14.5" x14ac:dyDescent="0.35">
      <c r="A1865" s="104" t="s">
        <v>117</v>
      </c>
      <c r="B1865" s="1">
        <v>44238</v>
      </c>
      <c r="C1865">
        <v>8</v>
      </c>
    </row>
    <row r="1866" spans="1:3" ht="14.5" x14ac:dyDescent="0.35">
      <c r="A1866" s="104" t="s">
        <v>1473</v>
      </c>
      <c r="B1866" s="1">
        <v>44238</v>
      </c>
      <c r="C1866">
        <v>150</v>
      </c>
    </row>
    <row r="1867" spans="1:3" ht="14.5" x14ac:dyDescent="0.35">
      <c r="A1867" s="104" t="s">
        <v>1709</v>
      </c>
      <c r="B1867" s="1">
        <v>44238</v>
      </c>
      <c r="C1867">
        <v>19</v>
      </c>
    </row>
    <row r="1868" spans="1:3" ht="14.5" x14ac:dyDescent="0.35">
      <c r="A1868" s="104" t="s">
        <v>1709</v>
      </c>
      <c r="B1868" s="1">
        <v>44238</v>
      </c>
      <c r="C1868">
        <v>13</v>
      </c>
    </row>
    <row r="1869" spans="1:3" ht="14.5" x14ac:dyDescent="0.35">
      <c r="A1869" s="104" t="s">
        <v>2772</v>
      </c>
      <c r="B1869" s="1">
        <v>44238</v>
      </c>
      <c r="C1869">
        <v>16</v>
      </c>
    </row>
    <row r="1870" spans="1:3" ht="14.5" x14ac:dyDescent="0.35">
      <c r="A1870" s="104" t="s">
        <v>2773</v>
      </c>
      <c r="B1870" s="1">
        <v>44238</v>
      </c>
      <c r="C1870">
        <v>4</v>
      </c>
    </row>
    <row r="1871" spans="1:3" ht="14.5" x14ac:dyDescent="0.35">
      <c r="A1871" s="104" t="s">
        <v>2774</v>
      </c>
      <c r="B1871" s="1">
        <v>44238</v>
      </c>
      <c r="C1871">
        <v>8</v>
      </c>
    </row>
    <row r="1872" spans="1:3" ht="14.5" x14ac:dyDescent="0.35">
      <c r="A1872" s="104" t="s">
        <v>1958</v>
      </c>
      <c r="B1872" s="1">
        <v>44238</v>
      </c>
      <c r="C1872">
        <v>8</v>
      </c>
    </row>
    <row r="1873" spans="1:3" ht="14.5" x14ac:dyDescent="0.35">
      <c r="A1873" s="104" t="s">
        <v>2230</v>
      </c>
      <c r="B1873" s="1">
        <v>44238</v>
      </c>
      <c r="C1873">
        <v>16</v>
      </c>
    </row>
    <row r="1874" spans="1:3" ht="14.5" x14ac:dyDescent="0.35">
      <c r="A1874" s="104" t="s">
        <v>2775</v>
      </c>
      <c r="B1874" s="1">
        <v>44238</v>
      </c>
      <c r="C1874">
        <v>8</v>
      </c>
    </row>
    <row r="1875" spans="1:3" ht="14.5" x14ac:dyDescent="0.35">
      <c r="A1875" s="104" t="s">
        <v>1394</v>
      </c>
      <c r="B1875" s="1">
        <v>44238</v>
      </c>
      <c r="C1875">
        <v>4</v>
      </c>
    </row>
    <row r="1876" spans="1:3" ht="14.5" x14ac:dyDescent="0.35">
      <c r="A1876" s="104" t="s">
        <v>2354</v>
      </c>
      <c r="B1876" s="1">
        <v>44238</v>
      </c>
      <c r="C1876">
        <v>12</v>
      </c>
    </row>
    <row r="1877" spans="1:3" ht="14.5" x14ac:dyDescent="0.35">
      <c r="A1877" s="104" t="s">
        <v>452</v>
      </c>
      <c r="B1877" s="1">
        <v>44238</v>
      </c>
      <c r="C1877">
        <v>4</v>
      </c>
    </row>
    <row r="1878" spans="1:3" ht="14.5" x14ac:dyDescent="0.35">
      <c r="A1878" s="104" t="s">
        <v>478</v>
      </c>
      <c r="B1878" s="1">
        <v>44238</v>
      </c>
      <c r="C1878">
        <v>4</v>
      </c>
    </row>
    <row r="1879" spans="1:3" ht="14.5" x14ac:dyDescent="0.35">
      <c r="A1879" s="104" t="s">
        <v>282</v>
      </c>
      <c r="B1879" s="1">
        <v>44238</v>
      </c>
      <c r="C1879">
        <v>48</v>
      </c>
    </row>
    <row r="1880" spans="1:3" ht="14.5" x14ac:dyDescent="0.35">
      <c r="A1880" s="104" t="s">
        <v>191</v>
      </c>
      <c r="B1880" s="1">
        <v>44238</v>
      </c>
      <c r="C1880">
        <v>32</v>
      </c>
    </row>
    <row r="1881" spans="1:3" ht="14.5" x14ac:dyDescent="0.35">
      <c r="A1881" s="104" t="s">
        <v>1403</v>
      </c>
      <c r="B1881" s="1">
        <v>44238</v>
      </c>
      <c r="C1881">
        <v>8</v>
      </c>
    </row>
    <row r="1882" spans="1:3" ht="14.5" x14ac:dyDescent="0.35">
      <c r="A1882" s="104" t="s">
        <v>2776</v>
      </c>
      <c r="B1882" s="1">
        <v>44238</v>
      </c>
      <c r="C1882">
        <v>16</v>
      </c>
    </row>
    <row r="1883" spans="1:3" ht="14.5" x14ac:dyDescent="0.35">
      <c r="A1883" s="104" t="s">
        <v>2777</v>
      </c>
      <c r="B1883" s="1">
        <v>44238</v>
      </c>
      <c r="C1883">
        <v>8</v>
      </c>
    </row>
    <row r="1884" spans="1:3" ht="14.5" x14ac:dyDescent="0.35">
      <c r="A1884" s="104" t="s">
        <v>2654</v>
      </c>
      <c r="B1884" s="1">
        <v>44238</v>
      </c>
      <c r="C1884">
        <v>2</v>
      </c>
    </row>
    <row r="1885" spans="1:3" ht="14.5" x14ac:dyDescent="0.35">
      <c r="A1885" s="104" t="s">
        <v>2778</v>
      </c>
      <c r="B1885" s="1">
        <v>44238</v>
      </c>
      <c r="C1885">
        <v>2</v>
      </c>
    </row>
    <row r="1886" spans="1:3" ht="14.5" x14ac:dyDescent="0.35">
      <c r="A1886" s="104" t="s">
        <v>2049</v>
      </c>
      <c r="B1886" s="1">
        <v>44238</v>
      </c>
      <c r="C1886">
        <v>8</v>
      </c>
    </row>
    <row r="1887" spans="1:3" ht="14.5" x14ac:dyDescent="0.35">
      <c r="A1887" s="104" t="s">
        <v>1964</v>
      </c>
      <c r="B1887" s="1">
        <v>44238</v>
      </c>
      <c r="C1887">
        <v>8</v>
      </c>
    </row>
    <row r="1888" spans="1:3" ht="14.5" x14ac:dyDescent="0.35">
      <c r="A1888" s="104" t="s">
        <v>2657</v>
      </c>
      <c r="B1888" s="1">
        <v>44238</v>
      </c>
      <c r="C1888">
        <v>2</v>
      </c>
    </row>
    <row r="1889" spans="1:3" ht="14.5" x14ac:dyDescent="0.35">
      <c r="A1889" s="104" t="s">
        <v>2660</v>
      </c>
      <c r="B1889" s="1">
        <v>44238</v>
      </c>
      <c r="C1889">
        <v>6</v>
      </c>
    </row>
    <row r="1890" spans="1:3" ht="14.5" x14ac:dyDescent="0.35">
      <c r="A1890" s="104" t="s">
        <v>2779</v>
      </c>
      <c r="B1890" s="1">
        <v>44238</v>
      </c>
      <c r="C1890">
        <v>2</v>
      </c>
    </row>
    <row r="1891" spans="1:3" ht="14.5" x14ac:dyDescent="0.35">
      <c r="A1891" s="104" t="s">
        <v>2216</v>
      </c>
      <c r="B1891" s="1">
        <v>44238</v>
      </c>
      <c r="C1891">
        <v>2</v>
      </c>
    </row>
    <row r="1892" spans="1:3" ht="14.5" x14ac:dyDescent="0.35">
      <c r="A1892" s="104" t="s">
        <v>2780</v>
      </c>
      <c r="B1892" s="1">
        <v>44238</v>
      </c>
      <c r="C1892">
        <v>6</v>
      </c>
    </row>
    <row r="1893" spans="1:3" ht="14.5" x14ac:dyDescent="0.35">
      <c r="A1893" s="104" t="s">
        <v>2176</v>
      </c>
      <c r="B1893" s="1">
        <v>44238</v>
      </c>
      <c r="C1893">
        <v>8</v>
      </c>
    </row>
    <row r="1894" spans="1:3" ht="14.5" x14ac:dyDescent="0.35">
      <c r="A1894" s="104" t="s">
        <v>2157</v>
      </c>
      <c r="B1894" s="1">
        <v>44238</v>
      </c>
      <c r="C1894">
        <v>2</v>
      </c>
    </row>
    <row r="1895" spans="1:3" ht="14.5" x14ac:dyDescent="0.35">
      <c r="A1895" s="104" t="s">
        <v>2781</v>
      </c>
      <c r="B1895" s="1">
        <v>44238</v>
      </c>
      <c r="C1895">
        <v>2</v>
      </c>
    </row>
    <row r="1896" spans="1:3" ht="14.5" x14ac:dyDescent="0.35">
      <c r="A1896" s="104" t="s">
        <v>2047</v>
      </c>
      <c r="B1896" s="1">
        <v>44238</v>
      </c>
      <c r="C1896">
        <v>8</v>
      </c>
    </row>
    <row r="1897" spans="1:3" ht="14.5" x14ac:dyDescent="0.35">
      <c r="A1897" s="104" t="s">
        <v>2284</v>
      </c>
      <c r="B1897" s="1">
        <v>44238</v>
      </c>
      <c r="C1897">
        <v>4</v>
      </c>
    </row>
    <row r="1898" spans="1:3" ht="14.5" x14ac:dyDescent="0.35">
      <c r="A1898" s="104" t="s">
        <v>2284</v>
      </c>
      <c r="B1898" s="1">
        <v>44238</v>
      </c>
      <c r="C1898">
        <v>4</v>
      </c>
    </row>
    <row r="1899" spans="1:3" ht="14.5" x14ac:dyDescent="0.35">
      <c r="A1899" s="104" t="s">
        <v>2673</v>
      </c>
      <c r="B1899" s="1">
        <v>44238</v>
      </c>
      <c r="C1899">
        <v>8</v>
      </c>
    </row>
    <row r="1900" spans="1:3" ht="14.5" x14ac:dyDescent="0.35">
      <c r="A1900" s="104" t="s">
        <v>1959</v>
      </c>
      <c r="B1900" s="1">
        <v>44238</v>
      </c>
      <c r="C1900">
        <v>10</v>
      </c>
    </row>
    <row r="1901" spans="1:3" ht="14.5" x14ac:dyDescent="0.35">
      <c r="A1901" s="104" t="s">
        <v>2782</v>
      </c>
      <c r="B1901" s="1">
        <v>44238</v>
      </c>
      <c r="C1901">
        <v>4</v>
      </c>
    </row>
    <row r="1902" spans="1:3" ht="14.5" x14ac:dyDescent="0.35">
      <c r="A1902" s="104" t="s">
        <v>1862</v>
      </c>
      <c r="B1902" s="1">
        <v>44238</v>
      </c>
      <c r="C1902">
        <v>8</v>
      </c>
    </row>
    <row r="1903" spans="1:3" ht="14.5" x14ac:dyDescent="0.35">
      <c r="A1903" s="104" t="s">
        <v>1947</v>
      </c>
      <c r="B1903" s="1">
        <v>44238</v>
      </c>
      <c r="C1903">
        <v>4</v>
      </c>
    </row>
    <row r="1904" spans="1:3" ht="14.5" x14ac:dyDescent="0.35">
      <c r="A1904" s="104" t="s">
        <v>1864</v>
      </c>
      <c r="B1904" s="1">
        <v>44238</v>
      </c>
      <c r="C1904">
        <v>8</v>
      </c>
    </row>
    <row r="1905" spans="1:3" ht="14.5" x14ac:dyDescent="0.35">
      <c r="A1905" s="104" t="s">
        <v>1442</v>
      </c>
      <c r="B1905" s="1">
        <v>44238</v>
      </c>
      <c r="C1905">
        <v>8</v>
      </c>
    </row>
    <row r="1906" spans="1:3" ht="14.5" x14ac:dyDescent="0.35">
      <c r="A1906" s="104" t="s">
        <v>1449</v>
      </c>
      <c r="B1906" s="1">
        <v>44238</v>
      </c>
      <c r="C1906">
        <v>4</v>
      </c>
    </row>
    <row r="1907" spans="1:3" ht="14.5" x14ac:dyDescent="0.35">
      <c r="A1907" s="104" t="s">
        <v>1656</v>
      </c>
      <c r="B1907" s="1">
        <v>44238</v>
      </c>
      <c r="C1907">
        <v>16</v>
      </c>
    </row>
    <row r="1908" spans="1:3" ht="14.5" x14ac:dyDescent="0.35">
      <c r="A1908" s="104" t="s">
        <v>2679</v>
      </c>
      <c r="B1908" s="1">
        <v>44238</v>
      </c>
      <c r="C1908">
        <v>2</v>
      </c>
    </row>
    <row r="1909" spans="1:3" ht="14.5" x14ac:dyDescent="0.35">
      <c r="A1909" s="104" t="s">
        <v>2783</v>
      </c>
      <c r="B1909" s="1">
        <v>44238</v>
      </c>
      <c r="C1909">
        <v>16</v>
      </c>
    </row>
    <row r="1910" spans="1:3" ht="14.5" x14ac:dyDescent="0.35">
      <c r="A1910" s="104" t="s">
        <v>1822</v>
      </c>
      <c r="B1910" s="1">
        <v>44238</v>
      </c>
      <c r="C1910">
        <v>8</v>
      </c>
    </row>
    <row r="1911" spans="1:3" ht="14.5" x14ac:dyDescent="0.35">
      <c r="A1911" s="104" t="s">
        <v>1346</v>
      </c>
      <c r="B1911" s="1">
        <v>44238</v>
      </c>
      <c r="C1911">
        <v>12</v>
      </c>
    </row>
    <row r="1912" spans="1:3" ht="14.5" x14ac:dyDescent="0.35">
      <c r="A1912" s="104" t="s">
        <v>1346</v>
      </c>
      <c r="B1912" s="1">
        <v>44238</v>
      </c>
      <c r="C1912">
        <v>4</v>
      </c>
    </row>
    <row r="1913" spans="1:3" ht="14.5" x14ac:dyDescent="0.35">
      <c r="A1913" s="104" t="s">
        <v>1646</v>
      </c>
      <c r="B1913" s="1">
        <v>44238</v>
      </c>
      <c r="C1913">
        <v>24</v>
      </c>
    </row>
    <row r="1914" spans="1:3" ht="14.5" x14ac:dyDescent="0.35">
      <c r="A1914" s="104" t="s">
        <v>2042</v>
      </c>
      <c r="B1914" s="1">
        <v>44238</v>
      </c>
      <c r="C1914">
        <v>1</v>
      </c>
    </row>
    <row r="1915" spans="1:3" ht="14.5" x14ac:dyDescent="0.35">
      <c r="A1915" s="104" t="s">
        <v>1466</v>
      </c>
      <c r="B1915" s="1">
        <v>44238</v>
      </c>
      <c r="C1915">
        <v>8</v>
      </c>
    </row>
    <row r="1916" spans="1:3" ht="14.5" x14ac:dyDescent="0.35">
      <c r="A1916" s="104" t="s">
        <v>1470</v>
      </c>
      <c r="B1916" s="1">
        <v>44238</v>
      </c>
      <c r="C1916">
        <v>10</v>
      </c>
    </row>
    <row r="1917" spans="1:3" ht="14.5" x14ac:dyDescent="0.35">
      <c r="A1917" s="104" t="s">
        <v>1314</v>
      </c>
      <c r="B1917" s="1">
        <v>44238</v>
      </c>
      <c r="C1917">
        <v>100</v>
      </c>
    </row>
    <row r="1918" spans="1:3" ht="14.5" x14ac:dyDescent="0.35">
      <c r="A1918" s="104" t="s">
        <v>9</v>
      </c>
      <c r="B1918" s="1">
        <v>44238</v>
      </c>
      <c r="C1918">
        <v>3</v>
      </c>
    </row>
    <row r="1919" spans="1:3" ht="14.5" x14ac:dyDescent="0.35">
      <c r="A1919" s="104" t="s">
        <v>10</v>
      </c>
      <c r="B1919" s="1">
        <v>44238</v>
      </c>
      <c r="C1919">
        <v>5</v>
      </c>
    </row>
    <row r="1920" spans="1:3" ht="14.5" x14ac:dyDescent="0.35">
      <c r="A1920" s="104" t="s">
        <v>2033</v>
      </c>
      <c r="B1920" s="1">
        <v>44238</v>
      </c>
      <c r="C1920">
        <v>1</v>
      </c>
    </row>
    <row r="1921" spans="1:3" ht="14.5" x14ac:dyDescent="0.35">
      <c r="A1921" s="104" t="s">
        <v>1580</v>
      </c>
      <c r="B1921" s="1">
        <v>44238</v>
      </c>
      <c r="C1921">
        <v>1</v>
      </c>
    </row>
    <row r="1922" spans="1:3" ht="14.5" x14ac:dyDescent="0.35">
      <c r="A1922" s="104" t="s">
        <v>1476</v>
      </c>
      <c r="B1922" s="1">
        <v>44238</v>
      </c>
      <c r="C1922">
        <v>1</v>
      </c>
    </row>
    <row r="1923" spans="1:3" ht="14.5" x14ac:dyDescent="0.35">
      <c r="A1923" s="104" t="s">
        <v>1510</v>
      </c>
      <c r="B1923" s="1">
        <v>44238</v>
      </c>
      <c r="C1923">
        <v>1</v>
      </c>
    </row>
    <row r="1924" spans="1:3" ht="14.5" x14ac:dyDescent="0.35">
      <c r="A1924" s="104" t="s">
        <v>1585</v>
      </c>
      <c r="B1924" s="1">
        <v>44238</v>
      </c>
      <c r="C1924">
        <v>1</v>
      </c>
    </row>
    <row r="1925" spans="1:3" ht="14.5" x14ac:dyDescent="0.35">
      <c r="A1925" s="104" t="s">
        <v>2213</v>
      </c>
      <c r="B1925" s="1">
        <v>44238</v>
      </c>
      <c r="C1925">
        <v>1</v>
      </c>
    </row>
    <row r="1926" spans="1:3" ht="14.5" x14ac:dyDescent="0.35">
      <c r="A1926" s="104" t="s">
        <v>1889</v>
      </c>
      <c r="B1926" s="1">
        <v>44238</v>
      </c>
      <c r="C1926">
        <v>1</v>
      </c>
    </row>
    <row r="1927" spans="1:3" ht="14.5" x14ac:dyDescent="0.35">
      <c r="A1927" s="104" t="s">
        <v>1889</v>
      </c>
      <c r="B1927" s="1">
        <v>44238</v>
      </c>
      <c r="C1927">
        <v>1</v>
      </c>
    </row>
    <row r="1928" spans="1:3" ht="14.5" x14ac:dyDescent="0.35">
      <c r="A1928" s="104" t="s">
        <v>1595</v>
      </c>
      <c r="B1928" s="1">
        <v>44238</v>
      </c>
      <c r="C1928">
        <v>16</v>
      </c>
    </row>
    <row r="1929" spans="1:3" ht="14.5" x14ac:dyDescent="0.35">
      <c r="A1929" s="104" t="s">
        <v>2181</v>
      </c>
      <c r="B1929" s="1">
        <v>44238</v>
      </c>
      <c r="C1929">
        <v>1</v>
      </c>
    </row>
    <row r="1930" spans="1:3" ht="14.5" x14ac:dyDescent="0.35">
      <c r="A1930" s="104" t="s">
        <v>2380</v>
      </c>
      <c r="B1930" s="1">
        <v>44238</v>
      </c>
      <c r="C1930">
        <v>2</v>
      </c>
    </row>
    <row r="1931" spans="1:3" ht="14.5" x14ac:dyDescent="0.35">
      <c r="A1931" s="104" t="s">
        <v>2187</v>
      </c>
      <c r="B1931" s="1">
        <v>44238</v>
      </c>
      <c r="C1931">
        <v>1</v>
      </c>
    </row>
    <row r="1932" spans="1:3" ht="14.5" x14ac:dyDescent="0.35">
      <c r="A1932" s="104" t="s">
        <v>1580</v>
      </c>
      <c r="B1932" s="1">
        <v>44238</v>
      </c>
      <c r="C1932">
        <v>2</v>
      </c>
    </row>
    <row r="1933" spans="1:3" ht="14.5" x14ac:dyDescent="0.35">
      <c r="A1933" s="104" t="s">
        <v>2785</v>
      </c>
      <c r="B1933" s="1">
        <v>44238</v>
      </c>
      <c r="C1933">
        <v>1</v>
      </c>
    </row>
    <row r="1934" spans="1:3" ht="14.5" x14ac:dyDescent="0.35">
      <c r="A1934" s="104" t="s">
        <v>2786</v>
      </c>
      <c r="B1934" s="1">
        <v>44238</v>
      </c>
      <c r="C1934">
        <v>1</v>
      </c>
    </row>
    <row r="1935" spans="1:3" ht="14.5" x14ac:dyDescent="0.35">
      <c r="A1935" s="104" t="s">
        <v>2485</v>
      </c>
      <c r="B1935" s="1">
        <v>44238</v>
      </c>
      <c r="C1935">
        <v>1</v>
      </c>
    </row>
    <row r="1936" spans="1:3" ht="14.5" x14ac:dyDescent="0.35">
      <c r="A1936" s="104" t="s">
        <v>1583</v>
      </c>
      <c r="B1936" s="1">
        <v>44238</v>
      </c>
      <c r="C1936">
        <v>2</v>
      </c>
    </row>
    <row r="1937" spans="1:3" ht="14.5" x14ac:dyDescent="0.35">
      <c r="A1937" s="104" t="s">
        <v>1558</v>
      </c>
      <c r="B1937" s="1">
        <v>44238</v>
      </c>
      <c r="C1937">
        <v>1</v>
      </c>
    </row>
    <row r="1938" spans="1:3" ht="14.5" x14ac:dyDescent="0.35">
      <c r="A1938" s="104" t="s">
        <v>1508</v>
      </c>
      <c r="B1938" s="1">
        <v>44238</v>
      </c>
      <c r="C1938">
        <v>1</v>
      </c>
    </row>
    <row r="1939" spans="1:3" ht="14.5" x14ac:dyDescent="0.35">
      <c r="A1939" s="104" t="s">
        <v>1837</v>
      </c>
      <c r="B1939" s="1">
        <v>44238</v>
      </c>
      <c r="C1939">
        <v>2</v>
      </c>
    </row>
    <row r="1940" spans="1:3" ht="14.5" x14ac:dyDescent="0.35">
      <c r="A1940" s="104" t="s">
        <v>1487</v>
      </c>
      <c r="B1940" s="1">
        <v>44238</v>
      </c>
      <c r="C1940">
        <v>5</v>
      </c>
    </row>
    <row r="1941" spans="1:3" ht="14.5" x14ac:dyDescent="0.35">
      <c r="A1941" s="104" t="s">
        <v>2236</v>
      </c>
      <c r="B1941" s="1">
        <v>44238</v>
      </c>
      <c r="C1941">
        <v>1</v>
      </c>
    </row>
    <row r="1942" spans="1:3" ht="14.5" x14ac:dyDescent="0.35">
      <c r="A1942" s="104" t="s">
        <v>1663</v>
      </c>
      <c r="B1942" s="1">
        <v>44238</v>
      </c>
      <c r="C1942">
        <v>5</v>
      </c>
    </row>
    <row r="1943" spans="1:3" ht="14.5" x14ac:dyDescent="0.35">
      <c r="A1943" s="104" t="s">
        <v>1889</v>
      </c>
      <c r="B1943" s="1">
        <v>44238</v>
      </c>
      <c r="C1943">
        <v>3</v>
      </c>
    </row>
    <row r="1944" spans="1:3" ht="14.5" x14ac:dyDescent="0.35">
      <c r="A1944" s="104" t="s">
        <v>1592</v>
      </c>
      <c r="B1944" s="1">
        <v>44238</v>
      </c>
      <c r="C1944">
        <v>1</v>
      </c>
    </row>
    <row r="1945" spans="1:3" ht="14.5" x14ac:dyDescent="0.35">
      <c r="A1945" s="104" t="s">
        <v>1489</v>
      </c>
      <c r="B1945" s="1">
        <v>44238</v>
      </c>
      <c r="C1945">
        <v>2</v>
      </c>
    </row>
    <row r="1946" spans="1:3" ht="14.5" x14ac:dyDescent="0.35">
      <c r="A1946" s="104" t="s">
        <v>2787</v>
      </c>
      <c r="B1946" s="1">
        <v>44238</v>
      </c>
      <c r="C1946">
        <v>1</v>
      </c>
    </row>
    <row r="1947" spans="1:3" ht="14.5" x14ac:dyDescent="0.35">
      <c r="A1947" s="104" t="s">
        <v>735</v>
      </c>
      <c r="B1947" s="1">
        <v>44238</v>
      </c>
      <c r="C1947">
        <v>1</v>
      </c>
    </row>
    <row r="1948" spans="1:3" ht="14.5" x14ac:dyDescent="0.35">
      <c r="A1948" s="104" t="s">
        <v>1600</v>
      </c>
      <c r="B1948" s="1">
        <v>44238</v>
      </c>
      <c r="C1948">
        <v>100</v>
      </c>
    </row>
    <row r="1949" spans="1:3" ht="14.5" x14ac:dyDescent="0.35">
      <c r="A1949" s="104" t="s">
        <v>2788</v>
      </c>
      <c r="B1949" s="1">
        <v>44238</v>
      </c>
      <c r="C1949">
        <v>2</v>
      </c>
    </row>
    <row r="1950" spans="1:3" ht="14.5" x14ac:dyDescent="0.35">
      <c r="A1950" s="104" t="s">
        <v>2789</v>
      </c>
      <c r="B1950" s="1">
        <v>44238</v>
      </c>
      <c r="C1950">
        <v>2</v>
      </c>
    </row>
    <row r="1951" spans="1:3" ht="14.5" x14ac:dyDescent="0.35">
      <c r="A1951" s="104" t="s">
        <v>1837</v>
      </c>
      <c r="B1951" s="1">
        <v>44238</v>
      </c>
      <c r="C1951">
        <v>6</v>
      </c>
    </row>
    <row r="1952" spans="1:3" ht="14.5" x14ac:dyDescent="0.35">
      <c r="A1952" s="104" t="s">
        <v>2790</v>
      </c>
      <c r="B1952" s="1">
        <v>44238</v>
      </c>
      <c r="C1952">
        <v>4</v>
      </c>
    </row>
    <row r="1953" spans="1:3" ht="14.5" x14ac:dyDescent="0.35">
      <c r="A1953" s="104" t="s">
        <v>1573</v>
      </c>
      <c r="B1953" s="1">
        <v>44238</v>
      </c>
      <c r="C1953">
        <v>16</v>
      </c>
    </row>
    <row r="1954" spans="1:3" ht="14.5" x14ac:dyDescent="0.35">
      <c r="A1954" s="104" t="s">
        <v>2377</v>
      </c>
      <c r="B1954" s="1">
        <v>44238</v>
      </c>
      <c r="C1954">
        <v>2</v>
      </c>
    </row>
    <row r="1955" spans="1:3" ht="14.5" x14ac:dyDescent="0.35">
      <c r="A1955" s="104" t="s">
        <v>2791</v>
      </c>
      <c r="B1955" s="1">
        <v>44238</v>
      </c>
      <c r="C1955">
        <v>16</v>
      </c>
    </row>
    <row r="1956" spans="1:3" ht="14.5" x14ac:dyDescent="0.35">
      <c r="A1956" s="104" t="s">
        <v>2231</v>
      </c>
      <c r="B1956" s="1">
        <v>44238</v>
      </c>
      <c r="C1956">
        <v>32</v>
      </c>
    </row>
    <row r="1957" spans="1:3" ht="14.5" x14ac:dyDescent="0.35">
      <c r="A1957" s="104" t="s">
        <v>2180</v>
      </c>
      <c r="B1957" s="1">
        <v>44238</v>
      </c>
      <c r="C1957">
        <v>16</v>
      </c>
    </row>
    <row r="1958" spans="1:3" ht="14.5" x14ac:dyDescent="0.35">
      <c r="A1958" s="104" t="s">
        <v>2267</v>
      </c>
      <c r="B1958" s="1">
        <v>44238</v>
      </c>
      <c r="C1958">
        <v>1</v>
      </c>
    </row>
    <row r="1959" spans="1:3" ht="14.5" x14ac:dyDescent="0.35">
      <c r="A1959" s="104" t="s">
        <v>2375</v>
      </c>
      <c r="B1959" s="1">
        <v>44238</v>
      </c>
      <c r="C1959">
        <v>5</v>
      </c>
    </row>
    <row r="1960" spans="1:3" ht="14.5" x14ac:dyDescent="0.35">
      <c r="A1960" s="104" t="s">
        <v>2215</v>
      </c>
      <c r="B1960" s="1">
        <v>44238</v>
      </c>
      <c r="C1960">
        <v>1</v>
      </c>
    </row>
    <row r="1961" spans="1:3" ht="14.5" x14ac:dyDescent="0.35">
      <c r="A1961" s="104" t="s">
        <v>1309</v>
      </c>
      <c r="B1961" s="1">
        <v>44238</v>
      </c>
      <c r="C1961">
        <v>6000</v>
      </c>
    </row>
    <row r="1962" spans="1:3" ht="14.5" x14ac:dyDescent="0.35">
      <c r="A1962" s="104" t="s">
        <v>1481</v>
      </c>
      <c r="B1962" s="1">
        <v>44238</v>
      </c>
      <c r="C1962">
        <v>150</v>
      </c>
    </row>
    <row r="1963" spans="1:3" ht="14.5" x14ac:dyDescent="0.35">
      <c r="A1963" s="104" t="s">
        <v>1401</v>
      </c>
      <c r="B1963" s="1">
        <v>44238</v>
      </c>
      <c r="C1963">
        <v>50</v>
      </c>
    </row>
    <row r="1964" spans="1:3" ht="14.5" x14ac:dyDescent="0.35">
      <c r="A1964" s="104" t="s">
        <v>1357</v>
      </c>
      <c r="B1964" s="1">
        <v>44238</v>
      </c>
      <c r="C1964">
        <v>200</v>
      </c>
    </row>
    <row r="1965" spans="1:3" ht="14.5" x14ac:dyDescent="0.35">
      <c r="A1965" s="104" t="s">
        <v>1419</v>
      </c>
      <c r="B1965" s="1">
        <v>44238</v>
      </c>
      <c r="C1965">
        <v>200</v>
      </c>
    </row>
    <row r="1966" spans="1:3" ht="14.5" x14ac:dyDescent="0.35">
      <c r="A1966" s="104" t="s">
        <v>1453</v>
      </c>
      <c r="B1966" s="1">
        <v>44238</v>
      </c>
      <c r="C1966">
        <v>1000</v>
      </c>
    </row>
    <row r="1967" spans="1:3" ht="14.5" x14ac:dyDescent="0.35">
      <c r="A1967" s="104" t="s">
        <v>1460</v>
      </c>
      <c r="B1967" s="1">
        <v>44238</v>
      </c>
      <c r="C1967">
        <v>400</v>
      </c>
    </row>
    <row r="1968" spans="1:3" ht="14.5" x14ac:dyDescent="0.35">
      <c r="A1968" s="104" t="s">
        <v>1437</v>
      </c>
      <c r="B1968" s="1">
        <v>44238</v>
      </c>
      <c r="C1968">
        <v>200</v>
      </c>
    </row>
    <row r="1969" spans="1:3" ht="14.5" x14ac:dyDescent="0.35">
      <c r="A1969" s="104" t="s">
        <v>1631</v>
      </c>
      <c r="B1969" s="1">
        <v>44238</v>
      </c>
      <c r="C1969">
        <v>100</v>
      </c>
    </row>
    <row r="1970" spans="1:3" ht="14.5" x14ac:dyDescent="0.35">
      <c r="A1970" s="104" t="s">
        <v>1325</v>
      </c>
      <c r="B1970" s="1">
        <v>44238</v>
      </c>
      <c r="C1970">
        <v>1000</v>
      </c>
    </row>
    <row r="1971" spans="1:3" ht="14.5" x14ac:dyDescent="0.35">
      <c r="A1971" s="104" t="s">
        <v>2006</v>
      </c>
      <c r="B1971" s="1">
        <v>44238</v>
      </c>
      <c r="C1971">
        <v>300</v>
      </c>
    </row>
    <row r="1972" spans="1:3" ht="14.5" x14ac:dyDescent="0.35">
      <c r="A1972" s="104" t="s">
        <v>1528</v>
      </c>
      <c r="B1972" s="1">
        <v>44238</v>
      </c>
      <c r="C1972">
        <v>100</v>
      </c>
    </row>
    <row r="1973" spans="1:3" ht="14.5" x14ac:dyDescent="0.35">
      <c r="A1973" s="104" t="s">
        <v>2792</v>
      </c>
      <c r="B1973" s="1">
        <v>44238</v>
      </c>
      <c r="C1973">
        <v>5</v>
      </c>
    </row>
    <row r="1974" spans="1:3" ht="14.5" x14ac:dyDescent="0.35">
      <c r="A1974" s="104" t="s">
        <v>789</v>
      </c>
      <c r="B1974" s="1">
        <v>44239</v>
      </c>
      <c r="C1974">
        <v>1</v>
      </c>
    </row>
    <row r="1975" spans="1:3" ht="14.5" x14ac:dyDescent="0.35">
      <c r="A1975" s="104" t="s">
        <v>790</v>
      </c>
      <c r="B1975" s="1">
        <v>44239</v>
      </c>
      <c r="C1975">
        <v>2</v>
      </c>
    </row>
    <row r="1976" spans="1:3" ht="14.5" x14ac:dyDescent="0.35">
      <c r="A1976" s="104" t="s">
        <v>791</v>
      </c>
      <c r="B1976" s="1">
        <v>44239</v>
      </c>
      <c r="C1976">
        <v>8</v>
      </c>
    </row>
    <row r="1977" spans="1:3" ht="14.5" x14ac:dyDescent="0.35">
      <c r="A1977" s="104" t="s">
        <v>787</v>
      </c>
      <c r="B1977" s="1">
        <v>44239</v>
      </c>
      <c r="C1977">
        <v>1</v>
      </c>
    </row>
    <row r="1978" spans="1:3" ht="14.5" x14ac:dyDescent="0.35">
      <c r="A1978" s="104" t="s">
        <v>2337</v>
      </c>
      <c r="B1978" s="1">
        <v>44239</v>
      </c>
      <c r="C1978">
        <v>100</v>
      </c>
    </row>
    <row r="1979" spans="1:3" ht="14.5" x14ac:dyDescent="0.35">
      <c r="A1979" s="104" t="s">
        <v>792</v>
      </c>
      <c r="B1979" s="1">
        <v>44239</v>
      </c>
      <c r="C1979">
        <v>23</v>
      </c>
    </row>
    <row r="1980" spans="1:3" ht="14.5" x14ac:dyDescent="0.35">
      <c r="A1980" s="104" t="s">
        <v>1889</v>
      </c>
      <c r="B1980" s="1">
        <v>44239</v>
      </c>
      <c r="C1980">
        <v>1</v>
      </c>
    </row>
    <row r="1981" spans="1:3" ht="14.5" x14ac:dyDescent="0.35">
      <c r="A1981" s="104" t="s">
        <v>1889</v>
      </c>
      <c r="B1981" s="1">
        <v>44239</v>
      </c>
      <c r="C1981">
        <v>1</v>
      </c>
    </row>
    <row r="1982" spans="1:3" ht="14.5" x14ac:dyDescent="0.35">
      <c r="A1982" s="104" t="s">
        <v>1654</v>
      </c>
      <c r="B1982" s="1">
        <v>44239</v>
      </c>
      <c r="C1982">
        <v>16</v>
      </c>
    </row>
    <row r="1983" spans="1:3" ht="14.5" x14ac:dyDescent="0.35">
      <c r="A1983" s="104" t="s">
        <v>2793</v>
      </c>
      <c r="B1983" s="1">
        <v>44239</v>
      </c>
      <c r="C1983">
        <v>10</v>
      </c>
    </row>
    <row r="1984" spans="1:3" ht="14.5" x14ac:dyDescent="0.35">
      <c r="A1984" s="104" t="s">
        <v>1804</v>
      </c>
      <c r="B1984" s="1">
        <v>44239</v>
      </c>
      <c r="C1984">
        <v>24</v>
      </c>
    </row>
    <row r="1985" spans="1:3" ht="14.5" x14ac:dyDescent="0.35">
      <c r="A1985" s="104" t="s">
        <v>1877</v>
      </c>
      <c r="B1985" s="1">
        <v>44239</v>
      </c>
      <c r="C1985">
        <v>50</v>
      </c>
    </row>
    <row r="1986" spans="1:3" ht="14.5" x14ac:dyDescent="0.35">
      <c r="A1986" s="104" t="s">
        <v>2794</v>
      </c>
      <c r="B1986" s="1">
        <v>44239</v>
      </c>
      <c r="C1986">
        <v>80</v>
      </c>
    </row>
    <row r="1987" spans="1:3" ht="14.5" x14ac:dyDescent="0.35">
      <c r="A1987" s="104" t="s">
        <v>794</v>
      </c>
      <c r="B1987" s="1">
        <v>44239</v>
      </c>
      <c r="C1987">
        <v>10</v>
      </c>
    </row>
    <row r="1988" spans="1:3" ht="14.5" x14ac:dyDescent="0.35">
      <c r="A1988" s="104" t="s">
        <v>795</v>
      </c>
      <c r="B1988" s="1">
        <v>44239</v>
      </c>
      <c r="C1988">
        <v>9</v>
      </c>
    </row>
    <row r="1989" spans="1:3" ht="14.5" x14ac:dyDescent="0.35">
      <c r="A1989" s="104" t="s">
        <v>332</v>
      </c>
      <c r="B1989" s="1">
        <v>44239</v>
      </c>
      <c r="C1989">
        <v>9</v>
      </c>
    </row>
    <row r="1990" spans="1:3" ht="14.5" x14ac:dyDescent="0.35">
      <c r="A1990" s="104" t="s">
        <v>1962</v>
      </c>
      <c r="B1990" s="1">
        <v>44239</v>
      </c>
      <c r="C1990">
        <v>192</v>
      </c>
    </row>
    <row r="1991" spans="1:3" ht="14.5" x14ac:dyDescent="0.35">
      <c r="A1991" s="104" t="s">
        <v>1865</v>
      </c>
      <c r="B1991" s="1">
        <v>44239</v>
      </c>
      <c r="C1991">
        <v>460</v>
      </c>
    </row>
    <row r="1992" spans="1:3" ht="14.5" x14ac:dyDescent="0.35">
      <c r="A1992" s="104" t="s">
        <v>796</v>
      </c>
      <c r="B1992" s="1">
        <v>44239</v>
      </c>
      <c r="C1992">
        <v>6</v>
      </c>
    </row>
    <row r="1993" spans="1:3" ht="14.5" x14ac:dyDescent="0.35">
      <c r="A1993" s="104" t="s">
        <v>797</v>
      </c>
      <c r="B1993" s="1">
        <v>44239</v>
      </c>
      <c r="C1993">
        <v>50</v>
      </c>
    </row>
    <row r="1994" spans="1:3" ht="14.5" x14ac:dyDescent="0.35">
      <c r="A1994" s="104" t="s">
        <v>798</v>
      </c>
      <c r="B1994" s="1">
        <v>44239</v>
      </c>
      <c r="C1994">
        <v>4</v>
      </c>
    </row>
    <row r="1995" spans="1:3" ht="14.5" x14ac:dyDescent="0.35">
      <c r="A1995" s="104" t="s">
        <v>799</v>
      </c>
      <c r="B1995" s="1">
        <v>44239</v>
      </c>
      <c r="C1995">
        <v>9</v>
      </c>
    </row>
    <row r="1996" spans="1:3" ht="14.5" x14ac:dyDescent="0.35">
      <c r="A1996" s="104" t="s">
        <v>800</v>
      </c>
      <c r="B1996" s="1">
        <v>44239</v>
      </c>
      <c r="C1996">
        <v>35</v>
      </c>
    </row>
    <row r="1997" spans="1:3" ht="14.5" x14ac:dyDescent="0.35">
      <c r="A1997" s="104" t="s">
        <v>801</v>
      </c>
      <c r="B1997" s="1">
        <v>44239</v>
      </c>
      <c r="C1997">
        <v>20</v>
      </c>
    </row>
    <row r="1998" spans="1:3" ht="14.5" x14ac:dyDescent="0.35">
      <c r="A1998" s="104" t="s">
        <v>802</v>
      </c>
      <c r="B1998" s="1">
        <v>44239</v>
      </c>
      <c r="C1998">
        <v>3</v>
      </c>
    </row>
    <row r="1999" spans="1:3" ht="14.5" x14ac:dyDescent="0.35">
      <c r="A1999" s="104" t="s">
        <v>803</v>
      </c>
      <c r="B1999" s="1">
        <v>44239</v>
      </c>
      <c r="C1999">
        <v>16</v>
      </c>
    </row>
    <row r="2000" spans="1:3" ht="14.5" x14ac:dyDescent="0.35">
      <c r="A2000" s="104" t="s">
        <v>804</v>
      </c>
      <c r="B2000" s="1">
        <v>44239</v>
      </c>
      <c r="C2000">
        <v>4</v>
      </c>
    </row>
    <row r="2001" spans="1:3" ht="14.5" x14ac:dyDescent="0.35">
      <c r="A2001" s="104" t="s">
        <v>805</v>
      </c>
      <c r="B2001" s="1">
        <v>44239</v>
      </c>
      <c r="C2001">
        <v>10</v>
      </c>
    </row>
    <row r="2002" spans="1:3" ht="14.5" x14ac:dyDescent="0.35">
      <c r="A2002" s="104" t="s">
        <v>806</v>
      </c>
      <c r="B2002" s="1">
        <v>44239</v>
      </c>
      <c r="C2002">
        <v>1</v>
      </c>
    </row>
    <row r="2003" spans="1:3" ht="14.5" x14ac:dyDescent="0.35">
      <c r="A2003" s="104" t="s">
        <v>807</v>
      </c>
      <c r="B2003" s="1">
        <v>44239</v>
      </c>
      <c r="C2003">
        <v>16</v>
      </c>
    </row>
    <row r="2004" spans="1:3" ht="14.5" x14ac:dyDescent="0.35">
      <c r="A2004" s="104" t="s">
        <v>808</v>
      </c>
      <c r="B2004" s="1">
        <v>44239</v>
      </c>
      <c r="C2004">
        <v>6</v>
      </c>
    </row>
    <row r="2005" spans="1:3" ht="14.5" x14ac:dyDescent="0.35">
      <c r="A2005" s="104" t="s">
        <v>809</v>
      </c>
      <c r="B2005" s="1">
        <v>44239</v>
      </c>
      <c r="C2005">
        <v>5</v>
      </c>
    </row>
    <row r="2006" spans="1:3" ht="14.5" x14ac:dyDescent="0.35">
      <c r="A2006" s="104" t="s">
        <v>810</v>
      </c>
      <c r="B2006" s="1">
        <v>44239</v>
      </c>
      <c r="C2006">
        <v>1</v>
      </c>
    </row>
    <row r="2007" spans="1:3" ht="14.5" x14ac:dyDescent="0.35">
      <c r="A2007" s="104" t="s">
        <v>1344</v>
      </c>
      <c r="B2007" s="1">
        <v>44239</v>
      </c>
      <c r="C2007">
        <v>128</v>
      </c>
    </row>
    <row r="2008" spans="1:3" ht="14.5" x14ac:dyDescent="0.35">
      <c r="A2008" s="104" t="s">
        <v>1978</v>
      </c>
      <c r="B2008" s="1">
        <v>44239</v>
      </c>
      <c r="C2008">
        <v>100</v>
      </c>
    </row>
    <row r="2009" spans="1:3" ht="14.5" x14ac:dyDescent="0.35">
      <c r="A2009" s="104" t="s">
        <v>1515</v>
      </c>
      <c r="B2009" s="1">
        <v>44239</v>
      </c>
      <c r="C2009">
        <v>500</v>
      </c>
    </row>
    <row r="2010" spans="1:3" ht="14.5" x14ac:dyDescent="0.35">
      <c r="A2010" s="104" t="s">
        <v>1765</v>
      </c>
      <c r="B2010" s="1">
        <v>44239</v>
      </c>
      <c r="C2010">
        <v>11</v>
      </c>
    </row>
    <row r="2011" spans="1:3" ht="14.5" x14ac:dyDescent="0.35">
      <c r="A2011" s="104" t="s">
        <v>2279</v>
      </c>
      <c r="B2011" s="1">
        <v>44239</v>
      </c>
      <c r="C2011">
        <v>32</v>
      </c>
    </row>
    <row r="2012" spans="1:3" ht="14.5" x14ac:dyDescent="0.35">
      <c r="A2012" s="104" t="s">
        <v>1765</v>
      </c>
      <c r="B2012" s="1">
        <v>44239</v>
      </c>
      <c r="C2012">
        <v>448</v>
      </c>
    </row>
    <row r="2013" spans="1:3" ht="14.5" x14ac:dyDescent="0.35">
      <c r="A2013" s="104" t="s">
        <v>1289</v>
      </c>
      <c r="B2013" s="1">
        <v>44239</v>
      </c>
      <c r="C2013">
        <v>2000</v>
      </c>
    </row>
    <row r="2014" spans="1:3" ht="14.5" x14ac:dyDescent="0.35">
      <c r="A2014" s="104" t="s">
        <v>1391</v>
      </c>
      <c r="B2014" s="1">
        <v>44239</v>
      </c>
      <c r="C2014">
        <v>400</v>
      </c>
    </row>
    <row r="2015" spans="1:3" ht="14.5" x14ac:dyDescent="0.35">
      <c r="A2015" s="104" t="s">
        <v>2795</v>
      </c>
      <c r="B2015" s="1">
        <v>44239</v>
      </c>
      <c r="C2015">
        <v>2</v>
      </c>
    </row>
    <row r="2016" spans="1:3" ht="14.5" x14ac:dyDescent="0.35">
      <c r="A2016" s="104" t="s">
        <v>1321</v>
      </c>
      <c r="B2016" s="1">
        <v>44239</v>
      </c>
      <c r="C2016">
        <v>500</v>
      </c>
    </row>
    <row r="2017" spans="1:3" ht="14.5" x14ac:dyDescent="0.35">
      <c r="A2017" s="104" t="s">
        <v>1321</v>
      </c>
      <c r="B2017" s="1">
        <v>44239</v>
      </c>
      <c r="C2017">
        <v>100</v>
      </c>
    </row>
    <row r="2018" spans="1:3" ht="14.5" x14ac:dyDescent="0.35">
      <c r="A2018" s="104" t="s">
        <v>1321</v>
      </c>
      <c r="B2018" s="1">
        <v>44239</v>
      </c>
      <c r="C2018">
        <v>600</v>
      </c>
    </row>
    <row r="2019" spans="1:3" ht="14.5" x14ac:dyDescent="0.35">
      <c r="A2019" s="104" t="s">
        <v>1606</v>
      </c>
      <c r="B2019" s="1">
        <v>44239</v>
      </c>
      <c r="C2019">
        <v>100</v>
      </c>
    </row>
    <row r="2020" spans="1:3" ht="14.5" x14ac:dyDescent="0.35">
      <c r="A2020" s="104" t="s">
        <v>2796</v>
      </c>
      <c r="B2020" s="1">
        <v>44239</v>
      </c>
      <c r="C2020">
        <v>16</v>
      </c>
    </row>
    <row r="2021" spans="1:3" ht="14.5" x14ac:dyDescent="0.35">
      <c r="A2021" s="104" t="s">
        <v>1580</v>
      </c>
      <c r="B2021" s="1">
        <v>44239</v>
      </c>
      <c r="C2021">
        <v>1</v>
      </c>
    </row>
    <row r="2022" spans="1:3" ht="14.5" x14ac:dyDescent="0.35">
      <c r="A2022" s="104" t="s">
        <v>1689</v>
      </c>
      <c r="B2022" s="1">
        <v>44239</v>
      </c>
      <c r="C2022">
        <v>1</v>
      </c>
    </row>
    <row r="2023" spans="1:3" ht="14.5" x14ac:dyDescent="0.35">
      <c r="A2023" s="104" t="s">
        <v>2599</v>
      </c>
      <c r="B2023" s="1">
        <v>44239</v>
      </c>
      <c r="C2023">
        <v>5</v>
      </c>
    </row>
    <row r="2024" spans="1:3" ht="14.5" x14ac:dyDescent="0.35">
      <c r="A2024" s="104" t="s">
        <v>2361</v>
      </c>
      <c r="B2024" s="1">
        <v>44239</v>
      </c>
      <c r="C2024">
        <v>5</v>
      </c>
    </row>
    <row r="2025" spans="1:3" ht="14.5" x14ac:dyDescent="0.35">
      <c r="A2025" s="105" t="s">
        <v>482</v>
      </c>
      <c r="B2025" s="1">
        <v>44239</v>
      </c>
      <c r="C2025">
        <v>6</v>
      </c>
    </row>
    <row r="2026" spans="1:3" ht="14.5" x14ac:dyDescent="0.35">
      <c r="A2026" s="105" t="s">
        <v>482</v>
      </c>
      <c r="B2026" s="1">
        <v>44239</v>
      </c>
      <c r="C2026">
        <v>1</v>
      </c>
    </row>
    <row r="2027" spans="1:3" ht="14.5" x14ac:dyDescent="0.35">
      <c r="A2027" s="104" t="s">
        <v>1573</v>
      </c>
      <c r="B2027" s="1">
        <v>44239</v>
      </c>
      <c r="C2027">
        <v>12</v>
      </c>
    </row>
    <row r="2028" spans="1:3" ht="14.5" x14ac:dyDescent="0.35">
      <c r="A2028" s="104" t="s">
        <v>2797</v>
      </c>
      <c r="B2028" s="1">
        <v>44239</v>
      </c>
      <c r="C2028">
        <v>4</v>
      </c>
    </row>
    <row r="2029" spans="1:3" ht="14.5" x14ac:dyDescent="0.35">
      <c r="A2029" s="104" t="s">
        <v>1334</v>
      </c>
      <c r="B2029" s="1">
        <v>44239</v>
      </c>
      <c r="C2029">
        <v>128</v>
      </c>
    </row>
    <row r="2030" spans="1:3" ht="14.5" x14ac:dyDescent="0.35">
      <c r="A2030" s="104" t="s">
        <v>1334</v>
      </c>
      <c r="B2030" s="1">
        <v>44239</v>
      </c>
      <c r="C2030">
        <v>128</v>
      </c>
    </row>
    <row r="2031" spans="1:3" ht="14.5" x14ac:dyDescent="0.35">
      <c r="A2031" s="104" t="s">
        <v>1324</v>
      </c>
      <c r="B2031" s="1">
        <v>44239</v>
      </c>
      <c r="C2031">
        <v>256</v>
      </c>
    </row>
    <row r="2032" spans="1:3" ht="14.5" x14ac:dyDescent="0.35">
      <c r="A2032" s="104" t="s">
        <v>1324</v>
      </c>
      <c r="B2032" s="1">
        <v>44239</v>
      </c>
      <c r="C2032">
        <v>256</v>
      </c>
    </row>
    <row r="2033" spans="1:3" ht="14.5" x14ac:dyDescent="0.35">
      <c r="A2033" s="104" t="s">
        <v>1595</v>
      </c>
      <c r="B2033" s="1">
        <v>44239</v>
      </c>
      <c r="C2033">
        <v>32</v>
      </c>
    </row>
    <row r="2034" spans="1:3" ht="14.5" x14ac:dyDescent="0.35">
      <c r="A2034" s="104" t="s">
        <v>2033</v>
      </c>
      <c r="B2034" s="1">
        <v>44239</v>
      </c>
      <c r="C2034">
        <v>1</v>
      </c>
    </row>
    <row r="2035" spans="1:3" ht="14.5" x14ac:dyDescent="0.35">
      <c r="A2035" s="104" t="s">
        <v>2785</v>
      </c>
      <c r="B2035" s="1">
        <v>44239</v>
      </c>
      <c r="C2035">
        <v>1</v>
      </c>
    </row>
    <row r="2036" spans="1:3" ht="14.5" x14ac:dyDescent="0.35">
      <c r="A2036" s="104" t="s">
        <v>2789</v>
      </c>
      <c r="B2036" s="1">
        <v>44239</v>
      </c>
      <c r="C2036">
        <v>1</v>
      </c>
    </row>
    <row r="2037" spans="1:3" ht="14.5" x14ac:dyDescent="0.35">
      <c r="A2037" s="104" t="s">
        <v>2798</v>
      </c>
      <c r="B2037" s="1">
        <v>44239</v>
      </c>
      <c r="C2037">
        <v>1</v>
      </c>
    </row>
    <row r="2038" spans="1:3" ht="14.5" x14ac:dyDescent="0.35">
      <c r="A2038" s="104" t="s">
        <v>2380</v>
      </c>
      <c r="B2038" s="1">
        <v>44239</v>
      </c>
      <c r="C2038">
        <v>3</v>
      </c>
    </row>
    <row r="2039" spans="1:3" ht="14.5" x14ac:dyDescent="0.35">
      <c r="A2039" s="104" t="s">
        <v>1487</v>
      </c>
      <c r="B2039" s="1">
        <v>44239</v>
      </c>
      <c r="C2039">
        <v>1</v>
      </c>
    </row>
    <row r="2040" spans="1:3" ht="14.5" x14ac:dyDescent="0.35">
      <c r="A2040" s="104" t="s">
        <v>1585</v>
      </c>
      <c r="B2040" s="1">
        <v>44239</v>
      </c>
      <c r="C2040">
        <v>1</v>
      </c>
    </row>
    <row r="2041" spans="1:3" ht="14.5" x14ac:dyDescent="0.35">
      <c r="A2041" s="104" t="s">
        <v>1595</v>
      </c>
      <c r="B2041" s="1">
        <v>44239</v>
      </c>
      <c r="C2041">
        <v>32</v>
      </c>
    </row>
    <row r="2042" spans="1:3" ht="14.5" x14ac:dyDescent="0.35">
      <c r="A2042" s="104" t="s">
        <v>2380</v>
      </c>
      <c r="B2042" s="1">
        <v>44239</v>
      </c>
      <c r="C2042">
        <v>3</v>
      </c>
    </row>
    <row r="2043" spans="1:3" ht="14.5" x14ac:dyDescent="0.35">
      <c r="A2043" s="104" t="s">
        <v>2380</v>
      </c>
      <c r="B2043" s="1">
        <v>44239</v>
      </c>
      <c r="C2043">
        <v>1</v>
      </c>
    </row>
    <row r="2044" spans="1:3" ht="14.5" x14ac:dyDescent="0.35">
      <c r="A2044" s="104" t="s">
        <v>1580</v>
      </c>
      <c r="B2044" s="1">
        <v>44239</v>
      </c>
      <c r="C2044">
        <v>2</v>
      </c>
    </row>
    <row r="2045" spans="1:3" ht="14.5" x14ac:dyDescent="0.35">
      <c r="A2045" s="104" t="s">
        <v>2799</v>
      </c>
      <c r="B2045" s="1">
        <v>44239</v>
      </c>
      <c r="C2045">
        <v>1</v>
      </c>
    </row>
    <row r="2046" spans="1:3" ht="14.5" x14ac:dyDescent="0.35">
      <c r="A2046" s="104" t="s">
        <v>1663</v>
      </c>
      <c r="B2046" s="1">
        <v>44239</v>
      </c>
      <c r="C2046">
        <v>3</v>
      </c>
    </row>
    <row r="2047" spans="1:3" ht="14.5" x14ac:dyDescent="0.35">
      <c r="A2047" s="104" t="s">
        <v>1663</v>
      </c>
      <c r="B2047" s="1">
        <v>44239</v>
      </c>
      <c r="C2047">
        <v>1</v>
      </c>
    </row>
    <row r="2048" spans="1:3" ht="14.5" x14ac:dyDescent="0.35">
      <c r="A2048" s="104" t="s">
        <v>2800</v>
      </c>
      <c r="B2048" s="1">
        <v>44239</v>
      </c>
      <c r="C2048">
        <v>3</v>
      </c>
    </row>
    <row r="2049" spans="1:3" ht="14.5" x14ac:dyDescent="0.35">
      <c r="A2049" s="104" t="s">
        <v>2800</v>
      </c>
      <c r="B2049" s="1">
        <v>44239</v>
      </c>
      <c r="C2049">
        <v>27</v>
      </c>
    </row>
    <row r="2050" spans="1:3" ht="14.5" x14ac:dyDescent="0.35">
      <c r="A2050" s="104" t="s">
        <v>2800</v>
      </c>
      <c r="B2050" s="1">
        <v>44239</v>
      </c>
      <c r="C2050">
        <v>5</v>
      </c>
    </row>
    <row r="2051" spans="1:3" ht="14.5" x14ac:dyDescent="0.35">
      <c r="A2051" s="104" t="s">
        <v>2156</v>
      </c>
      <c r="B2051" s="1">
        <v>44239</v>
      </c>
      <c r="C2051">
        <v>4</v>
      </c>
    </row>
    <row r="2052" spans="1:3" ht="14.5" x14ac:dyDescent="0.35">
      <c r="A2052" s="104" t="s">
        <v>2156</v>
      </c>
      <c r="B2052" s="1">
        <v>44239</v>
      </c>
      <c r="C2052">
        <v>2</v>
      </c>
    </row>
    <row r="2053" spans="1:3" ht="14.5" x14ac:dyDescent="0.35">
      <c r="A2053" s="104" t="s">
        <v>2801</v>
      </c>
      <c r="B2053" s="1">
        <v>44239</v>
      </c>
      <c r="C2053">
        <v>1</v>
      </c>
    </row>
    <row r="2054" spans="1:3" ht="14.5" x14ac:dyDescent="0.35">
      <c r="A2054" s="104" t="s">
        <v>1364</v>
      </c>
      <c r="B2054" s="1">
        <v>44239</v>
      </c>
      <c r="C2054">
        <v>3</v>
      </c>
    </row>
    <row r="2055" spans="1:3" ht="14.5" x14ac:dyDescent="0.35">
      <c r="A2055" s="104" t="s">
        <v>1636</v>
      </c>
      <c r="B2055" s="1">
        <v>44239</v>
      </c>
      <c r="C2055">
        <v>4</v>
      </c>
    </row>
    <row r="2056" spans="1:3" ht="14.5" x14ac:dyDescent="0.35">
      <c r="A2056" s="104" t="s">
        <v>2801</v>
      </c>
      <c r="B2056" s="1">
        <v>44239</v>
      </c>
      <c r="C2056">
        <v>1</v>
      </c>
    </row>
    <row r="2057" spans="1:3" ht="14.5" x14ac:dyDescent="0.35">
      <c r="A2057" s="104" t="s">
        <v>1465</v>
      </c>
      <c r="B2057" s="1">
        <v>44239</v>
      </c>
      <c r="C2057">
        <v>600</v>
      </c>
    </row>
    <row r="2058" spans="1:3" ht="14.5" x14ac:dyDescent="0.35">
      <c r="A2058" s="104" t="s">
        <v>1295</v>
      </c>
      <c r="B2058" s="1">
        <v>44239</v>
      </c>
      <c r="C2058">
        <v>1000</v>
      </c>
    </row>
    <row r="2059" spans="1:3" ht="14.5" x14ac:dyDescent="0.35">
      <c r="A2059" s="104" t="s">
        <v>110</v>
      </c>
      <c r="B2059" s="1">
        <v>44239</v>
      </c>
      <c r="C2059">
        <v>1</v>
      </c>
    </row>
    <row r="2060" spans="1:3" ht="14.5" x14ac:dyDescent="0.35">
      <c r="A2060" s="104" t="s">
        <v>1364</v>
      </c>
      <c r="B2060" s="1">
        <v>44239</v>
      </c>
      <c r="C2060">
        <v>2</v>
      </c>
    </row>
    <row r="2061" spans="1:3" ht="14.5" x14ac:dyDescent="0.35">
      <c r="A2061" s="104" t="s">
        <v>1931</v>
      </c>
      <c r="B2061" s="1">
        <v>44239</v>
      </c>
      <c r="C2061">
        <v>16</v>
      </c>
    </row>
    <row r="2062" spans="1:3" ht="14.5" x14ac:dyDescent="0.35">
      <c r="A2062" s="104" t="s">
        <v>2802</v>
      </c>
      <c r="B2062" s="1">
        <v>44239</v>
      </c>
      <c r="C2062">
        <v>2</v>
      </c>
    </row>
    <row r="2063" spans="1:3" ht="14.5" x14ac:dyDescent="0.35">
      <c r="A2063" s="104" t="s">
        <v>2082</v>
      </c>
      <c r="B2063" s="1">
        <v>44239</v>
      </c>
      <c r="C2063">
        <v>1</v>
      </c>
    </row>
    <row r="2064" spans="1:3" ht="14.5" x14ac:dyDescent="0.35">
      <c r="A2064" s="104" t="s">
        <v>2803</v>
      </c>
      <c r="B2064" s="1">
        <v>44239</v>
      </c>
      <c r="C2064">
        <v>1</v>
      </c>
    </row>
    <row r="2065" spans="1:3" ht="14.5" x14ac:dyDescent="0.35">
      <c r="A2065" s="104" t="s">
        <v>2154</v>
      </c>
      <c r="B2065" s="1">
        <v>44239</v>
      </c>
      <c r="C2065">
        <v>1</v>
      </c>
    </row>
    <row r="2066" spans="1:3" ht="14.5" x14ac:dyDescent="0.35">
      <c r="A2066" s="104" t="s">
        <v>2154</v>
      </c>
      <c r="B2066" s="1">
        <v>44239</v>
      </c>
      <c r="C2066">
        <v>3</v>
      </c>
    </row>
    <row r="2067" spans="1:3" ht="14.5" x14ac:dyDescent="0.35">
      <c r="A2067" s="104" t="s">
        <v>2804</v>
      </c>
      <c r="B2067" s="1">
        <v>44239</v>
      </c>
      <c r="C2067">
        <v>1</v>
      </c>
    </row>
    <row r="2068" spans="1:3" ht="14.5" x14ac:dyDescent="0.35">
      <c r="A2068" s="104" t="s">
        <v>555</v>
      </c>
      <c r="B2068" s="1">
        <v>44239</v>
      </c>
      <c r="C2068">
        <v>1</v>
      </c>
    </row>
    <row r="2069" spans="1:3" ht="14.5" x14ac:dyDescent="0.35">
      <c r="A2069" s="104" t="s">
        <v>2805</v>
      </c>
      <c r="B2069" s="1">
        <v>44239</v>
      </c>
      <c r="C2069">
        <v>1</v>
      </c>
    </row>
    <row r="2070" spans="1:3" ht="14.5" x14ac:dyDescent="0.35">
      <c r="A2070" s="104" t="s">
        <v>1837</v>
      </c>
      <c r="B2070" s="1">
        <v>44239</v>
      </c>
      <c r="C2070">
        <v>1</v>
      </c>
    </row>
    <row r="2071" spans="1:3" ht="14.5" x14ac:dyDescent="0.35">
      <c r="A2071" s="104" t="s">
        <v>2241</v>
      </c>
      <c r="B2071" s="1">
        <v>44239</v>
      </c>
      <c r="C2071">
        <v>1</v>
      </c>
    </row>
    <row r="2072" spans="1:3" ht="14.5" x14ac:dyDescent="0.35">
      <c r="A2072" s="104" t="s">
        <v>106</v>
      </c>
      <c r="B2072" s="1">
        <v>44239</v>
      </c>
      <c r="C2072">
        <v>5</v>
      </c>
    </row>
    <row r="2073" spans="1:3" ht="14.5" x14ac:dyDescent="0.35">
      <c r="A2073" s="104" t="s">
        <v>238</v>
      </c>
      <c r="B2073" s="1">
        <v>44239</v>
      </c>
      <c r="C2073">
        <v>1</v>
      </c>
    </row>
    <row r="2074" spans="1:3" ht="14.5" x14ac:dyDescent="0.35">
      <c r="A2074" s="104" t="s">
        <v>2806</v>
      </c>
      <c r="B2074" s="1">
        <v>44239</v>
      </c>
      <c r="C2074">
        <v>10</v>
      </c>
    </row>
    <row r="2075" spans="1:3" ht="14.5" x14ac:dyDescent="0.35">
      <c r="A2075" s="104" t="s">
        <v>2807</v>
      </c>
      <c r="B2075" s="1">
        <v>44239</v>
      </c>
      <c r="C2075">
        <v>20</v>
      </c>
    </row>
    <row r="2076" spans="1:3" ht="14.5" x14ac:dyDescent="0.35">
      <c r="A2076" s="104" t="s">
        <v>255</v>
      </c>
      <c r="B2076" s="1">
        <v>44239</v>
      </c>
      <c r="C2076">
        <v>2</v>
      </c>
    </row>
    <row r="2077" spans="1:3" ht="14.5" x14ac:dyDescent="0.35">
      <c r="A2077" s="104" t="s">
        <v>1523</v>
      </c>
      <c r="B2077" s="1">
        <v>44239</v>
      </c>
      <c r="C2077">
        <v>100</v>
      </c>
    </row>
    <row r="2078" spans="1:3" ht="14.5" x14ac:dyDescent="0.35">
      <c r="A2078" s="104" t="s">
        <v>1537</v>
      </c>
      <c r="B2078" s="1">
        <v>44239</v>
      </c>
      <c r="C2078">
        <v>100</v>
      </c>
    </row>
    <row r="2079" spans="1:3" ht="14.5" x14ac:dyDescent="0.35">
      <c r="A2079" s="104" t="s">
        <v>1862</v>
      </c>
      <c r="B2079" s="1">
        <v>44239</v>
      </c>
      <c r="C2079">
        <v>4</v>
      </c>
    </row>
    <row r="2080" spans="1:3" ht="14.5" x14ac:dyDescent="0.35">
      <c r="A2080" s="104" t="s">
        <v>2021</v>
      </c>
      <c r="B2080" s="1">
        <v>44239</v>
      </c>
      <c r="C2080">
        <v>8</v>
      </c>
    </row>
    <row r="2081" spans="1:3" ht="14.5" x14ac:dyDescent="0.35">
      <c r="A2081" s="104" t="s">
        <v>1570</v>
      </c>
      <c r="B2081" s="1">
        <v>44239</v>
      </c>
      <c r="C2081">
        <v>8</v>
      </c>
    </row>
    <row r="2082" spans="1:3" ht="14.5" x14ac:dyDescent="0.35">
      <c r="A2082" s="104" t="s">
        <v>1279</v>
      </c>
      <c r="B2082" s="1">
        <v>44239</v>
      </c>
      <c r="C2082">
        <v>100</v>
      </c>
    </row>
    <row r="2083" spans="1:3" ht="14.5" x14ac:dyDescent="0.35">
      <c r="A2083" s="104" t="s">
        <v>10</v>
      </c>
      <c r="B2083" s="1">
        <v>44239</v>
      </c>
      <c r="C2083">
        <v>8</v>
      </c>
    </row>
    <row r="2084" spans="1:3" ht="14.5" x14ac:dyDescent="0.35">
      <c r="A2084" s="104" t="s">
        <v>1556</v>
      </c>
      <c r="B2084" s="1">
        <v>44239</v>
      </c>
      <c r="C2084">
        <v>1</v>
      </c>
    </row>
    <row r="2085" spans="1:3" ht="14.5" x14ac:dyDescent="0.35">
      <c r="A2085" s="104" t="s">
        <v>2241</v>
      </c>
      <c r="B2085" s="1">
        <v>44239</v>
      </c>
      <c r="C2085">
        <v>1</v>
      </c>
    </row>
    <row r="2086" spans="1:3" ht="14.5" x14ac:dyDescent="0.35">
      <c r="A2086" s="104" t="s">
        <v>1713</v>
      </c>
      <c r="B2086" s="1">
        <v>44239</v>
      </c>
      <c r="C2086">
        <v>24</v>
      </c>
    </row>
    <row r="2087" spans="1:3" ht="14.5" x14ac:dyDescent="0.35">
      <c r="A2087" s="104" t="s">
        <v>1573</v>
      </c>
      <c r="B2087" s="1">
        <v>44239</v>
      </c>
      <c r="C2087">
        <v>48</v>
      </c>
    </row>
    <row r="2088" spans="1:3" ht="14.5" x14ac:dyDescent="0.35">
      <c r="A2088" s="104" t="s">
        <v>1573</v>
      </c>
      <c r="B2088" s="1">
        <v>44239</v>
      </c>
      <c r="C2088">
        <v>32</v>
      </c>
    </row>
    <row r="2089" spans="1:3" ht="14.5" x14ac:dyDescent="0.35">
      <c r="A2089" s="104" t="s">
        <v>1826</v>
      </c>
      <c r="B2089" s="1">
        <v>44239</v>
      </c>
      <c r="C2089">
        <v>12</v>
      </c>
    </row>
    <row r="2090" spans="1:3" ht="14.5" x14ac:dyDescent="0.35">
      <c r="A2090" s="104" t="s">
        <v>1334</v>
      </c>
      <c r="B2090" s="1">
        <v>44239</v>
      </c>
      <c r="C2090">
        <v>16</v>
      </c>
    </row>
    <row r="2091" spans="1:3" ht="14.5" x14ac:dyDescent="0.35">
      <c r="A2091" s="104" t="s">
        <v>1324</v>
      </c>
      <c r="B2091" s="1">
        <v>44239</v>
      </c>
      <c r="C2091">
        <v>188</v>
      </c>
    </row>
    <row r="2092" spans="1:3" ht="14.5" x14ac:dyDescent="0.35">
      <c r="A2092" s="104" t="s">
        <v>1324</v>
      </c>
      <c r="B2092" s="1">
        <v>44239</v>
      </c>
      <c r="C2092">
        <v>244</v>
      </c>
    </row>
    <row r="2093" spans="1:3" ht="14.5" x14ac:dyDescent="0.35">
      <c r="A2093" s="104" t="s">
        <v>1324</v>
      </c>
      <c r="B2093" s="1">
        <v>44239</v>
      </c>
      <c r="C2093">
        <v>84</v>
      </c>
    </row>
    <row r="2094" spans="1:3" ht="14.5" x14ac:dyDescent="0.35">
      <c r="A2094" s="104" t="s">
        <v>390</v>
      </c>
      <c r="B2094" s="1">
        <v>44239</v>
      </c>
      <c r="C2094">
        <v>6</v>
      </c>
    </row>
    <row r="2095" spans="1:3" ht="14.5" x14ac:dyDescent="0.35">
      <c r="A2095" s="104" t="s">
        <v>107</v>
      </c>
      <c r="B2095" s="1">
        <v>44239</v>
      </c>
      <c r="C2095">
        <v>4</v>
      </c>
    </row>
    <row r="2096" spans="1:3" ht="14.5" x14ac:dyDescent="0.35">
      <c r="A2096" s="104" t="s">
        <v>1204</v>
      </c>
      <c r="B2096" s="1">
        <v>44239</v>
      </c>
      <c r="C2096">
        <v>5</v>
      </c>
    </row>
    <row r="2097" spans="1:3" ht="14.5" x14ac:dyDescent="0.35">
      <c r="A2097" s="104" t="s">
        <v>1356</v>
      </c>
      <c r="B2097" s="1">
        <v>44239</v>
      </c>
      <c r="C2097">
        <v>32</v>
      </c>
    </row>
    <row r="2098" spans="1:3" ht="14.5" x14ac:dyDescent="0.35">
      <c r="A2098" s="104" t="s">
        <v>2808</v>
      </c>
      <c r="B2098" s="1">
        <v>44239</v>
      </c>
      <c r="C2098">
        <v>8</v>
      </c>
    </row>
    <row r="2099" spans="1:3" ht="14.5" x14ac:dyDescent="0.35">
      <c r="A2099" s="104" t="s">
        <v>2020</v>
      </c>
      <c r="B2099" s="1">
        <v>44239</v>
      </c>
      <c r="C2099">
        <v>32</v>
      </c>
    </row>
    <row r="2100" spans="1:3" ht="14.5" x14ac:dyDescent="0.35">
      <c r="A2100" s="104" t="s">
        <v>1360</v>
      </c>
      <c r="B2100" s="1">
        <v>44239</v>
      </c>
      <c r="C2100">
        <v>8</v>
      </c>
    </row>
    <row r="2101" spans="1:3" ht="14.5" x14ac:dyDescent="0.35">
      <c r="A2101" s="104" t="s">
        <v>2048</v>
      </c>
      <c r="B2101" s="1">
        <v>44239</v>
      </c>
      <c r="C2101">
        <v>8</v>
      </c>
    </row>
    <row r="2102" spans="1:3" ht="14.5" x14ac:dyDescent="0.35">
      <c r="A2102" s="104" t="s">
        <v>2048</v>
      </c>
      <c r="B2102" s="1">
        <v>44239</v>
      </c>
      <c r="C2102">
        <v>24</v>
      </c>
    </row>
    <row r="2103" spans="1:3" ht="14.5" x14ac:dyDescent="0.35">
      <c r="A2103" s="104" t="s">
        <v>2809</v>
      </c>
      <c r="B2103" s="1">
        <v>44239</v>
      </c>
      <c r="C2103">
        <v>24</v>
      </c>
    </row>
    <row r="2104" spans="1:3" ht="14.5" x14ac:dyDescent="0.35">
      <c r="A2104" s="104" t="s">
        <v>2809</v>
      </c>
      <c r="B2104" s="1">
        <v>44239</v>
      </c>
      <c r="C2104">
        <v>8</v>
      </c>
    </row>
    <row r="2105" spans="1:3" ht="14.5" x14ac:dyDescent="0.35">
      <c r="A2105" s="104" t="s">
        <v>381</v>
      </c>
      <c r="B2105" s="1">
        <v>44239</v>
      </c>
      <c r="C2105">
        <v>3</v>
      </c>
    </row>
    <row r="2106" spans="1:3" ht="14.5" x14ac:dyDescent="0.35">
      <c r="A2106" s="104" t="s">
        <v>88</v>
      </c>
      <c r="B2106" s="1">
        <v>44239</v>
      </c>
      <c r="C2106">
        <v>1</v>
      </c>
    </row>
    <row r="2107" spans="1:3" ht="14.5" x14ac:dyDescent="0.35">
      <c r="A2107" s="104" t="s">
        <v>312</v>
      </c>
      <c r="B2107" s="1">
        <v>44239</v>
      </c>
      <c r="C2107">
        <v>4</v>
      </c>
    </row>
    <row r="2108" spans="1:3" ht="14.5" x14ac:dyDescent="0.35">
      <c r="A2108" s="104" t="s">
        <v>312</v>
      </c>
      <c r="B2108" s="1">
        <v>44239</v>
      </c>
      <c r="C2108">
        <v>16</v>
      </c>
    </row>
    <row r="2109" spans="1:3" ht="14.5" x14ac:dyDescent="0.35">
      <c r="A2109" s="104" t="s">
        <v>2545</v>
      </c>
      <c r="B2109" s="1">
        <v>44239</v>
      </c>
      <c r="C2109">
        <v>16</v>
      </c>
    </row>
    <row r="2110" spans="1:3" ht="14.5" x14ac:dyDescent="0.35">
      <c r="A2110" s="104" t="s">
        <v>2046</v>
      </c>
      <c r="B2110" s="1">
        <v>44239</v>
      </c>
      <c r="C2110">
        <v>48</v>
      </c>
    </row>
    <row r="2111" spans="1:3" ht="14.5" x14ac:dyDescent="0.35">
      <c r="A2111" s="104" t="s">
        <v>2011</v>
      </c>
      <c r="B2111" s="1">
        <v>44239</v>
      </c>
      <c r="C2111">
        <v>5</v>
      </c>
    </row>
    <row r="2112" spans="1:3" ht="14.5" x14ac:dyDescent="0.35">
      <c r="A2112" s="104" t="s">
        <v>2051</v>
      </c>
      <c r="B2112" s="1">
        <v>44239</v>
      </c>
      <c r="C2112">
        <v>4</v>
      </c>
    </row>
    <row r="2113" spans="1:3" ht="14.5" x14ac:dyDescent="0.35">
      <c r="A2113" s="104" t="s">
        <v>2228</v>
      </c>
      <c r="B2113" s="1">
        <v>44239</v>
      </c>
      <c r="C2113">
        <v>8</v>
      </c>
    </row>
    <row r="2114" spans="1:3" ht="14.5" x14ac:dyDescent="0.35">
      <c r="A2114" s="104" t="s">
        <v>1332</v>
      </c>
      <c r="B2114" s="1">
        <v>44239</v>
      </c>
      <c r="C2114">
        <v>200</v>
      </c>
    </row>
    <row r="2115" spans="1:3" ht="14.5" x14ac:dyDescent="0.35">
      <c r="A2115" s="104" t="s">
        <v>2043</v>
      </c>
      <c r="B2115" s="1">
        <v>44239</v>
      </c>
      <c r="C2115">
        <v>8</v>
      </c>
    </row>
    <row r="2116" spans="1:3" ht="14.5" x14ac:dyDescent="0.35">
      <c r="A2116" s="104" t="s">
        <v>2043</v>
      </c>
      <c r="B2116" s="1">
        <v>44239</v>
      </c>
      <c r="C2116">
        <v>12</v>
      </c>
    </row>
    <row r="2117" spans="1:3" ht="14.5" x14ac:dyDescent="0.35">
      <c r="A2117" s="104" t="s">
        <v>2339</v>
      </c>
      <c r="B2117" s="1">
        <v>44239</v>
      </c>
      <c r="C2117">
        <v>48</v>
      </c>
    </row>
    <row r="2118" spans="1:3" ht="14.5" x14ac:dyDescent="0.35">
      <c r="A2118" s="104" t="s">
        <v>2014</v>
      </c>
      <c r="B2118" s="1">
        <v>44239</v>
      </c>
      <c r="C2118">
        <v>32</v>
      </c>
    </row>
    <row r="2119" spans="1:3" ht="14.5" x14ac:dyDescent="0.35">
      <c r="A2119" s="104" t="s">
        <v>217</v>
      </c>
      <c r="B2119" s="1">
        <v>44239</v>
      </c>
      <c r="C2119">
        <v>50</v>
      </c>
    </row>
    <row r="2120" spans="1:3" ht="14.5" x14ac:dyDescent="0.35">
      <c r="A2120" s="105" t="s">
        <v>1037</v>
      </c>
      <c r="B2120" s="1">
        <v>44239</v>
      </c>
      <c r="C2120">
        <v>12</v>
      </c>
    </row>
    <row r="2121" spans="1:3" ht="14.5" x14ac:dyDescent="0.35">
      <c r="A2121" s="104" t="s">
        <v>220</v>
      </c>
      <c r="B2121" s="1">
        <v>44239</v>
      </c>
      <c r="C2121">
        <v>50</v>
      </c>
    </row>
    <row r="2122" spans="1:3" ht="14.5" x14ac:dyDescent="0.35">
      <c r="A2122" s="104" t="s">
        <v>2537</v>
      </c>
      <c r="B2122" s="1">
        <v>44239</v>
      </c>
      <c r="C2122">
        <v>2</v>
      </c>
    </row>
    <row r="2123" spans="1:3" ht="14.5" x14ac:dyDescent="0.35">
      <c r="A2123" s="104" t="s">
        <v>2064</v>
      </c>
      <c r="B2123" s="1">
        <v>44239</v>
      </c>
      <c r="C2123">
        <v>3</v>
      </c>
    </row>
    <row r="2124" spans="1:3" ht="14.5" x14ac:dyDescent="0.35">
      <c r="A2124" s="104" t="s">
        <v>2036</v>
      </c>
      <c r="B2124" s="1">
        <v>44239</v>
      </c>
      <c r="C2124">
        <v>64</v>
      </c>
    </row>
    <row r="2125" spans="1:3" ht="14.5" x14ac:dyDescent="0.35">
      <c r="A2125" s="104" t="s">
        <v>2579</v>
      </c>
      <c r="B2125" s="1">
        <v>44239</v>
      </c>
      <c r="C2125">
        <v>12</v>
      </c>
    </row>
    <row r="2126" spans="1:3" ht="14.5" x14ac:dyDescent="0.35">
      <c r="A2126" s="104" t="s">
        <v>2810</v>
      </c>
      <c r="B2126" s="1">
        <v>44239</v>
      </c>
      <c r="C2126">
        <v>16</v>
      </c>
    </row>
    <row r="2127" spans="1:3" ht="14.5" x14ac:dyDescent="0.35">
      <c r="A2127" s="104" t="s">
        <v>2363</v>
      </c>
      <c r="B2127" s="1">
        <v>44239</v>
      </c>
      <c r="C2127">
        <v>16</v>
      </c>
    </row>
    <row r="2128" spans="1:3" ht="14.5" x14ac:dyDescent="0.35">
      <c r="A2128" s="104" t="s">
        <v>2158</v>
      </c>
      <c r="B2128" s="1">
        <v>44239</v>
      </c>
      <c r="C2128">
        <v>4</v>
      </c>
    </row>
    <row r="2129" spans="1:3" ht="14.5" x14ac:dyDescent="0.35">
      <c r="A2129" s="104" t="s">
        <v>2160</v>
      </c>
      <c r="B2129" s="1">
        <v>44239</v>
      </c>
      <c r="C2129">
        <v>8</v>
      </c>
    </row>
    <row r="2130" spans="1:3" ht="14.5" x14ac:dyDescent="0.35">
      <c r="A2130" s="104" t="s">
        <v>2811</v>
      </c>
      <c r="B2130" s="1">
        <v>44239</v>
      </c>
      <c r="C2130">
        <v>2</v>
      </c>
    </row>
    <row r="2131" spans="1:3" ht="14.5" x14ac:dyDescent="0.35">
      <c r="A2131" s="104" t="s">
        <v>2812</v>
      </c>
      <c r="B2131" s="1">
        <v>44239</v>
      </c>
      <c r="C2131">
        <v>3</v>
      </c>
    </row>
    <row r="2132" spans="1:3" ht="14.5" x14ac:dyDescent="0.35">
      <c r="A2132" s="104" t="s">
        <v>2813</v>
      </c>
      <c r="B2132" s="1">
        <v>44239</v>
      </c>
      <c r="C2132">
        <v>1</v>
      </c>
    </row>
    <row r="2133" spans="1:3" ht="14.5" x14ac:dyDescent="0.35">
      <c r="A2133" s="104" t="s">
        <v>2814</v>
      </c>
      <c r="B2133" s="1">
        <v>44239</v>
      </c>
      <c r="C2133">
        <v>8</v>
      </c>
    </row>
    <row r="2134" spans="1:3" ht="14.5" x14ac:dyDescent="0.35">
      <c r="A2134" s="104" t="s">
        <v>1946</v>
      </c>
      <c r="B2134" s="1">
        <v>44239</v>
      </c>
      <c r="C2134">
        <v>8</v>
      </c>
    </row>
    <row r="2135" spans="1:3" ht="14.5" x14ac:dyDescent="0.35">
      <c r="A2135" s="104" t="s">
        <v>2815</v>
      </c>
      <c r="B2135" s="1">
        <v>44239</v>
      </c>
      <c r="C2135">
        <v>10</v>
      </c>
    </row>
    <row r="2136" spans="1:3" ht="14.5" x14ac:dyDescent="0.35">
      <c r="A2136" s="104" t="s">
        <v>2211</v>
      </c>
      <c r="B2136" s="1">
        <v>44239</v>
      </c>
      <c r="C2136">
        <v>24</v>
      </c>
    </row>
    <row r="2137" spans="1:3" ht="14.5" x14ac:dyDescent="0.35">
      <c r="A2137" s="104" t="s">
        <v>2744</v>
      </c>
      <c r="B2137" s="1">
        <v>44239</v>
      </c>
      <c r="C2137">
        <v>8</v>
      </c>
    </row>
    <row r="2138" spans="1:3" ht="14.5" x14ac:dyDescent="0.35">
      <c r="A2138" s="104" t="s">
        <v>2816</v>
      </c>
      <c r="B2138" s="1">
        <v>44239</v>
      </c>
      <c r="C2138">
        <v>1</v>
      </c>
    </row>
    <row r="2139" spans="1:3" ht="14.5" x14ac:dyDescent="0.35">
      <c r="A2139" s="104" t="s">
        <v>1442</v>
      </c>
      <c r="B2139" s="1">
        <v>44239</v>
      </c>
      <c r="C2139">
        <v>240</v>
      </c>
    </row>
    <row r="2140" spans="1:3" ht="14.5" x14ac:dyDescent="0.35">
      <c r="A2140" s="104" t="s">
        <v>1444</v>
      </c>
      <c r="B2140" s="1">
        <v>44239</v>
      </c>
      <c r="C2140">
        <v>48</v>
      </c>
    </row>
    <row r="2141" spans="1:3" ht="14.5" x14ac:dyDescent="0.35">
      <c r="A2141" s="104" t="s">
        <v>1498</v>
      </c>
      <c r="B2141" s="1">
        <v>44239</v>
      </c>
      <c r="C2141">
        <v>240</v>
      </c>
    </row>
    <row r="2142" spans="1:3" ht="14.5" x14ac:dyDescent="0.35">
      <c r="A2142" s="104" t="s">
        <v>1584</v>
      </c>
      <c r="B2142" s="1">
        <v>44239</v>
      </c>
      <c r="C2142">
        <v>100</v>
      </c>
    </row>
    <row r="2143" spans="1:3" ht="14.5" x14ac:dyDescent="0.35">
      <c r="A2143" s="104" t="s">
        <v>1421</v>
      </c>
      <c r="B2143" s="1">
        <v>44239</v>
      </c>
      <c r="C2143">
        <v>240</v>
      </c>
    </row>
    <row r="2144" spans="1:3" ht="14.5" x14ac:dyDescent="0.35">
      <c r="A2144" s="104" t="s">
        <v>1659</v>
      </c>
      <c r="B2144" s="1">
        <v>44239</v>
      </c>
      <c r="C2144">
        <v>32</v>
      </c>
    </row>
    <row r="2145" spans="1:3" ht="14.5" x14ac:dyDescent="0.35">
      <c r="A2145" s="104" t="s">
        <v>1679</v>
      </c>
      <c r="B2145" s="1">
        <v>44239</v>
      </c>
      <c r="C2145">
        <v>32</v>
      </c>
    </row>
    <row r="2146" spans="1:3" ht="14.5" x14ac:dyDescent="0.35">
      <c r="A2146" s="104" t="s">
        <v>1646</v>
      </c>
      <c r="B2146" s="1">
        <v>44239</v>
      </c>
      <c r="C2146">
        <v>4</v>
      </c>
    </row>
    <row r="2147" spans="1:3" ht="14.5" x14ac:dyDescent="0.35">
      <c r="A2147" s="104" t="s">
        <v>1504</v>
      </c>
      <c r="B2147" s="1">
        <v>44239</v>
      </c>
      <c r="C2147">
        <v>32</v>
      </c>
    </row>
    <row r="2148" spans="1:3" ht="14.5" x14ac:dyDescent="0.35">
      <c r="A2148" s="104" t="s">
        <v>1657</v>
      </c>
      <c r="B2148" s="1">
        <v>44239</v>
      </c>
      <c r="C2148">
        <v>1</v>
      </c>
    </row>
    <row r="2149" spans="1:3" ht="14.5" x14ac:dyDescent="0.35">
      <c r="A2149" s="104" t="s">
        <v>1605</v>
      </c>
      <c r="B2149" s="1">
        <v>44239</v>
      </c>
      <c r="C2149">
        <v>1</v>
      </c>
    </row>
    <row r="2150" spans="1:3" ht="14.5" x14ac:dyDescent="0.35">
      <c r="A2150" s="104" t="s">
        <v>1859</v>
      </c>
      <c r="B2150" s="1">
        <v>44239</v>
      </c>
      <c r="C2150">
        <v>32</v>
      </c>
    </row>
    <row r="2151" spans="1:3" ht="14.5" x14ac:dyDescent="0.35">
      <c r="A2151" s="104" t="s">
        <v>1859</v>
      </c>
      <c r="B2151" s="1">
        <v>44239</v>
      </c>
      <c r="C2151">
        <v>64</v>
      </c>
    </row>
    <row r="2152" spans="1:3" ht="14.5" x14ac:dyDescent="0.35">
      <c r="A2152" s="104" t="s">
        <v>2166</v>
      </c>
      <c r="B2152" s="1">
        <v>44239</v>
      </c>
      <c r="C2152">
        <v>32</v>
      </c>
    </row>
    <row r="2153" spans="1:3" ht="14.5" x14ac:dyDescent="0.35">
      <c r="A2153" s="104" t="s">
        <v>2818</v>
      </c>
      <c r="B2153" s="1">
        <v>44239</v>
      </c>
      <c r="C2153">
        <v>16</v>
      </c>
    </row>
    <row r="2154" spans="1:3" ht="14.5" x14ac:dyDescent="0.35">
      <c r="A2154" s="104" t="s">
        <v>1931</v>
      </c>
      <c r="B2154" s="1">
        <v>44239</v>
      </c>
      <c r="C2154">
        <v>16</v>
      </c>
    </row>
    <row r="2155" spans="1:3" ht="14.5" x14ac:dyDescent="0.35">
      <c r="A2155" s="104" t="s">
        <v>2819</v>
      </c>
      <c r="B2155" s="1">
        <v>44239</v>
      </c>
      <c r="C2155">
        <v>32</v>
      </c>
    </row>
    <row r="2156" spans="1:3" ht="14.5" x14ac:dyDescent="0.35">
      <c r="A2156" s="104" t="s">
        <v>1584</v>
      </c>
      <c r="B2156" s="1">
        <v>44239</v>
      </c>
      <c r="C2156">
        <v>100</v>
      </c>
    </row>
    <row r="2157" spans="1:3" ht="14.5" x14ac:dyDescent="0.35">
      <c r="A2157" s="104" t="s">
        <v>2820</v>
      </c>
      <c r="B2157" s="1">
        <v>44239</v>
      </c>
      <c r="C2157">
        <v>1</v>
      </c>
    </row>
    <row r="2158" spans="1:3" ht="14.5" x14ac:dyDescent="0.35">
      <c r="A2158" s="104" t="s">
        <v>1830</v>
      </c>
      <c r="B2158" s="1">
        <v>44239</v>
      </c>
      <c r="C2158">
        <v>100</v>
      </c>
    </row>
    <row r="2159" spans="1:3" ht="14.5" x14ac:dyDescent="0.35">
      <c r="A2159" s="104" t="s">
        <v>33</v>
      </c>
      <c r="B2159" s="1">
        <v>44239</v>
      </c>
      <c r="C2159">
        <v>1</v>
      </c>
    </row>
    <row r="2160" spans="1:3" ht="14.5" x14ac:dyDescent="0.35">
      <c r="A2160" s="104" t="s">
        <v>161</v>
      </c>
      <c r="B2160" s="1">
        <v>44239</v>
      </c>
      <c r="C2160">
        <v>1</v>
      </c>
    </row>
    <row r="2161" spans="1:3" ht="14.5" x14ac:dyDescent="0.35">
      <c r="A2161" s="104" t="s">
        <v>33</v>
      </c>
      <c r="B2161" s="1">
        <v>44239</v>
      </c>
      <c r="C2161">
        <v>3</v>
      </c>
    </row>
    <row r="2162" spans="1:3" ht="14.5" x14ac:dyDescent="0.35">
      <c r="A2162" s="104" t="s">
        <v>92</v>
      </c>
      <c r="B2162" s="1">
        <v>44239</v>
      </c>
      <c r="C2162">
        <v>1</v>
      </c>
    </row>
    <row r="2163" spans="1:3" ht="14.5" x14ac:dyDescent="0.35">
      <c r="A2163" s="104" t="s">
        <v>139</v>
      </c>
      <c r="B2163" s="1">
        <v>44239</v>
      </c>
      <c r="C2163">
        <v>1</v>
      </c>
    </row>
    <row r="2164" spans="1:3" ht="14.5" x14ac:dyDescent="0.35">
      <c r="A2164" s="104" t="s">
        <v>35</v>
      </c>
      <c r="B2164" s="1">
        <v>44239</v>
      </c>
      <c r="C2164">
        <v>1</v>
      </c>
    </row>
    <row r="2165" spans="1:3" ht="14.5" x14ac:dyDescent="0.35">
      <c r="A2165" s="104" t="s">
        <v>13</v>
      </c>
      <c r="B2165" s="1">
        <v>44239</v>
      </c>
      <c r="C2165">
        <v>2</v>
      </c>
    </row>
    <row r="2166" spans="1:3" ht="14.5" x14ac:dyDescent="0.35">
      <c r="A2166" s="104" t="s">
        <v>12</v>
      </c>
      <c r="B2166" s="1">
        <v>44239</v>
      </c>
      <c r="C2166">
        <v>1</v>
      </c>
    </row>
    <row r="2167" spans="1:3" ht="14.5" x14ac:dyDescent="0.35">
      <c r="A2167" s="104" t="s">
        <v>35</v>
      </c>
      <c r="B2167" s="1">
        <v>44239</v>
      </c>
      <c r="C2167">
        <v>2</v>
      </c>
    </row>
    <row r="2168" spans="1:3" ht="14.5" x14ac:dyDescent="0.35">
      <c r="A2168" s="104" t="s">
        <v>37</v>
      </c>
      <c r="B2168" s="1">
        <v>44239</v>
      </c>
      <c r="C2168">
        <v>3</v>
      </c>
    </row>
    <row r="2169" spans="1:3" ht="14.5" x14ac:dyDescent="0.35">
      <c r="A2169" s="104" t="s">
        <v>37</v>
      </c>
      <c r="B2169" s="1">
        <v>44239</v>
      </c>
      <c r="C2169">
        <v>2</v>
      </c>
    </row>
    <row r="2170" spans="1:3" ht="14.5" x14ac:dyDescent="0.35">
      <c r="A2170" s="104" t="s">
        <v>15</v>
      </c>
      <c r="B2170" s="1">
        <v>44239</v>
      </c>
      <c r="C2170">
        <v>2</v>
      </c>
    </row>
    <row r="2171" spans="1:3" ht="14.5" x14ac:dyDescent="0.35">
      <c r="A2171" s="104" t="s">
        <v>462</v>
      </c>
      <c r="B2171" s="1">
        <v>44239</v>
      </c>
      <c r="C2171">
        <v>1</v>
      </c>
    </row>
    <row r="2172" spans="1:3" ht="14.5" x14ac:dyDescent="0.35">
      <c r="A2172" s="104" t="s">
        <v>108</v>
      </c>
      <c r="B2172" s="1">
        <v>44239</v>
      </c>
      <c r="C2172">
        <v>1</v>
      </c>
    </row>
    <row r="2173" spans="1:3" ht="14.5" x14ac:dyDescent="0.35">
      <c r="A2173" s="104" t="s">
        <v>1836</v>
      </c>
      <c r="B2173" s="1">
        <v>44239</v>
      </c>
      <c r="C2173">
        <v>100</v>
      </c>
    </row>
    <row r="2174" spans="1:3" ht="14.5" x14ac:dyDescent="0.35">
      <c r="A2174" s="104" t="s">
        <v>2821</v>
      </c>
      <c r="B2174" s="1">
        <v>44239</v>
      </c>
      <c r="C2174">
        <v>10</v>
      </c>
    </row>
    <row r="2175" spans="1:3" ht="14.5" x14ac:dyDescent="0.35">
      <c r="A2175" s="104" t="s">
        <v>18</v>
      </c>
      <c r="B2175" s="1">
        <v>44239</v>
      </c>
      <c r="C2175">
        <v>3</v>
      </c>
    </row>
    <row r="2176" spans="1:3" ht="14.5" x14ac:dyDescent="0.35">
      <c r="A2176" s="104" t="s">
        <v>1838</v>
      </c>
      <c r="B2176" s="1">
        <v>44239</v>
      </c>
      <c r="C2176">
        <v>100</v>
      </c>
    </row>
    <row r="2177" spans="1:3" ht="14.5" x14ac:dyDescent="0.35">
      <c r="A2177" s="104" t="s">
        <v>266</v>
      </c>
      <c r="B2177" s="1">
        <v>44239</v>
      </c>
      <c r="C2177">
        <v>2</v>
      </c>
    </row>
    <row r="2178" spans="1:3" ht="14.5" x14ac:dyDescent="0.35">
      <c r="A2178" s="104" t="s">
        <v>1692</v>
      </c>
      <c r="B2178" s="1">
        <v>44239</v>
      </c>
      <c r="C2178">
        <v>100</v>
      </c>
    </row>
    <row r="2179" spans="1:3" ht="14.5" x14ac:dyDescent="0.35">
      <c r="A2179" s="104" t="s">
        <v>1356</v>
      </c>
      <c r="B2179" s="1">
        <v>44239</v>
      </c>
      <c r="C2179">
        <v>12</v>
      </c>
    </row>
    <row r="2180" spans="1:3" ht="14.5" x14ac:dyDescent="0.35">
      <c r="A2180" s="104" t="s">
        <v>1356</v>
      </c>
      <c r="B2180" s="1">
        <v>44239</v>
      </c>
      <c r="C2180">
        <v>20</v>
      </c>
    </row>
    <row r="2181" spans="1:3" ht="14.5" x14ac:dyDescent="0.35">
      <c r="A2181" s="104" t="s">
        <v>1358</v>
      </c>
      <c r="B2181" s="1">
        <v>44239</v>
      </c>
      <c r="C2181">
        <v>48</v>
      </c>
    </row>
    <row r="2182" spans="1:3" ht="14.5" x14ac:dyDescent="0.35">
      <c r="A2182" s="104" t="s">
        <v>2020</v>
      </c>
      <c r="B2182" s="1">
        <v>44239</v>
      </c>
      <c r="C2182">
        <v>8</v>
      </c>
    </row>
    <row r="2183" spans="1:3" ht="14.5" x14ac:dyDescent="0.35">
      <c r="A2183" s="104" t="s">
        <v>1360</v>
      </c>
      <c r="B2183" s="1">
        <v>44239</v>
      </c>
      <c r="C2183">
        <v>8</v>
      </c>
    </row>
    <row r="2184" spans="1:3" ht="14.5" x14ac:dyDescent="0.35">
      <c r="A2184" s="104" t="s">
        <v>2822</v>
      </c>
      <c r="B2184" s="1">
        <v>44239</v>
      </c>
      <c r="C2184">
        <v>12</v>
      </c>
    </row>
    <row r="2185" spans="1:3" ht="14.5" x14ac:dyDescent="0.35">
      <c r="A2185" s="104" t="s">
        <v>1364</v>
      </c>
      <c r="B2185" s="1">
        <v>44239</v>
      </c>
      <c r="C2185">
        <v>2</v>
      </c>
    </row>
    <row r="2186" spans="1:3" ht="14.5" x14ac:dyDescent="0.35">
      <c r="A2186" s="104" t="s">
        <v>1923</v>
      </c>
      <c r="B2186" s="1">
        <v>44239</v>
      </c>
      <c r="C2186">
        <v>3</v>
      </c>
    </row>
    <row r="2187" spans="1:3" ht="14.5" x14ac:dyDescent="0.35">
      <c r="A2187" s="104" t="s">
        <v>165</v>
      </c>
      <c r="B2187" s="1">
        <v>44239</v>
      </c>
      <c r="C2187">
        <v>16</v>
      </c>
    </row>
    <row r="2188" spans="1:3" ht="14.5" x14ac:dyDescent="0.35">
      <c r="A2188" s="104" t="s">
        <v>918</v>
      </c>
      <c r="B2188" s="1">
        <v>44239</v>
      </c>
      <c r="C2188">
        <v>12</v>
      </c>
    </row>
    <row r="2189" spans="1:3" ht="14.5" x14ac:dyDescent="0.35">
      <c r="A2189" s="104" t="s">
        <v>168</v>
      </c>
      <c r="B2189" s="1">
        <v>44239</v>
      </c>
      <c r="C2189">
        <v>8</v>
      </c>
    </row>
    <row r="2190" spans="1:3" ht="14.5" x14ac:dyDescent="0.35">
      <c r="A2190" s="104" t="s">
        <v>445</v>
      </c>
      <c r="B2190" s="1">
        <v>44239</v>
      </c>
      <c r="C2190">
        <v>4</v>
      </c>
    </row>
    <row r="2191" spans="1:3" ht="14.5" x14ac:dyDescent="0.35">
      <c r="A2191" s="104" t="s">
        <v>329</v>
      </c>
      <c r="B2191" s="1">
        <v>44239</v>
      </c>
      <c r="C2191">
        <v>4</v>
      </c>
    </row>
    <row r="2192" spans="1:3" ht="14.5" x14ac:dyDescent="0.35">
      <c r="A2192" s="104" t="s">
        <v>2011</v>
      </c>
      <c r="B2192" s="1">
        <v>44239</v>
      </c>
      <c r="C2192">
        <v>8</v>
      </c>
    </row>
    <row r="2193" spans="1:3" ht="14.5" x14ac:dyDescent="0.35">
      <c r="A2193" s="104" t="s">
        <v>1868</v>
      </c>
      <c r="B2193" s="1">
        <v>44239</v>
      </c>
      <c r="C2193">
        <v>2</v>
      </c>
    </row>
    <row r="2194" spans="1:3" ht="14.5" x14ac:dyDescent="0.35">
      <c r="A2194" s="104" t="s">
        <v>170</v>
      </c>
      <c r="B2194" s="1">
        <v>44239</v>
      </c>
      <c r="C2194">
        <v>16</v>
      </c>
    </row>
    <row r="2195" spans="1:3" ht="14.5" x14ac:dyDescent="0.35">
      <c r="A2195" s="104" t="s">
        <v>22</v>
      </c>
      <c r="B2195" s="1">
        <v>44239</v>
      </c>
      <c r="C2195">
        <v>8</v>
      </c>
    </row>
    <row r="2196" spans="1:3" ht="14.5" x14ac:dyDescent="0.35">
      <c r="A2196" s="104" t="s">
        <v>171</v>
      </c>
      <c r="B2196" s="1">
        <v>44239</v>
      </c>
      <c r="C2196">
        <v>8</v>
      </c>
    </row>
    <row r="2197" spans="1:3" ht="14.5" x14ac:dyDescent="0.35">
      <c r="A2197" s="104" t="s">
        <v>331</v>
      </c>
      <c r="B2197" s="1">
        <v>44239</v>
      </c>
      <c r="C2197">
        <v>12</v>
      </c>
    </row>
    <row r="2198" spans="1:3" ht="14.5" x14ac:dyDescent="0.35">
      <c r="A2198" s="104" t="s">
        <v>2371</v>
      </c>
      <c r="B2198" s="1">
        <v>44239</v>
      </c>
      <c r="C2198">
        <v>12</v>
      </c>
    </row>
    <row r="2199" spans="1:3" ht="14.5" x14ac:dyDescent="0.35">
      <c r="A2199" s="104" t="s">
        <v>1373</v>
      </c>
      <c r="B2199" s="1">
        <v>44239</v>
      </c>
      <c r="C2199">
        <v>10</v>
      </c>
    </row>
    <row r="2200" spans="1:3" ht="14.5" x14ac:dyDescent="0.35">
      <c r="A2200" s="104" t="s">
        <v>1373</v>
      </c>
      <c r="B2200" s="1">
        <v>44239</v>
      </c>
      <c r="C2200">
        <v>7</v>
      </c>
    </row>
    <row r="2201" spans="1:3" ht="14.5" x14ac:dyDescent="0.35">
      <c r="A2201" s="104" t="s">
        <v>2823</v>
      </c>
      <c r="B2201" s="1">
        <v>44239</v>
      </c>
      <c r="C2201">
        <v>4</v>
      </c>
    </row>
    <row r="2202" spans="1:3" ht="14.5" x14ac:dyDescent="0.35">
      <c r="A2202" s="104" t="s">
        <v>2359</v>
      </c>
      <c r="B2202" s="1">
        <v>44239</v>
      </c>
      <c r="C2202">
        <v>7</v>
      </c>
    </row>
    <row r="2203" spans="1:3" ht="14.5" x14ac:dyDescent="0.35">
      <c r="A2203" s="104" t="s">
        <v>2359</v>
      </c>
      <c r="B2203" s="1">
        <v>44239</v>
      </c>
      <c r="C2203">
        <v>1</v>
      </c>
    </row>
    <row r="2204" spans="1:3" ht="14.5" x14ac:dyDescent="0.35">
      <c r="A2204" s="104" t="s">
        <v>2214</v>
      </c>
      <c r="B2204" s="1">
        <v>44239</v>
      </c>
      <c r="C2204">
        <v>16</v>
      </c>
    </row>
    <row r="2205" spans="1:3" ht="14.5" x14ac:dyDescent="0.35">
      <c r="A2205" s="104" t="s">
        <v>1381</v>
      </c>
      <c r="B2205" s="1">
        <v>44239</v>
      </c>
      <c r="C2205">
        <v>4</v>
      </c>
    </row>
    <row r="2206" spans="1:3" ht="14.5" x14ac:dyDescent="0.35">
      <c r="A2206" s="104" t="s">
        <v>1381</v>
      </c>
      <c r="B2206" s="1">
        <v>44239</v>
      </c>
      <c r="C2206">
        <v>6</v>
      </c>
    </row>
    <row r="2207" spans="1:3" ht="14.5" x14ac:dyDescent="0.35">
      <c r="A2207" s="104" t="s">
        <v>2713</v>
      </c>
      <c r="B2207" s="1">
        <v>44239</v>
      </c>
      <c r="C2207">
        <v>8</v>
      </c>
    </row>
    <row r="2208" spans="1:3" ht="14.5" x14ac:dyDescent="0.35">
      <c r="A2208" s="104" t="s">
        <v>241</v>
      </c>
      <c r="B2208" s="1">
        <v>44239</v>
      </c>
      <c r="C2208">
        <v>24</v>
      </c>
    </row>
    <row r="2209" spans="1:3" ht="14.5" x14ac:dyDescent="0.35">
      <c r="A2209" s="104" t="s">
        <v>1927</v>
      </c>
      <c r="B2209" s="1">
        <v>44239</v>
      </c>
      <c r="C2209">
        <v>16</v>
      </c>
    </row>
    <row r="2210" spans="1:3" ht="14.5" x14ac:dyDescent="0.35">
      <c r="A2210" s="104" t="s">
        <v>2824</v>
      </c>
      <c r="B2210" s="1">
        <v>44239</v>
      </c>
      <c r="C2210">
        <v>16</v>
      </c>
    </row>
    <row r="2211" spans="1:3" ht="14.5" x14ac:dyDescent="0.35">
      <c r="A2211" s="104" t="s">
        <v>1356</v>
      </c>
      <c r="B2211" s="1">
        <v>44240</v>
      </c>
      <c r="C2211">
        <v>4</v>
      </c>
    </row>
    <row r="2212" spans="1:3" ht="14.5" x14ac:dyDescent="0.35">
      <c r="A2212" s="104" t="s">
        <v>1356</v>
      </c>
      <c r="B2212" s="1">
        <v>44240</v>
      </c>
      <c r="C2212">
        <v>8</v>
      </c>
    </row>
    <row r="2213" spans="1:3" ht="14.5" x14ac:dyDescent="0.35">
      <c r="A2213" s="104" t="s">
        <v>1356</v>
      </c>
      <c r="B2213" s="1">
        <v>44240</v>
      </c>
      <c r="C2213">
        <v>4</v>
      </c>
    </row>
    <row r="2214" spans="1:3" ht="14.5" x14ac:dyDescent="0.35">
      <c r="A2214" s="104" t="s">
        <v>2825</v>
      </c>
      <c r="B2214" s="1">
        <v>44240</v>
      </c>
      <c r="C2214">
        <v>14</v>
      </c>
    </row>
    <row r="2215" spans="1:3" ht="14.5" x14ac:dyDescent="0.35">
      <c r="A2215" s="104" t="s">
        <v>2159</v>
      </c>
      <c r="B2215" s="1">
        <v>44240</v>
      </c>
      <c r="C2215">
        <v>7</v>
      </c>
    </row>
    <row r="2216" spans="1:3" ht="14.5" x14ac:dyDescent="0.35">
      <c r="A2216" s="104" t="s">
        <v>2826</v>
      </c>
      <c r="B2216" s="1">
        <v>44240</v>
      </c>
      <c r="C2216">
        <v>10</v>
      </c>
    </row>
    <row r="2217" spans="1:3" ht="14.5" x14ac:dyDescent="0.35">
      <c r="A2217" s="104" t="s">
        <v>2056</v>
      </c>
      <c r="B2217" s="1">
        <v>44240</v>
      </c>
      <c r="C2217">
        <v>2</v>
      </c>
    </row>
    <row r="2218" spans="1:3" ht="14.5" x14ac:dyDescent="0.35">
      <c r="A2218" s="104" t="s">
        <v>2827</v>
      </c>
      <c r="B2218" s="1">
        <v>44240</v>
      </c>
      <c r="C2218">
        <v>2</v>
      </c>
    </row>
    <row r="2219" spans="1:3" ht="14.5" x14ac:dyDescent="0.35">
      <c r="A2219" s="104" t="s">
        <v>2827</v>
      </c>
      <c r="B2219" s="1">
        <v>44240</v>
      </c>
      <c r="C2219">
        <v>22</v>
      </c>
    </row>
    <row r="2220" spans="1:3" ht="14.5" x14ac:dyDescent="0.35">
      <c r="A2220" s="104" t="s">
        <v>2828</v>
      </c>
      <c r="B2220" s="1">
        <v>44240</v>
      </c>
      <c r="C2220">
        <v>7</v>
      </c>
    </row>
    <row r="2221" spans="1:3" ht="14.5" x14ac:dyDescent="0.35">
      <c r="A2221" s="104" t="s">
        <v>2829</v>
      </c>
      <c r="B2221" s="1">
        <v>44240</v>
      </c>
      <c r="C2221">
        <v>16</v>
      </c>
    </row>
    <row r="2222" spans="1:3" ht="14.5" x14ac:dyDescent="0.35">
      <c r="A2222" s="104" t="s">
        <v>2830</v>
      </c>
      <c r="B2222" s="1">
        <v>44240</v>
      </c>
      <c r="C2222">
        <v>12</v>
      </c>
    </row>
    <row r="2223" spans="1:3" ht="14.5" x14ac:dyDescent="0.35">
      <c r="A2223" s="104" t="s">
        <v>2184</v>
      </c>
      <c r="B2223" s="1">
        <v>44240</v>
      </c>
      <c r="C2223">
        <v>32</v>
      </c>
    </row>
    <row r="2224" spans="1:3" ht="14.5" x14ac:dyDescent="0.35">
      <c r="A2224" s="104" t="s">
        <v>1396</v>
      </c>
      <c r="B2224" s="1">
        <v>44240</v>
      </c>
      <c r="C2224">
        <v>12</v>
      </c>
    </row>
    <row r="2225" spans="1:3" ht="14.5" x14ac:dyDescent="0.35">
      <c r="A2225" s="104" t="s">
        <v>1948</v>
      </c>
      <c r="B2225" s="1">
        <v>44240</v>
      </c>
      <c r="C2225">
        <v>2</v>
      </c>
    </row>
    <row r="2226" spans="1:3" ht="14.5" x14ac:dyDescent="0.35">
      <c r="A2226" s="104" t="s">
        <v>1943</v>
      </c>
      <c r="B2226" s="1">
        <v>44240</v>
      </c>
      <c r="C2226">
        <v>14</v>
      </c>
    </row>
    <row r="2227" spans="1:3" ht="14.5" x14ac:dyDescent="0.35">
      <c r="A2227" s="104" t="s">
        <v>1943</v>
      </c>
      <c r="B2227" s="1">
        <v>44240</v>
      </c>
      <c r="C2227">
        <v>2</v>
      </c>
    </row>
    <row r="2228" spans="1:3" ht="14.5" x14ac:dyDescent="0.35">
      <c r="A2228" s="104" t="s">
        <v>2831</v>
      </c>
      <c r="B2228" s="1">
        <v>44240</v>
      </c>
      <c r="C2228">
        <v>2</v>
      </c>
    </row>
    <row r="2229" spans="1:3" ht="14.5" x14ac:dyDescent="0.35">
      <c r="A2229" s="104" t="s">
        <v>1765</v>
      </c>
      <c r="B2229" s="1">
        <v>44240</v>
      </c>
      <c r="C2229">
        <v>1</v>
      </c>
    </row>
    <row r="2230" spans="1:3" ht="14.5" x14ac:dyDescent="0.35">
      <c r="A2230" s="104" t="s">
        <v>1324</v>
      </c>
      <c r="B2230" s="1">
        <v>44240</v>
      </c>
      <c r="C2230">
        <v>128</v>
      </c>
    </row>
    <row r="2231" spans="1:3" ht="14.5" x14ac:dyDescent="0.35">
      <c r="A2231" s="104" t="s">
        <v>1324</v>
      </c>
      <c r="B2231" s="1">
        <v>44240</v>
      </c>
      <c r="C2231">
        <v>128</v>
      </c>
    </row>
    <row r="2232" spans="1:3" ht="14.5" x14ac:dyDescent="0.35">
      <c r="A2232" s="104" t="s">
        <v>1845</v>
      </c>
      <c r="B2232" s="1">
        <v>44240</v>
      </c>
      <c r="C2232">
        <v>1</v>
      </c>
    </row>
    <row r="2233" spans="1:3" ht="14.5" x14ac:dyDescent="0.35">
      <c r="A2233" s="104" t="s">
        <v>2521</v>
      </c>
      <c r="B2233" s="1">
        <v>44240</v>
      </c>
      <c r="C2233">
        <v>5</v>
      </c>
    </row>
    <row r="2234" spans="1:3" ht="14.5" x14ac:dyDescent="0.35">
      <c r="A2234" s="104" t="s">
        <v>1725</v>
      </c>
      <c r="B2234" s="1">
        <v>44240</v>
      </c>
      <c r="C2234">
        <v>2</v>
      </c>
    </row>
    <row r="2235" spans="1:3" ht="14.5" x14ac:dyDescent="0.35">
      <c r="A2235" s="104" t="s">
        <v>2055</v>
      </c>
      <c r="B2235" s="1">
        <v>44240</v>
      </c>
      <c r="C2235">
        <v>20</v>
      </c>
    </row>
    <row r="2236" spans="1:3" ht="14.5" x14ac:dyDescent="0.35">
      <c r="A2236" s="104" t="s">
        <v>2159</v>
      </c>
      <c r="B2236" s="1">
        <v>44240</v>
      </c>
      <c r="C2236">
        <v>16</v>
      </c>
    </row>
    <row r="2237" spans="1:3" ht="14.5" x14ac:dyDescent="0.35">
      <c r="A2237" s="104" t="s">
        <v>2832</v>
      </c>
      <c r="B2237" s="1">
        <v>44240</v>
      </c>
      <c r="C2237">
        <v>1</v>
      </c>
    </row>
    <row r="2238" spans="1:3" ht="14.5" x14ac:dyDescent="0.35">
      <c r="A2238" s="104" t="s">
        <v>1332</v>
      </c>
      <c r="B2238" s="1">
        <v>44240</v>
      </c>
      <c r="C2238">
        <v>300</v>
      </c>
    </row>
    <row r="2239" spans="1:3" ht="14.5" x14ac:dyDescent="0.35">
      <c r="A2239" s="104" t="s">
        <v>2567</v>
      </c>
      <c r="B2239" s="1">
        <v>44240</v>
      </c>
      <c r="C2239">
        <v>1</v>
      </c>
    </row>
    <row r="2240" spans="1:3" ht="14.5" x14ac:dyDescent="0.35">
      <c r="A2240" s="104" t="s">
        <v>2608</v>
      </c>
      <c r="B2240" s="1">
        <v>44240</v>
      </c>
      <c r="C2240">
        <v>6</v>
      </c>
    </row>
    <row r="2241" spans="1:3" ht="14.5" x14ac:dyDescent="0.35">
      <c r="A2241" s="104" t="s">
        <v>2713</v>
      </c>
      <c r="B2241" s="1">
        <v>44240</v>
      </c>
      <c r="C2241">
        <v>8</v>
      </c>
    </row>
    <row r="2242" spans="1:3" ht="14.5" x14ac:dyDescent="0.35">
      <c r="A2242" s="104" t="s">
        <v>1709</v>
      </c>
      <c r="B2242" s="1">
        <v>44240</v>
      </c>
      <c r="C2242">
        <v>30</v>
      </c>
    </row>
    <row r="2243" spans="1:3" ht="14.5" x14ac:dyDescent="0.35">
      <c r="A2243" s="104" t="s">
        <v>1329</v>
      </c>
      <c r="B2243" s="1">
        <v>44240</v>
      </c>
      <c r="C2243">
        <v>150</v>
      </c>
    </row>
    <row r="2244" spans="1:3" ht="14.5" x14ac:dyDescent="0.35">
      <c r="A2244" s="104" t="s">
        <v>1329</v>
      </c>
      <c r="B2244" s="1">
        <v>44240</v>
      </c>
      <c r="C2244">
        <v>350</v>
      </c>
    </row>
    <row r="2245" spans="1:3" ht="14.5" x14ac:dyDescent="0.35">
      <c r="A2245" s="104" t="s">
        <v>2295</v>
      </c>
      <c r="B2245" s="1">
        <v>44240</v>
      </c>
      <c r="C2245">
        <v>1</v>
      </c>
    </row>
    <row r="2246" spans="1:3" ht="14.5" x14ac:dyDescent="0.35">
      <c r="A2246" s="104" t="s">
        <v>2833</v>
      </c>
      <c r="B2246" s="1">
        <v>44240</v>
      </c>
      <c r="C2246">
        <v>3</v>
      </c>
    </row>
    <row r="2247" spans="1:3" ht="14.5" x14ac:dyDescent="0.35">
      <c r="A2247" s="104" t="s">
        <v>2537</v>
      </c>
      <c r="B2247" s="1">
        <v>44240</v>
      </c>
      <c r="C2247">
        <v>2</v>
      </c>
    </row>
    <row r="2248" spans="1:3" ht="14.5" x14ac:dyDescent="0.35">
      <c r="A2248" s="104" t="s">
        <v>2834</v>
      </c>
      <c r="B2248" s="1">
        <v>44240</v>
      </c>
      <c r="C2248">
        <v>2</v>
      </c>
    </row>
    <row r="2249" spans="1:3" ht="14.5" x14ac:dyDescent="0.35">
      <c r="A2249" s="104" t="s">
        <v>2628</v>
      </c>
      <c r="B2249" s="1">
        <v>44240</v>
      </c>
      <c r="C2249">
        <v>5</v>
      </c>
    </row>
    <row r="2250" spans="1:3" ht="14.5" x14ac:dyDescent="0.35">
      <c r="A2250" s="104" t="s">
        <v>2835</v>
      </c>
      <c r="B2250" s="1">
        <v>44240</v>
      </c>
      <c r="C2250">
        <v>1</v>
      </c>
    </row>
    <row r="2251" spans="1:3" ht="14.5" x14ac:dyDescent="0.35">
      <c r="A2251" s="104" t="s">
        <v>2296</v>
      </c>
      <c r="B2251" s="1">
        <v>44240</v>
      </c>
      <c r="C2251">
        <v>3</v>
      </c>
    </row>
    <row r="2252" spans="1:3" ht="14.5" x14ac:dyDescent="0.35">
      <c r="A2252" s="104" t="s">
        <v>1535</v>
      </c>
      <c r="B2252" s="1">
        <v>44240</v>
      </c>
      <c r="C2252">
        <v>1</v>
      </c>
    </row>
    <row r="2253" spans="1:3" ht="14.5" x14ac:dyDescent="0.35">
      <c r="A2253" s="104" t="s">
        <v>2836</v>
      </c>
      <c r="B2253" s="1">
        <v>44240</v>
      </c>
      <c r="C2253">
        <v>1</v>
      </c>
    </row>
    <row r="2254" spans="1:3" ht="14.5" x14ac:dyDescent="0.35">
      <c r="A2254" s="104" t="s">
        <v>1886</v>
      </c>
      <c r="B2254" s="1">
        <v>44240</v>
      </c>
      <c r="C2254">
        <v>150</v>
      </c>
    </row>
    <row r="2255" spans="1:3" ht="14.5" x14ac:dyDescent="0.35">
      <c r="A2255" s="104" t="s">
        <v>2615</v>
      </c>
      <c r="B2255" s="1">
        <v>44240</v>
      </c>
      <c r="C2255">
        <v>3</v>
      </c>
    </row>
    <row r="2256" spans="1:3" ht="14.5" x14ac:dyDescent="0.35">
      <c r="A2256" s="104" t="s">
        <v>2171</v>
      </c>
      <c r="B2256" s="1">
        <v>44240</v>
      </c>
      <c r="C2256">
        <v>1</v>
      </c>
    </row>
    <row r="2257" spans="1:3" ht="14.5" x14ac:dyDescent="0.35">
      <c r="A2257" s="104" t="s">
        <v>2631</v>
      </c>
      <c r="B2257" s="1">
        <v>44240</v>
      </c>
      <c r="C2257">
        <v>5</v>
      </c>
    </row>
    <row r="2258" spans="1:3" ht="14.5" x14ac:dyDescent="0.35">
      <c r="A2258" s="104" t="s">
        <v>2837</v>
      </c>
      <c r="B2258" s="1">
        <v>44240</v>
      </c>
      <c r="C2258">
        <v>4</v>
      </c>
    </row>
    <row r="2259" spans="1:3" ht="14.5" x14ac:dyDescent="0.35">
      <c r="A2259" s="104" t="s">
        <v>2837</v>
      </c>
      <c r="B2259" s="1">
        <v>44240</v>
      </c>
      <c r="C2259">
        <v>4</v>
      </c>
    </row>
    <row r="2260" spans="1:3" ht="14.5" x14ac:dyDescent="0.35">
      <c r="A2260" s="104" t="s">
        <v>2632</v>
      </c>
      <c r="B2260" s="1">
        <v>44240</v>
      </c>
      <c r="C2260">
        <v>32</v>
      </c>
    </row>
    <row r="2261" spans="1:3" ht="14.5" x14ac:dyDescent="0.35">
      <c r="A2261" s="104" t="s">
        <v>2838</v>
      </c>
      <c r="B2261" s="1">
        <v>44240</v>
      </c>
      <c r="C2261">
        <v>10</v>
      </c>
    </row>
    <row r="2262" spans="1:3" ht="14.5" x14ac:dyDescent="0.35">
      <c r="A2262" s="104" t="s">
        <v>2839</v>
      </c>
      <c r="B2262" s="1">
        <v>44240</v>
      </c>
      <c r="C2262">
        <v>14</v>
      </c>
    </row>
    <row r="2263" spans="1:3" ht="14.5" x14ac:dyDescent="0.35">
      <c r="A2263" s="104" t="s">
        <v>2840</v>
      </c>
      <c r="B2263" s="1">
        <v>44240</v>
      </c>
      <c r="C2263">
        <v>12</v>
      </c>
    </row>
    <row r="2264" spans="1:3" ht="14.5" x14ac:dyDescent="0.35">
      <c r="A2264" s="104" t="s">
        <v>2841</v>
      </c>
      <c r="B2264" s="1">
        <v>44240</v>
      </c>
      <c r="C2264">
        <v>6</v>
      </c>
    </row>
    <row r="2265" spans="1:3" ht="14.5" x14ac:dyDescent="0.35">
      <c r="A2265" s="104" t="s">
        <v>2841</v>
      </c>
      <c r="B2265" s="1">
        <v>44240</v>
      </c>
      <c r="C2265">
        <v>2</v>
      </c>
    </row>
    <row r="2266" spans="1:3" ht="14.5" x14ac:dyDescent="0.35">
      <c r="A2266" s="104" t="s">
        <v>2227</v>
      </c>
      <c r="B2266" s="1">
        <v>44240</v>
      </c>
      <c r="C2266">
        <v>24</v>
      </c>
    </row>
    <row r="2267" spans="1:3" ht="14.5" x14ac:dyDescent="0.35">
      <c r="A2267" s="104" t="s">
        <v>2842</v>
      </c>
      <c r="B2267" s="1">
        <v>44240</v>
      </c>
      <c r="C2267">
        <v>2</v>
      </c>
    </row>
    <row r="2268" spans="1:3" ht="14.5" x14ac:dyDescent="0.35">
      <c r="A2268" s="104" t="s">
        <v>2843</v>
      </c>
      <c r="B2268" s="1">
        <v>44240</v>
      </c>
      <c r="C2268">
        <v>8</v>
      </c>
    </row>
    <row r="2269" spans="1:3" ht="14.5" x14ac:dyDescent="0.35">
      <c r="A2269" s="104" t="s">
        <v>2844</v>
      </c>
      <c r="B2269" s="1">
        <v>44240</v>
      </c>
      <c r="C2269">
        <v>6</v>
      </c>
    </row>
    <row r="2270" spans="1:3" ht="14.5" x14ac:dyDescent="0.35">
      <c r="A2270" s="104" t="s">
        <v>1948</v>
      </c>
      <c r="B2270" s="1">
        <v>44240</v>
      </c>
      <c r="C2270">
        <v>24</v>
      </c>
    </row>
    <row r="2271" spans="1:3" ht="14.5" x14ac:dyDescent="0.35">
      <c r="A2271" s="104" t="s">
        <v>2845</v>
      </c>
      <c r="B2271" s="1">
        <v>44240</v>
      </c>
      <c r="C2271">
        <v>24</v>
      </c>
    </row>
    <row r="2272" spans="1:3" ht="14.5" x14ac:dyDescent="0.35">
      <c r="A2272" s="104" t="s">
        <v>2845</v>
      </c>
      <c r="B2272" s="1">
        <v>44240</v>
      </c>
      <c r="C2272">
        <v>4</v>
      </c>
    </row>
    <row r="2273" spans="1:3" ht="14.5" x14ac:dyDescent="0.35">
      <c r="A2273" s="104" t="s">
        <v>2846</v>
      </c>
      <c r="B2273" s="1">
        <v>44240</v>
      </c>
      <c r="C2273">
        <v>24</v>
      </c>
    </row>
    <row r="2274" spans="1:3" ht="14.5" x14ac:dyDescent="0.35">
      <c r="A2274" s="104" t="s">
        <v>1420</v>
      </c>
      <c r="B2274" s="1">
        <v>44240</v>
      </c>
      <c r="C2274">
        <v>10</v>
      </c>
    </row>
    <row r="2275" spans="1:3" ht="14.5" x14ac:dyDescent="0.35">
      <c r="A2275" s="104" t="s">
        <v>2847</v>
      </c>
      <c r="B2275" s="1">
        <v>44240</v>
      </c>
      <c r="C2275">
        <v>8</v>
      </c>
    </row>
    <row r="2276" spans="1:3" ht="14.5" x14ac:dyDescent="0.35">
      <c r="A2276" s="104" t="s">
        <v>2848</v>
      </c>
      <c r="B2276" s="1">
        <v>44240</v>
      </c>
      <c r="C2276">
        <v>10</v>
      </c>
    </row>
    <row r="2277" spans="1:3" ht="14.5" x14ac:dyDescent="0.35">
      <c r="A2277" s="104" t="s">
        <v>2849</v>
      </c>
      <c r="B2277" s="1">
        <v>44240</v>
      </c>
      <c r="C2277">
        <v>10</v>
      </c>
    </row>
    <row r="2278" spans="1:3" ht="14.5" x14ac:dyDescent="0.35">
      <c r="A2278" s="104" t="s">
        <v>2850</v>
      </c>
      <c r="B2278" s="1">
        <v>44240</v>
      </c>
      <c r="C2278">
        <v>8</v>
      </c>
    </row>
    <row r="2279" spans="1:3" ht="14.5" x14ac:dyDescent="0.35">
      <c r="A2279" s="104" t="s">
        <v>2634</v>
      </c>
      <c r="B2279" s="1">
        <v>44240</v>
      </c>
      <c r="C2279">
        <v>6</v>
      </c>
    </row>
    <row r="2280" spans="1:3" ht="14.5" x14ac:dyDescent="0.35">
      <c r="A2280" s="104" t="s">
        <v>2539</v>
      </c>
      <c r="B2280" s="1">
        <v>44240</v>
      </c>
      <c r="C2280">
        <v>2</v>
      </c>
    </row>
    <row r="2281" spans="1:3" ht="14.5" x14ac:dyDescent="0.35">
      <c r="A2281" s="104" t="s">
        <v>1424</v>
      </c>
      <c r="B2281" s="1">
        <v>44240</v>
      </c>
      <c r="C2281">
        <v>4</v>
      </c>
    </row>
    <row r="2282" spans="1:3" ht="14.5" x14ac:dyDescent="0.35">
      <c r="A2282" s="104" t="s">
        <v>1879</v>
      </c>
      <c r="B2282" s="1">
        <v>44240</v>
      </c>
      <c r="C2282">
        <v>2</v>
      </c>
    </row>
    <row r="2283" spans="1:3" ht="14.5" x14ac:dyDescent="0.35">
      <c r="A2283" s="104" t="s">
        <v>2173</v>
      </c>
      <c r="B2283" s="1">
        <v>44240</v>
      </c>
      <c r="C2283">
        <v>2</v>
      </c>
    </row>
    <row r="2284" spans="1:3" ht="14.5" x14ac:dyDescent="0.35">
      <c r="A2284" s="104" t="s">
        <v>2851</v>
      </c>
      <c r="B2284" s="1">
        <v>44240</v>
      </c>
      <c r="C2284">
        <v>1</v>
      </c>
    </row>
    <row r="2285" spans="1:3" ht="14.5" x14ac:dyDescent="0.35">
      <c r="A2285" s="104" t="s">
        <v>2852</v>
      </c>
      <c r="B2285" s="1">
        <v>44240</v>
      </c>
      <c r="C2285">
        <v>1</v>
      </c>
    </row>
    <row r="2286" spans="1:3" ht="14.5" x14ac:dyDescent="0.35">
      <c r="A2286" s="104" t="s">
        <v>2853</v>
      </c>
      <c r="B2286" s="1">
        <v>44240</v>
      </c>
      <c r="C2286">
        <v>1</v>
      </c>
    </row>
    <row r="2287" spans="1:3" ht="14.5" x14ac:dyDescent="0.35">
      <c r="A2287" s="104" t="s">
        <v>1684</v>
      </c>
      <c r="B2287" s="1">
        <v>44240</v>
      </c>
      <c r="C2287">
        <v>600</v>
      </c>
    </row>
    <row r="2288" spans="1:3" ht="14.5" x14ac:dyDescent="0.35">
      <c r="A2288" s="104" t="s">
        <v>1336</v>
      </c>
      <c r="B2288" s="1">
        <v>44240</v>
      </c>
      <c r="C2288">
        <v>200</v>
      </c>
    </row>
    <row r="2289" spans="1:3" ht="14.5" x14ac:dyDescent="0.35">
      <c r="A2289" s="104" t="s">
        <v>2854</v>
      </c>
      <c r="B2289" s="1">
        <v>44240</v>
      </c>
      <c r="C2289">
        <v>2</v>
      </c>
    </row>
    <row r="2290" spans="1:3" ht="14.5" x14ac:dyDescent="0.35">
      <c r="A2290" s="104" t="s">
        <v>2678</v>
      </c>
      <c r="B2290" s="1">
        <v>44240</v>
      </c>
      <c r="C2290">
        <v>2</v>
      </c>
    </row>
    <row r="2291" spans="1:3" ht="14.5" x14ac:dyDescent="0.35">
      <c r="A2291" s="104" t="s">
        <v>2244</v>
      </c>
      <c r="B2291" s="1">
        <v>44240</v>
      </c>
      <c r="C2291">
        <v>20</v>
      </c>
    </row>
    <row r="2292" spans="1:3" ht="14.5" x14ac:dyDescent="0.35">
      <c r="A2292" s="104" t="s">
        <v>1765</v>
      </c>
      <c r="B2292" s="1">
        <v>44240</v>
      </c>
      <c r="C2292">
        <v>1</v>
      </c>
    </row>
    <row r="2293" spans="1:3" ht="14.5" x14ac:dyDescent="0.35">
      <c r="A2293" s="104" t="s">
        <v>2855</v>
      </c>
      <c r="B2293" s="1">
        <v>44240</v>
      </c>
      <c r="C2293">
        <v>4</v>
      </c>
    </row>
    <row r="2294" spans="1:3" ht="14.5" x14ac:dyDescent="0.35">
      <c r="A2294" s="104" t="s">
        <v>2856</v>
      </c>
      <c r="B2294" s="1">
        <v>44240</v>
      </c>
      <c r="C2294">
        <v>1</v>
      </c>
    </row>
    <row r="2295" spans="1:3" ht="14.5" x14ac:dyDescent="0.35">
      <c r="A2295" s="104" t="s">
        <v>2856</v>
      </c>
      <c r="B2295" s="1">
        <v>44240</v>
      </c>
      <c r="C2295">
        <v>2</v>
      </c>
    </row>
    <row r="2296" spans="1:3" ht="14.5" x14ac:dyDescent="0.35">
      <c r="A2296" s="104" t="s">
        <v>1299</v>
      </c>
      <c r="B2296" s="1">
        <v>44240</v>
      </c>
      <c r="C2296">
        <v>50</v>
      </c>
    </row>
    <row r="2297" spans="1:3" ht="14.5" x14ac:dyDescent="0.35">
      <c r="A2297" s="104" t="s">
        <v>1299</v>
      </c>
      <c r="B2297" s="1">
        <v>44240</v>
      </c>
      <c r="C2297">
        <v>450</v>
      </c>
    </row>
    <row r="2298" spans="1:3" ht="14.5" x14ac:dyDescent="0.35">
      <c r="A2298" s="104" t="s">
        <v>2379</v>
      </c>
      <c r="B2298" s="1">
        <v>44240</v>
      </c>
      <c r="C2298">
        <v>3</v>
      </c>
    </row>
    <row r="2299" spans="1:3" ht="14.5" x14ac:dyDescent="0.35">
      <c r="A2299" s="104" t="s">
        <v>2599</v>
      </c>
      <c r="B2299" s="1">
        <v>44240</v>
      </c>
      <c r="C2299">
        <v>5</v>
      </c>
    </row>
    <row r="2300" spans="1:3" ht="14.5" x14ac:dyDescent="0.35">
      <c r="A2300" s="104" t="s">
        <v>2857</v>
      </c>
      <c r="B2300" s="1">
        <v>44240</v>
      </c>
      <c r="C2300">
        <v>5</v>
      </c>
    </row>
    <row r="2301" spans="1:3" ht="14.5" x14ac:dyDescent="0.35">
      <c r="A2301" s="104" t="s">
        <v>2858</v>
      </c>
      <c r="B2301" s="1">
        <v>44240</v>
      </c>
      <c r="C2301">
        <v>1</v>
      </c>
    </row>
    <row r="2302" spans="1:3" ht="14.5" x14ac:dyDescent="0.35">
      <c r="A2302" s="104" t="s">
        <v>1622</v>
      </c>
      <c r="B2302" s="1">
        <v>44240</v>
      </c>
      <c r="C2302">
        <v>2</v>
      </c>
    </row>
    <row r="2303" spans="1:3" ht="14.5" x14ac:dyDescent="0.35">
      <c r="A2303" s="104" t="s">
        <v>1848</v>
      </c>
      <c r="B2303" s="1">
        <v>44240</v>
      </c>
      <c r="C2303">
        <v>400</v>
      </c>
    </row>
    <row r="2304" spans="1:3" ht="14.5" x14ac:dyDescent="0.35">
      <c r="A2304" s="104" t="s">
        <v>1366</v>
      </c>
      <c r="B2304" s="1">
        <v>44240</v>
      </c>
      <c r="C2304">
        <v>100</v>
      </c>
    </row>
    <row r="2305" spans="1:3" ht="14.5" x14ac:dyDescent="0.35">
      <c r="A2305" s="104" t="s">
        <v>1383</v>
      </c>
      <c r="B2305" s="1">
        <v>44240</v>
      </c>
      <c r="C2305">
        <v>100</v>
      </c>
    </row>
    <row r="2306" spans="1:3" ht="14.5" x14ac:dyDescent="0.35">
      <c r="A2306" s="104" t="s">
        <v>2859</v>
      </c>
      <c r="B2306" s="1">
        <v>44240</v>
      </c>
      <c r="C2306">
        <v>16</v>
      </c>
    </row>
    <row r="2307" spans="1:3" ht="14.5" x14ac:dyDescent="0.35">
      <c r="A2307" s="104" t="s">
        <v>1595</v>
      </c>
      <c r="B2307" s="1">
        <v>44240</v>
      </c>
      <c r="C2307">
        <v>32</v>
      </c>
    </row>
    <row r="2308" spans="1:3" ht="14.5" x14ac:dyDescent="0.35">
      <c r="A2308" s="104" t="s">
        <v>2181</v>
      </c>
      <c r="B2308" s="1">
        <v>44240</v>
      </c>
      <c r="C2308">
        <v>2</v>
      </c>
    </row>
    <row r="2309" spans="1:3" ht="14.5" x14ac:dyDescent="0.35">
      <c r="A2309" s="104" t="s">
        <v>2789</v>
      </c>
      <c r="B2309" s="1">
        <v>44240</v>
      </c>
      <c r="C2309">
        <v>3</v>
      </c>
    </row>
    <row r="2310" spans="1:3" ht="14.5" x14ac:dyDescent="0.35">
      <c r="A2310" s="104" t="s">
        <v>2798</v>
      </c>
      <c r="B2310" s="1">
        <v>44240</v>
      </c>
      <c r="C2310">
        <v>1</v>
      </c>
    </row>
    <row r="2311" spans="1:3" ht="14.5" x14ac:dyDescent="0.35">
      <c r="A2311" s="104" t="s">
        <v>1510</v>
      </c>
      <c r="B2311" s="1">
        <v>44240</v>
      </c>
      <c r="C2311">
        <v>2</v>
      </c>
    </row>
    <row r="2312" spans="1:3" ht="14.5" x14ac:dyDescent="0.35">
      <c r="A2312" s="104" t="s">
        <v>1487</v>
      </c>
      <c r="B2312" s="1">
        <v>44240</v>
      </c>
      <c r="C2312">
        <v>1</v>
      </c>
    </row>
    <row r="2313" spans="1:3" ht="14.5" x14ac:dyDescent="0.35">
      <c r="A2313" s="104" t="s">
        <v>1587</v>
      </c>
      <c r="B2313" s="1">
        <v>44240</v>
      </c>
      <c r="C2313">
        <v>1</v>
      </c>
    </row>
    <row r="2314" spans="1:3" ht="14.5" x14ac:dyDescent="0.35">
      <c r="A2314" s="104" t="s">
        <v>1663</v>
      </c>
      <c r="B2314" s="1">
        <v>44240</v>
      </c>
      <c r="C2314">
        <v>1</v>
      </c>
    </row>
    <row r="2315" spans="1:3" ht="14.5" x14ac:dyDescent="0.35">
      <c r="A2315" s="104" t="s">
        <v>1489</v>
      </c>
      <c r="B2315" s="1">
        <v>44240</v>
      </c>
      <c r="C2315">
        <v>2</v>
      </c>
    </row>
    <row r="2316" spans="1:3" ht="14.5" x14ac:dyDescent="0.35">
      <c r="A2316" s="104" t="s">
        <v>1263</v>
      </c>
      <c r="B2316" s="1">
        <v>44240</v>
      </c>
      <c r="C2316">
        <v>2</v>
      </c>
    </row>
    <row r="2317" spans="1:3" ht="14.5" x14ac:dyDescent="0.35">
      <c r="A2317" s="104" t="s">
        <v>1459</v>
      </c>
      <c r="B2317" s="1">
        <v>44242</v>
      </c>
      <c r="C2317">
        <v>92</v>
      </c>
    </row>
    <row r="2318" spans="1:3" ht="14.5" x14ac:dyDescent="0.35">
      <c r="A2318" s="104" t="s">
        <v>1889</v>
      </c>
      <c r="B2318" s="1">
        <v>44242</v>
      </c>
      <c r="C2318">
        <v>2</v>
      </c>
    </row>
    <row r="2319" spans="1:3" ht="14.5" x14ac:dyDescent="0.35">
      <c r="A2319" s="104" t="s">
        <v>1889</v>
      </c>
      <c r="B2319" s="1">
        <v>44242</v>
      </c>
      <c r="C2319">
        <v>1</v>
      </c>
    </row>
    <row r="2320" spans="1:3" ht="14.5" x14ac:dyDescent="0.35">
      <c r="A2320" s="104" t="s">
        <v>1874</v>
      </c>
      <c r="B2320" s="1">
        <v>44242</v>
      </c>
      <c r="C2320">
        <v>150</v>
      </c>
    </row>
    <row r="2321" spans="1:3" ht="14.5" x14ac:dyDescent="0.35">
      <c r="A2321" s="104" t="s">
        <v>2860</v>
      </c>
      <c r="B2321" s="1">
        <v>44242</v>
      </c>
      <c r="C2321">
        <v>1</v>
      </c>
    </row>
    <row r="2322" spans="1:3" ht="14.5" x14ac:dyDescent="0.35">
      <c r="A2322" s="104" t="s">
        <v>2861</v>
      </c>
      <c r="B2322" s="1">
        <v>44242</v>
      </c>
      <c r="C2322">
        <v>2</v>
      </c>
    </row>
    <row r="2323" spans="1:3" ht="14.5" x14ac:dyDescent="0.35">
      <c r="A2323" s="104" t="s">
        <v>2862</v>
      </c>
      <c r="B2323" s="1">
        <v>44242</v>
      </c>
      <c r="C2323">
        <v>6</v>
      </c>
    </row>
    <row r="2324" spans="1:3" ht="14.5" x14ac:dyDescent="0.35">
      <c r="A2324" s="104" t="s">
        <v>1833</v>
      </c>
      <c r="B2324" s="1">
        <v>44242</v>
      </c>
      <c r="C2324">
        <v>1</v>
      </c>
    </row>
    <row r="2325" spans="1:3" ht="14.5" x14ac:dyDescent="0.35">
      <c r="A2325" s="104" t="s">
        <v>2863</v>
      </c>
      <c r="B2325" s="1">
        <v>44242</v>
      </c>
      <c r="C2325">
        <v>3</v>
      </c>
    </row>
    <row r="2326" spans="1:3" ht="14.5" x14ac:dyDescent="0.35">
      <c r="A2326" s="104" t="s">
        <v>2863</v>
      </c>
      <c r="B2326" s="1">
        <v>44242</v>
      </c>
      <c r="C2326">
        <v>2</v>
      </c>
    </row>
    <row r="2327" spans="1:3" ht="14.5" x14ac:dyDescent="0.35">
      <c r="A2327" s="104" t="s">
        <v>2864</v>
      </c>
      <c r="B2327" s="1">
        <v>44242</v>
      </c>
      <c r="C2327">
        <v>1</v>
      </c>
    </row>
    <row r="2328" spans="1:3" ht="14.5" x14ac:dyDescent="0.35">
      <c r="A2328" s="104" t="s">
        <v>1918</v>
      </c>
      <c r="B2328" s="1">
        <v>44242</v>
      </c>
      <c r="C2328">
        <v>3</v>
      </c>
    </row>
    <row r="2329" spans="1:3" ht="14.5" x14ac:dyDescent="0.35">
      <c r="A2329" s="104" t="s">
        <v>1405</v>
      </c>
      <c r="B2329" s="1">
        <v>44242</v>
      </c>
      <c r="C2329">
        <v>16</v>
      </c>
    </row>
    <row r="2330" spans="1:3" ht="14.5" x14ac:dyDescent="0.35">
      <c r="A2330" s="104" t="s">
        <v>1654</v>
      </c>
      <c r="B2330" s="1">
        <v>44242</v>
      </c>
      <c r="C2330">
        <v>32</v>
      </c>
    </row>
    <row r="2331" spans="1:3" ht="14.5" x14ac:dyDescent="0.35">
      <c r="A2331" s="104" t="s">
        <v>1718</v>
      </c>
      <c r="B2331" s="1">
        <v>44242</v>
      </c>
      <c r="C2331">
        <v>120</v>
      </c>
    </row>
    <row r="2332" spans="1:3" ht="14.5" x14ac:dyDescent="0.35">
      <c r="A2332" s="104" t="s">
        <v>781</v>
      </c>
      <c r="B2332" s="1">
        <v>44242</v>
      </c>
      <c r="C2332">
        <v>4</v>
      </c>
    </row>
    <row r="2333" spans="1:3" ht="14.5" x14ac:dyDescent="0.35">
      <c r="A2333" s="104" t="s">
        <v>2626</v>
      </c>
      <c r="B2333" s="1">
        <v>44242</v>
      </c>
      <c r="C2333">
        <v>20</v>
      </c>
    </row>
    <row r="2334" spans="1:3" ht="14.5" x14ac:dyDescent="0.35">
      <c r="A2334" s="104" t="s">
        <v>1617</v>
      </c>
      <c r="B2334" s="1">
        <v>44242</v>
      </c>
      <c r="C2334">
        <v>3</v>
      </c>
    </row>
    <row r="2335" spans="1:3" ht="14.5" x14ac:dyDescent="0.35">
      <c r="A2335" s="104" t="s">
        <v>2852</v>
      </c>
      <c r="B2335" s="1">
        <v>44242</v>
      </c>
      <c r="C2335">
        <v>4</v>
      </c>
    </row>
    <row r="2336" spans="1:3" ht="14.5" x14ac:dyDescent="0.35">
      <c r="A2336" s="104" t="s">
        <v>783</v>
      </c>
      <c r="B2336" s="1">
        <v>44242</v>
      </c>
      <c r="C2336">
        <v>8</v>
      </c>
    </row>
    <row r="2337" spans="1:3" ht="14.5" x14ac:dyDescent="0.35">
      <c r="A2337" s="104" t="s">
        <v>784</v>
      </c>
      <c r="B2337" s="1">
        <v>44242</v>
      </c>
      <c r="C2337">
        <v>25</v>
      </c>
    </row>
    <row r="2338" spans="1:3" ht="14.5" x14ac:dyDescent="0.35">
      <c r="A2338" s="104" t="s">
        <v>1772</v>
      </c>
      <c r="B2338" s="1">
        <v>44242</v>
      </c>
      <c r="C2338">
        <v>100</v>
      </c>
    </row>
    <row r="2339" spans="1:3" ht="14.5" x14ac:dyDescent="0.35">
      <c r="A2339" s="104" t="s">
        <v>715</v>
      </c>
      <c r="B2339" s="1">
        <v>44242</v>
      </c>
      <c r="C2339">
        <v>20</v>
      </c>
    </row>
    <row r="2340" spans="1:3" ht="14.5" x14ac:dyDescent="0.35">
      <c r="A2340" s="104" t="s">
        <v>688</v>
      </c>
      <c r="B2340" s="1">
        <v>44242</v>
      </c>
      <c r="C2340">
        <v>5</v>
      </c>
    </row>
    <row r="2341" spans="1:3" ht="14.5" x14ac:dyDescent="0.35">
      <c r="A2341" s="104" t="s">
        <v>785</v>
      </c>
      <c r="B2341" s="1">
        <v>44242</v>
      </c>
      <c r="C2341">
        <v>2</v>
      </c>
    </row>
    <row r="2342" spans="1:3" ht="14.5" x14ac:dyDescent="0.35">
      <c r="A2342" s="104" t="s">
        <v>786</v>
      </c>
      <c r="B2342" s="1">
        <v>44242</v>
      </c>
      <c r="C2342">
        <v>2</v>
      </c>
    </row>
    <row r="2343" spans="1:3" ht="14.5" x14ac:dyDescent="0.35">
      <c r="A2343" s="104" t="s">
        <v>355</v>
      </c>
      <c r="B2343" s="1">
        <v>44242</v>
      </c>
      <c r="C2343">
        <v>20</v>
      </c>
    </row>
    <row r="2344" spans="1:3" ht="14.5" x14ac:dyDescent="0.35">
      <c r="A2344" s="104" t="s">
        <v>787</v>
      </c>
      <c r="B2344" s="1">
        <v>44242</v>
      </c>
      <c r="C2344">
        <v>1</v>
      </c>
    </row>
    <row r="2345" spans="1:3" ht="14.5" x14ac:dyDescent="0.35">
      <c r="A2345" s="104" t="s">
        <v>2193</v>
      </c>
      <c r="B2345" s="1">
        <v>44242</v>
      </c>
      <c r="C2345">
        <v>6</v>
      </c>
    </row>
    <row r="2346" spans="1:3" ht="14.5" x14ac:dyDescent="0.35">
      <c r="A2346" s="104" t="s">
        <v>788</v>
      </c>
      <c r="B2346" s="1">
        <v>44242</v>
      </c>
      <c r="C2346">
        <v>3</v>
      </c>
    </row>
    <row r="2347" spans="1:3" ht="14.5" x14ac:dyDescent="0.35">
      <c r="A2347" s="104" t="s">
        <v>2355</v>
      </c>
      <c r="B2347" s="1">
        <v>44242</v>
      </c>
      <c r="C2347">
        <v>12</v>
      </c>
    </row>
    <row r="2348" spans="1:3" ht="14.5" x14ac:dyDescent="0.35">
      <c r="A2348" s="104" t="s">
        <v>1777</v>
      </c>
      <c r="B2348" s="1">
        <v>44242</v>
      </c>
      <c r="C2348">
        <v>100</v>
      </c>
    </row>
    <row r="2349" spans="1:3" ht="14.5" x14ac:dyDescent="0.35">
      <c r="A2349" s="104" t="s">
        <v>2385</v>
      </c>
      <c r="B2349" s="1">
        <v>44242</v>
      </c>
      <c r="C2349">
        <v>25</v>
      </c>
    </row>
    <row r="2350" spans="1:3" ht="14.5" x14ac:dyDescent="0.35">
      <c r="A2350" s="104" t="s">
        <v>1867</v>
      </c>
      <c r="B2350" s="1">
        <v>44242</v>
      </c>
      <c r="C2350">
        <v>100</v>
      </c>
    </row>
    <row r="2351" spans="1:3" ht="14.5" x14ac:dyDescent="0.35">
      <c r="A2351" s="104" t="s">
        <v>1925</v>
      </c>
      <c r="B2351" s="1">
        <v>44242</v>
      </c>
      <c r="C2351">
        <v>50</v>
      </c>
    </row>
    <row r="2352" spans="1:3" ht="14.5" x14ac:dyDescent="0.35">
      <c r="A2352" s="104" t="s">
        <v>1926</v>
      </c>
      <c r="B2352" s="1">
        <v>44242</v>
      </c>
      <c r="C2352">
        <v>75</v>
      </c>
    </row>
    <row r="2353" spans="1:3" ht="14.5" x14ac:dyDescent="0.35">
      <c r="A2353" s="104" t="s">
        <v>34</v>
      </c>
      <c r="B2353" s="1">
        <v>44242</v>
      </c>
      <c r="C2353">
        <v>1</v>
      </c>
    </row>
    <row r="2354" spans="1:3" ht="14.5" x14ac:dyDescent="0.35">
      <c r="A2354" s="104" t="s">
        <v>107</v>
      </c>
      <c r="B2354" s="1">
        <v>44242</v>
      </c>
      <c r="C2354">
        <v>1</v>
      </c>
    </row>
    <row r="2355" spans="1:3" ht="14.5" x14ac:dyDescent="0.35">
      <c r="A2355" s="104" t="s">
        <v>139</v>
      </c>
      <c r="B2355" s="1">
        <v>44242</v>
      </c>
      <c r="C2355">
        <v>1</v>
      </c>
    </row>
    <row r="2356" spans="1:3" ht="14.5" x14ac:dyDescent="0.35">
      <c r="A2356" s="104" t="s">
        <v>35</v>
      </c>
      <c r="B2356" s="1">
        <v>44242</v>
      </c>
      <c r="C2356">
        <v>1</v>
      </c>
    </row>
    <row r="2357" spans="1:3" ht="14.5" x14ac:dyDescent="0.35">
      <c r="A2357" s="104" t="s">
        <v>35</v>
      </c>
      <c r="B2357" s="1">
        <v>44242</v>
      </c>
      <c r="C2357">
        <v>2</v>
      </c>
    </row>
    <row r="2358" spans="1:3" ht="14.5" x14ac:dyDescent="0.35">
      <c r="A2358" s="104" t="s">
        <v>36</v>
      </c>
      <c r="B2358" s="1">
        <v>44242</v>
      </c>
      <c r="C2358">
        <v>1</v>
      </c>
    </row>
    <row r="2359" spans="1:3" ht="14.5" x14ac:dyDescent="0.35">
      <c r="A2359" s="104" t="s">
        <v>237</v>
      </c>
      <c r="B2359" s="1">
        <v>44242</v>
      </c>
      <c r="C2359">
        <v>1</v>
      </c>
    </row>
    <row r="2360" spans="1:3" ht="14.5" x14ac:dyDescent="0.35">
      <c r="A2360" s="104" t="s">
        <v>825</v>
      </c>
      <c r="B2360" s="1">
        <v>44242</v>
      </c>
      <c r="C2360">
        <v>1</v>
      </c>
    </row>
    <row r="2361" spans="1:3" ht="14.5" x14ac:dyDescent="0.35">
      <c r="A2361" s="104" t="s">
        <v>2192</v>
      </c>
      <c r="B2361" s="1">
        <v>44242</v>
      </c>
      <c r="C2361">
        <v>25</v>
      </c>
    </row>
    <row r="2362" spans="1:3" ht="14.5" x14ac:dyDescent="0.35">
      <c r="A2362" s="104" t="s">
        <v>2865</v>
      </c>
      <c r="B2362" s="1">
        <v>44242</v>
      </c>
      <c r="C2362">
        <v>10</v>
      </c>
    </row>
    <row r="2363" spans="1:3" ht="14.5" x14ac:dyDescent="0.35">
      <c r="A2363" s="104" t="s">
        <v>2866</v>
      </c>
      <c r="B2363" s="1">
        <v>44242</v>
      </c>
      <c r="C2363">
        <v>25</v>
      </c>
    </row>
    <row r="2364" spans="1:3" ht="14.5" x14ac:dyDescent="0.35">
      <c r="A2364" s="104" t="s">
        <v>15</v>
      </c>
      <c r="B2364" s="1">
        <v>44242</v>
      </c>
      <c r="C2364">
        <v>2</v>
      </c>
    </row>
    <row r="2365" spans="1:3" ht="14.5" x14ac:dyDescent="0.35">
      <c r="A2365" s="104" t="s">
        <v>38</v>
      </c>
      <c r="B2365" s="1">
        <v>44242</v>
      </c>
      <c r="C2365">
        <v>3</v>
      </c>
    </row>
    <row r="2366" spans="1:3" ht="14.5" x14ac:dyDescent="0.35">
      <c r="A2366" s="104" t="s">
        <v>253</v>
      </c>
      <c r="B2366" s="1">
        <v>44242</v>
      </c>
      <c r="C2366">
        <v>1</v>
      </c>
    </row>
    <row r="2367" spans="1:3" ht="14.5" x14ac:dyDescent="0.35">
      <c r="A2367" s="104" t="s">
        <v>15</v>
      </c>
      <c r="B2367" s="1">
        <v>44242</v>
      </c>
      <c r="C2367">
        <v>3</v>
      </c>
    </row>
    <row r="2368" spans="1:3" ht="14.5" x14ac:dyDescent="0.35">
      <c r="A2368" s="104" t="s">
        <v>2576</v>
      </c>
      <c r="B2368" s="1">
        <v>44242</v>
      </c>
      <c r="C2368">
        <v>10</v>
      </c>
    </row>
    <row r="2369" spans="1:3" ht="14.5" x14ac:dyDescent="0.35">
      <c r="A2369" s="104" t="s">
        <v>17</v>
      </c>
      <c r="B2369" s="1">
        <v>44242</v>
      </c>
      <c r="C2369">
        <v>1</v>
      </c>
    </row>
    <row r="2370" spans="1:3" ht="14.5" x14ac:dyDescent="0.35">
      <c r="A2370" s="104" t="s">
        <v>2867</v>
      </c>
      <c r="B2370" s="1">
        <v>44242</v>
      </c>
      <c r="C2370">
        <v>10</v>
      </c>
    </row>
    <row r="2371" spans="1:3" ht="14.5" x14ac:dyDescent="0.35">
      <c r="A2371" s="104" t="s">
        <v>1537</v>
      </c>
      <c r="B2371" s="1">
        <v>44242</v>
      </c>
      <c r="C2371">
        <v>100</v>
      </c>
    </row>
    <row r="2372" spans="1:3" ht="14.5" x14ac:dyDescent="0.35">
      <c r="A2372" s="104" t="s">
        <v>2081</v>
      </c>
      <c r="B2372" s="1">
        <v>44242</v>
      </c>
      <c r="C2372">
        <v>50</v>
      </c>
    </row>
    <row r="2373" spans="1:3" ht="14.5" x14ac:dyDescent="0.35">
      <c r="A2373" s="104" t="s">
        <v>163</v>
      </c>
      <c r="B2373" s="1">
        <v>44242</v>
      </c>
      <c r="C2373">
        <v>2</v>
      </c>
    </row>
    <row r="2374" spans="1:3" ht="14.5" x14ac:dyDescent="0.35">
      <c r="A2374" s="104" t="s">
        <v>126</v>
      </c>
      <c r="B2374" s="1">
        <v>44242</v>
      </c>
      <c r="C2374">
        <v>1</v>
      </c>
    </row>
    <row r="2375" spans="1:3" ht="14.5" x14ac:dyDescent="0.35">
      <c r="A2375" s="104" t="s">
        <v>41</v>
      </c>
      <c r="B2375" s="1">
        <v>44242</v>
      </c>
      <c r="C2375">
        <v>2</v>
      </c>
    </row>
    <row r="2376" spans="1:3" ht="14.5" x14ac:dyDescent="0.35">
      <c r="A2376" s="104" t="s">
        <v>1356</v>
      </c>
      <c r="B2376" s="1">
        <v>44242</v>
      </c>
      <c r="C2376">
        <v>52</v>
      </c>
    </row>
    <row r="2377" spans="1:3" ht="14.5" x14ac:dyDescent="0.35">
      <c r="A2377" s="104" t="s">
        <v>1358</v>
      </c>
      <c r="B2377" s="1">
        <v>44242</v>
      </c>
      <c r="C2377">
        <v>16</v>
      </c>
    </row>
    <row r="2378" spans="1:3" ht="14.5" x14ac:dyDescent="0.35">
      <c r="A2378" s="104" t="s">
        <v>2868</v>
      </c>
      <c r="B2378" s="1">
        <v>44242</v>
      </c>
      <c r="C2378">
        <v>8</v>
      </c>
    </row>
    <row r="2379" spans="1:3" ht="14.5" x14ac:dyDescent="0.35">
      <c r="A2379" s="104" t="s">
        <v>2869</v>
      </c>
      <c r="B2379" s="1">
        <v>44242</v>
      </c>
      <c r="C2379">
        <v>8</v>
      </c>
    </row>
    <row r="2380" spans="1:3" ht="14.5" x14ac:dyDescent="0.35">
      <c r="A2380" s="104" t="s">
        <v>2360</v>
      </c>
      <c r="B2380" s="1">
        <v>44242</v>
      </c>
      <c r="C2380">
        <v>12</v>
      </c>
    </row>
    <row r="2381" spans="1:3" ht="14.5" x14ac:dyDescent="0.35">
      <c r="A2381" s="104" t="s">
        <v>1362</v>
      </c>
      <c r="B2381" s="1">
        <v>44242</v>
      </c>
      <c r="C2381">
        <v>20</v>
      </c>
    </row>
    <row r="2382" spans="1:3" ht="14.5" x14ac:dyDescent="0.35">
      <c r="A2382" s="104" t="s">
        <v>1687</v>
      </c>
      <c r="B2382" s="1">
        <v>44242</v>
      </c>
      <c r="C2382">
        <v>48</v>
      </c>
    </row>
    <row r="2383" spans="1:3" ht="14.5" x14ac:dyDescent="0.35">
      <c r="A2383" s="104" t="s">
        <v>2030</v>
      </c>
      <c r="B2383" s="1">
        <v>44242</v>
      </c>
      <c r="C2383">
        <v>4</v>
      </c>
    </row>
    <row r="2384" spans="1:3" ht="14.5" x14ac:dyDescent="0.35">
      <c r="A2384" s="104" t="s">
        <v>1192</v>
      </c>
      <c r="B2384" s="1">
        <v>44242</v>
      </c>
      <c r="C2384">
        <v>4</v>
      </c>
    </row>
    <row r="2385" spans="1:3" ht="14.5" x14ac:dyDescent="0.35">
      <c r="A2385" s="104" t="s">
        <v>1193</v>
      </c>
      <c r="B2385" s="1">
        <v>44242</v>
      </c>
      <c r="C2385">
        <v>8</v>
      </c>
    </row>
    <row r="2386" spans="1:3" ht="14.5" x14ac:dyDescent="0.35">
      <c r="A2386" s="104" t="s">
        <v>1823</v>
      </c>
      <c r="B2386" s="1">
        <v>44242</v>
      </c>
      <c r="C2386">
        <v>16</v>
      </c>
    </row>
    <row r="2387" spans="1:3" ht="14.5" x14ac:dyDescent="0.35">
      <c r="A2387" s="104" t="s">
        <v>1802</v>
      </c>
      <c r="B2387" s="1">
        <v>44242</v>
      </c>
      <c r="C2387">
        <v>16</v>
      </c>
    </row>
    <row r="2388" spans="1:3" ht="14.5" x14ac:dyDescent="0.35">
      <c r="A2388" s="104" t="s">
        <v>194</v>
      </c>
      <c r="B2388" s="1">
        <v>44242</v>
      </c>
      <c r="C2388">
        <v>8</v>
      </c>
    </row>
    <row r="2389" spans="1:3" ht="14.5" x14ac:dyDescent="0.35">
      <c r="A2389" s="104" t="s">
        <v>2411</v>
      </c>
      <c r="B2389" s="1">
        <v>44242</v>
      </c>
      <c r="C2389">
        <v>50</v>
      </c>
    </row>
    <row r="2390" spans="1:3" ht="14.5" x14ac:dyDescent="0.35">
      <c r="A2390" s="104" t="s">
        <v>1935</v>
      </c>
      <c r="B2390" s="1">
        <v>44242</v>
      </c>
      <c r="C2390">
        <v>50</v>
      </c>
    </row>
    <row r="2391" spans="1:3" ht="14.5" x14ac:dyDescent="0.35">
      <c r="A2391" s="104" t="s">
        <v>1929</v>
      </c>
      <c r="B2391" s="1">
        <v>44242</v>
      </c>
      <c r="C2391">
        <v>1</v>
      </c>
    </row>
    <row r="2392" spans="1:3" ht="14.5" x14ac:dyDescent="0.35">
      <c r="A2392" s="104" t="s">
        <v>170</v>
      </c>
      <c r="B2392" s="1">
        <v>44242</v>
      </c>
      <c r="C2392">
        <v>8</v>
      </c>
    </row>
    <row r="2393" spans="1:3" ht="14.5" x14ac:dyDescent="0.35">
      <c r="A2393" s="104" t="s">
        <v>171</v>
      </c>
      <c r="B2393" s="1">
        <v>44242</v>
      </c>
      <c r="C2393">
        <v>8</v>
      </c>
    </row>
    <row r="2394" spans="1:3" ht="14.5" x14ac:dyDescent="0.35">
      <c r="A2394" s="104" t="s">
        <v>50</v>
      </c>
      <c r="B2394" s="1">
        <v>44242</v>
      </c>
      <c r="C2394">
        <v>8</v>
      </c>
    </row>
    <row r="2395" spans="1:3" ht="14.5" x14ac:dyDescent="0.35">
      <c r="A2395" s="104" t="s">
        <v>2285</v>
      </c>
      <c r="B2395" s="1">
        <v>44242</v>
      </c>
      <c r="C2395">
        <v>2</v>
      </c>
    </row>
    <row r="2396" spans="1:3" ht="14.5" x14ac:dyDescent="0.35">
      <c r="A2396" s="104" t="s">
        <v>172</v>
      </c>
      <c r="B2396" s="1">
        <v>44242</v>
      </c>
      <c r="C2396">
        <v>8</v>
      </c>
    </row>
    <row r="2397" spans="1:3" ht="14.5" x14ac:dyDescent="0.35">
      <c r="A2397" s="104" t="s">
        <v>1373</v>
      </c>
      <c r="B2397" s="1">
        <v>44242</v>
      </c>
      <c r="C2397">
        <v>3</v>
      </c>
    </row>
    <row r="2398" spans="1:3" ht="14.5" x14ac:dyDescent="0.35">
      <c r="A2398" s="104" t="s">
        <v>1373</v>
      </c>
      <c r="B2398" s="1">
        <v>44242</v>
      </c>
      <c r="C2398">
        <v>1</v>
      </c>
    </row>
    <row r="2399" spans="1:3" ht="14.5" x14ac:dyDescent="0.35">
      <c r="A2399" s="104" t="s">
        <v>1473</v>
      </c>
      <c r="B2399" s="1">
        <v>44242</v>
      </c>
      <c r="C2399">
        <v>100</v>
      </c>
    </row>
    <row r="2400" spans="1:3" ht="14.5" x14ac:dyDescent="0.35">
      <c r="A2400" s="104" t="s">
        <v>1473</v>
      </c>
      <c r="B2400" s="1">
        <v>44242</v>
      </c>
      <c r="C2400">
        <v>200</v>
      </c>
    </row>
    <row r="2401" spans="1:3" ht="14.5" x14ac:dyDescent="0.35">
      <c r="A2401" s="104" t="s">
        <v>2870</v>
      </c>
      <c r="B2401" s="1">
        <v>44242</v>
      </c>
      <c r="C2401">
        <v>8</v>
      </c>
    </row>
    <row r="2402" spans="1:3" ht="14.5" x14ac:dyDescent="0.35">
      <c r="A2402" s="104" t="s">
        <v>1736</v>
      </c>
      <c r="B2402" s="1">
        <v>44242</v>
      </c>
      <c r="C2402">
        <v>100</v>
      </c>
    </row>
    <row r="2403" spans="1:3" ht="14.5" x14ac:dyDescent="0.35">
      <c r="A2403" s="104" t="s">
        <v>2083</v>
      </c>
      <c r="B2403" s="1">
        <v>44242</v>
      </c>
      <c r="C2403">
        <v>50</v>
      </c>
    </row>
    <row r="2404" spans="1:3" ht="14.5" x14ac:dyDescent="0.35">
      <c r="A2404" s="104" t="s">
        <v>1927</v>
      </c>
      <c r="B2404" s="1">
        <v>44242</v>
      </c>
      <c r="C2404">
        <v>16</v>
      </c>
    </row>
    <row r="2405" spans="1:3" ht="14.5" x14ac:dyDescent="0.35">
      <c r="A2405" s="104" t="s">
        <v>1712</v>
      </c>
      <c r="B2405" s="1">
        <v>44242</v>
      </c>
      <c r="C2405">
        <v>32</v>
      </c>
    </row>
    <row r="2406" spans="1:3" ht="14.5" x14ac:dyDescent="0.35">
      <c r="A2406" s="104" t="s">
        <v>2796</v>
      </c>
      <c r="B2406" s="1">
        <v>44242</v>
      </c>
      <c r="C2406">
        <v>16</v>
      </c>
    </row>
    <row r="2407" spans="1:3" ht="14.5" x14ac:dyDescent="0.35">
      <c r="A2407" s="104" t="s">
        <v>1390</v>
      </c>
      <c r="B2407" s="1">
        <v>44242</v>
      </c>
      <c r="C2407">
        <v>16</v>
      </c>
    </row>
    <row r="2408" spans="1:3" ht="14.5" x14ac:dyDescent="0.35">
      <c r="A2408" s="104" t="s">
        <v>2871</v>
      </c>
      <c r="B2408" s="1">
        <v>44242</v>
      </c>
      <c r="C2408">
        <v>4</v>
      </c>
    </row>
    <row r="2409" spans="1:3" ht="14.5" x14ac:dyDescent="0.35">
      <c r="A2409" s="104" t="s">
        <v>2221</v>
      </c>
      <c r="B2409" s="1">
        <v>44242</v>
      </c>
      <c r="C2409">
        <v>12</v>
      </c>
    </row>
    <row r="2410" spans="1:3" ht="14.5" x14ac:dyDescent="0.35">
      <c r="A2410" s="104" t="s">
        <v>575</v>
      </c>
      <c r="B2410" s="1">
        <v>44242</v>
      </c>
      <c r="C2410">
        <v>4</v>
      </c>
    </row>
    <row r="2411" spans="1:3" ht="14.5" x14ac:dyDescent="0.35">
      <c r="A2411" s="104" t="s">
        <v>1194</v>
      </c>
      <c r="B2411" s="1">
        <v>44242</v>
      </c>
      <c r="C2411">
        <v>8</v>
      </c>
    </row>
    <row r="2412" spans="1:3" ht="14.5" x14ac:dyDescent="0.35">
      <c r="A2412" s="104" t="s">
        <v>282</v>
      </c>
      <c r="B2412" s="1">
        <v>44242</v>
      </c>
      <c r="C2412">
        <v>24</v>
      </c>
    </row>
    <row r="2413" spans="1:3" ht="14.5" x14ac:dyDescent="0.35">
      <c r="A2413" s="104" t="s">
        <v>282</v>
      </c>
      <c r="B2413" s="1">
        <v>44242</v>
      </c>
      <c r="C2413">
        <v>88</v>
      </c>
    </row>
    <row r="2414" spans="1:3" ht="14.5" x14ac:dyDescent="0.35">
      <c r="A2414" s="104" t="s">
        <v>245</v>
      </c>
      <c r="B2414" s="1">
        <v>44242</v>
      </c>
      <c r="C2414">
        <v>16</v>
      </c>
    </row>
    <row r="2415" spans="1:3" ht="14.5" x14ac:dyDescent="0.35">
      <c r="A2415" s="104" t="s">
        <v>261</v>
      </c>
      <c r="B2415" s="1">
        <v>44242</v>
      </c>
      <c r="C2415">
        <v>8</v>
      </c>
    </row>
    <row r="2416" spans="1:3" ht="14.5" x14ac:dyDescent="0.35">
      <c r="A2416" s="104" t="s">
        <v>179</v>
      </c>
      <c r="B2416" s="1">
        <v>44242</v>
      </c>
      <c r="C2416">
        <v>8</v>
      </c>
    </row>
    <row r="2417" spans="1:3" ht="14.5" x14ac:dyDescent="0.35">
      <c r="A2417" s="104" t="s">
        <v>1762</v>
      </c>
      <c r="B2417" s="1">
        <v>44242</v>
      </c>
      <c r="C2417">
        <v>8</v>
      </c>
    </row>
    <row r="2418" spans="1:3" ht="14.5" x14ac:dyDescent="0.35">
      <c r="A2418" s="104" t="s">
        <v>1716</v>
      </c>
      <c r="B2418" s="1">
        <v>44242</v>
      </c>
      <c r="C2418">
        <v>16</v>
      </c>
    </row>
    <row r="2419" spans="1:3" ht="14.5" x14ac:dyDescent="0.35">
      <c r="A2419" s="104" t="s">
        <v>1762</v>
      </c>
      <c r="B2419" s="1">
        <v>44242</v>
      </c>
      <c r="C2419">
        <v>8</v>
      </c>
    </row>
    <row r="2420" spans="1:3" ht="14.5" x14ac:dyDescent="0.35">
      <c r="A2420" s="104" t="s">
        <v>1716</v>
      </c>
      <c r="B2420" s="1">
        <v>44242</v>
      </c>
      <c r="C2420">
        <v>8</v>
      </c>
    </row>
    <row r="2421" spans="1:3" ht="14.5" x14ac:dyDescent="0.35">
      <c r="A2421" s="104" t="s">
        <v>2872</v>
      </c>
      <c r="B2421" s="1">
        <v>44242</v>
      </c>
      <c r="C2421">
        <v>16</v>
      </c>
    </row>
    <row r="2422" spans="1:3" ht="14.5" x14ac:dyDescent="0.35">
      <c r="A2422" s="104" t="s">
        <v>2873</v>
      </c>
      <c r="B2422" s="1">
        <v>44242</v>
      </c>
      <c r="C2422">
        <v>16</v>
      </c>
    </row>
    <row r="2423" spans="1:3" ht="14.5" x14ac:dyDescent="0.35">
      <c r="A2423" s="104" t="s">
        <v>2049</v>
      </c>
      <c r="B2423" s="1">
        <v>44242</v>
      </c>
      <c r="C2423">
        <v>2</v>
      </c>
    </row>
    <row r="2424" spans="1:3" ht="14.5" x14ac:dyDescent="0.35">
      <c r="A2424" s="104" t="s">
        <v>2049</v>
      </c>
      <c r="B2424" s="1">
        <v>44242</v>
      </c>
      <c r="C2424">
        <v>2</v>
      </c>
    </row>
    <row r="2425" spans="1:3" ht="14.5" x14ac:dyDescent="0.35">
      <c r="A2425" s="104" t="s">
        <v>2874</v>
      </c>
      <c r="B2425" s="1">
        <v>44242</v>
      </c>
      <c r="C2425">
        <v>8</v>
      </c>
    </row>
    <row r="2426" spans="1:3" ht="14.5" x14ac:dyDescent="0.35">
      <c r="A2426" s="104" t="s">
        <v>2875</v>
      </c>
      <c r="B2426" s="1">
        <v>44242</v>
      </c>
      <c r="C2426">
        <v>4</v>
      </c>
    </row>
    <row r="2427" spans="1:3" ht="14.5" x14ac:dyDescent="0.35">
      <c r="A2427" s="104" t="s">
        <v>2876</v>
      </c>
      <c r="B2427" s="1">
        <v>44242</v>
      </c>
      <c r="C2427">
        <v>6</v>
      </c>
    </row>
    <row r="2428" spans="1:3" ht="14.5" x14ac:dyDescent="0.35">
      <c r="A2428" s="104" t="s">
        <v>2565</v>
      </c>
      <c r="B2428" s="1">
        <v>44242</v>
      </c>
      <c r="C2428">
        <v>12</v>
      </c>
    </row>
    <row r="2429" spans="1:3" ht="14.5" x14ac:dyDescent="0.35">
      <c r="A2429" s="104" t="s">
        <v>2565</v>
      </c>
      <c r="B2429" s="1">
        <v>44242</v>
      </c>
      <c r="C2429">
        <v>2</v>
      </c>
    </row>
    <row r="2430" spans="1:3" ht="14.5" x14ac:dyDescent="0.35">
      <c r="A2430" s="104" t="s">
        <v>2877</v>
      </c>
      <c r="B2430" s="1">
        <v>44242</v>
      </c>
      <c r="C2430">
        <v>8</v>
      </c>
    </row>
    <row r="2431" spans="1:3" ht="14.5" x14ac:dyDescent="0.35">
      <c r="A2431" s="104" t="s">
        <v>2878</v>
      </c>
      <c r="B2431" s="1">
        <v>44242</v>
      </c>
      <c r="C2431">
        <v>8</v>
      </c>
    </row>
    <row r="2432" spans="1:3" ht="14.5" x14ac:dyDescent="0.35">
      <c r="A2432" s="104" t="s">
        <v>2879</v>
      </c>
      <c r="B2432" s="1">
        <v>44242</v>
      </c>
      <c r="C2432">
        <v>2</v>
      </c>
    </row>
    <row r="2433" spans="1:3" ht="14.5" x14ac:dyDescent="0.35">
      <c r="A2433" s="104" t="s">
        <v>2880</v>
      </c>
      <c r="B2433" s="1">
        <v>44242</v>
      </c>
      <c r="C2433">
        <v>2</v>
      </c>
    </row>
    <row r="2434" spans="1:3" ht="14.5" x14ac:dyDescent="0.35">
      <c r="A2434" s="104" t="s">
        <v>1415</v>
      </c>
      <c r="B2434" s="1">
        <v>44242</v>
      </c>
      <c r="C2434">
        <v>12</v>
      </c>
    </row>
    <row r="2435" spans="1:3" ht="14.5" x14ac:dyDescent="0.35">
      <c r="A2435" s="104" t="s">
        <v>2881</v>
      </c>
      <c r="B2435" s="1">
        <v>44242</v>
      </c>
      <c r="C2435">
        <v>8</v>
      </c>
    </row>
    <row r="2436" spans="1:3" ht="14.5" x14ac:dyDescent="0.35">
      <c r="A2436" s="104" t="s">
        <v>2779</v>
      </c>
      <c r="B2436" s="1">
        <v>44242</v>
      </c>
      <c r="C2436">
        <v>8</v>
      </c>
    </row>
    <row r="2437" spans="1:3" ht="14.5" x14ac:dyDescent="0.35">
      <c r="A2437" s="104" t="s">
        <v>2882</v>
      </c>
      <c r="B2437" s="1">
        <v>44242</v>
      </c>
      <c r="C2437">
        <v>6</v>
      </c>
    </row>
    <row r="2438" spans="1:3" ht="14.5" x14ac:dyDescent="0.35">
      <c r="A2438" s="104" t="s">
        <v>2216</v>
      </c>
      <c r="B2438" s="1">
        <v>44242</v>
      </c>
      <c r="C2438">
        <v>12</v>
      </c>
    </row>
    <row r="2439" spans="1:3" ht="14.5" x14ac:dyDescent="0.35">
      <c r="A2439" s="104" t="s">
        <v>2738</v>
      </c>
      <c r="B2439" s="1">
        <v>44242</v>
      </c>
      <c r="C2439">
        <v>8</v>
      </c>
    </row>
    <row r="2440" spans="1:3" ht="14.5" x14ac:dyDescent="0.35">
      <c r="A2440" s="104" t="s">
        <v>2862</v>
      </c>
      <c r="B2440" s="1">
        <v>44242</v>
      </c>
      <c r="C2440">
        <v>2</v>
      </c>
    </row>
    <row r="2441" spans="1:3" ht="14.5" x14ac:dyDescent="0.35">
      <c r="A2441" s="104" t="s">
        <v>2883</v>
      </c>
      <c r="B2441" s="1">
        <v>44242</v>
      </c>
      <c r="C2441">
        <v>2</v>
      </c>
    </row>
    <row r="2442" spans="1:3" ht="14.5" x14ac:dyDescent="0.35">
      <c r="A2442" s="104" t="s">
        <v>2884</v>
      </c>
      <c r="B2442" s="1">
        <v>44242</v>
      </c>
      <c r="C2442">
        <v>2</v>
      </c>
    </row>
    <row r="2443" spans="1:3" ht="14.5" x14ac:dyDescent="0.35">
      <c r="A2443" s="104" t="s">
        <v>2885</v>
      </c>
      <c r="B2443" s="1">
        <v>44242</v>
      </c>
      <c r="C2443">
        <v>4</v>
      </c>
    </row>
    <row r="2444" spans="1:3" ht="14.5" x14ac:dyDescent="0.35">
      <c r="A2444" s="104" t="s">
        <v>2211</v>
      </c>
      <c r="B2444" s="1">
        <v>44242</v>
      </c>
      <c r="C2444">
        <v>4</v>
      </c>
    </row>
    <row r="2445" spans="1:3" ht="14.5" x14ac:dyDescent="0.35">
      <c r="A2445" s="104" t="s">
        <v>2670</v>
      </c>
      <c r="B2445" s="1">
        <v>44242</v>
      </c>
      <c r="C2445">
        <v>8</v>
      </c>
    </row>
    <row r="2446" spans="1:3" ht="14.5" x14ac:dyDescent="0.35">
      <c r="A2446" s="104" t="s">
        <v>2886</v>
      </c>
      <c r="B2446" s="1">
        <v>44242</v>
      </c>
      <c r="C2446">
        <v>2</v>
      </c>
    </row>
    <row r="2447" spans="1:3" ht="14.5" x14ac:dyDescent="0.35">
      <c r="A2447" s="104" t="s">
        <v>2887</v>
      </c>
      <c r="B2447" s="1">
        <v>44242</v>
      </c>
      <c r="C2447">
        <v>2</v>
      </c>
    </row>
    <row r="2448" spans="1:3" ht="14.5" x14ac:dyDescent="0.35">
      <c r="A2448" s="104" t="s">
        <v>2742</v>
      </c>
      <c r="B2448" s="1">
        <v>44242</v>
      </c>
      <c r="C2448">
        <v>6</v>
      </c>
    </row>
    <row r="2449" spans="1:3" ht="14.5" x14ac:dyDescent="0.35">
      <c r="A2449" s="104" t="s">
        <v>2888</v>
      </c>
      <c r="B2449" s="1">
        <v>44242</v>
      </c>
      <c r="C2449">
        <v>2</v>
      </c>
    </row>
    <row r="2450" spans="1:3" ht="14.5" x14ac:dyDescent="0.35">
      <c r="A2450" s="104" t="s">
        <v>2889</v>
      </c>
      <c r="B2450" s="1">
        <v>44242</v>
      </c>
      <c r="C2450">
        <v>4</v>
      </c>
    </row>
    <row r="2451" spans="1:3" ht="14.5" x14ac:dyDescent="0.35">
      <c r="A2451" s="104" t="s">
        <v>1879</v>
      </c>
      <c r="B2451" s="1">
        <v>44242</v>
      </c>
      <c r="C2451">
        <v>8</v>
      </c>
    </row>
    <row r="2452" spans="1:3" ht="14.5" x14ac:dyDescent="0.35">
      <c r="A2452" s="104" t="s">
        <v>2890</v>
      </c>
      <c r="B2452" s="1">
        <v>44242</v>
      </c>
      <c r="C2452">
        <v>4</v>
      </c>
    </row>
    <row r="2453" spans="1:3" ht="14.5" x14ac:dyDescent="0.35">
      <c r="A2453" s="104" t="s">
        <v>1426</v>
      </c>
      <c r="B2453" s="1">
        <v>44242</v>
      </c>
      <c r="C2453">
        <v>4</v>
      </c>
    </row>
    <row r="2454" spans="1:3" ht="14.5" x14ac:dyDescent="0.35">
      <c r="A2454" s="104" t="s">
        <v>2563</v>
      </c>
      <c r="B2454" s="1">
        <v>44242</v>
      </c>
      <c r="C2454">
        <v>8</v>
      </c>
    </row>
    <row r="2455" spans="1:3" ht="14.5" x14ac:dyDescent="0.35">
      <c r="A2455" s="104" t="s">
        <v>2891</v>
      </c>
      <c r="B2455" s="1">
        <v>44242</v>
      </c>
      <c r="C2455">
        <v>2</v>
      </c>
    </row>
    <row r="2456" spans="1:3" ht="14.5" x14ac:dyDescent="0.35">
      <c r="A2456" s="104" t="s">
        <v>1959</v>
      </c>
      <c r="B2456" s="1">
        <v>44242</v>
      </c>
      <c r="C2456">
        <v>6</v>
      </c>
    </row>
    <row r="2457" spans="1:3" ht="14.5" x14ac:dyDescent="0.35">
      <c r="A2457" s="104" t="s">
        <v>2892</v>
      </c>
      <c r="B2457" s="1">
        <v>44242</v>
      </c>
      <c r="C2457">
        <v>2</v>
      </c>
    </row>
    <row r="2458" spans="1:3" ht="14.5" x14ac:dyDescent="0.35">
      <c r="A2458" s="104" t="s">
        <v>2893</v>
      </c>
      <c r="B2458" s="1">
        <v>44242</v>
      </c>
      <c r="C2458">
        <v>2</v>
      </c>
    </row>
    <row r="2459" spans="1:3" ht="14.5" x14ac:dyDescent="0.35">
      <c r="A2459" s="104" t="s">
        <v>2894</v>
      </c>
      <c r="B2459" s="1">
        <v>44242</v>
      </c>
      <c r="C2459">
        <v>6</v>
      </c>
    </row>
    <row r="2460" spans="1:3" ht="14.5" x14ac:dyDescent="0.35">
      <c r="A2460" s="104" t="s">
        <v>2749</v>
      </c>
      <c r="B2460" s="1">
        <v>44242</v>
      </c>
      <c r="C2460">
        <v>8</v>
      </c>
    </row>
    <row r="2461" spans="1:3" ht="14.5" x14ac:dyDescent="0.35">
      <c r="A2461" s="104" t="s">
        <v>2895</v>
      </c>
      <c r="B2461" s="1">
        <v>44242</v>
      </c>
      <c r="C2461">
        <v>8</v>
      </c>
    </row>
    <row r="2462" spans="1:3" ht="14.5" x14ac:dyDescent="0.35">
      <c r="A2462" s="104" t="s">
        <v>2896</v>
      </c>
      <c r="B2462" s="1">
        <v>44242</v>
      </c>
      <c r="C2462">
        <v>12</v>
      </c>
    </row>
    <row r="2463" spans="1:3" ht="14.5" x14ac:dyDescent="0.35">
      <c r="A2463" s="104" t="s">
        <v>2750</v>
      </c>
      <c r="B2463" s="1">
        <v>44242</v>
      </c>
      <c r="C2463">
        <v>12</v>
      </c>
    </row>
    <row r="2464" spans="1:3" ht="14.5" x14ac:dyDescent="0.35">
      <c r="A2464" s="104" t="s">
        <v>2897</v>
      </c>
      <c r="B2464" s="1">
        <v>44242</v>
      </c>
      <c r="C2464">
        <v>12</v>
      </c>
    </row>
    <row r="2465" spans="1:3" ht="14.5" x14ac:dyDescent="0.35">
      <c r="A2465" s="104" t="s">
        <v>2677</v>
      </c>
      <c r="B2465" s="1">
        <v>44242</v>
      </c>
      <c r="C2465">
        <v>2</v>
      </c>
    </row>
    <row r="2466" spans="1:3" ht="14.5" x14ac:dyDescent="0.35">
      <c r="A2466" s="104" t="s">
        <v>2898</v>
      </c>
      <c r="B2466" s="1">
        <v>44242</v>
      </c>
      <c r="C2466">
        <v>12</v>
      </c>
    </row>
    <row r="2467" spans="1:3" ht="14.5" x14ac:dyDescent="0.35">
      <c r="A2467" s="104" t="s">
        <v>1408</v>
      </c>
      <c r="B2467" s="1">
        <v>44242</v>
      </c>
      <c r="C2467">
        <v>16</v>
      </c>
    </row>
    <row r="2468" spans="1:3" ht="14.5" x14ac:dyDescent="0.35">
      <c r="A2468" s="104" t="s">
        <v>1863</v>
      </c>
      <c r="B2468" s="1">
        <v>44242</v>
      </c>
      <c r="C2468">
        <v>8</v>
      </c>
    </row>
    <row r="2469" spans="1:3" ht="14.5" x14ac:dyDescent="0.35">
      <c r="A2469" s="104" t="s">
        <v>2217</v>
      </c>
      <c r="B2469" s="1">
        <v>44242</v>
      </c>
      <c r="C2469">
        <v>12</v>
      </c>
    </row>
    <row r="2470" spans="1:3" ht="14.5" x14ac:dyDescent="0.35">
      <c r="A2470" s="104" t="s">
        <v>2899</v>
      </c>
      <c r="B2470" s="1">
        <v>44242</v>
      </c>
      <c r="C2470">
        <v>8</v>
      </c>
    </row>
    <row r="2471" spans="1:3" ht="14.5" x14ac:dyDescent="0.35">
      <c r="A2471" s="104" t="s">
        <v>1440</v>
      </c>
      <c r="B2471" s="1">
        <v>44242</v>
      </c>
      <c r="C2471">
        <v>2</v>
      </c>
    </row>
    <row r="2472" spans="1:3" ht="14.5" x14ac:dyDescent="0.35">
      <c r="A2472" s="104" t="s">
        <v>1821</v>
      </c>
      <c r="B2472" s="1">
        <v>44242</v>
      </c>
      <c r="C2472">
        <v>8</v>
      </c>
    </row>
    <row r="2473" spans="1:3" ht="14.5" x14ac:dyDescent="0.35">
      <c r="A2473" s="104" t="s">
        <v>1588</v>
      </c>
      <c r="B2473" s="1">
        <v>44242</v>
      </c>
      <c r="C2473">
        <v>16</v>
      </c>
    </row>
    <row r="2474" spans="1:3" ht="14.5" x14ac:dyDescent="0.35">
      <c r="A2474" s="104" t="s">
        <v>1446</v>
      </c>
      <c r="B2474" s="1">
        <v>44242</v>
      </c>
      <c r="C2474">
        <v>4</v>
      </c>
    </row>
    <row r="2475" spans="1:3" ht="14.5" x14ac:dyDescent="0.35">
      <c r="A2475" s="104" t="s">
        <v>262</v>
      </c>
      <c r="B2475" s="1">
        <v>44242</v>
      </c>
      <c r="C2475">
        <v>4</v>
      </c>
    </row>
    <row r="2476" spans="1:3" ht="14.5" x14ac:dyDescent="0.35">
      <c r="A2476" s="104" t="s">
        <v>1421</v>
      </c>
      <c r="B2476" s="1">
        <v>44242</v>
      </c>
      <c r="C2476">
        <v>16</v>
      </c>
    </row>
    <row r="2477" spans="1:3" ht="14.5" x14ac:dyDescent="0.35">
      <c r="A2477" s="104" t="s">
        <v>1421</v>
      </c>
      <c r="B2477" s="1">
        <v>44242</v>
      </c>
      <c r="C2477">
        <v>16</v>
      </c>
    </row>
    <row r="2478" spans="1:3" ht="14.5" x14ac:dyDescent="0.35">
      <c r="A2478" s="104" t="s">
        <v>1589</v>
      </c>
      <c r="B2478" s="1">
        <v>44242</v>
      </c>
      <c r="C2478">
        <v>112</v>
      </c>
    </row>
    <row r="2479" spans="1:3" ht="14.5" x14ac:dyDescent="0.35">
      <c r="A2479" s="104" t="s">
        <v>1589</v>
      </c>
      <c r="B2479" s="1">
        <v>44242</v>
      </c>
      <c r="C2479">
        <v>32</v>
      </c>
    </row>
    <row r="2480" spans="1:3" ht="14.5" x14ac:dyDescent="0.35">
      <c r="A2480" s="104" t="s">
        <v>1656</v>
      </c>
      <c r="B2480" s="1">
        <v>44242</v>
      </c>
      <c r="C2480">
        <v>16</v>
      </c>
    </row>
    <row r="2481" spans="1:3" ht="14.5" x14ac:dyDescent="0.35">
      <c r="A2481" s="104" t="s">
        <v>1679</v>
      </c>
      <c r="B2481" s="1">
        <v>44242</v>
      </c>
      <c r="C2481">
        <v>8</v>
      </c>
    </row>
    <row r="2482" spans="1:3" ht="14.5" x14ac:dyDescent="0.35">
      <c r="A2482" s="104" t="s">
        <v>2019</v>
      </c>
      <c r="B2482" s="1">
        <v>44242</v>
      </c>
      <c r="C2482">
        <v>4</v>
      </c>
    </row>
    <row r="2483" spans="1:3" ht="14.5" x14ac:dyDescent="0.35">
      <c r="A2483" s="104" t="s">
        <v>2679</v>
      </c>
      <c r="B2483" s="1">
        <v>44242</v>
      </c>
      <c r="C2483">
        <v>8</v>
      </c>
    </row>
    <row r="2484" spans="1:3" ht="14.5" x14ac:dyDescent="0.35">
      <c r="A2484" s="104" t="s">
        <v>1595</v>
      </c>
      <c r="B2484" s="1">
        <v>44242</v>
      </c>
      <c r="C2484">
        <v>96</v>
      </c>
    </row>
    <row r="2485" spans="1:3" ht="14.5" x14ac:dyDescent="0.35">
      <c r="A2485" s="104" t="s">
        <v>1595</v>
      </c>
      <c r="B2485" s="1">
        <v>44242</v>
      </c>
      <c r="C2485">
        <v>32</v>
      </c>
    </row>
    <row r="2486" spans="1:3" ht="14.5" x14ac:dyDescent="0.35">
      <c r="A2486" s="104" t="s">
        <v>121</v>
      </c>
      <c r="B2486" s="1">
        <v>44242</v>
      </c>
      <c r="C2486">
        <v>1</v>
      </c>
    </row>
    <row r="2487" spans="1:3" ht="14.5" x14ac:dyDescent="0.35">
      <c r="A2487" s="104" t="s">
        <v>121</v>
      </c>
      <c r="B2487" s="1">
        <v>44242</v>
      </c>
      <c r="C2487">
        <v>1</v>
      </c>
    </row>
    <row r="2488" spans="1:3" ht="14.5" x14ac:dyDescent="0.35">
      <c r="A2488" s="104" t="s">
        <v>1456</v>
      </c>
      <c r="B2488" s="1">
        <v>44242</v>
      </c>
      <c r="C2488">
        <v>4</v>
      </c>
    </row>
    <row r="2489" spans="1:3" ht="14.5" x14ac:dyDescent="0.35">
      <c r="A2489" s="104" t="s">
        <v>1456</v>
      </c>
      <c r="B2489" s="1">
        <v>44242</v>
      </c>
      <c r="C2489">
        <v>8</v>
      </c>
    </row>
    <row r="2490" spans="1:3" ht="14.5" x14ac:dyDescent="0.35">
      <c r="A2490" s="104" t="s">
        <v>2900</v>
      </c>
      <c r="B2490" s="1">
        <v>44242</v>
      </c>
      <c r="C2490">
        <v>4</v>
      </c>
    </row>
    <row r="2491" spans="1:3" ht="14.5" x14ac:dyDescent="0.35">
      <c r="A2491" s="104" t="s">
        <v>2034</v>
      </c>
      <c r="B2491" s="1">
        <v>44242</v>
      </c>
      <c r="C2491">
        <v>32</v>
      </c>
    </row>
    <row r="2492" spans="1:3" ht="14.5" x14ac:dyDescent="0.35">
      <c r="A2492" s="104" t="s">
        <v>2034</v>
      </c>
      <c r="B2492" s="1">
        <v>44242</v>
      </c>
      <c r="C2492">
        <v>8</v>
      </c>
    </row>
    <row r="2493" spans="1:3" ht="14.5" x14ac:dyDescent="0.35">
      <c r="A2493" s="104" t="s">
        <v>1531</v>
      </c>
      <c r="B2493" s="1">
        <v>44242</v>
      </c>
      <c r="C2493">
        <v>32</v>
      </c>
    </row>
    <row r="2494" spans="1:3" ht="14.5" x14ac:dyDescent="0.35">
      <c r="A2494" s="104" t="s">
        <v>1463</v>
      </c>
      <c r="B2494" s="1">
        <v>44242</v>
      </c>
      <c r="C2494">
        <v>32</v>
      </c>
    </row>
    <row r="2495" spans="1:3" ht="14.5" x14ac:dyDescent="0.35">
      <c r="A2495" s="104" t="s">
        <v>1466</v>
      </c>
      <c r="B2495" s="1">
        <v>44242</v>
      </c>
      <c r="C2495">
        <v>28</v>
      </c>
    </row>
    <row r="2496" spans="1:3" ht="14.5" x14ac:dyDescent="0.35">
      <c r="A2496" s="104" t="s">
        <v>1468</v>
      </c>
      <c r="B2496" s="1">
        <v>44242</v>
      </c>
      <c r="C2496">
        <v>18</v>
      </c>
    </row>
    <row r="2497" spans="1:3" ht="14.5" x14ac:dyDescent="0.35">
      <c r="A2497" s="104" t="s">
        <v>1807</v>
      </c>
      <c r="B2497" s="1">
        <v>44242</v>
      </c>
      <c r="C2497">
        <v>50</v>
      </c>
    </row>
    <row r="2498" spans="1:3" ht="14.5" x14ac:dyDescent="0.35">
      <c r="A2498" s="104" t="s">
        <v>1314</v>
      </c>
      <c r="B2498" s="1">
        <v>44242</v>
      </c>
      <c r="C2498">
        <v>50</v>
      </c>
    </row>
    <row r="2499" spans="1:3" ht="14.5" x14ac:dyDescent="0.35">
      <c r="A2499" s="104" t="s">
        <v>1314</v>
      </c>
      <c r="B2499" s="1">
        <v>44242</v>
      </c>
      <c r="C2499">
        <v>50</v>
      </c>
    </row>
    <row r="2500" spans="1:3" ht="14.5" x14ac:dyDescent="0.35">
      <c r="A2500" s="104" t="s">
        <v>9</v>
      </c>
      <c r="B2500" s="1">
        <v>44242</v>
      </c>
      <c r="C2500">
        <v>1</v>
      </c>
    </row>
    <row r="2501" spans="1:3" ht="14.5" x14ac:dyDescent="0.35">
      <c r="A2501" s="104" t="s">
        <v>2381</v>
      </c>
      <c r="B2501" s="1">
        <v>44242</v>
      </c>
      <c r="C2501">
        <v>8</v>
      </c>
    </row>
    <row r="2502" spans="1:3" ht="14.5" x14ac:dyDescent="0.35">
      <c r="A2502" s="104" t="s">
        <v>10</v>
      </c>
      <c r="B2502" s="1">
        <v>44242</v>
      </c>
      <c r="C2502">
        <v>4</v>
      </c>
    </row>
    <row r="2503" spans="1:3" ht="14.5" x14ac:dyDescent="0.35">
      <c r="A2503" s="104" t="s">
        <v>1334</v>
      </c>
      <c r="B2503" s="1">
        <v>44242</v>
      </c>
      <c r="C2503">
        <v>52</v>
      </c>
    </row>
    <row r="2504" spans="1:3" ht="14.5" x14ac:dyDescent="0.35">
      <c r="A2504" s="104" t="s">
        <v>2033</v>
      </c>
      <c r="B2504" s="1">
        <v>44242</v>
      </c>
      <c r="C2504">
        <v>1</v>
      </c>
    </row>
    <row r="2505" spans="1:3" ht="14.5" x14ac:dyDescent="0.35">
      <c r="A2505" s="104" t="s">
        <v>2901</v>
      </c>
      <c r="B2505" s="1">
        <v>44242</v>
      </c>
      <c r="C2505">
        <v>2</v>
      </c>
    </row>
    <row r="2506" spans="1:3" ht="14.5" x14ac:dyDescent="0.35">
      <c r="A2506" s="104" t="s">
        <v>1580</v>
      </c>
      <c r="B2506" s="1">
        <v>44242</v>
      </c>
      <c r="C2506">
        <v>4</v>
      </c>
    </row>
    <row r="2507" spans="1:3" ht="14.5" x14ac:dyDescent="0.35">
      <c r="A2507" s="104" t="s">
        <v>1580</v>
      </c>
      <c r="B2507" s="1">
        <v>44242</v>
      </c>
      <c r="C2507">
        <v>2</v>
      </c>
    </row>
    <row r="2508" spans="1:3" ht="14.5" x14ac:dyDescent="0.35">
      <c r="A2508" s="104" t="s">
        <v>2903</v>
      </c>
      <c r="B2508" s="1">
        <v>44242</v>
      </c>
      <c r="C2508">
        <v>1</v>
      </c>
    </row>
    <row r="2509" spans="1:3" ht="14.5" x14ac:dyDescent="0.35">
      <c r="A2509" s="104" t="s">
        <v>2904</v>
      </c>
      <c r="B2509" s="1">
        <v>44242</v>
      </c>
      <c r="C2509">
        <v>1</v>
      </c>
    </row>
    <row r="2510" spans="1:3" ht="14.5" x14ac:dyDescent="0.35">
      <c r="A2510" s="104" t="s">
        <v>2763</v>
      </c>
      <c r="B2510" s="1">
        <v>44242</v>
      </c>
      <c r="C2510">
        <v>1</v>
      </c>
    </row>
    <row r="2511" spans="1:3" ht="14.5" x14ac:dyDescent="0.35">
      <c r="A2511" s="104" t="s">
        <v>2591</v>
      </c>
      <c r="B2511" s="1">
        <v>44242</v>
      </c>
      <c r="C2511">
        <v>2</v>
      </c>
    </row>
    <row r="2512" spans="1:3" ht="14.5" x14ac:dyDescent="0.35">
      <c r="A2512" s="104" t="s">
        <v>2905</v>
      </c>
      <c r="B2512" s="1">
        <v>44242</v>
      </c>
      <c r="C2512">
        <v>1</v>
      </c>
    </row>
    <row r="2513" spans="1:3" ht="14.5" x14ac:dyDescent="0.35">
      <c r="A2513" s="104" t="s">
        <v>1480</v>
      </c>
      <c r="B2513" s="1">
        <v>44242</v>
      </c>
      <c r="C2513">
        <v>1</v>
      </c>
    </row>
    <row r="2514" spans="1:3" ht="14.5" x14ac:dyDescent="0.35">
      <c r="A2514" s="104" t="s">
        <v>2906</v>
      </c>
      <c r="B2514" s="1">
        <v>44242</v>
      </c>
      <c r="C2514">
        <v>1</v>
      </c>
    </row>
    <row r="2515" spans="1:3" ht="14.5" x14ac:dyDescent="0.35">
      <c r="A2515" s="104" t="s">
        <v>1622</v>
      </c>
      <c r="B2515" s="1">
        <v>44242</v>
      </c>
      <c r="C2515">
        <v>2</v>
      </c>
    </row>
    <row r="2516" spans="1:3" ht="14.5" x14ac:dyDescent="0.35">
      <c r="A2516" s="104" t="s">
        <v>2907</v>
      </c>
      <c r="B2516" s="1">
        <v>44242</v>
      </c>
      <c r="C2516">
        <v>1</v>
      </c>
    </row>
    <row r="2517" spans="1:3" ht="14.5" x14ac:dyDescent="0.35">
      <c r="A2517" s="104" t="s">
        <v>1510</v>
      </c>
      <c r="B2517" s="1">
        <v>44242</v>
      </c>
      <c r="C2517">
        <v>1</v>
      </c>
    </row>
    <row r="2518" spans="1:3" ht="14.5" x14ac:dyDescent="0.35">
      <c r="A2518" s="104" t="s">
        <v>1510</v>
      </c>
      <c r="B2518" s="1">
        <v>44242</v>
      </c>
      <c r="C2518">
        <v>2</v>
      </c>
    </row>
    <row r="2519" spans="1:3" ht="14.5" x14ac:dyDescent="0.35">
      <c r="A2519" s="104" t="s">
        <v>1585</v>
      </c>
      <c r="B2519" s="1">
        <v>44242</v>
      </c>
      <c r="C2519">
        <v>1</v>
      </c>
    </row>
    <row r="2520" spans="1:3" ht="14.5" x14ac:dyDescent="0.35">
      <c r="A2520" s="104" t="s">
        <v>1605</v>
      </c>
      <c r="B2520" s="1">
        <v>44242</v>
      </c>
      <c r="C2520">
        <v>1</v>
      </c>
    </row>
    <row r="2521" spans="1:3" ht="14.5" x14ac:dyDescent="0.35">
      <c r="A2521" s="104" t="s">
        <v>2908</v>
      </c>
      <c r="B2521" s="1">
        <v>44242</v>
      </c>
      <c r="C2521">
        <v>1</v>
      </c>
    </row>
    <row r="2522" spans="1:3" ht="14.5" x14ac:dyDescent="0.35">
      <c r="A2522" s="104" t="s">
        <v>786</v>
      </c>
      <c r="B2522" s="1">
        <v>44242</v>
      </c>
      <c r="C2522">
        <v>2</v>
      </c>
    </row>
    <row r="2523" spans="1:3" ht="14.5" x14ac:dyDescent="0.35">
      <c r="A2523" s="104" t="s">
        <v>1195</v>
      </c>
      <c r="B2523" s="1">
        <v>44242</v>
      </c>
      <c r="C2523">
        <v>1</v>
      </c>
    </row>
    <row r="2524" spans="1:3" ht="14.5" x14ac:dyDescent="0.35">
      <c r="A2524" s="104" t="s">
        <v>1196</v>
      </c>
      <c r="B2524" s="1">
        <v>44242</v>
      </c>
      <c r="C2524">
        <v>1</v>
      </c>
    </row>
    <row r="2525" spans="1:3" ht="14.5" x14ac:dyDescent="0.35">
      <c r="A2525" s="104" t="s">
        <v>1197</v>
      </c>
      <c r="B2525" s="1">
        <v>44242</v>
      </c>
      <c r="C2525">
        <v>4</v>
      </c>
    </row>
    <row r="2526" spans="1:3" ht="14.5" x14ac:dyDescent="0.35">
      <c r="A2526" s="104" t="s">
        <v>1135</v>
      </c>
      <c r="B2526" s="1">
        <v>44242</v>
      </c>
      <c r="C2526">
        <v>2</v>
      </c>
    </row>
    <row r="2527" spans="1:3" ht="14.5" x14ac:dyDescent="0.35">
      <c r="A2527" s="104" t="s">
        <v>2909</v>
      </c>
      <c r="B2527" s="1">
        <v>44242</v>
      </c>
      <c r="C2527">
        <v>14</v>
      </c>
    </row>
    <row r="2528" spans="1:3" ht="14.5" x14ac:dyDescent="0.35">
      <c r="A2528" s="104" t="s">
        <v>2861</v>
      </c>
      <c r="B2528" s="1">
        <v>44242</v>
      </c>
      <c r="C2528">
        <v>1</v>
      </c>
    </row>
    <row r="2529" spans="1:3" ht="14.5" x14ac:dyDescent="0.35">
      <c r="A2529" s="104" t="s">
        <v>2861</v>
      </c>
      <c r="B2529" s="1">
        <v>44242</v>
      </c>
      <c r="C2529">
        <v>9</v>
      </c>
    </row>
    <row r="2530" spans="1:3" ht="14.5" x14ac:dyDescent="0.35">
      <c r="A2530" s="104" t="s">
        <v>111</v>
      </c>
      <c r="B2530" s="1">
        <v>44242</v>
      </c>
      <c r="C2530">
        <v>5</v>
      </c>
    </row>
    <row r="2531" spans="1:3" ht="14.5" x14ac:dyDescent="0.35">
      <c r="A2531" s="104" t="s">
        <v>1198</v>
      </c>
      <c r="B2531" s="1">
        <v>44242</v>
      </c>
      <c r="C2531">
        <v>5</v>
      </c>
    </row>
    <row r="2532" spans="1:3" ht="14.5" x14ac:dyDescent="0.35">
      <c r="A2532" s="104" t="s">
        <v>910</v>
      </c>
      <c r="B2532" s="1">
        <v>44242</v>
      </c>
      <c r="C2532">
        <v>10</v>
      </c>
    </row>
    <row r="2533" spans="1:3" ht="14.5" x14ac:dyDescent="0.35">
      <c r="A2533" s="104" t="s">
        <v>910</v>
      </c>
      <c r="B2533" s="1">
        <v>44242</v>
      </c>
      <c r="C2533">
        <v>5</v>
      </c>
    </row>
    <row r="2534" spans="1:3" ht="14.5" x14ac:dyDescent="0.35">
      <c r="A2534" s="104" t="s">
        <v>1145</v>
      </c>
      <c r="B2534" s="1">
        <v>44242</v>
      </c>
      <c r="C2534">
        <v>10</v>
      </c>
    </row>
    <row r="2535" spans="1:3" ht="14.5" x14ac:dyDescent="0.35">
      <c r="A2535" s="104" t="s">
        <v>65</v>
      </c>
      <c r="B2535" s="1">
        <v>44242</v>
      </c>
      <c r="C2535">
        <v>10</v>
      </c>
    </row>
    <row r="2536" spans="1:3" ht="14.5" x14ac:dyDescent="0.35">
      <c r="A2536" s="104" t="s">
        <v>112</v>
      </c>
      <c r="B2536" s="1">
        <v>44242</v>
      </c>
      <c r="C2536">
        <v>2</v>
      </c>
    </row>
    <row r="2537" spans="1:3" ht="14.5" x14ac:dyDescent="0.35">
      <c r="A2537" s="105" t="s">
        <v>433</v>
      </c>
      <c r="B2537" s="1">
        <v>44242</v>
      </c>
      <c r="C2537">
        <v>12</v>
      </c>
    </row>
    <row r="2538" spans="1:3" ht="14.5" x14ac:dyDescent="0.35">
      <c r="A2538" s="105" t="s">
        <v>1036</v>
      </c>
      <c r="B2538" s="1">
        <v>44242</v>
      </c>
      <c r="C2538">
        <v>2</v>
      </c>
    </row>
    <row r="2539" spans="1:3" ht="14.5" x14ac:dyDescent="0.35">
      <c r="A2539" s="105" t="s">
        <v>298</v>
      </c>
      <c r="B2539" s="1">
        <v>44242</v>
      </c>
      <c r="C2539">
        <v>1</v>
      </c>
    </row>
    <row r="2540" spans="1:3" ht="14.5" x14ac:dyDescent="0.35">
      <c r="A2540" s="105" t="s">
        <v>298</v>
      </c>
      <c r="B2540" s="1">
        <v>44242</v>
      </c>
      <c r="C2540">
        <v>3</v>
      </c>
    </row>
    <row r="2541" spans="1:3" ht="14.5" x14ac:dyDescent="0.35">
      <c r="A2541" s="105" t="s">
        <v>651</v>
      </c>
      <c r="B2541" s="1">
        <v>44242</v>
      </c>
      <c r="C2541">
        <v>8</v>
      </c>
    </row>
    <row r="2542" spans="1:3" ht="14.5" x14ac:dyDescent="0.35">
      <c r="A2542" s="105" t="s">
        <v>651</v>
      </c>
      <c r="B2542" s="1">
        <v>44242</v>
      </c>
      <c r="C2542">
        <v>4</v>
      </c>
    </row>
    <row r="2543" spans="1:3" ht="14.5" x14ac:dyDescent="0.35">
      <c r="A2543" s="104" t="s">
        <v>1195</v>
      </c>
      <c r="B2543" s="1">
        <v>44242</v>
      </c>
      <c r="C2543">
        <v>1</v>
      </c>
    </row>
    <row r="2544" spans="1:3" ht="14.5" x14ac:dyDescent="0.35">
      <c r="A2544" s="104" t="s">
        <v>1196</v>
      </c>
      <c r="B2544" s="1">
        <v>44242</v>
      </c>
      <c r="C2544">
        <v>1</v>
      </c>
    </row>
    <row r="2545" spans="1:3" ht="14.5" x14ac:dyDescent="0.35">
      <c r="A2545" s="104" t="s">
        <v>1197</v>
      </c>
      <c r="B2545" s="1">
        <v>44242</v>
      </c>
      <c r="C2545">
        <v>4</v>
      </c>
    </row>
    <row r="2546" spans="1:3" ht="14.5" x14ac:dyDescent="0.35">
      <c r="A2546" s="104" t="s">
        <v>1135</v>
      </c>
      <c r="B2546" s="1">
        <v>44242</v>
      </c>
      <c r="C2546">
        <v>2</v>
      </c>
    </row>
    <row r="2547" spans="1:3" ht="14.5" x14ac:dyDescent="0.35">
      <c r="A2547" s="104" t="s">
        <v>1696</v>
      </c>
      <c r="B2547" s="1">
        <v>44242</v>
      </c>
      <c r="C2547">
        <v>300</v>
      </c>
    </row>
    <row r="2548" spans="1:3" ht="14.5" x14ac:dyDescent="0.35">
      <c r="A2548" s="104" t="s">
        <v>2911</v>
      </c>
      <c r="B2548" s="1">
        <v>44242</v>
      </c>
      <c r="C2548">
        <v>150</v>
      </c>
    </row>
    <row r="2549" spans="1:3" ht="14.5" x14ac:dyDescent="0.35">
      <c r="A2549" s="104" t="s">
        <v>2911</v>
      </c>
      <c r="B2549" s="1">
        <v>44242</v>
      </c>
      <c r="C2549">
        <v>50</v>
      </c>
    </row>
    <row r="2550" spans="1:3" ht="14.5" x14ac:dyDescent="0.35">
      <c r="A2550" s="104" t="s">
        <v>2384</v>
      </c>
      <c r="B2550" s="1">
        <v>44242</v>
      </c>
      <c r="C2550">
        <v>12</v>
      </c>
    </row>
    <row r="2551" spans="1:3" ht="14.5" x14ac:dyDescent="0.35">
      <c r="A2551" s="104" t="s">
        <v>2912</v>
      </c>
      <c r="B2551" s="1">
        <v>44242</v>
      </c>
      <c r="C2551">
        <v>20</v>
      </c>
    </row>
    <row r="2552" spans="1:3" ht="14.5" x14ac:dyDescent="0.35">
      <c r="A2552" s="104" t="s">
        <v>2912</v>
      </c>
      <c r="B2552" s="1">
        <v>44242</v>
      </c>
      <c r="C2552">
        <v>20</v>
      </c>
    </row>
    <row r="2553" spans="1:3" ht="14.5" x14ac:dyDescent="0.35">
      <c r="A2553" s="104" t="s">
        <v>2193</v>
      </c>
      <c r="B2553" s="1">
        <v>44242</v>
      </c>
      <c r="C2553">
        <v>1</v>
      </c>
    </row>
    <row r="2554" spans="1:3" ht="14.5" x14ac:dyDescent="0.35">
      <c r="A2554" s="104" t="s">
        <v>1068</v>
      </c>
      <c r="B2554" s="1">
        <v>44242</v>
      </c>
      <c r="C2554">
        <v>3</v>
      </c>
    </row>
    <row r="2555" spans="1:3" ht="14.5" x14ac:dyDescent="0.35">
      <c r="A2555" s="104" t="s">
        <v>1347</v>
      </c>
      <c r="B2555" s="1">
        <v>44242</v>
      </c>
      <c r="C2555">
        <v>250</v>
      </c>
    </row>
    <row r="2556" spans="1:3" ht="14.5" x14ac:dyDescent="0.35">
      <c r="A2556" s="104" t="s">
        <v>1347</v>
      </c>
      <c r="B2556" s="1">
        <v>44242</v>
      </c>
      <c r="C2556">
        <v>750</v>
      </c>
    </row>
    <row r="2557" spans="1:3" ht="14.5" x14ac:dyDescent="0.35">
      <c r="A2557" s="104" t="s">
        <v>1636</v>
      </c>
      <c r="B2557" s="1">
        <v>44242</v>
      </c>
      <c r="C2557">
        <v>3</v>
      </c>
    </row>
    <row r="2558" spans="1:3" ht="14.5" x14ac:dyDescent="0.35">
      <c r="A2558" s="104" t="s">
        <v>2594</v>
      </c>
      <c r="B2558" s="1">
        <v>44242</v>
      </c>
      <c r="C2558">
        <v>1</v>
      </c>
    </row>
    <row r="2559" spans="1:3" ht="14.5" x14ac:dyDescent="0.35">
      <c r="A2559" s="104" t="s">
        <v>2913</v>
      </c>
      <c r="B2559" s="1">
        <v>44242</v>
      </c>
      <c r="C2559">
        <v>1</v>
      </c>
    </row>
    <row r="2560" spans="1:3" ht="14.5" x14ac:dyDescent="0.35">
      <c r="A2560" s="104" t="s">
        <v>2914</v>
      </c>
      <c r="B2560" s="1">
        <v>44242</v>
      </c>
      <c r="C2560">
        <v>1</v>
      </c>
    </row>
    <row r="2561" spans="1:3" ht="14.5" x14ac:dyDescent="0.35">
      <c r="A2561" s="104" t="s">
        <v>2915</v>
      </c>
      <c r="B2561" s="1">
        <v>44242</v>
      </c>
      <c r="C2561">
        <v>1</v>
      </c>
    </row>
    <row r="2562" spans="1:3" ht="14.5" x14ac:dyDescent="0.35">
      <c r="A2562" s="104" t="s">
        <v>2916</v>
      </c>
      <c r="B2562" s="1">
        <v>44242</v>
      </c>
      <c r="C2562">
        <v>4</v>
      </c>
    </row>
    <row r="2563" spans="1:3" ht="14.5" x14ac:dyDescent="0.35">
      <c r="A2563" s="104" t="s">
        <v>1459</v>
      </c>
      <c r="B2563" s="1">
        <v>44242</v>
      </c>
      <c r="C2563">
        <v>8</v>
      </c>
    </row>
    <row r="2564" spans="1:3" ht="14.5" x14ac:dyDescent="0.35">
      <c r="A2564" s="104" t="s">
        <v>2060</v>
      </c>
      <c r="B2564" s="1">
        <v>44242</v>
      </c>
      <c r="C2564">
        <v>8</v>
      </c>
    </row>
    <row r="2565" spans="1:3" ht="14.5" x14ac:dyDescent="0.35">
      <c r="A2565" s="104" t="s">
        <v>2917</v>
      </c>
      <c r="B2565" s="1">
        <v>44242</v>
      </c>
      <c r="C2565">
        <v>8</v>
      </c>
    </row>
    <row r="2566" spans="1:3" ht="14.5" x14ac:dyDescent="0.35">
      <c r="A2566" s="104" t="s">
        <v>1314</v>
      </c>
      <c r="B2566" s="1">
        <v>44242</v>
      </c>
      <c r="C2566">
        <v>50</v>
      </c>
    </row>
    <row r="2567" spans="1:3" ht="14.5" x14ac:dyDescent="0.35">
      <c r="A2567" s="104" t="s">
        <v>1482</v>
      </c>
      <c r="B2567" s="1">
        <v>44242</v>
      </c>
      <c r="C2567">
        <v>1</v>
      </c>
    </row>
    <row r="2568" spans="1:3" ht="14.5" x14ac:dyDescent="0.35">
      <c r="A2568" s="104" t="s">
        <v>2918</v>
      </c>
      <c r="B2568" s="1">
        <v>44242</v>
      </c>
      <c r="C2568">
        <v>1</v>
      </c>
    </row>
    <row r="2569" spans="1:3" ht="14.5" x14ac:dyDescent="0.35">
      <c r="A2569" s="104" t="s">
        <v>2919</v>
      </c>
      <c r="B2569" s="1">
        <v>44242</v>
      </c>
      <c r="C2569">
        <v>50</v>
      </c>
    </row>
    <row r="2570" spans="1:3" ht="14.5" x14ac:dyDescent="0.35">
      <c r="A2570" s="104" t="s">
        <v>1200</v>
      </c>
      <c r="B2570" s="1">
        <v>44242</v>
      </c>
      <c r="C2570">
        <v>1</v>
      </c>
    </row>
    <row r="2571" spans="1:3" ht="14.5" x14ac:dyDescent="0.35">
      <c r="A2571" s="104" t="s">
        <v>167</v>
      </c>
      <c r="B2571" s="1">
        <v>44242</v>
      </c>
      <c r="C2571">
        <v>8</v>
      </c>
    </row>
    <row r="2572" spans="1:3" ht="14.5" x14ac:dyDescent="0.35">
      <c r="A2572" s="104" t="s">
        <v>2920</v>
      </c>
      <c r="B2572" s="1">
        <v>44242</v>
      </c>
      <c r="C2572">
        <v>16</v>
      </c>
    </row>
    <row r="2573" spans="1:3" ht="14.5" x14ac:dyDescent="0.35">
      <c r="A2573" s="104" t="s">
        <v>2301</v>
      </c>
      <c r="B2573" s="1">
        <v>44242</v>
      </c>
      <c r="C2573">
        <v>8</v>
      </c>
    </row>
    <row r="2574" spans="1:3" ht="14.5" x14ac:dyDescent="0.35">
      <c r="A2574" s="105" t="s">
        <v>1037</v>
      </c>
      <c r="B2574" s="1">
        <v>44242</v>
      </c>
      <c r="C2574">
        <v>3</v>
      </c>
    </row>
    <row r="2575" spans="1:3" ht="14.5" x14ac:dyDescent="0.35">
      <c r="A2575" s="104" t="s">
        <v>2921</v>
      </c>
      <c r="B2575" s="1">
        <v>44242</v>
      </c>
      <c r="C2575">
        <v>2</v>
      </c>
    </row>
    <row r="2576" spans="1:3" ht="14.5" x14ac:dyDescent="0.35">
      <c r="A2576" s="104" t="s">
        <v>1825</v>
      </c>
      <c r="B2576" s="1">
        <v>44242</v>
      </c>
      <c r="C2576">
        <v>3</v>
      </c>
    </row>
    <row r="2577" spans="1:3" ht="14.5" x14ac:dyDescent="0.35">
      <c r="A2577" s="104" t="s">
        <v>1485</v>
      </c>
      <c r="B2577" s="1">
        <v>44242</v>
      </c>
      <c r="C2577">
        <v>1</v>
      </c>
    </row>
    <row r="2578" spans="1:3" ht="14.5" x14ac:dyDescent="0.35">
      <c r="A2578" s="104" t="s">
        <v>33</v>
      </c>
      <c r="B2578" s="1">
        <v>44242</v>
      </c>
      <c r="C2578">
        <v>1</v>
      </c>
    </row>
    <row r="2579" spans="1:3" ht="14.5" x14ac:dyDescent="0.35">
      <c r="A2579" s="104" t="s">
        <v>2922</v>
      </c>
      <c r="B2579" s="1">
        <v>44242</v>
      </c>
      <c r="C2579">
        <v>1</v>
      </c>
    </row>
    <row r="2580" spans="1:3" ht="14.5" x14ac:dyDescent="0.35">
      <c r="A2580" s="104" t="s">
        <v>2923</v>
      </c>
      <c r="B2580" s="1">
        <v>44242</v>
      </c>
      <c r="C2580">
        <v>2</v>
      </c>
    </row>
    <row r="2581" spans="1:3" ht="14.5" x14ac:dyDescent="0.35">
      <c r="A2581" s="104" t="s">
        <v>1802</v>
      </c>
      <c r="B2581" s="1">
        <v>44242</v>
      </c>
      <c r="C2581">
        <v>32</v>
      </c>
    </row>
    <row r="2582" spans="1:3" ht="14.5" x14ac:dyDescent="0.35">
      <c r="A2582" s="104" t="s">
        <v>1864</v>
      </c>
      <c r="B2582" s="1">
        <v>44242</v>
      </c>
      <c r="C2582">
        <v>16</v>
      </c>
    </row>
    <row r="2583" spans="1:3" ht="14.5" x14ac:dyDescent="0.35">
      <c r="A2583" s="104" t="s">
        <v>1831</v>
      </c>
      <c r="B2583" s="1">
        <v>44242</v>
      </c>
      <c r="C2583">
        <v>1</v>
      </c>
    </row>
    <row r="2584" spans="1:3" ht="14.5" x14ac:dyDescent="0.35">
      <c r="A2584" s="104" t="s">
        <v>1625</v>
      </c>
      <c r="B2584" s="1">
        <v>44242</v>
      </c>
      <c r="C2584">
        <v>150</v>
      </c>
    </row>
    <row r="2585" spans="1:3" ht="14.5" x14ac:dyDescent="0.35">
      <c r="A2585" s="104" t="s">
        <v>2924</v>
      </c>
      <c r="B2585" s="1">
        <v>44242</v>
      </c>
      <c r="C2585">
        <v>8</v>
      </c>
    </row>
    <row r="2586" spans="1:3" ht="14.5" x14ac:dyDescent="0.35">
      <c r="A2586" s="104" t="s">
        <v>2925</v>
      </c>
      <c r="B2586" s="1">
        <v>44242</v>
      </c>
      <c r="C2586">
        <v>4</v>
      </c>
    </row>
    <row r="2587" spans="1:3" ht="14.5" x14ac:dyDescent="0.35">
      <c r="A2587" s="104" t="s">
        <v>1201</v>
      </c>
      <c r="B2587" s="1">
        <v>44242</v>
      </c>
      <c r="C2587">
        <v>48</v>
      </c>
    </row>
    <row r="2588" spans="1:3" ht="14.5" x14ac:dyDescent="0.35">
      <c r="A2588" s="104" t="s">
        <v>116</v>
      </c>
      <c r="B2588" s="1">
        <v>44242</v>
      </c>
      <c r="C2588">
        <v>48</v>
      </c>
    </row>
    <row r="2589" spans="1:3" ht="14.5" x14ac:dyDescent="0.35">
      <c r="A2589" s="104" t="s">
        <v>1892</v>
      </c>
      <c r="B2589" s="1">
        <v>44242</v>
      </c>
      <c r="C2589">
        <v>200</v>
      </c>
    </row>
    <row r="2590" spans="1:3" ht="14.5" x14ac:dyDescent="0.35">
      <c r="A2590" s="104" t="s">
        <v>1463</v>
      </c>
      <c r="B2590" s="1">
        <v>44242</v>
      </c>
      <c r="C2590">
        <v>32</v>
      </c>
    </row>
    <row r="2591" spans="1:3" ht="14.5" x14ac:dyDescent="0.35">
      <c r="A2591" s="104" t="s">
        <v>2466</v>
      </c>
      <c r="B2591" s="1">
        <v>44242</v>
      </c>
      <c r="C2591">
        <v>1</v>
      </c>
    </row>
    <row r="2592" spans="1:3" ht="14.5" x14ac:dyDescent="0.35">
      <c r="A2592" s="104" t="s">
        <v>1650</v>
      </c>
      <c r="B2592" s="1">
        <v>44242</v>
      </c>
      <c r="C2592">
        <v>250</v>
      </c>
    </row>
    <row r="2593" spans="1:3" ht="14.5" x14ac:dyDescent="0.35">
      <c r="A2593" s="104" t="s">
        <v>1650</v>
      </c>
      <c r="B2593" s="1">
        <v>44242</v>
      </c>
      <c r="C2593">
        <v>100</v>
      </c>
    </row>
    <row r="2594" spans="1:3" ht="14.5" x14ac:dyDescent="0.35">
      <c r="A2594" s="104" t="s">
        <v>2620</v>
      </c>
      <c r="B2594" s="1">
        <v>44242</v>
      </c>
      <c r="C2594">
        <v>8</v>
      </c>
    </row>
    <row r="2595" spans="1:3" ht="14.5" x14ac:dyDescent="0.35">
      <c r="A2595" s="104" t="s">
        <v>1299</v>
      </c>
      <c r="B2595" s="1">
        <v>44242</v>
      </c>
      <c r="C2595">
        <v>600</v>
      </c>
    </row>
    <row r="2596" spans="1:3" ht="14.5" x14ac:dyDescent="0.35">
      <c r="A2596" s="104" t="s">
        <v>1295</v>
      </c>
      <c r="B2596" s="1">
        <v>44242</v>
      </c>
      <c r="C2596">
        <v>2000</v>
      </c>
    </row>
    <row r="2597" spans="1:3" ht="14.5" x14ac:dyDescent="0.35">
      <c r="A2597" s="104" t="s">
        <v>2926</v>
      </c>
      <c r="B2597" s="1">
        <v>44242</v>
      </c>
      <c r="C2597">
        <v>20</v>
      </c>
    </row>
    <row r="2598" spans="1:3" ht="14.5" x14ac:dyDescent="0.35">
      <c r="A2598" s="104" t="s">
        <v>2435</v>
      </c>
      <c r="B2598" s="1">
        <v>44242</v>
      </c>
      <c r="C2598">
        <v>100</v>
      </c>
    </row>
    <row r="2599" spans="1:3" ht="14.5" x14ac:dyDescent="0.35">
      <c r="A2599" s="104" t="s">
        <v>1882</v>
      </c>
      <c r="B2599" s="1">
        <v>44242</v>
      </c>
      <c r="C2599">
        <v>25</v>
      </c>
    </row>
    <row r="2600" spans="1:3" ht="14.5" x14ac:dyDescent="0.35">
      <c r="A2600" s="104" t="s">
        <v>2927</v>
      </c>
      <c r="B2600" s="1">
        <v>44242</v>
      </c>
      <c r="C2600">
        <v>10</v>
      </c>
    </row>
    <row r="2601" spans="1:3" ht="14.5" x14ac:dyDescent="0.35">
      <c r="A2601" s="104" t="s">
        <v>2436</v>
      </c>
      <c r="B2601" s="1">
        <v>44242</v>
      </c>
      <c r="C2601">
        <v>100</v>
      </c>
    </row>
    <row r="2602" spans="1:3" ht="14.5" x14ac:dyDescent="0.35">
      <c r="A2602" s="104" t="s">
        <v>2865</v>
      </c>
      <c r="B2602" s="1">
        <v>44242</v>
      </c>
      <c r="C2602">
        <v>10</v>
      </c>
    </row>
    <row r="2603" spans="1:3" ht="14.5" x14ac:dyDescent="0.35">
      <c r="A2603" s="104" t="s">
        <v>1705</v>
      </c>
      <c r="B2603" s="1">
        <v>44242</v>
      </c>
      <c r="C2603">
        <v>100</v>
      </c>
    </row>
    <row r="2604" spans="1:3" ht="14.5" x14ac:dyDescent="0.35">
      <c r="A2604" s="104" t="s">
        <v>2928</v>
      </c>
      <c r="B2604" s="1">
        <v>44242</v>
      </c>
      <c r="C2604">
        <v>10</v>
      </c>
    </row>
    <row r="2605" spans="1:3" ht="14.5" x14ac:dyDescent="0.35">
      <c r="A2605" s="104" t="s">
        <v>1522</v>
      </c>
      <c r="B2605" s="1">
        <v>44242</v>
      </c>
      <c r="C2605">
        <v>100</v>
      </c>
    </row>
    <row r="2606" spans="1:3" ht="14.5" x14ac:dyDescent="0.35">
      <c r="A2606" s="104" t="s">
        <v>2929</v>
      </c>
      <c r="B2606" s="1">
        <v>44242</v>
      </c>
      <c r="C2606">
        <v>25</v>
      </c>
    </row>
    <row r="2607" spans="1:3" ht="14.5" x14ac:dyDescent="0.35">
      <c r="A2607" s="104" t="s">
        <v>1358</v>
      </c>
      <c r="B2607" s="1">
        <v>44242</v>
      </c>
      <c r="C2607">
        <v>4</v>
      </c>
    </row>
    <row r="2608" spans="1:3" ht="14.5" x14ac:dyDescent="0.35">
      <c r="A2608" s="104" t="s">
        <v>1358</v>
      </c>
      <c r="B2608" s="1">
        <v>44242</v>
      </c>
      <c r="C2608">
        <v>28</v>
      </c>
    </row>
    <row r="2609" spans="1:3" ht="14.5" x14ac:dyDescent="0.35">
      <c r="A2609" s="104" t="s">
        <v>381</v>
      </c>
      <c r="B2609" s="1">
        <v>44242</v>
      </c>
      <c r="C2609">
        <v>1</v>
      </c>
    </row>
    <row r="2610" spans="1:3" ht="14.5" x14ac:dyDescent="0.35">
      <c r="A2610" s="104" t="s">
        <v>1287</v>
      </c>
      <c r="B2610" s="1">
        <v>44242</v>
      </c>
      <c r="C2610">
        <v>300</v>
      </c>
    </row>
    <row r="2611" spans="1:3" ht="14.5" x14ac:dyDescent="0.35">
      <c r="A2611" s="104" t="s">
        <v>2930</v>
      </c>
      <c r="B2611" s="1">
        <v>44242</v>
      </c>
      <c r="C2611">
        <v>16</v>
      </c>
    </row>
    <row r="2612" spans="1:3" ht="14.5" x14ac:dyDescent="0.35">
      <c r="A2612" s="104" t="s">
        <v>1823</v>
      </c>
      <c r="B2612" s="1">
        <v>44242</v>
      </c>
      <c r="C2612">
        <v>32</v>
      </c>
    </row>
    <row r="2613" spans="1:3" ht="14.5" x14ac:dyDescent="0.35">
      <c r="A2613" s="104" t="s">
        <v>2311</v>
      </c>
      <c r="B2613" s="1">
        <v>44242</v>
      </c>
      <c r="C2613">
        <v>25</v>
      </c>
    </row>
    <row r="2614" spans="1:3" ht="14.5" x14ac:dyDescent="0.35">
      <c r="A2614" s="104" t="s">
        <v>1488</v>
      </c>
      <c r="B2614" s="1">
        <v>44242</v>
      </c>
      <c r="C2614">
        <v>50</v>
      </c>
    </row>
    <row r="2615" spans="1:3" ht="14.5" x14ac:dyDescent="0.35">
      <c r="A2615" s="104" t="s">
        <v>2685</v>
      </c>
      <c r="B2615" s="1">
        <v>44242</v>
      </c>
      <c r="C2615">
        <v>24</v>
      </c>
    </row>
    <row r="2616" spans="1:3" ht="14.5" x14ac:dyDescent="0.35">
      <c r="A2616" s="104" t="s">
        <v>1658</v>
      </c>
      <c r="B2616" s="1">
        <v>44242</v>
      </c>
      <c r="C2616">
        <v>2</v>
      </c>
    </row>
    <row r="2617" spans="1:3" ht="14.5" x14ac:dyDescent="0.35">
      <c r="A2617" s="104" t="s">
        <v>2056</v>
      </c>
      <c r="B2617" s="1">
        <v>44242</v>
      </c>
      <c r="C2617">
        <v>8</v>
      </c>
    </row>
    <row r="2618" spans="1:3" ht="14.5" x14ac:dyDescent="0.35">
      <c r="A2618" s="104" t="s">
        <v>2931</v>
      </c>
      <c r="B2618" s="1">
        <v>44242</v>
      </c>
      <c r="C2618">
        <v>12</v>
      </c>
    </row>
    <row r="2619" spans="1:3" ht="14.5" x14ac:dyDescent="0.35">
      <c r="A2619" s="104" t="s">
        <v>2932</v>
      </c>
      <c r="B2619" s="1">
        <v>44242</v>
      </c>
      <c r="C2619">
        <v>24</v>
      </c>
    </row>
    <row r="2620" spans="1:3" ht="14.5" x14ac:dyDescent="0.35">
      <c r="A2620" s="104" t="s">
        <v>1927</v>
      </c>
      <c r="B2620" s="1">
        <v>44242</v>
      </c>
      <c r="C2620">
        <v>4</v>
      </c>
    </row>
    <row r="2621" spans="1:3" ht="14.5" x14ac:dyDescent="0.35">
      <c r="A2621" s="104" t="s">
        <v>2933</v>
      </c>
      <c r="B2621" s="1">
        <v>44242</v>
      </c>
      <c r="C2621">
        <v>4</v>
      </c>
    </row>
    <row r="2622" spans="1:3" ht="14.5" x14ac:dyDescent="0.35">
      <c r="A2622" s="104" t="s">
        <v>2934</v>
      </c>
      <c r="B2622" s="1">
        <v>44242</v>
      </c>
      <c r="C2622">
        <v>50</v>
      </c>
    </row>
    <row r="2623" spans="1:3" ht="14.5" x14ac:dyDescent="0.35">
      <c r="A2623" s="104" t="s">
        <v>2935</v>
      </c>
      <c r="B2623" s="1">
        <v>44242</v>
      </c>
      <c r="C2623">
        <v>4</v>
      </c>
    </row>
    <row r="2624" spans="1:3" ht="14.5" x14ac:dyDescent="0.35">
      <c r="A2624" s="104" t="s">
        <v>1526</v>
      </c>
      <c r="B2624" s="1">
        <v>44242</v>
      </c>
      <c r="C2624">
        <v>100</v>
      </c>
    </row>
    <row r="2625" spans="1:3" ht="14.5" x14ac:dyDescent="0.35">
      <c r="A2625" s="104" t="s">
        <v>2936</v>
      </c>
      <c r="B2625" s="1">
        <v>44242</v>
      </c>
      <c r="C2625">
        <v>4</v>
      </c>
    </row>
    <row r="2626" spans="1:3" ht="14.5" x14ac:dyDescent="0.35">
      <c r="A2626" s="104" t="s">
        <v>2043</v>
      </c>
      <c r="B2626" s="1">
        <v>44242</v>
      </c>
      <c r="C2626">
        <v>28</v>
      </c>
    </row>
    <row r="2627" spans="1:3" ht="14.5" x14ac:dyDescent="0.35">
      <c r="A2627" s="104" t="s">
        <v>2937</v>
      </c>
      <c r="B2627" s="1">
        <v>44242</v>
      </c>
      <c r="C2627">
        <v>4</v>
      </c>
    </row>
    <row r="2628" spans="1:3" ht="14.5" x14ac:dyDescent="0.35">
      <c r="A2628" s="104" t="s">
        <v>1941</v>
      </c>
      <c r="B2628" s="1">
        <v>44242</v>
      </c>
      <c r="C2628">
        <v>12</v>
      </c>
    </row>
    <row r="2629" spans="1:3" ht="14.5" x14ac:dyDescent="0.35">
      <c r="A2629" s="104" t="s">
        <v>2339</v>
      </c>
      <c r="B2629" s="1">
        <v>44242</v>
      </c>
      <c r="C2629">
        <v>4</v>
      </c>
    </row>
    <row r="2630" spans="1:3" ht="14.5" x14ac:dyDescent="0.35">
      <c r="A2630" s="104" t="s">
        <v>2938</v>
      </c>
      <c r="B2630" s="1">
        <v>44242</v>
      </c>
      <c r="C2630">
        <v>12</v>
      </c>
    </row>
    <row r="2631" spans="1:3" ht="14.5" x14ac:dyDescent="0.35">
      <c r="A2631" s="104" t="s">
        <v>2498</v>
      </c>
      <c r="B2631" s="1">
        <v>44242</v>
      </c>
      <c r="C2631">
        <v>4</v>
      </c>
    </row>
    <row r="2632" spans="1:3" ht="14.5" x14ac:dyDescent="0.35">
      <c r="A2632" s="104" t="s">
        <v>2498</v>
      </c>
      <c r="B2632" s="1">
        <v>44242</v>
      </c>
      <c r="C2632">
        <v>12</v>
      </c>
    </row>
    <row r="2633" spans="1:3" ht="14.5" x14ac:dyDescent="0.35">
      <c r="A2633" s="104" t="s">
        <v>2939</v>
      </c>
      <c r="B2633" s="1">
        <v>44242</v>
      </c>
      <c r="C2633">
        <v>50</v>
      </c>
    </row>
    <row r="2634" spans="1:3" ht="14.5" x14ac:dyDescent="0.35">
      <c r="A2634" s="104" t="s">
        <v>2940</v>
      </c>
      <c r="B2634" s="1">
        <v>44242</v>
      </c>
      <c r="C2634">
        <v>50</v>
      </c>
    </row>
    <row r="2635" spans="1:3" ht="14.5" x14ac:dyDescent="0.35">
      <c r="A2635" s="104" t="s">
        <v>2941</v>
      </c>
      <c r="B2635" s="1">
        <v>44242</v>
      </c>
      <c r="C2635">
        <v>1</v>
      </c>
    </row>
    <row r="2636" spans="1:3" ht="14.5" x14ac:dyDescent="0.35">
      <c r="A2636" s="104" t="s">
        <v>2942</v>
      </c>
      <c r="B2636" s="1">
        <v>44242</v>
      </c>
      <c r="C2636">
        <v>1</v>
      </c>
    </row>
    <row r="2637" spans="1:3" ht="14.5" x14ac:dyDescent="0.35">
      <c r="A2637" s="104" t="s">
        <v>2943</v>
      </c>
      <c r="B2637" s="1">
        <v>44242</v>
      </c>
      <c r="C2637">
        <v>1</v>
      </c>
    </row>
    <row r="2638" spans="1:3" ht="14.5" x14ac:dyDescent="0.35">
      <c r="A2638" s="104" t="s">
        <v>2245</v>
      </c>
      <c r="B2638" s="1">
        <v>44242</v>
      </c>
      <c r="C2638">
        <v>50</v>
      </c>
    </row>
    <row r="2639" spans="1:3" ht="14.5" x14ac:dyDescent="0.35">
      <c r="A2639" s="104" t="s">
        <v>2944</v>
      </c>
      <c r="B2639" s="1">
        <v>44242</v>
      </c>
      <c r="C2639">
        <v>50</v>
      </c>
    </row>
    <row r="2640" spans="1:3" ht="14.5" x14ac:dyDescent="0.35">
      <c r="A2640" s="104" t="s">
        <v>2945</v>
      </c>
      <c r="B2640" s="1">
        <v>44242</v>
      </c>
      <c r="C2640">
        <v>1</v>
      </c>
    </row>
    <row r="2641" spans="1:3" ht="14.5" x14ac:dyDescent="0.35">
      <c r="A2641" s="104" t="s">
        <v>1509</v>
      </c>
      <c r="B2641" s="1">
        <v>44242</v>
      </c>
      <c r="C2641">
        <v>100</v>
      </c>
    </row>
    <row r="2642" spans="1:3" ht="14.5" x14ac:dyDescent="0.35">
      <c r="A2642" s="104" t="s">
        <v>1957</v>
      </c>
      <c r="B2642" s="1">
        <v>44242</v>
      </c>
      <c r="C2642">
        <v>16</v>
      </c>
    </row>
    <row r="2643" spans="1:3" ht="14.5" x14ac:dyDescent="0.35">
      <c r="A2643" s="104" t="s">
        <v>1919</v>
      </c>
      <c r="B2643" s="1">
        <v>44242</v>
      </c>
      <c r="C2643">
        <v>4</v>
      </c>
    </row>
    <row r="2644" spans="1:3" ht="14.5" x14ac:dyDescent="0.35">
      <c r="A2644" s="104" t="s">
        <v>2946</v>
      </c>
      <c r="B2644" s="1">
        <v>44242</v>
      </c>
      <c r="C2644">
        <v>8</v>
      </c>
    </row>
    <row r="2645" spans="1:3" ht="14.5" x14ac:dyDescent="0.35">
      <c r="A2645" s="104" t="s">
        <v>2947</v>
      </c>
      <c r="B2645" s="1">
        <v>44242</v>
      </c>
      <c r="C2645">
        <v>8</v>
      </c>
    </row>
    <row r="2646" spans="1:3" ht="14.5" x14ac:dyDescent="0.35">
      <c r="A2646" s="104" t="s">
        <v>2948</v>
      </c>
      <c r="B2646" s="1">
        <v>44242</v>
      </c>
      <c r="C2646">
        <v>16</v>
      </c>
    </row>
    <row r="2647" spans="1:3" ht="14.5" x14ac:dyDescent="0.35">
      <c r="A2647" s="104" t="s">
        <v>2949</v>
      </c>
      <c r="B2647" s="1">
        <v>44242</v>
      </c>
      <c r="C2647">
        <v>4</v>
      </c>
    </row>
    <row r="2648" spans="1:3" ht="14.5" x14ac:dyDescent="0.35">
      <c r="A2648" s="104" t="s">
        <v>2949</v>
      </c>
      <c r="B2648" s="1">
        <v>44242</v>
      </c>
      <c r="C2648">
        <v>8</v>
      </c>
    </row>
    <row r="2649" spans="1:3" ht="14.5" x14ac:dyDescent="0.35">
      <c r="A2649" s="104" t="s">
        <v>1365</v>
      </c>
      <c r="B2649" s="1">
        <v>44242</v>
      </c>
      <c r="C2649">
        <v>100</v>
      </c>
    </row>
    <row r="2650" spans="1:3" ht="14.5" x14ac:dyDescent="0.35">
      <c r="A2650" s="104" t="s">
        <v>2950</v>
      </c>
      <c r="B2650" s="1">
        <v>44242</v>
      </c>
      <c r="C2650">
        <v>4</v>
      </c>
    </row>
    <row r="2651" spans="1:3" ht="14.5" x14ac:dyDescent="0.35">
      <c r="A2651" s="104" t="s">
        <v>2951</v>
      </c>
      <c r="B2651" s="1">
        <v>44242</v>
      </c>
      <c r="C2651">
        <v>4</v>
      </c>
    </row>
    <row r="2652" spans="1:3" ht="14.5" x14ac:dyDescent="0.35">
      <c r="A2652" s="104" t="s">
        <v>2952</v>
      </c>
      <c r="B2652" s="1">
        <v>44242</v>
      </c>
      <c r="C2652">
        <v>1</v>
      </c>
    </row>
    <row r="2653" spans="1:3" ht="14.5" x14ac:dyDescent="0.35">
      <c r="A2653" s="104" t="s">
        <v>2953</v>
      </c>
      <c r="B2653" s="1">
        <v>44242</v>
      </c>
      <c r="C2653">
        <v>1</v>
      </c>
    </row>
    <row r="2654" spans="1:3" ht="14.5" x14ac:dyDescent="0.35">
      <c r="A2654" s="104" t="s">
        <v>2954</v>
      </c>
      <c r="B2654" s="1">
        <v>44242</v>
      </c>
      <c r="C2654">
        <v>1</v>
      </c>
    </row>
    <row r="2655" spans="1:3" ht="14.5" x14ac:dyDescent="0.35">
      <c r="A2655" s="104" t="s">
        <v>2955</v>
      </c>
      <c r="B2655" s="1">
        <v>44242</v>
      </c>
      <c r="C2655">
        <v>1</v>
      </c>
    </row>
    <row r="2656" spans="1:3" ht="14.5" x14ac:dyDescent="0.35">
      <c r="A2656" s="104" t="s">
        <v>2954</v>
      </c>
      <c r="B2656" s="1">
        <v>44242</v>
      </c>
      <c r="C2656">
        <v>3</v>
      </c>
    </row>
    <row r="2657" spans="1:3" ht="14.5" x14ac:dyDescent="0.35">
      <c r="A2657" s="104" t="s">
        <v>2956</v>
      </c>
      <c r="B2657" s="1">
        <v>44242</v>
      </c>
      <c r="C2657">
        <v>1</v>
      </c>
    </row>
    <row r="2658" spans="1:3" ht="14.5" x14ac:dyDescent="0.35">
      <c r="A2658" s="104" t="s">
        <v>2957</v>
      </c>
      <c r="B2658" s="1">
        <v>44242</v>
      </c>
      <c r="C2658">
        <v>2</v>
      </c>
    </row>
    <row r="2659" spans="1:3" ht="14.5" x14ac:dyDescent="0.35">
      <c r="A2659" s="104" t="s">
        <v>2958</v>
      </c>
      <c r="B2659" s="1">
        <v>44242</v>
      </c>
      <c r="C2659">
        <v>4</v>
      </c>
    </row>
    <row r="2660" spans="1:3" ht="14.5" x14ac:dyDescent="0.35">
      <c r="A2660" s="104" t="s">
        <v>2959</v>
      </c>
      <c r="B2660" s="1">
        <v>44242</v>
      </c>
      <c r="C2660">
        <v>2</v>
      </c>
    </row>
    <row r="2661" spans="1:3" ht="14.5" x14ac:dyDescent="0.35">
      <c r="A2661" s="104" t="s">
        <v>2788</v>
      </c>
      <c r="B2661" s="1">
        <v>44242</v>
      </c>
      <c r="C2661">
        <v>1</v>
      </c>
    </row>
    <row r="2662" spans="1:3" ht="14.5" x14ac:dyDescent="0.35">
      <c r="A2662" s="104" t="s">
        <v>1942</v>
      </c>
      <c r="B2662" s="1">
        <v>44242</v>
      </c>
      <c r="C2662">
        <v>8</v>
      </c>
    </row>
    <row r="2663" spans="1:3" ht="14.5" x14ac:dyDescent="0.35">
      <c r="A2663" s="104" t="s">
        <v>2726</v>
      </c>
      <c r="B2663" s="1">
        <v>44242</v>
      </c>
      <c r="C2663">
        <v>8</v>
      </c>
    </row>
    <row r="2664" spans="1:3" ht="14.5" x14ac:dyDescent="0.35">
      <c r="A2664" s="104" t="s">
        <v>2657</v>
      </c>
      <c r="B2664" s="1">
        <v>44242</v>
      </c>
      <c r="C2664">
        <v>6</v>
      </c>
    </row>
    <row r="2665" spans="1:3" ht="14.5" x14ac:dyDescent="0.35">
      <c r="A2665" s="104" t="s">
        <v>2960</v>
      </c>
      <c r="B2665" s="1">
        <v>44242</v>
      </c>
      <c r="C2665">
        <v>2</v>
      </c>
    </row>
    <row r="2666" spans="1:3" ht="14.5" x14ac:dyDescent="0.35">
      <c r="A2666" s="104" t="s">
        <v>2961</v>
      </c>
      <c r="B2666" s="1">
        <v>44242</v>
      </c>
      <c r="C2666">
        <v>4</v>
      </c>
    </row>
    <row r="2667" spans="1:3" ht="14.5" x14ac:dyDescent="0.35">
      <c r="A2667" s="104" t="s">
        <v>2962</v>
      </c>
      <c r="B2667" s="1">
        <v>44242</v>
      </c>
      <c r="C2667">
        <v>2</v>
      </c>
    </row>
    <row r="2668" spans="1:3" ht="14.5" x14ac:dyDescent="0.35">
      <c r="A2668" s="104" t="s">
        <v>2963</v>
      </c>
      <c r="B2668" s="1">
        <v>44242</v>
      </c>
      <c r="C2668">
        <v>6</v>
      </c>
    </row>
    <row r="2669" spans="1:3" ht="14.5" x14ac:dyDescent="0.35">
      <c r="A2669" s="104" t="s">
        <v>2964</v>
      </c>
      <c r="B2669" s="1">
        <v>44242</v>
      </c>
      <c r="C2669">
        <v>2</v>
      </c>
    </row>
    <row r="2670" spans="1:3" ht="14.5" x14ac:dyDescent="0.35">
      <c r="A2670" s="104" t="s">
        <v>2227</v>
      </c>
      <c r="B2670" s="1">
        <v>44242</v>
      </c>
      <c r="C2670">
        <v>2</v>
      </c>
    </row>
    <row r="2671" spans="1:3" ht="14.5" x14ac:dyDescent="0.35">
      <c r="A2671" s="104" t="s">
        <v>2965</v>
      </c>
      <c r="B2671" s="1">
        <v>44242</v>
      </c>
      <c r="C2671">
        <v>2</v>
      </c>
    </row>
    <row r="2672" spans="1:3" ht="14.5" x14ac:dyDescent="0.35">
      <c r="A2672" s="104" t="s">
        <v>2966</v>
      </c>
      <c r="B2672" s="1">
        <v>44242</v>
      </c>
      <c r="C2672">
        <v>2</v>
      </c>
    </row>
    <row r="2673" spans="1:3" ht="14.5" x14ac:dyDescent="0.35">
      <c r="A2673" s="104" t="s">
        <v>2967</v>
      </c>
      <c r="B2673" s="1">
        <v>44242</v>
      </c>
      <c r="C2673">
        <v>4</v>
      </c>
    </row>
    <row r="2674" spans="1:3" ht="14.5" x14ac:dyDescent="0.35">
      <c r="A2674" s="104" t="s">
        <v>2968</v>
      </c>
      <c r="B2674" s="1">
        <v>44242</v>
      </c>
      <c r="C2674">
        <v>2</v>
      </c>
    </row>
    <row r="2675" spans="1:3" ht="14.5" x14ac:dyDescent="0.35">
      <c r="A2675" s="104" t="s">
        <v>2969</v>
      </c>
      <c r="B2675" s="1">
        <v>44242</v>
      </c>
      <c r="C2675">
        <v>2</v>
      </c>
    </row>
    <row r="2676" spans="1:3" ht="14.5" x14ac:dyDescent="0.35">
      <c r="A2676" s="104" t="s">
        <v>2969</v>
      </c>
      <c r="B2676" s="1">
        <v>44242</v>
      </c>
      <c r="C2676">
        <v>2</v>
      </c>
    </row>
    <row r="2677" spans="1:3" ht="14.5" x14ac:dyDescent="0.35">
      <c r="A2677" s="104" t="s">
        <v>1420</v>
      </c>
      <c r="B2677" s="1">
        <v>44242</v>
      </c>
      <c r="C2677">
        <v>2</v>
      </c>
    </row>
    <row r="2678" spans="1:3" ht="14.5" x14ac:dyDescent="0.35">
      <c r="A2678" s="104" t="s">
        <v>2970</v>
      </c>
      <c r="B2678" s="1">
        <v>44242</v>
      </c>
      <c r="C2678">
        <v>12</v>
      </c>
    </row>
    <row r="2679" spans="1:3" ht="14.5" x14ac:dyDescent="0.35">
      <c r="A2679" s="104" t="s">
        <v>2971</v>
      </c>
      <c r="B2679" s="1">
        <v>44242</v>
      </c>
      <c r="C2679">
        <v>12</v>
      </c>
    </row>
    <row r="2680" spans="1:3" ht="14.5" x14ac:dyDescent="0.35">
      <c r="A2680" s="104" t="s">
        <v>2972</v>
      </c>
      <c r="B2680" s="1">
        <v>44242</v>
      </c>
      <c r="C2680">
        <v>4</v>
      </c>
    </row>
    <row r="2681" spans="1:3" ht="14.5" x14ac:dyDescent="0.35">
      <c r="A2681" s="104" t="s">
        <v>2353</v>
      </c>
      <c r="B2681" s="1">
        <v>44242</v>
      </c>
      <c r="C2681">
        <v>6</v>
      </c>
    </row>
    <row r="2682" spans="1:3" ht="14.5" x14ac:dyDescent="0.35">
      <c r="A2682" s="106">
        <v>1318405</v>
      </c>
      <c r="B2682" s="1">
        <v>44242</v>
      </c>
      <c r="C2682">
        <v>1</v>
      </c>
    </row>
    <row r="2683" spans="1:3" ht="14.5" x14ac:dyDescent="0.35">
      <c r="A2683" s="106">
        <v>2615016</v>
      </c>
      <c r="B2683" s="1">
        <v>44242</v>
      </c>
      <c r="C2683">
        <v>1</v>
      </c>
    </row>
    <row r="2684" spans="1:3" ht="14.5" x14ac:dyDescent="0.35">
      <c r="A2684" s="104" t="s">
        <v>2973</v>
      </c>
      <c r="B2684" s="1">
        <v>44242</v>
      </c>
      <c r="C2684">
        <v>12</v>
      </c>
    </row>
    <row r="2685" spans="1:3" ht="14.5" x14ac:dyDescent="0.35">
      <c r="A2685" s="104" t="s">
        <v>2974</v>
      </c>
      <c r="B2685" s="1">
        <v>44242</v>
      </c>
      <c r="C2685">
        <v>12</v>
      </c>
    </row>
    <row r="2686" spans="1:3" ht="14.5" x14ac:dyDescent="0.35">
      <c r="A2686" s="104" t="s">
        <v>2162</v>
      </c>
      <c r="B2686" s="1">
        <v>44242</v>
      </c>
      <c r="C2686">
        <v>8</v>
      </c>
    </row>
    <row r="2687" spans="1:3" ht="14.5" x14ac:dyDescent="0.35">
      <c r="A2687" s="106">
        <v>1136514</v>
      </c>
      <c r="B2687" s="1">
        <v>44242</v>
      </c>
      <c r="C2687">
        <v>2</v>
      </c>
    </row>
    <row r="2688" spans="1:3" ht="14.5" x14ac:dyDescent="0.35">
      <c r="A2688" s="104" t="s">
        <v>2589</v>
      </c>
      <c r="B2688" s="1">
        <v>44242</v>
      </c>
      <c r="C2688">
        <v>8</v>
      </c>
    </row>
    <row r="2689" spans="1:3" ht="14.5" x14ac:dyDescent="0.35">
      <c r="A2689" s="106">
        <v>1297587</v>
      </c>
      <c r="B2689" s="1">
        <v>44242</v>
      </c>
      <c r="C2689">
        <v>1</v>
      </c>
    </row>
    <row r="2690" spans="1:3" ht="14.5" x14ac:dyDescent="0.35">
      <c r="A2690" s="104" t="s">
        <v>1862</v>
      </c>
      <c r="B2690" s="1">
        <v>44242</v>
      </c>
      <c r="C2690">
        <v>8</v>
      </c>
    </row>
    <row r="2691" spans="1:3" ht="14.5" x14ac:dyDescent="0.35">
      <c r="A2691" s="104" t="s">
        <v>2016</v>
      </c>
      <c r="B2691" s="1">
        <v>44242</v>
      </c>
      <c r="C2691">
        <v>4</v>
      </c>
    </row>
    <row r="2692" spans="1:3" ht="14.5" x14ac:dyDescent="0.35">
      <c r="A2692" s="104" t="s">
        <v>1864</v>
      </c>
      <c r="B2692" s="1">
        <v>44242</v>
      </c>
      <c r="C2692">
        <v>4</v>
      </c>
    </row>
    <row r="2693" spans="1:3" ht="14.5" x14ac:dyDescent="0.35">
      <c r="A2693" s="106">
        <v>1273846</v>
      </c>
      <c r="B2693" s="1">
        <v>44242</v>
      </c>
      <c r="C2693">
        <v>1</v>
      </c>
    </row>
    <row r="2694" spans="1:3" ht="14.5" x14ac:dyDescent="0.35">
      <c r="A2694" s="104" t="s">
        <v>1880</v>
      </c>
      <c r="B2694" s="1">
        <v>44242</v>
      </c>
      <c r="C2694">
        <v>16</v>
      </c>
    </row>
    <row r="2695" spans="1:3" ht="14.5" x14ac:dyDescent="0.35">
      <c r="A2695" s="104" t="s">
        <v>2975</v>
      </c>
      <c r="B2695" s="1">
        <v>44242</v>
      </c>
      <c r="C2695">
        <v>8</v>
      </c>
    </row>
    <row r="2696" spans="1:3" ht="14.5" x14ac:dyDescent="0.35">
      <c r="A2696" s="104" t="s">
        <v>2976</v>
      </c>
      <c r="B2696" s="1">
        <v>44242</v>
      </c>
      <c r="C2696">
        <v>8</v>
      </c>
    </row>
    <row r="2697" spans="1:3" ht="14.5" x14ac:dyDescent="0.35">
      <c r="A2697" s="104" t="s">
        <v>1445</v>
      </c>
      <c r="B2697" s="1">
        <v>44242</v>
      </c>
      <c r="C2697">
        <v>4</v>
      </c>
    </row>
    <row r="2698" spans="1:3" ht="14.5" x14ac:dyDescent="0.35">
      <c r="A2698" s="104" t="s">
        <v>1571</v>
      </c>
      <c r="B2698" s="1">
        <v>44242</v>
      </c>
      <c r="C2698">
        <v>4</v>
      </c>
    </row>
    <row r="2699" spans="1:3" ht="14.5" x14ac:dyDescent="0.35">
      <c r="A2699" s="104" t="s">
        <v>1825</v>
      </c>
      <c r="B2699" s="1">
        <v>44242</v>
      </c>
      <c r="C2699">
        <v>1</v>
      </c>
    </row>
    <row r="2700" spans="1:3" ht="14.5" x14ac:dyDescent="0.35">
      <c r="A2700" s="104" t="s">
        <v>2244</v>
      </c>
      <c r="B2700" s="1">
        <v>44242</v>
      </c>
      <c r="C2700">
        <v>1</v>
      </c>
    </row>
    <row r="2701" spans="1:3" ht="14.5" x14ac:dyDescent="0.35">
      <c r="A2701" s="104" t="s">
        <v>2244</v>
      </c>
      <c r="B2701" s="1">
        <v>44242</v>
      </c>
      <c r="C2701">
        <v>1</v>
      </c>
    </row>
    <row r="2702" spans="1:3" ht="14.5" x14ac:dyDescent="0.35">
      <c r="A2702" s="104" t="s">
        <v>1595</v>
      </c>
      <c r="B2702" s="1">
        <v>44242</v>
      </c>
      <c r="C2702">
        <v>8</v>
      </c>
    </row>
    <row r="2703" spans="1:3" ht="14.5" x14ac:dyDescent="0.35">
      <c r="A2703" s="104" t="s">
        <v>1765</v>
      </c>
      <c r="B2703" s="1">
        <v>44242</v>
      </c>
      <c r="C2703">
        <v>1</v>
      </c>
    </row>
    <row r="2704" spans="1:3" ht="14.5" x14ac:dyDescent="0.35">
      <c r="A2704" s="104" t="s">
        <v>1531</v>
      </c>
      <c r="B2704" s="1">
        <v>44242</v>
      </c>
      <c r="C2704">
        <v>32</v>
      </c>
    </row>
    <row r="2705" spans="1:3" ht="14.5" x14ac:dyDescent="0.35">
      <c r="A2705" s="104" t="s">
        <v>1279</v>
      </c>
      <c r="B2705" s="1">
        <v>44242</v>
      </c>
      <c r="C2705">
        <v>300</v>
      </c>
    </row>
    <row r="2706" spans="1:3" ht="14.5" x14ac:dyDescent="0.35">
      <c r="A2706" s="104" t="s">
        <v>1279</v>
      </c>
      <c r="B2706" s="1">
        <v>44242</v>
      </c>
      <c r="C2706">
        <v>100</v>
      </c>
    </row>
    <row r="2707" spans="1:3" ht="14.5" x14ac:dyDescent="0.35">
      <c r="A2707" s="104" t="s">
        <v>1334</v>
      </c>
      <c r="B2707" s="1">
        <v>44242</v>
      </c>
      <c r="C2707">
        <v>16</v>
      </c>
    </row>
    <row r="2708" spans="1:3" ht="14.5" x14ac:dyDescent="0.35">
      <c r="A2708" s="104" t="s">
        <v>2977</v>
      </c>
      <c r="B2708" s="1">
        <v>44242</v>
      </c>
      <c r="C2708">
        <v>1</v>
      </c>
    </row>
    <row r="2709" spans="1:3" ht="14.5" x14ac:dyDescent="0.35">
      <c r="A2709" s="104" t="s">
        <v>2978</v>
      </c>
      <c r="B2709" s="1">
        <v>44242</v>
      </c>
      <c r="C2709">
        <v>1</v>
      </c>
    </row>
    <row r="2710" spans="1:3" ht="14.5" x14ac:dyDescent="0.35">
      <c r="A2710" s="104" t="s">
        <v>2857</v>
      </c>
      <c r="B2710" s="1">
        <v>44242</v>
      </c>
      <c r="C2710">
        <v>1</v>
      </c>
    </row>
    <row r="2711" spans="1:3" ht="14.5" x14ac:dyDescent="0.35">
      <c r="A2711" s="104" t="s">
        <v>2857</v>
      </c>
      <c r="B2711" s="1">
        <v>44242</v>
      </c>
      <c r="C2711">
        <v>1</v>
      </c>
    </row>
    <row r="2712" spans="1:3" ht="14.5" x14ac:dyDescent="0.35">
      <c r="A2712" s="104" t="s">
        <v>1480</v>
      </c>
      <c r="B2712" s="1">
        <v>44242</v>
      </c>
      <c r="C2712">
        <v>1</v>
      </c>
    </row>
    <row r="2713" spans="1:3" ht="14.5" x14ac:dyDescent="0.35">
      <c r="A2713" s="104" t="s">
        <v>1489</v>
      </c>
      <c r="B2713" s="1">
        <v>44242</v>
      </c>
      <c r="C2713">
        <v>1</v>
      </c>
    </row>
    <row r="2714" spans="1:3" ht="14.5" x14ac:dyDescent="0.35">
      <c r="A2714" s="105" t="s">
        <v>733</v>
      </c>
      <c r="B2714" s="1">
        <v>44242</v>
      </c>
      <c r="C2714">
        <v>1</v>
      </c>
    </row>
    <row r="2715" spans="1:3" ht="14.5" x14ac:dyDescent="0.35">
      <c r="A2715" s="105" t="s">
        <v>733</v>
      </c>
      <c r="B2715" s="1">
        <v>44242</v>
      </c>
      <c r="C2715">
        <v>3</v>
      </c>
    </row>
    <row r="2716" spans="1:3" ht="14.5" x14ac:dyDescent="0.35">
      <c r="A2716" s="105" t="s">
        <v>482</v>
      </c>
      <c r="B2716" s="1">
        <v>44242</v>
      </c>
      <c r="C2716">
        <v>2</v>
      </c>
    </row>
    <row r="2717" spans="1:3" ht="14.5" x14ac:dyDescent="0.35">
      <c r="A2717" s="105" t="s">
        <v>482</v>
      </c>
      <c r="B2717" s="1">
        <v>44242</v>
      </c>
      <c r="C2717">
        <v>4</v>
      </c>
    </row>
    <row r="2718" spans="1:3" ht="14.5" x14ac:dyDescent="0.35">
      <c r="A2718" s="105" t="s">
        <v>922</v>
      </c>
      <c r="B2718" s="1">
        <v>44242</v>
      </c>
      <c r="C2718">
        <v>5</v>
      </c>
    </row>
    <row r="2719" spans="1:3" ht="14.5" x14ac:dyDescent="0.35">
      <c r="A2719" s="105" t="s">
        <v>297</v>
      </c>
      <c r="B2719" s="1">
        <v>44242</v>
      </c>
      <c r="C2719">
        <v>5</v>
      </c>
    </row>
    <row r="2720" spans="1:3" ht="14.5" x14ac:dyDescent="0.35">
      <c r="A2720" s="104" t="s">
        <v>1770</v>
      </c>
      <c r="B2720" s="1">
        <v>44242</v>
      </c>
      <c r="C2720">
        <v>50</v>
      </c>
    </row>
    <row r="2721" spans="1:3" ht="14.5" x14ac:dyDescent="0.35">
      <c r="A2721" s="104" t="s">
        <v>1933</v>
      </c>
      <c r="B2721" s="1">
        <v>44242</v>
      </c>
      <c r="C2721">
        <v>50</v>
      </c>
    </row>
    <row r="2722" spans="1:3" ht="14.5" x14ac:dyDescent="0.35">
      <c r="A2722" s="104" t="s">
        <v>1933</v>
      </c>
      <c r="B2722" s="1">
        <v>44242</v>
      </c>
      <c r="C2722">
        <v>50</v>
      </c>
    </row>
    <row r="2723" spans="1:3" ht="14.5" x14ac:dyDescent="0.35">
      <c r="A2723" s="104" t="s">
        <v>1933</v>
      </c>
      <c r="B2723" s="1">
        <v>44242</v>
      </c>
      <c r="C2723">
        <v>50</v>
      </c>
    </row>
    <row r="2724" spans="1:3" ht="14.5" x14ac:dyDescent="0.35">
      <c r="A2724" s="104" t="s">
        <v>1933</v>
      </c>
      <c r="B2724" s="1">
        <v>44242</v>
      </c>
      <c r="C2724">
        <v>50</v>
      </c>
    </row>
    <row r="2725" spans="1:3" ht="14.5" x14ac:dyDescent="0.35">
      <c r="A2725" s="104" t="s">
        <v>1553</v>
      </c>
      <c r="B2725" s="1">
        <v>44242</v>
      </c>
      <c r="C2725">
        <v>50</v>
      </c>
    </row>
    <row r="2726" spans="1:3" ht="14.5" x14ac:dyDescent="0.35">
      <c r="A2726" s="104" t="s">
        <v>1811</v>
      </c>
      <c r="B2726" s="1">
        <v>44242</v>
      </c>
      <c r="C2726">
        <v>120</v>
      </c>
    </row>
    <row r="2727" spans="1:3" ht="14.5" x14ac:dyDescent="0.35">
      <c r="A2727" s="104" t="s">
        <v>2187</v>
      </c>
      <c r="B2727" s="1">
        <v>44242</v>
      </c>
      <c r="C2727">
        <v>1</v>
      </c>
    </row>
    <row r="2728" spans="1:3" ht="14.5" x14ac:dyDescent="0.35">
      <c r="A2728" s="104" t="s">
        <v>2187</v>
      </c>
      <c r="B2728" s="1">
        <v>44242</v>
      </c>
      <c r="C2728">
        <v>2</v>
      </c>
    </row>
    <row r="2729" spans="1:3" ht="14.5" x14ac:dyDescent="0.35">
      <c r="A2729" s="104" t="s">
        <v>2185</v>
      </c>
      <c r="B2729" s="1">
        <v>44242</v>
      </c>
      <c r="C2729">
        <v>1</v>
      </c>
    </row>
    <row r="2730" spans="1:3" ht="14.5" x14ac:dyDescent="0.35">
      <c r="A2730" s="104" t="s">
        <v>341</v>
      </c>
      <c r="B2730" s="1">
        <v>44242</v>
      </c>
      <c r="C2730">
        <v>4</v>
      </c>
    </row>
    <row r="2731" spans="1:3" ht="14.5" x14ac:dyDescent="0.35">
      <c r="A2731" s="104" t="s">
        <v>1295</v>
      </c>
      <c r="B2731" s="1">
        <v>44242</v>
      </c>
      <c r="C2731">
        <v>10000</v>
      </c>
    </row>
    <row r="2732" spans="1:3" ht="14.5" x14ac:dyDescent="0.35">
      <c r="A2732" s="104" t="s">
        <v>1254</v>
      </c>
      <c r="B2732" s="1">
        <v>44242</v>
      </c>
      <c r="C2732">
        <v>10</v>
      </c>
    </row>
    <row r="2733" spans="1:3" ht="14.5" x14ac:dyDescent="0.35">
      <c r="A2733" s="104" t="s">
        <v>1625</v>
      </c>
      <c r="B2733" s="1">
        <v>44242</v>
      </c>
      <c r="C2733">
        <v>100</v>
      </c>
    </row>
    <row r="2734" spans="1:3" ht="14.5" x14ac:dyDescent="0.35">
      <c r="A2734" s="104" t="s">
        <v>1805</v>
      </c>
      <c r="B2734" s="1">
        <v>44242</v>
      </c>
      <c r="C2734">
        <v>117</v>
      </c>
    </row>
    <row r="2735" spans="1:3" ht="14.5" x14ac:dyDescent="0.35">
      <c r="A2735" s="104" t="s">
        <v>1805</v>
      </c>
      <c r="B2735" s="1">
        <v>44242</v>
      </c>
      <c r="C2735">
        <v>117</v>
      </c>
    </row>
    <row r="2736" spans="1:3" ht="14.5" x14ac:dyDescent="0.35">
      <c r="A2736" s="104" t="s">
        <v>1805</v>
      </c>
      <c r="B2736" s="1">
        <v>44242</v>
      </c>
      <c r="C2736">
        <v>234</v>
      </c>
    </row>
    <row r="2737" spans="1:3" ht="14.5" x14ac:dyDescent="0.35">
      <c r="A2737" s="104" t="s">
        <v>2009</v>
      </c>
      <c r="B2737" s="1">
        <v>44242</v>
      </c>
      <c r="C2737">
        <v>127</v>
      </c>
    </row>
    <row r="2738" spans="1:3" ht="14.5" x14ac:dyDescent="0.35">
      <c r="A2738" s="104" t="s">
        <v>1337</v>
      </c>
      <c r="B2738" s="1">
        <v>44242</v>
      </c>
      <c r="C2738">
        <v>4400</v>
      </c>
    </row>
    <row r="2739" spans="1:3" ht="14.5" x14ac:dyDescent="0.35">
      <c r="A2739" s="104" t="s">
        <v>2075</v>
      </c>
      <c r="B2739" s="1">
        <v>44242</v>
      </c>
      <c r="C2739">
        <v>50</v>
      </c>
    </row>
    <row r="2740" spans="1:3" ht="14.5" x14ac:dyDescent="0.35">
      <c r="A2740" s="104" t="s">
        <v>1354</v>
      </c>
      <c r="B2740" s="1">
        <v>44242</v>
      </c>
      <c r="C2740">
        <v>2430</v>
      </c>
    </row>
    <row r="2741" spans="1:3" ht="14.5" x14ac:dyDescent="0.35">
      <c r="A2741" s="104" t="s">
        <v>1934</v>
      </c>
      <c r="B2741" s="1">
        <v>44242</v>
      </c>
      <c r="C2741">
        <v>50</v>
      </c>
    </row>
    <row r="2742" spans="1:3" ht="14.5" x14ac:dyDescent="0.35">
      <c r="A2742" s="104" t="s">
        <v>1549</v>
      </c>
      <c r="B2742" s="1">
        <v>44242</v>
      </c>
      <c r="C2742">
        <v>50</v>
      </c>
    </row>
    <row r="2743" spans="1:3" ht="14.5" x14ac:dyDescent="0.35">
      <c r="A2743" s="104" t="s">
        <v>2979</v>
      </c>
      <c r="B2743" s="1">
        <v>44242</v>
      </c>
      <c r="C2743">
        <v>50</v>
      </c>
    </row>
    <row r="2744" spans="1:3" ht="14.5" x14ac:dyDescent="0.35">
      <c r="A2744" s="104" t="s">
        <v>1210</v>
      </c>
      <c r="B2744" s="1">
        <v>44242</v>
      </c>
      <c r="C2744">
        <v>1</v>
      </c>
    </row>
    <row r="2745" spans="1:3" ht="14.5" x14ac:dyDescent="0.35">
      <c r="A2745" s="105" t="s">
        <v>733</v>
      </c>
      <c r="B2745" s="1">
        <v>44242</v>
      </c>
      <c r="C2745">
        <v>2</v>
      </c>
    </row>
    <row r="2746" spans="1:3" ht="14.5" x14ac:dyDescent="0.35">
      <c r="A2746" s="104" t="s">
        <v>2980</v>
      </c>
      <c r="B2746" s="1">
        <v>44242</v>
      </c>
      <c r="C2746">
        <v>1</v>
      </c>
    </row>
    <row r="2747" spans="1:3" ht="14.5" x14ac:dyDescent="0.35">
      <c r="A2747" s="104" t="s">
        <v>2959</v>
      </c>
      <c r="B2747" s="1">
        <v>44242</v>
      </c>
      <c r="C2747">
        <v>14</v>
      </c>
    </row>
    <row r="2748" spans="1:3" ht="14.5" x14ac:dyDescent="0.35">
      <c r="A2748" s="104" t="s">
        <v>889</v>
      </c>
      <c r="B2748" s="1">
        <v>44242</v>
      </c>
      <c r="C2748">
        <v>30</v>
      </c>
    </row>
    <row r="2749" spans="1:3" ht="14.5" x14ac:dyDescent="0.35">
      <c r="A2749" s="104" t="s">
        <v>1212</v>
      </c>
      <c r="B2749" s="1">
        <v>44242</v>
      </c>
      <c r="C2749">
        <v>14</v>
      </c>
    </row>
    <row r="2750" spans="1:3" ht="14.5" x14ac:dyDescent="0.35">
      <c r="A2750" s="104" t="s">
        <v>830</v>
      </c>
      <c r="B2750" s="1">
        <v>44242</v>
      </c>
      <c r="C2750">
        <v>9</v>
      </c>
    </row>
    <row r="2751" spans="1:3" ht="14.5" x14ac:dyDescent="0.35">
      <c r="A2751" s="104" t="s">
        <v>1255</v>
      </c>
      <c r="B2751" s="1">
        <v>44242</v>
      </c>
      <c r="C2751">
        <v>8</v>
      </c>
    </row>
    <row r="2752" spans="1:3" ht="14.5" x14ac:dyDescent="0.35">
      <c r="A2752" s="104" t="s">
        <v>888</v>
      </c>
      <c r="B2752" s="1">
        <v>44242</v>
      </c>
      <c r="C2752">
        <v>1</v>
      </c>
    </row>
    <row r="2753" spans="1:3" ht="14.5" x14ac:dyDescent="0.35">
      <c r="A2753" s="104" t="s">
        <v>2981</v>
      </c>
      <c r="B2753" s="1">
        <v>44242</v>
      </c>
      <c r="C2753">
        <v>5</v>
      </c>
    </row>
    <row r="2754" spans="1:3" ht="14.5" x14ac:dyDescent="0.35">
      <c r="A2754" s="104" t="s">
        <v>2981</v>
      </c>
      <c r="B2754" s="1">
        <v>44242</v>
      </c>
      <c r="C2754">
        <v>1</v>
      </c>
    </row>
    <row r="2755" spans="1:3" ht="14.5" x14ac:dyDescent="0.35">
      <c r="A2755" s="104" t="s">
        <v>2981</v>
      </c>
      <c r="B2755" s="1">
        <v>44242</v>
      </c>
      <c r="C2755">
        <v>2</v>
      </c>
    </row>
    <row r="2756" spans="1:3" ht="14.5" x14ac:dyDescent="0.35">
      <c r="A2756" s="104" t="s">
        <v>356</v>
      </c>
      <c r="B2756" s="1">
        <v>44242</v>
      </c>
      <c r="C2756">
        <v>11</v>
      </c>
    </row>
    <row r="2757" spans="1:3" ht="14.5" x14ac:dyDescent="0.35">
      <c r="A2757" s="104" t="s">
        <v>340</v>
      </c>
      <c r="B2757" s="1">
        <v>44242</v>
      </c>
      <c r="C2757">
        <v>10</v>
      </c>
    </row>
    <row r="2758" spans="1:3" ht="14.5" x14ac:dyDescent="0.35">
      <c r="A2758" s="104" t="s">
        <v>2982</v>
      </c>
      <c r="B2758" s="1">
        <v>44242</v>
      </c>
      <c r="C2758">
        <v>2</v>
      </c>
    </row>
    <row r="2759" spans="1:3" ht="14.5" x14ac:dyDescent="0.35">
      <c r="A2759" s="104" t="s">
        <v>339</v>
      </c>
      <c r="B2759" s="1">
        <v>44242</v>
      </c>
      <c r="C2759">
        <v>1</v>
      </c>
    </row>
    <row r="2760" spans="1:3" ht="14.5" x14ac:dyDescent="0.35">
      <c r="A2760" s="104" t="s">
        <v>2983</v>
      </c>
      <c r="B2760" s="1">
        <v>44242</v>
      </c>
      <c r="C2760">
        <v>5</v>
      </c>
    </row>
    <row r="2761" spans="1:3" ht="14.5" x14ac:dyDescent="0.35">
      <c r="A2761" s="104" t="s">
        <v>2984</v>
      </c>
      <c r="B2761" s="1">
        <v>44242</v>
      </c>
      <c r="C2761">
        <v>5</v>
      </c>
    </row>
    <row r="2762" spans="1:3" ht="14.5" x14ac:dyDescent="0.35">
      <c r="A2762" s="104" t="s">
        <v>1256</v>
      </c>
      <c r="B2762" s="1">
        <v>44242</v>
      </c>
      <c r="C2762">
        <v>4</v>
      </c>
    </row>
    <row r="2763" spans="1:3" ht="14.5" x14ac:dyDescent="0.35">
      <c r="A2763" s="104" t="s">
        <v>1257</v>
      </c>
      <c r="B2763" s="1">
        <v>44242</v>
      </c>
      <c r="C2763">
        <v>4</v>
      </c>
    </row>
    <row r="2764" spans="1:3" ht="14.5" x14ac:dyDescent="0.35">
      <c r="A2764" s="104" t="s">
        <v>856</v>
      </c>
      <c r="B2764" s="1">
        <v>44242</v>
      </c>
      <c r="C2764">
        <v>2</v>
      </c>
    </row>
    <row r="2765" spans="1:3" ht="14.5" x14ac:dyDescent="0.35">
      <c r="A2765" s="104" t="s">
        <v>789</v>
      </c>
      <c r="B2765" s="1">
        <v>44242</v>
      </c>
      <c r="C2765">
        <v>2</v>
      </c>
    </row>
    <row r="2766" spans="1:3" ht="14.5" x14ac:dyDescent="0.35">
      <c r="A2766" s="104" t="s">
        <v>891</v>
      </c>
      <c r="B2766" s="1">
        <v>44242</v>
      </c>
      <c r="C2766">
        <v>6</v>
      </c>
    </row>
    <row r="2767" spans="1:3" ht="14.5" x14ac:dyDescent="0.35">
      <c r="A2767" s="104" t="s">
        <v>890</v>
      </c>
      <c r="B2767" s="1">
        <v>44242</v>
      </c>
      <c r="C2767">
        <v>6</v>
      </c>
    </row>
    <row r="2768" spans="1:3" ht="14.5" x14ac:dyDescent="0.35">
      <c r="A2768" s="104" t="s">
        <v>1239</v>
      </c>
      <c r="B2768" s="1">
        <v>44242</v>
      </c>
      <c r="C2768">
        <v>6</v>
      </c>
    </row>
    <row r="2769" spans="1:3" ht="14.5" x14ac:dyDescent="0.35">
      <c r="A2769" s="104" t="s">
        <v>1258</v>
      </c>
      <c r="B2769" s="1">
        <v>44242</v>
      </c>
      <c r="C2769">
        <v>1</v>
      </c>
    </row>
    <row r="2770" spans="1:3" ht="14.5" x14ac:dyDescent="0.35">
      <c r="A2770" s="104" t="s">
        <v>1259</v>
      </c>
      <c r="B2770" s="1">
        <v>44242</v>
      </c>
      <c r="C2770">
        <v>1</v>
      </c>
    </row>
    <row r="2771" spans="1:3" ht="14.5" x14ac:dyDescent="0.35">
      <c r="A2771" s="104" t="s">
        <v>791</v>
      </c>
      <c r="B2771" s="1">
        <v>44242</v>
      </c>
      <c r="C2771">
        <v>12</v>
      </c>
    </row>
    <row r="2772" spans="1:3" ht="14.5" x14ac:dyDescent="0.35">
      <c r="A2772" s="104" t="s">
        <v>1260</v>
      </c>
      <c r="B2772" s="1">
        <v>44242</v>
      </c>
      <c r="C2772">
        <v>8</v>
      </c>
    </row>
    <row r="2773" spans="1:3" ht="14.5" x14ac:dyDescent="0.35">
      <c r="A2773" s="104" t="s">
        <v>1261</v>
      </c>
      <c r="B2773" s="1">
        <v>44242</v>
      </c>
      <c r="C2773">
        <v>1</v>
      </c>
    </row>
    <row r="2774" spans="1:3" ht="14.5" x14ac:dyDescent="0.35">
      <c r="A2774" s="104" t="s">
        <v>2379</v>
      </c>
      <c r="B2774" s="1">
        <v>44242</v>
      </c>
      <c r="C2774">
        <v>7</v>
      </c>
    </row>
    <row r="2775" spans="1:3" ht="14.5" x14ac:dyDescent="0.35">
      <c r="A2775" s="104" t="s">
        <v>1262</v>
      </c>
      <c r="B2775" s="1">
        <v>44242</v>
      </c>
      <c r="C2775">
        <v>1</v>
      </c>
    </row>
    <row r="2776" spans="1:3" ht="14.5" x14ac:dyDescent="0.35">
      <c r="A2776" s="105" t="s">
        <v>974</v>
      </c>
      <c r="B2776" s="1">
        <v>44242</v>
      </c>
      <c r="C2776">
        <v>50</v>
      </c>
    </row>
    <row r="2777" spans="1:3" ht="14.5" x14ac:dyDescent="0.35">
      <c r="A2777" s="104" t="s">
        <v>908</v>
      </c>
      <c r="B2777" s="1">
        <v>44242</v>
      </c>
      <c r="C2777">
        <v>5</v>
      </c>
    </row>
    <row r="2778" spans="1:3" ht="14.5" x14ac:dyDescent="0.35">
      <c r="A2778" s="104" t="s">
        <v>1256</v>
      </c>
      <c r="B2778" s="1">
        <v>44242</v>
      </c>
      <c r="C2778">
        <v>4</v>
      </c>
    </row>
    <row r="2779" spans="1:3" ht="14.5" x14ac:dyDescent="0.35">
      <c r="A2779" s="104" t="s">
        <v>1257</v>
      </c>
      <c r="B2779" s="1">
        <v>44242</v>
      </c>
      <c r="C2779">
        <v>4</v>
      </c>
    </row>
    <row r="2780" spans="1:3" ht="14.5" x14ac:dyDescent="0.35">
      <c r="A2780" s="104" t="s">
        <v>856</v>
      </c>
      <c r="B2780" s="1">
        <v>44242</v>
      </c>
      <c r="C2780">
        <v>2</v>
      </c>
    </row>
    <row r="2781" spans="1:3" ht="14.5" x14ac:dyDescent="0.35">
      <c r="A2781" s="104" t="s">
        <v>1918</v>
      </c>
      <c r="B2781" s="1">
        <v>44242</v>
      </c>
      <c r="C2781">
        <v>20</v>
      </c>
    </row>
    <row r="2782" spans="1:3" ht="14.5" x14ac:dyDescent="0.35">
      <c r="A2782" s="104" t="s">
        <v>2045</v>
      </c>
      <c r="B2782" s="1">
        <v>44242</v>
      </c>
      <c r="C2782">
        <v>2</v>
      </c>
    </row>
    <row r="2783" spans="1:3" ht="14.5" x14ac:dyDescent="0.35">
      <c r="A2783" s="104" t="s">
        <v>789</v>
      </c>
      <c r="B2783" s="1">
        <v>44242</v>
      </c>
      <c r="C2783">
        <v>2</v>
      </c>
    </row>
    <row r="2784" spans="1:3" ht="14.5" x14ac:dyDescent="0.35">
      <c r="A2784" s="104" t="s">
        <v>891</v>
      </c>
      <c r="B2784" s="1">
        <v>44242</v>
      </c>
      <c r="C2784">
        <v>6</v>
      </c>
    </row>
    <row r="2785" spans="1:3" ht="14.5" x14ac:dyDescent="0.35">
      <c r="A2785" s="104" t="s">
        <v>890</v>
      </c>
      <c r="B2785" s="1">
        <v>44242</v>
      </c>
      <c r="C2785">
        <v>6</v>
      </c>
    </row>
    <row r="2786" spans="1:3" ht="14.5" x14ac:dyDescent="0.35">
      <c r="A2786" s="104" t="s">
        <v>1239</v>
      </c>
      <c r="B2786" s="1">
        <v>44242</v>
      </c>
      <c r="C2786">
        <v>6</v>
      </c>
    </row>
    <row r="2787" spans="1:3" ht="14.5" x14ac:dyDescent="0.35">
      <c r="A2787" s="104" t="s">
        <v>1258</v>
      </c>
      <c r="B2787" s="1">
        <v>44242</v>
      </c>
      <c r="C2787">
        <v>1</v>
      </c>
    </row>
    <row r="2788" spans="1:3" ht="14.5" x14ac:dyDescent="0.35">
      <c r="A2788" s="104" t="s">
        <v>1259</v>
      </c>
      <c r="B2788" s="1">
        <v>44242</v>
      </c>
      <c r="C2788">
        <v>1</v>
      </c>
    </row>
    <row r="2789" spans="1:3" ht="14.5" x14ac:dyDescent="0.35">
      <c r="A2789" s="104" t="s">
        <v>791</v>
      </c>
      <c r="B2789" s="1">
        <v>44242</v>
      </c>
      <c r="C2789">
        <v>12</v>
      </c>
    </row>
    <row r="2790" spans="1:3" ht="14.5" x14ac:dyDescent="0.35">
      <c r="A2790" s="104" t="s">
        <v>1260</v>
      </c>
      <c r="B2790" s="1">
        <v>44242</v>
      </c>
      <c r="C2790">
        <v>8</v>
      </c>
    </row>
    <row r="2791" spans="1:3" ht="14.5" x14ac:dyDescent="0.35">
      <c r="A2791" s="104" t="s">
        <v>1887</v>
      </c>
      <c r="B2791" s="1">
        <v>44242</v>
      </c>
      <c r="C2791">
        <v>2</v>
      </c>
    </row>
    <row r="2792" spans="1:3" ht="14.5" x14ac:dyDescent="0.35">
      <c r="A2792" s="104" t="s">
        <v>1261</v>
      </c>
      <c r="B2792" s="1">
        <v>44242</v>
      </c>
      <c r="C2792">
        <v>1</v>
      </c>
    </row>
    <row r="2793" spans="1:3" ht="14.5" x14ac:dyDescent="0.35">
      <c r="A2793" s="104" t="s">
        <v>1765</v>
      </c>
      <c r="B2793" s="1">
        <v>44242</v>
      </c>
      <c r="C2793">
        <v>2</v>
      </c>
    </row>
    <row r="2794" spans="1:3" ht="14.5" x14ac:dyDescent="0.35">
      <c r="A2794" s="104" t="s">
        <v>2717</v>
      </c>
      <c r="B2794" s="1">
        <v>44243</v>
      </c>
      <c r="C2794">
        <v>18</v>
      </c>
    </row>
    <row r="2795" spans="1:3" ht="14.5" x14ac:dyDescent="0.35">
      <c r="A2795" s="104" t="s">
        <v>2717</v>
      </c>
      <c r="B2795" s="1">
        <v>44243</v>
      </c>
      <c r="C2795">
        <v>17</v>
      </c>
    </row>
    <row r="2796" spans="1:3" ht="14.5" x14ac:dyDescent="0.35">
      <c r="A2796" s="104" t="s">
        <v>2717</v>
      </c>
      <c r="B2796" s="1">
        <v>44243</v>
      </c>
      <c r="C2796">
        <v>20</v>
      </c>
    </row>
    <row r="2797" spans="1:3" ht="14.5" x14ac:dyDescent="0.35">
      <c r="A2797" s="104" t="s">
        <v>2717</v>
      </c>
      <c r="B2797" s="1">
        <v>44243</v>
      </c>
      <c r="C2797">
        <v>17</v>
      </c>
    </row>
    <row r="2798" spans="1:3" ht="14.5" x14ac:dyDescent="0.35">
      <c r="A2798" s="104" t="s">
        <v>1616</v>
      </c>
      <c r="B2798" s="1">
        <v>44243</v>
      </c>
      <c r="C2798">
        <v>42</v>
      </c>
    </row>
    <row r="2799" spans="1:3" ht="14.5" x14ac:dyDescent="0.35">
      <c r="A2799" s="104" t="s">
        <v>1455</v>
      </c>
      <c r="B2799" s="1">
        <v>44243</v>
      </c>
      <c r="C2799">
        <v>100</v>
      </c>
    </row>
    <row r="2800" spans="1:3" ht="14.5" x14ac:dyDescent="0.35">
      <c r="A2800" s="104" t="s">
        <v>1943</v>
      </c>
      <c r="B2800" s="1">
        <v>44243</v>
      </c>
      <c r="C2800">
        <v>32</v>
      </c>
    </row>
    <row r="2801" spans="1:3" ht="14.5" x14ac:dyDescent="0.35">
      <c r="A2801" s="104" t="s">
        <v>1573</v>
      </c>
      <c r="B2801" s="1">
        <v>44243</v>
      </c>
      <c r="C2801">
        <v>96</v>
      </c>
    </row>
    <row r="2802" spans="1:3" ht="14.5" x14ac:dyDescent="0.35">
      <c r="A2802" s="104" t="s">
        <v>1573</v>
      </c>
      <c r="B2802" s="1">
        <v>44243</v>
      </c>
      <c r="C2802">
        <v>64</v>
      </c>
    </row>
    <row r="2803" spans="1:3" ht="14.5" x14ac:dyDescent="0.35">
      <c r="A2803" s="104" t="s">
        <v>1573</v>
      </c>
      <c r="B2803" s="1">
        <v>44243</v>
      </c>
      <c r="C2803">
        <v>32</v>
      </c>
    </row>
    <row r="2804" spans="1:3" ht="14.5" x14ac:dyDescent="0.35">
      <c r="A2804" s="104" t="s">
        <v>2047</v>
      </c>
      <c r="B2804" s="1">
        <v>44243</v>
      </c>
      <c r="C2804">
        <v>8</v>
      </c>
    </row>
    <row r="2805" spans="1:3" ht="14.5" x14ac:dyDescent="0.35">
      <c r="A2805" s="104" t="s">
        <v>1646</v>
      </c>
      <c r="B2805" s="1">
        <v>44243</v>
      </c>
      <c r="C2805">
        <v>100</v>
      </c>
    </row>
    <row r="2806" spans="1:3" ht="14.5" x14ac:dyDescent="0.35">
      <c r="A2806" s="104" t="s">
        <v>1463</v>
      </c>
      <c r="B2806" s="1">
        <v>44243</v>
      </c>
      <c r="C2806">
        <v>208</v>
      </c>
    </row>
    <row r="2807" spans="1:3" ht="14.5" x14ac:dyDescent="0.35">
      <c r="A2807" s="104" t="s">
        <v>2960</v>
      </c>
      <c r="B2807" s="1">
        <v>44243</v>
      </c>
      <c r="C2807">
        <v>22</v>
      </c>
    </row>
    <row r="2808" spans="1:3" ht="14.5" x14ac:dyDescent="0.35">
      <c r="A2808" s="104" t="s">
        <v>2047</v>
      </c>
      <c r="B2808" s="1">
        <v>44243</v>
      </c>
      <c r="C2808">
        <v>20</v>
      </c>
    </row>
    <row r="2809" spans="1:3" ht="14.5" x14ac:dyDescent="0.35">
      <c r="A2809" s="104" t="s">
        <v>1461</v>
      </c>
      <c r="B2809" s="1">
        <v>44243</v>
      </c>
      <c r="C2809">
        <v>48</v>
      </c>
    </row>
    <row r="2810" spans="1:3" ht="14.5" x14ac:dyDescent="0.35">
      <c r="A2810" s="104" t="s">
        <v>1324</v>
      </c>
      <c r="B2810" s="1">
        <v>44243</v>
      </c>
      <c r="C2810">
        <v>256</v>
      </c>
    </row>
    <row r="2811" spans="1:3" ht="14.5" x14ac:dyDescent="0.35">
      <c r="A2811" s="104" t="s">
        <v>2205</v>
      </c>
      <c r="B2811" s="1">
        <v>44243</v>
      </c>
      <c r="C2811">
        <v>108</v>
      </c>
    </row>
    <row r="2812" spans="1:3" ht="14.5" x14ac:dyDescent="0.35">
      <c r="A2812" s="104" t="s">
        <v>2985</v>
      </c>
      <c r="B2812" s="1">
        <v>44243</v>
      </c>
      <c r="C2812">
        <v>1</v>
      </c>
    </row>
    <row r="2813" spans="1:3" ht="14.5" x14ac:dyDescent="0.35">
      <c r="A2813" s="104" t="s">
        <v>778</v>
      </c>
      <c r="B2813" s="1">
        <v>44243</v>
      </c>
      <c r="C2813">
        <v>4</v>
      </c>
    </row>
    <row r="2814" spans="1:3" ht="14.5" x14ac:dyDescent="0.35">
      <c r="A2814" s="104" t="s">
        <v>1874</v>
      </c>
      <c r="B2814" s="1">
        <v>44243</v>
      </c>
      <c r="C2814">
        <v>100</v>
      </c>
    </row>
    <row r="2815" spans="1:3" ht="14.5" x14ac:dyDescent="0.35">
      <c r="A2815" s="104" t="s">
        <v>1874</v>
      </c>
      <c r="B2815" s="1">
        <v>44243</v>
      </c>
      <c r="C2815">
        <v>100</v>
      </c>
    </row>
    <row r="2816" spans="1:3" ht="14.5" x14ac:dyDescent="0.35">
      <c r="A2816" s="104" t="s">
        <v>2986</v>
      </c>
      <c r="B2816" s="1">
        <v>44243</v>
      </c>
      <c r="C2816">
        <v>1</v>
      </c>
    </row>
    <row r="2817" spans="1:3" ht="14.5" x14ac:dyDescent="0.35">
      <c r="A2817" s="104" t="s">
        <v>2365</v>
      </c>
      <c r="B2817" s="1">
        <v>44243</v>
      </c>
      <c r="C2817">
        <v>8</v>
      </c>
    </row>
    <row r="2818" spans="1:3" ht="14.5" x14ac:dyDescent="0.35">
      <c r="A2818" s="104" t="s">
        <v>2365</v>
      </c>
      <c r="B2818" s="1">
        <v>44243</v>
      </c>
      <c r="C2818">
        <v>24</v>
      </c>
    </row>
    <row r="2819" spans="1:3" ht="14.5" x14ac:dyDescent="0.35">
      <c r="A2819" s="104" t="s">
        <v>1697</v>
      </c>
      <c r="B2819" s="1">
        <v>44243</v>
      </c>
      <c r="C2819">
        <v>100</v>
      </c>
    </row>
    <row r="2820" spans="1:3" ht="14.5" x14ac:dyDescent="0.35">
      <c r="A2820" s="104" t="s">
        <v>2355</v>
      </c>
      <c r="B2820" s="1">
        <v>44243</v>
      </c>
      <c r="C2820">
        <v>8</v>
      </c>
    </row>
    <row r="2821" spans="1:3" ht="14.5" x14ac:dyDescent="0.35">
      <c r="A2821" s="104" t="s">
        <v>1664</v>
      </c>
      <c r="B2821" s="1">
        <v>44243</v>
      </c>
      <c r="C2821">
        <v>100</v>
      </c>
    </row>
    <row r="2822" spans="1:3" ht="14.5" x14ac:dyDescent="0.35">
      <c r="A2822" s="104" t="s">
        <v>2199</v>
      </c>
      <c r="B2822" s="1">
        <v>44243</v>
      </c>
      <c r="C2822">
        <v>50</v>
      </c>
    </row>
    <row r="2823" spans="1:3" ht="14.5" x14ac:dyDescent="0.35">
      <c r="A2823" s="104" t="s">
        <v>1746</v>
      </c>
      <c r="B2823" s="1">
        <v>44243</v>
      </c>
      <c r="C2823">
        <v>100</v>
      </c>
    </row>
    <row r="2824" spans="1:3" ht="14.5" x14ac:dyDescent="0.35">
      <c r="A2824" s="104" t="s">
        <v>2987</v>
      </c>
      <c r="B2824" s="1">
        <v>44243</v>
      </c>
      <c r="C2824">
        <v>25</v>
      </c>
    </row>
    <row r="2825" spans="1:3" ht="14.5" x14ac:dyDescent="0.35">
      <c r="A2825" s="104" t="s">
        <v>2413</v>
      </c>
      <c r="B2825" s="1">
        <v>44243</v>
      </c>
      <c r="C2825">
        <v>50</v>
      </c>
    </row>
    <row r="2826" spans="1:3" ht="14.5" x14ac:dyDescent="0.35">
      <c r="A2826" s="104" t="s">
        <v>2988</v>
      </c>
      <c r="B2826" s="1">
        <v>44243</v>
      </c>
      <c r="C2826">
        <v>12</v>
      </c>
    </row>
    <row r="2827" spans="1:3" ht="14.5" x14ac:dyDescent="0.35">
      <c r="A2827" s="104" t="s">
        <v>2989</v>
      </c>
      <c r="B2827" s="1">
        <v>44243</v>
      </c>
      <c r="C2827">
        <v>12</v>
      </c>
    </row>
    <row r="2828" spans="1:3" ht="14.5" x14ac:dyDescent="0.35">
      <c r="A2828" s="104" t="s">
        <v>2990</v>
      </c>
      <c r="B2828" s="1">
        <v>44243</v>
      </c>
      <c r="C2828">
        <v>32</v>
      </c>
    </row>
    <row r="2829" spans="1:3" ht="14.5" x14ac:dyDescent="0.35">
      <c r="A2829" s="104" t="s">
        <v>2412</v>
      </c>
      <c r="B2829" s="1">
        <v>44243</v>
      </c>
      <c r="C2829">
        <v>16</v>
      </c>
    </row>
    <row r="2830" spans="1:3" ht="14.5" x14ac:dyDescent="0.35">
      <c r="A2830" s="104" t="s">
        <v>2412</v>
      </c>
      <c r="B2830" s="1">
        <v>44243</v>
      </c>
      <c r="C2830">
        <v>8</v>
      </c>
    </row>
    <row r="2831" spans="1:3" ht="14.5" x14ac:dyDescent="0.35">
      <c r="A2831" s="104" t="s">
        <v>2414</v>
      </c>
      <c r="B2831" s="1">
        <v>44243</v>
      </c>
      <c r="C2831">
        <v>60</v>
      </c>
    </row>
    <row r="2832" spans="1:3" ht="14.5" x14ac:dyDescent="0.35">
      <c r="A2832" s="104" t="s">
        <v>2414</v>
      </c>
      <c r="B2832" s="1">
        <v>44243</v>
      </c>
      <c r="C2832">
        <v>60</v>
      </c>
    </row>
    <row r="2833" spans="1:3" ht="14.5" x14ac:dyDescent="0.35">
      <c r="A2833" s="104" t="s">
        <v>2991</v>
      </c>
      <c r="B2833" s="1">
        <v>44243</v>
      </c>
      <c r="C2833">
        <v>60</v>
      </c>
    </row>
    <row r="2834" spans="1:3" ht="14.5" x14ac:dyDescent="0.35">
      <c r="A2834" s="104" t="s">
        <v>2992</v>
      </c>
      <c r="B2834" s="1">
        <v>44243</v>
      </c>
      <c r="C2834">
        <v>84</v>
      </c>
    </row>
    <row r="2835" spans="1:3" ht="14.5" x14ac:dyDescent="0.35">
      <c r="A2835" s="104" t="s">
        <v>2992</v>
      </c>
      <c r="B2835" s="1">
        <v>44243</v>
      </c>
      <c r="C2835">
        <v>60</v>
      </c>
    </row>
    <row r="2836" spans="1:3" ht="14.5" x14ac:dyDescent="0.35">
      <c r="A2836" s="104" t="s">
        <v>2993</v>
      </c>
      <c r="B2836" s="1">
        <v>44243</v>
      </c>
      <c r="C2836">
        <v>2</v>
      </c>
    </row>
    <row r="2837" spans="1:3" ht="14.5" x14ac:dyDescent="0.35">
      <c r="A2837" s="104" t="s">
        <v>2985</v>
      </c>
      <c r="B2837" s="1">
        <v>44243</v>
      </c>
      <c r="C2837">
        <v>1</v>
      </c>
    </row>
    <row r="2838" spans="1:3" ht="14.5" x14ac:dyDescent="0.35">
      <c r="A2838" s="104" t="s">
        <v>2994</v>
      </c>
      <c r="B2838" s="1">
        <v>44243</v>
      </c>
      <c r="C2838">
        <v>4</v>
      </c>
    </row>
    <row r="2839" spans="1:3" ht="14.5" x14ac:dyDescent="0.35">
      <c r="A2839" s="104" t="s">
        <v>2244</v>
      </c>
      <c r="B2839" s="1">
        <v>44243</v>
      </c>
      <c r="C2839">
        <v>2</v>
      </c>
    </row>
    <row r="2840" spans="1:3" ht="14.5" x14ac:dyDescent="0.35">
      <c r="A2840" s="105" t="s">
        <v>1188</v>
      </c>
      <c r="B2840" s="1">
        <v>44243</v>
      </c>
      <c r="C2840">
        <v>2</v>
      </c>
    </row>
    <row r="2841" spans="1:3" ht="14.5" x14ac:dyDescent="0.35">
      <c r="A2841" s="104" t="s">
        <v>1556</v>
      </c>
      <c r="B2841" s="1">
        <v>44243</v>
      </c>
      <c r="C2841">
        <v>1</v>
      </c>
    </row>
    <row r="2842" spans="1:3" ht="14.5" x14ac:dyDescent="0.35">
      <c r="A2842" s="104" t="s">
        <v>1713</v>
      </c>
      <c r="B2842" s="1">
        <v>44243</v>
      </c>
      <c r="C2842">
        <v>24</v>
      </c>
    </row>
    <row r="2843" spans="1:3" ht="14.5" x14ac:dyDescent="0.35">
      <c r="A2843" s="104" t="s">
        <v>1334</v>
      </c>
      <c r="B2843" s="1">
        <v>44243</v>
      </c>
      <c r="C2843">
        <v>496</v>
      </c>
    </row>
    <row r="2844" spans="1:3" ht="14.5" x14ac:dyDescent="0.35">
      <c r="A2844" s="104" t="s">
        <v>1875</v>
      </c>
      <c r="B2844" s="1">
        <v>44243</v>
      </c>
      <c r="C2844">
        <v>3</v>
      </c>
    </row>
    <row r="2845" spans="1:3" ht="14.5" x14ac:dyDescent="0.35">
      <c r="A2845" s="104" t="s">
        <v>2550</v>
      </c>
      <c r="B2845" s="1">
        <v>44243</v>
      </c>
      <c r="C2845">
        <v>12</v>
      </c>
    </row>
    <row r="2846" spans="1:3" ht="14.5" x14ac:dyDescent="0.35">
      <c r="A2846" s="104" t="s">
        <v>1334</v>
      </c>
      <c r="B2846" s="1">
        <v>44243</v>
      </c>
      <c r="C2846">
        <v>432</v>
      </c>
    </row>
    <row r="2847" spans="1:3" ht="14.5" x14ac:dyDescent="0.35">
      <c r="A2847" s="104" t="s">
        <v>2550</v>
      </c>
      <c r="B2847" s="1">
        <v>44243</v>
      </c>
      <c r="C2847">
        <v>48</v>
      </c>
    </row>
    <row r="2848" spans="1:3" ht="14.5" x14ac:dyDescent="0.35">
      <c r="A2848" s="104" t="s">
        <v>1713</v>
      </c>
      <c r="B2848" s="1">
        <v>44243</v>
      </c>
      <c r="C2848">
        <v>24</v>
      </c>
    </row>
    <row r="2849" spans="1:3" ht="14.5" x14ac:dyDescent="0.35">
      <c r="A2849" s="104" t="s">
        <v>1334</v>
      </c>
      <c r="B2849" s="1">
        <v>44243</v>
      </c>
      <c r="C2849">
        <v>352</v>
      </c>
    </row>
    <row r="2850" spans="1:3" ht="14.5" x14ac:dyDescent="0.35">
      <c r="A2850" s="104" t="s">
        <v>2265</v>
      </c>
      <c r="B2850" s="1">
        <v>44243</v>
      </c>
      <c r="C2850">
        <v>40</v>
      </c>
    </row>
    <row r="2851" spans="1:3" ht="14.5" x14ac:dyDescent="0.35">
      <c r="A2851" s="104" t="s">
        <v>1716</v>
      </c>
      <c r="B2851" s="1">
        <v>44243</v>
      </c>
      <c r="C2851">
        <v>16</v>
      </c>
    </row>
    <row r="2852" spans="1:3" ht="14.5" x14ac:dyDescent="0.35">
      <c r="A2852" s="104" t="s">
        <v>2995</v>
      </c>
      <c r="B2852" s="1">
        <v>44243</v>
      </c>
      <c r="C2852">
        <v>5</v>
      </c>
    </row>
    <row r="2853" spans="1:3" ht="14.5" x14ac:dyDescent="0.35">
      <c r="A2853" s="104">
        <v>1541001</v>
      </c>
      <c r="B2853" s="1">
        <v>44243</v>
      </c>
      <c r="C2853">
        <v>1</v>
      </c>
    </row>
    <row r="2854" spans="1:3" ht="14.5" x14ac:dyDescent="0.35">
      <c r="A2854" s="104" t="s">
        <v>2214</v>
      </c>
      <c r="B2854" s="1">
        <v>44243</v>
      </c>
      <c r="C2854">
        <v>16</v>
      </c>
    </row>
    <row r="2855" spans="1:3" ht="14.5" x14ac:dyDescent="0.35">
      <c r="A2855" s="104" t="s">
        <v>2996</v>
      </c>
      <c r="B2855" s="1">
        <v>44243</v>
      </c>
      <c r="C2855">
        <v>16</v>
      </c>
    </row>
    <row r="2856" spans="1:3" ht="14.5" x14ac:dyDescent="0.35">
      <c r="A2856" s="104" t="s">
        <v>1491</v>
      </c>
      <c r="B2856" s="1">
        <v>44243</v>
      </c>
      <c r="C2856">
        <v>16</v>
      </c>
    </row>
    <row r="2857" spans="1:3" ht="14.5" x14ac:dyDescent="0.35">
      <c r="A2857" s="104" t="s">
        <v>1445</v>
      </c>
      <c r="B2857" s="1">
        <v>44243</v>
      </c>
      <c r="C2857">
        <v>60</v>
      </c>
    </row>
    <row r="2858" spans="1:3" ht="14.5" x14ac:dyDescent="0.35">
      <c r="A2858" s="104" t="s">
        <v>1571</v>
      </c>
      <c r="B2858" s="1">
        <v>44243</v>
      </c>
      <c r="C2858">
        <v>16</v>
      </c>
    </row>
    <row r="2859" spans="1:3" ht="14.5" x14ac:dyDescent="0.35">
      <c r="A2859" s="104" t="s">
        <v>1431</v>
      </c>
      <c r="B2859" s="1">
        <v>44243</v>
      </c>
      <c r="C2859">
        <v>16</v>
      </c>
    </row>
    <row r="2860" spans="1:3" ht="14.5" x14ac:dyDescent="0.35">
      <c r="A2860" s="104" t="s">
        <v>2997</v>
      </c>
      <c r="B2860" s="1">
        <v>44243</v>
      </c>
      <c r="C2860">
        <v>1</v>
      </c>
    </row>
    <row r="2861" spans="1:3" ht="14.5" x14ac:dyDescent="0.35">
      <c r="A2861" s="104" t="s">
        <v>1580</v>
      </c>
      <c r="B2861" s="1">
        <v>44243</v>
      </c>
      <c r="C2861">
        <v>9</v>
      </c>
    </row>
    <row r="2862" spans="1:3" ht="14.5" x14ac:dyDescent="0.35">
      <c r="A2862" s="104" t="s">
        <v>1580</v>
      </c>
      <c r="B2862" s="1">
        <v>44243</v>
      </c>
      <c r="C2862">
        <v>1</v>
      </c>
    </row>
    <row r="2863" spans="1:3" ht="14.5" x14ac:dyDescent="0.35">
      <c r="A2863" s="104" t="s">
        <v>1657</v>
      </c>
      <c r="B2863" s="1">
        <v>44243</v>
      </c>
      <c r="C2863">
        <v>1</v>
      </c>
    </row>
    <row r="2864" spans="1:3" ht="14.5" x14ac:dyDescent="0.35">
      <c r="A2864" s="104" t="s">
        <v>1650</v>
      </c>
      <c r="B2864" s="1">
        <v>44243</v>
      </c>
      <c r="C2864">
        <v>150</v>
      </c>
    </row>
    <row r="2865" spans="1:3" ht="14.5" x14ac:dyDescent="0.35">
      <c r="A2865" s="104" t="s">
        <v>1299</v>
      </c>
      <c r="B2865" s="1">
        <v>44243</v>
      </c>
      <c r="C2865">
        <v>200</v>
      </c>
    </row>
    <row r="2866" spans="1:3" ht="14.5" x14ac:dyDescent="0.35">
      <c r="A2866" s="104" t="s">
        <v>2580</v>
      </c>
      <c r="B2866" s="1">
        <v>44243</v>
      </c>
      <c r="C2866">
        <v>12</v>
      </c>
    </row>
    <row r="2867" spans="1:3" ht="14.5" x14ac:dyDescent="0.35">
      <c r="A2867" s="104" t="s">
        <v>253</v>
      </c>
      <c r="B2867" s="1">
        <v>44243</v>
      </c>
      <c r="C2867">
        <v>1</v>
      </c>
    </row>
    <row r="2868" spans="1:3" ht="14.5" x14ac:dyDescent="0.35">
      <c r="A2868" s="104" t="s">
        <v>15</v>
      </c>
      <c r="B2868" s="1">
        <v>44243</v>
      </c>
      <c r="C2868">
        <v>2</v>
      </c>
    </row>
    <row r="2869" spans="1:3" ht="14.5" x14ac:dyDescent="0.35">
      <c r="A2869" s="104" t="s">
        <v>15</v>
      </c>
      <c r="B2869" s="1">
        <v>44243</v>
      </c>
      <c r="C2869">
        <v>1</v>
      </c>
    </row>
    <row r="2870" spans="1:3" ht="14.5" x14ac:dyDescent="0.35">
      <c r="A2870" s="104" t="s">
        <v>825</v>
      </c>
      <c r="B2870" s="1">
        <v>44243</v>
      </c>
      <c r="C2870">
        <v>1</v>
      </c>
    </row>
    <row r="2871" spans="1:3" ht="14.5" x14ac:dyDescent="0.35">
      <c r="A2871" s="104" t="s">
        <v>825</v>
      </c>
      <c r="B2871" s="1">
        <v>44243</v>
      </c>
      <c r="C2871">
        <v>1</v>
      </c>
    </row>
    <row r="2872" spans="1:3" ht="14.5" x14ac:dyDescent="0.35">
      <c r="A2872" s="104" t="s">
        <v>246</v>
      </c>
      <c r="B2872" s="1">
        <v>44243</v>
      </c>
      <c r="C2872">
        <v>1</v>
      </c>
    </row>
    <row r="2873" spans="1:3" ht="14.5" x14ac:dyDescent="0.35">
      <c r="A2873" s="104" t="s">
        <v>139</v>
      </c>
      <c r="B2873" s="1">
        <v>44243</v>
      </c>
      <c r="C2873">
        <v>1</v>
      </c>
    </row>
    <row r="2874" spans="1:3" ht="14.5" x14ac:dyDescent="0.35">
      <c r="A2874" s="104" t="s">
        <v>92</v>
      </c>
      <c r="B2874" s="1">
        <v>44243</v>
      </c>
      <c r="C2874">
        <v>2</v>
      </c>
    </row>
    <row r="2875" spans="1:3" ht="14.5" x14ac:dyDescent="0.35">
      <c r="A2875" s="104" t="s">
        <v>33</v>
      </c>
      <c r="B2875" s="1">
        <v>44243</v>
      </c>
      <c r="C2875">
        <v>1</v>
      </c>
    </row>
    <row r="2876" spans="1:3" ht="14.5" x14ac:dyDescent="0.35">
      <c r="A2876" s="104" t="s">
        <v>33</v>
      </c>
      <c r="B2876" s="1">
        <v>44243</v>
      </c>
      <c r="C2876">
        <v>1</v>
      </c>
    </row>
    <row r="2877" spans="1:3" ht="14.5" x14ac:dyDescent="0.35">
      <c r="A2877" s="104" t="s">
        <v>106</v>
      </c>
      <c r="B2877" s="1">
        <v>44243</v>
      </c>
      <c r="C2877">
        <v>2</v>
      </c>
    </row>
    <row r="2878" spans="1:3" ht="14.5" x14ac:dyDescent="0.35">
      <c r="A2878" s="104" t="s">
        <v>187</v>
      </c>
      <c r="B2878" s="1">
        <v>44243</v>
      </c>
      <c r="C2878">
        <v>1</v>
      </c>
    </row>
    <row r="2879" spans="1:3" ht="14.5" x14ac:dyDescent="0.35">
      <c r="A2879" s="104" t="s">
        <v>187</v>
      </c>
      <c r="B2879" s="1">
        <v>44243</v>
      </c>
      <c r="C2879">
        <v>2</v>
      </c>
    </row>
    <row r="2880" spans="1:3" ht="14.5" x14ac:dyDescent="0.35">
      <c r="A2880" s="104" t="s">
        <v>366</v>
      </c>
      <c r="B2880" s="1">
        <v>44243</v>
      </c>
      <c r="C2880">
        <v>1</v>
      </c>
    </row>
    <row r="2881" spans="1:3" ht="14.5" x14ac:dyDescent="0.35">
      <c r="A2881" s="104" t="s">
        <v>151</v>
      </c>
      <c r="B2881" s="1">
        <v>44243</v>
      </c>
      <c r="C2881">
        <v>1</v>
      </c>
    </row>
    <row r="2882" spans="1:3" ht="14.5" x14ac:dyDescent="0.35">
      <c r="A2882" s="104" t="s">
        <v>1030</v>
      </c>
      <c r="B2882" s="1">
        <v>44243</v>
      </c>
      <c r="C2882">
        <v>1</v>
      </c>
    </row>
    <row r="2883" spans="1:3" ht="14.5" x14ac:dyDescent="0.35">
      <c r="A2883" s="104" t="s">
        <v>2550</v>
      </c>
      <c r="B2883" s="1">
        <v>44243</v>
      </c>
      <c r="C2883">
        <v>32</v>
      </c>
    </row>
    <row r="2884" spans="1:3" ht="14.5" x14ac:dyDescent="0.35">
      <c r="A2884" s="104" t="s">
        <v>41</v>
      </c>
      <c r="B2884" s="1">
        <v>44243</v>
      </c>
      <c r="C2884">
        <v>1</v>
      </c>
    </row>
    <row r="2885" spans="1:3" ht="14.5" x14ac:dyDescent="0.35">
      <c r="A2885" s="104" t="s">
        <v>1356</v>
      </c>
      <c r="B2885" s="1">
        <v>44243</v>
      </c>
      <c r="C2885">
        <v>12</v>
      </c>
    </row>
    <row r="2886" spans="1:3" ht="14.5" x14ac:dyDescent="0.35">
      <c r="A2886" s="104" t="s">
        <v>1356</v>
      </c>
      <c r="B2886" s="1">
        <v>44243</v>
      </c>
      <c r="C2886">
        <v>36</v>
      </c>
    </row>
    <row r="2887" spans="1:3" ht="14.5" x14ac:dyDescent="0.35">
      <c r="A2887" s="104" t="s">
        <v>1356</v>
      </c>
      <c r="B2887" s="1">
        <v>44243</v>
      </c>
      <c r="C2887">
        <v>4</v>
      </c>
    </row>
    <row r="2888" spans="1:3" ht="14.5" x14ac:dyDescent="0.35">
      <c r="A2888" s="104" t="s">
        <v>2020</v>
      </c>
      <c r="B2888" s="1">
        <v>44243</v>
      </c>
      <c r="C2888">
        <v>16</v>
      </c>
    </row>
    <row r="2889" spans="1:3" ht="14.5" x14ac:dyDescent="0.35">
      <c r="A2889" s="104" t="s">
        <v>1358</v>
      </c>
      <c r="B2889" s="1">
        <v>44243</v>
      </c>
      <c r="C2889">
        <v>12</v>
      </c>
    </row>
    <row r="2890" spans="1:3" ht="14.5" x14ac:dyDescent="0.35">
      <c r="A2890" s="104" t="s">
        <v>1358</v>
      </c>
      <c r="B2890" s="1">
        <v>44243</v>
      </c>
      <c r="C2890">
        <v>4</v>
      </c>
    </row>
    <row r="2891" spans="1:3" ht="14.5" x14ac:dyDescent="0.35">
      <c r="A2891" s="104" t="s">
        <v>2360</v>
      </c>
      <c r="B2891" s="1">
        <v>44243</v>
      </c>
      <c r="C2891">
        <v>12</v>
      </c>
    </row>
    <row r="2892" spans="1:3" ht="14.5" x14ac:dyDescent="0.35">
      <c r="A2892" s="104" t="s">
        <v>19</v>
      </c>
      <c r="B2892" s="1">
        <v>44243</v>
      </c>
      <c r="C2892">
        <v>2</v>
      </c>
    </row>
    <row r="2893" spans="1:3" ht="14.5" x14ac:dyDescent="0.35">
      <c r="A2893" s="104" t="s">
        <v>19</v>
      </c>
      <c r="B2893" s="1">
        <v>44243</v>
      </c>
      <c r="C2893">
        <v>7</v>
      </c>
    </row>
    <row r="2894" spans="1:3" ht="14.5" x14ac:dyDescent="0.35">
      <c r="A2894" s="104" t="s">
        <v>19</v>
      </c>
      <c r="B2894" s="1">
        <v>44243</v>
      </c>
      <c r="C2894">
        <v>1</v>
      </c>
    </row>
    <row r="2895" spans="1:3" ht="14.5" x14ac:dyDescent="0.35">
      <c r="A2895" s="104" t="s">
        <v>2048</v>
      </c>
      <c r="B2895" s="1">
        <v>44243</v>
      </c>
      <c r="C2895">
        <v>8</v>
      </c>
    </row>
    <row r="2896" spans="1:3" ht="14.5" x14ac:dyDescent="0.35">
      <c r="A2896" s="104" t="s">
        <v>980</v>
      </c>
      <c r="B2896" s="1">
        <v>44243</v>
      </c>
      <c r="C2896">
        <v>4</v>
      </c>
    </row>
    <row r="2897" spans="1:3" ht="14.5" x14ac:dyDescent="0.35">
      <c r="A2897" s="104" t="s">
        <v>980</v>
      </c>
      <c r="B2897" s="1">
        <v>44243</v>
      </c>
      <c r="C2897">
        <v>8</v>
      </c>
    </row>
    <row r="2898" spans="1:3" ht="14.5" x14ac:dyDescent="0.35">
      <c r="A2898" s="104" t="s">
        <v>168</v>
      </c>
      <c r="B2898" s="1">
        <v>44243</v>
      </c>
      <c r="C2898">
        <v>4</v>
      </c>
    </row>
    <row r="2899" spans="1:3" ht="14.5" x14ac:dyDescent="0.35">
      <c r="A2899" s="104" t="s">
        <v>329</v>
      </c>
      <c r="B2899" s="1">
        <v>44243</v>
      </c>
      <c r="C2899">
        <v>4</v>
      </c>
    </row>
    <row r="2900" spans="1:3" ht="14.5" x14ac:dyDescent="0.35">
      <c r="A2900" s="104" t="s">
        <v>1675</v>
      </c>
      <c r="B2900" s="1">
        <v>44243</v>
      </c>
      <c r="C2900">
        <v>32</v>
      </c>
    </row>
    <row r="2901" spans="1:3" ht="14.5" x14ac:dyDescent="0.35">
      <c r="A2901" s="104" t="s">
        <v>1675</v>
      </c>
      <c r="B2901" s="1">
        <v>44243</v>
      </c>
      <c r="C2901">
        <v>32</v>
      </c>
    </row>
    <row r="2902" spans="1:3" ht="14.5" x14ac:dyDescent="0.35">
      <c r="A2902" s="104" t="s">
        <v>2999</v>
      </c>
      <c r="B2902" s="1">
        <v>44243</v>
      </c>
      <c r="C2902">
        <v>12</v>
      </c>
    </row>
    <row r="2903" spans="1:3" ht="14.5" x14ac:dyDescent="0.35">
      <c r="A2903" s="104" t="s">
        <v>2371</v>
      </c>
      <c r="B2903" s="1">
        <v>44243</v>
      </c>
      <c r="C2903">
        <v>12</v>
      </c>
    </row>
    <row r="2904" spans="1:3" ht="14.5" x14ac:dyDescent="0.35">
      <c r="A2904" s="104" t="s">
        <v>153</v>
      </c>
      <c r="B2904" s="1">
        <v>44243</v>
      </c>
      <c r="C2904">
        <v>8</v>
      </c>
    </row>
    <row r="2905" spans="1:3" ht="14.5" x14ac:dyDescent="0.35">
      <c r="A2905" s="104" t="s">
        <v>2825</v>
      </c>
      <c r="B2905" s="1">
        <v>44243</v>
      </c>
      <c r="C2905">
        <v>13</v>
      </c>
    </row>
    <row r="2906" spans="1:3" ht="14.5" x14ac:dyDescent="0.35">
      <c r="A2906" s="104" t="s">
        <v>2359</v>
      </c>
      <c r="B2906" s="1">
        <v>44243</v>
      </c>
      <c r="C2906">
        <v>8</v>
      </c>
    </row>
    <row r="2907" spans="1:3" ht="14.5" x14ac:dyDescent="0.35">
      <c r="A2907" s="104" t="s">
        <v>2056</v>
      </c>
      <c r="B2907" s="1">
        <v>44243</v>
      </c>
      <c r="C2907">
        <v>8</v>
      </c>
    </row>
    <row r="2908" spans="1:3" ht="14.5" x14ac:dyDescent="0.35">
      <c r="A2908" s="104" t="s">
        <v>1381</v>
      </c>
      <c r="B2908" s="1">
        <v>44243</v>
      </c>
      <c r="C2908">
        <v>25</v>
      </c>
    </row>
    <row r="2909" spans="1:3" ht="14.5" x14ac:dyDescent="0.35">
      <c r="A2909" s="104" t="s">
        <v>1927</v>
      </c>
      <c r="B2909" s="1">
        <v>44243</v>
      </c>
      <c r="C2909">
        <v>16</v>
      </c>
    </row>
    <row r="2910" spans="1:3" ht="14.5" x14ac:dyDescent="0.35">
      <c r="A2910" s="104" t="s">
        <v>3000</v>
      </c>
      <c r="B2910" s="1">
        <v>44243</v>
      </c>
      <c r="C2910">
        <v>16</v>
      </c>
    </row>
    <row r="2911" spans="1:3" ht="14.5" x14ac:dyDescent="0.35">
      <c r="A2911" s="104" t="s">
        <v>3001</v>
      </c>
      <c r="B2911" s="1">
        <v>44243</v>
      </c>
      <c r="C2911">
        <v>4</v>
      </c>
    </row>
    <row r="2912" spans="1:3" ht="14.5" x14ac:dyDescent="0.35">
      <c r="A2912" s="104" t="s">
        <v>1390</v>
      </c>
      <c r="B2912" s="1">
        <v>44243</v>
      </c>
      <c r="C2912">
        <v>8</v>
      </c>
    </row>
    <row r="2913" spans="1:3" ht="14.5" x14ac:dyDescent="0.35">
      <c r="A2913" s="104" t="s">
        <v>3002</v>
      </c>
      <c r="B2913" s="1">
        <v>44243</v>
      </c>
      <c r="C2913">
        <v>4</v>
      </c>
    </row>
    <row r="2914" spans="1:3" ht="14.5" x14ac:dyDescent="0.35">
      <c r="A2914" s="104" t="s">
        <v>3003</v>
      </c>
      <c r="B2914" s="1">
        <v>44243</v>
      </c>
      <c r="C2914">
        <v>8</v>
      </c>
    </row>
    <row r="2915" spans="1:3" ht="14.5" x14ac:dyDescent="0.35">
      <c r="A2915" s="104" t="s">
        <v>3004</v>
      </c>
      <c r="B2915" s="1">
        <v>44243</v>
      </c>
      <c r="C2915">
        <v>8</v>
      </c>
    </row>
    <row r="2916" spans="1:3" ht="14.5" x14ac:dyDescent="0.35">
      <c r="A2916" s="104" t="s">
        <v>1941</v>
      </c>
      <c r="B2916" s="1">
        <v>44243</v>
      </c>
      <c r="C2916">
        <v>16</v>
      </c>
    </row>
    <row r="2917" spans="1:3" ht="14.5" x14ac:dyDescent="0.35">
      <c r="A2917" s="104" t="s">
        <v>3005</v>
      </c>
      <c r="B2917" s="1">
        <v>44243</v>
      </c>
      <c r="C2917">
        <v>8</v>
      </c>
    </row>
    <row r="2918" spans="1:3" ht="14.5" x14ac:dyDescent="0.35">
      <c r="A2918" s="104" t="s">
        <v>1398</v>
      </c>
      <c r="B2918" s="1">
        <v>44243</v>
      </c>
      <c r="C2918">
        <v>16</v>
      </c>
    </row>
    <row r="2919" spans="1:3" ht="14.5" x14ac:dyDescent="0.35">
      <c r="A2919" s="104" t="s">
        <v>2354</v>
      </c>
      <c r="B2919" s="1">
        <v>44243</v>
      </c>
      <c r="C2919">
        <v>12</v>
      </c>
    </row>
    <row r="2920" spans="1:3" ht="14.5" x14ac:dyDescent="0.35">
      <c r="A2920" s="104" t="s">
        <v>1189</v>
      </c>
      <c r="B2920" s="1">
        <v>44243</v>
      </c>
      <c r="C2920">
        <v>4</v>
      </c>
    </row>
    <row r="2921" spans="1:3" ht="14.5" x14ac:dyDescent="0.35">
      <c r="A2921" s="104" t="s">
        <v>882</v>
      </c>
      <c r="B2921" s="1">
        <v>44243</v>
      </c>
      <c r="C2921">
        <v>8</v>
      </c>
    </row>
    <row r="2922" spans="1:3" ht="14.5" x14ac:dyDescent="0.35">
      <c r="A2922" s="104" t="s">
        <v>398</v>
      </c>
      <c r="B2922" s="1">
        <v>44243</v>
      </c>
      <c r="C2922">
        <v>8</v>
      </c>
    </row>
    <row r="2923" spans="1:3" ht="14.5" x14ac:dyDescent="0.35">
      <c r="A2923" s="104" t="s">
        <v>245</v>
      </c>
      <c r="B2923" s="1">
        <v>44243</v>
      </c>
      <c r="C2923">
        <v>16</v>
      </c>
    </row>
    <row r="2924" spans="1:3" ht="14.5" x14ac:dyDescent="0.35">
      <c r="A2924" s="104" t="s">
        <v>1046</v>
      </c>
      <c r="B2924" s="1">
        <v>44243</v>
      </c>
      <c r="C2924">
        <v>4</v>
      </c>
    </row>
    <row r="2925" spans="1:3" ht="14.5" x14ac:dyDescent="0.35">
      <c r="A2925" s="104" t="s">
        <v>1190</v>
      </c>
      <c r="B2925" s="1">
        <v>44243</v>
      </c>
      <c r="C2925">
        <v>8</v>
      </c>
    </row>
    <row r="2926" spans="1:3" ht="14.5" x14ac:dyDescent="0.35">
      <c r="A2926" s="104" t="s">
        <v>2036</v>
      </c>
      <c r="B2926" s="1">
        <v>44243</v>
      </c>
      <c r="C2926">
        <v>16</v>
      </c>
    </row>
    <row r="2927" spans="1:3" ht="14.5" x14ac:dyDescent="0.35">
      <c r="A2927" s="104" t="s">
        <v>1919</v>
      </c>
      <c r="B2927" s="1">
        <v>44243</v>
      </c>
      <c r="C2927">
        <v>4</v>
      </c>
    </row>
    <row r="2928" spans="1:3" ht="14.5" x14ac:dyDescent="0.35">
      <c r="A2928" s="104" t="s">
        <v>3006</v>
      </c>
      <c r="B2928" s="1">
        <v>44243</v>
      </c>
      <c r="C2928">
        <v>16</v>
      </c>
    </row>
    <row r="2929" spans="1:3" ht="14.5" x14ac:dyDescent="0.35">
      <c r="A2929" s="104" t="s">
        <v>2619</v>
      </c>
      <c r="B2929" s="1">
        <v>44243</v>
      </c>
      <c r="C2929">
        <v>8</v>
      </c>
    </row>
    <row r="2930" spans="1:3" ht="14.5" x14ac:dyDescent="0.35">
      <c r="A2930" s="104" t="s">
        <v>2618</v>
      </c>
      <c r="B2930" s="1">
        <v>44243</v>
      </c>
      <c r="C2930">
        <v>8</v>
      </c>
    </row>
    <row r="2931" spans="1:3" ht="14.5" x14ac:dyDescent="0.35">
      <c r="A2931" s="104" t="s">
        <v>2170</v>
      </c>
      <c r="B2931" s="1">
        <v>44243</v>
      </c>
      <c r="C2931">
        <v>8</v>
      </c>
    </row>
    <row r="2932" spans="1:3" ht="14.5" x14ac:dyDescent="0.35">
      <c r="A2932" s="104" t="s">
        <v>2569</v>
      </c>
      <c r="B2932" s="1">
        <v>44243</v>
      </c>
      <c r="C2932">
        <v>16</v>
      </c>
    </row>
    <row r="2933" spans="1:3" ht="14.5" x14ac:dyDescent="0.35">
      <c r="A2933" s="104" t="s">
        <v>2957</v>
      </c>
      <c r="B2933" s="1">
        <v>44243</v>
      </c>
      <c r="C2933">
        <v>6</v>
      </c>
    </row>
    <row r="2934" spans="1:3" ht="14.5" x14ac:dyDescent="0.35">
      <c r="A2934" s="104" t="s">
        <v>2725</v>
      </c>
      <c r="B2934" s="1">
        <v>44243</v>
      </c>
      <c r="C2934">
        <v>6</v>
      </c>
    </row>
    <row r="2935" spans="1:3" ht="14.5" x14ac:dyDescent="0.35">
      <c r="A2935" s="104" t="s">
        <v>3007</v>
      </c>
      <c r="B2935" s="1">
        <v>44243</v>
      </c>
      <c r="C2935">
        <v>8</v>
      </c>
    </row>
    <row r="2936" spans="1:3" ht="14.5" x14ac:dyDescent="0.35">
      <c r="A2936" s="104" t="s">
        <v>3008</v>
      </c>
      <c r="B2936" s="1">
        <v>44243</v>
      </c>
      <c r="C2936">
        <v>2</v>
      </c>
    </row>
    <row r="2937" spans="1:3" ht="14.5" x14ac:dyDescent="0.35">
      <c r="A2937" s="104" t="s">
        <v>2728</v>
      </c>
      <c r="B2937" s="1">
        <v>44243</v>
      </c>
      <c r="C2937">
        <v>8</v>
      </c>
    </row>
    <row r="2938" spans="1:3" ht="14.5" x14ac:dyDescent="0.35">
      <c r="A2938" s="104" t="s">
        <v>3009</v>
      </c>
      <c r="B2938" s="1">
        <v>44243</v>
      </c>
      <c r="C2938">
        <v>4</v>
      </c>
    </row>
    <row r="2939" spans="1:3" ht="14.5" x14ac:dyDescent="0.35">
      <c r="A2939" s="104" t="s">
        <v>1942</v>
      </c>
      <c r="B2939" s="1">
        <v>44243</v>
      </c>
      <c r="C2939">
        <v>8</v>
      </c>
    </row>
    <row r="2940" spans="1:3" ht="14.5" x14ac:dyDescent="0.35">
      <c r="A2940" s="104" t="s">
        <v>2876</v>
      </c>
      <c r="B2940" s="1">
        <v>44243</v>
      </c>
      <c r="C2940">
        <v>4</v>
      </c>
    </row>
    <row r="2941" spans="1:3" ht="14.5" x14ac:dyDescent="0.35">
      <c r="A2941" s="104" t="s">
        <v>2877</v>
      </c>
      <c r="B2941" s="1">
        <v>44243</v>
      </c>
      <c r="C2941">
        <v>2</v>
      </c>
    </row>
    <row r="2942" spans="1:3" ht="14.5" x14ac:dyDescent="0.35">
      <c r="A2942" s="104" t="s">
        <v>2060</v>
      </c>
      <c r="B2942" s="1">
        <v>44243</v>
      </c>
      <c r="C2942">
        <v>32</v>
      </c>
    </row>
    <row r="2943" spans="1:3" ht="14.5" x14ac:dyDescent="0.35">
      <c r="A2943" s="104" t="s">
        <v>2665</v>
      </c>
      <c r="B2943" s="1">
        <v>44243</v>
      </c>
      <c r="C2943">
        <v>4</v>
      </c>
    </row>
    <row r="2944" spans="1:3" ht="14.5" x14ac:dyDescent="0.35">
      <c r="A2944" s="104" t="s">
        <v>2216</v>
      </c>
      <c r="B2944" s="1">
        <v>44243</v>
      </c>
      <c r="C2944">
        <v>4</v>
      </c>
    </row>
    <row r="2945" spans="1:3" ht="14.5" x14ac:dyDescent="0.35">
      <c r="A2945" s="104" t="s">
        <v>1948</v>
      </c>
      <c r="B2945" s="1">
        <v>44243</v>
      </c>
      <c r="C2945">
        <v>8</v>
      </c>
    </row>
    <row r="2946" spans="1:3" ht="14.5" x14ac:dyDescent="0.35">
      <c r="A2946" s="104" t="s">
        <v>2736</v>
      </c>
      <c r="B2946" s="1">
        <v>44243</v>
      </c>
      <c r="C2946">
        <v>6</v>
      </c>
    </row>
    <row r="2947" spans="1:3" ht="14.5" x14ac:dyDescent="0.35">
      <c r="A2947" s="104" t="s">
        <v>1951</v>
      </c>
      <c r="B2947" s="1">
        <v>44243</v>
      </c>
      <c r="C2947">
        <v>16</v>
      </c>
    </row>
    <row r="2948" spans="1:3" ht="14.5" x14ac:dyDescent="0.35">
      <c r="A2948" s="104" t="s">
        <v>2737</v>
      </c>
      <c r="B2948" s="1">
        <v>44243</v>
      </c>
      <c r="C2948">
        <v>2</v>
      </c>
    </row>
    <row r="2949" spans="1:3" ht="14.5" x14ac:dyDescent="0.35">
      <c r="A2949" s="104" t="s">
        <v>2568</v>
      </c>
      <c r="B2949" s="1">
        <v>44243</v>
      </c>
      <c r="C2949">
        <v>6</v>
      </c>
    </row>
    <row r="2950" spans="1:3" ht="14.5" x14ac:dyDescent="0.35">
      <c r="A2950" s="104" t="s">
        <v>3010</v>
      </c>
      <c r="B2950" s="1">
        <v>44243</v>
      </c>
      <c r="C2950">
        <v>4</v>
      </c>
    </row>
    <row r="2951" spans="1:3" ht="14.5" x14ac:dyDescent="0.35">
      <c r="A2951" s="104" t="s">
        <v>2672</v>
      </c>
      <c r="B2951" s="1">
        <v>44243</v>
      </c>
      <c r="C2951">
        <v>2</v>
      </c>
    </row>
    <row r="2952" spans="1:3" ht="14.5" x14ac:dyDescent="0.35">
      <c r="A2952" s="104" t="s">
        <v>2672</v>
      </c>
      <c r="B2952" s="1">
        <v>44243</v>
      </c>
      <c r="C2952">
        <v>4</v>
      </c>
    </row>
    <row r="2953" spans="1:3" ht="14.5" x14ac:dyDescent="0.35">
      <c r="A2953" s="104" t="s">
        <v>2886</v>
      </c>
      <c r="B2953" s="1">
        <v>44243</v>
      </c>
      <c r="C2953">
        <v>6</v>
      </c>
    </row>
    <row r="2954" spans="1:3" ht="14.5" x14ac:dyDescent="0.35">
      <c r="A2954" s="104" t="s">
        <v>2886</v>
      </c>
      <c r="B2954" s="1">
        <v>44243</v>
      </c>
      <c r="C2954">
        <v>2</v>
      </c>
    </row>
    <row r="2955" spans="1:3" ht="14.5" x14ac:dyDescent="0.35">
      <c r="A2955" s="104" t="s">
        <v>3011</v>
      </c>
      <c r="B2955" s="1">
        <v>44243</v>
      </c>
      <c r="C2955">
        <v>2</v>
      </c>
    </row>
    <row r="2956" spans="1:3" ht="14.5" x14ac:dyDescent="0.35">
      <c r="A2956" s="104" t="s">
        <v>3012</v>
      </c>
      <c r="B2956" s="1">
        <v>44243</v>
      </c>
      <c r="C2956">
        <v>6</v>
      </c>
    </row>
    <row r="2957" spans="1:3" ht="14.5" x14ac:dyDescent="0.35">
      <c r="A2957" s="104" t="s">
        <v>2563</v>
      </c>
      <c r="B2957" s="1">
        <v>44243</v>
      </c>
      <c r="C2957">
        <v>2</v>
      </c>
    </row>
    <row r="2958" spans="1:3" ht="14.5" x14ac:dyDescent="0.35">
      <c r="A2958" s="104" t="s">
        <v>1959</v>
      </c>
      <c r="B2958" s="1">
        <v>44243</v>
      </c>
      <c r="C2958">
        <v>2</v>
      </c>
    </row>
    <row r="2959" spans="1:3" ht="14.5" x14ac:dyDescent="0.35">
      <c r="A2959" s="104" t="s">
        <v>3013</v>
      </c>
      <c r="B2959" s="1">
        <v>44243</v>
      </c>
      <c r="C2959">
        <v>2</v>
      </c>
    </row>
    <row r="2960" spans="1:3" ht="14.5" x14ac:dyDescent="0.35">
      <c r="A2960" s="104" t="s">
        <v>2973</v>
      </c>
      <c r="B2960" s="1">
        <v>44243</v>
      </c>
      <c r="C2960">
        <v>16</v>
      </c>
    </row>
    <row r="2961" spans="1:3" ht="14.5" x14ac:dyDescent="0.35">
      <c r="A2961" s="104" t="s">
        <v>1491</v>
      </c>
      <c r="B2961" s="1">
        <v>44243</v>
      </c>
      <c r="C2961">
        <v>64</v>
      </c>
    </row>
    <row r="2962" spans="1:3" ht="14.5" x14ac:dyDescent="0.35">
      <c r="A2962" s="104" t="s">
        <v>1491</v>
      </c>
      <c r="B2962" s="1">
        <v>44243</v>
      </c>
      <c r="C2962">
        <v>32</v>
      </c>
    </row>
    <row r="2963" spans="1:3" ht="14.5" x14ac:dyDescent="0.35">
      <c r="A2963" s="104" t="s">
        <v>3014</v>
      </c>
      <c r="B2963" s="1">
        <v>44243</v>
      </c>
      <c r="C2963">
        <v>4</v>
      </c>
    </row>
    <row r="2964" spans="1:3" ht="14.5" x14ac:dyDescent="0.35">
      <c r="A2964" s="104" t="s">
        <v>1930</v>
      </c>
      <c r="B2964" s="1">
        <v>44243</v>
      </c>
      <c r="C2964">
        <v>16</v>
      </c>
    </row>
    <row r="2965" spans="1:3" ht="14.5" x14ac:dyDescent="0.35">
      <c r="A2965" s="104" t="s">
        <v>2161</v>
      </c>
      <c r="B2965" s="1">
        <v>44243</v>
      </c>
      <c r="C2965">
        <v>8</v>
      </c>
    </row>
    <row r="2966" spans="1:3" ht="14.5" x14ac:dyDescent="0.35">
      <c r="A2966" s="104" t="s">
        <v>1408</v>
      </c>
      <c r="B2966" s="1">
        <v>44243</v>
      </c>
      <c r="C2966">
        <v>16</v>
      </c>
    </row>
    <row r="2967" spans="1:3" ht="14.5" x14ac:dyDescent="0.35">
      <c r="A2967" s="104" t="s">
        <v>1586</v>
      </c>
      <c r="B2967" s="1">
        <v>44243</v>
      </c>
      <c r="C2967">
        <v>40</v>
      </c>
    </row>
    <row r="2968" spans="1:3" ht="14.5" x14ac:dyDescent="0.35">
      <c r="A2968" s="104" t="s">
        <v>1408</v>
      </c>
      <c r="B2968" s="1">
        <v>44243</v>
      </c>
      <c r="C2968">
        <v>32</v>
      </c>
    </row>
    <row r="2969" spans="1:3" ht="14.5" x14ac:dyDescent="0.35">
      <c r="A2969" s="104" t="s">
        <v>1586</v>
      </c>
      <c r="B2969" s="1">
        <v>44243</v>
      </c>
      <c r="C2969">
        <v>8</v>
      </c>
    </row>
    <row r="2970" spans="1:3" ht="14.5" x14ac:dyDescent="0.35">
      <c r="A2970" s="104" t="s">
        <v>1863</v>
      </c>
      <c r="B2970" s="1">
        <v>44243</v>
      </c>
      <c r="C2970">
        <v>4</v>
      </c>
    </row>
    <row r="2971" spans="1:3" ht="14.5" x14ac:dyDescent="0.35">
      <c r="A2971" s="104" t="s">
        <v>2217</v>
      </c>
      <c r="B2971" s="1">
        <v>44243</v>
      </c>
      <c r="C2971">
        <v>12</v>
      </c>
    </row>
    <row r="2972" spans="1:3" ht="14.5" x14ac:dyDescent="0.35">
      <c r="A2972" s="104" t="s">
        <v>1438</v>
      </c>
      <c r="B2972" s="1">
        <v>44243</v>
      </c>
      <c r="C2972">
        <v>16</v>
      </c>
    </row>
    <row r="2973" spans="1:3" ht="14.5" x14ac:dyDescent="0.35">
      <c r="A2973" s="104" t="s">
        <v>1809</v>
      </c>
      <c r="B2973" s="1">
        <v>44243</v>
      </c>
      <c r="C2973">
        <v>28</v>
      </c>
    </row>
    <row r="2974" spans="1:3" ht="14.5" x14ac:dyDescent="0.35">
      <c r="A2974" s="104" t="s">
        <v>1809</v>
      </c>
      <c r="B2974" s="1">
        <v>44243</v>
      </c>
      <c r="C2974">
        <v>16</v>
      </c>
    </row>
    <row r="2975" spans="1:3" ht="14.5" x14ac:dyDescent="0.35">
      <c r="A2975" s="104" t="s">
        <v>1566</v>
      </c>
      <c r="B2975" s="1">
        <v>44243</v>
      </c>
      <c r="C2975">
        <v>16</v>
      </c>
    </row>
    <row r="2976" spans="1:3" ht="14.5" x14ac:dyDescent="0.35">
      <c r="A2976" s="104" t="s">
        <v>1566</v>
      </c>
      <c r="B2976" s="1">
        <v>44243</v>
      </c>
      <c r="C2976">
        <v>16</v>
      </c>
    </row>
    <row r="2977" spans="1:3" ht="14.5" x14ac:dyDescent="0.35">
      <c r="A2977" s="104" t="s">
        <v>1442</v>
      </c>
      <c r="B2977" s="1">
        <v>44243</v>
      </c>
      <c r="C2977">
        <v>16</v>
      </c>
    </row>
    <row r="2978" spans="1:3" ht="14.5" x14ac:dyDescent="0.35">
      <c r="A2978" s="104" t="s">
        <v>2755</v>
      </c>
      <c r="B2978" s="1">
        <v>44243</v>
      </c>
      <c r="C2978">
        <v>16</v>
      </c>
    </row>
    <row r="2979" spans="1:3" ht="14.5" x14ac:dyDescent="0.35">
      <c r="A2979" s="104" t="s">
        <v>1444</v>
      </c>
      <c r="B2979" s="1">
        <v>44243</v>
      </c>
      <c r="C2979">
        <v>32</v>
      </c>
    </row>
    <row r="2980" spans="1:3" ht="14.5" x14ac:dyDescent="0.35">
      <c r="A2980" s="104" t="s">
        <v>1444</v>
      </c>
      <c r="B2980" s="1">
        <v>44243</v>
      </c>
      <c r="C2980">
        <v>16</v>
      </c>
    </row>
    <row r="2981" spans="1:3" ht="14.5" x14ac:dyDescent="0.35">
      <c r="A2981" s="104" t="s">
        <v>1445</v>
      </c>
      <c r="B2981" s="1">
        <v>44243</v>
      </c>
      <c r="C2981">
        <v>12</v>
      </c>
    </row>
    <row r="2982" spans="1:3" ht="14.5" x14ac:dyDescent="0.35">
      <c r="A2982" s="104" t="s">
        <v>1571</v>
      </c>
      <c r="B2982" s="1">
        <v>44243</v>
      </c>
      <c r="C2982">
        <v>32</v>
      </c>
    </row>
    <row r="2983" spans="1:3" ht="14.5" x14ac:dyDescent="0.35">
      <c r="A2983" s="104" t="s">
        <v>1821</v>
      </c>
      <c r="B2983" s="1">
        <v>44243</v>
      </c>
      <c r="C2983">
        <v>8</v>
      </c>
    </row>
    <row r="2984" spans="1:3" ht="14.5" x14ac:dyDescent="0.35">
      <c r="A2984" s="104" t="s">
        <v>1588</v>
      </c>
      <c r="B2984" s="1">
        <v>44243</v>
      </c>
      <c r="C2984">
        <v>32</v>
      </c>
    </row>
    <row r="2985" spans="1:3" ht="14.5" x14ac:dyDescent="0.35">
      <c r="A2985" s="104" t="s">
        <v>1588</v>
      </c>
      <c r="B2985" s="1">
        <v>44243</v>
      </c>
      <c r="C2985">
        <v>48</v>
      </c>
    </row>
    <row r="2986" spans="1:3" ht="14.5" x14ac:dyDescent="0.35">
      <c r="A2986" s="104" t="s">
        <v>1446</v>
      </c>
      <c r="B2986" s="1">
        <v>44243</v>
      </c>
      <c r="C2986">
        <v>2</v>
      </c>
    </row>
    <row r="2987" spans="1:3" ht="14.5" x14ac:dyDescent="0.35">
      <c r="A2987" s="104" t="s">
        <v>1498</v>
      </c>
      <c r="B2987" s="1">
        <v>44243</v>
      </c>
      <c r="C2987">
        <v>16</v>
      </c>
    </row>
    <row r="2988" spans="1:3" ht="14.5" x14ac:dyDescent="0.35">
      <c r="A2988" s="104" t="s">
        <v>1589</v>
      </c>
      <c r="B2988" s="1">
        <v>44243</v>
      </c>
      <c r="C2988">
        <v>48</v>
      </c>
    </row>
    <row r="2989" spans="1:3" ht="14.5" x14ac:dyDescent="0.35">
      <c r="A2989" s="104" t="s">
        <v>1421</v>
      </c>
      <c r="B2989" s="1">
        <v>44243</v>
      </c>
      <c r="C2989">
        <v>16</v>
      </c>
    </row>
    <row r="2990" spans="1:3" ht="14.5" x14ac:dyDescent="0.35">
      <c r="A2990" s="104" t="s">
        <v>1659</v>
      </c>
      <c r="B2990" s="1">
        <v>44243</v>
      </c>
      <c r="C2990">
        <v>8</v>
      </c>
    </row>
    <row r="2991" spans="1:3" ht="14.5" x14ac:dyDescent="0.35">
      <c r="A2991" s="104" t="s">
        <v>1679</v>
      </c>
      <c r="B2991" s="1">
        <v>44243</v>
      </c>
      <c r="C2991">
        <v>8</v>
      </c>
    </row>
    <row r="2992" spans="1:3" ht="14.5" x14ac:dyDescent="0.35">
      <c r="A2992" s="104" t="s">
        <v>1595</v>
      </c>
      <c r="B2992" s="1">
        <v>44243</v>
      </c>
      <c r="C2992">
        <v>48</v>
      </c>
    </row>
    <row r="2993" spans="1:3" ht="14.5" x14ac:dyDescent="0.35">
      <c r="A2993" s="104" t="s">
        <v>1595</v>
      </c>
      <c r="B2993" s="1">
        <v>44243</v>
      </c>
      <c r="C2993">
        <v>64</v>
      </c>
    </row>
    <row r="2994" spans="1:3" ht="14.5" x14ac:dyDescent="0.35">
      <c r="A2994" s="104" t="s">
        <v>121</v>
      </c>
      <c r="B2994" s="1">
        <v>44243</v>
      </c>
      <c r="C2994">
        <v>1</v>
      </c>
    </row>
    <row r="2995" spans="1:3" ht="14.5" x14ac:dyDescent="0.35">
      <c r="A2995" s="104" t="s">
        <v>1456</v>
      </c>
      <c r="B2995" s="1">
        <v>44243</v>
      </c>
      <c r="C2995">
        <v>8</v>
      </c>
    </row>
    <row r="2996" spans="1:3" ht="14.5" x14ac:dyDescent="0.35">
      <c r="A2996" s="104" t="s">
        <v>1456</v>
      </c>
      <c r="B2996" s="1">
        <v>44243</v>
      </c>
      <c r="C2996">
        <v>8</v>
      </c>
    </row>
    <row r="2997" spans="1:3" ht="14.5" x14ac:dyDescent="0.35">
      <c r="A2997" s="104" t="s">
        <v>1456</v>
      </c>
      <c r="B2997" s="1">
        <v>44243</v>
      </c>
      <c r="C2997">
        <v>8</v>
      </c>
    </row>
    <row r="2998" spans="1:3" ht="14.5" x14ac:dyDescent="0.35">
      <c r="A2998" s="104" t="s">
        <v>1972</v>
      </c>
      <c r="B2998" s="1">
        <v>44243</v>
      </c>
      <c r="C2998">
        <v>8</v>
      </c>
    </row>
    <row r="2999" spans="1:3" ht="14.5" x14ac:dyDescent="0.35">
      <c r="A2999" s="104" t="s">
        <v>192</v>
      </c>
      <c r="B2999" s="1">
        <v>44243</v>
      </c>
      <c r="C2999">
        <v>20</v>
      </c>
    </row>
    <row r="3000" spans="1:3" ht="14.5" x14ac:dyDescent="0.35">
      <c r="A3000" s="104" t="s">
        <v>1459</v>
      </c>
      <c r="B3000" s="1">
        <v>44243</v>
      </c>
      <c r="C3000">
        <v>16</v>
      </c>
    </row>
    <row r="3001" spans="1:3" ht="14.5" x14ac:dyDescent="0.35">
      <c r="A3001" s="104" t="s">
        <v>1459</v>
      </c>
      <c r="B3001" s="1">
        <v>44243</v>
      </c>
      <c r="C3001">
        <v>32</v>
      </c>
    </row>
    <row r="3002" spans="1:3" ht="14.5" x14ac:dyDescent="0.35">
      <c r="A3002" s="104" t="s">
        <v>2034</v>
      </c>
      <c r="B3002" s="1">
        <v>44243</v>
      </c>
      <c r="C3002">
        <v>8</v>
      </c>
    </row>
    <row r="3003" spans="1:3" ht="14.5" x14ac:dyDescent="0.35">
      <c r="A3003" s="104" t="s">
        <v>1822</v>
      </c>
      <c r="B3003" s="1">
        <v>44243</v>
      </c>
      <c r="C3003">
        <v>24</v>
      </c>
    </row>
    <row r="3004" spans="1:3" ht="14.5" x14ac:dyDescent="0.35">
      <c r="A3004" s="104" t="s">
        <v>1808</v>
      </c>
      <c r="B3004" s="1">
        <v>44243</v>
      </c>
      <c r="C3004">
        <v>32</v>
      </c>
    </row>
    <row r="3005" spans="1:3" ht="14.5" x14ac:dyDescent="0.35">
      <c r="A3005" s="104" t="s">
        <v>1463</v>
      </c>
      <c r="B3005" s="1">
        <v>44243</v>
      </c>
      <c r="C3005">
        <v>64</v>
      </c>
    </row>
    <row r="3006" spans="1:3" ht="14.5" x14ac:dyDescent="0.35">
      <c r="A3006" s="104" t="s">
        <v>1463</v>
      </c>
      <c r="B3006" s="1">
        <v>44243</v>
      </c>
      <c r="C3006">
        <v>32</v>
      </c>
    </row>
    <row r="3007" spans="1:3" ht="14.5" x14ac:dyDescent="0.35">
      <c r="A3007" s="104" t="s">
        <v>1807</v>
      </c>
      <c r="B3007" s="1">
        <v>44243</v>
      </c>
      <c r="C3007">
        <v>10</v>
      </c>
    </row>
    <row r="3008" spans="1:3" ht="14.5" x14ac:dyDescent="0.35">
      <c r="A3008" s="104" t="s">
        <v>273</v>
      </c>
      <c r="B3008" s="1">
        <v>44243</v>
      </c>
      <c r="C3008">
        <v>1</v>
      </c>
    </row>
    <row r="3009" spans="1:3" ht="14.5" x14ac:dyDescent="0.35">
      <c r="A3009" s="104" t="s">
        <v>1470</v>
      </c>
      <c r="B3009" s="1">
        <v>44243</v>
      </c>
      <c r="C3009">
        <v>8</v>
      </c>
    </row>
    <row r="3010" spans="1:3" ht="14.5" x14ac:dyDescent="0.35">
      <c r="A3010" s="104" t="s">
        <v>1470</v>
      </c>
      <c r="B3010" s="1">
        <v>44243</v>
      </c>
      <c r="C3010">
        <v>16</v>
      </c>
    </row>
    <row r="3011" spans="1:3" ht="14.5" x14ac:dyDescent="0.35">
      <c r="A3011" s="104" t="s">
        <v>1470</v>
      </c>
      <c r="B3011" s="1">
        <v>44243</v>
      </c>
      <c r="C3011">
        <v>22</v>
      </c>
    </row>
    <row r="3012" spans="1:3" ht="14.5" x14ac:dyDescent="0.35">
      <c r="A3012" s="104" t="s">
        <v>1314</v>
      </c>
      <c r="B3012" s="1">
        <v>44243</v>
      </c>
      <c r="C3012">
        <v>150</v>
      </c>
    </row>
    <row r="3013" spans="1:3" ht="14.5" x14ac:dyDescent="0.35">
      <c r="A3013" s="104" t="s">
        <v>1314</v>
      </c>
      <c r="B3013" s="1">
        <v>44243</v>
      </c>
      <c r="C3013">
        <v>100</v>
      </c>
    </row>
    <row r="3014" spans="1:3" ht="14.5" x14ac:dyDescent="0.35">
      <c r="A3014" s="104" t="s">
        <v>1324</v>
      </c>
      <c r="B3014" s="1">
        <v>44243</v>
      </c>
      <c r="C3014">
        <v>20</v>
      </c>
    </row>
    <row r="3015" spans="1:3" ht="14.5" x14ac:dyDescent="0.35">
      <c r="A3015" s="104" t="s">
        <v>1334</v>
      </c>
      <c r="B3015" s="1">
        <v>44243</v>
      </c>
      <c r="C3015">
        <v>16</v>
      </c>
    </row>
    <row r="3016" spans="1:3" ht="14.5" x14ac:dyDescent="0.35">
      <c r="A3016" s="104" t="s">
        <v>1334</v>
      </c>
      <c r="B3016" s="1">
        <v>44243</v>
      </c>
      <c r="C3016">
        <v>36</v>
      </c>
    </row>
    <row r="3017" spans="1:3" ht="14.5" x14ac:dyDescent="0.35">
      <c r="A3017" s="104" t="s">
        <v>1580</v>
      </c>
      <c r="B3017" s="1">
        <v>44243</v>
      </c>
      <c r="C3017">
        <v>4</v>
      </c>
    </row>
    <row r="3018" spans="1:3" ht="14.5" x14ac:dyDescent="0.35">
      <c r="A3018" s="104" t="s">
        <v>1580</v>
      </c>
      <c r="B3018" s="1">
        <v>44243</v>
      </c>
      <c r="C3018">
        <v>2</v>
      </c>
    </row>
    <row r="3019" spans="1:3" ht="14.5" x14ac:dyDescent="0.35">
      <c r="A3019" s="104" t="s">
        <v>1580</v>
      </c>
      <c r="B3019" s="1">
        <v>44243</v>
      </c>
      <c r="C3019">
        <v>7</v>
      </c>
    </row>
    <row r="3020" spans="1:3" ht="14.5" x14ac:dyDescent="0.35">
      <c r="A3020" s="104" t="s">
        <v>3015</v>
      </c>
      <c r="B3020" s="1">
        <v>44243</v>
      </c>
      <c r="C3020">
        <v>2</v>
      </c>
    </row>
    <row r="3021" spans="1:3" ht="14.5" x14ac:dyDescent="0.35">
      <c r="A3021" s="104" t="s">
        <v>2591</v>
      </c>
      <c r="B3021" s="1">
        <v>44243</v>
      </c>
      <c r="C3021">
        <v>1</v>
      </c>
    </row>
    <row r="3022" spans="1:3" ht="14.5" x14ac:dyDescent="0.35">
      <c r="A3022" s="104" t="s">
        <v>1583</v>
      </c>
      <c r="B3022" s="1">
        <v>44243</v>
      </c>
      <c r="C3022">
        <v>1</v>
      </c>
    </row>
    <row r="3023" spans="1:3" ht="14.5" x14ac:dyDescent="0.35">
      <c r="A3023" s="104" t="s">
        <v>2683</v>
      </c>
      <c r="B3023" s="1">
        <v>44243</v>
      </c>
      <c r="C3023">
        <v>2</v>
      </c>
    </row>
    <row r="3024" spans="1:3" ht="14.5" x14ac:dyDescent="0.35">
      <c r="A3024" s="104" t="s">
        <v>2906</v>
      </c>
      <c r="B3024" s="1">
        <v>44243</v>
      </c>
      <c r="C3024">
        <v>1</v>
      </c>
    </row>
    <row r="3025" spans="1:3" ht="14.5" x14ac:dyDescent="0.35">
      <c r="A3025" s="104" t="s">
        <v>1585</v>
      </c>
      <c r="B3025" s="1">
        <v>44243</v>
      </c>
      <c r="C3025">
        <v>1</v>
      </c>
    </row>
    <row r="3026" spans="1:3" ht="14.5" x14ac:dyDescent="0.35">
      <c r="A3026" s="104" t="s">
        <v>1585</v>
      </c>
      <c r="B3026" s="1">
        <v>44243</v>
      </c>
      <c r="C3026">
        <v>1</v>
      </c>
    </row>
    <row r="3027" spans="1:3" ht="14.5" x14ac:dyDescent="0.35">
      <c r="A3027" s="104" t="s">
        <v>1605</v>
      </c>
      <c r="B3027" s="1">
        <v>44243</v>
      </c>
      <c r="C3027">
        <v>1</v>
      </c>
    </row>
    <row r="3028" spans="1:3" ht="14.5" x14ac:dyDescent="0.35">
      <c r="A3028" s="104" t="s">
        <v>1595</v>
      </c>
      <c r="B3028" s="1">
        <v>44243</v>
      </c>
      <c r="C3028">
        <v>16</v>
      </c>
    </row>
    <row r="3029" spans="1:3" ht="14.5" x14ac:dyDescent="0.35">
      <c r="A3029" s="104" t="s">
        <v>1585</v>
      </c>
      <c r="B3029" s="1">
        <v>44243</v>
      </c>
      <c r="C3029">
        <v>2</v>
      </c>
    </row>
    <row r="3030" spans="1:3" ht="14.5" x14ac:dyDescent="0.35">
      <c r="A3030" s="104" t="s">
        <v>1663</v>
      </c>
      <c r="B3030" s="1">
        <v>44243</v>
      </c>
      <c r="C3030">
        <v>2</v>
      </c>
    </row>
    <row r="3031" spans="1:3" ht="14.5" x14ac:dyDescent="0.35">
      <c r="A3031" s="104" t="s">
        <v>1516</v>
      </c>
      <c r="B3031" s="1">
        <v>44243</v>
      </c>
      <c r="C3031">
        <v>400</v>
      </c>
    </row>
    <row r="3032" spans="1:3" ht="14.5" x14ac:dyDescent="0.35">
      <c r="A3032" s="104" t="s">
        <v>1979</v>
      </c>
      <c r="B3032" s="1">
        <v>44243</v>
      </c>
      <c r="C3032">
        <v>100</v>
      </c>
    </row>
    <row r="3033" spans="1:3" ht="14.5" x14ac:dyDescent="0.35">
      <c r="A3033" s="104" t="s">
        <v>1355</v>
      </c>
      <c r="B3033" s="1">
        <v>44243</v>
      </c>
      <c r="C3033">
        <v>100</v>
      </c>
    </row>
    <row r="3034" spans="1:3" ht="14.5" x14ac:dyDescent="0.35">
      <c r="A3034" s="104" t="s">
        <v>1518</v>
      </c>
      <c r="B3034" s="1">
        <v>44243</v>
      </c>
      <c r="C3034">
        <v>400</v>
      </c>
    </row>
    <row r="3035" spans="1:3" ht="14.5" x14ac:dyDescent="0.35">
      <c r="A3035" s="104" t="s">
        <v>1600</v>
      </c>
      <c r="B3035" s="1">
        <v>44243</v>
      </c>
      <c r="C3035">
        <v>100</v>
      </c>
    </row>
    <row r="3036" spans="1:3" ht="14.5" x14ac:dyDescent="0.35">
      <c r="A3036" s="104" t="s">
        <v>1427</v>
      </c>
      <c r="B3036" s="1">
        <v>44243</v>
      </c>
      <c r="C3036">
        <v>500</v>
      </c>
    </row>
    <row r="3037" spans="1:3" ht="14.5" x14ac:dyDescent="0.35">
      <c r="A3037" s="104" t="s">
        <v>1191</v>
      </c>
      <c r="B3037" s="1">
        <v>44243</v>
      </c>
      <c r="C3037">
        <v>4</v>
      </c>
    </row>
    <row r="3038" spans="1:3" ht="14.5" x14ac:dyDescent="0.35">
      <c r="A3038" s="104" t="s">
        <v>3016</v>
      </c>
      <c r="B3038" s="1">
        <v>44243</v>
      </c>
      <c r="C3038">
        <v>8</v>
      </c>
    </row>
    <row r="3039" spans="1:3" ht="14.5" x14ac:dyDescent="0.35">
      <c r="A3039" s="105" t="s">
        <v>939</v>
      </c>
      <c r="B3039" s="1">
        <v>44243</v>
      </c>
      <c r="C3039">
        <v>1</v>
      </c>
    </row>
    <row r="3040" spans="1:3" ht="14.5" x14ac:dyDescent="0.35">
      <c r="A3040" s="104" t="s">
        <v>1430</v>
      </c>
      <c r="B3040" s="1">
        <v>44243</v>
      </c>
      <c r="C3040">
        <v>2</v>
      </c>
    </row>
    <row r="3041" spans="1:3" ht="14.5" x14ac:dyDescent="0.35">
      <c r="A3041" s="104" t="s">
        <v>1832</v>
      </c>
      <c r="B3041" s="1">
        <v>44243</v>
      </c>
      <c r="C3041">
        <v>100</v>
      </c>
    </row>
    <row r="3042" spans="1:3" ht="14.5" x14ac:dyDescent="0.35">
      <c r="A3042" s="104" t="s">
        <v>1576</v>
      </c>
      <c r="B3042" s="1">
        <v>44243</v>
      </c>
      <c r="C3042">
        <v>200</v>
      </c>
    </row>
    <row r="3043" spans="1:3" ht="14.5" x14ac:dyDescent="0.35">
      <c r="A3043" s="104" t="s">
        <v>2093</v>
      </c>
      <c r="B3043" s="1">
        <v>44243</v>
      </c>
      <c r="C3043">
        <v>100</v>
      </c>
    </row>
    <row r="3044" spans="1:3" ht="14.5" x14ac:dyDescent="0.35">
      <c r="A3044" s="104" t="s">
        <v>1374</v>
      </c>
      <c r="B3044" s="1">
        <v>44243</v>
      </c>
      <c r="C3044">
        <v>50</v>
      </c>
    </row>
    <row r="3045" spans="1:3" ht="14.5" x14ac:dyDescent="0.35">
      <c r="A3045" s="104" t="s">
        <v>3017</v>
      </c>
      <c r="B3045" s="1">
        <v>44243</v>
      </c>
      <c r="C3045">
        <v>32</v>
      </c>
    </row>
    <row r="3046" spans="1:3" ht="14.5" x14ac:dyDescent="0.35">
      <c r="A3046" s="104" t="s">
        <v>3018</v>
      </c>
      <c r="B3046" s="1">
        <v>44243</v>
      </c>
      <c r="C3046">
        <v>1</v>
      </c>
    </row>
    <row r="3047" spans="1:3" ht="14.5" x14ac:dyDescent="0.35">
      <c r="A3047" s="104" t="s">
        <v>1868</v>
      </c>
      <c r="B3047" s="1">
        <v>44243</v>
      </c>
      <c r="C3047">
        <v>2</v>
      </c>
    </row>
    <row r="3048" spans="1:3" ht="14.5" x14ac:dyDescent="0.35">
      <c r="A3048" s="104" t="s">
        <v>2359</v>
      </c>
      <c r="B3048" s="1">
        <v>44243</v>
      </c>
      <c r="C3048">
        <v>8</v>
      </c>
    </row>
    <row r="3049" spans="1:3" ht="14.5" x14ac:dyDescent="0.35">
      <c r="A3049" s="104" t="s">
        <v>3019</v>
      </c>
      <c r="B3049" s="1">
        <v>44243</v>
      </c>
      <c r="C3049">
        <v>2</v>
      </c>
    </row>
    <row r="3050" spans="1:3" ht="14.5" x14ac:dyDescent="0.35">
      <c r="A3050" s="104" t="s">
        <v>1976</v>
      </c>
      <c r="B3050" s="1">
        <v>44243</v>
      </c>
      <c r="C3050">
        <v>50</v>
      </c>
    </row>
    <row r="3051" spans="1:3" ht="14.5" x14ac:dyDescent="0.35">
      <c r="A3051" s="104" t="s">
        <v>1682</v>
      </c>
      <c r="B3051" s="1">
        <v>44243</v>
      </c>
      <c r="C3051">
        <v>4</v>
      </c>
    </row>
    <row r="3052" spans="1:3" ht="14.5" x14ac:dyDescent="0.35">
      <c r="A3052" s="104" t="s">
        <v>1682</v>
      </c>
      <c r="B3052" s="1">
        <v>44243</v>
      </c>
      <c r="C3052">
        <v>1</v>
      </c>
    </row>
    <row r="3053" spans="1:3" ht="14.5" x14ac:dyDescent="0.35">
      <c r="A3053" s="104" t="s">
        <v>2905</v>
      </c>
      <c r="B3053" s="1">
        <v>44243</v>
      </c>
      <c r="C3053">
        <v>1</v>
      </c>
    </row>
    <row r="3054" spans="1:3" ht="14.5" x14ac:dyDescent="0.35">
      <c r="A3054" s="104" t="s">
        <v>784</v>
      </c>
      <c r="B3054" s="1">
        <v>44243</v>
      </c>
      <c r="C3054">
        <v>25</v>
      </c>
    </row>
    <row r="3055" spans="1:3" ht="14.5" x14ac:dyDescent="0.35">
      <c r="A3055" s="104" t="s">
        <v>715</v>
      </c>
      <c r="B3055" s="1">
        <v>44243</v>
      </c>
      <c r="C3055">
        <v>20</v>
      </c>
    </row>
    <row r="3056" spans="1:3" ht="14.5" x14ac:dyDescent="0.35">
      <c r="A3056" s="104" t="s">
        <v>688</v>
      </c>
      <c r="B3056" s="1">
        <v>44243</v>
      </c>
      <c r="C3056">
        <v>5</v>
      </c>
    </row>
    <row r="3057" spans="1:3" ht="14.5" x14ac:dyDescent="0.35">
      <c r="A3057" s="104" t="s">
        <v>2193</v>
      </c>
      <c r="B3057" s="1">
        <v>44243</v>
      </c>
      <c r="C3057">
        <v>6</v>
      </c>
    </row>
    <row r="3058" spans="1:3" ht="14.5" x14ac:dyDescent="0.35">
      <c r="A3058" s="104" t="s">
        <v>2383</v>
      </c>
      <c r="B3058" s="1">
        <v>44244</v>
      </c>
      <c r="C3058">
        <v>4</v>
      </c>
    </row>
    <row r="3059" spans="1:3" ht="14.5" x14ac:dyDescent="0.35">
      <c r="A3059" s="104" t="s">
        <v>1615</v>
      </c>
      <c r="B3059" s="1">
        <v>44244</v>
      </c>
      <c r="C3059">
        <v>20</v>
      </c>
    </row>
    <row r="3060" spans="1:3" ht="14.5" x14ac:dyDescent="0.35">
      <c r="A3060" s="104" t="s">
        <v>1573</v>
      </c>
      <c r="B3060" s="1">
        <v>44244</v>
      </c>
      <c r="C3060">
        <v>80</v>
      </c>
    </row>
    <row r="3061" spans="1:3" ht="14.5" x14ac:dyDescent="0.35">
      <c r="A3061" s="104" t="s">
        <v>1463</v>
      </c>
      <c r="B3061" s="1">
        <v>44244</v>
      </c>
      <c r="C3061">
        <v>32</v>
      </c>
    </row>
    <row r="3062" spans="1:3" ht="14.5" x14ac:dyDescent="0.35">
      <c r="A3062" s="104" t="s">
        <v>2856</v>
      </c>
      <c r="B3062" s="1">
        <v>44244</v>
      </c>
      <c r="C3062">
        <v>3</v>
      </c>
    </row>
    <row r="3063" spans="1:3" ht="14.5" x14ac:dyDescent="0.35">
      <c r="A3063" s="104" t="s">
        <v>1352</v>
      </c>
      <c r="B3063" s="1">
        <v>44244</v>
      </c>
      <c r="C3063">
        <v>600</v>
      </c>
    </row>
    <row r="3064" spans="1:3" ht="14.5" x14ac:dyDescent="0.35">
      <c r="A3064" s="104">
        <v>9539610</v>
      </c>
      <c r="B3064" s="1">
        <v>44244</v>
      </c>
      <c r="C3064">
        <v>30</v>
      </c>
    </row>
    <row r="3065" spans="1:3" ht="14.5" x14ac:dyDescent="0.35">
      <c r="A3065" s="104" t="s">
        <v>1722</v>
      </c>
      <c r="B3065" s="1">
        <v>44244</v>
      </c>
      <c r="C3065">
        <v>300</v>
      </c>
    </row>
    <row r="3066" spans="1:3" ht="14.5" x14ac:dyDescent="0.35">
      <c r="A3066" s="104" t="s">
        <v>1186</v>
      </c>
      <c r="B3066" s="1">
        <v>44244</v>
      </c>
      <c r="C3066">
        <v>4</v>
      </c>
    </row>
    <row r="3067" spans="1:3" ht="14.5" x14ac:dyDescent="0.35">
      <c r="A3067" s="104">
        <v>9943810</v>
      </c>
      <c r="B3067" s="1">
        <v>44244</v>
      </c>
      <c r="C3067">
        <v>30</v>
      </c>
    </row>
    <row r="3068" spans="1:3" ht="14.5" x14ac:dyDescent="0.35">
      <c r="A3068" s="104" t="s">
        <v>1521</v>
      </c>
      <c r="B3068" s="1">
        <v>44244</v>
      </c>
      <c r="C3068">
        <v>100</v>
      </c>
    </row>
    <row r="3069" spans="1:3" ht="14.5" x14ac:dyDescent="0.35">
      <c r="A3069" s="104" t="s">
        <v>2178</v>
      </c>
      <c r="B3069" s="1">
        <v>44244</v>
      </c>
      <c r="C3069">
        <v>4</v>
      </c>
    </row>
    <row r="3070" spans="1:3" ht="14.5" x14ac:dyDescent="0.35">
      <c r="A3070" s="104" t="s">
        <v>1638</v>
      </c>
      <c r="B3070" s="1">
        <v>44244</v>
      </c>
      <c r="C3070">
        <v>1</v>
      </c>
    </row>
    <row r="3071" spans="1:3" ht="14.5" x14ac:dyDescent="0.35">
      <c r="A3071" s="104" t="s">
        <v>3020</v>
      </c>
      <c r="B3071" s="1">
        <v>44244</v>
      </c>
      <c r="C3071">
        <v>4</v>
      </c>
    </row>
    <row r="3072" spans="1:3" ht="14.5" x14ac:dyDescent="0.35">
      <c r="A3072" s="104" t="s">
        <v>2244</v>
      </c>
      <c r="B3072" s="1">
        <v>44244</v>
      </c>
      <c r="C3072">
        <v>7</v>
      </c>
    </row>
    <row r="3073" spans="1:3" ht="14.5" x14ac:dyDescent="0.35">
      <c r="A3073" s="104" t="s">
        <v>1342</v>
      </c>
      <c r="B3073" s="1">
        <v>44244</v>
      </c>
      <c r="C3073">
        <v>100</v>
      </c>
    </row>
    <row r="3074" spans="1:3" ht="14.5" x14ac:dyDescent="0.35">
      <c r="A3074" s="104" t="s">
        <v>2856</v>
      </c>
      <c r="B3074" s="1">
        <v>44244</v>
      </c>
      <c r="C3074">
        <v>2</v>
      </c>
    </row>
    <row r="3075" spans="1:3" ht="14.5" x14ac:dyDescent="0.35">
      <c r="A3075" s="104" t="s">
        <v>1299</v>
      </c>
      <c r="B3075" s="1">
        <v>44244</v>
      </c>
      <c r="C3075">
        <v>100</v>
      </c>
    </row>
    <row r="3076" spans="1:3" ht="14.5" x14ac:dyDescent="0.35">
      <c r="A3076" s="104" t="s">
        <v>2312</v>
      </c>
      <c r="B3076" s="1">
        <v>44244</v>
      </c>
      <c r="C3076">
        <v>25</v>
      </c>
    </row>
    <row r="3077" spans="1:3" ht="14.5" x14ac:dyDescent="0.35">
      <c r="A3077" s="104" t="s">
        <v>2392</v>
      </c>
      <c r="B3077" s="1">
        <v>44244</v>
      </c>
      <c r="C3077">
        <v>25</v>
      </c>
    </row>
    <row r="3078" spans="1:3" ht="14.5" x14ac:dyDescent="0.35">
      <c r="A3078" s="104" t="s">
        <v>1598</v>
      </c>
      <c r="B3078" s="1">
        <v>44244</v>
      </c>
      <c r="C3078">
        <v>100</v>
      </c>
    </row>
    <row r="3079" spans="1:3" ht="14.5" x14ac:dyDescent="0.35">
      <c r="A3079" s="104" t="s">
        <v>1576</v>
      </c>
      <c r="B3079" s="1">
        <v>44244</v>
      </c>
      <c r="C3079">
        <v>100</v>
      </c>
    </row>
    <row r="3080" spans="1:3" ht="14.5" x14ac:dyDescent="0.35">
      <c r="A3080" s="104" t="s">
        <v>1423</v>
      </c>
      <c r="B3080" s="1">
        <v>44244</v>
      </c>
      <c r="C3080">
        <v>100</v>
      </c>
    </row>
    <row r="3081" spans="1:3" ht="14.5" x14ac:dyDescent="0.35">
      <c r="A3081" s="104" t="s">
        <v>2581</v>
      </c>
      <c r="B3081" s="1">
        <v>44244</v>
      </c>
      <c r="C3081">
        <v>8</v>
      </c>
    </row>
    <row r="3082" spans="1:3" ht="14.5" x14ac:dyDescent="0.35">
      <c r="A3082" s="104" t="s">
        <v>2307</v>
      </c>
      <c r="B3082" s="1">
        <v>44244</v>
      </c>
      <c r="C3082">
        <v>16</v>
      </c>
    </row>
    <row r="3083" spans="1:3" ht="14.5" x14ac:dyDescent="0.35">
      <c r="A3083" s="104" t="s">
        <v>2625</v>
      </c>
      <c r="B3083" s="1">
        <v>44244</v>
      </c>
      <c r="C3083">
        <v>10</v>
      </c>
    </row>
    <row r="3084" spans="1:3" ht="14.5" x14ac:dyDescent="0.35">
      <c r="A3084" s="104" t="s">
        <v>1699</v>
      </c>
      <c r="B3084" s="1">
        <v>44244</v>
      </c>
      <c r="C3084">
        <v>100</v>
      </c>
    </row>
    <row r="3085" spans="1:3" ht="14.5" x14ac:dyDescent="0.35">
      <c r="A3085" s="104" t="s">
        <v>1406</v>
      </c>
      <c r="B3085" s="1">
        <v>44244</v>
      </c>
      <c r="C3085">
        <v>1000</v>
      </c>
    </row>
    <row r="3086" spans="1:3" ht="14.5" x14ac:dyDescent="0.35">
      <c r="A3086" s="104" t="s">
        <v>1840</v>
      </c>
      <c r="B3086" s="1">
        <v>44244</v>
      </c>
      <c r="C3086">
        <v>100</v>
      </c>
    </row>
    <row r="3087" spans="1:3" ht="14.5" x14ac:dyDescent="0.35">
      <c r="A3087" s="104" t="s">
        <v>1720</v>
      </c>
      <c r="B3087" s="1">
        <v>44244</v>
      </c>
      <c r="C3087">
        <v>25</v>
      </c>
    </row>
    <row r="3088" spans="1:3" ht="14.5" x14ac:dyDescent="0.35">
      <c r="A3088" s="104" t="s">
        <v>1981</v>
      </c>
      <c r="B3088" s="1">
        <v>44244</v>
      </c>
      <c r="C3088">
        <v>100</v>
      </c>
    </row>
    <row r="3089" spans="1:3" ht="14.5" x14ac:dyDescent="0.35">
      <c r="A3089" s="104" t="s">
        <v>3021</v>
      </c>
      <c r="B3089" s="1">
        <v>44244</v>
      </c>
      <c r="C3089">
        <v>2</v>
      </c>
    </row>
    <row r="3090" spans="1:3" ht="14.5" x14ac:dyDescent="0.35">
      <c r="A3090" s="104" t="s">
        <v>2228</v>
      </c>
      <c r="B3090" s="1">
        <v>44244</v>
      </c>
      <c r="C3090">
        <v>1</v>
      </c>
    </row>
    <row r="3091" spans="1:3" ht="14.5" x14ac:dyDescent="0.35">
      <c r="A3091" s="104" t="s">
        <v>1435</v>
      </c>
      <c r="B3091" s="1">
        <v>44244</v>
      </c>
      <c r="C3091">
        <v>200</v>
      </c>
    </row>
    <row r="3092" spans="1:3" ht="14.5" x14ac:dyDescent="0.35">
      <c r="A3092" s="104" t="s">
        <v>2053</v>
      </c>
      <c r="B3092" s="1">
        <v>44244</v>
      </c>
      <c r="C3092">
        <v>10</v>
      </c>
    </row>
    <row r="3093" spans="1:3" ht="14.5" x14ac:dyDescent="0.35">
      <c r="A3093" s="104" t="s">
        <v>3022</v>
      </c>
      <c r="B3093" s="1">
        <v>44244</v>
      </c>
      <c r="C3093">
        <v>2</v>
      </c>
    </row>
    <row r="3094" spans="1:3" ht="14.5" x14ac:dyDescent="0.35">
      <c r="A3094" s="104" t="s">
        <v>1381</v>
      </c>
      <c r="B3094" s="1">
        <v>44244</v>
      </c>
      <c r="C3094">
        <v>12</v>
      </c>
    </row>
    <row r="3095" spans="1:3" ht="14.5" x14ac:dyDescent="0.35">
      <c r="A3095" s="104" t="s">
        <v>1329</v>
      </c>
      <c r="B3095" s="1">
        <v>44244</v>
      </c>
      <c r="C3095">
        <v>100</v>
      </c>
    </row>
    <row r="3096" spans="1:3" ht="14.5" x14ac:dyDescent="0.35">
      <c r="A3096" s="104" t="s">
        <v>1452</v>
      </c>
      <c r="B3096" s="1">
        <v>44244</v>
      </c>
      <c r="C3096">
        <v>100</v>
      </c>
    </row>
    <row r="3097" spans="1:3" ht="14.5" x14ac:dyDescent="0.35">
      <c r="A3097" s="104" t="s">
        <v>1286</v>
      </c>
      <c r="B3097" s="1">
        <v>44244</v>
      </c>
      <c r="C3097">
        <v>50</v>
      </c>
    </row>
    <row r="3098" spans="1:3" ht="14.5" x14ac:dyDescent="0.35">
      <c r="A3098" s="104" t="s">
        <v>379</v>
      </c>
      <c r="B3098" s="1">
        <v>44244</v>
      </c>
      <c r="C3098">
        <v>50</v>
      </c>
    </row>
    <row r="3099" spans="1:3" ht="14.5" x14ac:dyDescent="0.35">
      <c r="A3099" s="104" t="s">
        <v>3023</v>
      </c>
      <c r="B3099" s="1">
        <v>44244</v>
      </c>
      <c r="C3099">
        <v>1</v>
      </c>
    </row>
    <row r="3100" spans="1:3" ht="14.5" x14ac:dyDescent="0.35">
      <c r="A3100" s="104" t="s">
        <v>1532</v>
      </c>
      <c r="B3100" s="1">
        <v>44244</v>
      </c>
      <c r="C3100">
        <v>4</v>
      </c>
    </row>
    <row r="3101" spans="1:3" ht="14.5" x14ac:dyDescent="0.35">
      <c r="A3101" s="104" t="s">
        <v>2629</v>
      </c>
      <c r="B3101" s="1">
        <v>44244</v>
      </c>
      <c r="C3101">
        <v>1</v>
      </c>
    </row>
    <row r="3102" spans="1:3" ht="14.5" x14ac:dyDescent="0.35">
      <c r="A3102" s="104" t="s">
        <v>1811</v>
      </c>
      <c r="B3102" s="1">
        <v>44244</v>
      </c>
      <c r="C3102">
        <v>48</v>
      </c>
    </row>
    <row r="3103" spans="1:3" ht="14.5" x14ac:dyDescent="0.35">
      <c r="A3103" s="104" t="s">
        <v>3024</v>
      </c>
      <c r="B3103" s="1">
        <v>44244</v>
      </c>
      <c r="C3103">
        <v>1</v>
      </c>
    </row>
    <row r="3104" spans="1:3" ht="14.5" x14ac:dyDescent="0.35">
      <c r="A3104" s="104" t="s">
        <v>3025</v>
      </c>
      <c r="B3104" s="1">
        <v>44244</v>
      </c>
      <c r="C3104">
        <v>2</v>
      </c>
    </row>
    <row r="3105" spans="1:3" ht="14.5" x14ac:dyDescent="0.35">
      <c r="A3105" s="104" t="s">
        <v>3026</v>
      </c>
      <c r="B3105" s="1">
        <v>44244</v>
      </c>
      <c r="C3105">
        <v>1</v>
      </c>
    </row>
    <row r="3106" spans="1:3" ht="14.5" x14ac:dyDescent="0.35">
      <c r="A3106" s="104" t="s">
        <v>2630</v>
      </c>
      <c r="B3106" s="1">
        <v>44244</v>
      </c>
      <c r="C3106">
        <v>2</v>
      </c>
    </row>
    <row r="3107" spans="1:3" ht="14.5" x14ac:dyDescent="0.35">
      <c r="A3107" s="104" t="s">
        <v>2960</v>
      </c>
      <c r="B3107" s="1">
        <v>44244</v>
      </c>
      <c r="C3107">
        <v>4</v>
      </c>
    </row>
    <row r="3108" spans="1:3" ht="14.5" x14ac:dyDescent="0.35">
      <c r="A3108" s="104" t="s">
        <v>2632</v>
      </c>
      <c r="B3108" s="1">
        <v>44244</v>
      </c>
      <c r="C3108">
        <v>4</v>
      </c>
    </row>
    <row r="3109" spans="1:3" ht="14.5" x14ac:dyDescent="0.35">
      <c r="A3109" s="104" t="s">
        <v>2227</v>
      </c>
      <c r="B3109" s="1">
        <v>44244</v>
      </c>
      <c r="C3109">
        <v>4</v>
      </c>
    </row>
    <row r="3110" spans="1:3" ht="14.5" x14ac:dyDescent="0.35">
      <c r="A3110" s="104" t="s">
        <v>2845</v>
      </c>
      <c r="B3110" s="1">
        <v>44244</v>
      </c>
      <c r="C3110">
        <v>2</v>
      </c>
    </row>
    <row r="3111" spans="1:3" ht="14.5" x14ac:dyDescent="0.35">
      <c r="A3111" s="104" t="s">
        <v>2845</v>
      </c>
      <c r="B3111" s="1">
        <v>44244</v>
      </c>
      <c r="C3111">
        <v>2</v>
      </c>
    </row>
    <row r="3112" spans="1:3" ht="14.5" x14ac:dyDescent="0.35">
      <c r="A3112" s="104" t="s">
        <v>1548</v>
      </c>
      <c r="B3112" s="1">
        <v>44244</v>
      </c>
      <c r="C3112">
        <v>2</v>
      </c>
    </row>
    <row r="3113" spans="1:3" ht="14.5" x14ac:dyDescent="0.35">
      <c r="A3113" s="104" t="s">
        <v>2633</v>
      </c>
      <c r="B3113" s="1">
        <v>44244</v>
      </c>
      <c r="C3113">
        <v>2</v>
      </c>
    </row>
    <row r="3114" spans="1:3" ht="14.5" x14ac:dyDescent="0.35">
      <c r="A3114" s="104" t="s">
        <v>3027</v>
      </c>
      <c r="B3114" s="1">
        <v>44244</v>
      </c>
      <c r="C3114">
        <v>10</v>
      </c>
    </row>
    <row r="3115" spans="1:3" ht="14.5" x14ac:dyDescent="0.35">
      <c r="A3115" s="104" t="s">
        <v>1830</v>
      </c>
      <c r="B3115" s="1">
        <v>44244</v>
      </c>
      <c r="C3115">
        <v>100</v>
      </c>
    </row>
    <row r="3116" spans="1:3" ht="14.5" x14ac:dyDescent="0.35">
      <c r="A3116" s="104" t="s">
        <v>2037</v>
      </c>
      <c r="B3116" s="1">
        <v>44244</v>
      </c>
      <c r="C3116">
        <v>10</v>
      </c>
    </row>
    <row r="3117" spans="1:3" ht="14.5" x14ac:dyDescent="0.35">
      <c r="A3117" s="104" t="s">
        <v>33</v>
      </c>
      <c r="B3117" s="1">
        <v>44244</v>
      </c>
      <c r="C3117">
        <v>3</v>
      </c>
    </row>
    <row r="3118" spans="1:3" ht="14.5" x14ac:dyDescent="0.35">
      <c r="A3118" s="104" t="s">
        <v>12</v>
      </c>
      <c r="B3118" s="1">
        <v>44244</v>
      </c>
      <c r="C3118">
        <v>1</v>
      </c>
    </row>
    <row r="3119" spans="1:3" ht="14.5" x14ac:dyDescent="0.35">
      <c r="A3119" s="104" t="s">
        <v>123</v>
      </c>
      <c r="B3119" s="1">
        <v>44244</v>
      </c>
      <c r="C3119">
        <v>1</v>
      </c>
    </row>
    <row r="3120" spans="1:3" ht="14.5" x14ac:dyDescent="0.35">
      <c r="A3120" s="104" t="s">
        <v>210</v>
      </c>
      <c r="B3120" s="1">
        <v>44244</v>
      </c>
      <c r="C3120">
        <v>1</v>
      </c>
    </row>
    <row r="3121" spans="1:3" ht="14.5" x14ac:dyDescent="0.35">
      <c r="A3121" s="104" t="s">
        <v>567</v>
      </c>
      <c r="B3121" s="1">
        <v>44244</v>
      </c>
      <c r="C3121">
        <v>1</v>
      </c>
    </row>
    <row r="3122" spans="1:3" ht="14.5" x14ac:dyDescent="0.35">
      <c r="A3122" s="104" t="s">
        <v>193</v>
      </c>
      <c r="B3122" s="1">
        <v>44244</v>
      </c>
      <c r="C3122">
        <v>1</v>
      </c>
    </row>
    <row r="3123" spans="1:3" ht="14.5" x14ac:dyDescent="0.35">
      <c r="A3123" s="104" t="s">
        <v>2048</v>
      </c>
      <c r="B3123" s="1">
        <v>44244</v>
      </c>
      <c r="C3123">
        <v>16</v>
      </c>
    </row>
    <row r="3124" spans="1:3" ht="14.5" x14ac:dyDescent="0.35">
      <c r="A3124" s="104" t="s">
        <v>2809</v>
      </c>
      <c r="B3124" s="1">
        <v>44244</v>
      </c>
      <c r="C3124">
        <v>8</v>
      </c>
    </row>
    <row r="3125" spans="1:3" ht="14.5" x14ac:dyDescent="0.35">
      <c r="A3125" s="104" t="s">
        <v>2360</v>
      </c>
      <c r="B3125" s="1">
        <v>44244</v>
      </c>
      <c r="C3125">
        <v>4</v>
      </c>
    </row>
    <row r="3126" spans="1:3" ht="14.5" x14ac:dyDescent="0.35">
      <c r="A3126" s="104" t="s">
        <v>2545</v>
      </c>
      <c r="B3126" s="1">
        <v>44244</v>
      </c>
      <c r="C3126">
        <v>8</v>
      </c>
    </row>
    <row r="3127" spans="1:3" ht="14.5" x14ac:dyDescent="0.35">
      <c r="A3127" s="104" t="s">
        <v>143</v>
      </c>
      <c r="B3127" s="1">
        <v>44244</v>
      </c>
      <c r="C3127">
        <v>4</v>
      </c>
    </row>
    <row r="3128" spans="1:3" ht="14.5" x14ac:dyDescent="0.35">
      <c r="A3128" s="104" t="s">
        <v>243</v>
      </c>
      <c r="B3128" s="1">
        <v>44244</v>
      </c>
      <c r="C3128">
        <v>20</v>
      </c>
    </row>
    <row r="3129" spans="1:3" ht="14.5" x14ac:dyDescent="0.35">
      <c r="A3129" s="104" t="s">
        <v>243</v>
      </c>
      <c r="B3129" s="1">
        <v>44244</v>
      </c>
      <c r="C3129">
        <v>16</v>
      </c>
    </row>
    <row r="3130" spans="1:3" ht="14.5" x14ac:dyDescent="0.35">
      <c r="A3130" s="104" t="s">
        <v>2051</v>
      </c>
      <c r="B3130" s="1">
        <v>44244</v>
      </c>
      <c r="C3130">
        <v>2</v>
      </c>
    </row>
    <row r="3131" spans="1:3" ht="14.5" x14ac:dyDescent="0.35">
      <c r="A3131" s="104" t="s">
        <v>1187</v>
      </c>
      <c r="B3131" s="1">
        <v>44244</v>
      </c>
      <c r="C3131">
        <v>8</v>
      </c>
    </row>
    <row r="3132" spans="1:3" ht="14.5" x14ac:dyDescent="0.35">
      <c r="A3132" s="104" t="s">
        <v>960</v>
      </c>
      <c r="B3132" s="1">
        <v>44244</v>
      </c>
      <c r="C3132">
        <v>4</v>
      </c>
    </row>
    <row r="3133" spans="1:3" ht="14.5" x14ac:dyDescent="0.35">
      <c r="A3133" s="104" t="s">
        <v>989</v>
      </c>
      <c r="B3133" s="1">
        <v>44244</v>
      </c>
      <c r="C3133">
        <v>12</v>
      </c>
    </row>
    <row r="3134" spans="1:3" ht="14.5" x14ac:dyDescent="0.35">
      <c r="A3134" s="104" t="s">
        <v>392</v>
      </c>
      <c r="B3134" s="1">
        <v>44244</v>
      </c>
      <c r="C3134">
        <v>8</v>
      </c>
    </row>
    <row r="3135" spans="1:3" ht="14.5" x14ac:dyDescent="0.35">
      <c r="A3135" s="104" t="s">
        <v>3028</v>
      </c>
      <c r="B3135" s="1">
        <v>44244</v>
      </c>
      <c r="C3135">
        <v>2</v>
      </c>
    </row>
    <row r="3136" spans="1:3" ht="14.5" x14ac:dyDescent="0.35">
      <c r="A3136" s="104" t="s">
        <v>1931</v>
      </c>
      <c r="B3136" s="1">
        <v>44244</v>
      </c>
      <c r="C3136">
        <v>13</v>
      </c>
    </row>
    <row r="3137" spans="1:3" ht="14.5" x14ac:dyDescent="0.35">
      <c r="A3137" s="104" t="s">
        <v>3029</v>
      </c>
      <c r="B3137" s="1">
        <v>44244</v>
      </c>
      <c r="C3137">
        <v>4</v>
      </c>
    </row>
    <row r="3138" spans="1:3" ht="14.5" x14ac:dyDescent="0.35">
      <c r="A3138" s="104" t="s">
        <v>2538</v>
      </c>
      <c r="B3138" s="1">
        <v>44244</v>
      </c>
      <c r="C3138">
        <v>16</v>
      </c>
    </row>
    <row r="3139" spans="1:3" ht="14.5" x14ac:dyDescent="0.35">
      <c r="A3139" s="104" t="s">
        <v>1597</v>
      </c>
      <c r="B3139" s="1">
        <v>44244</v>
      </c>
      <c r="C3139">
        <v>12</v>
      </c>
    </row>
    <row r="3140" spans="1:3" ht="14.5" x14ac:dyDescent="0.35">
      <c r="A3140" s="104" t="s">
        <v>1927</v>
      </c>
      <c r="B3140" s="1">
        <v>44244</v>
      </c>
      <c r="C3140">
        <v>8</v>
      </c>
    </row>
    <row r="3141" spans="1:3" ht="14.5" x14ac:dyDescent="0.35">
      <c r="A3141" s="104" t="s">
        <v>1712</v>
      </c>
      <c r="B3141" s="1">
        <v>44244</v>
      </c>
      <c r="C3141">
        <v>24</v>
      </c>
    </row>
    <row r="3142" spans="1:3" ht="14.5" x14ac:dyDescent="0.35">
      <c r="A3142" s="104" t="s">
        <v>1772</v>
      </c>
      <c r="B3142" s="1">
        <v>44244</v>
      </c>
      <c r="C3142">
        <v>50</v>
      </c>
    </row>
    <row r="3143" spans="1:3" ht="14.5" x14ac:dyDescent="0.35">
      <c r="A3143" s="104" t="s">
        <v>1755</v>
      </c>
      <c r="B3143" s="1">
        <v>44244</v>
      </c>
      <c r="C3143">
        <v>12</v>
      </c>
    </row>
    <row r="3144" spans="1:3" ht="14.5" x14ac:dyDescent="0.35">
      <c r="A3144" s="104" t="s">
        <v>2043</v>
      </c>
      <c r="B3144" s="1">
        <v>44244</v>
      </c>
      <c r="C3144">
        <v>4</v>
      </c>
    </row>
    <row r="3145" spans="1:3" ht="14.5" x14ac:dyDescent="0.35">
      <c r="A3145" s="104" t="s">
        <v>2279</v>
      </c>
      <c r="B3145" s="1">
        <v>44244</v>
      </c>
      <c r="C3145">
        <v>16</v>
      </c>
    </row>
    <row r="3146" spans="1:3" ht="14.5" x14ac:dyDescent="0.35">
      <c r="A3146" s="104" t="s">
        <v>2318</v>
      </c>
      <c r="B3146" s="1">
        <v>44244</v>
      </c>
      <c r="C3146">
        <v>16</v>
      </c>
    </row>
    <row r="3147" spans="1:3" ht="14.5" x14ac:dyDescent="0.35">
      <c r="A3147" s="104" t="s">
        <v>2273</v>
      </c>
      <c r="B3147" s="1">
        <v>44244</v>
      </c>
      <c r="C3147">
        <v>16</v>
      </c>
    </row>
    <row r="3148" spans="1:3" ht="14.5" x14ac:dyDescent="0.35">
      <c r="A3148" s="104" t="s">
        <v>2273</v>
      </c>
      <c r="B3148" s="1">
        <v>44244</v>
      </c>
      <c r="C3148">
        <v>32</v>
      </c>
    </row>
    <row r="3149" spans="1:3" ht="14.5" x14ac:dyDescent="0.35">
      <c r="A3149" s="104" t="s">
        <v>1398</v>
      </c>
      <c r="B3149" s="1">
        <v>44244</v>
      </c>
      <c r="C3149">
        <v>16</v>
      </c>
    </row>
    <row r="3150" spans="1:3" ht="14.5" x14ac:dyDescent="0.35">
      <c r="A3150" s="104" t="s">
        <v>1939</v>
      </c>
      <c r="B3150" s="1">
        <v>44244</v>
      </c>
      <c r="C3150">
        <v>16</v>
      </c>
    </row>
    <row r="3151" spans="1:3" ht="14.5" x14ac:dyDescent="0.35">
      <c r="A3151" s="104" t="s">
        <v>196</v>
      </c>
      <c r="B3151" s="1">
        <v>44244</v>
      </c>
      <c r="C3151">
        <v>16</v>
      </c>
    </row>
    <row r="3152" spans="1:3" ht="14.5" x14ac:dyDescent="0.35">
      <c r="A3152" s="104" t="s">
        <v>1762</v>
      </c>
      <c r="B3152" s="1">
        <v>44244</v>
      </c>
      <c r="C3152">
        <v>16</v>
      </c>
    </row>
    <row r="3153" spans="1:3" ht="14.5" x14ac:dyDescent="0.35">
      <c r="A3153" s="104" t="s">
        <v>1716</v>
      </c>
      <c r="B3153" s="1">
        <v>44244</v>
      </c>
      <c r="C3153">
        <v>16</v>
      </c>
    </row>
    <row r="3154" spans="1:3" ht="14.5" x14ac:dyDescent="0.35">
      <c r="A3154" s="104" t="s">
        <v>391</v>
      </c>
      <c r="B3154" s="1">
        <v>44244</v>
      </c>
      <c r="C3154">
        <v>2</v>
      </c>
    </row>
    <row r="3155" spans="1:3" ht="14.5" x14ac:dyDescent="0.35">
      <c r="A3155" s="104" t="s">
        <v>2049</v>
      </c>
      <c r="B3155" s="1">
        <v>44244</v>
      </c>
      <c r="C3155">
        <v>8</v>
      </c>
    </row>
    <row r="3156" spans="1:3" ht="14.5" x14ac:dyDescent="0.35">
      <c r="A3156" s="104" t="s">
        <v>1514</v>
      </c>
      <c r="B3156" s="1">
        <v>44244</v>
      </c>
      <c r="C3156">
        <v>2</v>
      </c>
    </row>
    <row r="3157" spans="1:3" ht="14.5" x14ac:dyDescent="0.35">
      <c r="A3157" s="104" t="s">
        <v>3030</v>
      </c>
      <c r="B3157" s="1">
        <v>44244</v>
      </c>
      <c r="C3157">
        <v>4</v>
      </c>
    </row>
    <row r="3158" spans="1:3" ht="14.5" x14ac:dyDescent="0.35">
      <c r="A3158" s="104" t="s">
        <v>2728</v>
      </c>
      <c r="B3158" s="1">
        <v>44244</v>
      </c>
      <c r="C3158">
        <v>6</v>
      </c>
    </row>
    <row r="3159" spans="1:3" ht="14.5" x14ac:dyDescent="0.35">
      <c r="A3159" s="104" t="s">
        <v>3009</v>
      </c>
      <c r="B3159" s="1">
        <v>44244</v>
      </c>
      <c r="C3159">
        <v>14</v>
      </c>
    </row>
    <row r="3160" spans="1:3" ht="14.5" x14ac:dyDescent="0.35">
      <c r="A3160" s="104" t="s">
        <v>2540</v>
      </c>
      <c r="B3160" s="1">
        <v>44244</v>
      </c>
      <c r="C3160">
        <v>8</v>
      </c>
    </row>
    <row r="3161" spans="1:3" ht="14.5" x14ac:dyDescent="0.35">
      <c r="A3161" s="104" t="s">
        <v>3031</v>
      </c>
      <c r="B3161" s="1">
        <v>44244</v>
      </c>
      <c r="C3161">
        <v>4</v>
      </c>
    </row>
    <row r="3162" spans="1:3" ht="14.5" x14ac:dyDescent="0.35">
      <c r="A3162" s="104" t="s">
        <v>3032</v>
      </c>
      <c r="B3162" s="1">
        <v>44244</v>
      </c>
      <c r="C3162">
        <v>2</v>
      </c>
    </row>
    <row r="3163" spans="1:3" ht="14.5" x14ac:dyDescent="0.35">
      <c r="A3163" s="104" t="s">
        <v>3033</v>
      </c>
      <c r="B3163" s="1">
        <v>44244</v>
      </c>
      <c r="C3163">
        <v>2</v>
      </c>
    </row>
    <row r="3164" spans="1:3" ht="14.5" x14ac:dyDescent="0.35">
      <c r="A3164" s="104" t="s">
        <v>3034</v>
      </c>
      <c r="B3164" s="1">
        <v>44244</v>
      </c>
      <c r="C3164">
        <v>4</v>
      </c>
    </row>
    <row r="3165" spans="1:3" ht="14.5" x14ac:dyDescent="0.35">
      <c r="A3165" s="104" t="s">
        <v>3035</v>
      </c>
      <c r="B3165" s="1">
        <v>44244</v>
      </c>
      <c r="C3165">
        <v>8</v>
      </c>
    </row>
    <row r="3166" spans="1:3" ht="14.5" x14ac:dyDescent="0.35">
      <c r="A3166" s="104" t="s">
        <v>2779</v>
      </c>
      <c r="B3166" s="1">
        <v>44244</v>
      </c>
      <c r="C3166">
        <v>6</v>
      </c>
    </row>
    <row r="3167" spans="1:3" ht="14.5" x14ac:dyDescent="0.35">
      <c r="A3167" s="104" t="s">
        <v>3036</v>
      </c>
      <c r="B3167" s="1">
        <v>44244</v>
      </c>
      <c r="C3167">
        <v>2</v>
      </c>
    </row>
    <row r="3168" spans="1:3" ht="14.5" x14ac:dyDescent="0.35">
      <c r="A3168" s="104" t="s">
        <v>2666</v>
      </c>
      <c r="B3168" s="1">
        <v>44244</v>
      </c>
      <c r="C3168">
        <v>4</v>
      </c>
    </row>
    <row r="3169" spans="1:3" ht="14.5" x14ac:dyDescent="0.35">
      <c r="A3169" s="104" t="s">
        <v>3037</v>
      </c>
      <c r="B3169" s="1">
        <v>44244</v>
      </c>
      <c r="C3169">
        <v>10</v>
      </c>
    </row>
    <row r="3170" spans="1:3" ht="14.5" x14ac:dyDescent="0.35">
      <c r="A3170" s="104" t="s">
        <v>2277</v>
      </c>
      <c r="B3170" s="1">
        <v>44244</v>
      </c>
      <c r="C3170">
        <v>8</v>
      </c>
    </row>
    <row r="3171" spans="1:3" ht="14.5" x14ac:dyDescent="0.35">
      <c r="A3171" s="104" t="s">
        <v>1922</v>
      </c>
      <c r="B3171" s="1">
        <v>44244</v>
      </c>
      <c r="C3171">
        <v>6</v>
      </c>
    </row>
    <row r="3172" spans="1:3" ht="14.5" x14ac:dyDescent="0.35">
      <c r="A3172" s="104" t="s">
        <v>3038</v>
      </c>
      <c r="B3172" s="1">
        <v>44244</v>
      </c>
      <c r="C3172">
        <v>4</v>
      </c>
    </row>
    <row r="3173" spans="1:3" ht="14.5" x14ac:dyDescent="0.35">
      <c r="A3173" s="104" t="s">
        <v>2176</v>
      </c>
      <c r="B3173" s="1">
        <v>44244</v>
      </c>
      <c r="C3173">
        <v>4</v>
      </c>
    </row>
    <row r="3174" spans="1:3" ht="14.5" x14ac:dyDescent="0.35">
      <c r="A3174" s="104" t="s">
        <v>2668</v>
      </c>
      <c r="B3174" s="1">
        <v>44244</v>
      </c>
      <c r="C3174">
        <v>8</v>
      </c>
    </row>
    <row r="3175" spans="1:3" ht="14.5" x14ac:dyDescent="0.35">
      <c r="A3175" s="104" t="s">
        <v>2496</v>
      </c>
      <c r="B3175" s="1">
        <v>44244</v>
      </c>
      <c r="C3175">
        <v>2</v>
      </c>
    </row>
    <row r="3176" spans="1:3" ht="14.5" x14ac:dyDescent="0.35">
      <c r="A3176" s="104" t="s">
        <v>3039</v>
      </c>
      <c r="B3176" s="1">
        <v>44244</v>
      </c>
      <c r="C3176">
        <v>4</v>
      </c>
    </row>
    <row r="3177" spans="1:3" ht="14.5" x14ac:dyDescent="0.35">
      <c r="A3177" s="104" t="s">
        <v>3040</v>
      </c>
      <c r="B3177" s="1">
        <v>44244</v>
      </c>
      <c r="C3177">
        <v>2</v>
      </c>
    </row>
    <row r="3178" spans="1:3" ht="14.5" x14ac:dyDescent="0.35">
      <c r="A3178" s="104" t="s">
        <v>2739</v>
      </c>
      <c r="B3178" s="1">
        <v>44244</v>
      </c>
      <c r="C3178">
        <v>4</v>
      </c>
    </row>
    <row r="3179" spans="1:3" ht="14.5" x14ac:dyDescent="0.35">
      <c r="A3179" s="104" t="s">
        <v>3041</v>
      </c>
      <c r="B3179" s="1">
        <v>44244</v>
      </c>
      <c r="C3179">
        <v>2</v>
      </c>
    </row>
    <row r="3180" spans="1:3" ht="14.5" x14ac:dyDescent="0.35">
      <c r="A3180" s="104" t="s">
        <v>2674</v>
      </c>
      <c r="B3180" s="1">
        <v>44244</v>
      </c>
      <c r="C3180">
        <v>4</v>
      </c>
    </row>
    <row r="3181" spans="1:3" ht="14.5" x14ac:dyDescent="0.35">
      <c r="A3181" s="104" t="s">
        <v>2563</v>
      </c>
      <c r="B3181" s="1">
        <v>44244</v>
      </c>
      <c r="C3181">
        <v>8</v>
      </c>
    </row>
    <row r="3182" spans="1:3" ht="14.5" x14ac:dyDescent="0.35">
      <c r="A3182" s="104" t="s">
        <v>3042</v>
      </c>
      <c r="B3182" s="1">
        <v>44244</v>
      </c>
      <c r="C3182">
        <v>3</v>
      </c>
    </row>
    <row r="3183" spans="1:3" ht="14.5" x14ac:dyDescent="0.35">
      <c r="A3183" s="104" t="s">
        <v>2746</v>
      </c>
      <c r="B3183" s="1">
        <v>44244</v>
      </c>
      <c r="C3183">
        <v>2</v>
      </c>
    </row>
    <row r="3184" spans="1:3" ht="14.5" x14ac:dyDescent="0.35">
      <c r="A3184" s="104" t="s">
        <v>3043</v>
      </c>
      <c r="B3184" s="1">
        <v>44244</v>
      </c>
      <c r="C3184">
        <v>2</v>
      </c>
    </row>
    <row r="3185" spans="1:3" ht="14.5" x14ac:dyDescent="0.35">
      <c r="A3185" s="104" t="s">
        <v>3044</v>
      </c>
      <c r="B3185" s="1">
        <v>44244</v>
      </c>
      <c r="C3185">
        <v>6</v>
      </c>
    </row>
    <row r="3186" spans="1:3" ht="14.5" x14ac:dyDescent="0.35">
      <c r="A3186" s="104" t="s">
        <v>3045</v>
      </c>
      <c r="B3186" s="1">
        <v>44244</v>
      </c>
      <c r="C3186">
        <v>6</v>
      </c>
    </row>
    <row r="3187" spans="1:3" ht="14.5" x14ac:dyDescent="0.35">
      <c r="A3187" s="104" t="s">
        <v>2751</v>
      </c>
      <c r="B3187" s="1">
        <v>44244</v>
      </c>
      <c r="C3187">
        <v>6</v>
      </c>
    </row>
    <row r="3188" spans="1:3" ht="14.5" x14ac:dyDescent="0.35">
      <c r="A3188" s="104" t="s">
        <v>3046</v>
      </c>
      <c r="B3188" s="1">
        <v>44244</v>
      </c>
      <c r="C3188">
        <v>6</v>
      </c>
    </row>
    <row r="3189" spans="1:3" ht="14.5" x14ac:dyDescent="0.35">
      <c r="A3189" s="104" t="s">
        <v>3047</v>
      </c>
      <c r="B3189" s="1">
        <v>44244</v>
      </c>
      <c r="C3189">
        <v>2</v>
      </c>
    </row>
    <row r="3190" spans="1:3" ht="14.5" x14ac:dyDescent="0.35">
      <c r="A3190" s="104" t="s">
        <v>1408</v>
      </c>
      <c r="B3190" s="1">
        <v>44244</v>
      </c>
      <c r="C3190">
        <v>16</v>
      </c>
    </row>
    <row r="3191" spans="1:3" ht="14.5" x14ac:dyDescent="0.35">
      <c r="A3191" s="104" t="s">
        <v>1586</v>
      </c>
      <c r="B3191" s="1">
        <v>44244</v>
      </c>
      <c r="C3191">
        <v>8</v>
      </c>
    </row>
    <row r="3192" spans="1:3" ht="14.5" x14ac:dyDescent="0.35">
      <c r="A3192" s="104" t="s">
        <v>2016</v>
      </c>
      <c r="B3192" s="1">
        <v>44244</v>
      </c>
      <c r="C3192">
        <v>16</v>
      </c>
    </row>
    <row r="3193" spans="1:3" ht="14.5" x14ac:dyDescent="0.35">
      <c r="A3193" s="104" t="s">
        <v>1438</v>
      </c>
      <c r="B3193" s="1">
        <v>44244</v>
      </c>
      <c r="C3193">
        <v>16</v>
      </c>
    </row>
    <row r="3194" spans="1:3" ht="14.5" x14ac:dyDescent="0.35">
      <c r="A3194" s="104" t="s">
        <v>2050</v>
      </c>
      <c r="B3194" s="1">
        <v>44244</v>
      </c>
      <c r="C3194">
        <v>16</v>
      </c>
    </row>
    <row r="3195" spans="1:3" ht="14.5" x14ac:dyDescent="0.35">
      <c r="A3195" s="104" t="s">
        <v>1599</v>
      </c>
      <c r="B3195" s="1">
        <v>44244</v>
      </c>
      <c r="C3195">
        <v>12</v>
      </c>
    </row>
    <row r="3196" spans="1:3" ht="14.5" x14ac:dyDescent="0.35">
      <c r="A3196" s="104" t="s">
        <v>1570</v>
      </c>
      <c r="B3196" s="1">
        <v>44244</v>
      </c>
      <c r="C3196">
        <v>12</v>
      </c>
    </row>
    <row r="3197" spans="1:3" ht="14.5" x14ac:dyDescent="0.35">
      <c r="A3197" s="104" t="s">
        <v>1448</v>
      </c>
      <c r="B3197" s="1">
        <v>44244</v>
      </c>
      <c r="C3197">
        <v>2</v>
      </c>
    </row>
    <row r="3198" spans="1:3" ht="14.5" x14ac:dyDescent="0.35">
      <c r="A3198" s="104" t="s">
        <v>2292</v>
      </c>
      <c r="B3198" s="1">
        <v>44244</v>
      </c>
      <c r="C3198">
        <v>16</v>
      </c>
    </row>
    <row r="3199" spans="1:3" ht="14.5" x14ac:dyDescent="0.35">
      <c r="A3199" s="104" t="s">
        <v>1439</v>
      </c>
      <c r="B3199" s="1">
        <v>44244</v>
      </c>
      <c r="C3199">
        <v>200</v>
      </c>
    </row>
    <row r="3200" spans="1:3" ht="14.5" x14ac:dyDescent="0.35">
      <c r="A3200" s="104" t="s">
        <v>1589</v>
      </c>
      <c r="B3200" s="1">
        <v>44244</v>
      </c>
      <c r="C3200">
        <v>16</v>
      </c>
    </row>
    <row r="3201" spans="1:3" ht="14.5" x14ac:dyDescent="0.35">
      <c r="A3201" s="104" t="s">
        <v>1449</v>
      </c>
      <c r="B3201" s="1">
        <v>44244</v>
      </c>
      <c r="C3201">
        <v>6</v>
      </c>
    </row>
    <row r="3202" spans="1:3" ht="14.5" x14ac:dyDescent="0.35">
      <c r="A3202" s="104" t="s">
        <v>1659</v>
      </c>
      <c r="B3202" s="1">
        <v>44244</v>
      </c>
      <c r="C3202">
        <v>40</v>
      </c>
    </row>
    <row r="3203" spans="1:3" ht="14.5" x14ac:dyDescent="0.35">
      <c r="A3203" s="104" t="s">
        <v>1656</v>
      </c>
      <c r="B3203" s="1">
        <v>44244</v>
      </c>
      <c r="C3203">
        <v>16</v>
      </c>
    </row>
    <row r="3204" spans="1:3" ht="14.5" x14ac:dyDescent="0.35">
      <c r="A3204" s="104" t="s">
        <v>1679</v>
      </c>
      <c r="B3204" s="1">
        <v>44244</v>
      </c>
      <c r="C3204">
        <v>8</v>
      </c>
    </row>
    <row r="3205" spans="1:3" ht="14.5" x14ac:dyDescent="0.35">
      <c r="A3205" s="104" t="s">
        <v>1679</v>
      </c>
      <c r="B3205" s="1">
        <v>44244</v>
      </c>
      <c r="C3205">
        <v>72</v>
      </c>
    </row>
    <row r="3206" spans="1:3" ht="14.5" x14ac:dyDescent="0.35">
      <c r="A3206" s="104" t="s">
        <v>2019</v>
      </c>
      <c r="B3206" s="1">
        <v>44244</v>
      </c>
      <c r="C3206">
        <v>8</v>
      </c>
    </row>
    <row r="3207" spans="1:3" ht="14.5" x14ac:dyDescent="0.35">
      <c r="A3207" s="104" t="s">
        <v>2019</v>
      </c>
      <c r="B3207" s="1">
        <v>44244</v>
      </c>
      <c r="C3207">
        <v>16</v>
      </c>
    </row>
    <row r="3208" spans="1:3" ht="14.5" x14ac:dyDescent="0.35">
      <c r="A3208" s="104" t="s">
        <v>61</v>
      </c>
      <c r="B3208" s="1">
        <v>44244</v>
      </c>
      <c r="C3208">
        <v>1</v>
      </c>
    </row>
    <row r="3209" spans="1:3" ht="14.5" x14ac:dyDescent="0.35">
      <c r="A3209" s="104" t="s">
        <v>1595</v>
      </c>
      <c r="B3209" s="1">
        <v>44244</v>
      </c>
      <c r="C3209">
        <v>160</v>
      </c>
    </row>
    <row r="3210" spans="1:3" ht="14.5" x14ac:dyDescent="0.35">
      <c r="A3210" s="104" t="s">
        <v>1595</v>
      </c>
      <c r="B3210" s="1">
        <v>44244</v>
      </c>
      <c r="C3210">
        <v>16</v>
      </c>
    </row>
    <row r="3211" spans="1:3" ht="14.5" x14ac:dyDescent="0.35">
      <c r="A3211" s="104" t="s">
        <v>2680</v>
      </c>
      <c r="B3211" s="1">
        <v>44244</v>
      </c>
      <c r="C3211">
        <v>4</v>
      </c>
    </row>
    <row r="3212" spans="1:3" ht="14.5" x14ac:dyDescent="0.35">
      <c r="A3212" s="104" t="s">
        <v>192</v>
      </c>
      <c r="B3212" s="1">
        <v>44244</v>
      </c>
      <c r="C3212">
        <v>16</v>
      </c>
    </row>
    <row r="3213" spans="1:3" ht="14.5" x14ac:dyDescent="0.35">
      <c r="A3213" s="104" t="s">
        <v>2034</v>
      </c>
      <c r="B3213" s="1">
        <v>44244</v>
      </c>
      <c r="C3213">
        <v>16</v>
      </c>
    </row>
    <row r="3214" spans="1:3" ht="14.5" x14ac:dyDescent="0.35">
      <c r="A3214" s="104" t="s">
        <v>1615</v>
      </c>
      <c r="B3214" s="1">
        <v>44244</v>
      </c>
      <c r="C3214">
        <v>4</v>
      </c>
    </row>
    <row r="3215" spans="1:3" ht="14.5" x14ac:dyDescent="0.35">
      <c r="A3215" s="104" t="s">
        <v>1463</v>
      </c>
      <c r="B3215" s="1">
        <v>44244</v>
      </c>
      <c r="C3215">
        <v>16</v>
      </c>
    </row>
    <row r="3216" spans="1:3" ht="14.5" x14ac:dyDescent="0.35">
      <c r="A3216" s="104" t="s">
        <v>1808</v>
      </c>
      <c r="B3216" s="1">
        <v>44244</v>
      </c>
      <c r="C3216">
        <v>16</v>
      </c>
    </row>
    <row r="3217" spans="1:3" ht="14.5" x14ac:dyDescent="0.35">
      <c r="A3217" s="104" t="s">
        <v>1504</v>
      </c>
      <c r="B3217" s="1">
        <v>44244</v>
      </c>
      <c r="C3217">
        <v>16</v>
      </c>
    </row>
    <row r="3218" spans="1:3" ht="14.5" x14ac:dyDescent="0.35">
      <c r="A3218" s="104" t="s">
        <v>1314</v>
      </c>
      <c r="B3218" s="1">
        <v>44244</v>
      </c>
      <c r="C3218">
        <v>100</v>
      </c>
    </row>
    <row r="3219" spans="1:3" ht="14.5" x14ac:dyDescent="0.35">
      <c r="A3219" s="104" t="s">
        <v>1279</v>
      </c>
      <c r="B3219" s="1">
        <v>44244</v>
      </c>
      <c r="C3219">
        <v>100</v>
      </c>
    </row>
    <row r="3220" spans="1:3" ht="14.5" x14ac:dyDescent="0.35">
      <c r="A3220" s="104" t="s">
        <v>1334</v>
      </c>
      <c r="B3220" s="1">
        <v>44244</v>
      </c>
      <c r="C3220">
        <v>40</v>
      </c>
    </row>
    <row r="3221" spans="1:3" ht="14.5" x14ac:dyDescent="0.35">
      <c r="A3221" s="104" t="s">
        <v>1580</v>
      </c>
      <c r="B3221" s="1">
        <v>44244</v>
      </c>
      <c r="C3221">
        <v>1</v>
      </c>
    </row>
    <row r="3222" spans="1:3" ht="14.5" x14ac:dyDescent="0.35">
      <c r="A3222" s="104" t="s">
        <v>3015</v>
      </c>
      <c r="B3222" s="1">
        <v>44244</v>
      </c>
      <c r="C3222">
        <v>1</v>
      </c>
    </row>
    <row r="3223" spans="1:3" ht="14.5" x14ac:dyDescent="0.35">
      <c r="A3223" s="104" t="s">
        <v>3015</v>
      </c>
      <c r="B3223" s="1">
        <v>44244</v>
      </c>
      <c r="C3223">
        <v>1</v>
      </c>
    </row>
    <row r="3224" spans="1:3" ht="14.5" x14ac:dyDescent="0.35">
      <c r="A3224" s="104" t="s">
        <v>3048</v>
      </c>
      <c r="B3224" s="1">
        <v>44244</v>
      </c>
      <c r="C3224">
        <v>1</v>
      </c>
    </row>
    <row r="3225" spans="1:3" ht="14.5" x14ac:dyDescent="0.35">
      <c r="A3225" s="104" t="s">
        <v>2379</v>
      </c>
      <c r="B3225" s="1">
        <v>44244</v>
      </c>
      <c r="C3225">
        <v>1</v>
      </c>
    </row>
    <row r="3226" spans="1:3" ht="14.5" x14ac:dyDescent="0.35">
      <c r="A3226" s="104" t="s">
        <v>1478</v>
      </c>
      <c r="B3226" s="1">
        <v>44244</v>
      </c>
      <c r="C3226">
        <v>1</v>
      </c>
    </row>
    <row r="3227" spans="1:3" ht="14.5" x14ac:dyDescent="0.35">
      <c r="A3227" s="104" t="s">
        <v>1482</v>
      </c>
      <c r="B3227" s="1">
        <v>44244</v>
      </c>
      <c r="C3227">
        <v>1</v>
      </c>
    </row>
    <row r="3228" spans="1:3" ht="14.5" x14ac:dyDescent="0.35">
      <c r="A3228" s="104" t="s">
        <v>2582</v>
      </c>
      <c r="B3228" s="1">
        <v>44244</v>
      </c>
      <c r="C3228">
        <v>1</v>
      </c>
    </row>
    <row r="3229" spans="1:3" ht="14.5" x14ac:dyDescent="0.35">
      <c r="A3229" s="104" t="s">
        <v>2907</v>
      </c>
      <c r="B3229" s="1">
        <v>44244</v>
      </c>
      <c r="C3229">
        <v>1</v>
      </c>
    </row>
    <row r="3230" spans="1:3" ht="14.5" x14ac:dyDescent="0.35">
      <c r="A3230" s="104" t="s">
        <v>1605</v>
      </c>
      <c r="B3230" s="1">
        <v>44244</v>
      </c>
      <c r="C3230">
        <v>1</v>
      </c>
    </row>
    <row r="3231" spans="1:3" ht="14.5" x14ac:dyDescent="0.35">
      <c r="A3231" s="104" t="s">
        <v>2212</v>
      </c>
      <c r="B3231" s="1">
        <v>44244</v>
      </c>
      <c r="C3231">
        <v>1</v>
      </c>
    </row>
    <row r="3232" spans="1:3" ht="14.5" x14ac:dyDescent="0.35">
      <c r="A3232" s="104" t="s">
        <v>1510</v>
      </c>
      <c r="B3232" s="1">
        <v>44244</v>
      </c>
      <c r="C3232">
        <v>1</v>
      </c>
    </row>
    <row r="3233" spans="1:3" ht="14.5" x14ac:dyDescent="0.35">
      <c r="A3233" s="104" t="s">
        <v>1489</v>
      </c>
      <c r="B3233" s="1">
        <v>44244</v>
      </c>
      <c r="C3233">
        <v>1</v>
      </c>
    </row>
    <row r="3234" spans="1:3" ht="14.5" x14ac:dyDescent="0.35">
      <c r="A3234" s="105" t="s">
        <v>200</v>
      </c>
      <c r="B3234" s="1">
        <v>44244</v>
      </c>
      <c r="C3234">
        <v>1</v>
      </c>
    </row>
    <row r="3235" spans="1:3" ht="14.5" x14ac:dyDescent="0.35">
      <c r="A3235" s="104" t="s">
        <v>3049</v>
      </c>
      <c r="B3235" s="1">
        <v>44244</v>
      </c>
      <c r="C3235">
        <v>1</v>
      </c>
    </row>
    <row r="3236" spans="1:3" ht="14.5" x14ac:dyDescent="0.35">
      <c r="A3236" s="104" t="s">
        <v>1689</v>
      </c>
      <c r="B3236" s="1">
        <v>44244</v>
      </c>
      <c r="C3236">
        <v>1</v>
      </c>
    </row>
    <row r="3237" spans="1:3" ht="14.5" x14ac:dyDescent="0.35">
      <c r="A3237" s="104" t="s">
        <v>2907</v>
      </c>
      <c r="B3237" s="1">
        <v>44245</v>
      </c>
      <c r="C3237">
        <v>1</v>
      </c>
    </row>
    <row r="3238" spans="1:3" ht="14.5" x14ac:dyDescent="0.35">
      <c r="A3238" s="104" t="s">
        <v>598</v>
      </c>
      <c r="B3238" s="1">
        <v>44245</v>
      </c>
      <c r="C3238">
        <v>25</v>
      </c>
    </row>
    <row r="3239" spans="1:3" ht="14.5" x14ac:dyDescent="0.35">
      <c r="A3239" s="104" t="s">
        <v>598</v>
      </c>
      <c r="B3239" s="1">
        <v>44245</v>
      </c>
      <c r="C3239">
        <v>25</v>
      </c>
    </row>
    <row r="3240" spans="1:3" ht="14.5" x14ac:dyDescent="0.35">
      <c r="A3240" s="104" t="s">
        <v>357</v>
      </c>
      <c r="B3240" s="1">
        <v>44245</v>
      </c>
      <c r="C3240">
        <v>10</v>
      </c>
    </row>
    <row r="3241" spans="1:3" ht="14.5" x14ac:dyDescent="0.35">
      <c r="A3241" s="104" t="s">
        <v>1615</v>
      </c>
      <c r="B3241" s="1">
        <v>44245</v>
      </c>
      <c r="C3241">
        <v>24</v>
      </c>
    </row>
    <row r="3242" spans="1:3" ht="14.5" x14ac:dyDescent="0.35">
      <c r="A3242" s="104" t="s">
        <v>357</v>
      </c>
      <c r="B3242" s="1">
        <v>44245</v>
      </c>
      <c r="C3242">
        <v>10</v>
      </c>
    </row>
    <row r="3243" spans="1:3" ht="14.5" x14ac:dyDescent="0.35">
      <c r="A3243" s="104" t="s">
        <v>1615</v>
      </c>
      <c r="B3243" s="1">
        <v>44245</v>
      </c>
      <c r="C3243">
        <v>24</v>
      </c>
    </row>
    <row r="3244" spans="1:3" ht="14.5" x14ac:dyDescent="0.35">
      <c r="A3244" s="105" t="s">
        <v>518</v>
      </c>
      <c r="B3244" s="1">
        <v>44245</v>
      </c>
      <c r="C3244">
        <v>2</v>
      </c>
    </row>
    <row r="3245" spans="1:3" ht="14.5" x14ac:dyDescent="0.35">
      <c r="A3245" s="104" t="s">
        <v>1152</v>
      </c>
      <c r="B3245" s="1">
        <v>44245</v>
      </c>
      <c r="C3245">
        <v>4</v>
      </c>
    </row>
    <row r="3246" spans="1:3" ht="14.5" x14ac:dyDescent="0.35">
      <c r="A3246" s="104" t="s">
        <v>3050</v>
      </c>
      <c r="B3246" s="1">
        <v>44245</v>
      </c>
      <c r="C3246">
        <v>16</v>
      </c>
    </row>
    <row r="3247" spans="1:3" ht="14.5" x14ac:dyDescent="0.35">
      <c r="A3247" s="104" t="s">
        <v>1825</v>
      </c>
      <c r="B3247" s="1">
        <v>44245</v>
      </c>
      <c r="C3247">
        <v>3</v>
      </c>
    </row>
    <row r="3248" spans="1:3" ht="14.5" x14ac:dyDescent="0.35">
      <c r="A3248" s="104" t="s">
        <v>1616</v>
      </c>
      <c r="B3248" s="1">
        <v>44245</v>
      </c>
      <c r="C3248">
        <v>16</v>
      </c>
    </row>
    <row r="3249" spans="1:3" ht="14.5" x14ac:dyDescent="0.35">
      <c r="A3249" s="104" t="s">
        <v>1583</v>
      </c>
      <c r="B3249" s="1">
        <v>44245</v>
      </c>
      <c r="C3249">
        <v>1</v>
      </c>
    </row>
    <row r="3250" spans="1:3" ht="14.5" x14ac:dyDescent="0.35">
      <c r="A3250" s="104" t="s">
        <v>2506</v>
      </c>
      <c r="B3250" s="1">
        <v>44245</v>
      </c>
      <c r="C3250">
        <v>12</v>
      </c>
    </row>
    <row r="3251" spans="1:3" ht="14.5" x14ac:dyDescent="0.35">
      <c r="A3251" s="104" t="s">
        <v>1863</v>
      </c>
      <c r="B3251" s="1">
        <v>44245</v>
      </c>
      <c r="C3251">
        <v>8</v>
      </c>
    </row>
    <row r="3252" spans="1:3" ht="14.5" x14ac:dyDescent="0.35">
      <c r="A3252" s="104" t="s">
        <v>1821</v>
      </c>
      <c r="B3252" s="1">
        <v>44245</v>
      </c>
      <c r="C3252">
        <v>8</v>
      </c>
    </row>
    <row r="3253" spans="1:3" ht="14.5" x14ac:dyDescent="0.35">
      <c r="A3253" s="104" t="s">
        <v>1570</v>
      </c>
      <c r="B3253" s="1">
        <v>44245</v>
      </c>
      <c r="C3253">
        <v>12</v>
      </c>
    </row>
    <row r="3254" spans="1:3" ht="14.5" x14ac:dyDescent="0.35">
      <c r="A3254" s="104" t="s">
        <v>1570</v>
      </c>
      <c r="B3254" s="1">
        <v>44245</v>
      </c>
      <c r="C3254">
        <v>20</v>
      </c>
    </row>
    <row r="3255" spans="1:3" ht="14.5" x14ac:dyDescent="0.35">
      <c r="A3255" s="104" t="s">
        <v>1684</v>
      </c>
      <c r="B3255" s="1">
        <v>44245</v>
      </c>
      <c r="C3255">
        <v>50</v>
      </c>
    </row>
    <row r="3256" spans="1:3" ht="14.5" x14ac:dyDescent="0.35">
      <c r="A3256" s="104" t="s">
        <v>1346</v>
      </c>
      <c r="B3256" s="1">
        <v>44245</v>
      </c>
      <c r="C3256">
        <v>64</v>
      </c>
    </row>
    <row r="3257" spans="1:3" ht="14.5" x14ac:dyDescent="0.35">
      <c r="A3257" s="104" t="s">
        <v>2393</v>
      </c>
      <c r="B3257" s="1">
        <v>44245</v>
      </c>
      <c r="C3257">
        <v>25</v>
      </c>
    </row>
    <row r="3258" spans="1:3" ht="14.5" x14ac:dyDescent="0.35">
      <c r="A3258" s="104" t="s">
        <v>2394</v>
      </c>
      <c r="B3258" s="1">
        <v>44245</v>
      </c>
      <c r="C3258">
        <v>25</v>
      </c>
    </row>
    <row r="3259" spans="1:3" ht="14.5" x14ac:dyDescent="0.35">
      <c r="A3259" s="104" t="s">
        <v>12</v>
      </c>
      <c r="B3259" s="1">
        <v>44245</v>
      </c>
      <c r="C3259">
        <v>1</v>
      </c>
    </row>
    <row r="3260" spans="1:3" ht="14.5" x14ac:dyDescent="0.35">
      <c r="A3260" s="104" t="s">
        <v>237</v>
      </c>
      <c r="B3260" s="1">
        <v>44245</v>
      </c>
      <c r="C3260">
        <v>4</v>
      </c>
    </row>
    <row r="3261" spans="1:3" ht="14.5" x14ac:dyDescent="0.35">
      <c r="A3261" s="104" t="s">
        <v>1576</v>
      </c>
      <c r="B3261" s="1">
        <v>44245</v>
      </c>
      <c r="C3261">
        <v>100</v>
      </c>
    </row>
    <row r="3262" spans="1:3" ht="14.5" x14ac:dyDescent="0.35">
      <c r="A3262" s="104" t="s">
        <v>256</v>
      </c>
      <c r="B3262" s="1">
        <v>44245</v>
      </c>
      <c r="C3262">
        <v>2</v>
      </c>
    </row>
    <row r="3263" spans="1:3" ht="14.5" x14ac:dyDescent="0.35">
      <c r="A3263" s="104" t="s">
        <v>1716</v>
      </c>
      <c r="B3263" s="1">
        <v>44245</v>
      </c>
      <c r="C3263">
        <v>8</v>
      </c>
    </row>
    <row r="3264" spans="1:3" ht="14.5" x14ac:dyDescent="0.35">
      <c r="A3264" s="104" t="s">
        <v>1305</v>
      </c>
      <c r="B3264" s="1">
        <v>44245</v>
      </c>
      <c r="C3264">
        <v>1</v>
      </c>
    </row>
    <row r="3265" spans="1:3" ht="14.5" x14ac:dyDescent="0.35">
      <c r="A3265" s="104" t="s">
        <v>1657</v>
      </c>
      <c r="B3265" s="1">
        <v>44245</v>
      </c>
      <c r="C3265">
        <v>4</v>
      </c>
    </row>
    <row r="3266" spans="1:3" ht="14.5" x14ac:dyDescent="0.35">
      <c r="A3266" s="104" t="s">
        <v>2952</v>
      </c>
      <c r="B3266" s="1">
        <v>44245</v>
      </c>
      <c r="C3266">
        <v>1</v>
      </c>
    </row>
    <row r="3267" spans="1:3" ht="14.5" x14ac:dyDescent="0.35">
      <c r="A3267" s="104" t="s">
        <v>404</v>
      </c>
      <c r="B3267" s="1">
        <v>44245</v>
      </c>
      <c r="C3267">
        <v>4</v>
      </c>
    </row>
    <row r="3268" spans="1:3" ht="14.5" x14ac:dyDescent="0.35">
      <c r="A3268" s="104" t="s">
        <v>1180</v>
      </c>
      <c r="B3268" s="1">
        <v>44245</v>
      </c>
      <c r="C3268">
        <v>4</v>
      </c>
    </row>
    <row r="3269" spans="1:3" ht="14.5" x14ac:dyDescent="0.35">
      <c r="A3269" s="104" t="s">
        <v>598</v>
      </c>
      <c r="B3269" s="1">
        <v>44245</v>
      </c>
      <c r="C3269">
        <v>5</v>
      </c>
    </row>
    <row r="3270" spans="1:3" ht="14.5" x14ac:dyDescent="0.35">
      <c r="A3270" s="104" t="s">
        <v>480</v>
      </c>
      <c r="B3270" s="1">
        <v>44245</v>
      </c>
      <c r="C3270">
        <v>5</v>
      </c>
    </row>
    <row r="3271" spans="1:3" ht="14.5" x14ac:dyDescent="0.35">
      <c r="A3271" s="105" t="s">
        <v>1053</v>
      </c>
      <c r="B3271" s="1">
        <v>44245</v>
      </c>
      <c r="C3271">
        <v>2</v>
      </c>
    </row>
    <row r="3272" spans="1:3" ht="14.5" x14ac:dyDescent="0.35">
      <c r="A3272" s="105" t="s">
        <v>1053</v>
      </c>
      <c r="B3272" s="1">
        <v>44245</v>
      </c>
      <c r="C3272">
        <v>1</v>
      </c>
    </row>
    <row r="3273" spans="1:3" ht="14.5" x14ac:dyDescent="0.35">
      <c r="A3273" s="105" t="s">
        <v>504</v>
      </c>
      <c r="B3273" s="1">
        <v>44245</v>
      </c>
      <c r="C3273">
        <v>2</v>
      </c>
    </row>
    <row r="3274" spans="1:3" ht="14.5" x14ac:dyDescent="0.35">
      <c r="A3274" s="105" t="s">
        <v>504</v>
      </c>
      <c r="B3274" s="1">
        <v>44245</v>
      </c>
      <c r="C3274">
        <v>3</v>
      </c>
    </row>
    <row r="3275" spans="1:3" ht="14.5" x14ac:dyDescent="0.35">
      <c r="A3275" s="105" t="s">
        <v>297</v>
      </c>
      <c r="B3275" s="1">
        <v>44245</v>
      </c>
      <c r="C3275">
        <v>3</v>
      </c>
    </row>
    <row r="3276" spans="1:3" ht="14.5" x14ac:dyDescent="0.35">
      <c r="A3276" s="104" t="s">
        <v>1722</v>
      </c>
      <c r="B3276" s="1">
        <v>44245</v>
      </c>
      <c r="C3276">
        <v>50</v>
      </c>
    </row>
    <row r="3277" spans="1:3" ht="14.5" x14ac:dyDescent="0.35">
      <c r="A3277" s="104" t="s">
        <v>1585</v>
      </c>
      <c r="B3277" s="1">
        <v>44245</v>
      </c>
      <c r="C3277">
        <v>1</v>
      </c>
    </row>
    <row r="3278" spans="1:3" ht="14.5" x14ac:dyDescent="0.35">
      <c r="A3278" s="104" t="s">
        <v>2020</v>
      </c>
      <c r="B3278" s="1">
        <v>44245</v>
      </c>
      <c r="C3278">
        <v>8</v>
      </c>
    </row>
    <row r="3279" spans="1:3" ht="14.5" x14ac:dyDescent="0.35">
      <c r="A3279" s="104" t="s">
        <v>2020</v>
      </c>
      <c r="B3279" s="1">
        <v>44245</v>
      </c>
      <c r="C3279">
        <v>8</v>
      </c>
    </row>
    <row r="3280" spans="1:3" ht="14.5" x14ac:dyDescent="0.35">
      <c r="A3280" s="104" t="s">
        <v>1364</v>
      </c>
      <c r="B3280" s="1">
        <v>44245</v>
      </c>
      <c r="C3280">
        <v>4</v>
      </c>
    </row>
    <row r="3281" spans="1:3" ht="14.5" x14ac:dyDescent="0.35">
      <c r="A3281" s="104" t="s">
        <v>2045</v>
      </c>
      <c r="B3281" s="1">
        <v>44245</v>
      </c>
      <c r="C3281">
        <v>3</v>
      </c>
    </row>
    <row r="3282" spans="1:3" ht="14.5" x14ac:dyDescent="0.35">
      <c r="A3282" s="104" t="s">
        <v>2228</v>
      </c>
      <c r="B3282" s="1">
        <v>44245</v>
      </c>
      <c r="C3282">
        <v>3</v>
      </c>
    </row>
    <row r="3283" spans="1:3" ht="14.5" x14ac:dyDescent="0.35">
      <c r="A3283" s="104" t="s">
        <v>2061</v>
      </c>
      <c r="B3283" s="1">
        <v>44245</v>
      </c>
      <c r="C3283">
        <v>2</v>
      </c>
    </row>
    <row r="3284" spans="1:3" ht="14.5" x14ac:dyDescent="0.35">
      <c r="A3284" s="104" t="s">
        <v>1279</v>
      </c>
      <c r="B3284" s="1">
        <v>44245</v>
      </c>
      <c r="C3284">
        <v>300</v>
      </c>
    </row>
    <row r="3285" spans="1:3" ht="14.5" x14ac:dyDescent="0.35">
      <c r="A3285" s="104" t="s">
        <v>2185</v>
      </c>
      <c r="B3285" s="1">
        <v>44245</v>
      </c>
      <c r="C3285">
        <v>1</v>
      </c>
    </row>
    <row r="3286" spans="1:3" ht="14.5" x14ac:dyDescent="0.35">
      <c r="A3286" s="104" t="s">
        <v>3051</v>
      </c>
      <c r="B3286" s="1">
        <v>44245</v>
      </c>
      <c r="C3286">
        <v>2</v>
      </c>
    </row>
    <row r="3287" spans="1:3" ht="14.5" x14ac:dyDescent="0.35">
      <c r="A3287" s="104" t="s">
        <v>2785</v>
      </c>
      <c r="B3287" s="1">
        <v>44245</v>
      </c>
      <c r="C3287">
        <v>2</v>
      </c>
    </row>
    <row r="3288" spans="1:3" ht="14.5" x14ac:dyDescent="0.35">
      <c r="A3288" s="104" t="s">
        <v>3052</v>
      </c>
      <c r="B3288" s="1">
        <v>44245</v>
      </c>
      <c r="C3288">
        <v>1</v>
      </c>
    </row>
    <row r="3289" spans="1:3" ht="14.5" x14ac:dyDescent="0.35">
      <c r="A3289" s="104" t="s">
        <v>3053</v>
      </c>
      <c r="B3289" s="1">
        <v>44245</v>
      </c>
      <c r="C3289">
        <v>1</v>
      </c>
    </row>
    <row r="3290" spans="1:3" ht="14.5" x14ac:dyDescent="0.35">
      <c r="A3290" s="104" t="s">
        <v>1508</v>
      </c>
      <c r="B3290" s="1">
        <v>44245</v>
      </c>
      <c r="C3290">
        <v>6</v>
      </c>
    </row>
    <row r="3291" spans="1:3" ht="14.5" x14ac:dyDescent="0.35">
      <c r="A3291" s="104" t="s">
        <v>3054</v>
      </c>
      <c r="B3291" s="1">
        <v>44245</v>
      </c>
      <c r="C3291">
        <v>1</v>
      </c>
    </row>
    <row r="3292" spans="1:3" ht="14.5" x14ac:dyDescent="0.35">
      <c r="A3292" s="104" t="s">
        <v>3055</v>
      </c>
      <c r="B3292" s="1">
        <v>44245</v>
      </c>
      <c r="C3292">
        <v>2</v>
      </c>
    </row>
    <row r="3293" spans="1:3" ht="14.5" x14ac:dyDescent="0.35">
      <c r="A3293" s="104" t="s">
        <v>2361</v>
      </c>
      <c r="B3293" s="1">
        <v>44245</v>
      </c>
      <c r="C3293">
        <v>6</v>
      </c>
    </row>
    <row r="3294" spans="1:3" ht="14.5" x14ac:dyDescent="0.35">
      <c r="A3294" s="104" t="s">
        <v>3056</v>
      </c>
      <c r="B3294" s="1">
        <v>44245</v>
      </c>
      <c r="C3294">
        <v>1</v>
      </c>
    </row>
    <row r="3295" spans="1:3" ht="14.5" x14ac:dyDescent="0.35">
      <c r="A3295" s="104" t="s">
        <v>1843</v>
      </c>
      <c r="B3295" s="1">
        <v>44245</v>
      </c>
      <c r="C3295">
        <v>1</v>
      </c>
    </row>
    <row r="3296" spans="1:3" ht="14.5" x14ac:dyDescent="0.35">
      <c r="A3296" s="104" t="s">
        <v>1642</v>
      </c>
      <c r="B3296" s="1">
        <v>44245</v>
      </c>
      <c r="C3296">
        <v>5</v>
      </c>
    </row>
    <row r="3297" spans="1:3" ht="14.5" x14ac:dyDescent="0.35">
      <c r="A3297" s="104" t="s">
        <v>2213</v>
      </c>
      <c r="B3297" s="1">
        <v>44245</v>
      </c>
      <c r="C3297">
        <v>1</v>
      </c>
    </row>
    <row r="3298" spans="1:3" ht="14.5" x14ac:dyDescent="0.35">
      <c r="A3298" s="104" t="s">
        <v>1845</v>
      </c>
      <c r="B3298" s="1">
        <v>44245</v>
      </c>
      <c r="C3298">
        <v>2</v>
      </c>
    </row>
    <row r="3299" spans="1:3" ht="14.5" x14ac:dyDescent="0.35">
      <c r="A3299" s="104" t="s">
        <v>2210</v>
      </c>
      <c r="B3299" s="1">
        <v>44245</v>
      </c>
      <c r="C3299">
        <v>2</v>
      </c>
    </row>
    <row r="3300" spans="1:3" ht="14.5" x14ac:dyDescent="0.35">
      <c r="A3300" s="104" t="s">
        <v>1585</v>
      </c>
      <c r="B3300" s="1">
        <v>44245</v>
      </c>
      <c r="C3300">
        <v>2</v>
      </c>
    </row>
    <row r="3301" spans="1:3" ht="14.5" x14ac:dyDescent="0.35">
      <c r="A3301" s="104" t="s">
        <v>1587</v>
      </c>
      <c r="B3301" s="1">
        <v>44245</v>
      </c>
      <c r="C3301">
        <v>1</v>
      </c>
    </row>
    <row r="3302" spans="1:3" ht="14.5" x14ac:dyDescent="0.35">
      <c r="A3302" s="104" t="s">
        <v>1510</v>
      </c>
      <c r="B3302" s="1">
        <v>44245</v>
      </c>
      <c r="C3302">
        <v>4</v>
      </c>
    </row>
    <row r="3303" spans="1:3" ht="14.5" x14ac:dyDescent="0.35">
      <c r="A3303" s="104" t="s">
        <v>1592</v>
      </c>
      <c r="B3303" s="1">
        <v>44245</v>
      </c>
      <c r="C3303">
        <v>1</v>
      </c>
    </row>
    <row r="3304" spans="1:3" ht="14.5" x14ac:dyDescent="0.35">
      <c r="A3304" s="104" t="s">
        <v>1722</v>
      </c>
      <c r="B3304" s="1">
        <v>44245</v>
      </c>
      <c r="C3304">
        <v>50</v>
      </c>
    </row>
    <row r="3305" spans="1:3" ht="14.5" x14ac:dyDescent="0.35">
      <c r="A3305" s="104" t="s">
        <v>1729</v>
      </c>
      <c r="B3305" s="1">
        <v>44245</v>
      </c>
      <c r="C3305">
        <v>100</v>
      </c>
    </row>
    <row r="3306" spans="1:3" ht="14.5" x14ac:dyDescent="0.35">
      <c r="A3306" s="104" t="s">
        <v>1352</v>
      </c>
      <c r="B3306" s="1">
        <v>44245</v>
      </c>
      <c r="C3306">
        <v>300</v>
      </c>
    </row>
    <row r="3307" spans="1:3" ht="14.5" x14ac:dyDescent="0.35">
      <c r="A3307" s="104" t="s">
        <v>1630</v>
      </c>
      <c r="B3307" s="1">
        <v>44245</v>
      </c>
      <c r="C3307">
        <v>100</v>
      </c>
    </row>
    <row r="3308" spans="1:3" ht="14.5" x14ac:dyDescent="0.35">
      <c r="A3308" s="104" t="s">
        <v>1883</v>
      </c>
      <c r="B3308" s="1">
        <v>44245</v>
      </c>
      <c r="C3308">
        <v>100</v>
      </c>
    </row>
    <row r="3309" spans="1:3" ht="14.5" x14ac:dyDescent="0.35">
      <c r="A3309" s="104" t="s">
        <v>1297</v>
      </c>
      <c r="B3309" s="1">
        <v>44245</v>
      </c>
      <c r="C3309">
        <v>100</v>
      </c>
    </row>
    <row r="3310" spans="1:3" ht="14.5" x14ac:dyDescent="0.35">
      <c r="A3310" s="104" t="s">
        <v>1297</v>
      </c>
      <c r="B3310" s="1">
        <v>44245</v>
      </c>
      <c r="C3310">
        <v>300</v>
      </c>
    </row>
    <row r="3311" spans="1:3" ht="14.5" x14ac:dyDescent="0.35">
      <c r="A3311" s="104" t="s">
        <v>1297</v>
      </c>
      <c r="B3311" s="1">
        <v>44245</v>
      </c>
      <c r="C3311">
        <v>800</v>
      </c>
    </row>
    <row r="3312" spans="1:3" ht="14.5" x14ac:dyDescent="0.35">
      <c r="A3312" s="104" t="s">
        <v>1297</v>
      </c>
      <c r="B3312" s="1">
        <v>44245</v>
      </c>
      <c r="C3312">
        <v>600</v>
      </c>
    </row>
    <row r="3313" spans="1:3" ht="14.5" x14ac:dyDescent="0.35">
      <c r="A3313" s="104" t="s">
        <v>1698</v>
      </c>
      <c r="B3313" s="1">
        <v>44245</v>
      </c>
      <c r="C3313">
        <v>100</v>
      </c>
    </row>
    <row r="3314" spans="1:3" ht="14.5" x14ac:dyDescent="0.35">
      <c r="A3314" s="104" t="s">
        <v>1527</v>
      </c>
      <c r="B3314" s="1">
        <v>44245</v>
      </c>
      <c r="C3314">
        <v>200</v>
      </c>
    </row>
    <row r="3315" spans="1:3" ht="14.5" x14ac:dyDescent="0.35">
      <c r="A3315" s="104" t="s">
        <v>1527</v>
      </c>
      <c r="B3315" s="1">
        <v>44245</v>
      </c>
      <c r="C3315">
        <v>100</v>
      </c>
    </row>
    <row r="3316" spans="1:3" ht="14.5" x14ac:dyDescent="0.35">
      <c r="A3316" s="104" t="s">
        <v>1527</v>
      </c>
      <c r="B3316" s="1">
        <v>44245</v>
      </c>
      <c r="C3316">
        <v>400</v>
      </c>
    </row>
    <row r="3317" spans="1:3" ht="14.5" x14ac:dyDescent="0.35">
      <c r="A3317" s="104" t="s">
        <v>1349</v>
      </c>
      <c r="B3317" s="1">
        <v>44245</v>
      </c>
      <c r="C3317">
        <v>300</v>
      </c>
    </row>
    <row r="3318" spans="1:3" ht="14.5" x14ac:dyDescent="0.35">
      <c r="A3318" s="104" t="s">
        <v>1737</v>
      </c>
      <c r="B3318" s="1">
        <v>44245</v>
      </c>
      <c r="C3318">
        <v>100</v>
      </c>
    </row>
    <row r="3319" spans="1:3" ht="14.5" x14ac:dyDescent="0.35">
      <c r="A3319" s="104" t="s">
        <v>1279</v>
      </c>
      <c r="B3319" s="1">
        <v>44245</v>
      </c>
      <c r="C3319">
        <v>1000</v>
      </c>
    </row>
    <row r="3320" spans="1:3" ht="14.5" x14ac:dyDescent="0.35">
      <c r="A3320" s="104" t="s">
        <v>1312</v>
      </c>
      <c r="B3320" s="1">
        <v>44245</v>
      </c>
      <c r="C3320">
        <v>200</v>
      </c>
    </row>
    <row r="3321" spans="1:3" ht="14.5" x14ac:dyDescent="0.35">
      <c r="A3321" s="104" t="s">
        <v>1297</v>
      </c>
      <c r="B3321" s="1">
        <v>44245</v>
      </c>
      <c r="C3321">
        <v>500</v>
      </c>
    </row>
    <row r="3322" spans="1:3" ht="14.5" x14ac:dyDescent="0.35">
      <c r="A3322" s="104" t="s">
        <v>3057</v>
      </c>
      <c r="B3322" s="1">
        <v>44245</v>
      </c>
      <c r="C3322">
        <v>8</v>
      </c>
    </row>
    <row r="3323" spans="1:3" ht="14.5" x14ac:dyDescent="0.35">
      <c r="A3323" s="104" t="s">
        <v>2255</v>
      </c>
      <c r="B3323" s="1">
        <v>44245</v>
      </c>
      <c r="C3323">
        <v>50</v>
      </c>
    </row>
    <row r="3324" spans="1:3" ht="14.5" x14ac:dyDescent="0.35">
      <c r="A3324" s="104" t="s">
        <v>2026</v>
      </c>
      <c r="B3324" s="1">
        <v>44245</v>
      </c>
      <c r="C3324">
        <v>50</v>
      </c>
    </row>
    <row r="3325" spans="1:3" ht="14.5" x14ac:dyDescent="0.35">
      <c r="A3325" s="104" t="s">
        <v>1777</v>
      </c>
      <c r="B3325" s="1">
        <v>44245</v>
      </c>
      <c r="C3325">
        <v>200</v>
      </c>
    </row>
    <row r="3326" spans="1:3" ht="14.5" x14ac:dyDescent="0.35">
      <c r="A3326" s="104" t="s">
        <v>1627</v>
      </c>
      <c r="B3326" s="1">
        <v>44245</v>
      </c>
      <c r="C3326">
        <v>100</v>
      </c>
    </row>
    <row r="3327" spans="1:3" ht="14.5" x14ac:dyDescent="0.35">
      <c r="A3327" s="104" t="s">
        <v>12</v>
      </c>
      <c r="B3327" s="1">
        <v>44245</v>
      </c>
      <c r="C3327">
        <v>2</v>
      </c>
    </row>
    <row r="3328" spans="1:3" ht="14.5" x14ac:dyDescent="0.35">
      <c r="A3328" s="104" t="s">
        <v>108</v>
      </c>
      <c r="B3328" s="1">
        <v>44245</v>
      </c>
      <c r="C3328">
        <v>2</v>
      </c>
    </row>
    <row r="3329" spans="1:3" ht="14.5" x14ac:dyDescent="0.35">
      <c r="A3329" s="104" t="s">
        <v>2359</v>
      </c>
      <c r="B3329" s="1">
        <v>44245</v>
      </c>
      <c r="C3329">
        <v>8</v>
      </c>
    </row>
    <row r="3330" spans="1:3" ht="14.5" x14ac:dyDescent="0.35">
      <c r="A3330" s="104" t="s">
        <v>2823</v>
      </c>
      <c r="B3330" s="1">
        <v>44245</v>
      </c>
      <c r="C3330">
        <v>12</v>
      </c>
    </row>
    <row r="3331" spans="1:3" ht="14.5" x14ac:dyDescent="0.35">
      <c r="A3331" s="104" t="s">
        <v>1491</v>
      </c>
      <c r="B3331" s="1">
        <v>44245</v>
      </c>
      <c r="C3331">
        <v>24</v>
      </c>
    </row>
    <row r="3332" spans="1:3" ht="14.5" x14ac:dyDescent="0.35">
      <c r="A3332" s="104" t="s">
        <v>1279</v>
      </c>
      <c r="B3332" s="1">
        <v>44245</v>
      </c>
      <c r="C3332">
        <v>100</v>
      </c>
    </row>
    <row r="3333" spans="1:3" ht="14.5" x14ac:dyDescent="0.35">
      <c r="A3333" s="104" t="s">
        <v>1312</v>
      </c>
      <c r="B3333" s="1">
        <v>44245</v>
      </c>
      <c r="C3333">
        <v>100</v>
      </c>
    </row>
    <row r="3334" spans="1:3" ht="14.5" x14ac:dyDescent="0.35">
      <c r="A3334" s="104" t="s">
        <v>262</v>
      </c>
      <c r="B3334" s="1">
        <v>44245</v>
      </c>
      <c r="C3334">
        <v>3</v>
      </c>
    </row>
    <row r="3335" spans="1:3" ht="14.5" x14ac:dyDescent="0.35">
      <c r="A3335" s="104" t="s">
        <v>3056</v>
      </c>
      <c r="B3335" s="1">
        <v>44245</v>
      </c>
      <c r="C3335">
        <v>1</v>
      </c>
    </row>
    <row r="3336" spans="1:3" ht="14.5" x14ac:dyDescent="0.35">
      <c r="A3336" s="104" t="s">
        <v>2218</v>
      </c>
      <c r="B3336" s="1">
        <v>44245</v>
      </c>
      <c r="C3336">
        <v>1</v>
      </c>
    </row>
    <row r="3337" spans="1:3" ht="14.5" x14ac:dyDescent="0.35">
      <c r="A3337" s="104" t="s">
        <v>1601</v>
      </c>
      <c r="B3337" s="1">
        <v>44245</v>
      </c>
      <c r="C3337">
        <v>1</v>
      </c>
    </row>
    <row r="3338" spans="1:3" ht="14.5" x14ac:dyDescent="0.35">
      <c r="A3338" s="104" t="s">
        <v>1602</v>
      </c>
      <c r="B3338" s="1">
        <v>44245</v>
      </c>
      <c r="C3338">
        <v>100</v>
      </c>
    </row>
    <row r="3339" spans="1:3" ht="14.5" x14ac:dyDescent="0.35">
      <c r="A3339" s="104" t="s">
        <v>1321</v>
      </c>
      <c r="B3339" s="1">
        <v>44245</v>
      </c>
      <c r="C3339">
        <v>100</v>
      </c>
    </row>
    <row r="3340" spans="1:3" ht="14.5" x14ac:dyDescent="0.35">
      <c r="A3340" s="104" t="s">
        <v>1631</v>
      </c>
      <c r="B3340" s="1">
        <v>44245</v>
      </c>
      <c r="C3340">
        <v>100</v>
      </c>
    </row>
    <row r="3341" spans="1:3" ht="14.5" x14ac:dyDescent="0.35">
      <c r="A3341" s="104" t="s">
        <v>3058</v>
      </c>
      <c r="B3341" s="1">
        <v>44245</v>
      </c>
      <c r="C3341">
        <v>8</v>
      </c>
    </row>
    <row r="3342" spans="1:3" ht="14.5" x14ac:dyDescent="0.35">
      <c r="A3342" s="104" t="s">
        <v>2437</v>
      </c>
      <c r="B3342" s="1">
        <v>44245</v>
      </c>
      <c r="C3342">
        <v>100</v>
      </c>
    </row>
    <row r="3343" spans="1:3" ht="14.5" x14ac:dyDescent="0.35">
      <c r="A3343" s="104" t="s">
        <v>1182</v>
      </c>
      <c r="B3343" s="1">
        <v>44245</v>
      </c>
      <c r="C3343">
        <v>10</v>
      </c>
    </row>
    <row r="3344" spans="1:3" ht="14.5" x14ac:dyDescent="0.35">
      <c r="A3344" s="104" t="s">
        <v>3059</v>
      </c>
      <c r="B3344" s="1">
        <v>44245</v>
      </c>
      <c r="C3344">
        <v>2</v>
      </c>
    </row>
    <row r="3345" spans="1:3" ht="14.5" x14ac:dyDescent="0.35">
      <c r="A3345" s="104" t="s">
        <v>3060</v>
      </c>
      <c r="B3345" s="1">
        <v>44245</v>
      </c>
      <c r="C3345">
        <v>2</v>
      </c>
    </row>
    <row r="3346" spans="1:3" ht="14.5" x14ac:dyDescent="0.35">
      <c r="A3346" s="104" t="s">
        <v>1765</v>
      </c>
      <c r="B3346" s="1">
        <v>44245</v>
      </c>
      <c r="C3346">
        <v>5</v>
      </c>
    </row>
    <row r="3347" spans="1:3" ht="14.5" x14ac:dyDescent="0.35">
      <c r="A3347" s="104" t="s">
        <v>1342</v>
      </c>
      <c r="B3347" s="1">
        <v>44245</v>
      </c>
      <c r="C3347">
        <v>100</v>
      </c>
    </row>
    <row r="3348" spans="1:3" ht="14.5" x14ac:dyDescent="0.35">
      <c r="A3348" s="104" t="s">
        <v>3061</v>
      </c>
      <c r="B3348" s="1">
        <v>44245</v>
      </c>
      <c r="C3348">
        <v>1</v>
      </c>
    </row>
    <row r="3349" spans="1:3" ht="14.5" x14ac:dyDescent="0.35">
      <c r="A3349" s="104" t="s">
        <v>1510</v>
      </c>
      <c r="B3349" s="1">
        <v>44245</v>
      </c>
      <c r="C3349">
        <v>1</v>
      </c>
    </row>
    <row r="3350" spans="1:3" ht="14.5" x14ac:dyDescent="0.35">
      <c r="A3350" s="104" t="s">
        <v>3062</v>
      </c>
      <c r="B3350" s="1">
        <v>44245</v>
      </c>
      <c r="C3350">
        <v>4</v>
      </c>
    </row>
    <row r="3351" spans="1:3" ht="14.5" x14ac:dyDescent="0.35">
      <c r="A3351" s="104" t="s">
        <v>3062</v>
      </c>
      <c r="B3351" s="1">
        <v>44245</v>
      </c>
      <c r="C3351">
        <v>4</v>
      </c>
    </row>
    <row r="3352" spans="1:3" ht="14.5" x14ac:dyDescent="0.35">
      <c r="A3352" s="104" t="s">
        <v>3063</v>
      </c>
      <c r="B3352" s="1">
        <v>44245</v>
      </c>
      <c r="C3352">
        <v>2</v>
      </c>
    </row>
    <row r="3353" spans="1:3" ht="14.5" x14ac:dyDescent="0.35">
      <c r="A3353" s="104" t="s">
        <v>3064</v>
      </c>
      <c r="B3353" s="1">
        <v>44245</v>
      </c>
      <c r="C3353">
        <v>2</v>
      </c>
    </row>
    <row r="3354" spans="1:3" ht="14.5" x14ac:dyDescent="0.35">
      <c r="A3354" s="104" t="s">
        <v>3065</v>
      </c>
      <c r="B3354" s="1">
        <v>44245</v>
      </c>
      <c r="C3354">
        <v>16</v>
      </c>
    </row>
    <row r="3355" spans="1:3" ht="14.5" x14ac:dyDescent="0.35">
      <c r="A3355" s="104" t="s">
        <v>1124</v>
      </c>
      <c r="B3355" s="1">
        <v>44245</v>
      </c>
      <c r="C3355">
        <v>75</v>
      </c>
    </row>
    <row r="3356" spans="1:3" ht="14.5" x14ac:dyDescent="0.35">
      <c r="A3356" s="104" t="s">
        <v>1183</v>
      </c>
      <c r="B3356" s="1">
        <v>44245</v>
      </c>
      <c r="C3356">
        <v>1</v>
      </c>
    </row>
    <row r="3357" spans="1:3" ht="14.5" x14ac:dyDescent="0.35">
      <c r="A3357" s="104" t="s">
        <v>1778</v>
      </c>
      <c r="B3357" s="1">
        <v>44245</v>
      </c>
      <c r="C3357">
        <v>100</v>
      </c>
    </row>
    <row r="3358" spans="1:3" ht="14.5" x14ac:dyDescent="0.35">
      <c r="A3358" s="104" t="s">
        <v>1645</v>
      </c>
      <c r="B3358" s="1">
        <v>44245</v>
      </c>
      <c r="C3358">
        <v>32</v>
      </c>
    </row>
    <row r="3359" spans="1:3" ht="14.5" x14ac:dyDescent="0.35">
      <c r="A3359" s="104" t="s">
        <v>3066</v>
      </c>
      <c r="B3359" s="1">
        <v>44245</v>
      </c>
      <c r="C3359">
        <v>3</v>
      </c>
    </row>
    <row r="3360" spans="1:3" ht="14.5" x14ac:dyDescent="0.35">
      <c r="A3360" s="104" t="s">
        <v>1338</v>
      </c>
      <c r="B3360" s="1">
        <v>44245</v>
      </c>
      <c r="C3360">
        <v>3</v>
      </c>
    </row>
    <row r="3361" spans="1:3" ht="14.5" x14ac:dyDescent="0.35">
      <c r="A3361" s="104" t="s">
        <v>2368</v>
      </c>
      <c r="B3361" s="1">
        <v>44245</v>
      </c>
      <c r="C3361">
        <v>4</v>
      </c>
    </row>
    <row r="3362" spans="1:3" ht="14.5" x14ac:dyDescent="0.35">
      <c r="A3362" s="104" t="s">
        <v>1331</v>
      </c>
      <c r="B3362" s="1">
        <v>44245</v>
      </c>
      <c r="C3362">
        <v>150</v>
      </c>
    </row>
    <row r="3363" spans="1:3" ht="14.5" x14ac:dyDescent="0.35">
      <c r="A3363" s="104" t="s">
        <v>1683</v>
      </c>
      <c r="B3363" s="1">
        <v>44245</v>
      </c>
      <c r="C3363">
        <v>300</v>
      </c>
    </row>
    <row r="3364" spans="1:3" ht="14.5" x14ac:dyDescent="0.35">
      <c r="A3364" s="104" t="s">
        <v>1309</v>
      </c>
      <c r="B3364" s="1">
        <v>44245</v>
      </c>
      <c r="C3364">
        <v>2000</v>
      </c>
    </row>
    <row r="3365" spans="1:3" ht="14.5" x14ac:dyDescent="0.35">
      <c r="A3365" s="104" t="s">
        <v>2911</v>
      </c>
      <c r="B3365" s="1">
        <v>44245</v>
      </c>
      <c r="C3365">
        <v>250</v>
      </c>
    </row>
    <row r="3366" spans="1:3" ht="14.5" x14ac:dyDescent="0.35">
      <c r="A3366" s="104" t="s">
        <v>1401</v>
      </c>
      <c r="B3366" s="1">
        <v>44245</v>
      </c>
      <c r="C3366">
        <v>50</v>
      </c>
    </row>
    <row r="3367" spans="1:3" ht="14.5" x14ac:dyDescent="0.35">
      <c r="A3367" s="104" t="s">
        <v>1648</v>
      </c>
      <c r="B3367" s="1">
        <v>44245</v>
      </c>
      <c r="C3367">
        <v>50</v>
      </c>
    </row>
    <row r="3368" spans="1:3" ht="14.5" x14ac:dyDescent="0.35">
      <c r="A3368" s="104" t="s">
        <v>1389</v>
      </c>
      <c r="B3368" s="1">
        <v>44245</v>
      </c>
      <c r="C3368">
        <v>250</v>
      </c>
    </row>
    <row r="3369" spans="1:3" ht="14.5" x14ac:dyDescent="0.35">
      <c r="A3369" s="104" t="s">
        <v>1389</v>
      </c>
      <c r="B3369" s="1">
        <v>44245</v>
      </c>
      <c r="C3369">
        <v>50</v>
      </c>
    </row>
    <row r="3370" spans="1:3" ht="14.5" x14ac:dyDescent="0.35">
      <c r="A3370" s="104" t="s">
        <v>3067</v>
      </c>
      <c r="B3370" s="1">
        <v>44245</v>
      </c>
      <c r="C3370">
        <v>16</v>
      </c>
    </row>
    <row r="3371" spans="1:3" ht="14.5" x14ac:dyDescent="0.35">
      <c r="A3371" s="104" t="s">
        <v>1357</v>
      </c>
      <c r="B3371" s="1">
        <v>44245</v>
      </c>
      <c r="C3371">
        <v>100</v>
      </c>
    </row>
    <row r="3372" spans="1:3" ht="14.5" x14ac:dyDescent="0.35">
      <c r="A3372" s="104" t="s">
        <v>1419</v>
      </c>
      <c r="B3372" s="1">
        <v>44245</v>
      </c>
      <c r="C3372">
        <v>100</v>
      </c>
    </row>
    <row r="3373" spans="1:3" ht="14.5" x14ac:dyDescent="0.35">
      <c r="A3373" s="104" t="s">
        <v>2872</v>
      </c>
      <c r="B3373" s="1">
        <v>44245</v>
      </c>
      <c r="C3373">
        <v>8</v>
      </c>
    </row>
    <row r="3374" spans="1:3" ht="14.5" x14ac:dyDescent="0.35">
      <c r="A3374" s="104" t="s">
        <v>2873</v>
      </c>
      <c r="B3374" s="1">
        <v>44245</v>
      </c>
      <c r="C3374">
        <v>8</v>
      </c>
    </row>
    <row r="3375" spans="1:3" ht="14.5" x14ac:dyDescent="0.35">
      <c r="A3375" s="104" t="s">
        <v>1339</v>
      </c>
      <c r="B3375" s="1">
        <v>44245</v>
      </c>
      <c r="C3375">
        <v>1350</v>
      </c>
    </row>
    <row r="3376" spans="1:3" ht="14.5" x14ac:dyDescent="0.35">
      <c r="A3376" s="104" t="s">
        <v>3068</v>
      </c>
      <c r="B3376" s="1">
        <v>44245</v>
      </c>
      <c r="C3376">
        <v>24</v>
      </c>
    </row>
    <row r="3377" spans="1:3" ht="14.5" x14ac:dyDescent="0.35">
      <c r="A3377" s="104" t="s">
        <v>1333</v>
      </c>
      <c r="B3377" s="1">
        <v>44245</v>
      </c>
      <c r="C3377">
        <v>400</v>
      </c>
    </row>
    <row r="3378" spans="1:3" ht="14.5" x14ac:dyDescent="0.35">
      <c r="A3378" s="104" t="s">
        <v>3069</v>
      </c>
      <c r="B3378" s="1">
        <v>44245</v>
      </c>
      <c r="C3378">
        <v>3</v>
      </c>
    </row>
    <row r="3379" spans="1:3" ht="14.5" x14ac:dyDescent="0.35">
      <c r="A3379" s="104" t="s">
        <v>2764</v>
      </c>
      <c r="B3379" s="1">
        <v>44245</v>
      </c>
      <c r="C3379">
        <v>1</v>
      </c>
    </row>
    <row r="3380" spans="1:3" ht="14.5" x14ac:dyDescent="0.35">
      <c r="A3380" s="104" t="s">
        <v>33</v>
      </c>
      <c r="B3380" s="1">
        <v>44245</v>
      </c>
      <c r="C3380">
        <v>3</v>
      </c>
    </row>
    <row r="3381" spans="1:3" ht="14.5" x14ac:dyDescent="0.35">
      <c r="A3381" s="104" t="s">
        <v>106</v>
      </c>
      <c r="B3381" s="1">
        <v>44245</v>
      </c>
      <c r="C3381">
        <v>1</v>
      </c>
    </row>
    <row r="3382" spans="1:3" ht="14.5" x14ac:dyDescent="0.35">
      <c r="A3382" s="104" t="s">
        <v>139</v>
      </c>
      <c r="B3382" s="1">
        <v>44245</v>
      </c>
      <c r="C3382">
        <v>1</v>
      </c>
    </row>
    <row r="3383" spans="1:3" ht="14.5" x14ac:dyDescent="0.35">
      <c r="A3383" s="104" t="s">
        <v>12</v>
      </c>
      <c r="B3383" s="1">
        <v>44245</v>
      </c>
      <c r="C3383">
        <v>1</v>
      </c>
    </row>
    <row r="3384" spans="1:3" ht="14.5" x14ac:dyDescent="0.35">
      <c r="A3384" s="104" t="s">
        <v>14</v>
      </c>
      <c r="B3384" s="1">
        <v>44245</v>
      </c>
      <c r="C3384">
        <v>2</v>
      </c>
    </row>
    <row r="3385" spans="1:3" ht="14.5" x14ac:dyDescent="0.35">
      <c r="A3385" s="104" t="s">
        <v>825</v>
      </c>
      <c r="B3385" s="1">
        <v>44245</v>
      </c>
      <c r="C3385">
        <v>1</v>
      </c>
    </row>
    <row r="3386" spans="1:3" ht="14.5" x14ac:dyDescent="0.35">
      <c r="A3386" s="104" t="s">
        <v>91</v>
      </c>
      <c r="B3386" s="1">
        <v>44245</v>
      </c>
      <c r="C3386">
        <v>1</v>
      </c>
    </row>
    <row r="3387" spans="1:3" ht="14.5" x14ac:dyDescent="0.35">
      <c r="A3387" s="104" t="s">
        <v>140</v>
      </c>
      <c r="B3387" s="1">
        <v>44245</v>
      </c>
      <c r="C3387">
        <v>1</v>
      </c>
    </row>
    <row r="3388" spans="1:3" ht="14.5" x14ac:dyDescent="0.35">
      <c r="A3388" s="104" t="s">
        <v>1708</v>
      </c>
      <c r="B3388" s="1">
        <v>44245</v>
      </c>
      <c r="C3388">
        <v>25</v>
      </c>
    </row>
    <row r="3389" spans="1:3" ht="14.5" x14ac:dyDescent="0.35">
      <c r="A3389" s="104" t="s">
        <v>108</v>
      </c>
      <c r="B3389" s="1">
        <v>44245</v>
      </c>
      <c r="C3389">
        <v>2</v>
      </c>
    </row>
    <row r="3390" spans="1:3" ht="14.5" x14ac:dyDescent="0.35">
      <c r="A3390" s="104" t="s">
        <v>109</v>
      </c>
      <c r="B3390" s="1">
        <v>44245</v>
      </c>
      <c r="C3390">
        <v>1</v>
      </c>
    </row>
    <row r="3391" spans="1:3" ht="14.5" x14ac:dyDescent="0.35">
      <c r="A3391" s="104" t="s">
        <v>1030</v>
      </c>
      <c r="B3391" s="1">
        <v>44245</v>
      </c>
      <c r="C3391">
        <v>2</v>
      </c>
    </row>
    <row r="3392" spans="1:3" ht="14.5" x14ac:dyDescent="0.35">
      <c r="A3392" s="104" t="s">
        <v>1692</v>
      </c>
      <c r="B3392" s="1">
        <v>44245</v>
      </c>
      <c r="C3392">
        <v>200</v>
      </c>
    </row>
    <row r="3393" spans="1:3" ht="14.5" x14ac:dyDescent="0.35">
      <c r="A3393" s="104" t="s">
        <v>2020</v>
      </c>
      <c r="B3393" s="1">
        <v>44245</v>
      </c>
      <c r="C3393">
        <v>8</v>
      </c>
    </row>
    <row r="3394" spans="1:3" ht="14.5" x14ac:dyDescent="0.35">
      <c r="A3394" s="104" t="s">
        <v>3070</v>
      </c>
      <c r="B3394" s="1">
        <v>44245</v>
      </c>
      <c r="C3394">
        <v>8</v>
      </c>
    </row>
    <row r="3395" spans="1:3" ht="14.5" x14ac:dyDescent="0.35">
      <c r="A3395" s="104" t="s">
        <v>2048</v>
      </c>
      <c r="B3395" s="1">
        <v>44245</v>
      </c>
      <c r="C3395">
        <v>8</v>
      </c>
    </row>
    <row r="3396" spans="1:3" ht="14.5" x14ac:dyDescent="0.35">
      <c r="A3396" s="104" t="s">
        <v>19</v>
      </c>
      <c r="B3396" s="1">
        <v>44245</v>
      </c>
      <c r="C3396">
        <v>2</v>
      </c>
    </row>
    <row r="3397" spans="1:3" ht="14.5" x14ac:dyDescent="0.35">
      <c r="A3397" s="104" t="s">
        <v>42</v>
      </c>
      <c r="B3397" s="1">
        <v>44245</v>
      </c>
      <c r="C3397">
        <v>8</v>
      </c>
    </row>
    <row r="3398" spans="1:3" ht="14.5" x14ac:dyDescent="0.35">
      <c r="A3398" s="104" t="s">
        <v>42</v>
      </c>
      <c r="B3398" s="1">
        <v>44245</v>
      </c>
      <c r="C3398">
        <v>4</v>
      </c>
    </row>
    <row r="3399" spans="1:3" ht="14.5" x14ac:dyDescent="0.35">
      <c r="A3399" s="104" t="s">
        <v>208</v>
      </c>
      <c r="B3399" s="1">
        <v>44245</v>
      </c>
      <c r="C3399">
        <v>8</v>
      </c>
    </row>
    <row r="3400" spans="1:3" ht="14.5" x14ac:dyDescent="0.35">
      <c r="A3400" s="104" t="s">
        <v>135</v>
      </c>
      <c r="B3400" s="1">
        <v>44245</v>
      </c>
      <c r="C3400">
        <v>4</v>
      </c>
    </row>
    <row r="3401" spans="1:3" ht="14.5" x14ac:dyDescent="0.35">
      <c r="A3401" s="104" t="s">
        <v>534</v>
      </c>
      <c r="B3401" s="1">
        <v>44245</v>
      </c>
      <c r="C3401">
        <v>12</v>
      </c>
    </row>
    <row r="3402" spans="1:3" ht="14.5" x14ac:dyDescent="0.35">
      <c r="A3402" s="104" t="s">
        <v>1823</v>
      </c>
      <c r="B3402" s="1">
        <v>44245</v>
      </c>
      <c r="C3402">
        <v>16</v>
      </c>
    </row>
    <row r="3403" spans="1:3" ht="14.5" x14ac:dyDescent="0.35">
      <c r="A3403" s="104" t="s">
        <v>2411</v>
      </c>
      <c r="B3403" s="1">
        <v>44245</v>
      </c>
      <c r="C3403">
        <v>50</v>
      </c>
    </row>
    <row r="3404" spans="1:3" ht="14.5" x14ac:dyDescent="0.35">
      <c r="A3404" s="104" t="s">
        <v>397</v>
      </c>
      <c r="B3404" s="1">
        <v>44245</v>
      </c>
      <c r="C3404">
        <v>4</v>
      </c>
    </row>
    <row r="3405" spans="1:3" ht="14.5" x14ac:dyDescent="0.35">
      <c r="A3405" s="104" t="s">
        <v>240</v>
      </c>
      <c r="B3405" s="1">
        <v>44245</v>
      </c>
      <c r="C3405">
        <v>8</v>
      </c>
    </row>
    <row r="3406" spans="1:3" ht="14.5" x14ac:dyDescent="0.35">
      <c r="A3406" s="104" t="s">
        <v>989</v>
      </c>
      <c r="B3406" s="1">
        <v>44245</v>
      </c>
      <c r="C3406">
        <v>4</v>
      </c>
    </row>
    <row r="3407" spans="1:3" ht="14.5" x14ac:dyDescent="0.35">
      <c r="A3407" s="104" t="s">
        <v>1118</v>
      </c>
      <c r="B3407" s="1">
        <v>44245</v>
      </c>
      <c r="C3407">
        <v>4</v>
      </c>
    </row>
    <row r="3408" spans="1:3" ht="14.5" x14ac:dyDescent="0.35">
      <c r="A3408" s="104" t="s">
        <v>3071</v>
      </c>
      <c r="B3408" s="1">
        <v>44245</v>
      </c>
      <c r="C3408">
        <v>16</v>
      </c>
    </row>
    <row r="3409" spans="1:3" ht="14.5" x14ac:dyDescent="0.35">
      <c r="A3409" s="104" t="s">
        <v>2256</v>
      </c>
      <c r="B3409" s="1">
        <v>44245</v>
      </c>
      <c r="C3409">
        <v>50</v>
      </c>
    </row>
    <row r="3410" spans="1:3" ht="14.5" x14ac:dyDescent="0.35">
      <c r="A3410" s="104" t="s">
        <v>1392</v>
      </c>
      <c r="B3410" s="1">
        <v>44245</v>
      </c>
      <c r="C3410">
        <v>12</v>
      </c>
    </row>
    <row r="3411" spans="1:3" ht="14.5" x14ac:dyDescent="0.35">
      <c r="A3411" s="104" t="s">
        <v>1392</v>
      </c>
      <c r="B3411" s="1">
        <v>44245</v>
      </c>
      <c r="C3411">
        <v>4</v>
      </c>
    </row>
    <row r="3412" spans="1:3" ht="14.5" x14ac:dyDescent="0.35">
      <c r="A3412" s="104" t="s">
        <v>3002</v>
      </c>
      <c r="B3412" s="1">
        <v>44245</v>
      </c>
      <c r="C3412">
        <v>8</v>
      </c>
    </row>
    <row r="3413" spans="1:3" ht="14.5" x14ac:dyDescent="0.35">
      <c r="A3413" s="104" t="s">
        <v>2829</v>
      </c>
      <c r="B3413" s="1">
        <v>44245</v>
      </c>
      <c r="C3413">
        <v>16</v>
      </c>
    </row>
    <row r="3414" spans="1:3" ht="14.5" x14ac:dyDescent="0.35">
      <c r="A3414" s="104" t="s">
        <v>3072</v>
      </c>
      <c r="B3414" s="1">
        <v>44245</v>
      </c>
      <c r="C3414">
        <v>8</v>
      </c>
    </row>
    <row r="3415" spans="1:3" ht="14.5" x14ac:dyDescent="0.35">
      <c r="A3415" s="104" t="s">
        <v>51</v>
      </c>
      <c r="B3415" s="1">
        <v>44245</v>
      </c>
      <c r="C3415">
        <v>8</v>
      </c>
    </row>
    <row r="3416" spans="1:3" ht="14.5" x14ac:dyDescent="0.35">
      <c r="A3416" s="104" t="s">
        <v>990</v>
      </c>
      <c r="B3416" s="1">
        <v>44245</v>
      </c>
      <c r="C3416">
        <v>32</v>
      </c>
    </row>
    <row r="3417" spans="1:3" ht="14.5" x14ac:dyDescent="0.35">
      <c r="A3417" s="104" t="s">
        <v>196</v>
      </c>
      <c r="B3417" s="1">
        <v>44245</v>
      </c>
      <c r="C3417">
        <v>8</v>
      </c>
    </row>
    <row r="3418" spans="1:3" ht="14.5" x14ac:dyDescent="0.35">
      <c r="A3418" s="104" t="s">
        <v>473</v>
      </c>
      <c r="B3418" s="1">
        <v>44245</v>
      </c>
      <c r="C3418">
        <v>12</v>
      </c>
    </row>
    <row r="3419" spans="1:3" ht="14.5" x14ac:dyDescent="0.35">
      <c r="A3419" s="104" t="s">
        <v>148</v>
      </c>
      <c r="B3419" s="1">
        <v>44245</v>
      </c>
      <c r="C3419">
        <v>8</v>
      </c>
    </row>
    <row r="3420" spans="1:3" ht="14.5" x14ac:dyDescent="0.35">
      <c r="A3420" s="104" t="s">
        <v>1184</v>
      </c>
      <c r="B3420" s="1">
        <v>44245</v>
      </c>
      <c r="C3420">
        <v>8</v>
      </c>
    </row>
    <row r="3421" spans="1:3" ht="14.5" x14ac:dyDescent="0.35">
      <c r="A3421" s="104" t="s">
        <v>1185</v>
      </c>
      <c r="B3421" s="1">
        <v>44245</v>
      </c>
      <c r="C3421">
        <v>4</v>
      </c>
    </row>
    <row r="3422" spans="1:3" ht="14.5" x14ac:dyDescent="0.35">
      <c r="A3422" s="104" t="s">
        <v>604</v>
      </c>
      <c r="B3422" s="1">
        <v>44245</v>
      </c>
      <c r="C3422">
        <v>12</v>
      </c>
    </row>
    <row r="3423" spans="1:3" ht="14.5" x14ac:dyDescent="0.35">
      <c r="A3423" s="104" t="s">
        <v>176</v>
      </c>
      <c r="B3423" s="1">
        <v>44245</v>
      </c>
      <c r="C3423">
        <v>32</v>
      </c>
    </row>
    <row r="3424" spans="1:3" ht="14.5" x14ac:dyDescent="0.35">
      <c r="A3424" s="104" t="s">
        <v>191</v>
      </c>
      <c r="B3424" s="1">
        <v>44245</v>
      </c>
      <c r="C3424">
        <v>32</v>
      </c>
    </row>
    <row r="3425" spans="1:3" ht="14.5" x14ac:dyDescent="0.35">
      <c r="A3425" s="104" t="s">
        <v>365</v>
      </c>
      <c r="B3425" s="1">
        <v>44245</v>
      </c>
      <c r="C3425">
        <v>8</v>
      </c>
    </row>
    <row r="3426" spans="1:3" ht="14.5" x14ac:dyDescent="0.35">
      <c r="A3426" s="104" t="s">
        <v>2186</v>
      </c>
      <c r="B3426" s="1">
        <v>44245</v>
      </c>
      <c r="C3426">
        <v>8</v>
      </c>
    </row>
    <row r="3427" spans="1:3" ht="14.5" x14ac:dyDescent="0.35">
      <c r="A3427" s="104" t="s">
        <v>2281</v>
      </c>
      <c r="B3427" s="1">
        <v>44245</v>
      </c>
      <c r="C3427">
        <v>8</v>
      </c>
    </row>
    <row r="3428" spans="1:3" ht="14.5" x14ac:dyDescent="0.35">
      <c r="A3428" s="104" t="s">
        <v>3073</v>
      </c>
      <c r="B3428" s="1">
        <v>44245</v>
      </c>
      <c r="C3428">
        <v>8</v>
      </c>
    </row>
    <row r="3429" spans="1:3" ht="14.5" x14ac:dyDescent="0.35">
      <c r="A3429" s="104" t="s">
        <v>2924</v>
      </c>
      <c r="B3429" s="1">
        <v>44245</v>
      </c>
      <c r="C3429">
        <v>8</v>
      </c>
    </row>
    <row r="3430" spans="1:3" ht="14.5" x14ac:dyDescent="0.35">
      <c r="A3430" s="104" t="s">
        <v>212</v>
      </c>
      <c r="B3430" s="1">
        <v>44245</v>
      </c>
      <c r="C3430">
        <v>2</v>
      </c>
    </row>
    <row r="3431" spans="1:3" ht="14.5" x14ac:dyDescent="0.35">
      <c r="A3431" s="104" t="s">
        <v>554</v>
      </c>
      <c r="B3431" s="1">
        <v>44245</v>
      </c>
      <c r="C3431">
        <v>2</v>
      </c>
    </row>
    <row r="3432" spans="1:3" ht="14.5" x14ac:dyDescent="0.35">
      <c r="A3432" s="104" t="s">
        <v>2958</v>
      </c>
      <c r="B3432" s="1">
        <v>44245</v>
      </c>
      <c r="C3432">
        <v>8</v>
      </c>
    </row>
    <row r="3433" spans="1:3" ht="14.5" x14ac:dyDescent="0.35">
      <c r="A3433" s="104" t="s">
        <v>2957</v>
      </c>
      <c r="B3433" s="1">
        <v>44245</v>
      </c>
      <c r="C3433">
        <v>4</v>
      </c>
    </row>
    <row r="3434" spans="1:3" ht="14.5" x14ac:dyDescent="0.35">
      <c r="A3434" s="104" t="s">
        <v>2725</v>
      </c>
      <c r="B3434" s="1">
        <v>44245</v>
      </c>
      <c r="C3434">
        <v>2</v>
      </c>
    </row>
    <row r="3435" spans="1:3" ht="14.5" x14ac:dyDescent="0.35">
      <c r="A3435" s="104" t="s">
        <v>1514</v>
      </c>
      <c r="B3435" s="1">
        <v>44245</v>
      </c>
      <c r="C3435">
        <v>2</v>
      </c>
    </row>
    <row r="3436" spans="1:3" ht="14.5" x14ac:dyDescent="0.35">
      <c r="A3436" s="104" t="s">
        <v>2049</v>
      </c>
      <c r="B3436" s="1">
        <v>44245</v>
      </c>
      <c r="C3436">
        <v>2</v>
      </c>
    </row>
    <row r="3437" spans="1:3" ht="14.5" x14ac:dyDescent="0.35">
      <c r="A3437" s="104" t="s">
        <v>3008</v>
      </c>
      <c r="B3437" s="1">
        <v>44245</v>
      </c>
      <c r="C3437">
        <v>2</v>
      </c>
    </row>
    <row r="3438" spans="1:3" ht="14.5" x14ac:dyDescent="0.35">
      <c r="A3438" s="104" t="s">
        <v>3009</v>
      </c>
      <c r="B3438" s="1">
        <v>44245</v>
      </c>
      <c r="C3438">
        <v>4</v>
      </c>
    </row>
    <row r="3439" spans="1:3" ht="14.5" x14ac:dyDescent="0.35">
      <c r="A3439" s="104" t="s">
        <v>3074</v>
      </c>
      <c r="B3439" s="1">
        <v>44245</v>
      </c>
      <c r="C3439">
        <v>4</v>
      </c>
    </row>
    <row r="3440" spans="1:3" ht="14.5" x14ac:dyDescent="0.35">
      <c r="A3440" s="104" t="s">
        <v>3075</v>
      </c>
      <c r="B3440" s="1">
        <v>44245</v>
      </c>
      <c r="C3440">
        <v>4</v>
      </c>
    </row>
    <row r="3441" spans="1:3" ht="14.5" x14ac:dyDescent="0.35">
      <c r="A3441" s="104" t="s">
        <v>2880</v>
      </c>
      <c r="B3441" s="1">
        <v>44245</v>
      </c>
      <c r="C3441">
        <v>4</v>
      </c>
    </row>
    <row r="3442" spans="1:3" ht="14.5" x14ac:dyDescent="0.35">
      <c r="A3442" s="104" t="s">
        <v>3076</v>
      </c>
      <c r="B3442" s="1">
        <v>44245</v>
      </c>
      <c r="C3442">
        <v>4</v>
      </c>
    </row>
    <row r="3443" spans="1:3" ht="14.5" x14ac:dyDescent="0.35">
      <c r="A3443" s="104" t="s">
        <v>3077</v>
      </c>
      <c r="B3443" s="1">
        <v>44245</v>
      </c>
      <c r="C3443">
        <v>2</v>
      </c>
    </row>
    <row r="3444" spans="1:3" ht="14.5" x14ac:dyDescent="0.35">
      <c r="A3444" s="104" t="s">
        <v>3078</v>
      </c>
      <c r="B3444" s="1">
        <v>44245</v>
      </c>
      <c r="C3444">
        <v>4</v>
      </c>
    </row>
    <row r="3445" spans="1:3" ht="14.5" x14ac:dyDescent="0.35">
      <c r="A3445" s="104" t="s">
        <v>3079</v>
      </c>
      <c r="B3445" s="1">
        <v>44245</v>
      </c>
      <c r="C3445">
        <v>8</v>
      </c>
    </row>
    <row r="3446" spans="1:3" ht="14.5" x14ac:dyDescent="0.35">
      <c r="A3446" s="104" t="s">
        <v>1922</v>
      </c>
      <c r="B3446" s="1">
        <v>44245</v>
      </c>
      <c r="C3446">
        <v>8</v>
      </c>
    </row>
    <row r="3447" spans="1:3" ht="14.5" x14ac:dyDescent="0.35">
      <c r="A3447" s="104" t="s">
        <v>3080</v>
      </c>
      <c r="B3447" s="1">
        <v>44245</v>
      </c>
      <c r="C3447">
        <v>4</v>
      </c>
    </row>
    <row r="3448" spans="1:3" ht="14.5" x14ac:dyDescent="0.35">
      <c r="A3448" s="104" t="s">
        <v>2176</v>
      </c>
      <c r="B3448" s="1">
        <v>44245</v>
      </c>
      <c r="C3448">
        <v>8</v>
      </c>
    </row>
    <row r="3449" spans="1:3" ht="14.5" x14ac:dyDescent="0.35">
      <c r="A3449" s="104" t="s">
        <v>3010</v>
      </c>
      <c r="B3449" s="1">
        <v>44245</v>
      </c>
      <c r="C3449">
        <v>4</v>
      </c>
    </row>
    <row r="3450" spans="1:3" ht="14.5" x14ac:dyDescent="0.35">
      <c r="A3450" s="104" t="s">
        <v>3039</v>
      </c>
      <c r="B3450" s="1">
        <v>44245</v>
      </c>
      <c r="C3450">
        <v>4</v>
      </c>
    </row>
    <row r="3451" spans="1:3" ht="14.5" x14ac:dyDescent="0.35">
      <c r="A3451" s="104" t="s">
        <v>3041</v>
      </c>
      <c r="B3451" s="1">
        <v>44245</v>
      </c>
      <c r="C3451">
        <v>8</v>
      </c>
    </row>
    <row r="3452" spans="1:3" ht="14.5" x14ac:dyDescent="0.35">
      <c r="A3452" s="104" t="s">
        <v>3081</v>
      </c>
      <c r="B3452" s="1">
        <v>44245</v>
      </c>
      <c r="C3452">
        <v>4</v>
      </c>
    </row>
    <row r="3453" spans="1:3" ht="14.5" x14ac:dyDescent="0.35">
      <c r="A3453" s="104" t="s">
        <v>2885</v>
      </c>
      <c r="B3453" s="1">
        <v>44245</v>
      </c>
      <c r="C3453">
        <v>8</v>
      </c>
    </row>
    <row r="3454" spans="1:3" ht="14.5" x14ac:dyDescent="0.35">
      <c r="A3454" s="104" t="s">
        <v>2353</v>
      </c>
      <c r="B3454" s="1">
        <v>44245</v>
      </c>
      <c r="C3454">
        <v>16</v>
      </c>
    </row>
    <row r="3455" spans="1:3" ht="14.5" x14ac:dyDescent="0.35">
      <c r="A3455" s="104" t="s">
        <v>3082</v>
      </c>
      <c r="B3455" s="1">
        <v>44245</v>
      </c>
      <c r="C3455">
        <v>6</v>
      </c>
    </row>
    <row r="3456" spans="1:3" ht="14.5" x14ac:dyDescent="0.35">
      <c r="A3456" s="104" t="s">
        <v>2891</v>
      </c>
      <c r="B3456" s="1">
        <v>44245</v>
      </c>
      <c r="C3456">
        <v>6</v>
      </c>
    </row>
    <row r="3457" spans="1:3" ht="14.5" x14ac:dyDescent="0.35">
      <c r="A3457" s="104" t="s">
        <v>1959</v>
      </c>
      <c r="B3457" s="1">
        <v>44245</v>
      </c>
      <c r="C3457">
        <v>4</v>
      </c>
    </row>
    <row r="3458" spans="1:3" ht="14.5" x14ac:dyDescent="0.35">
      <c r="A3458" s="104" t="s">
        <v>3083</v>
      </c>
      <c r="B3458" s="1">
        <v>44245</v>
      </c>
      <c r="C3458">
        <v>4</v>
      </c>
    </row>
    <row r="3459" spans="1:3" ht="14.5" x14ac:dyDescent="0.35">
      <c r="A3459" s="104" t="s">
        <v>3084</v>
      </c>
      <c r="B3459" s="1">
        <v>44245</v>
      </c>
      <c r="C3459">
        <v>6</v>
      </c>
    </row>
    <row r="3460" spans="1:3" ht="14.5" x14ac:dyDescent="0.35">
      <c r="A3460" s="104" t="s">
        <v>2782</v>
      </c>
      <c r="B3460" s="1">
        <v>44245</v>
      </c>
      <c r="C3460">
        <v>8</v>
      </c>
    </row>
    <row r="3461" spans="1:3" ht="14.5" x14ac:dyDescent="0.35">
      <c r="A3461" s="104" t="s">
        <v>3085</v>
      </c>
      <c r="B3461" s="1">
        <v>44245</v>
      </c>
      <c r="C3461">
        <v>2</v>
      </c>
    </row>
    <row r="3462" spans="1:3" ht="14.5" x14ac:dyDescent="0.35">
      <c r="A3462" s="104" t="s">
        <v>2013</v>
      </c>
      <c r="B3462" s="1">
        <v>44245</v>
      </c>
      <c r="C3462">
        <v>32</v>
      </c>
    </row>
    <row r="3463" spans="1:3" ht="14.5" x14ac:dyDescent="0.35">
      <c r="A3463" s="104" t="s">
        <v>2703</v>
      </c>
      <c r="B3463" s="1">
        <v>44245</v>
      </c>
      <c r="C3463">
        <v>12</v>
      </c>
    </row>
    <row r="3464" spans="1:3" ht="14.5" x14ac:dyDescent="0.35">
      <c r="A3464" s="104" t="s">
        <v>2262</v>
      </c>
      <c r="B3464" s="1">
        <v>44245</v>
      </c>
      <c r="C3464">
        <v>2</v>
      </c>
    </row>
    <row r="3465" spans="1:3" ht="14.5" x14ac:dyDescent="0.35">
      <c r="A3465" s="104" t="s">
        <v>1491</v>
      </c>
      <c r="B3465" s="1">
        <v>44245</v>
      </c>
      <c r="C3465">
        <v>16</v>
      </c>
    </row>
    <row r="3466" spans="1:3" ht="14.5" x14ac:dyDescent="0.35">
      <c r="A3466" s="104" t="s">
        <v>3086</v>
      </c>
      <c r="B3466" s="1">
        <v>44245</v>
      </c>
      <c r="C3466">
        <v>6</v>
      </c>
    </row>
    <row r="3467" spans="1:3" ht="14.5" x14ac:dyDescent="0.35">
      <c r="A3467" s="104" t="s">
        <v>2898</v>
      </c>
      <c r="B3467" s="1">
        <v>44245</v>
      </c>
      <c r="C3467">
        <v>2</v>
      </c>
    </row>
    <row r="3468" spans="1:3" ht="14.5" x14ac:dyDescent="0.35">
      <c r="A3468" s="104" t="s">
        <v>1586</v>
      </c>
      <c r="B3468" s="1">
        <v>44245</v>
      </c>
      <c r="C3468">
        <v>32</v>
      </c>
    </row>
    <row r="3469" spans="1:3" ht="14.5" x14ac:dyDescent="0.35">
      <c r="A3469" s="104" t="s">
        <v>1862</v>
      </c>
      <c r="B3469" s="1">
        <v>44245</v>
      </c>
      <c r="C3469">
        <v>8</v>
      </c>
    </row>
    <row r="3470" spans="1:3" ht="14.5" x14ac:dyDescent="0.35">
      <c r="A3470" s="104" t="s">
        <v>1864</v>
      </c>
      <c r="B3470" s="1">
        <v>44245</v>
      </c>
      <c r="C3470">
        <v>8</v>
      </c>
    </row>
    <row r="3471" spans="1:3" ht="14.5" x14ac:dyDescent="0.35">
      <c r="A3471" s="104" t="s">
        <v>2899</v>
      </c>
      <c r="B3471" s="1">
        <v>44245</v>
      </c>
      <c r="C3471">
        <v>16</v>
      </c>
    </row>
    <row r="3472" spans="1:3" ht="14.5" x14ac:dyDescent="0.35">
      <c r="A3472" s="104" t="s">
        <v>1809</v>
      </c>
      <c r="B3472" s="1">
        <v>44245</v>
      </c>
      <c r="C3472">
        <v>12</v>
      </c>
    </row>
    <row r="3473" spans="1:3" ht="14.5" x14ac:dyDescent="0.35">
      <c r="A3473" s="104" t="s">
        <v>1444</v>
      </c>
      <c r="B3473" s="1">
        <v>44245</v>
      </c>
      <c r="C3473">
        <v>16</v>
      </c>
    </row>
    <row r="3474" spans="1:3" ht="14.5" x14ac:dyDescent="0.35">
      <c r="A3474" s="104" t="s">
        <v>1445</v>
      </c>
      <c r="B3474" s="1">
        <v>44245</v>
      </c>
      <c r="C3474">
        <v>16</v>
      </c>
    </row>
    <row r="3475" spans="1:3" ht="14.5" x14ac:dyDescent="0.35">
      <c r="A3475" s="104" t="s">
        <v>2057</v>
      </c>
      <c r="B3475" s="1">
        <v>44245</v>
      </c>
      <c r="C3475">
        <v>4</v>
      </c>
    </row>
    <row r="3476" spans="1:3" ht="14.5" x14ac:dyDescent="0.35">
      <c r="A3476" s="104" t="s">
        <v>1588</v>
      </c>
      <c r="B3476" s="1">
        <v>44245</v>
      </c>
      <c r="C3476">
        <v>32</v>
      </c>
    </row>
    <row r="3477" spans="1:3" ht="14.5" x14ac:dyDescent="0.35">
      <c r="A3477" s="104" t="s">
        <v>1446</v>
      </c>
      <c r="B3477" s="1">
        <v>44245</v>
      </c>
      <c r="C3477">
        <v>8</v>
      </c>
    </row>
    <row r="3478" spans="1:3" ht="14.5" x14ac:dyDescent="0.35">
      <c r="A3478" s="104" t="s">
        <v>1968</v>
      </c>
      <c r="B3478" s="1">
        <v>44245</v>
      </c>
      <c r="C3478">
        <v>4</v>
      </c>
    </row>
    <row r="3479" spans="1:3" ht="14.5" x14ac:dyDescent="0.35">
      <c r="A3479" s="104" t="s">
        <v>1448</v>
      </c>
      <c r="B3479" s="1">
        <v>44245</v>
      </c>
      <c r="C3479">
        <v>4</v>
      </c>
    </row>
    <row r="3480" spans="1:3" ht="14.5" x14ac:dyDescent="0.35">
      <c r="A3480" s="104" t="s">
        <v>1969</v>
      </c>
      <c r="B3480" s="1">
        <v>44245</v>
      </c>
      <c r="C3480">
        <v>25</v>
      </c>
    </row>
    <row r="3481" spans="1:3" ht="14.5" x14ac:dyDescent="0.35">
      <c r="A3481" s="104" t="s">
        <v>1969</v>
      </c>
      <c r="B3481" s="1">
        <v>44245</v>
      </c>
      <c r="C3481">
        <v>25</v>
      </c>
    </row>
    <row r="3482" spans="1:3" ht="14.5" x14ac:dyDescent="0.35">
      <c r="A3482" s="104" t="s">
        <v>1589</v>
      </c>
      <c r="B3482" s="1">
        <v>44245</v>
      </c>
      <c r="C3482">
        <v>64</v>
      </c>
    </row>
    <row r="3483" spans="1:3" ht="14.5" x14ac:dyDescent="0.35">
      <c r="A3483" s="104" t="s">
        <v>1449</v>
      </c>
      <c r="B3483" s="1">
        <v>44245</v>
      </c>
      <c r="C3483">
        <v>4</v>
      </c>
    </row>
    <row r="3484" spans="1:3" ht="14.5" x14ac:dyDescent="0.35">
      <c r="A3484" s="104" t="s">
        <v>1449</v>
      </c>
      <c r="B3484" s="1">
        <v>44245</v>
      </c>
      <c r="C3484">
        <v>10</v>
      </c>
    </row>
    <row r="3485" spans="1:3" ht="14.5" x14ac:dyDescent="0.35">
      <c r="A3485" s="104" t="s">
        <v>1679</v>
      </c>
      <c r="B3485" s="1">
        <v>44245</v>
      </c>
      <c r="C3485">
        <v>8</v>
      </c>
    </row>
    <row r="3486" spans="1:3" ht="14.5" x14ac:dyDescent="0.35">
      <c r="A3486" s="104" t="s">
        <v>60</v>
      </c>
      <c r="B3486" s="1">
        <v>44245</v>
      </c>
      <c r="C3486">
        <v>1</v>
      </c>
    </row>
    <row r="3487" spans="1:3" ht="14.5" x14ac:dyDescent="0.35">
      <c r="A3487" s="104" t="s">
        <v>60</v>
      </c>
      <c r="B3487" s="1">
        <v>44245</v>
      </c>
      <c r="C3487">
        <v>1</v>
      </c>
    </row>
    <row r="3488" spans="1:3" ht="14.5" x14ac:dyDescent="0.35">
      <c r="A3488" s="104" t="s">
        <v>61</v>
      </c>
      <c r="B3488" s="1">
        <v>44245</v>
      </c>
      <c r="C3488">
        <v>1</v>
      </c>
    </row>
    <row r="3489" spans="1:3" ht="14.5" x14ac:dyDescent="0.35">
      <c r="A3489" s="104" t="s">
        <v>121</v>
      </c>
      <c r="B3489" s="1">
        <v>44245</v>
      </c>
      <c r="C3489">
        <v>2</v>
      </c>
    </row>
    <row r="3490" spans="1:3" ht="14.5" x14ac:dyDescent="0.35">
      <c r="A3490" s="104" t="s">
        <v>2783</v>
      </c>
      <c r="B3490" s="1">
        <v>44245</v>
      </c>
      <c r="C3490">
        <v>8</v>
      </c>
    </row>
    <row r="3491" spans="1:3" ht="14.5" x14ac:dyDescent="0.35">
      <c r="A3491" s="104" t="s">
        <v>1595</v>
      </c>
      <c r="B3491" s="1">
        <v>44245</v>
      </c>
      <c r="C3491">
        <v>100</v>
      </c>
    </row>
    <row r="3492" spans="1:3" ht="14.5" x14ac:dyDescent="0.35">
      <c r="A3492" s="104" t="s">
        <v>1456</v>
      </c>
      <c r="B3492" s="1">
        <v>44245</v>
      </c>
      <c r="C3492">
        <v>16</v>
      </c>
    </row>
    <row r="3493" spans="1:3" ht="14.5" x14ac:dyDescent="0.35">
      <c r="A3493" s="104" t="s">
        <v>1456</v>
      </c>
      <c r="B3493" s="1">
        <v>44245</v>
      </c>
      <c r="C3493">
        <v>32</v>
      </c>
    </row>
    <row r="3494" spans="1:3" ht="14.5" x14ac:dyDescent="0.35">
      <c r="A3494" s="104" t="s">
        <v>1459</v>
      </c>
      <c r="B3494" s="1">
        <v>44245</v>
      </c>
      <c r="C3494">
        <v>112</v>
      </c>
    </row>
    <row r="3495" spans="1:3" ht="14.5" x14ac:dyDescent="0.35">
      <c r="A3495" s="104" t="s">
        <v>2034</v>
      </c>
      <c r="B3495" s="1">
        <v>44245</v>
      </c>
      <c r="C3495">
        <v>16</v>
      </c>
    </row>
    <row r="3496" spans="1:3" ht="14.5" x14ac:dyDescent="0.35">
      <c r="A3496" s="104" t="s">
        <v>1346</v>
      </c>
      <c r="B3496" s="1">
        <v>44245</v>
      </c>
      <c r="C3496">
        <v>16</v>
      </c>
    </row>
    <row r="3497" spans="1:3" ht="14.5" x14ac:dyDescent="0.35">
      <c r="A3497" s="104" t="s">
        <v>1531</v>
      </c>
      <c r="B3497" s="1">
        <v>44245</v>
      </c>
      <c r="C3497">
        <v>16</v>
      </c>
    </row>
    <row r="3498" spans="1:3" ht="14.5" x14ac:dyDescent="0.35">
      <c r="A3498" s="104" t="s">
        <v>1808</v>
      </c>
      <c r="B3498" s="1">
        <v>44245</v>
      </c>
      <c r="C3498">
        <v>16</v>
      </c>
    </row>
    <row r="3499" spans="1:3" ht="14.5" x14ac:dyDescent="0.35">
      <c r="A3499" s="104" t="s">
        <v>1463</v>
      </c>
      <c r="B3499" s="1">
        <v>44245</v>
      </c>
      <c r="C3499">
        <v>48</v>
      </c>
    </row>
    <row r="3500" spans="1:3" ht="14.5" x14ac:dyDescent="0.35">
      <c r="A3500" s="104" t="s">
        <v>1466</v>
      </c>
      <c r="B3500" s="1">
        <v>44245</v>
      </c>
      <c r="C3500">
        <v>8</v>
      </c>
    </row>
    <row r="3501" spans="1:3" ht="14.5" x14ac:dyDescent="0.35">
      <c r="A3501" s="104" t="s">
        <v>1468</v>
      </c>
      <c r="B3501" s="1">
        <v>44245</v>
      </c>
      <c r="C3501">
        <v>8</v>
      </c>
    </row>
    <row r="3502" spans="1:3" ht="14.5" x14ac:dyDescent="0.35">
      <c r="A3502" s="104" t="s">
        <v>3087</v>
      </c>
      <c r="B3502" s="1">
        <v>44245</v>
      </c>
      <c r="C3502">
        <v>6</v>
      </c>
    </row>
    <row r="3503" spans="1:3" ht="14.5" x14ac:dyDescent="0.35">
      <c r="A3503" s="104" t="s">
        <v>1470</v>
      </c>
      <c r="B3503" s="1">
        <v>44245</v>
      </c>
      <c r="C3503">
        <v>8</v>
      </c>
    </row>
    <row r="3504" spans="1:3" ht="14.5" x14ac:dyDescent="0.35">
      <c r="A3504" s="104" t="s">
        <v>1470</v>
      </c>
      <c r="B3504" s="1">
        <v>44245</v>
      </c>
      <c r="C3504">
        <v>8</v>
      </c>
    </row>
    <row r="3505" spans="1:3" ht="14.5" x14ac:dyDescent="0.35">
      <c r="A3505" s="104" t="s">
        <v>1314</v>
      </c>
      <c r="B3505" s="1">
        <v>44245</v>
      </c>
      <c r="C3505">
        <v>50</v>
      </c>
    </row>
    <row r="3506" spans="1:3" ht="14.5" x14ac:dyDescent="0.35">
      <c r="A3506" s="104" t="s">
        <v>1334</v>
      </c>
      <c r="B3506" s="1">
        <v>44245</v>
      </c>
      <c r="C3506">
        <v>256</v>
      </c>
    </row>
    <row r="3507" spans="1:3" ht="14.5" x14ac:dyDescent="0.35">
      <c r="A3507" s="104" t="s">
        <v>2380</v>
      </c>
      <c r="B3507" s="1">
        <v>44245</v>
      </c>
      <c r="C3507">
        <v>1</v>
      </c>
    </row>
    <row r="3508" spans="1:3" ht="14.5" x14ac:dyDescent="0.35">
      <c r="A3508" s="104" t="s">
        <v>1580</v>
      </c>
      <c r="B3508" s="1">
        <v>44245</v>
      </c>
      <c r="C3508">
        <v>1</v>
      </c>
    </row>
    <row r="3509" spans="1:3" ht="14.5" x14ac:dyDescent="0.35">
      <c r="A3509" s="104" t="s">
        <v>1580</v>
      </c>
      <c r="B3509" s="1">
        <v>44245</v>
      </c>
      <c r="C3509">
        <v>1</v>
      </c>
    </row>
    <row r="3510" spans="1:3" ht="14.5" x14ac:dyDescent="0.35">
      <c r="A3510" s="104" t="s">
        <v>2915</v>
      </c>
      <c r="B3510" s="1">
        <v>44245</v>
      </c>
      <c r="C3510">
        <v>1</v>
      </c>
    </row>
    <row r="3511" spans="1:3" ht="14.5" x14ac:dyDescent="0.35">
      <c r="A3511" s="104" t="s">
        <v>2789</v>
      </c>
      <c r="B3511" s="1">
        <v>44245</v>
      </c>
      <c r="C3511">
        <v>1</v>
      </c>
    </row>
    <row r="3512" spans="1:3" ht="14.5" x14ac:dyDescent="0.35">
      <c r="A3512" s="104" t="s">
        <v>3089</v>
      </c>
      <c r="B3512" s="1">
        <v>44245</v>
      </c>
      <c r="C3512">
        <v>1</v>
      </c>
    </row>
    <row r="3513" spans="1:3" ht="14.5" x14ac:dyDescent="0.35">
      <c r="A3513" s="104" t="s">
        <v>2683</v>
      </c>
      <c r="B3513" s="1">
        <v>44245</v>
      </c>
      <c r="C3513">
        <v>2</v>
      </c>
    </row>
    <row r="3514" spans="1:3" ht="14.5" x14ac:dyDescent="0.35">
      <c r="A3514" s="104" t="s">
        <v>1483</v>
      </c>
      <c r="B3514" s="1">
        <v>44245</v>
      </c>
      <c r="C3514">
        <v>1</v>
      </c>
    </row>
    <row r="3515" spans="1:3" ht="14.5" x14ac:dyDescent="0.35">
      <c r="A3515" s="104" t="s">
        <v>1355</v>
      </c>
      <c r="B3515" s="1">
        <v>44245</v>
      </c>
      <c r="C3515">
        <v>100</v>
      </c>
    </row>
    <row r="3516" spans="1:3" ht="14.5" x14ac:dyDescent="0.35">
      <c r="A3516" s="104" t="s">
        <v>2543</v>
      </c>
      <c r="B3516" s="1">
        <v>44245</v>
      </c>
      <c r="C3516">
        <v>12</v>
      </c>
    </row>
    <row r="3517" spans="1:3" ht="14.5" x14ac:dyDescent="0.35">
      <c r="A3517" s="104" t="s">
        <v>1315</v>
      </c>
      <c r="B3517" s="1">
        <v>44246</v>
      </c>
      <c r="C3517">
        <v>22</v>
      </c>
    </row>
    <row r="3518" spans="1:3" ht="14.5" x14ac:dyDescent="0.35">
      <c r="A3518" s="104" t="s">
        <v>1308</v>
      </c>
      <c r="B3518" s="1">
        <v>44246</v>
      </c>
      <c r="C3518">
        <v>16</v>
      </c>
    </row>
    <row r="3519" spans="1:3" ht="14.5" x14ac:dyDescent="0.35">
      <c r="A3519" s="104" t="s">
        <v>3090</v>
      </c>
      <c r="B3519" s="1">
        <v>44246</v>
      </c>
      <c r="C3519">
        <v>4</v>
      </c>
    </row>
    <row r="3520" spans="1:3" ht="14.5" x14ac:dyDescent="0.35">
      <c r="A3520" s="104" t="s">
        <v>3091</v>
      </c>
      <c r="B3520" s="1">
        <v>44246</v>
      </c>
      <c r="C3520">
        <v>16</v>
      </c>
    </row>
    <row r="3521" spans="1:3" ht="14.5" x14ac:dyDescent="0.35">
      <c r="A3521" s="104" t="s">
        <v>1317</v>
      </c>
      <c r="B3521" s="1">
        <v>44246</v>
      </c>
      <c r="C3521">
        <v>13</v>
      </c>
    </row>
    <row r="3522" spans="1:3" ht="14.5" x14ac:dyDescent="0.35">
      <c r="A3522" s="104" t="s">
        <v>1317</v>
      </c>
      <c r="B3522" s="1">
        <v>44246</v>
      </c>
      <c r="C3522">
        <v>13</v>
      </c>
    </row>
    <row r="3523" spans="1:3" ht="14.5" x14ac:dyDescent="0.35">
      <c r="A3523" s="104" t="s">
        <v>2226</v>
      </c>
      <c r="B3523" s="1">
        <v>44246</v>
      </c>
      <c r="C3523">
        <v>1</v>
      </c>
    </row>
    <row r="3524" spans="1:3" ht="14.5" x14ac:dyDescent="0.35">
      <c r="A3524" s="104" t="s">
        <v>3092</v>
      </c>
      <c r="B3524" s="1">
        <v>44246</v>
      </c>
      <c r="C3524">
        <v>2</v>
      </c>
    </row>
    <row r="3525" spans="1:3" ht="14.5" x14ac:dyDescent="0.35">
      <c r="A3525" s="104" t="s">
        <v>1477</v>
      </c>
      <c r="B3525" s="1">
        <v>44246</v>
      </c>
      <c r="C3525">
        <v>800</v>
      </c>
    </row>
    <row r="3526" spans="1:3" ht="14.5" x14ac:dyDescent="0.35">
      <c r="A3526" s="104" t="s">
        <v>1667</v>
      </c>
      <c r="B3526" s="1">
        <v>44246</v>
      </c>
      <c r="C3526">
        <v>10</v>
      </c>
    </row>
    <row r="3527" spans="1:3" ht="14.5" x14ac:dyDescent="0.35">
      <c r="A3527" s="104" t="s">
        <v>3093</v>
      </c>
      <c r="B3527" s="1">
        <v>44246</v>
      </c>
      <c r="C3527">
        <v>44</v>
      </c>
    </row>
    <row r="3528" spans="1:3" ht="14.5" x14ac:dyDescent="0.35">
      <c r="A3528" s="104" t="s">
        <v>3094</v>
      </c>
      <c r="B3528" s="1">
        <v>44246</v>
      </c>
      <c r="C3528">
        <v>10</v>
      </c>
    </row>
    <row r="3529" spans="1:3" ht="14.5" x14ac:dyDescent="0.35">
      <c r="A3529" s="104" t="s">
        <v>1317</v>
      </c>
      <c r="B3529" s="1">
        <v>44246</v>
      </c>
      <c r="C3529">
        <v>1</v>
      </c>
    </row>
    <row r="3530" spans="1:3" ht="14.5" x14ac:dyDescent="0.35">
      <c r="A3530" s="104" t="s">
        <v>3095</v>
      </c>
      <c r="B3530" s="1">
        <v>44246</v>
      </c>
      <c r="C3530">
        <v>4</v>
      </c>
    </row>
    <row r="3531" spans="1:3" ht="14.5" x14ac:dyDescent="0.35">
      <c r="A3531" s="104" t="s">
        <v>3094</v>
      </c>
      <c r="B3531" s="1">
        <v>44246</v>
      </c>
      <c r="C3531">
        <v>5</v>
      </c>
    </row>
    <row r="3532" spans="1:3" ht="14.5" x14ac:dyDescent="0.35">
      <c r="A3532" s="104" t="s">
        <v>3094</v>
      </c>
      <c r="B3532" s="1">
        <v>44246</v>
      </c>
      <c r="C3532">
        <v>5</v>
      </c>
    </row>
    <row r="3533" spans="1:3" ht="14.5" x14ac:dyDescent="0.35">
      <c r="A3533" s="104" t="s">
        <v>1671</v>
      </c>
      <c r="B3533" s="1">
        <v>44246</v>
      </c>
      <c r="C3533">
        <v>10</v>
      </c>
    </row>
    <row r="3534" spans="1:3" ht="14.5" x14ac:dyDescent="0.35">
      <c r="A3534" s="104" t="s">
        <v>1317</v>
      </c>
      <c r="B3534" s="1">
        <v>44246</v>
      </c>
      <c r="C3534">
        <v>1</v>
      </c>
    </row>
    <row r="3535" spans="1:3" ht="14.5" x14ac:dyDescent="0.35">
      <c r="A3535" s="104" t="s">
        <v>3094</v>
      </c>
      <c r="B3535" s="1">
        <v>44246</v>
      </c>
      <c r="C3535">
        <v>5</v>
      </c>
    </row>
    <row r="3536" spans="1:3" ht="14.5" x14ac:dyDescent="0.35">
      <c r="A3536" s="104" t="s">
        <v>2716</v>
      </c>
      <c r="B3536" s="1">
        <v>44246</v>
      </c>
      <c r="C3536">
        <v>14</v>
      </c>
    </row>
    <row r="3537" spans="1:3" ht="14.5" x14ac:dyDescent="0.35">
      <c r="A3537" s="104" t="s">
        <v>2716</v>
      </c>
      <c r="B3537" s="1">
        <v>44246</v>
      </c>
      <c r="C3537">
        <v>10</v>
      </c>
    </row>
    <row r="3538" spans="1:3" ht="14.5" x14ac:dyDescent="0.35">
      <c r="A3538" s="104" t="s">
        <v>1658</v>
      </c>
      <c r="B3538" s="1">
        <v>44246</v>
      </c>
      <c r="C3538">
        <v>16</v>
      </c>
    </row>
    <row r="3539" spans="1:3" ht="14.5" x14ac:dyDescent="0.35">
      <c r="A3539" s="104" t="s">
        <v>1348</v>
      </c>
      <c r="B3539" s="1">
        <v>44246</v>
      </c>
      <c r="C3539">
        <v>500</v>
      </c>
    </row>
    <row r="3540" spans="1:3" ht="14.5" x14ac:dyDescent="0.35">
      <c r="A3540" s="104" t="s">
        <v>1752</v>
      </c>
      <c r="B3540" s="1">
        <v>44246</v>
      </c>
      <c r="C3540">
        <v>48</v>
      </c>
    </row>
    <row r="3541" spans="1:3" ht="14.5" x14ac:dyDescent="0.35">
      <c r="A3541" s="104" t="s">
        <v>1680</v>
      </c>
      <c r="B3541" s="1">
        <v>44246</v>
      </c>
      <c r="C3541">
        <v>8</v>
      </c>
    </row>
    <row r="3542" spans="1:3" ht="14.5" x14ac:dyDescent="0.35">
      <c r="A3542" s="104" t="s">
        <v>2683</v>
      </c>
      <c r="B3542" s="1">
        <v>44246</v>
      </c>
      <c r="C3542">
        <v>1</v>
      </c>
    </row>
    <row r="3543" spans="1:3" ht="14.5" x14ac:dyDescent="0.35">
      <c r="A3543" s="104" t="s">
        <v>2683</v>
      </c>
      <c r="B3543" s="1">
        <v>44246</v>
      </c>
      <c r="C3543">
        <v>12</v>
      </c>
    </row>
    <row r="3544" spans="1:3" ht="14.5" x14ac:dyDescent="0.35">
      <c r="A3544" s="104" t="s">
        <v>1511</v>
      </c>
      <c r="B3544" s="1">
        <v>44246</v>
      </c>
      <c r="C3544">
        <v>200</v>
      </c>
    </row>
    <row r="3545" spans="1:3" ht="14.5" x14ac:dyDescent="0.35">
      <c r="A3545" s="104" t="s">
        <v>1511</v>
      </c>
      <c r="B3545" s="1">
        <v>44246</v>
      </c>
      <c r="C3545">
        <v>100</v>
      </c>
    </row>
    <row r="3546" spans="1:3" ht="14.5" x14ac:dyDescent="0.35">
      <c r="A3546" s="104" t="s">
        <v>1511</v>
      </c>
      <c r="B3546" s="1">
        <v>44246</v>
      </c>
      <c r="C3546">
        <v>100</v>
      </c>
    </row>
    <row r="3547" spans="1:3" ht="14.5" x14ac:dyDescent="0.35">
      <c r="A3547" s="104" t="s">
        <v>3067</v>
      </c>
      <c r="B3547" s="1">
        <v>44246</v>
      </c>
      <c r="C3547">
        <v>16</v>
      </c>
    </row>
    <row r="3548" spans="1:3" ht="14.5" x14ac:dyDescent="0.35">
      <c r="A3548" s="104" t="s">
        <v>3096</v>
      </c>
      <c r="B3548" s="1">
        <v>44246</v>
      </c>
      <c r="C3548">
        <v>1</v>
      </c>
    </row>
    <row r="3549" spans="1:3" ht="14.5" x14ac:dyDescent="0.35">
      <c r="A3549" s="104" t="s">
        <v>3096</v>
      </c>
      <c r="B3549" s="1">
        <v>44246</v>
      </c>
      <c r="C3549">
        <v>1</v>
      </c>
    </row>
    <row r="3550" spans="1:3" ht="14.5" x14ac:dyDescent="0.35">
      <c r="A3550" s="104" t="s">
        <v>2262</v>
      </c>
      <c r="B3550" s="1">
        <v>44246</v>
      </c>
      <c r="C3550">
        <v>4</v>
      </c>
    </row>
    <row r="3551" spans="1:3" ht="14.5" x14ac:dyDescent="0.35">
      <c r="A3551" s="104" t="s">
        <v>3067</v>
      </c>
      <c r="B3551" s="1">
        <v>44246</v>
      </c>
      <c r="C3551">
        <v>16</v>
      </c>
    </row>
    <row r="3552" spans="1:3" ht="14.5" x14ac:dyDescent="0.35">
      <c r="A3552" s="104" t="s">
        <v>1874</v>
      </c>
      <c r="B3552" s="1">
        <v>44246</v>
      </c>
      <c r="C3552">
        <v>100</v>
      </c>
    </row>
    <row r="3553" spans="1:3" ht="14.5" x14ac:dyDescent="0.35">
      <c r="A3553" s="104" t="s">
        <v>3013</v>
      </c>
      <c r="B3553" s="1">
        <v>44246</v>
      </c>
      <c r="C3553">
        <v>8</v>
      </c>
    </row>
    <row r="3554" spans="1:3" ht="14.5" x14ac:dyDescent="0.35">
      <c r="A3554" s="104" t="s">
        <v>1491</v>
      </c>
      <c r="B3554" s="1">
        <v>44246</v>
      </c>
      <c r="C3554">
        <v>4</v>
      </c>
    </row>
    <row r="3555" spans="1:3" ht="14.5" x14ac:dyDescent="0.35">
      <c r="A3555" s="104" t="s">
        <v>3097</v>
      </c>
      <c r="B3555" s="1">
        <v>44246</v>
      </c>
      <c r="C3555">
        <v>2</v>
      </c>
    </row>
    <row r="3556" spans="1:3" ht="14.5" x14ac:dyDescent="0.35">
      <c r="A3556" s="104" t="s">
        <v>1880</v>
      </c>
      <c r="B3556" s="1">
        <v>44246</v>
      </c>
      <c r="C3556">
        <v>16</v>
      </c>
    </row>
    <row r="3557" spans="1:3" ht="14.5" x14ac:dyDescent="0.35">
      <c r="A3557" s="104" t="s">
        <v>1566</v>
      </c>
      <c r="B3557" s="1">
        <v>44246</v>
      </c>
      <c r="C3557">
        <v>16</v>
      </c>
    </row>
    <row r="3558" spans="1:3" ht="14.5" x14ac:dyDescent="0.35">
      <c r="A3558" s="104" t="s">
        <v>1498</v>
      </c>
      <c r="B3558" s="1">
        <v>44246</v>
      </c>
      <c r="C3558">
        <v>8</v>
      </c>
    </row>
    <row r="3559" spans="1:3" ht="14.5" x14ac:dyDescent="0.35">
      <c r="A3559" s="104" t="s">
        <v>262</v>
      </c>
      <c r="B3559" s="1">
        <v>44246</v>
      </c>
      <c r="C3559">
        <v>2</v>
      </c>
    </row>
    <row r="3560" spans="1:3" ht="14.5" x14ac:dyDescent="0.35">
      <c r="A3560" s="104" t="s">
        <v>1940</v>
      </c>
      <c r="B3560" s="1">
        <v>44246</v>
      </c>
      <c r="C3560">
        <v>8</v>
      </c>
    </row>
    <row r="3561" spans="1:3" ht="14.5" x14ac:dyDescent="0.35">
      <c r="A3561" s="104" t="s">
        <v>1421</v>
      </c>
      <c r="B3561" s="1">
        <v>44246</v>
      </c>
      <c r="C3561">
        <v>16</v>
      </c>
    </row>
    <row r="3562" spans="1:3" ht="14.5" x14ac:dyDescent="0.35">
      <c r="A3562" s="104" t="s">
        <v>1456</v>
      </c>
      <c r="B3562" s="1">
        <v>44246</v>
      </c>
      <c r="C3562">
        <v>14</v>
      </c>
    </row>
    <row r="3563" spans="1:3" ht="14.5" x14ac:dyDescent="0.35">
      <c r="A3563" s="104" t="s">
        <v>1972</v>
      </c>
      <c r="B3563" s="1">
        <v>44246</v>
      </c>
      <c r="C3563">
        <v>8</v>
      </c>
    </row>
    <row r="3564" spans="1:3" ht="14.5" x14ac:dyDescent="0.35">
      <c r="A3564" s="104" t="s">
        <v>1459</v>
      </c>
      <c r="B3564" s="1">
        <v>44246</v>
      </c>
      <c r="C3564">
        <v>32</v>
      </c>
    </row>
    <row r="3565" spans="1:3" ht="14.5" x14ac:dyDescent="0.35">
      <c r="A3565" s="104" t="s">
        <v>1615</v>
      </c>
      <c r="B3565" s="1">
        <v>44246</v>
      </c>
      <c r="C3565">
        <v>24</v>
      </c>
    </row>
    <row r="3566" spans="1:3" ht="14.5" x14ac:dyDescent="0.35">
      <c r="A3566" s="104" t="s">
        <v>1808</v>
      </c>
      <c r="B3566" s="1">
        <v>44246</v>
      </c>
      <c r="C3566">
        <v>16</v>
      </c>
    </row>
    <row r="3567" spans="1:3" ht="14.5" x14ac:dyDescent="0.35">
      <c r="A3567" s="104" t="s">
        <v>1646</v>
      </c>
      <c r="B3567" s="1">
        <v>44246</v>
      </c>
      <c r="C3567">
        <v>16</v>
      </c>
    </row>
    <row r="3568" spans="1:3" ht="14.5" x14ac:dyDescent="0.35">
      <c r="A3568" s="104" t="s">
        <v>273</v>
      </c>
      <c r="B3568" s="1">
        <v>44246</v>
      </c>
      <c r="C3568">
        <v>3</v>
      </c>
    </row>
    <row r="3569" spans="1:3" ht="14.5" x14ac:dyDescent="0.35">
      <c r="A3569" s="104" t="s">
        <v>1279</v>
      </c>
      <c r="B3569" s="1">
        <v>44246</v>
      </c>
      <c r="C3569">
        <v>100</v>
      </c>
    </row>
    <row r="3570" spans="1:3" ht="14.5" x14ac:dyDescent="0.35">
      <c r="A3570" s="104" t="s">
        <v>1334</v>
      </c>
      <c r="B3570" s="1">
        <v>44246</v>
      </c>
      <c r="C3570">
        <v>32</v>
      </c>
    </row>
    <row r="3571" spans="1:3" ht="14.5" x14ac:dyDescent="0.35">
      <c r="A3571" s="104" t="s">
        <v>3098</v>
      </c>
      <c r="B3571" s="1">
        <v>44246</v>
      </c>
      <c r="C3571">
        <v>6</v>
      </c>
    </row>
    <row r="3572" spans="1:3" ht="14.5" x14ac:dyDescent="0.35">
      <c r="A3572" s="104" t="s">
        <v>2049</v>
      </c>
      <c r="B3572" s="1">
        <v>44246</v>
      </c>
      <c r="C3572">
        <v>2</v>
      </c>
    </row>
    <row r="3573" spans="1:3" ht="14.5" x14ac:dyDescent="0.35">
      <c r="A3573" s="104" t="s">
        <v>2540</v>
      </c>
      <c r="B3573" s="1">
        <v>44246</v>
      </c>
      <c r="C3573">
        <v>8</v>
      </c>
    </row>
    <row r="3574" spans="1:3" ht="14.5" x14ac:dyDescent="0.35">
      <c r="A3574" s="104" t="s">
        <v>3099</v>
      </c>
      <c r="B3574" s="1">
        <v>44246</v>
      </c>
      <c r="C3574">
        <v>2</v>
      </c>
    </row>
    <row r="3575" spans="1:3" ht="14.5" x14ac:dyDescent="0.35">
      <c r="A3575" s="104" t="s">
        <v>3035</v>
      </c>
      <c r="B3575" s="1">
        <v>44246</v>
      </c>
      <c r="C3575">
        <v>4</v>
      </c>
    </row>
    <row r="3576" spans="1:3" ht="14.5" x14ac:dyDescent="0.35">
      <c r="A3576" s="104" t="s">
        <v>3100</v>
      </c>
      <c r="B3576" s="1">
        <v>44246</v>
      </c>
      <c r="C3576">
        <v>6</v>
      </c>
    </row>
    <row r="3577" spans="1:3" ht="14.5" x14ac:dyDescent="0.35">
      <c r="A3577" s="104" t="s">
        <v>1922</v>
      </c>
      <c r="B3577" s="1">
        <v>44246</v>
      </c>
      <c r="C3577">
        <v>8</v>
      </c>
    </row>
    <row r="3578" spans="1:3" ht="14.5" x14ac:dyDescent="0.35">
      <c r="A3578" s="104" t="s">
        <v>2157</v>
      </c>
      <c r="B3578" s="1">
        <v>44246</v>
      </c>
      <c r="C3578">
        <v>16</v>
      </c>
    </row>
    <row r="3579" spans="1:3" ht="14.5" x14ac:dyDescent="0.35">
      <c r="A3579" s="104" t="s">
        <v>2455</v>
      </c>
      <c r="B3579" s="1">
        <v>44246</v>
      </c>
      <c r="C3579">
        <v>2</v>
      </c>
    </row>
    <row r="3580" spans="1:3" ht="14.5" x14ac:dyDescent="0.35">
      <c r="A3580" s="104" t="s">
        <v>2211</v>
      </c>
      <c r="B3580" s="1">
        <v>44246</v>
      </c>
      <c r="C3580">
        <v>24</v>
      </c>
    </row>
    <row r="3581" spans="1:3" ht="14.5" x14ac:dyDescent="0.35">
      <c r="A3581" s="104" t="s">
        <v>2033</v>
      </c>
      <c r="B3581" s="1">
        <v>44246</v>
      </c>
      <c r="C3581">
        <v>1</v>
      </c>
    </row>
    <row r="3582" spans="1:3" ht="14.5" x14ac:dyDescent="0.35">
      <c r="A3582" s="104" t="s">
        <v>3101</v>
      </c>
      <c r="B3582" s="1">
        <v>44246</v>
      </c>
      <c r="C3582">
        <v>2</v>
      </c>
    </row>
    <row r="3583" spans="1:3" ht="14.5" x14ac:dyDescent="0.35">
      <c r="A3583" s="104" t="s">
        <v>3102</v>
      </c>
      <c r="B3583" s="1">
        <v>44246</v>
      </c>
      <c r="C3583">
        <v>1</v>
      </c>
    </row>
    <row r="3584" spans="1:3" ht="14.5" x14ac:dyDescent="0.35">
      <c r="A3584" s="104" t="s">
        <v>2683</v>
      </c>
      <c r="B3584" s="1">
        <v>44246</v>
      </c>
      <c r="C3584">
        <v>5</v>
      </c>
    </row>
    <row r="3585" spans="1:3" ht="14.5" x14ac:dyDescent="0.35">
      <c r="A3585" s="104" t="s">
        <v>1901</v>
      </c>
      <c r="B3585" s="1">
        <v>44246</v>
      </c>
      <c r="C3585">
        <v>1</v>
      </c>
    </row>
    <row r="3586" spans="1:3" ht="14.5" x14ac:dyDescent="0.35">
      <c r="A3586" s="105" t="s">
        <v>307</v>
      </c>
      <c r="B3586" s="1">
        <v>44246</v>
      </c>
      <c r="C3586">
        <v>1</v>
      </c>
    </row>
    <row r="3587" spans="1:3" ht="14.5" x14ac:dyDescent="0.35">
      <c r="A3587" s="104" t="s">
        <v>967</v>
      </c>
      <c r="B3587" s="1">
        <v>44246</v>
      </c>
      <c r="C3587">
        <v>1</v>
      </c>
    </row>
    <row r="3588" spans="1:3" ht="14.5" x14ac:dyDescent="0.35">
      <c r="A3588" s="105" t="s">
        <v>278</v>
      </c>
      <c r="B3588" s="1">
        <v>44246</v>
      </c>
      <c r="C3588">
        <v>1</v>
      </c>
    </row>
    <row r="3589" spans="1:3" ht="14.5" x14ac:dyDescent="0.35">
      <c r="A3589" s="104" t="s">
        <v>1738</v>
      </c>
      <c r="B3589" s="1">
        <v>44246</v>
      </c>
      <c r="C3589">
        <v>100</v>
      </c>
    </row>
    <row r="3590" spans="1:3" ht="14.5" x14ac:dyDescent="0.35">
      <c r="A3590" s="104" t="s">
        <v>3103</v>
      </c>
      <c r="B3590" s="1">
        <v>44246</v>
      </c>
      <c r="C3590">
        <v>12</v>
      </c>
    </row>
    <row r="3591" spans="1:3" ht="14.5" x14ac:dyDescent="0.35">
      <c r="A3591" s="104" t="s">
        <v>250</v>
      </c>
      <c r="B3591" s="1">
        <v>44246</v>
      </c>
      <c r="C3591">
        <v>1</v>
      </c>
    </row>
    <row r="3592" spans="1:3" ht="14.5" x14ac:dyDescent="0.35">
      <c r="A3592" s="104" t="s">
        <v>2048</v>
      </c>
      <c r="B3592" s="1">
        <v>44246</v>
      </c>
      <c r="C3592">
        <v>8</v>
      </c>
    </row>
    <row r="3593" spans="1:3" ht="14.5" x14ac:dyDescent="0.35">
      <c r="A3593" s="104" t="s">
        <v>2360</v>
      </c>
      <c r="B3593" s="1">
        <v>44246</v>
      </c>
      <c r="C3593">
        <v>4</v>
      </c>
    </row>
    <row r="3594" spans="1:3" ht="14.5" x14ac:dyDescent="0.35">
      <c r="A3594" s="104" t="s">
        <v>2360</v>
      </c>
      <c r="B3594" s="1">
        <v>44246</v>
      </c>
      <c r="C3594">
        <v>8</v>
      </c>
    </row>
    <row r="3595" spans="1:3" ht="14.5" x14ac:dyDescent="0.35">
      <c r="A3595" s="104" t="s">
        <v>20</v>
      </c>
      <c r="B3595" s="1">
        <v>44246</v>
      </c>
      <c r="C3595">
        <v>16</v>
      </c>
    </row>
    <row r="3596" spans="1:3" ht="14.5" x14ac:dyDescent="0.35">
      <c r="A3596" s="104" t="s">
        <v>1675</v>
      </c>
      <c r="B3596" s="1">
        <v>44246</v>
      </c>
      <c r="C3596">
        <v>32</v>
      </c>
    </row>
    <row r="3597" spans="1:3" ht="14.5" x14ac:dyDescent="0.35">
      <c r="A3597" s="104" t="s">
        <v>1802</v>
      </c>
      <c r="B3597" s="1">
        <v>44246</v>
      </c>
      <c r="C3597">
        <v>48</v>
      </c>
    </row>
    <row r="3598" spans="1:3" ht="14.5" x14ac:dyDescent="0.35">
      <c r="A3598" s="104" t="s">
        <v>2219</v>
      </c>
      <c r="B3598" s="1">
        <v>44246</v>
      </c>
      <c r="C3598">
        <v>16</v>
      </c>
    </row>
    <row r="3599" spans="1:3" ht="14.5" x14ac:dyDescent="0.35">
      <c r="A3599" s="104" t="s">
        <v>1929</v>
      </c>
      <c r="B3599" s="1">
        <v>44246</v>
      </c>
      <c r="C3599">
        <v>16</v>
      </c>
    </row>
    <row r="3600" spans="1:3" ht="14.5" x14ac:dyDescent="0.35">
      <c r="A3600" s="104" t="s">
        <v>1375</v>
      </c>
      <c r="B3600" s="1">
        <v>44246</v>
      </c>
      <c r="C3600">
        <v>6</v>
      </c>
    </row>
    <row r="3601" spans="1:3" ht="14.5" x14ac:dyDescent="0.35">
      <c r="A3601" s="104" t="s">
        <v>3104</v>
      </c>
      <c r="B3601" s="1">
        <v>44246</v>
      </c>
      <c r="C3601">
        <v>8</v>
      </c>
    </row>
    <row r="3602" spans="1:3" ht="14.5" x14ac:dyDescent="0.35">
      <c r="A3602" s="104" t="s">
        <v>1958</v>
      </c>
      <c r="B3602" s="1">
        <v>44246</v>
      </c>
      <c r="C3602">
        <v>16</v>
      </c>
    </row>
    <row r="3603" spans="1:3" ht="14.5" x14ac:dyDescent="0.35">
      <c r="A3603" s="104" t="s">
        <v>1400</v>
      </c>
      <c r="B3603" s="1">
        <v>44246</v>
      </c>
      <c r="C3603">
        <v>12</v>
      </c>
    </row>
    <row r="3604" spans="1:3" ht="14.5" x14ac:dyDescent="0.35">
      <c r="A3604" s="104" t="s">
        <v>2179</v>
      </c>
      <c r="B3604" s="1">
        <v>44246</v>
      </c>
      <c r="C3604">
        <v>16</v>
      </c>
    </row>
    <row r="3605" spans="1:3" ht="14.5" x14ac:dyDescent="0.35">
      <c r="A3605" s="104" t="s">
        <v>3105</v>
      </c>
      <c r="B3605" s="1">
        <v>44246</v>
      </c>
      <c r="C3605">
        <v>8</v>
      </c>
    </row>
    <row r="3606" spans="1:3" ht="14.5" x14ac:dyDescent="0.35">
      <c r="A3606" s="104" t="s">
        <v>3106</v>
      </c>
      <c r="B3606" s="1">
        <v>44246</v>
      </c>
      <c r="C3606">
        <v>4</v>
      </c>
    </row>
    <row r="3607" spans="1:3" ht="14.5" x14ac:dyDescent="0.35">
      <c r="A3607" s="104" t="s">
        <v>1945</v>
      </c>
      <c r="B3607" s="1">
        <v>44246</v>
      </c>
      <c r="C3607">
        <v>8</v>
      </c>
    </row>
    <row r="3608" spans="1:3" ht="14.5" x14ac:dyDescent="0.35">
      <c r="A3608" s="104" t="s">
        <v>1948</v>
      </c>
      <c r="B3608" s="1">
        <v>44246</v>
      </c>
      <c r="C3608">
        <v>4</v>
      </c>
    </row>
    <row r="3609" spans="1:3" ht="14.5" x14ac:dyDescent="0.35">
      <c r="A3609" s="104" t="s">
        <v>2539</v>
      </c>
      <c r="B3609" s="1">
        <v>44246</v>
      </c>
      <c r="C3609">
        <v>4</v>
      </c>
    </row>
    <row r="3610" spans="1:3" ht="14.5" x14ac:dyDescent="0.35">
      <c r="A3610" s="104" t="s">
        <v>1879</v>
      </c>
      <c r="B3610" s="1">
        <v>44246</v>
      </c>
      <c r="C3610">
        <v>2</v>
      </c>
    </row>
    <row r="3611" spans="1:3" ht="14.5" x14ac:dyDescent="0.35">
      <c r="A3611" s="104" t="s">
        <v>2673</v>
      </c>
      <c r="B3611" s="1">
        <v>44246</v>
      </c>
      <c r="C3611">
        <v>2</v>
      </c>
    </row>
    <row r="3612" spans="1:3" ht="14.5" x14ac:dyDescent="0.35">
      <c r="A3612" s="104" t="s">
        <v>3107</v>
      </c>
      <c r="B3612" s="1">
        <v>44246</v>
      </c>
      <c r="C3612">
        <v>2</v>
      </c>
    </row>
    <row r="3613" spans="1:3" ht="14.5" x14ac:dyDescent="0.35">
      <c r="A3613" s="104" t="s">
        <v>1491</v>
      </c>
      <c r="B3613" s="1">
        <v>44246</v>
      </c>
      <c r="C3613">
        <v>80</v>
      </c>
    </row>
    <row r="3614" spans="1:3" ht="14.5" x14ac:dyDescent="0.35">
      <c r="A3614" s="104" t="s">
        <v>1408</v>
      </c>
      <c r="B3614" s="1">
        <v>44246</v>
      </c>
      <c r="C3614">
        <v>16</v>
      </c>
    </row>
    <row r="3615" spans="1:3" ht="14.5" x14ac:dyDescent="0.35">
      <c r="A3615" s="104" t="s">
        <v>1586</v>
      </c>
      <c r="B3615" s="1">
        <v>44246</v>
      </c>
      <c r="C3615">
        <v>8</v>
      </c>
    </row>
    <row r="3616" spans="1:3" ht="14.5" x14ac:dyDescent="0.35">
      <c r="A3616" s="104" t="s">
        <v>2016</v>
      </c>
      <c r="B3616" s="1">
        <v>44246</v>
      </c>
      <c r="C3616">
        <v>16</v>
      </c>
    </row>
    <row r="3617" spans="1:3" ht="14.5" x14ac:dyDescent="0.35">
      <c r="A3617" s="104" t="s">
        <v>1566</v>
      </c>
      <c r="B3617" s="1">
        <v>44246</v>
      </c>
      <c r="C3617">
        <v>16</v>
      </c>
    </row>
    <row r="3618" spans="1:3" ht="14.5" x14ac:dyDescent="0.35">
      <c r="A3618" s="104" t="s">
        <v>1966</v>
      </c>
      <c r="B3618" s="1">
        <v>44246</v>
      </c>
      <c r="C3618">
        <v>12</v>
      </c>
    </row>
    <row r="3619" spans="1:3" ht="14.5" x14ac:dyDescent="0.35">
      <c r="A3619" s="104" t="s">
        <v>1439</v>
      </c>
      <c r="B3619" s="1">
        <v>44246</v>
      </c>
      <c r="C3619">
        <v>600</v>
      </c>
    </row>
    <row r="3620" spans="1:3" ht="14.5" x14ac:dyDescent="0.35">
      <c r="A3620" s="104" t="s">
        <v>1421</v>
      </c>
      <c r="B3620" s="1">
        <v>44246</v>
      </c>
      <c r="C3620">
        <v>16</v>
      </c>
    </row>
    <row r="3621" spans="1:3" ht="14.5" x14ac:dyDescent="0.35">
      <c r="A3621" s="104" t="s">
        <v>1940</v>
      </c>
      <c r="B3621" s="1">
        <v>44246</v>
      </c>
      <c r="C3621">
        <v>16</v>
      </c>
    </row>
    <row r="3622" spans="1:3" ht="14.5" x14ac:dyDescent="0.35">
      <c r="A3622" s="104" t="s">
        <v>1589</v>
      </c>
      <c r="B3622" s="1">
        <v>44246</v>
      </c>
      <c r="C3622">
        <v>16</v>
      </c>
    </row>
    <row r="3623" spans="1:3" ht="14.5" x14ac:dyDescent="0.35">
      <c r="A3623" s="104" t="s">
        <v>2757</v>
      </c>
      <c r="B3623" s="1">
        <v>44246</v>
      </c>
      <c r="C3623">
        <v>8</v>
      </c>
    </row>
    <row r="3624" spans="1:3" ht="14.5" x14ac:dyDescent="0.35">
      <c r="A3624" s="104" t="s">
        <v>2758</v>
      </c>
      <c r="B3624" s="1">
        <v>44246</v>
      </c>
      <c r="C3624">
        <v>8</v>
      </c>
    </row>
    <row r="3625" spans="1:3" ht="14.5" x14ac:dyDescent="0.35">
      <c r="A3625" s="104" t="s">
        <v>1459</v>
      </c>
      <c r="B3625" s="1">
        <v>44246</v>
      </c>
      <c r="C3625">
        <v>16</v>
      </c>
    </row>
    <row r="3626" spans="1:3" ht="14.5" x14ac:dyDescent="0.35">
      <c r="A3626" s="104" t="s">
        <v>1822</v>
      </c>
      <c r="B3626" s="1">
        <v>44246</v>
      </c>
      <c r="C3626">
        <v>16</v>
      </c>
    </row>
    <row r="3627" spans="1:3" ht="14.5" x14ac:dyDescent="0.35">
      <c r="A3627" s="104" t="s">
        <v>1808</v>
      </c>
      <c r="B3627" s="1">
        <v>44246</v>
      </c>
      <c r="C3627">
        <v>16</v>
      </c>
    </row>
    <row r="3628" spans="1:3" ht="14.5" x14ac:dyDescent="0.35">
      <c r="A3628" s="104" t="s">
        <v>1531</v>
      </c>
      <c r="B3628" s="1">
        <v>44246</v>
      </c>
      <c r="C3628">
        <v>16</v>
      </c>
    </row>
    <row r="3629" spans="1:3" ht="14.5" x14ac:dyDescent="0.35">
      <c r="A3629" s="104" t="s">
        <v>1346</v>
      </c>
      <c r="B3629" s="1">
        <v>44246</v>
      </c>
      <c r="C3629">
        <v>16</v>
      </c>
    </row>
    <row r="3630" spans="1:3" ht="14.5" x14ac:dyDescent="0.35">
      <c r="A3630" s="104" t="s">
        <v>1314</v>
      </c>
      <c r="B3630" s="1">
        <v>44246</v>
      </c>
      <c r="C3630">
        <v>50</v>
      </c>
    </row>
    <row r="3631" spans="1:3" ht="14.5" x14ac:dyDescent="0.35">
      <c r="A3631" s="104" t="s">
        <v>1580</v>
      </c>
      <c r="B3631" s="1">
        <v>44246</v>
      </c>
      <c r="C3631">
        <v>1</v>
      </c>
    </row>
    <row r="3632" spans="1:3" ht="14.5" x14ac:dyDescent="0.35">
      <c r="A3632" s="104" t="s">
        <v>1147</v>
      </c>
      <c r="B3632" s="1">
        <v>44246</v>
      </c>
      <c r="C3632">
        <v>4</v>
      </c>
    </row>
    <row r="3633" spans="1:3" ht="14.5" x14ac:dyDescent="0.35">
      <c r="A3633" s="104" t="s">
        <v>1321</v>
      </c>
      <c r="B3633" s="1">
        <v>44246</v>
      </c>
      <c r="C3633">
        <v>1000</v>
      </c>
    </row>
    <row r="3634" spans="1:3" ht="14.5" x14ac:dyDescent="0.35">
      <c r="A3634" s="104" t="s">
        <v>1321</v>
      </c>
      <c r="B3634" s="1">
        <v>44246</v>
      </c>
      <c r="C3634">
        <v>3000</v>
      </c>
    </row>
    <row r="3635" spans="1:3" ht="14.5" x14ac:dyDescent="0.35">
      <c r="A3635" s="104" t="s">
        <v>140</v>
      </c>
      <c r="B3635" s="1">
        <v>44246</v>
      </c>
      <c r="C3635">
        <v>1</v>
      </c>
    </row>
    <row r="3636" spans="1:3" ht="14.5" x14ac:dyDescent="0.35">
      <c r="A3636" s="104" t="s">
        <v>12</v>
      </c>
      <c r="B3636" s="1">
        <v>44246</v>
      </c>
      <c r="C3636">
        <v>1</v>
      </c>
    </row>
    <row r="3637" spans="1:3" ht="14.5" x14ac:dyDescent="0.35">
      <c r="A3637" s="104" t="s">
        <v>33</v>
      </c>
      <c r="B3637" s="1">
        <v>44246</v>
      </c>
      <c r="C3637">
        <v>1</v>
      </c>
    </row>
    <row r="3638" spans="1:3" ht="14.5" x14ac:dyDescent="0.35">
      <c r="A3638" s="104" t="s">
        <v>41</v>
      </c>
      <c r="B3638" s="1">
        <v>44246</v>
      </c>
      <c r="C3638">
        <v>1</v>
      </c>
    </row>
    <row r="3639" spans="1:3" ht="14.5" x14ac:dyDescent="0.35">
      <c r="A3639" s="104" t="s">
        <v>2383</v>
      </c>
      <c r="B3639" s="1">
        <v>44246</v>
      </c>
      <c r="C3639">
        <v>16</v>
      </c>
    </row>
    <row r="3640" spans="1:3" ht="14.5" x14ac:dyDescent="0.35">
      <c r="A3640" s="104" t="s">
        <v>3108</v>
      </c>
      <c r="B3640" s="1">
        <v>44246</v>
      </c>
      <c r="C3640">
        <v>16</v>
      </c>
    </row>
    <row r="3641" spans="1:3" ht="14.5" x14ac:dyDescent="0.35">
      <c r="A3641" s="104" t="s">
        <v>3109</v>
      </c>
      <c r="B3641" s="1">
        <v>44246</v>
      </c>
      <c r="C3641">
        <v>3</v>
      </c>
    </row>
    <row r="3642" spans="1:3" ht="14.5" x14ac:dyDescent="0.35">
      <c r="A3642" s="104" t="s">
        <v>3109</v>
      </c>
      <c r="B3642" s="1">
        <v>44246</v>
      </c>
      <c r="C3642">
        <v>13</v>
      </c>
    </row>
    <row r="3643" spans="1:3" ht="14.5" x14ac:dyDescent="0.35">
      <c r="A3643" s="104" t="s">
        <v>2823</v>
      </c>
      <c r="B3643" s="1">
        <v>44246</v>
      </c>
      <c r="C3643">
        <v>4</v>
      </c>
    </row>
    <row r="3644" spans="1:3" ht="14.5" x14ac:dyDescent="0.35">
      <c r="A3644" s="104" t="s">
        <v>3110</v>
      </c>
      <c r="B3644" s="1">
        <v>44246</v>
      </c>
      <c r="C3644">
        <v>8</v>
      </c>
    </row>
    <row r="3645" spans="1:3" ht="14.5" x14ac:dyDescent="0.35">
      <c r="A3645" s="104" t="s">
        <v>3111</v>
      </c>
      <c r="B3645" s="1">
        <v>44246</v>
      </c>
      <c r="C3645">
        <v>4</v>
      </c>
    </row>
    <row r="3646" spans="1:3" ht="14.5" x14ac:dyDescent="0.35">
      <c r="A3646" s="104" t="s">
        <v>1390</v>
      </c>
      <c r="B3646" s="1">
        <v>44246</v>
      </c>
      <c r="C3646">
        <v>32</v>
      </c>
    </row>
    <row r="3647" spans="1:3" ht="14.5" x14ac:dyDescent="0.35">
      <c r="A3647" s="104" t="s">
        <v>1396</v>
      </c>
      <c r="B3647" s="1">
        <v>44246</v>
      </c>
      <c r="C3647">
        <v>12</v>
      </c>
    </row>
    <row r="3648" spans="1:3" ht="14.5" x14ac:dyDescent="0.35">
      <c r="A3648" s="104" t="s">
        <v>1398</v>
      </c>
      <c r="B3648" s="1">
        <v>44246</v>
      </c>
      <c r="C3648">
        <v>48</v>
      </c>
    </row>
    <row r="3649" spans="1:3" ht="14.5" x14ac:dyDescent="0.35">
      <c r="A3649" s="104" t="s">
        <v>270</v>
      </c>
      <c r="B3649" s="1">
        <v>44246</v>
      </c>
      <c r="C3649">
        <v>4</v>
      </c>
    </row>
    <row r="3650" spans="1:3" ht="14.5" x14ac:dyDescent="0.35">
      <c r="A3650" s="104" t="s">
        <v>129</v>
      </c>
      <c r="B3650" s="1">
        <v>44246</v>
      </c>
      <c r="C3650">
        <v>4</v>
      </c>
    </row>
    <row r="3651" spans="1:3" ht="14.5" x14ac:dyDescent="0.35">
      <c r="A3651" s="104" t="s">
        <v>2272</v>
      </c>
      <c r="B3651" s="1">
        <v>44246</v>
      </c>
      <c r="C3651">
        <v>48</v>
      </c>
    </row>
    <row r="3652" spans="1:3" ht="14.5" x14ac:dyDescent="0.35">
      <c r="A3652" s="104" t="s">
        <v>3112</v>
      </c>
      <c r="B3652" s="1">
        <v>44246</v>
      </c>
      <c r="C3652">
        <v>2</v>
      </c>
    </row>
    <row r="3653" spans="1:3" ht="14.5" x14ac:dyDescent="0.35">
      <c r="A3653" s="104" t="s">
        <v>3112</v>
      </c>
      <c r="B3653" s="1">
        <v>44246</v>
      </c>
      <c r="C3653">
        <v>6</v>
      </c>
    </row>
    <row r="3654" spans="1:3" ht="14.5" x14ac:dyDescent="0.35">
      <c r="A3654" s="104" t="s">
        <v>3113</v>
      </c>
      <c r="B3654" s="1">
        <v>44246</v>
      </c>
      <c r="C3654">
        <v>4</v>
      </c>
    </row>
    <row r="3655" spans="1:3" ht="14.5" x14ac:dyDescent="0.35">
      <c r="A3655" s="104" t="s">
        <v>3114</v>
      </c>
      <c r="B3655" s="1">
        <v>44246</v>
      </c>
      <c r="C3655">
        <v>8</v>
      </c>
    </row>
    <row r="3656" spans="1:3" ht="14.5" x14ac:dyDescent="0.35">
      <c r="A3656" s="104" t="s">
        <v>3115</v>
      </c>
      <c r="B3656" s="1">
        <v>44246</v>
      </c>
      <c r="C3656">
        <v>8</v>
      </c>
    </row>
    <row r="3657" spans="1:3" ht="14.5" x14ac:dyDescent="0.35">
      <c r="A3657" s="104" t="s">
        <v>2740</v>
      </c>
      <c r="B3657" s="1">
        <v>44246</v>
      </c>
      <c r="C3657">
        <v>8</v>
      </c>
    </row>
    <row r="3658" spans="1:3" ht="14.5" x14ac:dyDescent="0.35">
      <c r="A3658" s="104" t="s">
        <v>1749</v>
      </c>
      <c r="B3658" s="1">
        <v>44246</v>
      </c>
      <c r="C3658">
        <v>100</v>
      </c>
    </row>
    <row r="3659" spans="1:3" ht="14.5" x14ac:dyDescent="0.35">
      <c r="A3659" s="104" t="s">
        <v>1534</v>
      </c>
      <c r="B3659" s="1">
        <v>44246</v>
      </c>
      <c r="C3659">
        <v>50</v>
      </c>
    </row>
    <row r="3660" spans="1:3" ht="14.5" x14ac:dyDescent="0.35">
      <c r="A3660" s="104" t="s">
        <v>2174</v>
      </c>
      <c r="B3660" s="1">
        <v>44246</v>
      </c>
      <c r="C3660">
        <v>2</v>
      </c>
    </row>
    <row r="3661" spans="1:3" ht="14.5" x14ac:dyDescent="0.35">
      <c r="A3661" s="104" t="s">
        <v>3116</v>
      </c>
      <c r="B3661" s="1">
        <v>44246</v>
      </c>
      <c r="C3661">
        <v>2</v>
      </c>
    </row>
    <row r="3662" spans="1:3" ht="14.5" x14ac:dyDescent="0.35">
      <c r="A3662" s="104" t="s">
        <v>1863</v>
      </c>
      <c r="B3662" s="1">
        <v>44246</v>
      </c>
      <c r="C3662">
        <v>8</v>
      </c>
    </row>
    <row r="3663" spans="1:3" ht="14.5" x14ac:dyDescent="0.35">
      <c r="A3663" s="104" t="s">
        <v>2859</v>
      </c>
      <c r="B3663" s="1">
        <v>44246</v>
      </c>
      <c r="C3663">
        <v>12</v>
      </c>
    </row>
    <row r="3664" spans="1:3" ht="14.5" x14ac:dyDescent="0.35">
      <c r="A3664" s="104" t="s">
        <v>1809</v>
      </c>
      <c r="B3664" s="1">
        <v>44246</v>
      </c>
      <c r="C3664">
        <v>16</v>
      </c>
    </row>
    <row r="3665" spans="1:3" ht="14.5" x14ac:dyDescent="0.35">
      <c r="A3665" s="104" t="s">
        <v>1444</v>
      </c>
      <c r="B3665" s="1">
        <v>44246</v>
      </c>
      <c r="C3665">
        <v>16</v>
      </c>
    </row>
    <row r="3666" spans="1:3" ht="14.5" x14ac:dyDescent="0.35">
      <c r="A3666" s="104" t="s">
        <v>1821</v>
      </c>
      <c r="B3666" s="1">
        <v>44246</v>
      </c>
      <c r="C3666">
        <v>8</v>
      </c>
    </row>
    <row r="3667" spans="1:3" ht="14.5" x14ac:dyDescent="0.35">
      <c r="A3667" s="104" t="s">
        <v>1498</v>
      </c>
      <c r="B3667" s="1">
        <v>44246</v>
      </c>
      <c r="C3667">
        <v>32</v>
      </c>
    </row>
    <row r="3668" spans="1:3" ht="14.5" x14ac:dyDescent="0.35">
      <c r="A3668" s="104" t="s">
        <v>60</v>
      </c>
      <c r="B3668" s="1">
        <v>44246</v>
      </c>
      <c r="C3668">
        <v>1</v>
      </c>
    </row>
    <row r="3669" spans="1:3" ht="14.5" x14ac:dyDescent="0.35">
      <c r="A3669" s="104" t="s">
        <v>1456</v>
      </c>
      <c r="B3669" s="1">
        <v>44246</v>
      </c>
      <c r="C3669">
        <v>8</v>
      </c>
    </row>
    <row r="3670" spans="1:3" ht="14.5" x14ac:dyDescent="0.35">
      <c r="A3670" s="104" t="s">
        <v>1972</v>
      </c>
      <c r="B3670" s="1">
        <v>44246</v>
      </c>
      <c r="C3670">
        <v>8</v>
      </c>
    </row>
    <row r="3671" spans="1:3" ht="14.5" x14ac:dyDescent="0.35">
      <c r="A3671" s="104" t="s">
        <v>192</v>
      </c>
      <c r="B3671" s="1">
        <v>44246</v>
      </c>
      <c r="C3671">
        <v>16</v>
      </c>
    </row>
    <row r="3672" spans="1:3" ht="14.5" x14ac:dyDescent="0.35">
      <c r="A3672" s="104" t="s">
        <v>1459</v>
      </c>
      <c r="B3672" s="1">
        <v>44246</v>
      </c>
      <c r="C3672">
        <v>32</v>
      </c>
    </row>
    <row r="3673" spans="1:3" ht="14.5" x14ac:dyDescent="0.35">
      <c r="A3673" s="104" t="s">
        <v>1808</v>
      </c>
      <c r="B3673" s="1">
        <v>44246</v>
      </c>
      <c r="C3673">
        <v>16</v>
      </c>
    </row>
    <row r="3674" spans="1:3" ht="14.5" x14ac:dyDescent="0.35">
      <c r="A3674" s="104" t="s">
        <v>1346</v>
      </c>
      <c r="B3674" s="1">
        <v>44246</v>
      </c>
      <c r="C3674">
        <v>16</v>
      </c>
    </row>
    <row r="3675" spans="1:3" ht="14.5" x14ac:dyDescent="0.35">
      <c r="A3675" s="104" t="s">
        <v>1463</v>
      </c>
      <c r="B3675" s="1">
        <v>44246</v>
      </c>
      <c r="C3675">
        <v>48</v>
      </c>
    </row>
    <row r="3676" spans="1:3" ht="14.5" x14ac:dyDescent="0.35">
      <c r="A3676" s="104" t="s">
        <v>1314</v>
      </c>
      <c r="B3676" s="1">
        <v>44246</v>
      </c>
      <c r="C3676">
        <v>100</v>
      </c>
    </row>
    <row r="3677" spans="1:3" ht="14.5" x14ac:dyDescent="0.35">
      <c r="A3677" s="104" t="s">
        <v>3117</v>
      </c>
      <c r="B3677" s="1">
        <v>44246</v>
      </c>
      <c r="C3677">
        <v>3</v>
      </c>
    </row>
    <row r="3678" spans="1:3" ht="14.5" x14ac:dyDescent="0.35">
      <c r="A3678" s="104" t="s">
        <v>1580</v>
      </c>
      <c r="B3678" s="1">
        <v>44246</v>
      </c>
      <c r="C3678">
        <v>1</v>
      </c>
    </row>
    <row r="3679" spans="1:3" ht="14.5" x14ac:dyDescent="0.35">
      <c r="A3679" s="104" t="s">
        <v>3015</v>
      </c>
      <c r="B3679" s="1">
        <v>44246</v>
      </c>
      <c r="C3679">
        <v>5</v>
      </c>
    </row>
    <row r="3680" spans="1:3" ht="14.5" x14ac:dyDescent="0.35">
      <c r="A3680" s="104" t="s">
        <v>2789</v>
      </c>
      <c r="B3680" s="1">
        <v>44246</v>
      </c>
      <c r="C3680">
        <v>1</v>
      </c>
    </row>
    <row r="3681" spans="1:3" ht="14.5" x14ac:dyDescent="0.35">
      <c r="A3681" s="104" t="s">
        <v>3118</v>
      </c>
      <c r="B3681" s="1">
        <v>44246</v>
      </c>
      <c r="C3681">
        <v>2</v>
      </c>
    </row>
    <row r="3682" spans="1:3" ht="14.5" x14ac:dyDescent="0.35">
      <c r="A3682" s="104" t="s">
        <v>1480</v>
      </c>
      <c r="B3682" s="1">
        <v>44246</v>
      </c>
      <c r="C3682">
        <v>3</v>
      </c>
    </row>
    <row r="3683" spans="1:3" ht="14.5" x14ac:dyDescent="0.35">
      <c r="A3683" s="104" t="s">
        <v>3119</v>
      </c>
      <c r="B3683" s="1">
        <v>44246</v>
      </c>
      <c r="C3683">
        <v>3</v>
      </c>
    </row>
    <row r="3684" spans="1:3" ht="14.5" x14ac:dyDescent="0.35">
      <c r="A3684" s="104" t="s">
        <v>1485</v>
      </c>
      <c r="B3684" s="1">
        <v>44246</v>
      </c>
      <c r="C3684">
        <v>2</v>
      </c>
    </row>
    <row r="3685" spans="1:3" ht="14.5" x14ac:dyDescent="0.35">
      <c r="A3685" s="104" t="s">
        <v>1485</v>
      </c>
      <c r="B3685" s="1">
        <v>44246</v>
      </c>
      <c r="C3685">
        <v>2</v>
      </c>
    </row>
    <row r="3686" spans="1:3" ht="14.5" x14ac:dyDescent="0.35">
      <c r="A3686" s="104" t="s">
        <v>1642</v>
      </c>
      <c r="B3686" s="1">
        <v>44246</v>
      </c>
      <c r="C3686">
        <v>2</v>
      </c>
    </row>
    <row r="3687" spans="1:3" ht="14.5" x14ac:dyDescent="0.35">
      <c r="A3687" s="104" t="s">
        <v>1510</v>
      </c>
      <c r="B3687" s="1">
        <v>44246</v>
      </c>
      <c r="C3687">
        <v>5</v>
      </c>
    </row>
    <row r="3688" spans="1:3" ht="14.5" x14ac:dyDescent="0.35">
      <c r="A3688" s="104" t="s">
        <v>1489</v>
      </c>
      <c r="B3688" s="1">
        <v>44246</v>
      </c>
      <c r="C3688">
        <v>6</v>
      </c>
    </row>
    <row r="3689" spans="1:3" ht="14.5" x14ac:dyDescent="0.35">
      <c r="A3689" s="104" t="s">
        <v>2221</v>
      </c>
      <c r="B3689" s="1">
        <v>44246</v>
      </c>
      <c r="C3689">
        <v>16</v>
      </c>
    </row>
    <row r="3690" spans="1:3" ht="14.5" x14ac:dyDescent="0.35">
      <c r="A3690" s="104" t="s">
        <v>1666</v>
      </c>
      <c r="B3690" s="1">
        <v>44246</v>
      </c>
      <c r="C3690">
        <v>100</v>
      </c>
    </row>
    <row r="3691" spans="1:3" ht="14.5" x14ac:dyDescent="0.35">
      <c r="A3691" s="104" t="s">
        <v>3120</v>
      </c>
      <c r="B3691" s="1">
        <v>44246</v>
      </c>
      <c r="C3691">
        <v>24</v>
      </c>
    </row>
    <row r="3692" spans="1:3" ht="14.5" x14ac:dyDescent="0.35">
      <c r="A3692" s="104" t="s">
        <v>218</v>
      </c>
      <c r="B3692" s="1">
        <v>44246</v>
      </c>
      <c r="C3692">
        <v>50</v>
      </c>
    </row>
    <row r="3693" spans="1:3" ht="14.5" x14ac:dyDescent="0.35">
      <c r="A3693" s="104" t="s">
        <v>1586</v>
      </c>
      <c r="B3693" s="1">
        <v>44246</v>
      </c>
      <c r="C3693">
        <v>8</v>
      </c>
    </row>
    <row r="3694" spans="1:3" ht="14.5" x14ac:dyDescent="0.35">
      <c r="A3694" s="104" t="s">
        <v>1580</v>
      </c>
      <c r="B3694" s="1">
        <v>44246</v>
      </c>
      <c r="C3694">
        <v>2</v>
      </c>
    </row>
    <row r="3695" spans="1:3" ht="14.5" x14ac:dyDescent="0.35">
      <c r="A3695" s="104" t="s">
        <v>1904</v>
      </c>
      <c r="B3695" s="1">
        <v>44246</v>
      </c>
      <c r="C3695">
        <v>200</v>
      </c>
    </row>
    <row r="3696" spans="1:3" ht="14.5" x14ac:dyDescent="0.35">
      <c r="A3696" s="104" t="s">
        <v>2586</v>
      </c>
      <c r="B3696" s="1">
        <v>44249</v>
      </c>
      <c r="C3696">
        <v>8</v>
      </c>
    </row>
    <row r="3697" spans="1:3" ht="14.5" x14ac:dyDescent="0.35">
      <c r="A3697" s="104" t="s">
        <v>2348</v>
      </c>
      <c r="B3697" s="1">
        <v>44249</v>
      </c>
      <c r="C3697">
        <v>16</v>
      </c>
    </row>
    <row r="3698" spans="1:3" ht="14.5" x14ac:dyDescent="0.35">
      <c r="A3698" s="105" t="s">
        <v>81</v>
      </c>
      <c r="B3698" s="1">
        <v>44249</v>
      </c>
      <c r="C3698">
        <v>4</v>
      </c>
    </row>
    <row r="3699" spans="1:3" ht="14.5" x14ac:dyDescent="0.35">
      <c r="A3699" s="105" t="s">
        <v>81</v>
      </c>
      <c r="B3699" s="1">
        <v>44249</v>
      </c>
      <c r="C3699">
        <v>3</v>
      </c>
    </row>
    <row r="3700" spans="1:3" ht="14.5" x14ac:dyDescent="0.35">
      <c r="A3700" s="104" t="s">
        <v>609</v>
      </c>
      <c r="B3700" s="1">
        <v>44249</v>
      </c>
      <c r="C3700">
        <v>16</v>
      </c>
    </row>
    <row r="3701" spans="1:3" ht="14.5" x14ac:dyDescent="0.35">
      <c r="A3701" s="104" t="s">
        <v>1582</v>
      </c>
      <c r="B3701" s="1">
        <v>44249</v>
      </c>
      <c r="C3701">
        <v>400</v>
      </c>
    </row>
    <row r="3702" spans="1:3" ht="14.5" x14ac:dyDescent="0.35">
      <c r="A3702" s="104" t="s">
        <v>3121</v>
      </c>
      <c r="B3702" s="1">
        <v>44249</v>
      </c>
      <c r="C3702">
        <v>32</v>
      </c>
    </row>
    <row r="3703" spans="1:3" ht="14.5" x14ac:dyDescent="0.35">
      <c r="A3703" s="104" t="s">
        <v>3122</v>
      </c>
      <c r="B3703" s="1">
        <v>44249</v>
      </c>
      <c r="C3703">
        <v>3</v>
      </c>
    </row>
    <row r="3704" spans="1:3" ht="14.5" x14ac:dyDescent="0.35">
      <c r="A3704" s="104" t="s">
        <v>1584</v>
      </c>
      <c r="B3704" s="1">
        <v>44249</v>
      </c>
      <c r="C3704">
        <v>596</v>
      </c>
    </row>
    <row r="3705" spans="1:3" ht="14.5" x14ac:dyDescent="0.35">
      <c r="A3705" s="104" t="s">
        <v>1477</v>
      </c>
      <c r="B3705" s="1">
        <v>44249</v>
      </c>
      <c r="C3705">
        <v>400</v>
      </c>
    </row>
    <row r="3706" spans="1:3" ht="14.5" x14ac:dyDescent="0.35">
      <c r="A3706" s="104" t="s">
        <v>1414</v>
      </c>
      <c r="B3706" s="1">
        <v>44249</v>
      </c>
      <c r="C3706">
        <v>200</v>
      </c>
    </row>
    <row r="3707" spans="1:3" ht="14.5" x14ac:dyDescent="0.35">
      <c r="A3707" s="104" t="s">
        <v>40</v>
      </c>
      <c r="B3707" s="1">
        <v>44249</v>
      </c>
      <c r="C3707">
        <v>3</v>
      </c>
    </row>
    <row r="3708" spans="1:3" ht="14.5" x14ac:dyDescent="0.35">
      <c r="A3708" s="104" t="s">
        <v>2548</v>
      </c>
      <c r="B3708" s="1">
        <v>44249</v>
      </c>
      <c r="C3708">
        <v>32</v>
      </c>
    </row>
    <row r="3709" spans="1:3" ht="14.5" x14ac:dyDescent="0.35">
      <c r="A3709" s="104" t="s">
        <v>3123</v>
      </c>
      <c r="B3709" s="1">
        <v>44249</v>
      </c>
      <c r="C3709">
        <v>16</v>
      </c>
    </row>
    <row r="3710" spans="1:3" ht="14.5" x14ac:dyDescent="0.35">
      <c r="A3710" s="104" t="s">
        <v>3124</v>
      </c>
      <c r="B3710" s="1">
        <v>44249</v>
      </c>
      <c r="C3710">
        <v>32</v>
      </c>
    </row>
    <row r="3711" spans="1:3" ht="14.5" x14ac:dyDescent="0.35">
      <c r="A3711" s="104" t="s">
        <v>3028</v>
      </c>
      <c r="B3711" s="1">
        <v>44249</v>
      </c>
      <c r="C3711">
        <v>2</v>
      </c>
    </row>
    <row r="3712" spans="1:3" ht="14.5" x14ac:dyDescent="0.35">
      <c r="A3712" s="104" t="s">
        <v>1709</v>
      </c>
      <c r="B3712" s="1">
        <v>44249</v>
      </c>
      <c r="C3712">
        <v>3</v>
      </c>
    </row>
    <row r="3713" spans="1:3" ht="14.5" x14ac:dyDescent="0.35">
      <c r="A3713" s="104" t="s">
        <v>1755</v>
      </c>
      <c r="B3713" s="1">
        <v>44249</v>
      </c>
      <c r="C3713">
        <v>32</v>
      </c>
    </row>
    <row r="3714" spans="1:3" ht="14.5" x14ac:dyDescent="0.35">
      <c r="A3714" s="104" t="s">
        <v>2230</v>
      </c>
      <c r="B3714" s="1">
        <v>44249</v>
      </c>
      <c r="C3714">
        <v>16</v>
      </c>
    </row>
    <row r="3715" spans="1:3" ht="14.5" x14ac:dyDescent="0.35">
      <c r="A3715" s="104" t="s">
        <v>3125</v>
      </c>
      <c r="B3715" s="1">
        <v>44249</v>
      </c>
      <c r="C3715">
        <v>3</v>
      </c>
    </row>
    <row r="3716" spans="1:3" ht="14.5" x14ac:dyDescent="0.35">
      <c r="A3716" s="104" t="s">
        <v>3126</v>
      </c>
      <c r="B3716" s="1">
        <v>44249</v>
      </c>
      <c r="C3716">
        <v>1</v>
      </c>
    </row>
    <row r="3717" spans="1:3" ht="14.5" x14ac:dyDescent="0.35">
      <c r="A3717" s="104" t="s">
        <v>2787</v>
      </c>
      <c r="B3717" s="1">
        <v>44249</v>
      </c>
      <c r="C3717">
        <v>1</v>
      </c>
    </row>
    <row r="3718" spans="1:3" ht="14.5" x14ac:dyDescent="0.35">
      <c r="A3718" s="104" t="s">
        <v>3127</v>
      </c>
      <c r="B3718" s="1">
        <v>44249</v>
      </c>
      <c r="C3718">
        <v>16</v>
      </c>
    </row>
    <row r="3719" spans="1:3" ht="14.5" x14ac:dyDescent="0.35">
      <c r="A3719" s="104" t="s">
        <v>3128</v>
      </c>
      <c r="B3719" s="1">
        <v>44249</v>
      </c>
      <c r="C3719">
        <v>16</v>
      </c>
    </row>
    <row r="3720" spans="1:3" ht="14.5" x14ac:dyDescent="0.35">
      <c r="A3720" s="104" t="s">
        <v>1586</v>
      </c>
      <c r="B3720" s="1">
        <v>44249</v>
      </c>
      <c r="C3720">
        <v>8</v>
      </c>
    </row>
    <row r="3721" spans="1:3" ht="14.5" x14ac:dyDescent="0.35">
      <c r="A3721" s="104" t="s">
        <v>2044</v>
      </c>
      <c r="B3721" s="1">
        <v>44249</v>
      </c>
      <c r="C3721">
        <v>12</v>
      </c>
    </row>
    <row r="3722" spans="1:3" ht="14.5" x14ac:dyDescent="0.35">
      <c r="A3722" s="104" t="s">
        <v>2635</v>
      </c>
      <c r="B3722" s="1">
        <v>44249</v>
      </c>
      <c r="C3722">
        <v>1</v>
      </c>
    </row>
    <row r="3723" spans="1:3" ht="14.5" x14ac:dyDescent="0.35">
      <c r="A3723" s="104" t="s">
        <v>2635</v>
      </c>
      <c r="B3723" s="1">
        <v>44249</v>
      </c>
      <c r="C3723">
        <v>1</v>
      </c>
    </row>
    <row r="3724" spans="1:3" ht="14.5" x14ac:dyDescent="0.35">
      <c r="A3724" s="104" t="s">
        <v>1455</v>
      </c>
      <c r="B3724" s="1">
        <v>44249</v>
      </c>
      <c r="C3724">
        <v>40</v>
      </c>
    </row>
    <row r="3725" spans="1:3" ht="14.5" x14ac:dyDescent="0.35">
      <c r="A3725" s="104" t="s">
        <v>1654</v>
      </c>
      <c r="B3725" s="1">
        <v>44249</v>
      </c>
      <c r="C3725">
        <v>32</v>
      </c>
    </row>
    <row r="3726" spans="1:3" ht="14.5" x14ac:dyDescent="0.35">
      <c r="A3726" s="104" t="s">
        <v>2764</v>
      </c>
      <c r="B3726" s="1">
        <v>44249</v>
      </c>
      <c r="C3726">
        <v>1</v>
      </c>
    </row>
    <row r="3727" spans="1:3" ht="14.5" x14ac:dyDescent="0.35">
      <c r="A3727" s="104" t="s">
        <v>1482</v>
      </c>
      <c r="B3727" s="1">
        <v>44249</v>
      </c>
      <c r="C3727">
        <v>2</v>
      </c>
    </row>
    <row r="3728" spans="1:3" ht="14.5" x14ac:dyDescent="0.35">
      <c r="A3728" s="104" t="s">
        <v>2380</v>
      </c>
      <c r="B3728" s="1">
        <v>44249</v>
      </c>
      <c r="C3728">
        <v>4</v>
      </c>
    </row>
    <row r="3729" spans="1:3" ht="14.5" x14ac:dyDescent="0.35">
      <c r="A3729" s="104" t="s">
        <v>2187</v>
      </c>
      <c r="B3729" s="1">
        <v>44249</v>
      </c>
      <c r="C3729">
        <v>3</v>
      </c>
    </row>
    <row r="3730" spans="1:3" ht="14.5" x14ac:dyDescent="0.35">
      <c r="A3730" s="104" t="s">
        <v>2805</v>
      </c>
      <c r="B3730" s="1">
        <v>44249</v>
      </c>
      <c r="C3730">
        <v>2</v>
      </c>
    </row>
    <row r="3731" spans="1:3" ht="14.5" x14ac:dyDescent="0.35">
      <c r="A3731" s="104" t="s">
        <v>2798</v>
      </c>
      <c r="B3731" s="1">
        <v>44249</v>
      </c>
      <c r="C3731">
        <v>1</v>
      </c>
    </row>
    <row r="3732" spans="1:3" ht="14.5" x14ac:dyDescent="0.35">
      <c r="A3732" s="104" t="s">
        <v>1179</v>
      </c>
      <c r="B3732" s="1">
        <v>44249</v>
      </c>
      <c r="C3732">
        <v>1</v>
      </c>
    </row>
    <row r="3733" spans="1:3" ht="14.5" x14ac:dyDescent="0.35">
      <c r="A3733" s="104" t="s">
        <v>1477</v>
      </c>
      <c r="B3733" s="1">
        <v>44249</v>
      </c>
      <c r="C3733">
        <v>200</v>
      </c>
    </row>
    <row r="3734" spans="1:3" ht="14.5" x14ac:dyDescent="0.35">
      <c r="A3734" s="104" t="s">
        <v>374</v>
      </c>
      <c r="B3734" s="1">
        <v>44249</v>
      </c>
      <c r="C3734">
        <v>10</v>
      </c>
    </row>
    <row r="3735" spans="1:3" ht="14.5" x14ac:dyDescent="0.35">
      <c r="A3735" s="104" t="s">
        <v>3089</v>
      </c>
      <c r="B3735" s="1">
        <v>44249</v>
      </c>
      <c r="C3735">
        <v>1</v>
      </c>
    </row>
    <row r="3736" spans="1:3" ht="14.5" x14ac:dyDescent="0.35">
      <c r="A3736" s="104" t="s">
        <v>1682</v>
      </c>
      <c r="B3736" s="1">
        <v>44249</v>
      </c>
      <c r="C3736">
        <v>1</v>
      </c>
    </row>
    <row r="3737" spans="1:3" ht="14.5" x14ac:dyDescent="0.35">
      <c r="A3737" s="104" t="s">
        <v>1497</v>
      </c>
      <c r="B3737" s="1">
        <v>44249</v>
      </c>
      <c r="C3737">
        <v>100</v>
      </c>
    </row>
    <row r="3738" spans="1:3" ht="14.5" x14ac:dyDescent="0.35">
      <c r="A3738" s="104" t="s">
        <v>1297</v>
      </c>
      <c r="B3738" s="1">
        <v>44249</v>
      </c>
      <c r="C3738">
        <v>600</v>
      </c>
    </row>
    <row r="3739" spans="1:3" ht="14.5" x14ac:dyDescent="0.35">
      <c r="A3739" s="104" t="s">
        <v>1297</v>
      </c>
      <c r="B3739" s="1">
        <v>44249</v>
      </c>
      <c r="C3739">
        <v>3300</v>
      </c>
    </row>
    <row r="3740" spans="1:3" ht="14.5" x14ac:dyDescent="0.35">
      <c r="A3740" s="104" t="s">
        <v>1297</v>
      </c>
      <c r="B3740" s="1">
        <v>44249</v>
      </c>
      <c r="C3740">
        <v>100</v>
      </c>
    </row>
    <row r="3741" spans="1:3" ht="14.5" x14ac:dyDescent="0.35">
      <c r="A3741" s="104" t="s">
        <v>1325</v>
      </c>
      <c r="B3741" s="1">
        <v>44249</v>
      </c>
      <c r="C3741">
        <v>500</v>
      </c>
    </row>
    <row r="3742" spans="1:3" ht="14.5" x14ac:dyDescent="0.35">
      <c r="A3742" s="104" t="s">
        <v>1355</v>
      </c>
      <c r="B3742" s="1">
        <v>44249</v>
      </c>
      <c r="C3742">
        <v>2000</v>
      </c>
    </row>
    <row r="3743" spans="1:3" ht="14.5" x14ac:dyDescent="0.35">
      <c r="A3743" s="104" t="s">
        <v>1958</v>
      </c>
      <c r="B3743" s="1">
        <v>44249</v>
      </c>
      <c r="C3743">
        <v>4</v>
      </c>
    </row>
    <row r="3744" spans="1:3" ht="14.5" x14ac:dyDescent="0.35">
      <c r="A3744" s="104" t="s">
        <v>35</v>
      </c>
      <c r="B3744" s="1">
        <v>44249</v>
      </c>
      <c r="C3744">
        <v>1</v>
      </c>
    </row>
    <row r="3745" spans="1:3" ht="14.5" x14ac:dyDescent="0.35">
      <c r="A3745" s="104" t="s">
        <v>140</v>
      </c>
      <c r="B3745" s="1">
        <v>44249</v>
      </c>
      <c r="C3745">
        <v>1</v>
      </c>
    </row>
    <row r="3746" spans="1:3" ht="14.5" x14ac:dyDescent="0.35">
      <c r="A3746" s="104" t="s">
        <v>1360</v>
      </c>
      <c r="B3746" s="1">
        <v>44249</v>
      </c>
      <c r="C3746">
        <v>8</v>
      </c>
    </row>
    <row r="3747" spans="1:3" ht="14.5" x14ac:dyDescent="0.35">
      <c r="A3747" s="104" t="s">
        <v>1752</v>
      </c>
      <c r="B3747" s="1">
        <v>44249</v>
      </c>
      <c r="C3747">
        <v>24</v>
      </c>
    </row>
    <row r="3748" spans="1:3" ht="14.5" x14ac:dyDescent="0.35">
      <c r="A3748" s="104" t="s">
        <v>2051</v>
      </c>
      <c r="B3748" s="1">
        <v>44249</v>
      </c>
      <c r="C3748">
        <v>1</v>
      </c>
    </row>
    <row r="3749" spans="1:3" ht="14.5" x14ac:dyDescent="0.35">
      <c r="A3749" s="104" t="s">
        <v>160</v>
      </c>
      <c r="B3749" s="1">
        <v>44249</v>
      </c>
      <c r="C3749">
        <v>4</v>
      </c>
    </row>
    <row r="3750" spans="1:3" ht="14.5" x14ac:dyDescent="0.35">
      <c r="A3750" s="104" t="s">
        <v>170</v>
      </c>
      <c r="B3750" s="1">
        <v>44249</v>
      </c>
      <c r="C3750">
        <v>8</v>
      </c>
    </row>
    <row r="3751" spans="1:3" ht="14.5" x14ac:dyDescent="0.35">
      <c r="A3751" s="104" t="s">
        <v>2371</v>
      </c>
      <c r="B3751" s="1">
        <v>44249</v>
      </c>
      <c r="C3751">
        <v>8</v>
      </c>
    </row>
    <row r="3752" spans="1:3" ht="14.5" x14ac:dyDescent="0.35">
      <c r="A3752" s="104" t="s">
        <v>3129</v>
      </c>
      <c r="B3752" s="1">
        <v>44249</v>
      </c>
      <c r="C3752">
        <v>4</v>
      </c>
    </row>
    <row r="3753" spans="1:3" ht="14.5" x14ac:dyDescent="0.35">
      <c r="A3753" s="104" t="s">
        <v>1651</v>
      </c>
      <c r="B3753" s="1">
        <v>44249</v>
      </c>
      <c r="C3753">
        <v>16</v>
      </c>
    </row>
    <row r="3754" spans="1:3" ht="14.5" x14ac:dyDescent="0.35">
      <c r="A3754" s="104" t="s">
        <v>148</v>
      </c>
      <c r="B3754" s="1">
        <v>44249</v>
      </c>
      <c r="C3754">
        <v>8</v>
      </c>
    </row>
    <row r="3755" spans="1:3" ht="14.5" x14ac:dyDescent="0.35">
      <c r="A3755" s="104" t="s">
        <v>1565</v>
      </c>
      <c r="B3755" s="1">
        <v>44249</v>
      </c>
      <c r="C3755">
        <v>100</v>
      </c>
    </row>
    <row r="3756" spans="1:3" ht="14.5" x14ac:dyDescent="0.35">
      <c r="A3756" s="104" t="s">
        <v>1611</v>
      </c>
      <c r="B3756" s="1">
        <v>44249</v>
      </c>
      <c r="C3756">
        <v>400</v>
      </c>
    </row>
    <row r="3757" spans="1:3" ht="14.5" x14ac:dyDescent="0.35">
      <c r="A3757" s="104" t="s">
        <v>1762</v>
      </c>
      <c r="B3757" s="1">
        <v>44249</v>
      </c>
      <c r="C3757">
        <v>8</v>
      </c>
    </row>
    <row r="3758" spans="1:3" ht="14.5" x14ac:dyDescent="0.35">
      <c r="A3758" s="104" t="s">
        <v>1716</v>
      </c>
      <c r="B3758" s="1">
        <v>44249</v>
      </c>
      <c r="C3758">
        <v>8</v>
      </c>
    </row>
    <row r="3759" spans="1:3" ht="14.5" x14ac:dyDescent="0.35">
      <c r="A3759" s="104" t="s">
        <v>3130</v>
      </c>
      <c r="B3759" s="1">
        <v>44249</v>
      </c>
      <c r="C3759">
        <v>2</v>
      </c>
    </row>
    <row r="3760" spans="1:3" ht="14.5" x14ac:dyDescent="0.35">
      <c r="A3760" s="104" t="s">
        <v>1948</v>
      </c>
      <c r="B3760" s="1">
        <v>44249</v>
      </c>
      <c r="C3760">
        <v>2</v>
      </c>
    </row>
    <row r="3761" spans="1:3" ht="14.5" x14ac:dyDescent="0.35">
      <c r="A3761" s="104" t="s">
        <v>2047</v>
      </c>
      <c r="B3761" s="1">
        <v>44249</v>
      </c>
      <c r="C3761">
        <v>8</v>
      </c>
    </row>
    <row r="3762" spans="1:3" ht="14.5" x14ac:dyDescent="0.35">
      <c r="A3762" s="104" t="s">
        <v>2284</v>
      </c>
      <c r="B3762" s="1">
        <v>44249</v>
      </c>
      <c r="C3762">
        <v>8</v>
      </c>
    </row>
    <row r="3763" spans="1:3" ht="14.5" x14ac:dyDescent="0.35">
      <c r="A3763" s="104" t="s">
        <v>3131</v>
      </c>
      <c r="B3763" s="1">
        <v>44249</v>
      </c>
      <c r="C3763">
        <v>16</v>
      </c>
    </row>
    <row r="3764" spans="1:3" ht="14.5" x14ac:dyDescent="0.35">
      <c r="A3764" s="104" t="s">
        <v>2894</v>
      </c>
      <c r="B3764" s="1">
        <v>44249</v>
      </c>
      <c r="C3764">
        <v>16</v>
      </c>
    </row>
    <row r="3765" spans="1:3" ht="14.5" x14ac:dyDescent="0.35">
      <c r="A3765" s="104" t="s">
        <v>1491</v>
      </c>
      <c r="B3765" s="1">
        <v>44249</v>
      </c>
      <c r="C3765">
        <v>16</v>
      </c>
    </row>
    <row r="3766" spans="1:3" ht="14.5" x14ac:dyDescent="0.35">
      <c r="A3766" s="104" t="s">
        <v>1438</v>
      </c>
      <c r="B3766" s="1">
        <v>44249</v>
      </c>
      <c r="C3766">
        <v>4</v>
      </c>
    </row>
    <row r="3767" spans="1:3" ht="14.5" x14ac:dyDescent="0.35">
      <c r="A3767" s="104" t="s">
        <v>1438</v>
      </c>
      <c r="B3767" s="1">
        <v>44249</v>
      </c>
      <c r="C3767">
        <v>12</v>
      </c>
    </row>
    <row r="3768" spans="1:3" ht="14.5" x14ac:dyDescent="0.35">
      <c r="A3768" s="104" t="s">
        <v>1589</v>
      </c>
      <c r="B3768" s="1">
        <v>44249</v>
      </c>
      <c r="C3768">
        <v>48</v>
      </c>
    </row>
    <row r="3769" spans="1:3" ht="14.5" x14ac:dyDescent="0.35">
      <c r="A3769" s="104" t="s">
        <v>60</v>
      </c>
      <c r="B3769" s="1">
        <v>44249</v>
      </c>
      <c r="C3769">
        <v>3</v>
      </c>
    </row>
    <row r="3770" spans="1:3" ht="14.5" x14ac:dyDescent="0.35">
      <c r="A3770" s="104" t="s">
        <v>1459</v>
      </c>
      <c r="B3770" s="1">
        <v>44249</v>
      </c>
      <c r="C3770">
        <v>48</v>
      </c>
    </row>
    <row r="3771" spans="1:3" ht="14.5" x14ac:dyDescent="0.35">
      <c r="A3771" s="104" t="s">
        <v>192</v>
      </c>
      <c r="B3771" s="1">
        <v>44249</v>
      </c>
      <c r="C3771">
        <v>8</v>
      </c>
    </row>
    <row r="3772" spans="1:3" ht="14.5" x14ac:dyDescent="0.35">
      <c r="A3772" s="104" t="s">
        <v>1463</v>
      </c>
      <c r="B3772" s="1">
        <v>44249</v>
      </c>
      <c r="C3772">
        <v>16</v>
      </c>
    </row>
    <row r="3773" spans="1:3" ht="14.5" x14ac:dyDescent="0.35">
      <c r="A3773" s="104" t="s">
        <v>1314</v>
      </c>
      <c r="B3773" s="1">
        <v>44249</v>
      </c>
      <c r="C3773">
        <v>50</v>
      </c>
    </row>
    <row r="3774" spans="1:3" ht="14.5" x14ac:dyDescent="0.35">
      <c r="A3774" s="104" t="s">
        <v>1334</v>
      </c>
      <c r="B3774" s="1">
        <v>44249</v>
      </c>
      <c r="C3774">
        <v>28</v>
      </c>
    </row>
    <row r="3775" spans="1:3" ht="14.5" x14ac:dyDescent="0.35">
      <c r="A3775" s="104" t="s">
        <v>1580</v>
      </c>
      <c r="B3775" s="1">
        <v>44249</v>
      </c>
      <c r="C3775">
        <v>2</v>
      </c>
    </row>
    <row r="3776" spans="1:3" ht="14.5" x14ac:dyDescent="0.35">
      <c r="A3776" s="104" t="s">
        <v>1837</v>
      </c>
      <c r="B3776" s="1">
        <v>44249</v>
      </c>
      <c r="C3776">
        <v>2</v>
      </c>
    </row>
    <row r="3777" spans="1:3" ht="14.5" x14ac:dyDescent="0.35">
      <c r="A3777" s="104" t="s">
        <v>2582</v>
      </c>
      <c r="B3777" s="1">
        <v>44249</v>
      </c>
      <c r="C3777">
        <v>2</v>
      </c>
    </row>
    <row r="3778" spans="1:3" ht="14.5" x14ac:dyDescent="0.35">
      <c r="A3778" s="104" t="s">
        <v>1605</v>
      </c>
      <c r="B3778" s="1">
        <v>44249</v>
      </c>
      <c r="C3778">
        <v>2</v>
      </c>
    </row>
    <row r="3779" spans="1:3" ht="14.5" x14ac:dyDescent="0.35">
      <c r="A3779" s="104" t="s">
        <v>1592</v>
      </c>
      <c r="B3779" s="1">
        <v>44249</v>
      </c>
      <c r="C3779">
        <v>1</v>
      </c>
    </row>
    <row r="3780" spans="1:3" ht="14.5" x14ac:dyDescent="0.35">
      <c r="A3780" s="104" t="s">
        <v>2914</v>
      </c>
      <c r="B3780" s="1">
        <v>44249</v>
      </c>
      <c r="C3780">
        <v>1</v>
      </c>
    </row>
    <row r="3781" spans="1:3" ht="14.5" x14ac:dyDescent="0.35">
      <c r="A3781" s="104" t="s">
        <v>1636</v>
      </c>
      <c r="B3781" s="1">
        <v>44249</v>
      </c>
      <c r="C3781">
        <v>2</v>
      </c>
    </row>
    <row r="3782" spans="1:3" ht="14.5" x14ac:dyDescent="0.35">
      <c r="A3782" s="104" t="s">
        <v>1638</v>
      </c>
      <c r="B3782" s="1">
        <v>44249</v>
      </c>
      <c r="C3782">
        <v>1</v>
      </c>
    </row>
    <row r="3783" spans="1:3" ht="14.5" x14ac:dyDescent="0.35">
      <c r="A3783" s="104" t="s">
        <v>1657</v>
      </c>
      <c r="B3783" s="1">
        <v>44249</v>
      </c>
      <c r="C3783">
        <v>4</v>
      </c>
    </row>
    <row r="3784" spans="1:3" ht="14.5" x14ac:dyDescent="0.35">
      <c r="A3784" s="104" t="s">
        <v>3132</v>
      </c>
      <c r="B3784" s="1">
        <v>44249</v>
      </c>
      <c r="C3784">
        <v>1</v>
      </c>
    </row>
    <row r="3785" spans="1:3" ht="14.5" x14ac:dyDescent="0.35">
      <c r="A3785" s="104" t="s">
        <v>3133</v>
      </c>
      <c r="B3785" s="1">
        <v>44249</v>
      </c>
      <c r="C3785">
        <v>3</v>
      </c>
    </row>
    <row r="3786" spans="1:3" ht="14.5" x14ac:dyDescent="0.35">
      <c r="A3786" s="104" t="s">
        <v>1482</v>
      </c>
      <c r="B3786" s="1">
        <v>44249</v>
      </c>
      <c r="C3786">
        <v>1</v>
      </c>
    </row>
    <row r="3787" spans="1:3" ht="14.5" x14ac:dyDescent="0.35">
      <c r="A3787" s="104" t="s">
        <v>2212</v>
      </c>
      <c r="B3787" s="1">
        <v>44249</v>
      </c>
      <c r="C3787">
        <v>1</v>
      </c>
    </row>
    <row r="3788" spans="1:3" ht="14.5" x14ac:dyDescent="0.35">
      <c r="A3788" s="104" t="s">
        <v>1584</v>
      </c>
      <c r="B3788" s="1">
        <v>44249</v>
      </c>
      <c r="C3788">
        <v>400</v>
      </c>
    </row>
    <row r="3789" spans="1:3" ht="14.5" x14ac:dyDescent="0.35">
      <c r="A3789" s="104" t="s">
        <v>1464</v>
      </c>
      <c r="B3789" s="1">
        <v>44249</v>
      </c>
      <c r="C3789">
        <v>600</v>
      </c>
    </row>
    <row r="3790" spans="1:3" ht="14.5" x14ac:dyDescent="0.35">
      <c r="A3790" s="104" t="s">
        <v>1297</v>
      </c>
      <c r="B3790" s="1">
        <v>44249</v>
      </c>
      <c r="C3790">
        <v>2100</v>
      </c>
    </row>
    <row r="3791" spans="1:3" ht="14.5" x14ac:dyDescent="0.35">
      <c r="A3791" s="104" t="s">
        <v>1297</v>
      </c>
      <c r="B3791" s="1">
        <v>44249</v>
      </c>
      <c r="C3791">
        <v>1400</v>
      </c>
    </row>
    <row r="3792" spans="1:3" ht="14.5" x14ac:dyDescent="0.35">
      <c r="A3792" s="104" t="s">
        <v>1335</v>
      </c>
      <c r="B3792" s="1">
        <v>44249</v>
      </c>
      <c r="C3792">
        <v>2800</v>
      </c>
    </row>
    <row r="3793" spans="1:3" ht="14.5" x14ac:dyDescent="0.35">
      <c r="A3793" s="104" t="s">
        <v>1335</v>
      </c>
      <c r="B3793" s="1">
        <v>44249</v>
      </c>
      <c r="C3793">
        <v>2200</v>
      </c>
    </row>
    <row r="3794" spans="1:3" ht="14.5" x14ac:dyDescent="0.35">
      <c r="A3794" s="104" t="s">
        <v>1546</v>
      </c>
      <c r="B3794" s="1">
        <v>44249</v>
      </c>
      <c r="C3794">
        <v>500</v>
      </c>
    </row>
    <row r="3795" spans="1:3" ht="14.5" x14ac:dyDescent="0.35">
      <c r="A3795" s="104" t="s">
        <v>1349</v>
      </c>
      <c r="B3795" s="1">
        <v>44249</v>
      </c>
      <c r="C3795">
        <v>100</v>
      </c>
    </row>
    <row r="3796" spans="1:3" ht="14.5" x14ac:dyDescent="0.35">
      <c r="A3796" s="104" t="s">
        <v>1349</v>
      </c>
      <c r="B3796" s="1">
        <v>44249</v>
      </c>
      <c r="C3796">
        <v>700</v>
      </c>
    </row>
    <row r="3797" spans="1:3" ht="14.5" x14ac:dyDescent="0.35">
      <c r="A3797" s="104" t="s">
        <v>2050</v>
      </c>
      <c r="B3797" s="1">
        <v>44249</v>
      </c>
      <c r="C3797">
        <v>32</v>
      </c>
    </row>
    <row r="3798" spans="1:3" ht="14.5" x14ac:dyDescent="0.35">
      <c r="A3798" s="104" t="s">
        <v>2323</v>
      </c>
      <c r="B3798" s="1">
        <v>44249</v>
      </c>
      <c r="C3798">
        <v>2</v>
      </c>
    </row>
    <row r="3799" spans="1:3" ht="14.5" x14ac:dyDescent="0.35">
      <c r="A3799" s="104" t="s">
        <v>2322</v>
      </c>
      <c r="B3799" s="1">
        <v>44249</v>
      </c>
      <c r="C3799">
        <v>2</v>
      </c>
    </row>
    <row r="3800" spans="1:3" ht="14.5" x14ac:dyDescent="0.35">
      <c r="A3800" s="104" t="s">
        <v>1662</v>
      </c>
      <c r="B3800" s="1">
        <v>44249</v>
      </c>
      <c r="C3800">
        <v>50</v>
      </c>
    </row>
    <row r="3801" spans="1:3" ht="14.5" x14ac:dyDescent="0.35">
      <c r="A3801" s="104" t="s">
        <v>1662</v>
      </c>
      <c r="B3801" s="1">
        <v>44249</v>
      </c>
      <c r="C3801">
        <v>150</v>
      </c>
    </row>
    <row r="3802" spans="1:3" ht="14.5" x14ac:dyDescent="0.35">
      <c r="A3802" s="104" t="s">
        <v>3135</v>
      </c>
      <c r="B3802" s="1">
        <v>44249</v>
      </c>
      <c r="C3802">
        <v>2</v>
      </c>
    </row>
    <row r="3803" spans="1:3" ht="14.5" x14ac:dyDescent="0.35">
      <c r="A3803" s="104" t="s">
        <v>1481</v>
      </c>
      <c r="B3803" s="1">
        <v>44249</v>
      </c>
      <c r="C3803">
        <v>50</v>
      </c>
    </row>
    <row r="3804" spans="1:3" ht="14.5" x14ac:dyDescent="0.35">
      <c r="A3804" s="104" t="s">
        <v>1563</v>
      </c>
      <c r="B3804" s="1">
        <v>44249</v>
      </c>
      <c r="C3804">
        <v>250</v>
      </c>
    </row>
    <row r="3805" spans="1:3" ht="14.5" x14ac:dyDescent="0.35">
      <c r="A3805" s="104" t="s">
        <v>1497</v>
      </c>
      <c r="B3805" s="1">
        <v>44249</v>
      </c>
      <c r="C3805">
        <v>1000</v>
      </c>
    </row>
    <row r="3806" spans="1:3" ht="14.5" x14ac:dyDescent="0.35">
      <c r="A3806" s="104" t="s">
        <v>234</v>
      </c>
      <c r="B3806" s="1">
        <v>44249</v>
      </c>
      <c r="C3806">
        <v>6</v>
      </c>
    </row>
    <row r="3807" spans="1:3" ht="14.5" x14ac:dyDescent="0.35">
      <c r="A3807" s="104" t="s">
        <v>3136</v>
      </c>
      <c r="B3807" s="1">
        <v>44249</v>
      </c>
      <c r="C3807">
        <v>4</v>
      </c>
    </row>
    <row r="3808" spans="1:3" ht="14.5" x14ac:dyDescent="0.35">
      <c r="A3808" s="104" t="s">
        <v>3137</v>
      </c>
      <c r="B3808" s="1">
        <v>44249</v>
      </c>
      <c r="C3808">
        <v>50</v>
      </c>
    </row>
    <row r="3809" spans="1:3" ht="14.5" x14ac:dyDescent="0.35">
      <c r="A3809" s="104" t="s">
        <v>2215</v>
      </c>
      <c r="B3809" s="1">
        <v>44249</v>
      </c>
      <c r="C3809">
        <v>2</v>
      </c>
    </row>
    <row r="3810" spans="1:3" ht="14.5" x14ac:dyDescent="0.35">
      <c r="A3810" s="104" t="s">
        <v>89</v>
      </c>
      <c r="B3810" s="1">
        <v>44249</v>
      </c>
      <c r="C3810">
        <v>5</v>
      </c>
    </row>
    <row r="3811" spans="1:3" ht="14.5" x14ac:dyDescent="0.35">
      <c r="A3811" s="104" t="s">
        <v>382</v>
      </c>
      <c r="B3811" s="1">
        <v>44249</v>
      </c>
      <c r="C3811">
        <v>10</v>
      </c>
    </row>
    <row r="3812" spans="1:3" ht="14.5" x14ac:dyDescent="0.35">
      <c r="A3812" s="104" t="s">
        <v>552</v>
      </c>
      <c r="B3812" s="1">
        <v>44249</v>
      </c>
      <c r="C3812">
        <v>3</v>
      </c>
    </row>
    <row r="3813" spans="1:3" ht="14.5" x14ac:dyDescent="0.35">
      <c r="A3813" s="104" t="s">
        <v>139</v>
      </c>
      <c r="B3813" s="1">
        <v>44249</v>
      </c>
      <c r="C3813">
        <v>2</v>
      </c>
    </row>
    <row r="3814" spans="1:3" ht="14.5" x14ac:dyDescent="0.35">
      <c r="A3814" s="104" t="s">
        <v>36</v>
      </c>
      <c r="B3814" s="1">
        <v>44249</v>
      </c>
      <c r="C3814">
        <v>2</v>
      </c>
    </row>
    <row r="3815" spans="1:3" ht="14.5" x14ac:dyDescent="0.35">
      <c r="A3815" s="104" t="s">
        <v>3138</v>
      </c>
      <c r="B3815" s="1">
        <v>44249</v>
      </c>
      <c r="C3815">
        <v>10</v>
      </c>
    </row>
    <row r="3816" spans="1:3" ht="14.5" x14ac:dyDescent="0.35">
      <c r="A3816" s="104" t="s">
        <v>126</v>
      </c>
      <c r="B3816" s="1">
        <v>44249</v>
      </c>
      <c r="C3816">
        <v>3</v>
      </c>
    </row>
    <row r="3817" spans="1:3" ht="14.5" x14ac:dyDescent="0.35">
      <c r="A3817" s="104" t="s">
        <v>254</v>
      </c>
      <c r="B3817" s="1">
        <v>44249</v>
      </c>
      <c r="C3817">
        <v>2</v>
      </c>
    </row>
    <row r="3818" spans="1:3" ht="14.5" x14ac:dyDescent="0.35">
      <c r="A3818" s="104" t="s">
        <v>1974</v>
      </c>
      <c r="B3818" s="1">
        <v>44249</v>
      </c>
      <c r="C3818">
        <v>50</v>
      </c>
    </row>
    <row r="3819" spans="1:3" ht="14.5" x14ac:dyDescent="0.35">
      <c r="A3819" s="104" t="s">
        <v>1868</v>
      </c>
      <c r="B3819" s="1">
        <v>44249</v>
      </c>
      <c r="C3819">
        <v>2</v>
      </c>
    </row>
    <row r="3820" spans="1:3" ht="14.5" x14ac:dyDescent="0.35">
      <c r="A3820" s="104" t="s">
        <v>1569</v>
      </c>
      <c r="B3820" s="1">
        <v>44249</v>
      </c>
      <c r="C3820">
        <v>100</v>
      </c>
    </row>
    <row r="3821" spans="1:3" ht="14.5" x14ac:dyDescent="0.35">
      <c r="A3821" s="104" t="s">
        <v>2021</v>
      </c>
      <c r="B3821" s="1">
        <v>44249</v>
      </c>
      <c r="C3821">
        <v>24</v>
      </c>
    </row>
    <row r="3822" spans="1:3" ht="14.5" x14ac:dyDescent="0.35">
      <c r="A3822" s="104" t="s">
        <v>1807</v>
      </c>
      <c r="B3822" s="1">
        <v>44249</v>
      </c>
      <c r="C3822">
        <v>50</v>
      </c>
    </row>
    <row r="3823" spans="1:3" ht="14.5" x14ac:dyDescent="0.35">
      <c r="A3823" s="104" t="s">
        <v>2701</v>
      </c>
      <c r="B3823" s="1">
        <v>44249</v>
      </c>
      <c r="C3823">
        <v>1</v>
      </c>
    </row>
    <row r="3824" spans="1:3" ht="14.5" x14ac:dyDescent="0.35">
      <c r="A3824" s="104" t="s">
        <v>1866</v>
      </c>
      <c r="B3824" s="1">
        <v>44249</v>
      </c>
      <c r="C3824">
        <v>16</v>
      </c>
    </row>
    <row r="3825" spans="1:3" ht="14.5" x14ac:dyDescent="0.35">
      <c r="A3825" s="104" t="s">
        <v>2797</v>
      </c>
      <c r="B3825" s="1">
        <v>44249</v>
      </c>
      <c r="C3825">
        <v>32</v>
      </c>
    </row>
    <row r="3826" spans="1:3" ht="14.5" x14ac:dyDescent="0.35">
      <c r="A3826" s="104" t="s">
        <v>3139</v>
      </c>
      <c r="B3826" s="1">
        <v>44249</v>
      </c>
      <c r="C3826">
        <v>3</v>
      </c>
    </row>
    <row r="3827" spans="1:3" ht="14.5" x14ac:dyDescent="0.35">
      <c r="A3827" s="104" t="s">
        <v>1375</v>
      </c>
      <c r="B3827" s="1">
        <v>44249</v>
      </c>
      <c r="C3827">
        <v>5</v>
      </c>
    </row>
    <row r="3828" spans="1:3" ht="14.5" x14ac:dyDescent="0.35">
      <c r="A3828" s="104" t="s">
        <v>2180</v>
      </c>
      <c r="B3828" s="1">
        <v>44249</v>
      </c>
      <c r="C3828">
        <v>48</v>
      </c>
    </row>
    <row r="3829" spans="1:3" ht="14.5" x14ac:dyDescent="0.35">
      <c r="A3829" s="104" t="s">
        <v>3140</v>
      </c>
      <c r="B3829" s="1">
        <v>44249</v>
      </c>
      <c r="C3829">
        <v>16</v>
      </c>
    </row>
    <row r="3830" spans="1:3" ht="14.5" x14ac:dyDescent="0.35">
      <c r="A3830" s="104" t="s">
        <v>1716</v>
      </c>
      <c r="B3830" s="1">
        <v>44249</v>
      </c>
      <c r="C3830">
        <v>16</v>
      </c>
    </row>
    <row r="3831" spans="1:3" ht="14.5" x14ac:dyDescent="0.35">
      <c r="A3831" s="104" t="s">
        <v>3141</v>
      </c>
      <c r="B3831" s="1">
        <v>44249</v>
      </c>
      <c r="C3831">
        <v>8</v>
      </c>
    </row>
    <row r="3832" spans="1:3" ht="14.5" x14ac:dyDescent="0.35">
      <c r="A3832" s="104" t="s">
        <v>2162</v>
      </c>
      <c r="B3832" s="1">
        <v>44249</v>
      </c>
      <c r="C3832">
        <v>16</v>
      </c>
    </row>
    <row r="3833" spans="1:3" ht="14.5" x14ac:dyDescent="0.35">
      <c r="A3833" s="104" t="s">
        <v>1491</v>
      </c>
      <c r="B3833" s="1">
        <v>44249</v>
      </c>
      <c r="C3833">
        <v>16</v>
      </c>
    </row>
    <row r="3834" spans="1:3" ht="14.5" x14ac:dyDescent="0.35">
      <c r="A3834" s="104" t="s">
        <v>1930</v>
      </c>
      <c r="B3834" s="1">
        <v>44249</v>
      </c>
      <c r="C3834">
        <v>16</v>
      </c>
    </row>
    <row r="3835" spans="1:3" ht="14.5" x14ac:dyDescent="0.35">
      <c r="A3835" s="104" t="s">
        <v>1586</v>
      </c>
      <c r="B3835" s="1">
        <v>44249</v>
      </c>
      <c r="C3835">
        <v>48</v>
      </c>
    </row>
    <row r="3836" spans="1:3" ht="14.5" x14ac:dyDescent="0.35">
      <c r="A3836" s="104" t="s">
        <v>1947</v>
      </c>
      <c r="B3836" s="1">
        <v>44249</v>
      </c>
      <c r="C3836">
        <v>32</v>
      </c>
    </row>
    <row r="3837" spans="1:3" ht="14.5" x14ac:dyDescent="0.35">
      <c r="A3837" s="104" t="s">
        <v>1589</v>
      </c>
      <c r="B3837" s="1">
        <v>44249</v>
      </c>
      <c r="C3837">
        <v>32</v>
      </c>
    </row>
    <row r="3838" spans="1:3" ht="14.5" x14ac:dyDescent="0.35">
      <c r="A3838" s="104" t="s">
        <v>2543</v>
      </c>
      <c r="B3838" s="1">
        <v>44249</v>
      </c>
      <c r="C3838">
        <v>8</v>
      </c>
    </row>
    <row r="3839" spans="1:3" ht="14.5" x14ac:dyDescent="0.35">
      <c r="A3839" s="104" t="s">
        <v>1616</v>
      </c>
      <c r="B3839" s="1">
        <v>44249</v>
      </c>
      <c r="C3839">
        <v>16</v>
      </c>
    </row>
    <row r="3840" spans="1:3" ht="14.5" x14ac:dyDescent="0.35">
      <c r="A3840" s="104" t="s">
        <v>1654</v>
      </c>
      <c r="B3840" s="1">
        <v>44249</v>
      </c>
      <c r="C3840">
        <v>32</v>
      </c>
    </row>
    <row r="3841" spans="1:3" ht="14.5" x14ac:dyDescent="0.35">
      <c r="A3841" s="104" t="s">
        <v>2599</v>
      </c>
      <c r="B3841" s="1">
        <v>44249</v>
      </c>
      <c r="C3841">
        <v>2</v>
      </c>
    </row>
    <row r="3842" spans="1:3" ht="14.5" x14ac:dyDescent="0.35">
      <c r="A3842" s="104" t="s">
        <v>1833</v>
      </c>
      <c r="B3842" s="1">
        <v>44249</v>
      </c>
      <c r="C3842">
        <v>4</v>
      </c>
    </row>
    <row r="3843" spans="1:3" ht="14.5" x14ac:dyDescent="0.35">
      <c r="A3843" s="104" t="s">
        <v>2177</v>
      </c>
      <c r="B3843" s="1">
        <v>44249</v>
      </c>
      <c r="C3843">
        <v>2</v>
      </c>
    </row>
    <row r="3844" spans="1:3" ht="14.5" x14ac:dyDescent="0.35">
      <c r="A3844" s="104" t="s">
        <v>109</v>
      </c>
      <c r="B3844" s="1">
        <v>44249</v>
      </c>
      <c r="C3844">
        <v>3</v>
      </c>
    </row>
    <row r="3845" spans="1:3" ht="14.5" x14ac:dyDescent="0.35">
      <c r="A3845" s="104" t="s">
        <v>3142</v>
      </c>
      <c r="B3845" s="1">
        <v>44249</v>
      </c>
      <c r="C3845">
        <v>8</v>
      </c>
    </row>
    <row r="3846" spans="1:3" ht="14.5" x14ac:dyDescent="0.35">
      <c r="A3846" s="104" t="s">
        <v>1389</v>
      </c>
      <c r="B3846" s="1">
        <v>44249</v>
      </c>
      <c r="C3846">
        <v>50</v>
      </c>
    </row>
    <row r="3847" spans="1:3" ht="14.5" x14ac:dyDescent="0.35">
      <c r="A3847" s="104" t="s">
        <v>1689</v>
      </c>
      <c r="B3847" s="1">
        <v>44249</v>
      </c>
      <c r="C3847">
        <v>1</v>
      </c>
    </row>
    <row r="3848" spans="1:3" ht="14.5" x14ac:dyDescent="0.35">
      <c r="A3848" s="104" t="s">
        <v>33</v>
      </c>
      <c r="B3848" s="1">
        <v>44249</v>
      </c>
      <c r="C3848">
        <v>1</v>
      </c>
    </row>
    <row r="3849" spans="1:3" ht="14.5" x14ac:dyDescent="0.35">
      <c r="A3849" s="104" t="s">
        <v>33</v>
      </c>
      <c r="B3849" s="1">
        <v>44249</v>
      </c>
      <c r="C3849">
        <v>1</v>
      </c>
    </row>
    <row r="3850" spans="1:3" ht="14.5" x14ac:dyDescent="0.35">
      <c r="A3850" s="104" t="s">
        <v>122</v>
      </c>
      <c r="B3850" s="1">
        <v>44249</v>
      </c>
      <c r="C3850">
        <v>2</v>
      </c>
    </row>
    <row r="3851" spans="1:3" ht="14.5" x14ac:dyDescent="0.35">
      <c r="A3851" s="104" t="s">
        <v>825</v>
      </c>
      <c r="B3851" s="1">
        <v>44249</v>
      </c>
      <c r="C3851">
        <v>1</v>
      </c>
    </row>
    <row r="3852" spans="1:3" ht="14.5" x14ac:dyDescent="0.35">
      <c r="A3852" s="104" t="s">
        <v>250</v>
      </c>
      <c r="B3852" s="1">
        <v>44249</v>
      </c>
      <c r="C3852">
        <v>1</v>
      </c>
    </row>
    <row r="3853" spans="1:3" ht="14.5" x14ac:dyDescent="0.35">
      <c r="A3853" s="104" t="s">
        <v>41</v>
      </c>
      <c r="B3853" s="1">
        <v>44249</v>
      </c>
      <c r="C3853">
        <v>1</v>
      </c>
    </row>
    <row r="3854" spans="1:3" ht="14.5" x14ac:dyDescent="0.35">
      <c r="A3854" s="104" t="s">
        <v>953</v>
      </c>
      <c r="B3854" s="1">
        <v>44249</v>
      </c>
      <c r="C3854">
        <v>1</v>
      </c>
    </row>
    <row r="3855" spans="1:3" ht="14.5" x14ac:dyDescent="0.35">
      <c r="A3855" s="104" t="s">
        <v>193</v>
      </c>
      <c r="B3855" s="1">
        <v>44249</v>
      </c>
      <c r="C3855">
        <v>2</v>
      </c>
    </row>
    <row r="3856" spans="1:3" ht="14.5" x14ac:dyDescent="0.35">
      <c r="A3856" s="104" t="s">
        <v>1921</v>
      </c>
      <c r="B3856" s="1">
        <v>44249</v>
      </c>
      <c r="C3856">
        <v>24</v>
      </c>
    </row>
    <row r="3857" spans="1:3" ht="14.5" x14ac:dyDescent="0.35">
      <c r="A3857" s="104" t="s">
        <v>3143</v>
      </c>
      <c r="B3857" s="1">
        <v>44249</v>
      </c>
      <c r="C3857">
        <v>4</v>
      </c>
    </row>
    <row r="3858" spans="1:3" ht="14.5" x14ac:dyDescent="0.35">
      <c r="A3858" s="104" t="s">
        <v>274</v>
      </c>
      <c r="B3858" s="1">
        <v>44249</v>
      </c>
      <c r="C3858">
        <v>8</v>
      </c>
    </row>
    <row r="3859" spans="1:3" ht="14.5" x14ac:dyDescent="0.35">
      <c r="A3859" s="104" t="s">
        <v>1675</v>
      </c>
      <c r="B3859" s="1">
        <v>44249</v>
      </c>
      <c r="C3859">
        <v>16</v>
      </c>
    </row>
    <row r="3860" spans="1:3" ht="14.5" x14ac:dyDescent="0.35">
      <c r="A3860" s="104" t="s">
        <v>188</v>
      </c>
      <c r="B3860" s="1">
        <v>44249</v>
      </c>
      <c r="C3860">
        <v>8</v>
      </c>
    </row>
    <row r="3861" spans="1:3" ht="14.5" x14ac:dyDescent="0.35">
      <c r="A3861" s="104" t="s">
        <v>170</v>
      </c>
      <c r="B3861" s="1">
        <v>44249</v>
      </c>
      <c r="C3861">
        <v>8</v>
      </c>
    </row>
    <row r="3862" spans="1:3" ht="14.5" x14ac:dyDescent="0.35">
      <c r="A3862" s="104" t="s">
        <v>116</v>
      </c>
      <c r="B3862" s="1">
        <v>44249</v>
      </c>
      <c r="C3862">
        <v>8</v>
      </c>
    </row>
    <row r="3863" spans="1:3" ht="14.5" x14ac:dyDescent="0.35">
      <c r="A3863" s="104" t="s">
        <v>1931</v>
      </c>
      <c r="B3863" s="1">
        <v>44249</v>
      </c>
      <c r="C3863">
        <v>16</v>
      </c>
    </row>
    <row r="3864" spans="1:3" ht="14.5" x14ac:dyDescent="0.35">
      <c r="A3864" s="104" t="s">
        <v>1375</v>
      </c>
      <c r="B3864" s="1">
        <v>44249</v>
      </c>
      <c r="C3864">
        <v>18</v>
      </c>
    </row>
    <row r="3865" spans="1:3" ht="14.5" x14ac:dyDescent="0.35">
      <c r="A3865" s="104" t="s">
        <v>2214</v>
      </c>
      <c r="B3865" s="1">
        <v>44249</v>
      </c>
      <c r="C3865">
        <v>16</v>
      </c>
    </row>
    <row r="3866" spans="1:3" ht="14.5" x14ac:dyDescent="0.35">
      <c r="A3866" s="104" t="s">
        <v>1381</v>
      </c>
      <c r="B3866" s="1">
        <v>44249</v>
      </c>
      <c r="C3866">
        <v>6</v>
      </c>
    </row>
    <row r="3867" spans="1:3" ht="14.5" x14ac:dyDescent="0.35">
      <c r="A3867" s="104" t="s">
        <v>495</v>
      </c>
      <c r="B3867" s="1">
        <v>44249</v>
      </c>
      <c r="C3867">
        <v>8</v>
      </c>
    </row>
    <row r="3868" spans="1:3" ht="14.5" x14ac:dyDescent="0.35">
      <c r="A3868" s="104" t="s">
        <v>3144</v>
      </c>
      <c r="B3868" s="1">
        <v>44249</v>
      </c>
      <c r="C3868">
        <v>4</v>
      </c>
    </row>
    <row r="3869" spans="1:3" ht="14.5" x14ac:dyDescent="0.35">
      <c r="A3869" s="104" t="s">
        <v>3145</v>
      </c>
      <c r="B3869" s="1">
        <v>44249</v>
      </c>
      <c r="C3869">
        <v>8</v>
      </c>
    </row>
    <row r="3870" spans="1:3" ht="14.5" x14ac:dyDescent="0.35">
      <c r="A3870" s="104" t="s">
        <v>1755</v>
      </c>
      <c r="B3870" s="1">
        <v>44249</v>
      </c>
      <c r="C3870">
        <v>28</v>
      </c>
    </row>
    <row r="3871" spans="1:3" ht="14.5" x14ac:dyDescent="0.35">
      <c r="A3871" s="104" t="s">
        <v>1958</v>
      </c>
      <c r="B3871" s="1">
        <v>44249</v>
      </c>
      <c r="C3871">
        <v>8</v>
      </c>
    </row>
    <row r="3872" spans="1:3" ht="14.5" x14ac:dyDescent="0.35">
      <c r="A3872" s="104" t="s">
        <v>2014</v>
      </c>
      <c r="B3872" s="1">
        <v>44249</v>
      </c>
      <c r="C3872">
        <v>16</v>
      </c>
    </row>
    <row r="3873" spans="1:3" ht="14.5" x14ac:dyDescent="0.35">
      <c r="A3873" s="104" t="s">
        <v>1028</v>
      </c>
      <c r="B3873" s="1">
        <v>44249</v>
      </c>
      <c r="C3873">
        <v>20</v>
      </c>
    </row>
    <row r="3874" spans="1:3" ht="14.5" x14ac:dyDescent="0.35">
      <c r="A3874" s="104" t="s">
        <v>365</v>
      </c>
      <c r="B3874" s="1">
        <v>44249</v>
      </c>
      <c r="C3874">
        <v>8</v>
      </c>
    </row>
    <row r="3875" spans="1:3" ht="14.5" x14ac:dyDescent="0.35">
      <c r="A3875" s="104" t="s">
        <v>2947</v>
      </c>
      <c r="B3875" s="1">
        <v>44249</v>
      </c>
      <c r="C3875">
        <v>4</v>
      </c>
    </row>
    <row r="3876" spans="1:3" ht="14.5" x14ac:dyDescent="0.35">
      <c r="A3876" s="104" t="s">
        <v>2203</v>
      </c>
      <c r="B3876" s="1">
        <v>44250</v>
      </c>
      <c r="C3876">
        <v>144</v>
      </c>
    </row>
    <row r="3877" spans="1:3" ht="14.5" x14ac:dyDescent="0.35">
      <c r="A3877" s="104" t="s">
        <v>2309</v>
      </c>
      <c r="B3877" s="1">
        <v>44250</v>
      </c>
      <c r="C3877">
        <v>60</v>
      </c>
    </row>
    <row r="3878" spans="1:3" ht="14.5" x14ac:dyDescent="0.35">
      <c r="A3878" s="105" t="s">
        <v>707</v>
      </c>
      <c r="B3878" s="1">
        <v>44250</v>
      </c>
      <c r="C3878">
        <v>500</v>
      </c>
    </row>
    <row r="3879" spans="1:3" ht="14.5" x14ac:dyDescent="0.35">
      <c r="A3879" s="105" t="s">
        <v>707</v>
      </c>
      <c r="B3879" s="1">
        <v>44250</v>
      </c>
      <c r="C3879">
        <v>2000</v>
      </c>
    </row>
    <row r="3880" spans="1:3" ht="14.5" x14ac:dyDescent="0.35">
      <c r="A3880" s="104" t="s">
        <v>3146</v>
      </c>
      <c r="B3880" s="1">
        <v>44250</v>
      </c>
      <c r="C3880">
        <v>4</v>
      </c>
    </row>
    <row r="3881" spans="1:3" ht="14.5" x14ac:dyDescent="0.35">
      <c r="A3881" s="104" t="s">
        <v>3146</v>
      </c>
      <c r="B3881" s="1">
        <v>44250</v>
      </c>
      <c r="C3881">
        <v>3</v>
      </c>
    </row>
    <row r="3882" spans="1:3" ht="14.5" x14ac:dyDescent="0.35">
      <c r="A3882" s="104" t="s">
        <v>1670</v>
      </c>
      <c r="B3882" s="1">
        <v>44250</v>
      </c>
      <c r="C3882">
        <v>300</v>
      </c>
    </row>
    <row r="3883" spans="1:3" ht="14.5" x14ac:dyDescent="0.35">
      <c r="A3883" s="104" t="s">
        <v>8</v>
      </c>
      <c r="B3883" s="1">
        <v>44250</v>
      </c>
      <c r="C3883">
        <v>7</v>
      </c>
    </row>
    <row r="3884" spans="1:3" ht="14.5" x14ac:dyDescent="0.35">
      <c r="A3884" s="104" t="s">
        <v>2586</v>
      </c>
      <c r="B3884" s="1">
        <v>44250</v>
      </c>
      <c r="C3884">
        <v>8</v>
      </c>
    </row>
    <row r="3885" spans="1:3" ht="14.5" x14ac:dyDescent="0.35">
      <c r="A3885" s="104" t="s">
        <v>2348</v>
      </c>
      <c r="B3885" s="1">
        <v>44250</v>
      </c>
      <c r="C3885">
        <v>16</v>
      </c>
    </row>
    <row r="3886" spans="1:3" ht="14.5" x14ac:dyDescent="0.35">
      <c r="A3886" s="104" t="s">
        <v>3103</v>
      </c>
      <c r="B3886" s="1">
        <v>44250</v>
      </c>
      <c r="C3886">
        <v>8</v>
      </c>
    </row>
    <row r="3887" spans="1:3" ht="14.5" x14ac:dyDescent="0.35">
      <c r="A3887" s="104" t="s">
        <v>3147</v>
      </c>
      <c r="B3887" s="1">
        <v>44250</v>
      </c>
      <c r="C3887">
        <v>1</v>
      </c>
    </row>
    <row r="3888" spans="1:3" ht="14.5" x14ac:dyDescent="0.35">
      <c r="A3888" s="104" t="s">
        <v>3148</v>
      </c>
      <c r="B3888" s="1">
        <v>44250</v>
      </c>
      <c r="C3888">
        <v>3</v>
      </c>
    </row>
    <row r="3889" spans="1:3" ht="14.5" x14ac:dyDescent="0.35">
      <c r="A3889" s="104" t="s">
        <v>1590</v>
      </c>
      <c r="B3889" s="1">
        <v>44250</v>
      </c>
      <c r="C3889">
        <v>1</v>
      </c>
    </row>
    <row r="3890" spans="1:3" ht="14.5" x14ac:dyDescent="0.35">
      <c r="A3890" s="104" t="s">
        <v>2597</v>
      </c>
      <c r="B3890" s="1">
        <v>44250</v>
      </c>
      <c r="C3890">
        <v>1</v>
      </c>
    </row>
    <row r="3891" spans="1:3" ht="14.5" x14ac:dyDescent="0.35">
      <c r="A3891" s="104" t="s">
        <v>3149</v>
      </c>
      <c r="B3891" s="1">
        <v>44250</v>
      </c>
      <c r="C3891">
        <v>9</v>
      </c>
    </row>
    <row r="3892" spans="1:3" ht="14.5" x14ac:dyDescent="0.35">
      <c r="A3892" s="104" t="s">
        <v>3150</v>
      </c>
      <c r="B3892" s="1">
        <v>44250</v>
      </c>
      <c r="C3892">
        <v>22</v>
      </c>
    </row>
    <row r="3893" spans="1:3" ht="14.5" x14ac:dyDescent="0.35">
      <c r="A3893" s="104" t="s">
        <v>1590</v>
      </c>
      <c r="B3893" s="1">
        <v>44250</v>
      </c>
      <c r="C3893">
        <v>1</v>
      </c>
    </row>
    <row r="3894" spans="1:3" ht="14.5" x14ac:dyDescent="0.35">
      <c r="A3894" s="104" t="s">
        <v>1344</v>
      </c>
      <c r="B3894" s="1">
        <v>44250</v>
      </c>
      <c r="C3894">
        <v>128</v>
      </c>
    </row>
    <row r="3895" spans="1:3" ht="14.5" x14ac:dyDescent="0.35">
      <c r="A3895" s="104" t="s">
        <v>1805</v>
      </c>
      <c r="B3895" s="1">
        <v>44250</v>
      </c>
      <c r="C3895">
        <v>117</v>
      </c>
    </row>
    <row r="3896" spans="1:3" ht="14.5" x14ac:dyDescent="0.35">
      <c r="A3896" s="104" t="s">
        <v>543</v>
      </c>
      <c r="B3896" s="1">
        <v>44250</v>
      </c>
      <c r="C3896">
        <v>5</v>
      </c>
    </row>
    <row r="3897" spans="1:3" ht="14.5" x14ac:dyDescent="0.35">
      <c r="A3897" s="105" t="s">
        <v>251</v>
      </c>
      <c r="B3897" s="1">
        <v>44250</v>
      </c>
      <c r="C3897">
        <v>850</v>
      </c>
    </row>
    <row r="3898" spans="1:3" ht="14.5" x14ac:dyDescent="0.35">
      <c r="A3898" s="105" t="s">
        <v>251</v>
      </c>
      <c r="B3898" s="1">
        <v>44250</v>
      </c>
      <c r="C3898">
        <v>150</v>
      </c>
    </row>
    <row r="3899" spans="1:3" ht="14.5" x14ac:dyDescent="0.35">
      <c r="A3899" s="105" t="s">
        <v>251</v>
      </c>
      <c r="B3899" s="1">
        <v>44250</v>
      </c>
      <c r="C3899">
        <v>1000</v>
      </c>
    </row>
    <row r="3900" spans="1:3" ht="14.5" x14ac:dyDescent="0.35">
      <c r="A3900" s="104" t="s">
        <v>1168</v>
      </c>
      <c r="B3900" s="1">
        <v>44250</v>
      </c>
      <c r="C3900">
        <v>25</v>
      </c>
    </row>
    <row r="3901" spans="1:3" ht="14.5" x14ac:dyDescent="0.35">
      <c r="A3901" s="104" t="s">
        <v>1168</v>
      </c>
      <c r="B3901" s="1">
        <v>44250</v>
      </c>
      <c r="C3901">
        <v>50</v>
      </c>
    </row>
    <row r="3902" spans="1:3" ht="14.5" x14ac:dyDescent="0.35">
      <c r="A3902" s="104" t="s">
        <v>1169</v>
      </c>
      <c r="B3902" s="1">
        <v>44250</v>
      </c>
      <c r="C3902">
        <v>50</v>
      </c>
    </row>
    <row r="3903" spans="1:3" ht="14.5" x14ac:dyDescent="0.35">
      <c r="A3903" s="104" t="s">
        <v>1169</v>
      </c>
      <c r="B3903" s="1">
        <v>44250</v>
      </c>
      <c r="C3903">
        <v>50</v>
      </c>
    </row>
    <row r="3904" spans="1:3" ht="14.5" x14ac:dyDescent="0.35">
      <c r="A3904" s="104" t="s">
        <v>1124</v>
      </c>
      <c r="B3904" s="1">
        <v>44250</v>
      </c>
      <c r="C3904">
        <v>25</v>
      </c>
    </row>
    <row r="3905" spans="1:3" ht="14.5" x14ac:dyDescent="0.35">
      <c r="A3905" s="104" t="s">
        <v>1125</v>
      </c>
      <c r="B3905" s="1">
        <v>44250</v>
      </c>
      <c r="C3905">
        <v>25</v>
      </c>
    </row>
    <row r="3906" spans="1:3" ht="14.5" x14ac:dyDescent="0.35">
      <c r="A3906" s="104" t="s">
        <v>1758</v>
      </c>
      <c r="B3906" s="1">
        <v>44250</v>
      </c>
      <c r="C3906">
        <v>50</v>
      </c>
    </row>
    <row r="3907" spans="1:3" ht="14.5" x14ac:dyDescent="0.35">
      <c r="A3907" s="104" t="s">
        <v>3151</v>
      </c>
      <c r="B3907" s="1">
        <v>44250</v>
      </c>
      <c r="C3907">
        <v>40</v>
      </c>
    </row>
    <row r="3908" spans="1:3" ht="14.5" x14ac:dyDescent="0.35">
      <c r="A3908" s="104" t="s">
        <v>3152</v>
      </c>
      <c r="B3908" s="1">
        <v>44250</v>
      </c>
      <c r="C3908">
        <v>8</v>
      </c>
    </row>
    <row r="3909" spans="1:3" ht="14.5" x14ac:dyDescent="0.35">
      <c r="A3909" s="104" t="s">
        <v>2702</v>
      </c>
      <c r="B3909" s="1">
        <v>44250</v>
      </c>
      <c r="C3909">
        <v>40</v>
      </c>
    </row>
    <row r="3910" spans="1:3" ht="14.5" x14ac:dyDescent="0.35">
      <c r="A3910" s="104" t="s">
        <v>3153</v>
      </c>
      <c r="B3910" s="1">
        <v>44250</v>
      </c>
      <c r="C3910">
        <v>10</v>
      </c>
    </row>
    <row r="3911" spans="1:3" ht="14.5" x14ac:dyDescent="0.35">
      <c r="A3911" s="104" t="s">
        <v>3154</v>
      </c>
      <c r="B3911" s="1">
        <v>44250</v>
      </c>
      <c r="C3911">
        <v>20</v>
      </c>
    </row>
    <row r="3912" spans="1:3" ht="14.5" x14ac:dyDescent="0.35">
      <c r="A3912" s="104" t="s">
        <v>3155</v>
      </c>
      <c r="B3912" s="1">
        <v>44250</v>
      </c>
      <c r="C3912">
        <v>30</v>
      </c>
    </row>
    <row r="3913" spans="1:3" ht="14.5" x14ac:dyDescent="0.35">
      <c r="A3913" s="104" t="s">
        <v>3156</v>
      </c>
      <c r="B3913" s="1">
        <v>44250</v>
      </c>
      <c r="C3913">
        <v>60</v>
      </c>
    </row>
    <row r="3914" spans="1:3" ht="14.5" x14ac:dyDescent="0.35">
      <c r="A3914" s="104" t="s">
        <v>3157</v>
      </c>
      <c r="B3914" s="1">
        <v>44250</v>
      </c>
      <c r="C3914">
        <v>32</v>
      </c>
    </row>
    <row r="3915" spans="1:3" ht="14.5" x14ac:dyDescent="0.35">
      <c r="A3915" s="104" t="s">
        <v>3158</v>
      </c>
      <c r="B3915" s="1">
        <v>44250</v>
      </c>
      <c r="C3915">
        <v>2</v>
      </c>
    </row>
    <row r="3916" spans="1:3" ht="14.5" x14ac:dyDescent="0.35">
      <c r="A3916" s="104" t="s">
        <v>33</v>
      </c>
      <c r="B3916" s="1">
        <v>44250</v>
      </c>
      <c r="C3916">
        <v>2</v>
      </c>
    </row>
    <row r="3917" spans="1:3" ht="14.5" x14ac:dyDescent="0.35">
      <c r="A3917" s="104" t="s">
        <v>106</v>
      </c>
      <c r="B3917" s="1">
        <v>44250</v>
      </c>
      <c r="C3917">
        <v>3</v>
      </c>
    </row>
    <row r="3918" spans="1:3" ht="14.5" x14ac:dyDescent="0.35">
      <c r="A3918" s="104" t="s">
        <v>107</v>
      </c>
      <c r="B3918" s="1">
        <v>44250</v>
      </c>
      <c r="C3918">
        <v>1</v>
      </c>
    </row>
    <row r="3919" spans="1:3" ht="14.5" x14ac:dyDescent="0.35">
      <c r="A3919" s="104" t="s">
        <v>14</v>
      </c>
      <c r="B3919" s="1">
        <v>44250</v>
      </c>
      <c r="C3919">
        <v>1</v>
      </c>
    </row>
    <row r="3920" spans="1:3" ht="14.5" x14ac:dyDescent="0.35">
      <c r="A3920" s="104" t="s">
        <v>41</v>
      </c>
      <c r="B3920" s="1">
        <v>44250</v>
      </c>
      <c r="C3920">
        <v>1</v>
      </c>
    </row>
    <row r="3921" spans="1:3" ht="14.5" x14ac:dyDescent="0.35">
      <c r="A3921" s="104" t="s">
        <v>19</v>
      </c>
      <c r="B3921" s="1">
        <v>44250</v>
      </c>
      <c r="C3921">
        <v>1</v>
      </c>
    </row>
    <row r="3922" spans="1:3" ht="14.5" x14ac:dyDescent="0.35">
      <c r="A3922" s="104" t="s">
        <v>1675</v>
      </c>
      <c r="B3922" s="1">
        <v>44250</v>
      </c>
      <c r="C3922">
        <v>16</v>
      </c>
    </row>
    <row r="3923" spans="1:3" ht="14.5" x14ac:dyDescent="0.35">
      <c r="A3923" s="104" t="s">
        <v>2371</v>
      </c>
      <c r="B3923" s="1">
        <v>44250</v>
      </c>
      <c r="C3923">
        <v>4</v>
      </c>
    </row>
    <row r="3924" spans="1:3" ht="14.5" x14ac:dyDescent="0.35">
      <c r="A3924" s="104" t="s">
        <v>3028</v>
      </c>
      <c r="B3924" s="1">
        <v>44250</v>
      </c>
      <c r="C3924">
        <v>2</v>
      </c>
    </row>
    <row r="3925" spans="1:3" ht="14.5" x14ac:dyDescent="0.35">
      <c r="A3925" s="104" t="s">
        <v>1658</v>
      </c>
      <c r="B3925" s="1">
        <v>44250</v>
      </c>
      <c r="C3925">
        <v>32</v>
      </c>
    </row>
    <row r="3926" spans="1:3" ht="14.5" x14ac:dyDescent="0.35">
      <c r="A3926" s="104" t="s">
        <v>2214</v>
      </c>
      <c r="B3926" s="1">
        <v>44250</v>
      </c>
      <c r="C3926">
        <v>16</v>
      </c>
    </row>
    <row r="3927" spans="1:3" ht="14.5" x14ac:dyDescent="0.35">
      <c r="A3927" s="104" t="s">
        <v>2713</v>
      </c>
      <c r="B3927" s="1">
        <v>44250</v>
      </c>
      <c r="C3927">
        <v>8</v>
      </c>
    </row>
    <row r="3928" spans="1:3" ht="14.5" x14ac:dyDescent="0.35">
      <c r="A3928" s="104" t="s">
        <v>3159</v>
      </c>
      <c r="B3928" s="1">
        <v>44250</v>
      </c>
      <c r="C3928">
        <v>16</v>
      </c>
    </row>
    <row r="3929" spans="1:3" ht="14.5" x14ac:dyDescent="0.35">
      <c r="A3929" s="104" t="s">
        <v>1927</v>
      </c>
      <c r="B3929" s="1">
        <v>44250</v>
      </c>
      <c r="C3929">
        <v>16</v>
      </c>
    </row>
    <row r="3930" spans="1:3" ht="14.5" x14ac:dyDescent="0.35">
      <c r="A3930" s="104" t="s">
        <v>3160</v>
      </c>
      <c r="B3930" s="1">
        <v>44250</v>
      </c>
      <c r="C3930">
        <v>4</v>
      </c>
    </row>
    <row r="3931" spans="1:3" ht="14.5" x14ac:dyDescent="0.35">
      <c r="A3931" s="104" t="s">
        <v>3161</v>
      </c>
      <c r="B3931" s="1">
        <v>44250</v>
      </c>
      <c r="C3931">
        <v>8</v>
      </c>
    </row>
    <row r="3932" spans="1:3" ht="14.5" x14ac:dyDescent="0.35">
      <c r="A3932" s="104" t="s">
        <v>1755</v>
      </c>
      <c r="B3932" s="1">
        <v>44250</v>
      </c>
      <c r="C3932">
        <v>16</v>
      </c>
    </row>
    <row r="3933" spans="1:3" ht="14.5" x14ac:dyDescent="0.35">
      <c r="A3933" s="104" t="s">
        <v>2014</v>
      </c>
      <c r="B3933" s="1">
        <v>44250</v>
      </c>
      <c r="C3933">
        <v>16</v>
      </c>
    </row>
    <row r="3934" spans="1:3" ht="14.5" x14ac:dyDescent="0.35">
      <c r="A3934" s="104" t="s">
        <v>1170</v>
      </c>
      <c r="B3934" s="1">
        <v>44250</v>
      </c>
      <c r="C3934">
        <v>4</v>
      </c>
    </row>
    <row r="3935" spans="1:3" ht="14.5" x14ac:dyDescent="0.35">
      <c r="A3935" s="104" t="s">
        <v>1043</v>
      </c>
      <c r="B3935" s="1">
        <v>44250</v>
      </c>
      <c r="C3935">
        <v>8</v>
      </c>
    </row>
    <row r="3936" spans="1:3" ht="14.5" x14ac:dyDescent="0.35">
      <c r="A3936" s="104" t="s">
        <v>191</v>
      </c>
      <c r="B3936" s="1">
        <v>44250</v>
      </c>
      <c r="C3936">
        <v>8</v>
      </c>
    </row>
    <row r="3937" spans="1:3" ht="14.5" x14ac:dyDescent="0.35">
      <c r="A3937" s="104" t="s">
        <v>1405</v>
      </c>
      <c r="B3937" s="1">
        <v>44250</v>
      </c>
      <c r="C3937">
        <v>12</v>
      </c>
    </row>
    <row r="3938" spans="1:3" ht="14.5" x14ac:dyDescent="0.35">
      <c r="A3938" s="104" t="s">
        <v>1716</v>
      </c>
      <c r="B3938" s="1">
        <v>44250</v>
      </c>
      <c r="C3938">
        <v>8</v>
      </c>
    </row>
    <row r="3939" spans="1:3" ht="14.5" x14ac:dyDescent="0.35">
      <c r="A3939" s="104" t="s">
        <v>1514</v>
      </c>
      <c r="B3939" s="1">
        <v>44250</v>
      </c>
      <c r="C3939">
        <v>2</v>
      </c>
    </row>
    <row r="3940" spans="1:3" ht="14.5" x14ac:dyDescent="0.35">
      <c r="A3940" s="104" t="s">
        <v>2779</v>
      </c>
      <c r="B3940" s="1">
        <v>44250</v>
      </c>
      <c r="C3940">
        <v>2</v>
      </c>
    </row>
    <row r="3941" spans="1:3" ht="14.5" x14ac:dyDescent="0.35">
      <c r="A3941" s="104" t="s">
        <v>2780</v>
      </c>
      <c r="B3941" s="1">
        <v>44250</v>
      </c>
      <c r="C3941">
        <v>8</v>
      </c>
    </row>
    <row r="3942" spans="1:3" ht="14.5" x14ac:dyDescent="0.35">
      <c r="A3942" s="104" t="s">
        <v>2277</v>
      </c>
      <c r="B3942" s="1">
        <v>44250</v>
      </c>
      <c r="C3942">
        <v>6</v>
      </c>
    </row>
    <row r="3943" spans="1:3" ht="14.5" x14ac:dyDescent="0.35">
      <c r="A3943" s="104" t="s">
        <v>2157</v>
      </c>
      <c r="B3943" s="1">
        <v>44250</v>
      </c>
      <c r="C3943">
        <v>8</v>
      </c>
    </row>
    <row r="3944" spans="1:3" ht="14.5" x14ac:dyDescent="0.35">
      <c r="A3944" s="104" t="s">
        <v>3080</v>
      </c>
      <c r="B3944" s="1">
        <v>44250</v>
      </c>
      <c r="C3944">
        <v>8</v>
      </c>
    </row>
    <row r="3945" spans="1:3" ht="14.5" x14ac:dyDescent="0.35">
      <c r="A3945" s="104" t="s">
        <v>3162</v>
      </c>
      <c r="B3945" s="1">
        <v>44250</v>
      </c>
      <c r="C3945">
        <v>4</v>
      </c>
    </row>
    <row r="3946" spans="1:3" ht="14.5" x14ac:dyDescent="0.35">
      <c r="A3946" s="104" t="s">
        <v>3107</v>
      </c>
      <c r="B3946" s="1">
        <v>44250</v>
      </c>
      <c r="C3946">
        <v>2</v>
      </c>
    </row>
    <row r="3947" spans="1:3" ht="14.5" x14ac:dyDescent="0.35">
      <c r="A3947" s="104" t="s">
        <v>3163</v>
      </c>
      <c r="B3947" s="1">
        <v>44250</v>
      </c>
      <c r="C3947">
        <v>2</v>
      </c>
    </row>
    <row r="3948" spans="1:3" ht="14.5" x14ac:dyDescent="0.35">
      <c r="A3948" s="104" t="s">
        <v>1491</v>
      </c>
      <c r="B3948" s="1">
        <v>44250</v>
      </c>
      <c r="C3948">
        <v>32</v>
      </c>
    </row>
    <row r="3949" spans="1:3" ht="14.5" x14ac:dyDescent="0.35">
      <c r="A3949" s="104" t="s">
        <v>1408</v>
      </c>
      <c r="B3949" s="1">
        <v>44250</v>
      </c>
      <c r="C3949">
        <v>48</v>
      </c>
    </row>
    <row r="3950" spans="1:3" ht="14.5" x14ac:dyDescent="0.35">
      <c r="A3950" s="104" t="s">
        <v>1862</v>
      </c>
      <c r="B3950" s="1">
        <v>44250</v>
      </c>
      <c r="C3950">
        <v>8</v>
      </c>
    </row>
    <row r="3951" spans="1:3" ht="14.5" x14ac:dyDescent="0.35">
      <c r="A3951" s="104" t="s">
        <v>1863</v>
      </c>
      <c r="B3951" s="1">
        <v>44250</v>
      </c>
      <c r="C3951">
        <v>4</v>
      </c>
    </row>
    <row r="3952" spans="1:3" ht="14.5" x14ac:dyDescent="0.35">
      <c r="A3952" s="104" t="s">
        <v>1864</v>
      </c>
      <c r="B3952" s="1">
        <v>44250</v>
      </c>
      <c r="C3952">
        <v>8</v>
      </c>
    </row>
    <row r="3953" spans="1:3" ht="14.5" x14ac:dyDescent="0.35">
      <c r="A3953" s="104" t="s">
        <v>2217</v>
      </c>
      <c r="B3953" s="1">
        <v>44250</v>
      </c>
      <c r="C3953">
        <v>12</v>
      </c>
    </row>
    <row r="3954" spans="1:3" ht="14.5" x14ac:dyDescent="0.35">
      <c r="A3954" s="104" t="s">
        <v>1880</v>
      </c>
      <c r="B3954" s="1">
        <v>44250</v>
      </c>
      <c r="C3954">
        <v>16</v>
      </c>
    </row>
    <row r="3955" spans="1:3" ht="14.5" x14ac:dyDescent="0.35">
      <c r="A3955" s="104" t="s">
        <v>1442</v>
      </c>
      <c r="B3955" s="1">
        <v>44250</v>
      </c>
      <c r="C3955">
        <v>16</v>
      </c>
    </row>
    <row r="3956" spans="1:3" ht="14.5" x14ac:dyDescent="0.35">
      <c r="A3956" s="104" t="s">
        <v>1954</v>
      </c>
      <c r="B3956" s="1">
        <v>44250</v>
      </c>
      <c r="C3956">
        <v>16</v>
      </c>
    </row>
    <row r="3957" spans="1:3" ht="14.5" x14ac:dyDescent="0.35">
      <c r="A3957" s="104" t="s">
        <v>1566</v>
      </c>
      <c r="B3957" s="1">
        <v>44250</v>
      </c>
      <c r="C3957">
        <v>16</v>
      </c>
    </row>
    <row r="3958" spans="1:3" ht="14.5" x14ac:dyDescent="0.35">
      <c r="A3958" s="104" t="s">
        <v>1444</v>
      </c>
      <c r="B3958" s="1">
        <v>44250</v>
      </c>
      <c r="C3958">
        <v>32</v>
      </c>
    </row>
    <row r="3959" spans="1:3" ht="14.5" x14ac:dyDescent="0.35">
      <c r="A3959" s="104" t="s">
        <v>1445</v>
      </c>
      <c r="B3959" s="1">
        <v>44250</v>
      </c>
      <c r="C3959">
        <v>36</v>
      </c>
    </row>
    <row r="3960" spans="1:3" ht="14.5" x14ac:dyDescent="0.35">
      <c r="A3960" s="104" t="s">
        <v>1571</v>
      </c>
      <c r="B3960" s="1">
        <v>44250</v>
      </c>
      <c r="C3960">
        <v>32</v>
      </c>
    </row>
    <row r="3961" spans="1:3" ht="14.5" x14ac:dyDescent="0.35">
      <c r="A3961" s="104" t="s">
        <v>1588</v>
      </c>
      <c r="B3961" s="1">
        <v>44250</v>
      </c>
      <c r="C3961">
        <v>32</v>
      </c>
    </row>
    <row r="3962" spans="1:3" ht="14.5" x14ac:dyDescent="0.35">
      <c r="A3962" s="104" t="s">
        <v>1421</v>
      </c>
      <c r="B3962" s="1">
        <v>44250</v>
      </c>
      <c r="C3962">
        <v>32</v>
      </c>
    </row>
    <row r="3963" spans="1:3" ht="14.5" x14ac:dyDescent="0.35">
      <c r="A3963" s="104" t="s">
        <v>1659</v>
      </c>
      <c r="B3963" s="1">
        <v>44250</v>
      </c>
      <c r="C3963">
        <v>16</v>
      </c>
    </row>
    <row r="3964" spans="1:3" ht="14.5" x14ac:dyDescent="0.35">
      <c r="A3964" s="104" t="s">
        <v>1656</v>
      </c>
      <c r="B3964" s="1">
        <v>44250</v>
      </c>
      <c r="C3964">
        <v>16</v>
      </c>
    </row>
    <row r="3965" spans="1:3" ht="14.5" x14ac:dyDescent="0.35">
      <c r="A3965" s="104" t="s">
        <v>1679</v>
      </c>
      <c r="B3965" s="1">
        <v>44250</v>
      </c>
      <c r="C3965">
        <v>16</v>
      </c>
    </row>
    <row r="3966" spans="1:3" ht="14.5" x14ac:dyDescent="0.35">
      <c r="A3966" s="104" t="s">
        <v>1456</v>
      </c>
      <c r="B3966" s="1">
        <v>44250</v>
      </c>
      <c r="C3966">
        <v>8</v>
      </c>
    </row>
    <row r="3967" spans="1:3" ht="14.5" x14ac:dyDescent="0.35">
      <c r="A3967" s="104" t="s">
        <v>1459</v>
      </c>
      <c r="B3967" s="1">
        <v>44250</v>
      </c>
      <c r="C3967">
        <v>16</v>
      </c>
    </row>
    <row r="3968" spans="1:3" ht="14.5" x14ac:dyDescent="0.35">
      <c r="A3968" s="104" t="s">
        <v>1822</v>
      </c>
      <c r="B3968" s="1">
        <v>44250</v>
      </c>
      <c r="C3968">
        <v>16</v>
      </c>
    </row>
    <row r="3969" spans="1:3" ht="14.5" x14ac:dyDescent="0.35">
      <c r="A3969" s="104" t="s">
        <v>1808</v>
      </c>
      <c r="B3969" s="1">
        <v>44250</v>
      </c>
      <c r="C3969">
        <v>32</v>
      </c>
    </row>
    <row r="3970" spans="1:3" ht="14.5" x14ac:dyDescent="0.35">
      <c r="A3970" s="104" t="s">
        <v>1531</v>
      </c>
      <c r="B3970" s="1">
        <v>44250</v>
      </c>
      <c r="C3970">
        <v>32</v>
      </c>
    </row>
    <row r="3971" spans="1:3" ht="14.5" x14ac:dyDescent="0.35">
      <c r="A3971" s="104" t="s">
        <v>1646</v>
      </c>
      <c r="B3971" s="1">
        <v>44250</v>
      </c>
      <c r="C3971">
        <v>32</v>
      </c>
    </row>
    <row r="3972" spans="1:3" ht="14.5" x14ac:dyDescent="0.35">
      <c r="A3972" s="104" t="s">
        <v>1314</v>
      </c>
      <c r="B3972" s="1">
        <v>44250</v>
      </c>
      <c r="C3972">
        <v>50</v>
      </c>
    </row>
    <row r="3973" spans="1:3" ht="14.5" x14ac:dyDescent="0.35">
      <c r="A3973" s="104" t="s">
        <v>9</v>
      </c>
      <c r="B3973" s="1">
        <v>44250</v>
      </c>
      <c r="C3973">
        <v>2</v>
      </c>
    </row>
    <row r="3974" spans="1:3" ht="14.5" x14ac:dyDescent="0.35">
      <c r="A3974" s="104" t="s">
        <v>1334</v>
      </c>
      <c r="B3974" s="1">
        <v>44250</v>
      </c>
      <c r="C3974">
        <v>32</v>
      </c>
    </row>
    <row r="3975" spans="1:3" ht="14.5" x14ac:dyDescent="0.35">
      <c r="A3975" s="104" t="s">
        <v>1689</v>
      </c>
      <c r="B3975" s="1">
        <v>44250</v>
      </c>
      <c r="C3975">
        <v>1</v>
      </c>
    </row>
    <row r="3976" spans="1:3" ht="14.5" x14ac:dyDescent="0.35">
      <c r="A3976" s="104" t="s">
        <v>2799</v>
      </c>
      <c r="B3976" s="1">
        <v>44250</v>
      </c>
      <c r="C3976">
        <v>2</v>
      </c>
    </row>
    <row r="3977" spans="1:3" ht="14.5" x14ac:dyDescent="0.35">
      <c r="A3977" s="104" t="s">
        <v>1558</v>
      </c>
      <c r="B3977" s="1">
        <v>44250</v>
      </c>
      <c r="C3977">
        <v>1</v>
      </c>
    </row>
    <row r="3978" spans="1:3" ht="14.5" x14ac:dyDescent="0.35">
      <c r="A3978" s="104" t="s">
        <v>1657</v>
      </c>
      <c r="B3978" s="1">
        <v>44250</v>
      </c>
      <c r="C3978">
        <v>2</v>
      </c>
    </row>
    <row r="3979" spans="1:3" ht="14.5" x14ac:dyDescent="0.35">
      <c r="A3979" s="104" t="s">
        <v>3018</v>
      </c>
      <c r="B3979" s="1">
        <v>44250</v>
      </c>
      <c r="C3979">
        <v>1</v>
      </c>
    </row>
    <row r="3980" spans="1:3" ht="14.5" x14ac:dyDescent="0.35">
      <c r="A3980" s="104" t="s">
        <v>2764</v>
      </c>
      <c r="B3980" s="1">
        <v>44250</v>
      </c>
      <c r="C3980">
        <v>2</v>
      </c>
    </row>
    <row r="3981" spans="1:3" ht="14.5" x14ac:dyDescent="0.35">
      <c r="A3981" s="104" t="s">
        <v>3164</v>
      </c>
      <c r="B3981" s="1">
        <v>44250</v>
      </c>
      <c r="C3981">
        <v>25</v>
      </c>
    </row>
    <row r="3982" spans="1:3" ht="14.5" x14ac:dyDescent="0.35">
      <c r="A3982" s="104" t="s">
        <v>13</v>
      </c>
      <c r="B3982" s="1">
        <v>44250</v>
      </c>
      <c r="C3982">
        <v>1</v>
      </c>
    </row>
    <row r="3983" spans="1:3" ht="14.5" x14ac:dyDescent="0.35">
      <c r="A3983" s="104" t="s">
        <v>1970</v>
      </c>
      <c r="B3983" s="1">
        <v>44250</v>
      </c>
      <c r="C3983">
        <v>25</v>
      </c>
    </row>
    <row r="3984" spans="1:3" ht="14.5" x14ac:dyDescent="0.35">
      <c r="A3984" s="104" t="s">
        <v>123</v>
      </c>
      <c r="B3984" s="1">
        <v>44250</v>
      </c>
      <c r="C3984">
        <v>2</v>
      </c>
    </row>
    <row r="3985" spans="1:3" ht="14.5" x14ac:dyDescent="0.35">
      <c r="A3985" s="104" t="s">
        <v>38</v>
      </c>
      <c r="B3985" s="1">
        <v>44250</v>
      </c>
      <c r="C3985">
        <v>1</v>
      </c>
    </row>
    <row r="3986" spans="1:3" ht="14.5" x14ac:dyDescent="0.35">
      <c r="A3986" s="104" t="s">
        <v>15</v>
      </c>
      <c r="B3986" s="1">
        <v>44250</v>
      </c>
      <c r="C3986">
        <v>1</v>
      </c>
    </row>
    <row r="3987" spans="1:3" ht="14.5" x14ac:dyDescent="0.35">
      <c r="A3987" s="104" t="s">
        <v>449</v>
      </c>
      <c r="B3987" s="1">
        <v>44250</v>
      </c>
      <c r="C3987">
        <v>1</v>
      </c>
    </row>
    <row r="3988" spans="1:3" ht="14.5" x14ac:dyDescent="0.35">
      <c r="A3988" s="104" t="s">
        <v>238</v>
      </c>
      <c r="B3988" s="1">
        <v>44250</v>
      </c>
      <c r="C3988">
        <v>1</v>
      </c>
    </row>
    <row r="3989" spans="1:3" ht="14.5" x14ac:dyDescent="0.35">
      <c r="A3989" s="104" t="s">
        <v>2052</v>
      </c>
      <c r="B3989" s="1">
        <v>44250</v>
      </c>
      <c r="C3989">
        <v>40</v>
      </c>
    </row>
    <row r="3990" spans="1:3" ht="14.5" x14ac:dyDescent="0.35">
      <c r="A3990" s="104" t="s">
        <v>512</v>
      </c>
      <c r="B3990" s="1">
        <v>44250</v>
      </c>
      <c r="C3990">
        <v>1</v>
      </c>
    </row>
    <row r="3991" spans="1:3" ht="14.5" x14ac:dyDescent="0.35">
      <c r="A3991" s="104" t="s">
        <v>1171</v>
      </c>
      <c r="B3991" s="1">
        <v>44250</v>
      </c>
      <c r="C3991">
        <v>1</v>
      </c>
    </row>
    <row r="3992" spans="1:3" ht="14.5" x14ac:dyDescent="0.35">
      <c r="A3992" s="104" t="s">
        <v>17</v>
      </c>
      <c r="B3992" s="1">
        <v>44250</v>
      </c>
      <c r="C3992">
        <v>1</v>
      </c>
    </row>
    <row r="3993" spans="1:3" ht="14.5" x14ac:dyDescent="0.35">
      <c r="A3993" s="104" t="s">
        <v>250</v>
      </c>
      <c r="B3993" s="1">
        <v>44250</v>
      </c>
      <c r="C3993">
        <v>1</v>
      </c>
    </row>
    <row r="3994" spans="1:3" ht="14.5" x14ac:dyDescent="0.35">
      <c r="A3994" s="104" t="s">
        <v>136</v>
      </c>
      <c r="B3994" s="1">
        <v>44250</v>
      </c>
      <c r="C3994">
        <v>4</v>
      </c>
    </row>
    <row r="3995" spans="1:3" ht="14.5" x14ac:dyDescent="0.35">
      <c r="A3995" s="104" t="s">
        <v>41</v>
      </c>
      <c r="B3995" s="1">
        <v>44250</v>
      </c>
      <c r="C3995">
        <v>1</v>
      </c>
    </row>
    <row r="3996" spans="1:3" ht="14.5" x14ac:dyDescent="0.35">
      <c r="A3996" s="104" t="s">
        <v>1360</v>
      </c>
      <c r="B3996" s="1">
        <v>44250</v>
      </c>
      <c r="C3996">
        <v>8</v>
      </c>
    </row>
    <row r="3997" spans="1:3" ht="14.5" x14ac:dyDescent="0.35">
      <c r="A3997" s="104" t="s">
        <v>2046</v>
      </c>
      <c r="B3997" s="1">
        <v>44250</v>
      </c>
      <c r="C3997">
        <v>32</v>
      </c>
    </row>
    <row r="3998" spans="1:3" ht="14.5" x14ac:dyDescent="0.35">
      <c r="A3998" s="104" t="s">
        <v>1172</v>
      </c>
      <c r="B3998" s="1">
        <v>44250</v>
      </c>
      <c r="C3998">
        <v>4</v>
      </c>
    </row>
    <row r="3999" spans="1:3" ht="14.5" x14ac:dyDescent="0.35">
      <c r="A3999" s="104" t="s">
        <v>359</v>
      </c>
      <c r="B3999" s="1">
        <v>44250</v>
      </c>
      <c r="C3999">
        <v>12</v>
      </c>
    </row>
    <row r="4000" spans="1:3" ht="14.5" x14ac:dyDescent="0.35">
      <c r="A4000" s="104" t="s">
        <v>958</v>
      </c>
      <c r="B4000" s="1">
        <v>44250</v>
      </c>
      <c r="C4000">
        <v>4</v>
      </c>
    </row>
    <row r="4001" spans="1:3" ht="14.5" x14ac:dyDescent="0.35">
      <c r="A4001" s="104" t="s">
        <v>329</v>
      </c>
      <c r="B4001" s="1">
        <v>44250</v>
      </c>
      <c r="C4001">
        <v>4</v>
      </c>
    </row>
    <row r="4002" spans="1:3" ht="14.5" x14ac:dyDescent="0.35">
      <c r="A4002" s="104" t="s">
        <v>1367</v>
      </c>
      <c r="B4002" s="1">
        <v>44250</v>
      </c>
      <c r="C4002">
        <v>16</v>
      </c>
    </row>
    <row r="4003" spans="1:3" ht="14.5" x14ac:dyDescent="0.35">
      <c r="A4003" s="104" t="s">
        <v>1859</v>
      </c>
      <c r="B4003" s="1">
        <v>44250</v>
      </c>
      <c r="C4003">
        <v>16</v>
      </c>
    </row>
    <row r="4004" spans="1:3" ht="14.5" x14ac:dyDescent="0.35">
      <c r="A4004" s="104" t="s">
        <v>146</v>
      </c>
      <c r="B4004" s="1">
        <v>44250</v>
      </c>
      <c r="C4004">
        <v>8</v>
      </c>
    </row>
    <row r="4005" spans="1:3" ht="14.5" x14ac:dyDescent="0.35">
      <c r="A4005" s="104" t="s">
        <v>2371</v>
      </c>
      <c r="B4005" s="1">
        <v>44250</v>
      </c>
      <c r="C4005">
        <v>8</v>
      </c>
    </row>
    <row r="4006" spans="1:3" ht="14.5" x14ac:dyDescent="0.35">
      <c r="A4006" s="104" t="s">
        <v>1173</v>
      </c>
      <c r="B4006" s="1">
        <v>44250</v>
      </c>
      <c r="C4006">
        <v>8</v>
      </c>
    </row>
    <row r="4007" spans="1:3" ht="14.5" x14ac:dyDescent="0.35">
      <c r="A4007" s="104" t="s">
        <v>393</v>
      </c>
      <c r="B4007" s="1">
        <v>44250</v>
      </c>
      <c r="C4007">
        <v>8</v>
      </c>
    </row>
    <row r="4008" spans="1:3" ht="14.5" x14ac:dyDescent="0.35">
      <c r="A4008" s="104" t="s">
        <v>1435</v>
      </c>
      <c r="B4008" s="1">
        <v>44250</v>
      </c>
      <c r="C4008">
        <v>100</v>
      </c>
    </row>
    <row r="4009" spans="1:3" ht="14.5" x14ac:dyDescent="0.35">
      <c r="A4009" s="104" t="s">
        <v>1473</v>
      </c>
      <c r="B4009" s="1">
        <v>44250</v>
      </c>
      <c r="C4009">
        <v>200</v>
      </c>
    </row>
    <row r="4010" spans="1:3" ht="14.5" x14ac:dyDescent="0.35">
      <c r="A4010" s="104" t="s">
        <v>2538</v>
      </c>
      <c r="B4010" s="1">
        <v>44250</v>
      </c>
      <c r="C4010">
        <v>16</v>
      </c>
    </row>
    <row r="4011" spans="1:3" ht="14.5" x14ac:dyDescent="0.35">
      <c r="A4011" s="104" t="s">
        <v>3165</v>
      </c>
      <c r="B4011" s="1">
        <v>44250</v>
      </c>
      <c r="C4011">
        <v>12</v>
      </c>
    </row>
    <row r="4012" spans="1:3" ht="14.5" x14ac:dyDescent="0.35">
      <c r="A4012" s="104" t="s">
        <v>1736</v>
      </c>
      <c r="B4012" s="1">
        <v>44250</v>
      </c>
      <c r="C4012">
        <v>100</v>
      </c>
    </row>
    <row r="4013" spans="1:3" ht="14.5" x14ac:dyDescent="0.35">
      <c r="A4013" s="104" t="s">
        <v>2438</v>
      </c>
      <c r="B4013" s="1">
        <v>44250</v>
      </c>
      <c r="C4013">
        <v>100</v>
      </c>
    </row>
    <row r="4014" spans="1:3" ht="14.5" x14ac:dyDescent="0.35">
      <c r="A4014" s="104" t="s">
        <v>3166</v>
      </c>
      <c r="B4014" s="1">
        <v>44250</v>
      </c>
      <c r="C4014">
        <v>12</v>
      </c>
    </row>
    <row r="4015" spans="1:3" ht="14.5" x14ac:dyDescent="0.35">
      <c r="A4015" s="104" t="s">
        <v>3166</v>
      </c>
      <c r="B4015" s="1">
        <v>44250</v>
      </c>
      <c r="C4015">
        <v>16</v>
      </c>
    </row>
    <row r="4016" spans="1:3" ht="14.5" x14ac:dyDescent="0.35">
      <c r="A4016" s="104" t="s">
        <v>1712</v>
      </c>
      <c r="B4016" s="1">
        <v>44250</v>
      </c>
      <c r="C4016">
        <v>80</v>
      </c>
    </row>
    <row r="4017" spans="1:3" ht="14.5" x14ac:dyDescent="0.35">
      <c r="A4017" s="104" t="s">
        <v>3167</v>
      </c>
      <c r="B4017" s="1">
        <v>44250</v>
      </c>
      <c r="C4017">
        <v>8</v>
      </c>
    </row>
    <row r="4018" spans="1:3" ht="14.5" x14ac:dyDescent="0.35">
      <c r="A4018" s="104" t="s">
        <v>1755</v>
      </c>
      <c r="B4018" s="1">
        <v>44250</v>
      </c>
      <c r="C4018">
        <v>16</v>
      </c>
    </row>
    <row r="4019" spans="1:3" ht="14.5" x14ac:dyDescent="0.35">
      <c r="A4019" s="104" t="s">
        <v>3168</v>
      </c>
      <c r="B4019" s="1">
        <v>44250</v>
      </c>
      <c r="C4019">
        <v>8</v>
      </c>
    </row>
    <row r="4020" spans="1:3" ht="14.5" x14ac:dyDescent="0.35">
      <c r="A4020" s="104" t="s">
        <v>2043</v>
      </c>
      <c r="B4020" s="1">
        <v>44250</v>
      </c>
      <c r="C4020">
        <v>4</v>
      </c>
    </row>
    <row r="4021" spans="1:3" ht="14.5" x14ac:dyDescent="0.35">
      <c r="A4021" s="104" t="s">
        <v>3169</v>
      </c>
      <c r="B4021" s="1">
        <v>44250</v>
      </c>
      <c r="C4021">
        <v>12</v>
      </c>
    </row>
    <row r="4022" spans="1:3" ht="14.5" x14ac:dyDescent="0.35">
      <c r="A4022" s="104" t="s">
        <v>496</v>
      </c>
      <c r="B4022" s="1">
        <v>44250</v>
      </c>
      <c r="C4022">
        <v>8</v>
      </c>
    </row>
    <row r="4023" spans="1:3" ht="14.5" x14ac:dyDescent="0.35">
      <c r="A4023" s="104" t="s">
        <v>1044</v>
      </c>
      <c r="B4023" s="1">
        <v>44250</v>
      </c>
      <c r="C4023">
        <v>16</v>
      </c>
    </row>
    <row r="4024" spans="1:3" ht="14.5" x14ac:dyDescent="0.35">
      <c r="A4024" s="104" t="s">
        <v>964</v>
      </c>
      <c r="B4024" s="1">
        <v>44250</v>
      </c>
      <c r="C4024">
        <v>4</v>
      </c>
    </row>
    <row r="4025" spans="1:3" ht="14.5" x14ac:dyDescent="0.35">
      <c r="A4025" s="104" t="s">
        <v>282</v>
      </c>
      <c r="B4025" s="1">
        <v>44250</v>
      </c>
      <c r="C4025">
        <v>48</v>
      </c>
    </row>
    <row r="4026" spans="1:3" ht="14.5" x14ac:dyDescent="0.35">
      <c r="A4026" s="104" t="s">
        <v>207</v>
      </c>
      <c r="B4026" s="1">
        <v>44250</v>
      </c>
      <c r="C4026">
        <v>4</v>
      </c>
    </row>
    <row r="4027" spans="1:3" ht="14.5" x14ac:dyDescent="0.35">
      <c r="A4027" s="104" t="s">
        <v>130</v>
      </c>
      <c r="B4027" s="1">
        <v>44250</v>
      </c>
      <c r="C4027">
        <v>4</v>
      </c>
    </row>
    <row r="4028" spans="1:3" ht="14.5" x14ac:dyDescent="0.35">
      <c r="A4028" s="104" t="s">
        <v>261</v>
      </c>
      <c r="B4028" s="1">
        <v>44250</v>
      </c>
      <c r="C4028">
        <v>32</v>
      </c>
    </row>
    <row r="4029" spans="1:3" ht="14.5" x14ac:dyDescent="0.35">
      <c r="A4029" s="104" t="s">
        <v>2579</v>
      </c>
      <c r="B4029" s="1">
        <v>44250</v>
      </c>
      <c r="C4029">
        <v>12</v>
      </c>
    </row>
    <row r="4030" spans="1:3" ht="14.5" x14ac:dyDescent="0.35">
      <c r="A4030" s="104" t="s">
        <v>1762</v>
      </c>
      <c r="B4030" s="1">
        <v>44250</v>
      </c>
      <c r="C4030">
        <v>8</v>
      </c>
    </row>
    <row r="4031" spans="1:3" ht="14.5" x14ac:dyDescent="0.35">
      <c r="A4031" s="104" t="s">
        <v>3170</v>
      </c>
      <c r="B4031" s="1">
        <v>44250</v>
      </c>
      <c r="C4031">
        <v>8</v>
      </c>
    </row>
    <row r="4032" spans="1:3" ht="14.5" x14ac:dyDescent="0.35">
      <c r="A4032" s="104" t="s">
        <v>3171</v>
      </c>
      <c r="B4032" s="1">
        <v>44250</v>
      </c>
      <c r="C4032">
        <v>8</v>
      </c>
    </row>
    <row r="4033" spans="1:3" ht="14.5" x14ac:dyDescent="0.35">
      <c r="A4033" s="104" t="s">
        <v>212</v>
      </c>
      <c r="B4033" s="1">
        <v>44250</v>
      </c>
      <c r="C4033">
        <v>5</v>
      </c>
    </row>
    <row r="4034" spans="1:3" ht="14.5" x14ac:dyDescent="0.35">
      <c r="A4034" s="104" t="s">
        <v>214</v>
      </c>
      <c r="B4034" s="1">
        <v>44250</v>
      </c>
      <c r="C4034">
        <v>4</v>
      </c>
    </row>
    <row r="4035" spans="1:3" ht="14.5" x14ac:dyDescent="0.35">
      <c r="A4035" s="104" t="s">
        <v>2778</v>
      </c>
      <c r="B4035" s="1">
        <v>44250</v>
      </c>
      <c r="C4035">
        <v>2</v>
      </c>
    </row>
    <row r="4036" spans="1:3" ht="14.5" x14ac:dyDescent="0.35">
      <c r="A4036" s="104" t="s">
        <v>1964</v>
      </c>
      <c r="B4036" s="1">
        <v>44250</v>
      </c>
      <c r="C4036">
        <v>16</v>
      </c>
    </row>
    <row r="4037" spans="1:3" ht="14.5" x14ac:dyDescent="0.35">
      <c r="A4037" s="104" t="s">
        <v>2876</v>
      </c>
      <c r="B4037" s="1">
        <v>44250</v>
      </c>
      <c r="C4037">
        <v>8</v>
      </c>
    </row>
    <row r="4038" spans="1:3" ht="14.5" x14ac:dyDescent="0.35">
      <c r="A4038" s="104" t="s">
        <v>2960</v>
      </c>
      <c r="B4038" s="1">
        <v>44250</v>
      </c>
      <c r="C4038">
        <v>8</v>
      </c>
    </row>
    <row r="4039" spans="1:3" ht="14.5" x14ac:dyDescent="0.35">
      <c r="A4039" s="104" t="s">
        <v>3172</v>
      </c>
      <c r="B4039" s="1">
        <v>44250</v>
      </c>
      <c r="C4039">
        <v>8</v>
      </c>
    </row>
    <row r="4040" spans="1:3" ht="14.5" x14ac:dyDescent="0.35">
      <c r="A4040" s="104" t="s">
        <v>1411</v>
      </c>
      <c r="B4040" s="1">
        <v>44250</v>
      </c>
      <c r="C4040">
        <v>6</v>
      </c>
    </row>
    <row r="4041" spans="1:3" ht="14.5" x14ac:dyDescent="0.35">
      <c r="A4041" s="104" t="s">
        <v>2880</v>
      </c>
      <c r="B4041" s="1">
        <v>44250</v>
      </c>
      <c r="C4041">
        <v>4</v>
      </c>
    </row>
    <row r="4042" spans="1:3" ht="14.5" x14ac:dyDescent="0.35">
      <c r="A4042" s="104" t="s">
        <v>2227</v>
      </c>
      <c r="B4042" s="1">
        <v>44250</v>
      </c>
      <c r="C4042">
        <v>8</v>
      </c>
    </row>
    <row r="4043" spans="1:3" ht="14.5" x14ac:dyDescent="0.35">
      <c r="A4043" s="104" t="s">
        <v>2216</v>
      </c>
      <c r="B4043" s="1">
        <v>44250</v>
      </c>
      <c r="C4043">
        <v>2</v>
      </c>
    </row>
    <row r="4044" spans="1:3" ht="14.5" x14ac:dyDescent="0.35">
      <c r="A4044" s="104" t="s">
        <v>1949</v>
      </c>
      <c r="B4044" s="1">
        <v>44250</v>
      </c>
      <c r="C4044">
        <v>4</v>
      </c>
    </row>
    <row r="4045" spans="1:3" ht="14.5" x14ac:dyDescent="0.35">
      <c r="A4045" s="104" t="s">
        <v>1422</v>
      </c>
      <c r="B4045" s="1">
        <v>44250</v>
      </c>
      <c r="C4045">
        <v>4</v>
      </c>
    </row>
    <row r="4046" spans="1:3" ht="14.5" x14ac:dyDescent="0.35">
      <c r="A4046" s="104" t="s">
        <v>2888</v>
      </c>
      <c r="B4046" s="1">
        <v>44250</v>
      </c>
      <c r="C4046">
        <v>2</v>
      </c>
    </row>
    <row r="4047" spans="1:3" ht="14.5" x14ac:dyDescent="0.35">
      <c r="A4047" s="104" t="s">
        <v>2972</v>
      </c>
      <c r="B4047" s="1">
        <v>44250</v>
      </c>
      <c r="C4047">
        <v>4</v>
      </c>
    </row>
    <row r="4048" spans="1:3" ht="14.5" x14ac:dyDescent="0.35">
      <c r="A4048" s="104" t="s">
        <v>3173</v>
      </c>
      <c r="B4048" s="1">
        <v>44250</v>
      </c>
      <c r="C4048">
        <v>2</v>
      </c>
    </row>
    <row r="4049" spans="1:3" ht="14.5" x14ac:dyDescent="0.35">
      <c r="A4049" s="104" t="s">
        <v>3174</v>
      </c>
      <c r="B4049" s="1">
        <v>44250</v>
      </c>
      <c r="C4049">
        <v>2</v>
      </c>
    </row>
    <row r="4050" spans="1:3" ht="14.5" x14ac:dyDescent="0.35">
      <c r="A4050" s="104" t="s">
        <v>3175</v>
      </c>
      <c r="B4050" s="1">
        <v>44250</v>
      </c>
      <c r="C4050">
        <v>6</v>
      </c>
    </row>
    <row r="4051" spans="1:3" ht="14.5" x14ac:dyDescent="0.35">
      <c r="A4051" s="104" t="s">
        <v>3083</v>
      </c>
      <c r="B4051" s="1">
        <v>44250</v>
      </c>
      <c r="C4051">
        <v>8</v>
      </c>
    </row>
    <row r="4052" spans="1:3" ht="14.5" x14ac:dyDescent="0.35">
      <c r="A4052" s="104" t="s">
        <v>3131</v>
      </c>
      <c r="B4052" s="1">
        <v>44250</v>
      </c>
      <c r="C4052">
        <v>4</v>
      </c>
    </row>
    <row r="4053" spans="1:3" ht="14.5" x14ac:dyDescent="0.35">
      <c r="A4053" s="104" t="s">
        <v>2894</v>
      </c>
      <c r="B4053" s="1">
        <v>44250</v>
      </c>
      <c r="C4053">
        <v>2</v>
      </c>
    </row>
    <row r="4054" spans="1:3" ht="14.5" x14ac:dyDescent="0.35">
      <c r="A4054" s="104" t="s">
        <v>2013</v>
      </c>
      <c r="B4054" s="1">
        <v>44250</v>
      </c>
      <c r="C4054">
        <v>16</v>
      </c>
    </row>
    <row r="4055" spans="1:3" ht="14.5" x14ac:dyDescent="0.35">
      <c r="A4055" s="104" t="s">
        <v>3176</v>
      </c>
      <c r="B4055" s="1">
        <v>44250</v>
      </c>
      <c r="C4055">
        <v>4</v>
      </c>
    </row>
    <row r="4056" spans="1:3" ht="14.5" x14ac:dyDescent="0.35">
      <c r="A4056" s="104" t="s">
        <v>1430</v>
      </c>
      <c r="B4056" s="1">
        <v>44250</v>
      </c>
      <c r="C4056">
        <v>2</v>
      </c>
    </row>
    <row r="4057" spans="1:3" ht="14.5" x14ac:dyDescent="0.35">
      <c r="A4057" s="104" t="s">
        <v>1430</v>
      </c>
      <c r="B4057" s="1">
        <v>44250</v>
      </c>
      <c r="C4057">
        <v>2</v>
      </c>
    </row>
    <row r="4058" spans="1:3" ht="14.5" x14ac:dyDescent="0.35">
      <c r="A4058" s="104" t="s">
        <v>3045</v>
      </c>
      <c r="B4058" s="1">
        <v>44250</v>
      </c>
      <c r="C4058">
        <v>6</v>
      </c>
    </row>
    <row r="4059" spans="1:3" ht="14.5" x14ac:dyDescent="0.35">
      <c r="A4059" s="104" t="s">
        <v>1491</v>
      </c>
      <c r="B4059" s="1">
        <v>44250</v>
      </c>
      <c r="C4059">
        <v>16</v>
      </c>
    </row>
    <row r="4060" spans="1:3" ht="14.5" x14ac:dyDescent="0.35">
      <c r="A4060" s="104" t="s">
        <v>3014</v>
      </c>
      <c r="B4060" s="1">
        <v>44250</v>
      </c>
      <c r="C4060">
        <v>2</v>
      </c>
    </row>
    <row r="4061" spans="1:3" ht="14.5" x14ac:dyDescent="0.35">
      <c r="A4061" s="104" t="s">
        <v>3014</v>
      </c>
      <c r="B4061" s="1">
        <v>44250</v>
      </c>
      <c r="C4061">
        <v>2</v>
      </c>
    </row>
    <row r="4062" spans="1:3" ht="14.5" x14ac:dyDescent="0.35">
      <c r="A4062" s="104" t="s">
        <v>3046</v>
      </c>
      <c r="B4062" s="1">
        <v>44250</v>
      </c>
      <c r="C4062">
        <v>6</v>
      </c>
    </row>
    <row r="4063" spans="1:3" ht="14.5" x14ac:dyDescent="0.35">
      <c r="A4063" s="104" t="s">
        <v>1862</v>
      </c>
      <c r="B4063" s="1">
        <v>44250</v>
      </c>
      <c r="C4063">
        <v>8</v>
      </c>
    </row>
    <row r="4064" spans="1:3" ht="14.5" x14ac:dyDescent="0.35">
      <c r="A4064" s="104" t="s">
        <v>1863</v>
      </c>
      <c r="B4064" s="1">
        <v>44250</v>
      </c>
      <c r="C4064">
        <v>4</v>
      </c>
    </row>
    <row r="4065" spans="1:3" ht="14.5" x14ac:dyDescent="0.35">
      <c r="A4065" s="104" t="s">
        <v>1947</v>
      </c>
      <c r="B4065" s="1">
        <v>44250</v>
      </c>
      <c r="C4065">
        <v>12</v>
      </c>
    </row>
    <row r="4066" spans="1:3" ht="14.5" x14ac:dyDescent="0.35">
      <c r="A4066" s="104" t="s">
        <v>2756</v>
      </c>
      <c r="B4066" s="1">
        <v>44250</v>
      </c>
      <c r="C4066">
        <v>12</v>
      </c>
    </row>
    <row r="4067" spans="1:3" ht="14.5" x14ac:dyDescent="0.35">
      <c r="A4067" s="104" t="s">
        <v>1821</v>
      </c>
      <c r="B4067" s="1">
        <v>44250</v>
      </c>
      <c r="C4067">
        <v>8</v>
      </c>
    </row>
    <row r="4068" spans="1:3" ht="14.5" x14ac:dyDescent="0.35">
      <c r="A4068" s="104" t="s">
        <v>1588</v>
      </c>
      <c r="B4068" s="1">
        <v>44250</v>
      </c>
      <c r="C4068">
        <v>32</v>
      </c>
    </row>
    <row r="4069" spans="1:3" ht="14.5" x14ac:dyDescent="0.35">
      <c r="A4069" s="104" t="s">
        <v>262</v>
      </c>
      <c r="B4069" s="1">
        <v>44250</v>
      </c>
      <c r="C4069">
        <v>2</v>
      </c>
    </row>
    <row r="4070" spans="1:3" ht="14.5" x14ac:dyDescent="0.35">
      <c r="A4070" s="104" t="s">
        <v>121</v>
      </c>
      <c r="B4070" s="1">
        <v>44250</v>
      </c>
      <c r="C4070">
        <v>1</v>
      </c>
    </row>
    <row r="4071" spans="1:3" ht="14.5" x14ac:dyDescent="0.35">
      <c r="A4071" s="104" t="s">
        <v>2034</v>
      </c>
      <c r="B4071" s="1">
        <v>44250</v>
      </c>
      <c r="C4071">
        <v>8</v>
      </c>
    </row>
    <row r="4072" spans="1:3" ht="14.5" x14ac:dyDescent="0.35">
      <c r="A4072" s="104" t="s">
        <v>1459</v>
      </c>
      <c r="B4072" s="1">
        <v>44250</v>
      </c>
      <c r="C4072">
        <v>28</v>
      </c>
    </row>
    <row r="4073" spans="1:3" ht="14.5" x14ac:dyDescent="0.35">
      <c r="A4073" s="104" t="s">
        <v>1342</v>
      </c>
      <c r="B4073" s="1">
        <v>44250</v>
      </c>
      <c r="C4073">
        <v>100</v>
      </c>
    </row>
    <row r="4074" spans="1:3" ht="14.5" x14ac:dyDescent="0.35">
      <c r="A4074" s="104" t="s">
        <v>1461</v>
      </c>
      <c r="B4074" s="1">
        <v>44250</v>
      </c>
      <c r="C4074">
        <v>16</v>
      </c>
    </row>
    <row r="4075" spans="1:3" ht="14.5" x14ac:dyDescent="0.35">
      <c r="A4075" s="104" t="s">
        <v>1646</v>
      </c>
      <c r="B4075" s="1">
        <v>44250</v>
      </c>
      <c r="C4075">
        <v>32</v>
      </c>
    </row>
    <row r="4076" spans="1:3" ht="14.5" x14ac:dyDescent="0.35">
      <c r="A4076" s="104" t="s">
        <v>1531</v>
      </c>
      <c r="B4076" s="1">
        <v>44250</v>
      </c>
      <c r="C4076">
        <v>48</v>
      </c>
    </row>
    <row r="4077" spans="1:3" ht="14.5" x14ac:dyDescent="0.35">
      <c r="A4077" s="104" t="s">
        <v>1468</v>
      </c>
      <c r="B4077" s="1">
        <v>44250</v>
      </c>
      <c r="C4077">
        <v>56</v>
      </c>
    </row>
    <row r="4078" spans="1:3" ht="14.5" x14ac:dyDescent="0.35">
      <c r="A4078" s="104" t="s">
        <v>1466</v>
      </c>
      <c r="B4078" s="1">
        <v>44250</v>
      </c>
      <c r="C4078">
        <v>32</v>
      </c>
    </row>
    <row r="4079" spans="1:3" ht="14.5" x14ac:dyDescent="0.35">
      <c r="A4079" s="104" t="s">
        <v>1466</v>
      </c>
      <c r="B4079" s="1">
        <v>44250</v>
      </c>
      <c r="C4079">
        <v>34</v>
      </c>
    </row>
    <row r="4080" spans="1:3" ht="14.5" x14ac:dyDescent="0.35">
      <c r="A4080" s="104" t="s">
        <v>1654</v>
      </c>
      <c r="B4080" s="1">
        <v>44250</v>
      </c>
      <c r="C4080">
        <v>1</v>
      </c>
    </row>
    <row r="4081" spans="1:3" ht="14.5" x14ac:dyDescent="0.35">
      <c r="A4081" s="104" t="s">
        <v>9</v>
      </c>
      <c r="B4081" s="1">
        <v>44250</v>
      </c>
      <c r="C4081">
        <v>4</v>
      </c>
    </row>
    <row r="4082" spans="1:3" ht="14.5" x14ac:dyDescent="0.35">
      <c r="A4082" s="104" t="s">
        <v>1334</v>
      </c>
      <c r="B4082" s="1">
        <v>44250</v>
      </c>
      <c r="C4082">
        <v>20</v>
      </c>
    </row>
    <row r="4083" spans="1:3" ht="14.5" x14ac:dyDescent="0.35">
      <c r="A4083" s="104" t="s">
        <v>1334</v>
      </c>
      <c r="B4083" s="1">
        <v>44250</v>
      </c>
      <c r="C4083">
        <v>28</v>
      </c>
    </row>
    <row r="4084" spans="1:3" ht="14.5" x14ac:dyDescent="0.35">
      <c r="A4084" s="104" t="s">
        <v>2033</v>
      </c>
      <c r="B4084" s="1">
        <v>44250</v>
      </c>
      <c r="C4084">
        <v>2</v>
      </c>
    </row>
    <row r="4085" spans="1:3" ht="14.5" x14ac:dyDescent="0.35">
      <c r="A4085" s="104" t="s">
        <v>2761</v>
      </c>
      <c r="B4085" s="1">
        <v>44250</v>
      </c>
      <c r="C4085">
        <v>2</v>
      </c>
    </row>
    <row r="4086" spans="1:3" ht="14.5" x14ac:dyDescent="0.35">
      <c r="A4086" s="104" t="s">
        <v>2701</v>
      </c>
      <c r="B4086" s="1">
        <v>44250</v>
      </c>
      <c r="C4086">
        <v>1</v>
      </c>
    </row>
    <row r="4087" spans="1:3" ht="14.5" x14ac:dyDescent="0.35">
      <c r="A4087" s="104" t="s">
        <v>1689</v>
      </c>
      <c r="B4087" s="1">
        <v>44250</v>
      </c>
      <c r="C4087">
        <v>2</v>
      </c>
    </row>
    <row r="4088" spans="1:3" ht="14.5" x14ac:dyDescent="0.35">
      <c r="A4088" s="104" t="s">
        <v>3177</v>
      </c>
      <c r="B4088" s="1">
        <v>44250</v>
      </c>
      <c r="C4088">
        <v>1</v>
      </c>
    </row>
    <row r="4089" spans="1:3" ht="14.5" x14ac:dyDescent="0.35">
      <c r="A4089" s="104" t="s">
        <v>1480</v>
      </c>
      <c r="B4089" s="1">
        <v>44250</v>
      </c>
      <c r="C4089">
        <v>5</v>
      </c>
    </row>
    <row r="4090" spans="1:3" ht="14.5" x14ac:dyDescent="0.35">
      <c r="A4090" s="104" t="s">
        <v>1558</v>
      </c>
      <c r="B4090" s="1">
        <v>44250</v>
      </c>
      <c r="C4090">
        <v>2</v>
      </c>
    </row>
    <row r="4091" spans="1:3" ht="14.5" x14ac:dyDescent="0.35">
      <c r="A4091" s="104" t="s">
        <v>3055</v>
      </c>
      <c r="B4091" s="1">
        <v>44250</v>
      </c>
      <c r="C4091">
        <v>2</v>
      </c>
    </row>
    <row r="4092" spans="1:3" ht="14.5" x14ac:dyDescent="0.35">
      <c r="A4092" s="104" t="s">
        <v>1622</v>
      </c>
      <c r="B4092" s="1">
        <v>44250</v>
      </c>
      <c r="C4092">
        <v>3</v>
      </c>
    </row>
    <row r="4093" spans="1:3" ht="14.5" x14ac:dyDescent="0.35">
      <c r="A4093" s="104" t="s">
        <v>1487</v>
      </c>
      <c r="B4093" s="1">
        <v>44250</v>
      </c>
      <c r="C4093">
        <v>4</v>
      </c>
    </row>
    <row r="4094" spans="1:3" ht="14.5" x14ac:dyDescent="0.35">
      <c r="A4094" s="104" t="s">
        <v>547</v>
      </c>
      <c r="B4094" s="1">
        <v>44250</v>
      </c>
      <c r="C4094">
        <v>15</v>
      </c>
    </row>
    <row r="4095" spans="1:3" ht="14.5" x14ac:dyDescent="0.35">
      <c r="A4095" s="104" t="s">
        <v>77</v>
      </c>
      <c r="B4095" s="1">
        <v>44250</v>
      </c>
      <c r="C4095">
        <v>3</v>
      </c>
    </row>
    <row r="4096" spans="1:3" ht="14.5" x14ac:dyDescent="0.35">
      <c r="A4096" s="104" t="s">
        <v>2266</v>
      </c>
      <c r="B4096" s="1">
        <v>44250</v>
      </c>
      <c r="C4096">
        <v>8</v>
      </c>
    </row>
    <row r="4097" spans="1:3" ht="14.5" x14ac:dyDescent="0.35">
      <c r="A4097" s="104" t="s">
        <v>2537</v>
      </c>
      <c r="B4097" s="1">
        <v>44250</v>
      </c>
      <c r="C4097">
        <v>1</v>
      </c>
    </row>
    <row r="4098" spans="1:3" ht="14.5" x14ac:dyDescent="0.35">
      <c r="A4098" s="104" t="s">
        <v>2190</v>
      </c>
      <c r="B4098" s="1">
        <v>44250</v>
      </c>
      <c r="C4098">
        <v>1</v>
      </c>
    </row>
    <row r="4099" spans="1:3" ht="14.5" x14ac:dyDescent="0.35">
      <c r="A4099" s="104" t="s">
        <v>3057</v>
      </c>
      <c r="B4099" s="1">
        <v>44250</v>
      </c>
      <c r="C4099">
        <v>8</v>
      </c>
    </row>
    <row r="4100" spans="1:3" ht="14.5" x14ac:dyDescent="0.35">
      <c r="A4100" s="104" t="s">
        <v>1505</v>
      </c>
      <c r="B4100" s="1">
        <v>44250</v>
      </c>
      <c r="C4100">
        <v>100</v>
      </c>
    </row>
    <row r="4101" spans="1:3" ht="14.5" x14ac:dyDescent="0.35">
      <c r="A4101" s="104" t="s">
        <v>1336</v>
      </c>
      <c r="B4101" s="1">
        <v>44250</v>
      </c>
      <c r="C4101">
        <v>100</v>
      </c>
    </row>
    <row r="4102" spans="1:3" ht="14.5" x14ac:dyDescent="0.35">
      <c r="A4102" s="104" t="s">
        <v>1700</v>
      </c>
      <c r="B4102" s="1">
        <v>44250</v>
      </c>
      <c r="C4102">
        <v>100</v>
      </c>
    </row>
    <row r="4103" spans="1:3" ht="14.5" x14ac:dyDescent="0.35">
      <c r="A4103" s="104" t="s">
        <v>1781</v>
      </c>
      <c r="B4103" s="1">
        <v>44250</v>
      </c>
      <c r="C4103">
        <v>100</v>
      </c>
    </row>
    <row r="4104" spans="1:3" ht="14.5" x14ac:dyDescent="0.35">
      <c r="A4104" s="104" t="s">
        <v>1779</v>
      </c>
      <c r="B4104" s="1">
        <v>44250</v>
      </c>
      <c r="C4104">
        <v>100</v>
      </c>
    </row>
    <row r="4105" spans="1:3" ht="14.5" x14ac:dyDescent="0.35">
      <c r="A4105" s="104" t="s">
        <v>2575</v>
      </c>
      <c r="B4105" s="1">
        <v>44250</v>
      </c>
      <c r="C4105">
        <v>20</v>
      </c>
    </row>
    <row r="4106" spans="1:3" ht="14.5" x14ac:dyDescent="0.35">
      <c r="A4106" s="104" t="s">
        <v>1598</v>
      </c>
      <c r="B4106" s="1">
        <v>44250</v>
      </c>
      <c r="C4106">
        <v>200</v>
      </c>
    </row>
    <row r="4107" spans="1:3" ht="14.5" x14ac:dyDescent="0.35">
      <c r="A4107" s="104" t="s">
        <v>1693</v>
      </c>
      <c r="B4107" s="1">
        <v>44250</v>
      </c>
      <c r="C4107">
        <v>100</v>
      </c>
    </row>
    <row r="4108" spans="1:3" ht="14.5" x14ac:dyDescent="0.35">
      <c r="A4108" s="104" t="s">
        <v>1577</v>
      </c>
      <c r="B4108" s="1">
        <v>44250</v>
      </c>
      <c r="C4108">
        <v>100</v>
      </c>
    </row>
    <row r="4109" spans="1:3" ht="14.5" x14ac:dyDescent="0.35">
      <c r="A4109" s="104" t="s">
        <v>1719</v>
      </c>
      <c r="B4109" s="1">
        <v>44250</v>
      </c>
      <c r="C4109">
        <v>1</v>
      </c>
    </row>
    <row r="4110" spans="1:3" ht="14.5" x14ac:dyDescent="0.35">
      <c r="A4110" s="104" t="s">
        <v>1730</v>
      </c>
      <c r="B4110" s="1">
        <v>44250</v>
      </c>
      <c r="C4110">
        <v>2</v>
      </c>
    </row>
    <row r="4111" spans="1:3" ht="14.5" x14ac:dyDescent="0.35">
      <c r="A4111" s="104" t="s">
        <v>1732</v>
      </c>
      <c r="B4111" s="1">
        <v>44250</v>
      </c>
      <c r="C4111">
        <v>50</v>
      </c>
    </row>
    <row r="4112" spans="1:3" ht="14.5" x14ac:dyDescent="0.35">
      <c r="A4112" s="104" t="s">
        <v>3178</v>
      </c>
      <c r="B4112" s="1">
        <v>44250</v>
      </c>
      <c r="C4112">
        <v>2</v>
      </c>
    </row>
    <row r="4113" spans="1:3" ht="14.5" x14ac:dyDescent="0.35">
      <c r="A4113" s="104" t="s">
        <v>1683</v>
      </c>
      <c r="B4113" s="1">
        <v>44250</v>
      </c>
      <c r="C4113">
        <v>25</v>
      </c>
    </row>
    <row r="4114" spans="1:3" ht="14.5" x14ac:dyDescent="0.35">
      <c r="A4114" s="104" t="s">
        <v>1745</v>
      </c>
      <c r="B4114" s="1">
        <v>44250</v>
      </c>
      <c r="C4114">
        <v>50</v>
      </c>
    </row>
    <row r="4115" spans="1:3" ht="14.5" x14ac:dyDescent="0.35">
      <c r="A4115" s="104" t="s">
        <v>1720</v>
      </c>
      <c r="B4115" s="1">
        <v>44250</v>
      </c>
      <c r="C4115">
        <v>50</v>
      </c>
    </row>
    <row r="4116" spans="1:3" ht="14.5" x14ac:dyDescent="0.35">
      <c r="A4116" s="104" t="s">
        <v>1750</v>
      </c>
      <c r="B4116" s="1">
        <v>44250</v>
      </c>
      <c r="C4116">
        <v>25</v>
      </c>
    </row>
    <row r="4117" spans="1:3" ht="14.5" x14ac:dyDescent="0.35">
      <c r="A4117" s="104" t="s">
        <v>1757</v>
      </c>
      <c r="B4117" s="1">
        <v>44250</v>
      </c>
      <c r="C4117">
        <v>50</v>
      </c>
    </row>
    <row r="4118" spans="1:3" ht="14.5" x14ac:dyDescent="0.35">
      <c r="A4118" s="104" t="s">
        <v>1714</v>
      </c>
      <c r="B4118" s="1">
        <v>44250</v>
      </c>
      <c r="C4118">
        <v>100</v>
      </c>
    </row>
    <row r="4119" spans="1:3" ht="14.5" x14ac:dyDescent="0.35">
      <c r="A4119" s="104" t="s">
        <v>1760</v>
      </c>
      <c r="B4119" s="1">
        <v>44250</v>
      </c>
      <c r="C4119">
        <v>25</v>
      </c>
    </row>
    <row r="4120" spans="1:3" ht="14.5" x14ac:dyDescent="0.35">
      <c r="A4120" s="104" t="s">
        <v>1391</v>
      </c>
      <c r="B4120" s="1">
        <v>44250</v>
      </c>
      <c r="C4120">
        <v>50</v>
      </c>
    </row>
    <row r="4121" spans="1:3" ht="14.5" x14ac:dyDescent="0.35">
      <c r="A4121" s="104" t="s">
        <v>1329</v>
      </c>
      <c r="B4121" s="1">
        <v>44250</v>
      </c>
      <c r="C4121">
        <v>100</v>
      </c>
    </row>
    <row r="4122" spans="1:3" ht="14.5" x14ac:dyDescent="0.35">
      <c r="A4122" s="104" t="s">
        <v>1772</v>
      </c>
      <c r="B4122" s="1">
        <v>44250</v>
      </c>
      <c r="C4122">
        <v>50</v>
      </c>
    </row>
    <row r="4123" spans="1:3" ht="14.5" x14ac:dyDescent="0.35">
      <c r="A4123" s="104" t="s">
        <v>1770</v>
      </c>
      <c r="B4123" s="1">
        <v>44250</v>
      </c>
      <c r="C4123">
        <v>100</v>
      </c>
    </row>
    <row r="4124" spans="1:3" ht="14.5" x14ac:dyDescent="0.35">
      <c r="A4124" s="104" t="s">
        <v>1694</v>
      </c>
      <c r="B4124" s="1">
        <v>44250</v>
      </c>
      <c r="C4124">
        <v>50</v>
      </c>
    </row>
    <row r="4125" spans="1:3" ht="14.5" x14ac:dyDescent="0.35">
      <c r="A4125" s="104" t="s">
        <v>2077</v>
      </c>
      <c r="B4125" s="1">
        <v>44250</v>
      </c>
      <c r="C4125">
        <v>50</v>
      </c>
    </row>
    <row r="4126" spans="1:3" ht="14.5" x14ac:dyDescent="0.35">
      <c r="A4126" s="104" t="s">
        <v>1769</v>
      </c>
      <c r="B4126" s="1">
        <v>44250</v>
      </c>
      <c r="C4126">
        <v>50</v>
      </c>
    </row>
    <row r="4127" spans="1:3" ht="14.5" x14ac:dyDescent="0.35">
      <c r="A4127" s="104" t="s">
        <v>1286</v>
      </c>
      <c r="B4127" s="1">
        <v>44250</v>
      </c>
      <c r="C4127">
        <v>100</v>
      </c>
    </row>
    <row r="4128" spans="1:3" ht="14.5" x14ac:dyDescent="0.35">
      <c r="A4128" s="104" t="s">
        <v>2247</v>
      </c>
      <c r="B4128" s="1">
        <v>44250</v>
      </c>
      <c r="C4128">
        <v>50</v>
      </c>
    </row>
    <row r="4129" spans="1:3" ht="14.5" x14ac:dyDescent="0.35">
      <c r="A4129" s="104" t="s">
        <v>1549</v>
      </c>
      <c r="B4129" s="1">
        <v>44250</v>
      </c>
      <c r="C4129">
        <v>50</v>
      </c>
    </row>
    <row r="4130" spans="1:3" ht="14.5" x14ac:dyDescent="0.35">
      <c r="A4130" s="104" t="s">
        <v>3179</v>
      </c>
      <c r="B4130" s="1">
        <v>44250</v>
      </c>
      <c r="C4130">
        <v>50</v>
      </c>
    </row>
    <row r="4131" spans="1:3" ht="14.5" x14ac:dyDescent="0.35">
      <c r="A4131" s="104" t="s">
        <v>2415</v>
      </c>
      <c r="B4131" s="1">
        <v>44250</v>
      </c>
      <c r="C4131">
        <v>50</v>
      </c>
    </row>
    <row r="4132" spans="1:3" ht="14.5" x14ac:dyDescent="0.35">
      <c r="A4132" s="104" t="s">
        <v>1357</v>
      </c>
      <c r="B4132" s="1">
        <v>44250</v>
      </c>
      <c r="C4132">
        <v>100</v>
      </c>
    </row>
    <row r="4133" spans="1:3" ht="14.5" x14ac:dyDescent="0.35">
      <c r="A4133" s="104" t="s">
        <v>1419</v>
      </c>
      <c r="B4133" s="1">
        <v>44250</v>
      </c>
      <c r="C4133">
        <v>100</v>
      </c>
    </row>
    <row r="4134" spans="1:3" ht="14.5" x14ac:dyDescent="0.35">
      <c r="A4134" s="104" t="s">
        <v>2686</v>
      </c>
      <c r="B4134" s="1">
        <v>44250</v>
      </c>
      <c r="C4134">
        <v>2</v>
      </c>
    </row>
    <row r="4135" spans="1:3" ht="14.5" x14ac:dyDescent="0.35">
      <c r="A4135" s="104" t="s">
        <v>2416</v>
      </c>
      <c r="B4135" s="1">
        <v>44250</v>
      </c>
      <c r="C4135">
        <v>50</v>
      </c>
    </row>
    <row r="4136" spans="1:3" ht="14.5" x14ac:dyDescent="0.35">
      <c r="A4136" s="104" t="s">
        <v>1818</v>
      </c>
      <c r="B4136" s="1">
        <v>44250</v>
      </c>
      <c r="C4136">
        <v>50</v>
      </c>
    </row>
    <row r="4137" spans="1:3" ht="14.5" x14ac:dyDescent="0.35">
      <c r="A4137" s="104" t="s">
        <v>2027</v>
      </c>
      <c r="B4137" s="1">
        <v>44250</v>
      </c>
      <c r="C4137">
        <v>50</v>
      </c>
    </row>
    <row r="4138" spans="1:3" ht="14.5" x14ac:dyDescent="0.35">
      <c r="A4138" s="104" t="s">
        <v>2417</v>
      </c>
      <c r="B4138" s="1">
        <v>44250</v>
      </c>
      <c r="C4138">
        <v>50</v>
      </c>
    </row>
    <row r="4139" spans="1:3" ht="14.5" x14ac:dyDescent="0.35">
      <c r="A4139" s="104" t="s">
        <v>1520</v>
      </c>
      <c r="B4139" s="1">
        <v>44250</v>
      </c>
      <c r="C4139">
        <v>100</v>
      </c>
    </row>
    <row r="4140" spans="1:3" ht="14.5" x14ac:dyDescent="0.35">
      <c r="A4140" s="104" t="s">
        <v>1458</v>
      </c>
      <c r="B4140" s="1">
        <v>44250</v>
      </c>
      <c r="C4140">
        <v>200</v>
      </c>
    </row>
    <row r="4141" spans="1:3" ht="14.5" x14ac:dyDescent="0.35">
      <c r="A4141" s="104" t="s">
        <v>1765</v>
      </c>
      <c r="B4141" s="1">
        <v>44250</v>
      </c>
      <c r="C4141">
        <v>3</v>
      </c>
    </row>
    <row r="4142" spans="1:3" ht="14.5" x14ac:dyDescent="0.35">
      <c r="A4142" s="104" t="s">
        <v>1299</v>
      </c>
      <c r="B4142" s="1">
        <v>44250</v>
      </c>
      <c r="C4142">
        <v>150</v>
      </c>
    </row>
    <row r="4143" spans="1:3" ht="14.5" x14ac:dyDescent="0.35">
      <c r="A4143" s="104" t="s">
        <v>1314</v>
      </c>
      <c r="B4143" s="1">
        <v>44250</v>
      </c>
      <c r="C4143">
        <v>100</v>
      </c>
    </row>
    <row r="4144" spans="1:3" ht="14.5" x14ac:dyDescent="0.35">
      <c r="A4144" s="104" t="s">
        <v>1331</v>
      </c>
      <c r="B4144" s="1">
        <v>44250</v>
      </c>
      <c r="C4144">
        <v>50</v>
      </c>
    </row>
    <row r="4145" spans="1:3" ht="14.5" x14ac:dyDescent="0.35">
      <c r="A4145" s="104" t="s">
        <v>1482</v>
      </c>
      <c r="B4145" s="1">
        <v>44250</v>
      </c>
      <c r="C4145">
        <v>1</v>
      </c>
    </row>
    <row r="4146" spans="1:3" ht="14.5" x14ac:dyDescent="0.35">
      <c r="A4146" s="104" t="s">
        <v>2688</v>
      </c>
      <c r="B4146" s="1">
        <v>44250</v>
      </c>
      <c r="C4146">
        <v>1</v>
      </c>
    </row>
    <row r="4147" spans="1:3" ht="14.5" x14ac:dyDescent="0.35">
      <c r="A4147" s="104" t="s">
        <v>1833</v>
      </c>
      <c r="B4147" s="1">
        <v>44250</v>
      </c>
      <c r="C4147">
        <v>1</v>
      </c>
    </row>
    <row r="4148" spans="1:3" ht="14.5" x14ac:dyDescent="0.35">
      <c r="A4148" s="104" t="s">
        <v>1607</v>
      </c>
      <c r="B4148" s="1">
        <v>44250</v>
      </c>
      <c r="C4148">
        <v>1</v>
      </c>
    </row>
    <row r="4149" spans="1:3" ht="14.5" x14ac:dyDescent="0.35">
      <c r="A4149" s="104" t="s">
        <v>1605</v>
      </c>
      <c r="B4149" s="1">
        <v>44250</v>
      </c>
      <c r="C4149">
        <v>1</v>
      </c>
    </row>
    <row r="4150" spans="1:3" ht="14.5" x14ac:dyDescent="0.35">
      <c r="A4150" s="104" t="s">
        <v>1489</v>
      </c>
      <c r="B4150" s="1">
        <v>44250</v>
      </c>
      <c r="C4150">
        <v>2</v>
      </c>
    </row>
    <row r="4151" spans="1:3" ht="14.5" x14ac:dyDescent="0.35">
      <c r="A4151" s="104" t="s">
        <v>3118</v>
      </c>
      <c r="B4151" s="1">
        <v>44250</v>
      </c>
      <c r="C4151">
        <v>1</v>
      </c>
    </row>
    <row r="4152" spans="1:3" ht="14.5" x14ac:dyDescent="0.35">
      <c r="A4152" s="104" t="s">
        <v>380</v>
      </c>
      <c r="B4152" s="1">
        <v>44250</v>
      </c>
      <c r="C4152">
        <v>50</v>
      </c>
    </row>
    <row r="4153" spans="1:3" ht="14.5" x14ac:dyDescent="0.35">
      <c r="A4153" s="104" t="s">
        <v>1174</v>
      </c>
      <c r="B4153" s="1">
        <v>44250</v>
      </c>
      <c r="C4153">
        <v>75</v>
      </c>
    </row>
    <row r="4154" spans="1:3" ht="14.5" x14ac:dyDescent="0.35">
      <c r="A4154" s="104" t="s">
        <v>1366</v>
      </c>
      <c r="B4154" s="1">
        <v>44250</v>
      </c>
      <c r="C4154">
        <v>800</v>
      </c>
    </row>
    <row r="4155" spans="1:3" ht="14.5" x14ac:dyDescent="0.35">
      <c r="A4155" s="104" t="s">
        <v>1383</v>
      </c>
      <c r="B4155" s="1">
        <v>44250</v>
      </c>
      <c r="C4155">
        <v>400</v>
      </c>
    </row>
    <row r="4156" spans="1:3" ht="14.5" x14ac:dyDescent="0.35">
      <c r="A4156" s="104" t="s">
        <v>541</v>
      </c>
      <c r="B4156" s="1">
        <v>44250</v>
      </c>
      <c r="C4156">
        <v>1</v>
      </c>
    </row>
    <row r="4157" spans="1:3" ht="14.5" x14ac:dyDescent="0.35">
      <c r="A4157" s="104" t="s">
        <v>3180</v>
      </c>
      <c r="B4157" s="1">
        <v>44250</v>
      </c>
      <c r="C4157">
        <v>1</v>
      </c>
    </row>
    <row r="4158" spans="1:3" ht="14.5" x14ac:dyDescent="0.35">
      <c r="A4158" s="104" t="s">
        <v>1797</v>
      </c>
      <c r="B4158" s="1">
        <v>44250</v>
      </c>
      <c r="C4158">
        <v>600</v>
      </c>
    </row>
    <row r="4159" spans="1:3" ht="14.5" x14ac:dyDescent="0.35">
      <c r="A4159" s="104" t="s">
        <v>1283</v>
      </c>
      <c r="B4159" s="1">
        <v>44250</v>
      </c>
      <c r="C4159">
        <v>3500</v>
      </c>
    </row>
    <row r="4160" spans="1:3" ht="14.5" x14ac:dyDescent="0.35">
      <c r="A4160" s="104" t="s">
        <v>1283</v>
      </c>
      <c r="B4160" s="1">
        <v>44250</v>
      </c>
      <c r="C4160">
        <v>400</v>
      </c>
    </row>
    <row r="4161" spans="1:3" ht="14.5" x14ac:dyDescent="0.35">
      <c r="A4161" s="104" t="s">
        <v>431</v>
      </c>
      <c r="B4161" s="1">
        <v>44250</v>
      </c>
      <c r="C4161">
        <v>10</v>
      </c>
    </row>
    <row r="4162" spans="1:3" ht="14.5" x14ac:dyDescent="0.35">
      <c r="A4162" s="104" t="s">
        <v>1175</v>
      </c>
      <c r="B4162" s="1">
        <v>44250</v>
      </c>
      <c r="C4162">
        <v>1</v>
      </c>
    </row>
    <row r="4163" spans="1:3" ht="14.5" x14ac:dyDescent="0.35">
      <c r="A4163" s="104" t="s">
        <v>1175</v>
      </c>
      <c r="B4163" s="1">
        <v>44250</v>
      </c>
      <c r="C4163">
        <v>1</v>
      </c>
    </row>
    <row r="4164" spans="1:3" ht="14.5" x14ac:dyDescent="0.35">
      <c r="A4164" s="104" t="s">
        <v>545</v>
      </c>
      <c r="B4164" s="1">
        <v>44250</v>
      </c>
      <c r="C4164">
        <v>5</v>
      </c>
    </row>
    <row r="4165" spans="1:3" ht="14.5" x14ac:dyDescent="0.35">
      <c r="A4165" s="104" t="s">
        <v>296</v>
      </c>
      <c r="B4165" s="1">
        <v>44250</v>
      </c>
      <c r="C4165">
        <v>5</v>
      </c>
    </row>
    <row r="4166" spans="1:3" ht="14.5" x14ac:dyDescent="0.35">
      <c r="A4166" s="104" t="s">
        <v>926</v>
      </c>
      <c r="B4166" s="1">
        <v>44250</v>
      </c>
      <c r="C4166">
        <v>8</v>
      </c>
    </row>
    <row r="4167" spans="1:3" ht="14.5" x14ac:dyDescent="0.35">
      <c r="A4167" s="104" t="s">
        <v>132</v>
      </c>
      <c r="B4167" s="1">
        <v>44250</v>
      </c>
      <c r="C4167">
        <v>8</v>
      </c>
    </row>
    <row r="4168" spans="1:3" ht="14.5" x14ac:dyDescent="0.35">
      <c r="A4168" s="104" t="s">
        <v>1176</v>
      </c>
      <c r="B4168" s="1">
        <v>44250</v>
      </c>
      <c r="C4168">
        <v>13</v>
      </c>
    </row>
    <row r="4169" spans="1:3" ht="14.5" x14ac:dyDescent="0.35">
      <c r="A4169" s="104" t="s">
        <v>1176</v>
      </c>
      <c r="B4169" s="1">
        <v>44250</v>
      </c>
      <c r="C4169">
        <v>3</v>
      </c>
    </row>
    <row r="4170" spans="1:3" ht="14.5" x14ac:dyDescent="0.35">
      <c r="A4170" s="105" t="s">
        <v>483</v>
      </c>
      <c r="B4170" s="1">
        <v>44250</v>
      </c>
      <c r="C4170">
        <v>1</v>
      </c>
    </row>
    <row r="4171" spans="1:3" ht="14.5" x14ac:dyDescent="0.35">
      <c r="A4171" s="105" t="s">
        <v>483</v>
      </c>
      <c r="B4171" s="1">
        <v>44250</v>
      </c>
      <c r="C4171">
        <v>3</v>
      </c>
    </row>
    <row r="4172" spans="1:3" ht="14.5" x14ac:dyDescent="0.35">
      <c r="A4172" s="105" t="s">
        <v>665</v>
      </c>
      <c r="B4172" s="1">
        <v>44250</v>
      </c>
      <c r="C4172">
        <v>2</v>
      </c>
    </row>
    <row r="4173" spans="1:3" ht="14.5" x14ac:dyDescent="0.35">
      <c r="A4173" s="104" t="s">
        <v>3103</v>
      </c>
      <c r="B4173" s="1">
        <v>44250</v>
      </c>
      <c r="C4173">
        <v>3</v>
      </c>
    </row>
    <row r="4174" spans="1:3" ht="14.5" x14ac:dyDescent="0.35">
      <c r="A4174" s="104" t="s">
        <v>3182</v>
      </c>
      <c r="B4174" s="1">
        <v>44250</v>
      </c>
      <c r="C4174">
        <v>4</v>
      </c>
    </row>
    <row r="4175" spans="1:3" ht="14.5" x14ac:dyDescent="0.35">
      <c r="A4175" s="105" t="s">
        <v>278</v>
      </c>
      <c r="B4175" s="1">
        <v>44250</v>
      </c>
      <c r="C4175">
        <v>2</v>
      </c>
    </row>
    <row r="4176" spans="1:3" ht="14.5" x14ac:dyDescent="0.35">
      <c r="A4176" s="104" t="s">
        <v>3183</v>
      </c>
      <c r="B4176" s="1">
        <v>44250</v>
      </c>
      <c r="C4176">
        <v>8</v>
      </c>
    </row>
    <row r="4177" spans="1:3" ht="14.5" x14ac:dyDescent="0.35">
      <c r="A4177" s="104" t="s">
        <v>1487</v>
      </c>
      <c r="B4177" s="1">
        <v>44250</v>
      </c>
      <c r="C4177">
        <v>2</v>
      </c>
    </row>
    <row r="4178" spans="1:3" ht="14.5" x14ac:dyDescent="0.35">
      <c r="A4178" s="104" t="s">
        <v>2805</v>
      </c>
      <c r="B4178" s="1">
        <v>44250</v>
      </c>
      <c r="C4178">
        <v>1</v>
      </c>
    </row>
    <row r="4179" spans="1:3" ht="14.5" x14ac:dyDescent="0.35">
      <c r="A4179" s="104" t="s">
        <v>1601</v>
      </c>
      <c r="B4179" s="1">
        <v>44250</v>
      </c>
      <c r="C4179">
        <v>1</v>
      </c>
    </row>
    <row r="4180" spans="1:3" ht="14.5" x14ac:dyDescent="0.35">
      <c r="A4180" s="104" t="s">
        <v>2798</v>
      </c>
      <c r="B4180" s="1">
        <v>44250</v>
      </c>
      <c r="C4180">
        <v>1</v>
      </c>
    </row>
    <row r="4181" spans="1:3" ht="14.5" x14ac:dyDescent="0.35">
      <c r="A4181" s="104" t="s">
        <v>1510</v>
      </c>
      <c r="B4181" s="1">
        <v>44250</v>
      </c>
      <c r="C4181">
        <v>1</v>
      </c>
    </row>
    <row r="4182" spans="1:3" ht="14.5" x14ac:dyDescent="0.35">
      <c r="A4182" s="104" t="s">
        <v>1487</v>
      </c>
      <c r="B4182" s="1">
        <v>44250</v>
      </c>
      <c r="C4182">
        <v>2</v>
      </c>
    </row>
    <row r="4183" spans="1:3" ht="14.5" x14ac:dyDescent="0.35">
      <c r="A4183" s="104" t="s">
        <v>2241</v>
      </c>
      <c r="B4183" s="1">
        <v>44250</v>
      </c>
      <c r="C4183">
        <v>1</v>
      </c>
    </row>
    <row r="4184" spans="1:3" ht="14.5" x14ac:dyDescent="0.35">
      <c r="A4184" s="104" t="s">
        <v>2208</v>
      </c>
      <c r="B4184" s="1">
        <v>44250</v>
      </c>
      <c r="C4184">
        <v>1</v>
      </c>
    </row>
    <row r="4185" spans="1:3" ht="14.5" x14ac:dyDescent="0.35">
      <c r="A4185" s="104" t="s">
        <v>2187</v>
      </c>
      <c r="B4185" s="1">
        <v>44250</v>
      </c>
      <c r="C4185">
        <v>1</v>
      </c>
    </row>
    <row r="4186" spans="1:3" ht="14.5" x14ac:dyDescent="0.35">
      <c r="A4186" s="104" t="s">
        <v>3184</v>
      </c>
      <c r="B4186" s="1">
        <v>44250</v>
      </c>
      <c r="C4186">
        <v>1</v>
      </c>
    </row>
    <row r="4187" spans="1:3" ht="14.5" x14ac:dyDescent="0.35">
      <c r="A4187" s="104" t="s">
        <v>2798</v>
      </c>
      <c r="B4187" s="1">
        <v>44250</v>
      </c>
      <c r="C4187">
        <v>3</v>
      </c>
    </row>
    <row r="4188" spans="1:3" ht="14.5" x14ac:dyDescent="0.35">
      <c r="A4188" s="104" t="s">
        <v>2988</v>
      </c>
      <c r="B4188" s="1">
        <v>44250</v>
      </c>
      <c r="C4188">
        <v>8</v>
      </c>
    </row>
    <row r="4189" spans="1:3" ht="14.5" x14ac:dyDescent="0.35">
      <c r="A4189" s="104" t="s">
        <v>3185</v>
      </c>
      <c r="B4189" s="1">
        <v>44250</v>
      </c>
      <c r="C4189">
        <v>8</v>
      </c>
    </row>
    <row r="4190" spans="1:3" ht="14.5" x14ac:dyDescent="0.35">
      <c r="A4190" s="104" t="s">
        <v>2360</v>
      </c>
      <c r="B4190" s="1">
        <v>44250</v>
      </c>
      <c r="C4190">
        <v>20</v>
      </c>
    </row>
    <row r="4191" spans="1:3" ht="14.5" x14ac:dyDescent="0.35">
      <c r="A4191" s="104" t="s">
        <v>3186</v>
      </c>
      <c r="B4191" s="1">
        <v>44250</v>
      </c>
      <c r="C4191">
        <v>16</v>
      </c>
    </row>
    <row r="4192" spans="1:3" ht="14.5" x14ac:dyDescent="0.35">
      <c r="A4192" s="104" t="s">
        <v>2054</v>
      </c>
      <c r="B4192" s="1">
        <v>44250</v>
      </c>
      <c r="C4192">
        <v>8</v>
      </c>
    </row>
    <row r="4193" spans="1:3" ht="14.5" x14ac:dyDescent="0.35">
      <c r="A4193" s="104" t="s">
        <v>275</v>
      </c>
      <c r="B4193" s="1">
        <v>44250</v>
      </c>
      <c r="C4193">
        <v>12</v>
      </c>
    </row>
    <row r="4194" spans="1:3" ht="14.5" x14ac:dyDescent="0.35">
      <c r="A4194" s="104" t="s">
        <v>259</v>
      </c>
      <c r="B4194" s="1">
        <v>44250</v>
      </c>
      <c r="C4194">
        <v>16</v>
      </c>
    </row>
    <row r="4195" spans="1:3" ht="14.5" x14ac:dyDescent="0.35">
      <c r="A4195" s="104" t="s">
        <v>3187</v>
      </c>
      <c r="B4195" s="1">
        <v>44250</v>
      </c>
      <c r="C4195">
        <v>92</v>
      </c>
    </row>
    <row r="4196" spans="1:3" ht="14.5" x14ac:dyDescent="0.35">
      <c r="A4196" s="104" t="s">
        <v>2412</v>
      </c>
      <c r="B4196" s="1">
        <v>44250</v>
      </c>
      <c r="C4196">
        <v>4</v>
      </c>
    </row>
    <row r="4197" spans="1:3" ht="14.5" x14ac:dyDescent="0.35">
      <c r="A4197" s="104" t="s">
        <v>1177</v>
      </c>
      <c r="B4197" s="1">
        <v>44250</v>
      </c>
      <c r="C4197">
        <v>8</v>
      </c>
    </row>
    <row r="4198" spans="1:3" ht="14.5" x14ac:dyDescent="0.35">
      <c r="A4198" s="104" t="s">
        <v>564</v>
      </c>
      <c r="B4198" s="1">
        <v>44250</v>
      </c>
      <c r="C4198">
        <v>12</v>
      </c>
    </row>
    <row r="4199" spans="1:3" ht="14.5" x14ac:dyDescent="0.35">
      <c r="A4199" s="104" t="s">
        <v>1762</v>
      </c>
      <c r="B4199" s="1">
        <v>44250</v>
      </c>
      <c r="C4199">
        <v>16</v>
      </c>
    </row>
    <row r="4200" spans="1:3" ht="14.5" x14ac:dyDescent="0.35">
      <c r="A4200" s="104" t="s">
        <v>1716</v>
      </c>
      <c r="B4200" s="1">
        <v>44250</v>
      </c>
      <c r="C4200">
        <v>16</v>
      </c>
    </row>
    <row r="4201" spans="1:3" ht="14.5" x14ac:dyDescent="0.35">
      <c r="A4201" s="104" t="s">
        <v>3188</v>
      </c>
      <c r="B4201" s="1">
        <v>44250</v>
      </c>
      <c r="C4201">
        <v>4</v>
      </c>
    </row>
    <row r="4202" spans="1:3" ht="14.5" x14ac:dyDescent="0.35">
      <c r="A4202" s="104" t="s">
        <v>1821</v>
      </c>
      <c r="B4202" s="1">
        <v>44250</v>
      </c>
      <c r="C4202">
        <v>16</v>
      </c>
    </row>
    <row r="4203" spans="1:3" ht="14.5" x14ac:dyDescent="0.35">
      <c r="A4203" s="104" t="s">
        <v>1504</v>
      </c>
      <c r="B4203" s="1">
        <v>44250</v>
      </c>
      <c r="C4203">
        <v>16</v>
      </c>
    </row>
    <row r="4204" spans="1:3" ht="14.5" x14ac:dyDescent="0.35">
      <c r="A4204" s="104" t="s">
        <v>3189</v>
      </c>
      <c r="B4204" s="1">
        <v>44250</v>
      </c>
      <c r="C4204">
        <v>1</v>
      </c>
    </row>
    <row r="4205" spans="1:3" ht="14.5" x14ac:dyDescent="0.35">
      <c r="A4205" s="104" t="s">
        <v>1508</v>
      </c>
      <c r="B4205" s="1">
        <v>44250</v>
      </c>
      <c r="C4205">
        <v>1</v>
      </c>
    </row>
    <row r="4206" spans="1:3" ht="14.5" x14ac:dyDescent="0.35">
      <c r="A4206" s="104" t="s">
        <v>2592</v>
      </c>
      <c r="B4206" s="1">
        <v>44250</v>
      </c>
      <c r="C4206">
        <v>1</v>
      </c>
    </row>
    <row r="4207" spans="1:3" ht="14.5" x14ac:dyDescent="0.35">
      <c r="A4207" s="104" t="s">
        <v>3190</v>
      </c>
      <c r="B4207" s="1">
        <v>44250</v>
      </c>
      <c r="C4207">
        <v>1</v>
      </c>
    </row>
    <row r="4208" spans="1:3" ht="14.5" x14ac:dyDescent="0.35">
      <c r="A4208" s="104" t="s">
        <v>2799</v>
      </c>
      <c r="B4208" s="1">
        <v>44251</v>
      </c>
      <c r="C4208">
        <v>2</v>
      </c>
    </row>
    <row r="4209" spans="1:3" ht="14.5" x14ac:dyDescent="0.35">
      <c r="A4209" s="104" t="s">
        <v>3191</v>
      </c>
      <c r="B4209" s="1">
        <v>44251</v>
      </c>
      <c r="C4209">
        <v>6</v>
      </c>
    </row>
    <row r="4210" spans="1:3" ht="14.5" x14ac:dyDescent="0.35">
      <c r="A4210" s="104" t="s">
        <v>3192</v>
      </c>
      <c r="B4210" s="1">
        <v>44251</v>
      </c>
      <c r="C4210">
        <v>12</v>
      </c>
    </row>
    <row r="4211" spans="1:3" ht="14.5" x14ac:dyDescent="0.35">
      <c r="A4211" s="104" t="s">
        <v>3193</v>
      </c>
      <c r="B4211" s="1">
        <v>44251</v>
      </c>
      <c r="C4211">
        <v>6</v>
      </c>
    </row>
    <row r="4212" spans="1:3" ht="14.5" x14ac:dyDescent="0.35">
      <c r="A4212" s="104" t="s">
        <v>2439</v>
      </c>
      <c r="B4212" s="1">
        <v>44251</v>
      </c>
      <c r="C4212">
        <v>100</v>
      </c>
    </row>
    <row r="4213" spans="1:3" ht="14.5" x14ac:dyDescent="0.35">
      <c r="A4213" s="105" t="s">
        <v>303</v>
      </c>
      <c r="B4213" s="1">
        <v>44251</v>
      </c>
      <c r="C4213">
        <v>800</v>
      </c>
    </row>
    <row r="4214" spans="1:3" ht="14.5" x14ac:dyDescent="0.35">
      <c r="A4214" s="104" t="s">
        <v>3148</v>
      </c>
      <c r="B4214" s="1">
        <v>44251</v>
      </c>
      <c r="C4214">
        <v>4</v>
      </c>
    </row>
    <row r="4215" spans="1:3" ht="14.5" x14ac:dyDescent="0.35">
      <c r="A4215" s="104" t="s">
        <v>2799</v>
      </c>
      <c r="B4215" s="1">
        <v>44251</v>
      </c>
      <c r="C4215">
        <v>2</v>
      </c>
    </row>
    <row r="4216" spans="1:3" ht="14.5" x14ac:dyDescent="0.35">
      <c r="A4216" s="104" t="s">
        <v>2075</v>
      </c>
      <c r="B4216" s="1">
        <v>44251</v>
      </c>
      <c r="C4216">
        <v>50</v>
      </c>
    </row>
    <row r="4217" spans="1:3" ht="14.5" x14ac:dyDescent="0.35">
      <c r="A4217" s="104" t="s">
        <v>1637</v>
      </c>
      <c r="B4217" s="1">
        <v>44251</v>
      </c>
      <c r="C4217">
        <v>1000</v>
      </c>
    </row>
    <row r="4218" spans="1:3" ht="14.5" x14ac:dyDescent="0.35">
      <c r="A4218" s="104" t="s">
        <v>1441</v>
      </c>
      <c r="B4218" s="1">
        <v>44251</v>
      </c>
      <c r="C4218">
        <v>500</v>
      </c>
    </row>
    <row r="4219" spans="1:3" ht="14.5" x14ac:dyDescent="0.35">
      <c r="A4219" s="104" t="s">
        <v>1561</v>
      </c>
      <c r="B4219" s="1">
        <v>44251</v>
      </c>
      <c r="C4219">
        <v>100</v>
      </c>
    </row>
    <row r="4220" spans="1:3" ht="14.5" x14ac:dyDescent="0.35">
      <c r="A4220" s="104" t="s">
        <v>3194</v>
      </c>
      <c r="B4220" s="1">
        <v>44251</v>
      </c>
      <c r="C4220">
        <v>4</v>
      </c>
    </row>
    <row r="4221" spans="1:3" ht="14.5" x14ac:dyDescent="0.35">
      <c r="A4221" s="104" t="s">
        <v>1294</v>
      </c>
      <c r="B4221" s="1">
        <v>44251</v>
      </c>
      <c r="C4221">
        <v>400</v>
      </c>
    </row>
    <row r="4222" spans="1:3" ht="14.5" x14ac:dyDescent="0.35">
      <c r="A4222" s="104" t="s">
        <v>2179</v>
      </c>
      <c r="B4222" s="1">
        <v>44251</v>
      </c>
      <c r="C4222">
        <v>16</v>
      </c>
    </row>
    <row r="4223" spans="1:3" ht="14.5" x14ac:dyDescent="0.35">
      <c r="A4223" s="104" t="s">
        <v>3195</v>
      </c>
      <c r="B4223" s="1">
        <v>44251</v>
      </c>
      <c r="C4223">
        <v>1</v>
      </c>
    </row>
    <row r="4224" spans="1:3" ht="14.5" x14ac:dyDescent="0.35">
      <c r="A4224" s="104" t="s">
        <v>3196</v>
      </c>
      <c r="B4224" s="1">
        <v>44251</v>
      </c>
      <c r="C4224">
        <v>1</v>
      </c>
    </row>
    <row r="4225" spans="1:3" ht="14.5" x14ac:dyDescent="0.35">
      <c r="A4225" s="104" t="s">
        <v>2326</v>
      </c>
      <c r="B4225" s="1">
        <v>44251</v>
      </c>
      <c r="C4225">
        <v>24</v>
      </c>
    </row>
    <row r="4226" spans="1:3" ht="14.5" x14ac:dyDescent="0.35">
      <c r="A4226" s="104" t="s">
        <v>3197</v>
      </c>
      <c r="B4226" s="1">
        <v>44251</v>
      </c>
      <c r="C4226">
        <v>16</v>
      </c>
    </row>
    <row r="4227" spans="1:3" ht="14.5" x14ac:dyDescent="0.35">
      <c r="A4227" s="104" t="s">
        <v>3198</v>
      </c>
      <c r="B4227" s="1">
        <v>44251</v>
      </c>
      <c r="C4227">
        <v>16</v>
      </c>
    </row>
    <row r="4228" spans="1:3" ht="14.5" x14ac:dyDescent="0.35">
      <c r="A4228" s="104" t="s">
        <v>3199</v>
      </c>
      <c r="B4228" s="1">
        <v>44251</v>
      </c>
      <c r="C4228">
        <v>16</v>
      </c>
    </row>
    <row r="4229" spans="1:3" ht="14.5" x14ac:dyDescent="0.35">
      <c r="A4229" s="104" t="s">
        <v>3200</v>
      </c>
      <c r="B4229" s="1">
        <v>44251</v>
      </c>
      <c r="C4229">
        <v>12</v>
      </c>
    </row>
    <row r="4230" spans="1:3" ht="14.5" x14ac:dyDescent="0.35">
      <c r="A4230" s="104" t="s">
        <v>2331</v>
      </c>
      <c r="B4230" s="1">
        <v>44251</v>
      </c>
      <c r="C4230">
        <v>24</v>
      </c>
    </row>
    <row r="4231" spans="1:3" ht="14.5" x14ac:dyDescent="0.35">
      <c r="A4231" s="104" t="s">
        <v>3201</v>
      </c>
      <c r="B4231" s="1">
        <v>44251</v>
      </c>
      <c r="C4231">
        <v>8</v>
      </c>
    </row>
    <row r="4232" spans="1:3" ht="14.5" x14ac:dyDescent="0.35">
      <c r="A4232" s="104" t="s">
        <v>3202</v>
      </c>
      <c r="B4232" s="1">
        <v>44251</v>
      </c>
      <c r="C4232">
        <v>24</v>
      </c>
    </row>
    <row r="4233" spans="1:3" ht="14.5" x14ac:dyDescent="0.35">
      <c r="A4233" s="104" t="s">
        <v>3191</v>
      </c>
      <c r="B4233" s="1">
        <v>44251</v>
      </c>
      <c r="C4233">
        <v>6</v>
      </c>
    </row>
    <row r="4234" spans="1:3" ht="14.5" x14ac:dyDescent="0.35">
      <c r="A4234" s="104" t="s">
        <v>3193</v>
      </c>
      <c r="B4234" s="1">
        <v>44251</v>
      </c>
      <c r="C4234">
        <v>6</v>
      </c>
    </row>
    <row r="4235" spans="1:3" ht="14.5" x14ac:dyDescent="0.35">
      <c r="A4235" s="104" t="s">
        <v>3203</v>
      </c>
      <c r="B4235" s="1">
        <v>44251</v>
      </c>
      <c r="C4235">
        <v>8</v>
      </c>
    </row>
    <row r="4236" spans="1:3" ht="14.5" x14ac:dyDescent="0.35">
      <c r="A4236" s="104" t="s">
        <v>2054</v>
      </c>
      <c r="B4236" s="1">
        <v>44251</v>
      </c>
      <c r="C4236">
        <v>16</v>
      </c>
    </row>
    <row r="4237" spans="1:3" ht="14.5" x14ac:dyDescent="0.35">
      <c r="A4237" s="104" t="s">
        <v>2327</v>
      </c>
      <c r="B4237" s="1">
        <v>44251</v>
      </c>
      <c r="C4237">
        <v>16</v>
      </c>
    </row>
    <row r="4238" spans="1:3" ht="14.5" x14ac:dyDescent="0.35">
      <c r="A4238" s="104" t="s">
        <v>3204</v>
      </c>
      <c r="B4238" s="1">
        <v>44251</v>
      </c>
      <c r="C4238">
        <v>24</v>
      </c>
    </row>
    <row r="4239" spans="1:3" ht="14.5" x14ac:dyDescent="0.35">
      <c r="A4239" s="104" t="s">
        <v>3205</v>
      </c>
      <c r="B4239" s="1">
        <v>44251</v>
      </c>
      <c r="C4239">
        <v>8</v>
      </c>
    </row>
    <row r="4240" spans="1:3" ht="14.5" x14ac:dyDescent="0.35">
      <c r="A4240" s="104" t="s">
        <v>3206</v>
      </c>
      <c r="B4240" s="1">
        <v>44251</v>
      </c>
      <c r="C4240">
        <v>22</v>
      </c>
    </row>
    <row r="4241" spans="1:3" ht="14.5" x14ac:dyDescent="0.35">
      <c r="A4241" s="104" t="s">
        <v>3206</v>
      </c>
      <c r="B4241" s="1">
        <v>44251</v>
      </c>
      <c r="C4241">
        <v>2</v>
      </c>
    </row>
    <row r="4242" spans="1:3" ht="14.5" x14ac:dyDescent="0.35">
      <c r="A4242" s="104" t="s">
        <v>3207</v>
      </c>
      <c r="B4242" s="1">
        <v>44251</v>
      </c>
      <c r="C4242">
        <v>12</v>
      </c>
    </row>
    <row r="4243" spans="1:3" ht="14.5" x14ac:dyDescent="0.35">
      <c r="A4243" s="104" t="s">
        <v>3208</v>
      </c>
      <c r="B4243" s="1">
        <v>44251</v>
      </c>
      <c r="C4243">
        <v>20</v>
      </c>
    </row>
    <row r="4244" spans="1:3" ht="14.5" x14ac:dyDescent="0.35">
      <c r="A4244" s="104" t="s">
        <v>3209</v>
      </c>
      <c r="B4244" s="1">
        <v>44251</v>
      </c>
      <c r="C4244">
        <v>12</v>
      </c>
    </row>
    <row r="4245" spans="1:3" ht="14.5" x14ac:dyDescent="0.35">
      <c r="A4245" s="104" t="s">
        <v>3210</v>
      </c>
      <c r="B4245" s="1">
        <v>44251</v>
      </c>
      <c r="C4245">
        <v>20</v>
      </c>
    </row>
    <row r="4246" spans="1:3" ht="14.5" x14ac:dyDescent="0.35">
      <c r="A4246" s="104" t="s">
        <v>3211</v>
      </c>
      <c r="B4246" s="1">
        <v>44251</v>
      </c>
      <c r="C4246">
        <v>8</v>
      </c>
    </row>
    <row r="4247" spans="1:3" ht="14.5" x14ac:dyDescent="0.35">
      <c r="A4247" s="104" t="s">
        <v>3212</v>
      </c>
      <c r="B4247" s="1">
        <v>44251</v>
      </c>
      <c r="C4247">
        <v>4</v>
      </c>
    </row>
    <row r="4248" spans="1:3" ht="14.5" x14ac:dyDescent="0.35">
      <c r="A4248" s="104" t="s">
        <v>3212</v>
      </c>
      <c r="B4248" s="1">
        <v>44251</v>
      </c>
      <c r="C4248">
        <v>4</v>
      </c>
    </row>
    <row r="4249" spans="1:3" ht="14.5" x14ac:dyDescent="0.35">
      <c r="A4249" s="104" t="s">
        <v>3213</v>
      </c>
      <c r="B4249" s="1">
        <v>44251</v>
      </c>
      <c r="C4249">
        <v>20</v>
      </c>
    </row>
    <row r="4250" spans="1:3" ht="14.5" x14ac:dyDescent="0.35">
      <c r="A4250" s="104" t="s">
        <v>3213</v>
      </c>
      <c r="B4250" s="1">
        <v>44251</v>
      </c>
      <c r="C4250">
        <v>20</v>
      </c>
    </row>
    <row r="4251" spans="1:3" ht="14.5" x14ac:dyDescent="0.35">
      <c r="A4251" s="104" t="s">
        <v>3214</v>
      </c>
      <c r="B4251" s="1">
        <v>44251</v>
      </c>
      <c r="C4251">
        <v>32</v>
      </c>
    </row>
    <row r="4252" spans="1:3" ht="14.5" x14ac:dyDescent="0.35">
      <c r="A4252" s="104" t="s">
        <v>1841</v>
      </c>
      <c r="B4252" s="1">
        <v>44251</v>
      </c>
      <c r="C4252">
        <v>20</v>
      </c>
    </row>
    <row r="4253" spans="1:3" ht="14.5" x14ac:dyDescent="0.35">
      <c r="A4253" s="104" t="s">
        <v>3215</v>
      </c>
      <c r="B4253" s="1">
        <v>44251</v>
      </c>
      <c r="C4253">
        <v>16</v>
      </c>
    </row>
    <row r="4254" spans="1:3" ht="14.5" x14ac:dyDescent="0.35">
      <c r="A4254" s="104" t="s">
        <v>3216</v>
      </c>
      <c r="B4254" s="1">
        <v>44251</v>
      </c>
      <c r="C4254">
        <v>4</v>
      </c>
    </row>
    <row r="4255" spans="1:3" ht="14.5" x14ac:dyDescent="0.35">
      <c r="A4255" s="104" t="s">
        <v>3187</v>
      </c>
      <c r="B4255" s="1">
        <v>44251</v>
      </c>
      <c r="C4255">
        <v>16</v>
      </c>
    </row>
    <row r="4256" spans="1:3" ht="14.5" x14ac:dyDescent="0.35">
      <c r="A4256" s="104" t="s">
        <v>2990</v>
      </c>
      <c r="B4256" s="1">
        <v>44251</v>
      </c>
      <c r="C4256">
        <v>40</v>
      </c>
    </row>
    <row r="4257" spans="1:3" ht="14.5" x14ac:dyDescent="0.35">
      <c r="A4257" s="104" t="s">
        <v>2992</v>
      </c>
      <c r="B4257" s="1">
        <v>44251</v>
      </c>
      <c r="C4257">
        <v>240</v>
      </c>
    </row>
    <row r="4258" spans="1:3" ht="14.5" x14ac:dyDescent="0.35">
      <c r="A4258" s="104" t="s">
        <v>3217</v>
      </c>
      <c r="B4258" s="1">
        <v>44251</v>
      </c>
      <c r="C4258">
        <v>24</v>
      </c>
    </row>
    <row r="4259" spans="1:3" ht="14.5" x14ac:dyDescent="0.35">
      <c r="A4259" s="104" t="s">
        <v>3218</v>
      </c>
      <c r="B4259" s="1">
        <v>44251</v>
      </c>
      <c r="C4259">
        <v>32</v>
      </c>
    </row>
    <row r="4260" spans="1:3" ht="14.5" x14ac:dyDescent="0.35">
      <c r="A4260" s="104" t="s">
        <v>1762</v>
      </c>
      <c r="B4260" s="1">
        <v>44251</v>
      </c>
      <c r="C4260">
        <v>16</v>
      </c>
    </row>
    <row r="4261" spans="1:3" ht="14.5" x14ac:dyDescent="0.35">
      <c r="A4261" s="104" t="s">
        <v>1716</v>
      </c>
      <c r="B4261" s="1">
        <v>44251</v>
      </c>
      <c r="C4261">
        <v>16</v>
      </c>
    </row>
    <row r="4262" spans="1:3" ht="14.5" x14ac:dyDescent="0.35">
      <c r="A4262" s="104" t="s">
        <v>2178</v>
      </c>
      <c r="B4262" s="1">
        <v>44251</v>
      </c>
      <c r="C4262">
        <v>36</v>
      </c>
    </row>
    <row r="4263" spans="1:3" ht="14.5" x14ac:dyDescent="0.35">
      <c r="A4263" s="104" t="s">
        <v>3219</v>
      </c>
      <c r="B4263" s="1">
        <v>44251</v>
      </c>
      <c r="C4263">
        <v>24</v>
      </c>
    </row>
    <row r="4264" spans="1:3" ht="14.5" x14ac:dyDescent="0.35">
      <c r="A4264" s="104" t="s">
        <v>1809</v>
      </c>
      <c r="B4264" s="1">
        <v>44251</v>
      </c>
      <c r="C4264">
        <v>24</v>
      </c>
    </row>
    <row r="4265" spans="1:3" ht="14.5" x14ac:dyDescent="0.35">
      <c r="A4265" s="104" t="s">
        <v>1599</v>
      </c>
      <c r="B4265" s="1">
        <v>44251</v>
      </c>
      <c r="C4265">
        <v>36</v>
      </c>
    </row>
    <row r="4266" spans="1:3" ht="14.5" x14ac:dyDescent="0.35">
      <c r="A4266" s="104" t="s">
        <v>1445</v>
      </c>
      <c r="B4266" s="1">
        <v>44251</v>
      </c>
      <c r="C4266">
        <v>24</v>
      </c>
    </row>
    <row r="4267" spans="1:3" ht="14.5" x14ac:dyDescent="0.35">
      <c r="A4267" s="104" t="s">
        <v>2543</v>
      </c>
      <c r="B4267" s="1">
        <v>44251</v>
      </c>
      <c r="C4267">
        <v>12</v>
      </c>
    </row>
    <row r="4268" spans="1:3" ht="14.5" x14ac:dyDescent="0.35">
      <c r="A4268" s="104" t="s">
        <v>1342</v>
      </c>
      <c r="B4268" s="1">
        <v>44251</v>
      </c>
      <c r="C4268">
        <v>100</v>
      </c>
    </row>
    <row r="4269" spans="1:3" ht="14.5" x14ac:dyDescent="0.35">
      <c r="A4269" s="104" t="s">
        <v>1646</v>
      </c>
      <c r="B4269" s="1">
        <v>44251</v>
      </c>
      <c r="C4269">
        <v>60</v>
      </c>
    </row>
    <row r="4270" spans="1:3" ht="14.5" x14ac:dyDescent="0.35">
      <c r="A4270" s="104" t="s">
        <v>1346</v>
      </c>
      <c r="B4270" s="1">
        <v>44251</v>
      </c>
      <c r="C4270">
        <v>24</v>
      </c>
    </row>
    <row r="4271" spans="1:3" ht="14.5" x14ac:dyDescent="0.35">
      <c r="A4271" s="104" t="s">
        <v>3220</v>
      </c>
      <c r="B4271" s="1">
        <v>44251</v>
      </c>
      <c r="C4271">
        <v>2</v>
      </c>
    </row>
    <row r="4272" spans="1:3" ht="14.5" x14ac:dyDescent="0.35">
      <c r="A4272" s="104" t="s">
        <v>2187</v>
      </c>
      <c r="B4272" s="1">
        <v>44251</v>
      </c>
      <c r="C4272">
        <v>1</v>
      </c>
    </row>
    <row r="4273" spans="1:3" ht="14.5" x14ac:dyDescent="0.35">
      <c r="A4273" s="104" t="s">
        <v>2785</v>
      </c>
      <c r="B4273" s="1">
        <v>44251</v>
      </c>
      <c r="C4273">
        <v>2</v>
      </c>
    </row>
    <row r="4274" spans="1:3" ht="14.5" x14ac:dyDescent="0.35">
      <c r="A4274" s="104" t="s">
        <v>2177</v>
      </c>
      <c r="B4274" s="1">
        <v>44251</v>
      </c>
      <c r="C4274">
        <v>1</v>
      </c>
    </row>
    <row r="4275" spans="1:3" ht="14.5" x14ac:dyDescent="0.35">
      <c r="A4275" s="104" t="s">
        <v>1298</v>
      </c>
      <c r="B4275" s="1">
        <v>44251</v>
      </c>
      <c r="C4275">
        <v>1</v>
      </c>
    </row>
    <row r="4276" spans="1:3" ht="14.5" x14ac:dyDescent="0.35">
      <c r="A4276" s="104" t="s">
        <v>1487</v>
      </c>
      <c r="B4276" s="1">
        <v>44251</v>
      </c>
      <c r="C4276">
        <v>1</v>
      </c>
    </row>
    <row r="4277" spans="1:3" ht="14.5" x14ac:dyDescent="0.35">
      <c r="A4277" s="104" t="s">
        <v>1487</v>
      </c>
      <c r="B4277" s="1">
        <v>44251</v>
      </c>
      <c r="C4277">
        <v>1</v>
      </c>
    </row>
    <row r="4278" spans="1:3" ht="14.5" x14ac:dyDescent="0.35">
      <c r="A4278" s="104" t="s">
        <v>3221</v>
      </c>
      <c r="B4278" s="1">
        <v>44251</v>
      </c>
      <c r="C4278">
        <v>32</v>
      </c>
    </row>
    <row r="4279" spans="1:3" ht="14.5" x14ac:dyDescent="0.35">
      <c r="A4279" s="104" t="s">
        <v>3139</v>
      </c>
      <c r="B4279" s="1">
        <v>44251</v>
      </c>
      <c r="C4279">
        <v>4</v>
      </c>
    </row>
    <row r="4280" spans="1:3" ht="14.5" x14ac:dyDescent="0.35">
      <c r="A4280" s="104" t="s">
        <v>3222</v>
      </c>
      <c r="B4280" s="1">
        <v>44251</v>
      </c>
      <c r="C4280">
        <v>10</v>
      </c>
    </row>
    <row r="4281" spans="1:3" ht="14.5" x14ac:dyDescent="0.35">
      <c r="A4281" s="104" t="s">
        <v>1580</v>
      </c>
      <c r="B4281" s="1">
        <v>44251</v>
      </c>
      <c r="C4281">
        <v>10</v>
      </c>
    </row>
    <row r="4282" spans="1:3" ht="14.5" x14ac:dyDescent="0.35">
      <c r="A4282" s="104" t="s">
        <v>1589</v>
      </c>
      <c r="B4282" s="1">
        <v>44251</v>
      </c>
      <c r="C4282">
        <v>16</v>
      </c>
    </row>
    <row r="4283" spans="1:3" ht="14.5" x14ac:dyDescent="0.35">
      <c r="A4283" s="104" t="s">
        <v>1504</v>
      </c>
      <c r="B4283" s="1">
        <v>44251</v>
      </c>
      <c r="C4283">
        <v>16</v>
      </c>
    </row>
    <row r="4284" spans="1:3" ht="14.5" x14ac:dyDescent="0.35">
      <c r="A4284" s="104" t="s">
        <v>2178</v>
      </c>
      <c r="B4284" s="1">
        <v>44251</v>
      </c>
      <c r="C4284">
        <v>16</v>
      </c>
    </row>
    <row r="4285" spans="1:3" ht="14.5" x14ac:dyDescent="0.35">
      <c r="A4285" s="104" t="s">
        <v>1870</v>
      </c>
      <c r="B4285" s="1">
        <v>44251</v>
      </c>
      <c r="C4285">
        <v>32</v>
      </c>
    </row>
    <row r="4286" spans="1:3" ht="14.5" x14ac:dyDescent="0.35">
      <c r="A4286" s="104" t="s">
        <v>1586</v>
      </c>
      <c r="B4286" s="1">
        <v>44251</v>
      </c>
      <c r="C4286">
        <v>16</v>
      </c>
    </row>
    <row r="4287" spans="1:3" ht="14.5" x14ac:dyDescent="0.35">
      <c r="A4287" s="104" t="s">
        <v>1442</v>
      </c>
      <c r="B4287" s="1">
        <v>44251</v>
      </c>
      <c r="C4287">
        <v>16</v>
      </c>
    </row>
    <row r="4288" spans="1:3" ht="14.5" x14ac:dyDescent="0.35">
      <c r="A4288" s="104" t="s">
        <v>1954</v>
      </c>
      <c r="B4288" s="1">
        <v>44251</v>
      </c>
      <c r="C4288">
        <v>48</v>
      </c>
    </row>
    <row r="4289" spans="1:3" ht="14.5" x14ac:dyDescent="0.35">
      <c r="A4289" s="104" t="s">
        <v>1821</v>
      </c>
      <c r="B4289" s="1">
        <v>44251</v>
      </c>
      <c r="C4289">
        <v>8</v>
      </c>
    </row>
    <row r="4290" spans="1:3" ht="14.5" x14ac:dyDescent="0.35">
      <c r="A4290" s="104" t="s">
        <v>1571</v>
      </c>
      <c r="B4290" s="1">
        <v>44251</v>
      </c>
      <c r="C4290">
        <v>32</v>
      </c>
    </row>
    <row r="4291" spans="1:3" ht="14.5" x14ac:dyDescent="0.35">
      <c r="A4291" s="104" t="s">
        <v>1570</v>
      </c>
      <c r="B4291" s="1">
        <v>44251</v>
      </c>
      <c r="C4291">
        <v>16</v>
      </c>
    </row>
    <row r="4292" spans="1:3" ht="14.5" x14ac:dyDescent="0.35">
      <c r="A4292" s="104" t="s">
        <v>2363</v>
      </c>
      <c r="B4292" s="1">
        <v>44251</v>
      </c>
      <c r="C4292">
        <v>16</v>
      </c>
    </row>
    <row r="4293" spans="1:3" ht="14.5" x14ac:dyDescent="0.35">
      <c r="A4293" s="104" t="s">
        <v>1569</v>
      </c>
      <c r="B4293" s="1">
        <v>44251</v>
      </c>
      <c r="C4293">
        <v>16</v>
      </c>
    </row>
    <row r="4294" spans="1:3" ht="14.5" x14ac:dyDescent="0.35">
      <c r="A4294" s="104" t="s">
        <v>1550</v>
      </c>
      <c r="B4294" s="1">
        <v>44251</v>
      </c>
      <c r="C4294">
        <v>2</v>
      </c>
    </row>
    <row r="4295" spans="1:3" ht="14.5" x14ac:dyDescent="0.35">
      <c r="A4295" s="104" t="s">
        <v>1769</v>
      </c>
      <c r="B4295" s="1">
        <v>44251</v>
      </c>
      <c r="C4295">
        <v>50</v>
      </c>
    </row>
    <row r="4296" spans="1:3" ht="14.5" x14ac:dyDescent="0.35">
      <c r="A4296" s="104" t="s">
        <v>1471</v>
      </c>
      <c r="B4296" s="1">
        <v>44251</v>
      </c>
      <c r="C4296">
        <v>200</v>
      </c>
    </row>
    <row r="4297" spans="1:3" ht="14.5" x14ac:dyDescent="0.35">
      <c r="A4297" s="104" t="s">
        <v>1673</v>
      </c>
      <c r="B4297" s="1">
        <v>44251</v>
      </c>
      <c r="C4297">
        <v>400</v>
      </c>
    </row>
    <row r="4298" spans="1:3" ht="14.5" x14ac:dyDescent="0.35">
      <c r="A4298" s="104" t="s">
        <v>3223</v>
      </c>
      <c r="B4298" s="1">
        <v>44251</v>
      </c>
      <c r="C4298">
        <v>1</v>
      </c>
    </row>
    <row r="4299" spans="1:3" ht="14.5" x14ac:dyDescent="0.35">
      <c r="A4299" s="104" t="s">
        <v>2418</v>
      </c>
      <c r="B4299" s="1">
        <v>44251</v>
      </c>
      <c r="C4299">
        <v>50</v>
      </c>
    </row>
    <row r="4300" spans="1:3" ht="14.5" x14ac:dyDescent="0.35">
      <c r="A4300" s="104" t="s">
        <v>2418</v>
      </c>
      <c r="B4300" s="1">
        <v>44251</v>
      </c>
      <c r="C4300">
        <v>50</v>
      </c>
    </row>
    <row r="4301" spans="1:3" ht="14.5" x14ac:dyDescent="0.35">
      <c r="A4301" s="104" t="s">
        <v>2075</v>
      </c>
      <c r="B4301" s="1">
        <v>44251</v>
      </c>
      <c r="C4301">
        <v>50</v>
      </c>
    </row>
    <row r="4302" spans="1:3" ht="14.5" x14ac:dyDescent="0.35">
      <c r="A4302" s="104" t="s">
        <v>1289</v>
      </c>
      <c r="B4302" s="1">
        <v>44251</v>
      </c>
      <c r="C4302">
        <v>2500</v>
      </c>
    </row>
    <row r="4303" spans="1:3" ht="14.5" x14ac:dyDescent="0.35">
      <c r="A4303" s="104" t="s">
        <v>1715</v>
      </c>
      <c r="B4303" s="1">
        <v>44251</v>
      </c>
      <c r="C4303">
        <v>750</v>
      </c>
    </row>
    <row r="4304" spans="1:3" ht="14.5" x14ac:dyDescent="0.35">
      <c r="A4304" s="104" t="s">
        <v>1556</v>
      </c>
      <c r="B4304" s="1">
        <v>44251</v>
      </c>
      <c r="C4304">
        <v>10</v>
      </c>
    </row>
    <row r="4305" spans="1:3" ht="14.5" x14ac:dyDescent="0.35">
      <c r="A4305" s="104" t="s">
        <v>2995</v>
      </c>
      <c r="B4305" s="1">
        <v>44251</v>
      </c>
      <c r="C4305">
        <v>2</v>
      </c>
    </row>
    <row r="4306" spans="1:3" ht="14.5" x14ac:dyDescent="0.35">
      <c r="A4306" s="104" t="s">
        <v>3194</v>
      </c>
      <c r="B4306" s="1">
        <v>44251</v>
      </c>
      <c r="C4306">
        <v>1</v>
      </c>
    </row>
    <row r="4307" spans="1:3" ht="14.5" x14ac:dyDescent="0.35">
      <c r="A4307" s="104" t="s">
        <v>3224</v>
      </c>
      <c r="B4307" s="1">
        <v>44251</v>
      </c>
      <c r="C4307">
        <v>1</v>
      </c>
    </row>
    <row r="4308" spans="1:3" ht="14.5" x14ac:dyDescent="0.35">
      <c r="A4308" s="104" t="s">
        <v>3225</v>
      </c>
      <c r="B4308" s="1">
        <v>44251</v>
      </c>
      <c r="C4308">
        <v>1</v>
      </c>
    </row>
    <row r="4309" spans="1:3" ht="14.5" x14ac:dyDescent="0.35">
      <c r="A4309" s="104" t="s">
        <v>3226</v>
      </c>
      <c r="B4309" s="1">
        <v>44251</v>
      </c>
      <c r="C4309">
        <v>1</v>
      </c>
    </row>
    <row r="4310" spans="1:3" ht="14.5" x14ac:dyDescent="0.35">
      <c r="A4310" s="104" t="s">
        <v>2280</v>
      </c>
      <c r="B4310" s="1">
        <v>44251</v>
      </c>
      <c r="C4310">
        <v>16</v>
      </c>
    </row>
    <row r="4311" spans="1:3" ht="14.5" x14ac:dyDescent="0.35">
      <c r="A4311" s="104" t="s">
        <v>1436</v>
      </c>
      <c r="B4311" s="1">
        <v>44251</v>
      </c>
      <c r="C4311">
        <v>16</v>
      </c>
    </row>
    <row r="4312" spans="1:3" ht="14.5" x14ac:dyDescent="0.35">
      <c r="A4312" s="104" t="s">
        <v>1442</v>
      </c>
      <c r="B4312" s="1">
        <v>44251</v>
      </c>
      <c r="C4312">
        <v>16</v>
      </c>
    </row>
    <row r="4313" spans="1:3" ht="14.5" x14ac:dyDescent="0.35">
      <c r="A4313" s="104" t="s">
        <v>2057</v>
      </c>
      <c r="B4313" s="1">
        <v>44251</v>
      </c>
      <c r="C4313">
        <v>8</v>
      </c>
    </row>
    <row r="4314" spans="1:3" ht="14.5" x14ac:dyDescent="0.35">
      <c r="A4314" s="104" t="s">
        <v>1589</v>
      </c>
      <c r="B4314" s="1">
        <v>44251</v>
      </c>
      <c r="C4314">
        <v>32</v>
      </c>
    </row>
    <row r="4315" spans="1:3" ht="14.5" x14ac:dyDescent="0.35">
      <c r="A4315" s="104" t="s">
        <v>1656</v>
      </c>
      <c r="B4315" s="1">
        <v>44251</v>
      </c>
      <c r="C4315">
        <v>16</v>
      </c>
    </row>
    <row r="4316" spans="1:3" ht="14.5" x14ac:dyDescent="0.35">
      <c r="A4316" s="104" t="s">
        <v>1459</v>
      </c>
      <c r="B4316" s="1">
        <v>44251</v>
      </c>
      <c r="C4316">
        <v>64</v>
      </c>
    </row>
    <row r="4317" spans="1:3" ht="14.5" x14ac:dyDescent="0.35">
      <c r="A4317" s="104" t="s">
        <v>1346</v>
      </c>
      <c r="B4317" s="1">
        <v>44251</v>
      </c>
      <c r="C4317">
        <v>16</v>
      </c>
    </row>
    <row r="4318" spans="1:3" ht="14.5" x14ac:dyDescent="0.35">
      <c r="A4318" s="104" t="s">
        <v>1654</v>
      </c>
      <c r="B4318" s="1">
        <v>44251</v>
      </c>
      <c r="C4318">
        <v>16</v>
      </c>
    </row>
    <row r="4319" spans="1:3" ht="14.5" x14ac:dyDescent="0.35">
      <c r="A4319" s="104" t="s">
        <v>2714</v>
      </c>
      <c r="B4319" s="1">
        <v>44251</v>
      </c>
      <c r="C4319">
        <v>2</v>
      </c>
    </row>
    <row r="4320" spans="1:3" ht="14.5" x14ac:dyDescent="0.35">
      <c r="A4320" s="104" t="s">
        <v>2857</v>
      </c>
      <c r="B4320" s="1">
        <v>44251</v>
      </c>
      <c r="C4320">
        <v>4</v>
      </c>
    </row>
    <row r="4321" spans="1:3" ht="14.5" x14ac:dyDescent="0.35">
      <c r="A4321" s="104" t="s">
        <v>1477</v>
      </c>
      <c r="B4321" s="1">
        <v>44251</v>
      </c>
      <c r="C4321">
        <v>100</v>
      </c>
    </row>
    <row r="4322" spans="1:3" ht="14.5" x14ac:dyDescent="0.35">
      <c r="A4322" s="104" t="s">
        <v>1477</v>
      </c>
      <c r="B4322" s="1">
        <v>44251</v>
      </c>
      <c r="C4322">
        <v>100</v>
      </c>
    </row>
    <row r="4323" spans="1:3" ht="14.5" x14ac:dyDescent="0.35">
      <c r="A4323" s="104" t="s">
        <v>1441</v>
      </c>
      <c r="B4323" s="1">
        <v>44251</v>
      </c>
      <c r="C4323">
        <v>100</v>
      </c>
    </row>
    <row r="4324" spans="1:3" ht="14.5" x14ac:dyDescent="0.35">
      <c r="A4324" s="104" t="s">
        <v>1586</v>
      </c>
      <c r="B4324" s="1">
        <v>44251</v>
      </c>
      <c r="C4324">
        <v>16</v>
      </c>
    </row>
    <row r="4325" spans="1:3" ht="14.5" x14ac:dyDescent="0.35">
      <c r="A4325" s="104" t="s">
        <v>1863</v>
      </c>
      <c r="B4325" s="1">
        <v>44251</v>
      </c>
      <c r="C4325">
        <v>8</v>
      </c>
    </row>
    <row r="4326" spans="1:3" ht="14.5" x14ac:dyDescent="0.35">
      <c r="A4326" s="104" t="s">
        <v>1566</v>
      </c>
      <c r="B4326" s="1">
        <v>44251</v>
      </c>
      <c r="C4326">
        <v>16</v>
      </c>
    </row>
    <row r="4327" spans="1:3" ht="14.5" x14ac:dyDescent="0.35">
      <c r="A4327" s="104" t="s">
        <v>1461</v>
      </c>
      <c r="B4327" s="1">
        <v>44251</v>
      </c>
      <c r="C4327">
        <v>1</v>
      </c>
    </row>
    <row r="4328" spans="1:3" ht="14.5" x14ac:dyDescent="0.35">
      <c r="A4328" s="104" t="s">
        <v>3139</v>
      </c>
      <c r="B4328" s="1">
        <v>44251</v>
      </c>
      <c r="C4328">
        <v>1</v>
      </c>
    </row>
    <row r="4329" spans="1:3" ht="14.5" x14ac:dyDescent="0.35">
      <c r="A4329" s="104" t="s">
        <v>3227</v>
      </c>
      <c r="B4329" s="1">
        <v>44251</v>
      </c>
      <c r="C4329">
        <v>1</v>
      </c>
    </row>
    <row r="4330" spans="1:3" ht="14.5" x14ac:dyDescent="0.35">
      <c r="A4330" s="104" t="s">
        <v>1332</v>
      </c>
      <c r="B4330" s="1">
        <v>44251</v>
      </c>
      <c r="C4330">
        <v>100</v>
      </c>
    </row>
    <row r="4331" spans="1:3" ht="14.5" x14ac:dyDescent="0.35">
      <c r="A4331" s="104" t="s">
        <v>2825</v>
      </c>
      <c r="B4331" s="1">
        <v>44251</v>
      </c>
      <c r="C4331">
        <v>32</v>
      </c>
    </row>
    <row r="4332" spans="1:3" ht="14.5" x14ac:dyDescent="0.35">
      <c r="A4332" s="104" t="s">
        <v>2056</v>
      </c>
      <c r="B4332" s="1">
        <v>44251</v>
      </c>
      <c r="C4332">
        <v>8</v>
      </c>
    </row>
    <row r="4333" spans="1:3" ht="14.5" x14ac:dyDescent="0.35">
      <c r="A4333" s="104" t="s">
        <v>2713</v>
      </c>
      <c r="B4333" s="1">
        <v>44251</v>
      </c>
      <c r="C4333">
        <v>8</v>
      </c>
    </row>
    <row r="4334" spans="1:3" ht="14.5" x14ac:dyDescent="0.35">
      <c r="A4334" s="104" t="s">
        <v>1680</v>
      </c>
      <c r="B4334" s="1">
        <v>44251</v>
      </c>
      <c r="C4334">
        <v>16</v>
      </c>
    </row>
    <row r="4335" spans="1:3" ht="14.5" x14ac:dyDescent="0.35">
      <c r="A4335" s="104" t="s">
        <v>1491</v>
      </c>
      <c r="B4335" s="1">
        <v>44251</v>
      </c>
      <c r="C4335">
        <v>16</v>
      </c>
    </row>
    <row r="4336" spans="1:3" ht="14.5" x14ac:dyDescent="0.35">
      <c r="A4336" s="104" t="s">
        <v>1586</v>
      </c>
      <c r="B4336" s="1">
        <v>44251</v>
      </c>
      <c r="C4336">
        <v>16</v>
      </c>
    </row>
    <row r="4337" spans="1:3" ht="14.5" x14ac:dyDescent="0.35">
      <c r="A4337" s="104" t="s">
        <v>1566</v>
      </c>
      <c r="B4337" s="1">
        <v>44251</v>
      </c>
      <c r="C4337">
        <v>4</v>
      </c>
    </row>
    <row r="4338" spans="1:3" ht="14.5" x14ac:dyDescent="0.35">
      <c r="A4338" s="104" t="s">
        <v>1498</v>
      </c>
      <c r="B4338" s="1">
        <v>44251</v>
      </c>
      <c r="C4338">
        <v>16</v>
      </c>
    </row>
    <row r="4339" spans="1:3" ht="14.5" x14ac:dyDescent="0.35">
      <c r="A4339" s="104" t="s">
        <v>1589</v>
      </c>
      <c r="B4339" s="1">
        <v>44251</v>
      </c>
      <c r="C4339">
        <v>16</v>
      </c>
    </row>
    <row r="4340" spans="1:3" ht="14.5" x14ac:dyDescent="0.35">
      <c r="A4340" s="104" t="s">
        <v>1616</v>
      </c>
      <c r="B4340" s="1">
        <v>44251</v>
      </c>
      <c r="C4340">
        <v>32</v>
      </c>
    </row>
    <row r="4341" spans="1:3" ht="14.5" x14ac:dyDescent="0.35">
      <c r="A4341" s="104" t="s">
        <v>1346</v>
      </c>
      <c r="B4341" s="1">
        <v>44251</v>
      </c>
      <c r="C4341">
        <v>48</v>
      </c>
    </row>
    <row r="4342" spans="1:3" ht="14.5" x14ac:dyDescent="0.35">
      <c r="A4342" s="104" t="s">
        <v>1654</v>
      </c>
      <c r="B4342" s="1">
        <v>44251</v>
      </c>
      <c r="C4342">
        <v>16</v>
      </c>
    </row>
    <row r="4343" spans="1:3" ht="14.5" x14ac:dyDescent="0.35">
      <c r="A4343" s="104" t="s">
        <v>1583</v>
      </c>
      <c r="B4343" s="1">
        <v>44251</v>
      </c>
      <c r="C4343">
        <v>1</v>
      </c>
    </row>
    <row r="4344" spans="1:3" ht="14.5" x14ac:dyDescent="0.35">
      <c r="A4344" s="104" t="s">
        <v>2033</v>
      </c>
      <c r="B4344" s="1">
        <v>44251</v>
      </c>
      <c r="C4344">
        <v>1</v>
      </c>
    </row>
    <row r="4345" spans="1:3" ht="14.5" x14ac:dyDescent="0.35">
      <c r="A4345" s="104" t="s">
        <v>3228</v>
      </c>
      <c r="B4345" s="1">
        <v>44251</v>
      </c>
      <c r="C4345">
        <v>1</v>
      </c>
    </row>
    <row r="4346" spans="1:3" ht="14.5" x14ac:dyDescent="0.35">
      <c r="A4346" s="104" t="s">
        <v>1506</v>
      </c>
      <c r="B4346" s="1">
        <v>44251</v>
      </c>
      <c r="C4346">
        <v>1</v>
      </c>
    </row>
    <row r="4347" spans="1:3" ht="14.5" x14ac:dyDescent="0.35">
      <c r="A4347" s="104" t="s">
        <v>1683</v>
      </c>
      <c r="B4347" s="1">
        <v>44251</v>
      </c>
      <c r="C4347">
        <v>100</v>
      </c>
    </row>
    <row r="4348" spans="1:3" ht="14.5" x14ac:dyDescent="0.35">
      <c r="A4348" s="104" t="s">
        <v>2053</v>
      </c>
      <c r="B4348" s="1">
        <v>44251</v>
      </c>
      <c r="C4348">
        <v>35</v>
      </c>
    </row>
    <row r="4349" spans="1:3" ht="14.5" x14ac:dyDescent="0.35">
      <c r="A4349" s="104" t="s">
        <v>2053</v>
      </c>
      <c r="B4349" s="1">
        <v>44251</v>
      </c>
      <c r="C4349">
        <v>25</v>
      </c>
    </row>
    <row r="4350" spans="1:3" ht="14.5" x14ac:dyDescent="0.35">
      <c r="A4350" s="104" t="s">
        <v>1936</v>
      </c>
      <c r="B4350" s="1">
        <v>44251</v>
      </c>
      <c r="C4350">
        <v>100</v>
      </c>
    </row>
    <row r="4351" spans="1:3" ht="14.5" x14ac:dyDescent="0.35">
      <c r="A4351" s="104" t="s">
        <v>1401</v>
      </c>
      <c r="B4351" s="1">
        <v>44251</v>
      </c>
      <c r="C4351">
        <v>100</v>
      </c>
    </row>
    <row r="4352" spans="1:3" ht="14.5" x14ac:dyDescent="0.35">
      <c r="A4352" s="104" t="s">
        <v>1357</v>
      </c>
      <c r="B4352" s="1">
        <v>44251</v>
      </c>
      <c r="C4352">
        <v>100</v>
      </c>
    </row>
    <row r="4353" spans="1:3" ht="14.5" x14ac:dyDescent="0.35">
      <c r="A4353" s="104" t="s">
        <v>1419</v>
      </c>
      <c r="B4353" s="1">
        <v>44251</v>
      </c>
      <c r="C4353">
        <v>100</v>
      </c>
    </row>
    <row r="4354" spans="1:3" ht="14.5" x14ac:dyDescent="0.35">
      <c r="A4354" s="104" t="s">
        <v>1299</v>
      </c>
      <c r="B4354" s="1">
        <v>44251</v>
      </c>
      <c r="C4354">
        <v>50</v>
      </c>
    </row>
    <row r="4355" spans="1:3" ht="14.5" x14ac:dyDescent="0.35">
      <c r="A4355" s="104" t="s">
        <v>1299</v>
      </c>
      <c r="B4355" s="1">
        <v>44251</v>
      </c>
      <c r="C4355">
        <v>250</v>
      </c>
    </row>
    <row r="4356" spans="1:3" ht="14.5" x14ac:dyDescent="0.35">
      <c r="A4356" s="104" t="s">
        <v>1556</v>
      </c>
      <c r="B4356" s="1">
        <v>44251</v>
      </c>
      <c r="C4356">
        <v>2</v>
      </c>
    </row>
    <row r="4357" spans="1:3" ht="14.5" x14ac:dyDescent="0.35">
      <c r="A4357" s="104" t="s">
        <v>391</v>
      </c>
      <c r="B4357" s="1">
        <v>44251</v>
      </c>
      <c r="C4357">
        <v>4</v>
      </c>
    </row>
    <row r="4358" spans="1:3" ht="14.5" x14ac:dyDescent="0.35">
      <c r="A4358" s="104" t="s">
        <v>1765</v>
      </c>
      <c r="B4358" s="1">
        <v>44251</v>
      </c>
      <c r="C4358">
        <v>75</v>
      </c>
    </row>
    <row r="4359" spans="1:3" ht="14.5" x14ac:dyDescent="0.35">
      <c r="A4359" s="104" t="s">
        <v>3229</v>
      </c>
      <c r="B4359" s="1">
        <v>44251</v>
      </c>
      <c r="C4359">
        <v>1</v>
      </c>
    </row>
    <row r="4360" spans="1:3" ht="14.5" x14ac:dyDescent="0.35">
      <c r="A4360" s="104" t="s">
        <v>1476</v>
      </c>
      <c r="B4360" s="1">
        <v>44251</v>
      </c>
      <c r="C4360">
        <v>1</v>
      </c>
    </row>
    <row r="4361" spans="1:3" ht="14.5" x14ac:dyDescent="0.35">
      <c r="A4361" s="104" t="s">
        <v>3194</v>
      </c>
      <c r="B4361" s="1">
        <v>44251</v>
      </c>
      <c r="C4361">
        <v>3</v>
      </c>
    </row>
    <row r="4362" spans="1:3" ht="14.5" x14ac:dyDescent="0.35">
      <c r="A4362" s="104" t="s">
        <v>2621</v>
      </c>
      <c r="B4362" s="1">
        <v>44251</v>
      </c>
      <c r="C4362">
        <v>1</v>
      </c>
    </row>
    <row r="4363" spans="1:3" ht="14.5" x14ac:dyDescent="0.35">
      <c r="A4363" s="104" t="s">
        <v>543</v>
      </c>
      <c r="B4363" s="1">
        <v>44251</v>
      </c>
      <c r="C4363">
        <v>5</v>
      </c>
    </row>
    <row r="4364" spans="1:3" ht="14.5" x14ac:dyDescent="0.35">
      <c r="A4364" s="105" t="s">
        <v>303</v>
      </c>
      <c r="B4364" s="1">
        <v>44251</v>
      </c>
      <c r="C4364">
        <v>200</v>
      </c>
    </row>
    <row r="4365" spans="1:3" ht="14.5" x14ac:dyDescent="0.35">
      <c r="A4365" s="104" t="s">
        <v>1167</v>
      </c>
      <c r="B4365" s="1">
        <v>44251</v>
      </c>
      <c r="C4365">
        <v>125</v>
      </c>
    </row>
    <row r="4366" spans="1:3" ht="14.5" x14ac:dyDescent="0.35">
      <c r="A4366" s="105" t="s">
        <v>304</v>
      </c>
      <c r="B4366" s="1">
        <v>44251</v>
      </c>
      <c r="C4366">
        <v>50</v>
      </c>
    </row>
    <row r="4367" spans="1:3" ht="14.5" x14ac:dyDescent="0.35">
      <c r="A4367" s="104" t="s">
        <v>1365</v>
      </c>
      <c r="B4367" s="1">
        <v>44252</v>
      </c>
      <c r="C4367">
        <v>300</v>
      </c>
    </row>
    <row r="4368" spans="1:3" ht="14.5" x14ac:dyDescent="0.35">
      <c r="A4368" s="104" t="s">
        <v>1365</v>
      </c>
      <c r="B4368" s="1">
        <v>44252</v>
      </c>
      <c r="C4368">
        <v>300</v>
      </c>
    </row>
    <row r="4369" spans="1:3" ht="14.5" x14ac:dyDescent="0.35">
      <c r="A4369" s="104" t="s">
        <v>2019</v>
      </c>
      <c r="B4369" s="1">
        <v>44252</v>
      </c>
      <c r="C4369">
        <v>24</v>
      </c>
    </row>
    <row r="4370" spans="1:3" ht="14.5" x14ac:dyDescent="0.35">
      <c r="A4370" s="104" t="s">
        <v>2338</v>
      </c>
      <c r="B4370" s="1">
        <v>44252</v>
      </c>
      <c r="C4370">
        <v>4</v>
      </c>
    </row>
    <row r="4371" spans="1:3" ht="14.5" x14ac:dyDescent="0.35">
      <c r="A4371" s="104" t="s">
        <v>1710</v>
      </c>
      <c r="B4371" s="1">
        <v>44252</v>
      </c>
      <c r="C4371">
        <v>32</v>
      </c>
    </row>
    <row r="4372" spans="1:3" ht="14.5" x14ac:dyDescent="0.35">
      <c r="A4372" s="104" t="s">
        <v>1710</v>
      </c>
      <c r="B4372" s="1">
        <v>44252</v>
      </c>
      <c r="C4372">
        <v>4</v>
      </c>
    </row>
    <row r="4373" spans="1:3" ht="14.5" x14ac:dyDescent="0.35">
      <c r="A4373" s="104" t="s">
        <v>1658</v>
      </c>
      <c r="B4373" s="1">
        <v>44252</v>
      </c>
      <c r="C4373">
        <v>48</v>
      </c>
    </row>
    <row r="4374" spans="1:3" ht="14.5" x14ac:dyDescent="0.35">
      <c r="A4374" s="104" t="s">
        <v>2602</v>
      </c>
      <c r="B4374" s="1">
        <v>44252</v>
      </c>
      <c r="C4374">
        <v>1</v>
      </c>
    </row>
    <row r="4375" spans="1:3" ht="14.5" x14ac:dyDescent="0.35">
      <c r="A4375" s="104" t="s">
        <v>2019</v>
      </c>
      <c r="B4375" s="1">
        <v>44252</v>
      </c>
      <c r="C4375">
        <v>24</v>
      </c>
    </row>
    <row r="4376" spans="1:3" ht="14.5" x14ac:dyDescent="0.35">
      <c r="A4376" s="104" t="s">
        <v>2338</v>
      </c>
      <c r="B4376" s="1">
        <v>44252</v>
      </c>
      <c r="C4376">
        <v>4</v>
      </c>
    </row>
    <row r="4377" spans="1:3" ht="14.5" x14ac:dyDescent="0.35">
      <c r="A4377" s="104" t="s">
        <v>2019</v>
      </c>
      <c r="B4377" s="1">
        <v>44252</v>
      </c>
      <c r="C4377">
        <v>64</v>
      </c>
    </row>
    <row r="4378" spans="1:3" ht="14.5" x14ac:dyDescent="0.35">
      <c r="A4378" s="104" t="s">
        <v>2338</v>
      </c>
      <c r="B4378" s="1">
        <v>44252</v>
      </c>
      <c r="C4378">
        <v>64</v>
      </c>
    </row>
    <row r="4379" spans="1:3" ht="14.5" x14ac:dyDescent="0.35">
      <c r="A4379" s="104" t="s">
        <v>2338</v>
      </c>
      <c r="B4379" s="1">
        <v>44252</v>
      </c>
      <c r="C4379">
        <v>12</v>
      </c>
    </row>
    <row r="4380" spans="1:3" ht="14.5" x14ac:dyDescent="0.35">
      <c r="A4380" s="104" t="s">
        <v>2338</v>
      </c>
      <c r="B4380" s="1">
        <v>44252</v>
      </c>
      <c r="C4380">
        <v>8</v>
      </c>
    </row>
    <row r="4381" spans="1:3" ht="14.5" x14ac:dyDescent="0.35">
      <c r="A4381" s="104" t="s">
        <v>2019</v>
      </c>
      <c r="B4381" s="1">
        <v>44252</v>
      </c>
      <c r="C4381">
        <v>64</v>
      </c>
    </row>
    <row r="4382" spans="1:3" ht="14.5" x14ac:dyDescent="0.35">
      <c r="A4382" s="104" t="s">
        <v>3191</v>
      </c>
      <c r="B4382" s="1">
        <v>44252</v>
      </c>
      <c r="C4382">
        <v>6</v>
      </c>
    </row>
    <row r="4383" spans="1:3" ht="14.5" x14ac:dyDescent="0.35">
      <c r="A4383" s="104" t="s">
        <v>3192</v>
      </c>
      <c r="B4383" s="1">
        <v>44252</v>
      </c>
      <c r="C4383">
        <v>12</v>
      </c>
    </row>
    <row r="4384" spans="1:3" ht="14.5" x14ac:dyDescent="0.35">
      <c r="A4384" s="104" t="s">
        <v>3193</v>
      </c>
      <c r="B4384" s="1">
        <v>44252</v>
      </c>
      <c r="C4384">
        <v>6</v>
      </c>
    </row>
    <row r="4385" spans="1:3" ht="14.5" x14ac:dyDescent="0.35">
      <c r="A4385" s="104" t="s">
        <v>3148</v>
      </c>
      <c r="B4385" s="1">
        <v>44252</v>
      </c>
      <c r="C4385">
        <v>4</v>
      </c>
    </row>
    <row r="4386" spans="1:3" ht="14.5" x14ac:dyDescent="0.35">
      <c r="A4386" s="104" t="s">
        <v>3230</v>
      </c>
      <c r="B4386" s="1">
        <v>44252</v>
      </c>
      <c r="C4386">
        <v>24</v>
      </c>
    </row>
    <row r="4387" spans="1:3" ht="14.5" x14ac:dyDescent="0.35">
      <c r="A4387" s="104" t="s">
        <v>3203</v>
      </c>
      <c r="B4387" s="1">
        <v>44252</v>
      </c>
      <c r="C4387">
        <v>8</v>
      </c>
    </row>
    <row r="4388" spans="1:3" ht="14.5" x14ac:dyDescent="0.35">
      <c r="A4388" s="104" t="s">
        <v>3201</v>
      </c>
      <c r="B4388" s="1">
        <v>44252</v>
      </c>
      <c r="C4388">
        <v>8</v>
      </c>
    </row>
    <row r="4389" spans="1:3" ht="14.5" x14ac:dyDescent="0.35">
      <c r="A4389" s="104" t="s">
        <v>2164</v>
      </c>
      <c r="B4389" s="1">
        <v>44252</v>
      </c>
      <c r="C4389">
        <v>96</v>
      </c>
    </row>
    <row r="4390" spans="1:3" ht="14.5" x14ac:dyDescent="0.35">
      <c r="A4390" s="104" t="s">
        <v>3231</v>
      </c>
      <c r="B4390" s="1">
        <v>44252</v>
      </c>
      <c r="C4390">
        <v>1</v>
      </c>
    </row>
    <row r="4391" spans="1:3" ht="14.5" x14ac:dyDescent="0.35">
      <c r="A4391" s="104" t="s">
        <v>3232</v>
      </c>
      <c r="B4391" s="1">
        <v>44252</v>
      </c>
      <c r="C4391">
        <v>2</v>
      </c>
    </row>
    <row r="4392" spans="1:3" ht="14.5" x14ac:dyDescent="0.35">
      <c r="A4392" s="104" t="s">
        <v>1304</v>
      </c>
      <c r="B4392" s="1">
        <v>44252</v>
      </c>
      <c r="C4392">
        <v>100</v>
      </c>
    </row>
    <row r="4393" spans="1:3" ht="14.5" x14ac:dyDescent="0.35">
      <c r="A4393" s="104" t="s">
        <v>3233</v>
      </c>
      <c r="B4393" s="1">
        <v>44252</v>
      </c>
      <c r="C4393">
        <v>46</v>
      </c>
    </row>
    <row r="4394" spans="1:3" ht="14.5" x14ac:dyDescent="0.35">
      <c r="A4394" s="104" t="s">
        <v>3234</v>
      </c>
      <c r="B4394" s="1">
        <v>44252</v>
      </c>
      <c r="C4394">
        <v>6</v>
      </c>
    </row>
    <row r="4395" spans="1:3" ht="14.5" x14ac:dyDescent="0.35">
      <c r="A4395" s="104" t="s">
        <v>1304</v>
      </c>
      <c r="B4395" s="1">
        <v>44252</v>
      </c>
      <c r="C4395">
        <v>400</v>
      </c>
    </row>
    <row r="4396" spans="1:3" ht="14.5" x14ac:dyDescent="0.35">
      <c r="A4396" s="104" t="s">
        <v>1304</v>
      </c>
      <c r="B4396" s="1">
        <v>44252</v>
      </c>
      <c r="C4396">
        <v>100</v>
      </c>
    </row>
    <row r="4397" spans="1:3" ht="14.5" x14ac:dyDescent="0.35">
      <c r="A4397" s="104" t="s">
        <v>1304</v>
      </c>
      <c r="B4397" s="1">
        <v>44252</v>
      </c>
      <c r="C4397">
        <v>1600</v>
      </c>
    </row>
    <row r="4398" spans="1:3" ht="14.5" x14ac:dyDescent="0.35">
      <c r="A4398" s="104" t="s">
        <v>1304</v>
      </c>
      <c r="B4398" s="1">
        <v>44252</v>
      </c>
      <c r="C4398">
        <v>100</v>
      </c>
    </row>
    <row r="4399" spans="1:3" ht="14.5" x14ac:dyDescent="0.35">
      <c r="A4399" s="104" t="s">
        <v>1304</v>
      </c>
      <c r="B4399" s="1">
        <v>44252</v>
      </c>
      <c r="C4399">
        <v>1600</v>
      </c>
    </row>
    <row r="4400" spans="1:3" ht="14.5" x14ac:dyDescent="0.35">
      <c r="A4400" s="104" t="s">
        <v>1304</v>
      </c>
      <c r="B4400" s="1">
        <v>44252</v>
      </c>
      <c r="C4400">
        <v>500</v>
      </c>
    </row>
    <row r="4401" spans="1:3" ht="14.5" x14ac:dyDescent="0.35">
      <c r="A4401" s="104" t="s">
        <v>1304</v>
      </c>
      <c r="B4401" s="1">
        <v>44252</v>
      </c>
      <c r="C4401">
        <v>600</v>
      </c>
    </row>
    <row r="4402" spans="1:3" ht="14.5" x14ac:dyDescent="0.35">
      <c r="A4402" s="104" t="s">
        <v>1304</v>
      </c>
      <c r="B4402" s="1">
        <v>44252</v>
      </c>
      <c r="C4402">
        <v>1600</v>
      </c>
    </row>
    <row r="4403" spans="1:3" ht="14.5" x14ac:dyDescent="0.35">
      <c r="A4403" s="104" t="s">
        <v>1304</v>
      </c>
      <c r="B4403" s="1">
        <v>44252</v>
      </c>
      <c r="C4403">
        <v>400</v>
      </c>
    </row>
    <row r="4404" spans="1:3" ht="14.5" x14ac:dyDescent="0.35">
      <c r="A4404" s="104" t="s">
        <v>1304</v>
      </c>
      <c r="B4404" s="1">
        <v>44252</v>
      </c>
      <c r="C4404">
        <v>100</v>
      </c>
    </row>
    <row r="4405" spans="1:3" ht="14.5" x14ac:dyDescent="0.35">
      <c r="A4405" s="104" t="s">
        <v>1304</v>
      </c>
      <c r="B4405" s="1">
        <v>44252</v>
      </c>
      <c r="C4405">
        <v>1600</v>
      </c>
    </row>
    <row r="4406" spans="1:3" ht="14.5" x14ac:dyDescent="0.35">
      <c r="A4406" s="104" t="s">
        <v>1304</v>
      </c>
      <c r="B4406" s="1">
        <v>44252</v>
      </c>
      <c r="C4406">
        <v>100</v>
      </c>
    </row>
    <row r="4407" spans="1:3" ht="14.5" x14ac:dyDescent="0.35">
      <c r="A4407" s="104" t="s">
        <v>1304</v>
      </c>
      <c r="B4407" s="1">
        <v>44252</v>
      </c>
      <c r="C4407">
        <v>1600</v>
      </c>
    </row>
    <row r="4408" spans="1:3" ht="14.5" x14ac:dyDescent="0.35">
      <c r="A4408" s="104" t="s">
        <v>1304</v>
      </c>
      <c r="B4408" s="1">
        <v>44252</v>
      </c>
      <c r="C4408">
        <v>500</v>
      </c>
    </row>
    <row r="4409" spans="1:3" ht="14.5" x14ac:dyDescent="0.35">
      <c r="A4409" s="104" t="s">
        <v>1304</v>
      </c>
      <c r="B4409" s="1">
        <v>44252</v>
      </c>
      <c r="C4409">
        <v>600</v>
      </c>
    </row>
    <row r="4410" spans="1:3" ht="14.5" x14ac:dyDescent="0.35">
      <c r="A4410" s="104" t="s">
        <v>3235</v>
      </c>
      <c r="B4410" s="1">
        <v>44252</v>
      </c>
      <c r="C4410">
        <v>1</v>
      </c>
    </row>
    <row r="4411" spans="1:3" ht="14.5" x14ac:dyDescent="0.35">
      <c r="A4411" s="104" t="s">
        <v>3232</v>
      </c>
      <c r="B4411" s="1">
        <v>44252</v>
      </c>
      <c r="C4411">
        <v>1</v>
      </c>
    </row>
    <row r="4412" spans="1:3" ht="14.5" x14ac:dyDescent="0.35">
      <c r="A4412" s="104" t="s">
        <v>3232</v>
      </c>
      <c r="B4412" s="1">
        <v>44252</v>
      </c>
      <c r="C4412">
        <v>3</v>
      </c>
    </row>
    <row r="4413" spans="1:3" ht="14.5" x14ac:dyDescent="0.35">
      <c r="A4413" s="104" t="s">
        <v>3232</v>
      </c>
      <c r="B4413" s="1">
        <v>44252</v>
      </c>
      <c r="C4413">
        <v>2</v>
      </c>
    </row>
    <row r="4414" spans="1:3" ht="14.5" x14ac:dyDescent="0.35">
      <c r="A4414" s="104" t="s">
        <v>3232</v>
      </c>
      <c r="B4414" s="1">
        <v>44252</v>
      </c>
      <c r="C4414">
        <v>2</v>
      </c>
    </row>
    <row r="4415" spans="1:3" ht="14.5" x14ac:dyDescent="0.35">
      <c r="A4415" s="104" t="s">
        <v>1718</v>
      </c>
      <c r="B4415" s="1">
        <v>44252</v>
      </c>
      <c r="C4415">
        <v>273</v>
      </c>
    </row>
    <row r="4416" spans="1:3" ht="14.5" x14ac:dyDescent="0.35">
      <c r="A4416" s="104" t="s">
        <v>1718</v>
      </c>
      <c r="B4416" s="1">
        <v>44252</v>
      </c>
      <c r="C4416">
        <v>266</v>
      </c>
    </row>
    <row r="4417" spans="1:3" ht="14.5" x14ac:dyDescent="0.35">
      <c r="A4417" s="104" t="s">
        <v>2009</v>
      </c>
      <c r="B4417" s="1">
        <v>44252</v>
      </c>
      <c r="C4417">
        <v>92</v>
      </c>
    </row>
    <row r="4418" spans="1:3" ht="14.5" x14ac:dyDescent="0.35">
      <c r="A4418" s="104" t="s">
        <v>3236</v>
      </c>
      <c r="B4418" s="1">
        <v>44252</v>
      </c>
      <c r="C4418">
        <v>1</v>
      </c>
    </row>
    <row r="4419" spans="1:3" ht="14.5" x14ac:dyDescent="0.35">
      <c r="A4419" s="104" t="s">
        <v>1164</v>
      </c>
      <c r="B4419" s="1">
        <v>44252</v>
      </c>
      <c r="C4419">
        <v>2</v>
      </c>
    </row>
    <row r="4420" spans="1:3" ht="14.5" x14ac:dyDescent="0.35">
      <c r="A4420" s="104" t="s">
        <v>61</v>
      </c>
      <c r="B4420" s="1">
        <v>44252</v>
      </c>
      <c r="C4420">
        <v>2</v>
      </c>
    </row>
    <row r="4421" spans="1:3" ht="14.5" x14ac:dyDescent="0.35">
      <c r="A4421" s="104" t="s">
        <v>9</v>
      </c>
      <c r="B4421" s="1">
        <v>44252</v>
      </c>
      <c r="C4421">
        <v>2</v>
      </c>
    </row>
    <row r="4422" spans="1:3" ht="14.5" x14ac:dyDescent="0.35">
      <c r="A4422" s="104" t="s">
        <v>1298</v>
      </c>
      <c r="B4422" s="1">
        <v>44252</v>
      </c>
      <c r="C4422">
        <v>2</v>
      </c>
    </row>
    <row r="4423" spans="1:3" ht="14.5" x14ac:dyDescent="0.35">
      <c r="A4423" s="104" t="s">
        <v>2213</v>
      </c>
      <c r="B4423" s="1">
        <v>44252</v>
      </c>
      <c r="C4423">
        <v>2</v>
      </c>
    </row>
    <row r="4424" spans="1:3" ht="14.5" x14ac:dyDescent="0.35">
      <c r="A4424" s="104" t="s">
        <v>1663</v>
      </c>
      <c r="B4424" s="1">
        <v>44252</v>
      </c>
      <c r="C4424">
        <v>1</v>
      </c>
    </row>
    <row r="4425" spans="1:3" ht="14.5" x14ac:dyDescent="0.35">
      <c r="A4425" s="104" t="s">
        <v>1363</v>
      </c>
      <c r="B4425" s="1">
        <v>44252</v>
      </c>
      <c r="C4425">
        <v>3000</v>
      </c>
    </row>
    <row r="4426" spans="1:3" ht="14.5" x14ac:dyDescent="0.35">
      <c r="A4426" s="104" t="s">
        <v>8</v>
      </c>
      <c r="B4426" s="1">
        <v>44252</v>
      </c>
      <c r="C4426">
        <v>3</v>
      </c>
    </row>
    <row r="4427" spans="1:3" ht="14.5" x14ac:dyDescent="0.35">
      <c r="A4427" s="104" t="s">
        <v>9</v>
      </c>
      <c r="B4427" s="1">
        <v>44252</v>
      </c>
      <c r="C4427">
        <v>1</v>
      </c>
    </row>
    <row r="4428" spans="1:3" ht="14.5" x14ac:dyDescent="0.35">
      <c r="A4428" s="104" t="s">
        <v>9</v>
      </c>
      <c r="B4428" s="1">
        <v>44252</v>
      </c>
      <c r="C4428">
        <v>5</v>
      </c>
    </row>
    <row r="4429" spans="1:3" ht="14.5" x14ac:dyDescent="0.35">
      <c r="A4429" s="104" t="s">
        <v>395</v>
      </c>
      <c r="B4429" s="1">
        <v>44252</v>
      </c>
      <c r="C4429">
        <v>1</v>
      </c>
    </row>
    <row r="4430" spans="1:3" ht="14.5" x14ac:dyDescent="0.35">
      <c r="A4430" s="104" t="s">
        <v>1752</v>
      </c>
      <c r="B4430" s="1">
        <v>44252</v>
      </c>
      <c r="C4430">
        <v>13</v>
      </c>
    </row>
    <row r="4431" spans="1:3" ht="14.5" x14ac:dyDescent="0.35">
      <c r="A4431" s="104" t="s">
        <v>1752</v>
      </c>
      <c r="B4431" s="1">
        <v>44252</v>
      </c>
      <c r="C4431">
        <v>12</v>
      </c>
    </row>
    <row r="4432" spans="1:3" ht="14.5" x14ac:dyDescent="0.35">
      <c r="A4432" s="104" t="s">
        <v>243</v>
      </c>
      <c r="B4432" s="1">
        <v>44252</v>
      </c>
      <c r="C4432">
        <v>80</v>
      </c>
    </row>
    <row r="4433" spans="1:3" ht="14.5" x14ac:dyDescent="0.35">
      <c r="A4433" s="104" t="s">
        <v>445</v>
      </c>
      <c r="B4433" s="1">
        <v>44252</v>
      </c>
      <c r="C4433">
        <v>16</v>
      </c>
    </row>
    <row r="4434" spans="1:3" ht="14.5" x14ac:dyDescent="0.35">
      <c r="A4434" s="104" t="s">
        <v>2773</v>
      </c>
      <c r="B4434" s="1">
        <v>44252</v>
      </c>
      <c r="C4434">
        <v>5</v>
      </c>
    </row>
    <row r="4435" spans="1:3" ht="14.5" x14ac:dyDescent="0.35">
      <c r="A4435" s="104" t="s">
        <v>1927</v>
      </c>
      <c r="B4435" s="1">
        <v>44252</v>
      </c>
      <c r="C4435">
        <v>8</v>
      </c>
    </row>
    <row r="4436" spans="1:3" ht="14.5" x14ac:dyDescent="0.35">
      <c r="A4436" s="104" t="s">
        <v>3237</v>
      </c>
      <c r="B4436" s="1">
        <v>44252</v>
      </c>
      <c r="C4436">
        <v>16</v>
      </c>
    </row>
    <row r="4437" spans="1:3" ht="14.5" x14ac:dyDescent="0.35">
      <c r="A4437" s="104" t="s">
        <v>1676</v>
      </c>
      <c r="B4437" s="1">
        <v>44252</v>
      </c>
      <c r="C4437">
        <v>225</v>
      </c>
    </row>
    <row r="4438" spans="1:3" ht="14.5" x14ac:dyDescent="0.35">
      <c r="A4438" s="104" t="s">
        <v>2538</v>
      </c>
      <c r="B4438" s="1">
        <v>44252</v>
      </c>
      <c r="C4438">
        <v>5</v>
      </c>
    </row>
    <row r="4439" spans="1:3" ht="14.5" x14ac:dyDescent="0.35">
      <c r="A4439" s="104" t="s">
        <v>2538</v>
      </c>
      <c r="B4439" s="1">
        <v>44252</v>
      </c>
      <c r="C4439">
        <v>20</v>
      </c>
    </row>
    <row r="4440" spans="1:3" ht="14.5" x14ac:dyDescent="0.35">
      <c r="A4440" s="104" t="s">
        <v>1327</v>
      </c>
      <c r="B4440" s="1">
        <v>44252</v>
      </c>
      <c r="C4440">
        <v>300</v>
      </c>
    </row>
    <row r="4441" spans="1:3" ht="14.5" x14ac:dyDescent="0.35">
      <c r="A4441" s="104" t="s">
        <v>1336</v>
      </c>
      <c r="B4441" s="1">
        <v>44252</v>
      </c>
      <c r="C4441">
        <v>100</v>
      </c>
    </row>
    <row r="4442" spans="1:3" ht="14.5" x14ac:dyDescent="0.35">
      <c r="A4442" s="104" t="s">
        <v>1368</v>
      </c>
      <c r="B4442" s="1">
        <v>44252</v>
      </c>
      <c r="C4442">
        <v>300</v>
      </c>
    </row>
    <row r="4443" spans="1:3" ht="14.5" x14ac:dyDescent="0.35">
      <c r="A4443" s="104" t="s">
        <v>1509</v>
      </c>
      <c r="B4443" s="1">
        <v>44252</v>
      </c>
      <c r="C4443">
        <v>300</v>
      </c>
    </row>
    <row r="4444" spans="1:3" ht="14.5" x14ac:dyDescent="0.35">
      <c r="A4444" s="104" t="s">
        <v>1555</v>
      </c>
      <c r="B4444" s="1">
        <v>44252</v>
      </c>
      <c r="C4444">
        <v>100</v>
      </c>
    </row>
    <row r="4445" spans="1:3" ht="14.5" x14ac:dyDescent="0.35">
      <c r="A4445" s="104" t="s">
        <v>1621</v>
      </c>
      <c r="B4445" s="1">
        <v>44252</v>
      </c>
      <c r="C4445">
        <v>100</v>
      </c>
    </row>
    <row r="4446" spans="1:3" ht="14.5" x14ac:dyDescent="0.35">
      <c r="A4446" s="104" t="s">
        <v>1633</v>
      </c>
      <c r="B4446" s="1">
        <v>44252</v>
      </c>
      <c r="C4446">
        <v>200</v>
      </c>
    </row>
    <row r="4447" spans="1:3" ht="14.5" x14ac:dyDescent="0.35">
      <c r="A4447" s="104" t="s">
        <v>1397</v>
      </c>
      <c r="B4447" s="1">
        <v>44252</v>
      </c>
      <c r="C4447">
        <v>1100</v>
      </c>
    </row>
    <row r="4448" spans="1:3" ht="14.5" x14ac:dyDescent="0.35">
      <c r="A4448" s="104" t="s">
        <v>1397</v>
      </c>
      <c r="B4448" s="1">
        <v>44252</v>
      </c>
      <c r="C4448">
        <v>400</v>
      </c>
    </row>
    <row r="4449" spans="1:3" ht="14.5" x14ac:dyDescent="0.35">
      <c r="A4449" s="104" t="s">
        <v>449</v>
      </c>
      <c r="B4449" s="1">
        <v>44252</v>
      </c>
      <c r="C4449">
        <v>1</v>
      </c>
    </row>
    <row r="4450" spans="1:3" ht="14.5" x14ac:dyDescent="0.35">
      <c r="A4450" s="104" t="s">
        <v>37</v>
      </c>
      <c r="B4450" s="1">
        <v>44252</v>
      </c>
      <c r="C4450">
        <v>1</v>
      </c>
    </row>
    <row r="4451" spans="1:3" ht="14.5" x14ac:dyDescent="0.35">
      <c r="A4451" s="104" t="s">
        <v>124</v>
      </c>
      <c r="B4451" s="1">
        <v>44252</v>
      </c>
      <c r="C4451">
        <v>1</v>
      </c>
    </row>
    <row r="4452" spans="1:3" ht="14.5" x14ac:dyDescent="0.35">
      <c r="A4452" s="104" t="s">
        <v>39</v>
      </c>
      <c r="B4452" s="1">
        <v>44252</v>
      </c>
      <c r="C4452">
        <v>1</v>
      </c>
    </row>
    <row r="4453" spans="1:3" ht="14.5" x14ac:dyDescent="0.35">
      <c r="A4453" s="104" t="s">
        <v>1522</v>
      </c>
      <c r="B4453" s="1">
        <v>44252</v>
      </c>
      <c r="C4453">
        <v>100</v>
      </c>
    </row>
    <row r="4454" spans="1:3" ht="14.5" x14ac:dyDescent="0.35">
      <c r="A4454" s="104" t="s">
        <v>2382</v>
      </c>
      <c r="B4454" s="1">
        <v>44252</v>
      </c>
      <c r="C4454">
        <v>8</v>
      </c>
    </row>
    <row r="4455" spans="1:3" ht="14.5" x14ac:dyDescent="0.35">
      <c r="A4455" s="104" t="s">
        <v>2550</v>
      </c>
      <c r="B4455" s="1">
        <v>44252</v>
      </c>
      <c r="C4455">
        <v>4</v>
      </c>
    </row>
    <row r="4456" spans="1:3" ht="14.5" x14ac:dyDescent="0.35">
      <c r="A4456" s="104" t="s">
        <v>395</v>
      </c>
      <c r="B4456" s="1">
        <v>44252</v>
      </c>
      <c r="C4456">
        <v>1</v>
      </c>
    </row>
    <row r="4457" spans="1:3" ht="14.5" x14ac:dyDescent="0.35">
      <c r="A4457" s="104" t="s">
        <v>395</v>
      </c>
      <c r="B4457" s="1">
        <v>44252</v>
      </c>
      <c r="C4457">
        <v>1</v>
      </c>
    </row>
    <row r="4458" spans="1:3" ht="14.5" x14ac:dyDescent="0.35">
      <c r="A4458" s="104" t="s">
        <v>966</v>
      </c>
      <c r="B4458" s="1">
        <v>44252</v>
      </c>
      <c r="C4458">
        <v>8</v>
      </c>
    </row>
    <row r="4459" spans="1:3" ht="14.5" x14ac:dyDescent="0.35">
      <c r="A4459" s="104" t="s">
        <v>168</v>
      </c>
      <c r="B4459" s="1">
        <v>44252</v>
      </c>
      <c r="C4459">
        <v>4</v>
      </c>
    </row>
    <row r="4460" spans="1:3" ht="14.5" x14ac:dyDescent="0.35">
      <c r="A4460" s="104" t="s">
        <v>1658</v>
      </c>
      <c r="B4460" s="1">
        <v>44252</v>
      </c>
      <c r="C4460">
        <v>16</v>
      </c>
    </row>
    <row r="4461" spans="1:3" ht="14.5" x14ac:dyDescent="0.35">
      <c r="A4461" s="104" t="s">
        <v>2170</v>
      </c>
      <c r="B4461" s="1">
        <v>44252</v>
      </c>
      <c r="C4461">
        <v>24</v>
      </c>
    </row>
    <row r="4462" spans="1:3" ht="14.5" x14ac:dyDescent="0.35">
      <c r="A4462" s="104" t="s">
        <v>3238</v>
      </c>
      <c r="B4462" s="1">
        <v>44252</v>
      </c>
      <c r="C4462">
        <v>8</v>
      </c>
    </row>
    <row r="4463" spans="1:3" ht="14.5" x14ac:dyDescent="0.35">
      <c r="A4463" s="104" t="s">
        <v>1498</v>
      </c>
      <c r="B4463" s="1">
        <v>44252</v>
      </c>
      <c r="C4463">
        <v>48</v>
      </c>
    </row>
    <row r="4464" spans="1:3" ht="14.5" x14ac:dyDescent="0.35">
      <c r="A4464" s="104" t="s">
        <v>6</v>
      </c>
      <c r="B4464" s="1">
        <v>44252</v>
      </c>
      <c r="C4464">
        <v>1</v>
      </c>
    </row>
    <row r="4465" spans="1:3" ht="14.5" x14ac:dyDescent="0.35">
      <c r="A4465" s="104" t="s">
        <v>6</v>
      </c>
      <c r="B4465" s="1">
        <v>44252</v>
      </c>
      <c r="C4465">
        <v>1</v>
      </c>
    </row>
    <row r="4466" spans="1:3" ht="14.5" x14ac:dyDescent="0.35">
      <c r="A4466" s="104" t="s">
        <v>1822</v>
      </c>
      <c r="B4466" s="1">
        <v>44252</v>
      </c>
      <c r="C4466">
        <v>8</v>
      </c>
    </row>
    <row r="4467" spans="1:3" ht="14.5" x14ac:dyDescent="0.35">
      <c r="A4467" s="104" t="s">
        <v>1822</v>
      </c>
      <c r="B4467" s="1">
        <v>44252</v>
      </c>
      <c r="C4467">
        <v>24</v>
      </c>
    </row>
    <row r="4468" spans="1:3" ht="14.5" x14ac:dyDescent="0.35">
      <c r="A4468" s="104" t="s">
        <v>7</v>
      </c>
      <c r="B4468" s="1">
        <v>44252</v>
      </c>
      <c r="C4468">
        <v>8</v>
      </c>
    </row>
    <row r="4469" spans="1:3" ht="14.5" x14ac:dyDescent="0.35">
      <c r="A4469" s="104" t="s">
        <v>1654</v>
      </c>
      <c r="B4469" s="1">
        <v>44252</v>
      </c>
      <c r="C4469">
        <v>20</v>
      </c>
    </row>
    <row r="4470" spans="1:3" ht="14.5" x14ac:dyDescent="0.35">
      <c r="A4470" s="104" t="s">
        <v>9</v>
      </c>
      <c r="B4470" s="1">
        <v>44252</v>
      </c>
      <c r="C4470">
        <v>1</v>
      </c>
    </row>
    <row r="4471" spans="1:3" ht="14.5" x14ac:dyDescent="0.35">
      <c r="A4471" s="104" t="s">
        <v>9</v>
      </c>
      <c r="B4471" s="1">
        <v>44252</v>
      </c>
      <c r="C4471">
        <v>1</v>
      </c>
    </row>
    <row r="4472" spans="1:3" ht="14.5" x14ac:dyDescent="0.35">
      <c r="A4472" s="104" t="s">
        <v>1334</v>
      </c>
      <c r="B4472" s="1">
        <v>44252</v>
      </c>
      <c r="C4472">
        <v>24</v>
      </c>
    </row>
    <row r="4473" spans="1:3" ht="14.5" x14ac:dyDescent="0.35">
      <c r="A4473" s="104" t="s">
        <v>3239</v>
      </c>
      <c r="B4473" s="1">
        <v>44252</v>
      </c>
      <c r="C4473">
        <v>3</v>
      </c>
    </row>
    <row r="4474" spans="1:3" ht="14.5" x14ac:dyDescent="0.35">
      <c r="A4474" s="104" t="s">
        <v>1590</v>
      </c>
      <c r="B4474" s="1">
        <v>44252</v>
      </c>
      <c r="C4474">
        <v>20</v>
      </c>
    </row>
    <row r="4475" spans="1:3" ht="14.5" x14ac:dyDescent="0.35">
      <c r="A4475" s="104" t="s">
        <v>1590</v>
      </c>
      <c r="B4475" s="1">
        <v>44252</v>
      </c>
      <c r="C4475">
        <v>1</v>
      </c>
    </row>
    <row r="4476" spans="1:3" ht="14.5" x14ac:dyDescent="0.35">
      <c r="A4476" s="104" t="s">
        <v>1590</v>
      </c>
      <c r="B4476" s="1">
        <v>44252</v>
      </c>
      <c r="C4476">
        <v>8</v>
      </c>
    </row>
    <row r="4477" spans="1:3" ht="14.5" x14ac:dyDescent="0.35">
      <c r="A4477" s="104" t="s">
        <v>2186</v>
      </c>
      <c r="B4477" s="1">
        <v>44252</v>
      </c>
      <c r="C4477">
        <v>40</v>
      </c>
    </row>
    <row r="4478" spans="1:3" ht="14.5" x14ac:dyDescent="0.35">
      <c r="A4478" s="104" t="s">
        <v>212</v>
      </c>
      <c r="B4478" s="1">
        <v>44252</v>
      </c>
      <c r="C4478">
        <v>3</v>
      </c>
    </row>
    <row r="4479" spans="1:3" ht="14.5" x14ac:dyDescent="0.35">
      <c r="A4479" s="104" t="s">
        <v>1165</v>
      </c>
      <c r="B4479" s="1">
        <v>44252</v>
      </c>
      <c r="C4479">
        <v>3</v>
      </c>
    </row>
    <row r="4480" spans="1:3" ht="14.5" x14ac:dyDescent="0.35">
      <c r="A4480" s="104" t="s">
        <v>555</v>
      </c>
      <c r="B4480" s="1">
        <v>44252</v>
      </c>
      <c r="C4480">
        <v>5</v>
      </c>
    </row>
    <row r="4481" spans="1:3" ht="14.5" x14ac:dyDescent="0.35">
      <c r="A4481" s="104" t="s">
        <v>2181</v>
      </c>
      <c r="B4481" s="1">
        <v>44252</v>
      </c>
      <c r="C4481">
        <v>3</v>
      </c>
    </row>
    <row r="4482" spans="1:3" ht="14.5" x14ac:dyDescent="0.35">
      <c r="A4482" s="104" t="s">
        <v>1580</v>
      </c>
      <c r="B4482" s="1">
        <v>44252</v>
      </c>
      <c r="C4482">
        <v>3</v>
      </c>
    </row>
    <row r="4483" spans="1:3" ht="14.5" x14ac:dyDescent="0.35">
      <c r="A4483" s="104" t="s">
        <v>3240</v>
      </c>
      <c r="B4483" s="1">
        <v>44252</v>
      </c>
      <c r="C4483">
        <v>2</v>
      </c>
    </row>
    <row r="4484" spans="1:3" ht="14.5" x14ac:dyDescent="0.35">
      <c r="A4484" s="104" t="s">
        <v>1068</v>
      </c>
      <c r="B4484" s="1">
        <v>44252</v>
      </c>
      <c r="C4484">
        <v>2</v>
      </c>
    </row>
    <row r="4485" spans="1:3" ht="14.5" x14ac:dyDescent="0.35">
      <c r="A4485" s="105" t="s">
        <v>515</v>
      </c>
      <c r="B4485" s="1">
        <v>44252</v>
      </c>
      <c r="C4485">
        <v>1</v>
      </c>
    </row>
    <row r="4486" spans="1:3" ht="14.5" x14ac:dyDescent="0.35">
      <c r="A4486" s="104" t="s">
        <v>3241</v>
      </c>
      <c r="B4486" s="1">
        <v>44252</v>
      </c>
      <c r="C4486">
        <v>24</v>
      </c>
    </row>
    <row r="4487" spans="1:3" ht="14.5" x14ac:dyDescent="0.35">
      <c r="A4487" s="104" t="s">
        <v>2241</v>
      </c>
      <c r="B4487" s="1">
        <v>44252</v>
      </c>
      <c r="C4487">
        <v>1</v>
      </c>
    </row>
    <row r="4488" spans="1:3" ht="14.5" x14ac:dyDescent="0.35">
      <c r="A4488" s="104" t="s">
        <v>1410</v>
      </c>
      <c r="B4488" s="1">
        <v>44252</v>
      </c>
      <c r="C4488">
        <v>200</v>
      </c>
    </row>
    <row r="4489" spans="1:3" ht="14.5" x14ac:dyDescent="0.35">
      <c r="A4489" s="104" t="s">
        <v>1734</v>
      </c>
      <c r="B4489" s="1">
        <v>44252</v>
      </c>
      <c r="C4489">
        <v>100</v>
      </c>
    </row>
    <row r="4490" spans="1:3" ht="14.5" x14ac:dyDescent="0.35">
      <c r="A4490" s="104" t="s">
        <v>1391</v>
      </c>
      <c r="B4490" s="1">
        <v>44252</v>
      </c>
      <c r="C4490">
        <v>50</v>
      </c>
    </row>
    <row r="4491" spans="1:3" ht="14.5" x14ac:dyDescent="0.35">
      <c r="A4491" s="104" t="s">
        <v>1391</v>
      </c>
      <c r="B4491" s="1">
        <v>44252</v>
      </c>
      <c r="C4491">
        <v>150</v>
      </c>
    </row>
    <row r="4492" spans="1:3" ht="14.5" x14ac:dyDescent="0.35">
      <c r="A4492" s="104" t="s">
        <v>1418</v>
      </c>
      <c r="B4492" s="1">
        <v>44252</v>
      </c>
      <c r="C4492">
        <v>80</v>
      </c>
    </row>
    <row r="4493" spans="1:3" ht="14.5" x14ac:dyDescent="0.35">
      <c r="A4493" s="104" t="s">
        <v>1368</v>
      </c>
      <c r="B4493" s="1">
        <v>44252</v>
      </c>
      <c r="C4493">
        <v>300</v>
      </c>
    </row>
    <row r="4494" spans="1:3" ht="14.5" x14ac:dyDescent="0.35">
      <c r="A4494" s="104" t="s">
        <v>1433</v>
      </c>
      <c r="B4494" s="1">
        <v>44252</v>
      </c>
      <c r="C4494">
        <v>200</v>
      </c>
    </row>
    <row r="4495" spans="1:3" ht="14.5" x14ac:dyDescent="0.35">
      <c r="A4495" s="104" t="s">
        <v>1359</v>
      </c>
      <c r="B4495" s="1">
        <v>44252</v>
      </c>
      <c r="C4495">
        <v>300</v>
      </c>
    </row>
    <row r="4496" spans="1:3" ht="14.5" x14ac:dyDescent="0.35">
      <c r="A4496" s="104" t="s">
        <v>1983</v>
      </c>
      <c r="B4496" s="1">
        <v>44252</v>
      </c>
      <c r="C4496">
        <v>100</v>
      </c>
    </row>
    <row r="4497" spans="1:3" ht="14.5" x14ac:dyDescent="0.35">
      <c r="A4497" s="104" t="s">
        <v>1740</v>
      </c>
      <c r="B4497" s="1">
        <v>44252</v>
      </c>
      <c r="C4497">
        <v>100</v>
      </c>
    </row>
    <row r="4498" spans="1:3" ht="14.5" x14ac:dyDescent="0.35">
      <c r="A4498" s="104" t="s">
        <v>1457</v>
      </c>
      <c r="B4498" s="1">
        <v>44252</v>
      </c>
      <c r="C4498">
        <v>100</v>
      </c>
    </row>
    <row r="4499" spans="1:3" ht="14.5" x14ac:dyDescent="0.35">
      <c r="A4499" s="104" t="s">
        <v>1402</v>
      </c>
      <c r="B4499" s="1">
        <v>44252</v>
      </c>
      <c r="C4499">
        <v>400</v>
      </c>
    </row>
    <row r="4500" spans="1:3" ht="14.5" x14ac:dyDescent="0.35">
      <c r="A4500" s="104" t="s">
        <v>1312</v>
      </c>
      <c r="B4500" s="1">
        <v>44252</v>
      </c>
      <c r="C4500">
        <v>400</v>
      </c>
    </row>
    <row r="4501" spans="1:3" ht="14.5" x14ac:dyDescent="0.35">
      <c r="A4501" s="104" t="s">
        <v>1279</v>
      </c>
      <c r="B4501" s="1">
        <v>44252</v>
      </c>
      <c r="C4501">
        <v>100</v>
      </c>
    </row>
    <row r="4502" spans="1:3" ht="14.5" x14ac:dyDescent="0.35">
      <c r="A4502" s="104" t="s">
        <v>3102</v>
      </c>
      <c r="B4502" s="1">
        <v>44252</v>
      </c>
      <c r="C4502">
        <v>5</v>
      </c>
    </row>
    <row r="4503" spans="1:3" ht="14.5" x14ac:dyDescent="0.35">
      <c r="A4503" s="104" t="s">
        <v>1689</v>
      </c>
      <c r="B4503" s="1">
        <v>44252</v>
      </c>
      <c r="C4503">
        <v>1</v>
      </c>
    </row>
    <row r="4504" spans="1:3" ht="14.5" x14ac:dyDescent="0.35">
      <c r="A4504" s="104" t="s">
        <v>3242</v>
      </c>
      <c r="B4504" s="1">
        <v>44252</v>
      </c>
      <c r="C4504">
        <v>3</v>
      </c>
    </row>
    <row r="4505" spans="1:3" ht="14.5" x14ac:dyDescent="0.35">
      <c r="A4505" s="104" t="s">
        <v>1402</v>
      </c>
      <c r="B4505" s="1">
        <v>44252</v>
      </c>
      <c r="C4505">
        <v>1500</v>
      </c>
    </row>
    <row r="4506" spans="1:3" ht="14.5" x14ac:dyDescent="0.35">
      <c r="A4506" s="104" t="s">
        <v>1304</v>
      </c>
      <c r="B4506" s="1">
        <v>44252</v>
      </c>
      <c r="C4506">
        <v>100</v>
      </c>
    </row>
    <row r="4507" spans="1:3" ht="14.5" x14ac:dyDescent="0.35">
      <c r="A4507" s="104" t="s">
        <v>1289</v>
      </c>
      <c r="B4507" s="1">
        <v>44252</v>
      </c>
      <c r="C4507">
        <v>4500</v>
      </c>
    </row>
    <row r="4508" spans="1:3" ht="14.5" x14ac:dyDescent="0.35">
      <c r="A4508" s="104" t="s">
        <v>1365</v>
      </c>
      <c r="B4508" s="1">
        <v>44252</v>
      </c>
      <c r="C4508">
        <v>500</v>
      </c>
    </row>
    <row r="4509" spans="1:3" ht="14.5" x14ac:dyDescent="0.35">
      <c r="A4509" s="104" t="s">
        <v>2832</v>
      </c>
      <c r="B4509" s="1">
        <v>44252</v>
      </c>
      <c r="C4509">
        <v>9</v>
      </c>
    </row>
    <row r="4510" spans="1:3" ht="14.5" x14ac:dyDescent="0.35">
      <c r="A4510" s="104" t="s">
        <v>1401</v>
      </c>
      <c r="B4510" s="1">
        <v>44252</v>
      </c>
      <c r="C4510">
        <v>700</v>
      </c>
    </row>
    <row r="4511" spans="1:3" ht="14.5" x14ac:dyDescent="0.35">
      <c r="A4511" s="104" t="s">
        <v>1286</v>
      </c>
      <c r="B4511" s="1">
        <v>44252</v>
      </c>
      <c r="C4511">
        <v>400</v>
      </c>
    </row>
    <row r="4512" spans="1:3" ht="14.5" x14ac:dyDescent="0.35">
      <c r="A4512" s="104" t="s">
        <v>1786</v>
      </c>
      <c r="B4512" s="1">
        <v>44252</v>
      </c>
      <c r="C4512">
        <v>200</v>
      </c>
    </row>
    <row r="4513" spans="1:3" ht="14.5" x14ac:dyDescent="0.35">
      <c r="A4513" s="104" t="s">
        <v>1495</v>
      </c>
      <c r="B4513" s="1">
        <v>44252</v>
      </c>
      <c r="C4513">
        <v>400</v>
      </c>
    </row>
    <row r="4514" spans="1:3" ht="14.5" x14ac:dyDescent="0.35">
      <c r="A4514" s="104" t="s">
        <v>3243</v>
      </c>
      <c r="B4514" s="1">
        <v>44252</v>
      </c>
      <c r="C4514">
        <v>5</v>
      </c>
    </row>
    <row r="4515" spans="1:3" ht="14.5" x14ac:dyDescent="0.35">
      <c r="A4515" s="104" t="s">
        <v>2580</v>
      </c>
      <c r="B4515" s="1">
        <v>44252</v>
      </c>
      <c r="C4515">
        <v>12</v>
      </c>
    </row>
    <row r="4516" spans="1:3" ht="14.5" x14ac:dyDescent="0.35">
      <c r="A4516" s="104" t="s">
        <v>39</v>
      </c>
      <c r="B4516" s="1">
        <v>44252</v>
      </c>
      <c r="C4516">
        <v>1</v>
      </c>
    </row>
    <row r="4517" spans="1:3" ht="14.5" x14ac:dyDescent="0.35">
      <c r="A4517" s="104" t="s">
        <v>2018</v>
      </c>
      <c r="B4517" s="1">
        <v>44252</v>
      </c>
      <c r="C4517">
        <v>25</v>
      </c>
    </row>
    <row r="4518" spans="1:3" ht="14.5" x14ac:dyDescent="0.35">
      <c r="A4518" s="104" t="s">
        <v>41</v>
      </c>
      <c r="B4518" s="1">
        <v>44252</v>
      </c>
      <c r="C4518">
        <v>1</v>
      </c>
    </row>
    <row r="4519" spans="1:3" ht="14.5" x14ac:dyDescent="0.35">
      <c r="A4519" s="104" t="s">
        <v>953</v>
      </c>
      <c r="B4519" s="1">
        <v>44252</v>
      </c>
      <c r="C4519">
        <v>1</v>
      </c>
    </row>
    <row r="4520" spans="1:3" ht="14.5" x14ac:dyDescent="0.35">
      <c r="A4520" s="104" t="s">
        <v>1921</v>
      </c>
      <c r="B4520" s="1">
        <v>44252</v>
      </c>
      <c r="C4520">
        <v>8</v>
      </c>
    </row>
    <row r="4521" spans="1:3" ht="14.5" x14ac:dyDescent="0.35">
      <c r="A4521" s="104" t="s">
        <v>3244</v>
      </c>
      <c r="B4521" s="1">
        <v>44252</v>
      </c>
      <c r="C4521">
        <v>8</v>
      </c>
    </row>
    <row r="4522" spans="1:3" ht="14.5" x14ac:dyDescent="0.35">
      <c r="A4522" s="104" t="s">
        <v>3245</v>
      </c>
      <c r="B4522" s="1">
        <v>44252</v>
      </c>
      <c r="C4522">
        <v>16</v>
      </c>
    </row>
    <row r="4523" spans="1:3" ht="14.5" x14ac:dyDescent="0.35">
      <c r="A4523" s="104" t="s">
        <v>452</v>
      </c>
      <c r="B4523" s="1">
        <v>44252</v>
      </c>
      <c r="C4523">
        <v>20</v>
      </c>
    </row>
    <row r="4524" spans="1:3" ht="14.5" x14ac:dyDescent="0.35">
      <c r="A4524" s="104" t="s">
        <v>148</v>
      </c>
      <c r="B4524" s="1">
        <v>44252</v>
      </c>
      <c r="C4524">
        <v>8</v>
      </c>
    </row>
    <row r="4525" spans="1:3" ht="14.5" x14ac:dyDescent="0.35">
      <c r="A4525" s="104" t="s">
        <v>919</v>
      </c>
      <c r="B4525" s="1">
        <v>44252</v>
      </c>
      <c r="C4525">
        <v>8</v>
      </c>
    </row>
    <row r="4526" spans="1:3" ht="14.5" x14ac:dyDescent="0.35">
      <c r="A4526" s="104" t="s">
        <v>245</v>
      </c>
      <c r="B4526" s="1">
        <v>44252</v>
      </c>
      <c r="C4526">
        <v>4</v>
      </c>
    </row>
    <row r="4527" spans="1:3" ht="14.5" x14ac:dyDescent="0.35">
      <c r="A4527" s="104" t="s">
        <v>207</v>
      </c>
      <c r="B4527" s="1">
        <v>44252</v>
      </c>
      <c r="C4527">
        <v>4</v>
      </c>
    </row>
    <row r="4528" spans="1:3" ht="14.5" x14ac:dyDescent="0.35">
      <c r="A4528" s="104" t="s">
        <v>191</v>
      </c>
      <c r="B4528" s="1">
        <v>44252</v>
      </c>
      <c r="C4528">
        <v>16</v>
      </c>
    </row>
    <row r="4529" spans="1:3" ht="14.5" x14ac:dyDescent="0.35">
      <c r="A4529" s="104" t="s">
        <v>179</v>
      </c>
      <c r="B4529" s="1">
        <v>44252</v>
      </c>
      <c r="C4529">
        <v>4</v>
      </c>
    </row>
    <row r="4530" spans="1:3" ht="14.5" x14ac:dyDescent="0.35">
      <c r="A4530" s="104" t="s">
        <v>966</v>
      </c>
      <c r="B4530" s="1">
        <v>44252</v>
      </c>
      <c r="C4530">
        <v>16</v>
      </c>
    </row>
    <row r="4531" spans="1:3" ht="14.5" x14ac:dyDescent="0.35">
      <c r="A4531" s="104" t="s">
        <v>1868</v>
      </c>
      <c r="B4531" s="1">
        <v>44252</v>
      </c>
      <c r="C4531">
        <v>2</v>
      </c>
    </row>
    <row r="4532" spans="1:3" ht="14.5" x14ac:dyDescent="0.35">
      <c r="A4532" s="104" t="s">
        <v>1823</v>
      </c>
      <c r="B4532" s="1">
        <v>44252</v>
      </c>
      <c r="C4532">
        <v>16</v>
      </c>
    </row>
    <row r="4533" spans="1:3" ht="14.5" x14ac:dyDescent="0.35">
      <c r="A4533" s="104" t="s">
        <v>1820</v>
      </c>
      <c r="B4533" s="1">
        <v>44252</v>
      </c>
      <c r="C4533">
        <v>12</v>
      </c>
    </row>
    <row r="4534" spans="1:3" ht="14.5" x14ac:dyDescent="0.35">
      <c r="A4534" s="104" t="s">
        <v>1384</v>
      </c>
      <c r="B4534" s="1">
        <v>44252</v>
      </c>
      <c r="C4534">
        <v>4</v>
      </c>
    </row>
    <row r="4535" spans="1:3" ht="14.5" x14ac:dyDescent="0.35">
      <c r="A4535" s="104" t="s">
        <v>3247</v>
      </c>
      <c r="B4535" s="1">
        <v>44252</v>
      </c>
      <c r="C4535">
        <v>64</v>
      </c>
    </row>
    <row r="4536" spans="1:3" ht="14.5" x14ac:dyDescent="0.35">
      <c r="A4536" s="104" t="s">
        <v>1712</v>
      </c>
      <c r="B4536" s="1">
        <v>44252</v>
      </c>
      <c r="C4536">
        <v>16</v>
      </c>
    </row>
    <row r="4537" spans="1:3" ht="14.5" x14ac:dyDescent="0.35">
      <c r="A4537" s="104" t="s">
        <v>2014</v>
      </c>
      <c r="B4537" s="1">
        <v>44252</v>
      </c>
      <c r="C4537">
        <v>12</v>
      </c>
    </row>
    <row r="4538" spans="1:3" ht="14.5" x14ac:dyDescent="0.35">
      <c r="A4538" s="104" t="s">
        <v>3248</v>
      </c>
      <c r="B4538" s="1">
        <v>44252</v>
      </c>
      <c r="C4538">
        <v>4</v>
      </c>
    </row>
    <row r="4539" spans="1:3" ht="14.5" x14ac:dyDescent="0.35">
      <c r="A4539" s="104" t="s">
        <v>2551</v>
      </c>
      <c r="B4539" s="1">
        <v>44252</v>
      </c>
      <c r="C4539">
        <v>2</v>
      </c>
    </row>
    <row r="4540" spans="1:3" ht="14.5" x14ac:dyDescent="0.35">
      <c r="A4540" s="104" t="s">
        <v>1514</v>
      </c>
      <c r="B4540" s="1">
        <v>44252</v>
      </c>
      <c r="C4540">
        <v>2</v>
      </c>
    </row>
    <row r="4541" spans="1:3" ht="14.5" x14ac:dyDescent="0.35">
      <c r="A4541" s="104" t="s">
        <v>3249</v>
      </c>
      <c r="B4541" s="1">
        <v>44252</v>
      </c>
      <c r="C4541">
        <v>2</v>
      </c>
    </row>
    <row r="4542" spans="1:3" ht="14.5" x14ac:dyDescent="0.35">
      <c r="A4542" s="104" t="s">
        <v>2565</v>
      </c>
      <c r="B4542" s="1">
        <v>44252</v>
      </c>
      <c r="C4542">
        <v>2</v>
      </c>
    </row>
    <row r="4543" spans="1:3" ht="14.5" x14ac:dyDescent="0.35">
      <c r="A4543" s="104" t="s">
        <v>2880</v>
      </c>
      <c r="B4543" s="1">
        <v>44252</v>
      </c>
      <c r="C4543">
        <v>4</v>
      </c>
    </row>
    <row r="4544" spans="1:3" ht="14.5" x14ac:dyDescent="0.35">
      <c r="A4544" s="104" t="s">
        <v>2779</v>
      </c>
      <c r="B4544" s="1">
        <v>44252</v>
      </c>
      <c r="C4544">
        <v>4</v>
      </c>
    </row>
    <row r="4545" spans="1:3" ht="14.5" x14ac:dyDescent="0.35">
      <c r="A4545" s="104" t="s">
        <v>2666</v>
      </c>
      <c r="B4545" s="1">
        <v>44252</v>
      </c>
      <c r="C4545">
        <v>2</v>
      </c>
    </row>
    <row r="4546" spans="1:3" ht="14.5" x14ac:dyDescent="0.35">
      <c r="A4546" s="104" t="s">
        <v>2666</v>
      </c>
      <c r="B4546" s="1">
        <v>44252</v>
      </c>
      <c r="C4546">
        <v>2</v>
      </c>
    </row>
    <row r="4547" spans="1:3" ht="14.5" x14ac:dyDescent="0.35">
      <c r="A4547" s="104" t="s">
        <v>2216</v>
      </c>
      <c r="B4547" s="1">
        <v>44252</v>
      </c>
      <c r="C4547">
        <v>12</v>
      </c>
    </row>
    <row r="4548" spans="1:3" ht="14.5" x14ac:dyDescent="0.35">
      <c r="A4548" s="104" t="s">
        <v>1948</v>
      </c>
      <c r="B4548" s="1">
        <v>44252</v>
      </c>
      <c r="C4548">
        <v>2</v>
      </c>
    </row>
    <row r="4549" spans="1:3" ht="14.5" x14ac:dyDescent="0.35">
      <c r="A4549" s="104" t="s">
        <v>3038</v>
      </c>
      <c r="B4549" s="1">
        <v>44252</v>
      </c>
      <c r="C4549">
        <v>4</v>
      </c>
    </row>
    <row r="4550" spans="1:3" ht="14.5" x14ac:dyDescent="0.35">
      <c r="A4550" s="104" t="s">
        <v>2539</v>
      </c>
      <c r="B4550" s="1">
        <v>44252</v>
      </c>
      <c r="C4550">
        <v>8</v>
      </c>
    </row>
    <row r="4551" spans="1:3" ht="14.5" x14ac:dyDescent="0.35">
      <c r="A4551" s="104" t="s">
        <v>3011</v>
      </c>
      <c r="B4551" s="1">
        <v>44252</v>
      </c>
      <c r="C4551">
        <v>2</v>
      </c>
    </row>
    <row r="4552" spans="1:3" ht="14.5" x14ac:dyDescent="0.35">
      <c r="A4552" s="104" t="s">
        <v>2889</v>
      </c>
      <c r="B4552" s="1">
        <v>44252</v>
      </c>
      <c r="C4552">
        <v>6</v>
      </c>
    </row>
    <row r="4553" spans="1:3" ht="14.5" x14ac:dyDescent="0.35">
      <c r="A4553" s="104" t="s">
        <v>2889</v>
      </c>
      <c r="B4553" s="1">
        <v>44252</v>
      </c>
      <c r="C4553">
        <v>2</v>
      </c>
    </row>
    <row r="4554" spans="1:3" ht="14.5" x14ac:dyDescent="0.35">
      <c r="A4554" s="104" t="s">
        <v>3107</v>
      </c>
      <c r="B4554" s="1">
        <v>44252</v>
      </c>
      <c r="C4554">
        <v>8</v>
      </c>
    </row>
    <row r="4555" spans="1:3" ht="14.5" x14ac:dyDescent="0.35">
      <c r="A4555" s="104" t="s">
        <v>2674</v>
      </c>
      <c r="B4555" s="1">
        <v>44252</v>
      </c>
      <c r="C4555">
        <v>4</v>
      </c>
    </row>
    <row r="4556" spans="1:3" ht="14.5" x14ac:dyDescent="0.35">
      <c r="A4556" s="104" t="s">
        <v>3083</v>
      </c>
      <c r="B4556" s="1">
        <v>44252</v>
      </c>
      <c r="C4556">
        <v>2</v>
      </c>
    </row>
    <row r="4557" spans="1:3" ht="14.5" x14ac:dyDescent="0.35">
      <c r="A4557" s="104" t="s">
        <v>3250</v>
      </c>
      <c r="B4557" s="1">
        <v>44252</v>
      </c>
      <c r="C4557">
        <v>4</v>
      </c>
    </row>
    <row r="4558" spans="1:3" ht="14.5" x14ac:dyDescent="0.35">
      <c r="A4558" s="104" t="s">
        <v>1680</v>
      </c>
      <c r="B4558" s="1">
        <v>44252</v>
      </c>
      <c r="C4558">
        <v>8</v>
      </c>
    </row>
    <row r="4559" spans="1:3" ht="14.5" x14ac:dyDescent="0.35">
      <c r="A4559" s="104" t="s">
        <v>1491</v>
      </c>
      <c r="B4559" s="1">
        <v>44252</v>
      </c>
      <c r="C4559">
        <v>16</v>
      </c>
    </row>
    <row r="4560" spans="1:3" ht="14.5" x14ac:dyDescent="0.35">
      <c r="A4560" s="104" t="s">
        <v>1930</v>
      </c>
      <c r="B4560" s="1">
        <v>44252</v>
      </c>
      <c r="C4560">
        <v>16</v>
      </c>
    </row>
    <row r="4561" spans="1:3" ht="14.5" x14ac:dyDescent="0.35">
      <c r="A4561" s="104" t="s">
        <v>1586</v>
      </c>
      <c r="B4561" s="1">
        <v>44252</v>
      </c>
      <c r="C4561">
        <v>4</v>
      </c>
    </row>
    <row r="4562" spans="1:3" ht="14.5" x14ac:dyDescent="0.35">
      <c r="A4562" s="104" t="s">
        <v>2044</v>
      </c>
      <c r="B4562" s="1">
        <v>44252</v>
      </c>
      <c r="C4562">
        <v>8</v>
      </c>
    </row>
    <row r="4563" spans="1:3" ht="14.5" x14ac:dyDescent="0.35">
      <c r="A4563" s="104" t="s">
        <v>1445</v>
      </c>
      <c r="B4563" s="1">
        <v>44252</v>
      </c>
      <c r="C4563">
        <v>12</v>
      </c>
    </row>
    <row r="4564" spans="1:3" ht="14.5" x14ac:dyDescent="0.35">
      <c r="A4564" s="104" t="s">
        <v>1571</v>
      </c>
      <c r="B4564" s="1">
        <v>44252</v>
      </c>
      <c r="C4564">
        <v>32</v>
      </c>
    </row>
    <row r="4565" spans="1:3" ht="14.5" x14ac:dyDescent="0.35">
      <c r="A4565" s="104" t="s">
        <v>1498</v>
      </c>
      <c r="B4565" s="1">
        <v>44252</v>
      </c>
      <c r="C4565">
        <v>48</v>
      </c>
    </row>
    <row r="4566" spans="1:3" ht="14.5" x14ac:dyDescent="0.35">
      <c r="A4566" s="104" t="s">
        <v>1659</v>
      </c>
      <c r="B4566" s="1">
        <v>44252</v>
      </c>
      <c r="C4566">
        <v>8</v>
      </c>
    </row>
    <row r="4567" spans="1:3" ht="14.5" x14ac:dyDescent="0.35">
      <c r="A4567" s="104" t="s">
        <v>1656</v>
      </c>
      <c r="B4567" s="1">
        <v>44252</v>
      </c>
      <c r="C4567">
        <v>16</v>
      </c>
    </row>
    <row r="4568" spans="1:3" ht="14.5" x14ac:dyDescent="0.35">
      <c r="A4568" s="104" t="s">
        <v>1679</v>
      </c>
      <c r="B4568" s="1">
        <v>44252</v>
      </c>
      <c r="C4568">
        <v>8</v>
      </c>
    </row>
    <row r="4569" spans="1:3" ht="14.5" x14ac:dyDescent="0.35">
      <c r="A4569" s="104" t="s">
        <v>1822</v>
      </c>
      <c r="B4569" s="1">
        <v>44252</v>
      </c>
      <c r="C4569">
        <v>8</v>
      </c>
    </row>
    <row r="4570" spans="1:3" ht="14.5" x14ac:dyDescent="0.35">
      <c r="A4570" s="104" t="s">
        <v>1646</v>
      </c>
      <c r="B4570" s="1">
        <v>44252</v>
      </c>
      <c r="C4570">
        <v>16</v>
      </c>
    </row>
    <row r="4571" spans="1:3" ht="14.5" x14ac:dyDescent="0.35">
      <c r="A4571" s="104" t="s">
        <v>1346</v>
      </c>
      <c r="B4571" s="1">
        <v>44252</v>
      </c>
      <c r="C4571">
        <v>48</v>
      </c>
    </row>
    <row r="4572" spans="1:3" ht="14.5" x14ac:dyDescent="0.35">
      <c r="A4572" s="104" t="s">
        <v>1504</v>
      </c>
      <c r="B4572" s="1">
        <v>44252</v>
      </c>
      <c r="C4572">
        <v>32</v>
      </c>
    </row>
    <row r="4573" spans="1:3" ht="14.5" x14ac:dyDescent="0.35">
      <c r="A4573" s="104" t="s">
        <v>8</v>
      </c>
      <c r="B4573" s="1">
        <v>44252</v>
      </c>
      <c r="C4573">
        <v>1</v>
      </c>
    </row>
    <row r="4574" spans="1:3" ht="14.5" x14ac:dyDescent="0.35">
      <c r="A4574" s="104" t="s">
        <v>1314</v>
      </c>
      <c r="B4574" s="1">
        <v>44252</v>
      </c>
      <c r="C4574">
        <v>50</v>
      </c>
    </row>
    <row r="4575" spans="1:3" ht="14.5" x14ac:dyDescent="0.35">
      <c r="A4575" s="104" t="s">
        <v>1334</v>
      </c>
      <c r="B4575" s="1">
        <v>44252</v>
      </c>
      <c r="C4575">
        <v>12</v>
      </c>
    </row>
    <row r="4576" spans="1:3" ht="14.5" x14ac:dyDescent="0.35">
      <c r="A4576" s="104" t="s">
        <v>1506</v>
      </c>
      <c r="B4576" s="1">
        <v>44252</v>
      </c>
      <c r="C4576">
        <v>1</v>
      </c>
    </row>
    <row r="4577" spans="1:3" ht="14.5" x14ac:dyDescent="0.35">
      <c r="A4577" s="104" t="s">
        <v>2591</v>
      </c>
      <c r="B4577" s="1">
        <v>44252</v>
      </c>
      <c r="C4577">
        <v>2</v>
      </c>
    </row>
    <row r="4578" spans="1:3" ht="14.5" x14ac:dyDescent="0.35">
      <c r="A4578" s="104" t="s">
        <v>1689</v>
      </c>
      <c r="B4578" s="1">
        <v>44252</v>
      </c>
      <c r="C4578">
        <v>2</v>
      </c>
    </row>
    <row r="4579" spans="1:3" ht="14.5" x14ac:dyDescent="0.35">
      <c r="A4579" s="104" t="s">
        <v>1558</v>
      </c>
      <c r="B4579" s="1">
        <v>44252</v>
      </c>
      <c r="C4579">
        <v>1</v>
      </c>
    </row>
    <row r="4580" spans="1:3" ht="14.5" x14ac:dyDescent="0.35">
      <c r="A4580" s="104" t="s">
        <v>2582</v>
      </c>
      <c r="B4580" s="1">
        <v>44252</v>
      </c>
      <c r="C4580">
        <v>1</v>
      </c>
    </row>
    <row r="4581" spans="1:3" ht="14.5" x14ac:dyDescent="0.35">
      <c r="A4581" s="104" t="s">
        <v>1487</v>
      </c>
      <c r="B4581" s="1">
        <v>44252</v>
      </c>
      <c r="C4581">
        <v>4</v>
      </c>
    </row>
    <row r="4582" spans="1:3" ht="14.5" x14ac:dyDescent="0.35">
      <c r="A4582" s="104" t="s">
        <v>2908</v>
      </c>
      <c r="B4582" s="1">
        <v>44252</v>
      </c>
      <c r="C4582">
        <v>2</v>
      </c>
    </row>
    <row r="4583" spans="1:3" ht="14.5" x14ac:dyDescent="0.35">
      <c r="A4583" s="104" t="s">
        <v>33</v>
      </c>
      <c r="B4583" s="1">
        <v>44252</v>
      </c>
      <c r="C4583">
        <v>1</v>
      </c>
    </row>
    <row r="4584" spans="1:3" ht="14.5" x14ac:dyDescent="0.35">
      <c r="A4584" s="104" t="s">
        <v>12</v>
      </c>
      <c r="B4584" s="1">
        <v>44252</v>
      </c>
      <c r="C4584">
        <v>1</v>
      </c>
    </row>
    <row r="4585" spans="1:3" ht="14.5" x14ac:dyDescent="0.35">
      <c r="A4585" s="104" t="s">
        <v>393</v>
      </c>
      <c r="B4585" s="1">
        <v>44252</v>
      </c>
      <c r="C4585">
        <v>8</v>
      </c>
    </row>
    <row r="4586" spans="1:3" ht="14.5" x14ac:dyDescent="0.35">
      <c r="A4586" s="104" t="s">
        <v>248</v>
      </c>
      <c r="B4586" s="1">
        <v>44252</v>
      </c>
      <c r="C4586">
        <v>8</v>
      </c>
    </row>
    <row r="4587" spans="1:3" ht="14.5" x14ac:dyDescent="0.35">
      <c r="A4587" s="104" t="s">
        <v>3251</v>
      </c>
      <c r="B4587" s="1">
        <v>44252</v>
      </c>
      <c r="C4587">
        <v>1</v>
      </c>
    </row>
    <row r="4588" spans="1:3" ht="14.5" x14ac:dyDescent="0.35">
      <c r="A4588" s="104" t="s">
        <v>1375</v>
      </c>
      <c r="B4588" s="1">
        <v>44252</v>
      </c>
      <c r="C4588">
        <v>5</v>
      </c>
    </row>
    <row r="4589" spans="1:3" ht="14.5" x14ac:dyDescent="0.35">
      <c r="A4589" s="104" t="s">
        <v>1820</v>
      </c>
      <c r="B4589" s="1">
        <v>44252</v>
      </c>
      <c r="C4589">
        <v>8</v>
      </c>
    </row>
    <row r="4590" spans="1:3" ht="14.5" x14ac:dyDescent="0.35">
      <c r="A4590" s="104" t="s">
        <v>1390</v>
      </c>
      <c r="B4590" s="1">
        <v>44252</v>
      </c>
      <c r="C4590">
        <v>16</v>
      </c>
    </row>
    <row r="4591" spans="1:3" ht="14.5" x14ac:dyDescent="0.35">
      <c r="A4591" s="104" t="s">
        <v>1396</v>
      </c>
      <c r="B4591" s="1">
        <v>44252</v>
      </c>
      <c r="C4591">
        <v>16</v>
      </c>
    </row>
    <row r="4592" spans="1:3" ht="14.5" x14ac:dyDescent="0.35">
      <c r="A4592" s="104" t="s">
        <v>1400</v>
      </c>
      <c r="B4592" s="1">
        <v>44252</v>
      </c>
      <c r="C4592">
        <v>16</v>
      </c>
    </row>
    <row r="4593" spans="1:3" ht="14.5" x14ac:dyDescent="0.35">
      <c r="A4593" s="104" t="s">
        <v>173</v>
      </c>
      <c r="B4593" s="1">
        <v>44252</v>
      </c>
      <c r="C4593">
        <v>8</v>
      </c>
    </row>
    <row r="4594" spans="1:3" ht="14.5" x14ac:dyDescent="0.35">
      <c r="A4594" s="104" t="s">
        <v>53</v>
      </c>
      <c r="B4594" s="1">
        <v>44252</v>
      </c>
      <c r="C4594">
        <v>4</v>
      </c>
    </row>
    <row r="4595" spans="1:3" ht="14.5" x14ac:dyDescent="0.35">
      <c r="A4595" s="104" t="s">
        <v>3248</v>
      </c>
      <c r="B4595" s="1">
        <v>44252</v>
      </c>
      <c r="C4595">
        <v>8</v>
      </c>
    </row>
    <row r="4596" spans="1:3" ht="14.5" x14ac:dyDescent="0.35">
      <c r="A4596" s="104" t="s">
        <v>3252</v>
      </c>
      <c r="B4596" s="1">
        <v>44252</v>
      </c>
      <c r="C4596">
        <v>4</v>
      </c>
    </row>
    <row r="4597" spans="1:3" ht="14.5" x14ac:dyDescent="0.35">
      <c r="A4597" s="104" t="s">
        <v>3253</v>
      </c>
      <c r="B4597" s="1">
        <v>44252</v>
      </c>
      <c r="C4597">
        <v>2</v>
      </c>
    </row>
    <row r="4598" spans="1:3" ht="14.5" x14ac:dyDescent="0.35">
      <c r="A4598" s="104" t="s">
        <v>1945</v>
      </c>
      <c r="B4598" s="1">
        <v>44252</v>
      </c>
      <c r="C4598">
        <v>16</v>
      </c>
    </row>
    <row r="4599" spans="1:3" ht="14.5" x14ac:dyDescent="0.35">
      <c r="A4599" s="104" t="s">
        <v>1948</v>
      </c>
      <c r="B4599" s="1">
        <v>44252</v>
      </c>
      <c r="C4599">
        <v>8</v>
      </c>
    </row>
    <row r="4600" spans="1:3" ht="14.5" x14ac:dyDescent="0.35">
      <c r="A4600" s="104" t="s">
        <v>2849</v>
      </c>
      <c r="B4600" s="1">
        <v>44252</v>
      </c>
      <c r="C4600">
        <v>2</v>
      </c>
    </row>
    <row r="4601" spans="1:3" ht="14.5" x14ac:dyDescent="0.35">
      <c r="A4601" s="104" t="s">
        <v>3254</v>
      </c>
      <c r="B4601" s="1">
        <v>44252</v>
      </c>
      <c r="C4601">
        <v>4</v>
      </c>
    </row>
    <row r="4602" spans="1:3" ht="14.5" x14ac:dyDescent="0.35">
      <c r="A4602" s="104" t="s">
        <v>1491</v>
      </c>
      <c r="B4602" s="1">
        <v>44252</v>
      </c>
      <c r="C4602">
        <v>16</v>
      </c>
    </row>
    <row r="4603" spans="1:3" ht="14.5" x14ac:dyDescent="0.35">
      <c r="A4603" s="104" t="s">
        <v>1809</v>
      </c>
      <c r="B4603" s="1">
        <v>44252</v>
      </c>
      <c r="C4603">
        <v>8</v>
      </c>
    </row>
    <row r="4604" spans="1:3" ht="14.5" x14ac:dyDescent="0.35">
      <c r="A4604" s="104" t="s">
        <v>1821</v>
      </c>
      <c r="B4604" s="1">
        <v>44252</v>
      </c>
      <c r="C4604">
        <v>8</v>
      </c>
    </row>
    <row r="4605" spans="1:3" ht="14.5" x14ac:dyDescent="0.35">
      <c r="A4605" s="104" t="s">
        <v>1498</v>
      </c>
      <c r="B4605" s="1">
        <v>44252</v>
      </c>
      <c r="C4605">
        <v>16</v>
      </c>
    </row>
    <row r="4606" spans="1:3" ht="14.5" x14ac:dyDescent="0.35">
      <c r="A4606" s="104" t="s">
        <v>1570</v>
      </c>
      <c r="B4606" s="1">
        <v>44252</v>
      </c>
      <c r="C4606">
        <v>32</v>
      </c>
    </row>
    <row r="4607" spans="1:3" ht="14.5" x14ac:dyDescent="0.35">
      <c r="A4607" s="104" t="s">
        <v>1659</v>
      </c>
      <c r="B4607" s="1">
        <v>44252</v>
      </c>
      <c r="C4607">
        <v>16</v>
      </c>
    </row>
    <row r="4608" spans="1:3" ht="14.5" x14ac:dyDescent="0.35">
      <c r="A4608" s="104" t="s">
        <v>2757</v>
      </c>
      <c r="B4608" s="1">
        <v>44252</v>
      </c>
      <c r="C4608">
        <v>8</v>
      </c>
    </row>
    <row r="4609" spans="1:3" ht="14.5" x14ac:dyDescent="0.35">
      <c r="A4609" s="104" t="s">
        <v>1679</v>
      </c>
      <c r="B4609" s="1">
        <v>44252</v>
      </c>
      <c r="C4609">
        <v>16</v>
      </c>
    </row>
    <row r="4610" spans="1:3" ht="14.5" x14ac:dyDescent="0.35">
      <c r="A4610" s="104" t="s">
        <v>60</v>
      </c>
      <c r="B4610" s="1">
        <v>44252</v>
      </c>
      <c r="C4610">
        <v>1</v>
      </c>
    </row>
    <row r="4611" spans="1:3" ht="14.5" x14ac:dyDescent="0.35">
      <c r="A4611" s="104" t="s">
        <v>2758</v>
      </c>
      <c r="B4611" s="1">
        <v>44252</v>
      </c>
      <c r="C4611">
        <v>8</v>
      </c>
    </row>
    <row r="4612" spans="1:3" ht="14.5" x14ac:dyDescent="0.35">
      <c r="A4612" s="104" t="s">
        <v>2680</v>
      </c>
      <c r="B4612" s="1">
        <v>44252</v>
      </c>
      <c r="C4612">
        <v>12</v>
      </c>
    </row>
    <row r="4613" spans="1:3" ht="14.5" x14ac:dyDescent="0.35">
      <c r="A4613" s="104" t="s">
        <v>1822</v>
      </c>
      <c r="B4613" s="1">
        <v>44252</v>
      </c>
      <c r="C4613">
        <v>16</v>
      </c>
    </row>
    <row r="4614" spans="1:3" ht="14.5" x14ac:dyDescent="0.35">
      <c r="A4614" s="104" t="s">
        <v>1504</v>
      </c>
      <c r="B4614" s="1">
        <v>44252</v>
      </c>
      <c r="C4614">
        <v>16</v>
      </c>
    </row>
    <row r="4615" spans="1:3" ht="14.5" x14ac:dyDescent="0.35">
      <c r="A4615" s="104" t="s">
        <v>1314</v>
      </c>
      <c r="B4615" s="1">
        <v>44252</v>
      </c>
      <c r="C4615">
        <v>50</v>
      </c>
    </row>
    <row r="4616" spans="1:3" ht="14.5" x14ac:dyDescent="0.35">
      <c r="A4616" s="104" t="s">
        <v>9</v>
      </c>
      <c r="B4616" s="1">
        <v>44252</v>
      </c>
      <c r="C4616">
        <v>3</v>
      </c>
    </row>
    <row r="4617" spans="1:3" ht="14.5" x14ac:dyDescent="0.35">
      <c r="A4617" s="104" t="s">
        <v>1334</v>
      </c>
      <c r="B4617" s="1">
        <v>44252</v>
      </c>
      <c r="C4617">
        <v>24</v>
      </c>
    </row>
    <row r="4618" spans="1:3" ht="14.5" x14ac:dyDescent="0.35">
      <c r="A4618" s="104" t="s">
        <v>2761</v>
      </c>
      <c r="B4618" s="1">
        <v>44252</v>
      </c>
      <c r="C4618">
        <v>5</v>
      </c>
    </row>
    <row r="4619" spans="1:3" ht="14.5" x14ac:dyDescent="0.35">
      <c r="A4619" s="104" t="s">
        <v>1506</v>
      </c>
      <c r="B4619" s="1">
        <v>44252</v>
      </c>
      <c r="C4619">
        <v>1</v>
      </c>
    </row>
    <row r="4620" spans="1:3" ht="14.5" x14ac:dyDescent="0.35">
      <c r="A4620" s="104" t="s">
        <v>3255</v>
      </c>
      <c r="B4620" s="1">
        <v>44252</v>
      </c>
      <c r="C4620">
        <v>2</v>
      </c>
    </row>
    <row r="4621" spans="1:3" ht="14.5" x14ac:dyDescent="0.35">
      <c r="A4621" s="104" t="s">
        <v>2582</v>
      </c>
      <c r="B4621" s="1">
        <v>44252</v>
      </c>
      <c r="C4621">
        <v>1</v>
      </c>
    </row>
    <row r="4622" spans="1:3" ht="14.5" x14ac:dyDescent="0.35">
      <c r="A4622" s="104" t="s">
        <v>3239</v>
      </c>
      <c r="B4622" s="1">
        <v>44252</v>
      </c>
      <c r="C4622">
        <v>2</v>
      </c>
    </row>
    <row r="4623" spans="1:3" ht="14.5" x14ac:dyDescent="0.35">
      <c r="A4623" s="104" t="s">
        <v>1483</v>
      </c>
      <c r="B4623" s="1">
        <v>44252</v>
      </c>
      <c r="C4623">
        <v>5</v>
      </c>
    </row>
    <row r="4624" spans="1:3" ht="14.5" x14ac:dyDescent="0.35">
      <c r="A4624" s="104" t="s">
        <v>9</v>
      </c>
      <c r="B4624" s="1">
        <v>44252</v>
      </c>
      <c r="C4624">
        <v>2</v>
      </c>
    </row>
    <row r="4625" spans="1:3" ht="14.5" x14ac:dyDescent="0.35">
      <c r="A4625" s="104" t="s">
        <v>9</v>
      </c>
      <c r="B4625" s="1">
        <v>44252</v>
      </c>
      <c r="C4625">
        <v>4</v>
      </c>
    </row>
    <row r="4626" spans="1:3" ht="14.5" x14ac:dyDescent="0.35">
      <c r="A4626" s="104" t="s">
        <v>1752</v>
      </c>
      <c r="B4626" s="1">
        <v>44252</v>
      </c>
      <c r="C4626">
        <v>12</v>
      </c>
    </row>
    <row r="4627" spans="1:3" ht="14.5" x14ac:dyDescent="0.35">
      <c r="A4627" s="104" t="s">
        <v>966</v>
      </c>
      <c r="B4627" s="1">
        <v>44252</v>
      </c>
      <c r="C4627">
        <v>12</v>
      </c>
    </row>
    <row r="4628" spans="1:3" ht="14.5" x14ac:dyDescent="0.35">
      <c r="A4628" s="104" t="s">
        <v>3256</v>
      </c>
      <c r="B4628" s="1">
        <v>44252</v>
      </c>
      <c r="C4628">
        <v>1</v>
      </c>
    </row>
    <row r="4629" spans="1:3" ht="14.5" x14ac:dyDescent="0.35">
      <c r="A4629" s="104" t="s">
        <v>2773</v>
      </c>
      <c r="B4629" s="1">
        <v>44252</v>
      </c>
      <c r="C4629">
        <v>12</v>
      </c>
    </row>
    <row r="4630" spans="1:3" ht="14.5" x14ac:dyDescent="0.35">
      <c r="A4630" s="104" t="s">
        <v>2440</v>
      </c>
      <c r="B4630" s="1">
        <v>44252</v>
      </c>
      <c r="C4630">
        <v>100</v>
      </c>
    </row>
    <row r="4631" spans="1:3" ht="14.5" x14ac:dyDescent="0.35">
      <c r="A4631" s="104" t="s">
        <v>37</v>
      </c>
      <c r="B4631" s="1">
        <v>44252</v>
      </c>
      <c r="C4631">
        <v>2</v>
      </c>
    </row>
    <row r="4632" spans="1:3" ht="14.5" x14ac:dyDescent="0.35">
      <c r="A4632" s="104" t="s">
        <v>125</v>
      </c>
      <c r="B4632" s="1">
        <v>44252</v>
      </c>
      <c r="C4632">
        <v>1</v>
      </c>
    </row>
    <row r="4633" spans="1:3" ht="14.5" x14ac:dyDescent="0.35">
      <c r="A4633" s="104" t="s">
        <v>1713</v>
      </c>
      <c r="B4633" s="1">
        <v>44252</v>
      </c>
      <c r="C4633">
        <v>24</v>
      </c>
    </row>
    <row r="4634" spans="1:3" ht="14.5" x14ac:dyDescent="0.35">
      <c r="A4634" s="104" t="s">
        <v>1961</v>
      </c>
      <c r="B4634" s="1">
        <v>44252</v>
      </c>
      <c r="C4634">
        <v>2</v>
      </c>
    </row>
    <row r="4635" spans="1:3" ht="14.5" x14ac:dyDescent="0.35">
      <c r="A4635" s="104" t="s">
        <v>3257</v>
      </c>
      <c r="B4635" s="1">
        <v>44252</v>
      </c>
      <c r="C4635">
        <v>4</v>
      </c>
    </row>
    <row r="4636" spans="1:3" ht="14.5" x14ac:dyDescent="0.35">
      <c r="A4636" s="104" t="s">
        <v>3258</v>
      </c>
      <c r="B4636" s="1">
        <v>44253</v>
      </c>
      <c r="C4636">
        <v>6</v>
      </c>
    </row>
    <row r="4637" spans="1:3" ht="14.5" x14ac:dyDescent="0.35">
      <c r="A4637" s="104" t="s">
        <v>3259</v>
      </c>
      <c r="B4637" s="1">
        <v>44253</v>
      </c>
      <c r="C4637">
        <v>72</v>
      </c>
    </row>
    <row r="4638" spans="1:3" ht="14.5" x14ac:dyDescent="0.35">
      <c r="A4638" s="104" t="s">
        <v>2326</v>
      </c>
      <c r="B4638" s="1">
        <v>44253</v>
      </c>
      <c r="C4638">
        <v>36</v>
      </c>
    </row>
    <row r="4639" spans="1:3" ht="14.5" x14ac:dyDescent="0.35">
      <c r="A4639" s="104" t="s">
        <v>2332</v>
      </c>
      <c r="B4639" s="1">
        <v>44253</v>
      </c>
      <c r="C4639">
        <v>56</v>
      </c>
    </row>
    <row r="4640" spans="1:3" ht="14.5" x14ac:dyDescent="0.35">
      <c r="A4640" s="104" t="s">
        <v>3260</v>
      </c>
      <c r="B4640" s="1">
        <v>44253</v>
      </c>
      <c r="C4640">
        <v>16</v>
      </c>
    </row>
    <row r="4641" spans="1:3" ht="14.5" x14ac:dyDescent="0.35">
      <c r="A4641" s="104" t="s">
        <v>1920</v>
      </c>
      <c r="B4641" s="1">
        <v>44253</v>
      </c>
      <c r="C4641">
        <v>24</v>
      </c>
    </row>
    <row r="4642" spans="1:3" ht="14.5" x14ac:dyDescent="0.35">
      <c r="A4642" s="104" t="s">
        <v>1920</v>
      </c>
      <c r="B4642" s="1">
        <v>44253</v>
      </c>
      <c r="C4642">
        <v>96</v>
      </c>
    </row>
    <row r="4643" spans="1:3" ht="14.5" x14ac:dyDescent="0.35">
      <c r="A4643" s="104" t="s">
        <v>3261</v>
      </c>
      <c r="B4643" s="1">
        <v>44253</v>
      </c>
      <c r="C4643">
        <v>16</v>
      </c>
    </row>
    <row r="4644" spans="1:3" ht="14.5" x14ac:dyDescent="0.35">
      <c r="A4644" s="104" t="s">
        <v>3262</v>
      </c>
      <c r="B4644" s="1">
        <v>44253</v>
      </c>
      <c r="C4644">
        <v>8</v>
      </c>
    </row>
    <row r="4645" spans="1:3" ht="14.5" x14ac:dyDescent="0.35">
      <c r="A4645" s="104" t="s">
        <v>3263</v>
      </c>
      <c r="B4645" s="1">
        <v>44253</v>
      </c>
      <c r="C4645">
        <v>12</v>
      </c>
    </row>
    <row r="4646" spans="1:3" ht="14.5" x14ac:dyDescent="0.35">
      <c r="A4646" s="104" t="s">
        <v>3264</v>
      </c>
      <c r="B4646" s="1">
        <v>44253</v>
      </c>
      <c r="C4646">
        <v>30</v>
      </c>
    </row>
    <row r="4647" spans="1:3" ht="14.5" x14ac:dyDescent="0.35">
      <c r="A4647" s="104" t="s">
        <v>2376</v>
      </c>
      <c r="B4647" s="1">
        <v>44253</v>
      </c>
      <c r="C4647">
        <v>18</v>
      </c>
    </row>
    <row r="4648" spans="1:3" ht="14.5" x14ac:dyDescent="0.35">
      <c r="A4648" s="104" t="s">
        <v>2351</v>
      </c>
      <c r="B4648" s="1">
        <v>44253</v>
      </c>
      <c r="C4648">
        <v>96</v>
      </c>
    </row>
    <row r="4649" spans="1:3" ht="14.5" x14ac:dyDescent="0.35">
      <c r="A4649" s="104" t="s">
        <v>2333</v>
      </c>
      <c r="B4649" s="1">
        <v>44253</v>
      </c>
      <c r="C4649">
        <v>88</v>
      </c>
    </row>
    <row r="4650" spans="1:3" ht="14.5" x14ac:dyDescent="0.35">
      <c r="A4650" s="104" t="s">
        <v>1984</v>
      </c>
      <c r="B4650" s="1">
        <v>44253</v>
      </c>
      <c r="C4650">
        <v>100</v>
      </c>
    </row>
    <row r="4651" spans="1:3" ht="14.5" x14ac:dyDescent="0.35">
      <c r="A4651" s="104" t="s">
        <v>3265</v>
      </c>
      <c r="B4651" s="1">
        <v>44253</v>
      </c>
      <c r="C4651">
        <v>12</v>
      </c>
    </row>
    <row r="4652" spans="1:3" ht="14.5" x14ac:dyDescent="0.35">
      <c r="A4652" s="104" t="s">
        <v>3266</v>
      </c>
      <c r="B4652" s="1">
        <v>44253</v>
      </c>
      <c r="C4652">
        <v>3</v>
      </c>
    </row>
    <row r="4653" spans="1:3" ht="14.5" x14ac:dyDescent="0.35">
      <c r="A4653" s="104" t="s">
        <v>1963</v>
      </c>
      <c r="B4653" s="1">
        <v>44253</v>
      </c>
      <c r="C4653">
        <v>136</v>
      </c>
    </row>
    <row r="4654" spans="1:3" ht="14.5" x14ac:dyDescent="0.35">
      <c r="A4654" s="104" t="s">
        <v>2691</v>
      </c>
      <c r="B4654" s="1">
        <v>44253</v>
      </c>
      <c r="C4654">
        <v>6</v>
      </c>
    </row>
    <row r="4655" spans="1:3" ht="14.5" x14ac:dyDescent="0.35">
      <c r="A4655" s="104" t="s">
        <v>2376</v>
      </c>
      <c r="B4655" s="1">
        <v>44253</v>
      </c>
      <c r="C4655">
        <v>72</v>
      </c>
    </row>
    <row r="4656" spans="1:3" ht="14.5" x14ac:dyDescent="0.35">
      <c r="A4656" s="104" t="s">
        <v>3267</v>
      </c>
      <c r="B4656" s="1">
        <v>44253</v>
      </c>
      <c r="C4656">
        <v>6</v>
      </c>
    </row>
    <row r="4657" spans="1:3" ht="14.5" x14ac:dyDescent="0.35">
      <c r="A4657" s="104" t="s">
        <v>3265</v>
      </c>
      <c r="B4657" s="1">
        <v>44253</v>
      </c>
      <c r="C4657">
        <v>12</v>
      </c>
    </row>
    <row r="4658" spans="1:3" ht="14.5" x14ac:dyDescent="0.35">
      <c r="A4658" s="104" t="s">
        <v>3266</v>
      </c>
      <c r="B4658" s="1">
        <v>44253</v>
      </c>
      <c r="C4658">
        <v>3</v>
      </c>
    </row>
    <row r="4659" spans="1:3" ht="14.5" x14ac:dyDescent="0.35">
      <c r="A4659" s="104" t="s">
        <v>2691</v>
      </c>
      <c r="B4659" s="1">
        <v>44253</v>
      </c>
      <c r="C4659">
        <v>24</v>
      </c>
    </row>
    <row r="4660" spans="1:3" ht="14.5" x14ac:dyDescent="0.35">
      <c r="A4660" s="104" t="s">
        <v>1963</v>
      </c>
      <c r="B4660" s="1">
        <v>44253</v>
      </c>
      <c r="C4660">
        <v>136</v>
      </c>
    </row>
    <row r="4661" spans="1:3" ht="14.5" x14ac:dyDescent="0.35">
      <c r="A4661" s="104" t="s">
        <v>2691</v>
      </c>
      <c r="B4661" s="1">
        <v>44253</v>
      </c>
      <c r="C4661">
        <v>6</v>
      </c>
    </row>
    <row r="4662" spans="1:3" ht="14.5" x14ac:dyDescent="0.35">
      <c r="A4662" s="104" t="s">
        <v>3268</v>
      </c>
      <c r="B4662" s="1">
        <v>44253</v>
      </c>
      <c r="C4662">
        <v>12</v>
      </c>
    </row>
    <row r="4663" spans="1:3" ht="14.5" x14ac:dyDescent="0.35">
      <c r="A4663" s="104" t="s">
        <v>3268</v>
      </c>
      <c r="B4663" s="1">
        <v>44253</v>
      </c>
      <c r="C4663">
        <v>14</v>
      </c>
    </row>
    <row r="4664" spans="1:3" ht="14.5" x14ac:dyDescent="0.35">
      <c r="A4664" s="104" t="s">
        <v>3094</v>
      </c>
      <c r="B4664" s="1">
        <v>44253</v>
      </c>
      <c r="C4664">
        <v>5</v>
      </c>
    </row>
    <row r="4665" spans="1:3" ht="14.5" x14ac:dyDescent="0.35">
      <c r="A4665" s="104" t="s">
        <v>3090</v>
      </c>
      <c r="B4665" s="1">
        <v>44253</v>
      </c>
      <c r="C4665">
        <v>6</v>
      </c>
    </row>
    <row r="4666" spans="1:3" ht="14.5" x14ac:dyDescent="0.35">
      <c r="A4666" s="104" t="s">
        <v>1326</v>
      </c>
      <c r="B4666" s="1">
        <v>44253</v>
      </c>
      <c r="C4666">
        <v>22</v>
      </c>
    </row>
    <row r="4667" spans="1:3" ht="14.5" x14ac:dyDescent="0.35">
      <c r="A4667" s="104" t="s">
        <v>3091</v>
      </c>
      <c r="B4667" s="1">
        <v>44253</v>
      </c>
      <c r="C4667">
        <v>16</v>
      </c>
    </row>
    <row r="4668" spans="1:3" ht="14.5" x14ac:dyDescent="0.35">
      <c r="A4668" s="104" t="s">
        <v>3091</v>
      </c>
      <c r="B4668" s="1">
        <v>44253</v>
      </c>
      <c r="C4668">
        <v>8</v>
      </c>
    </row>
    <row r="4669" spans="1:3" ht="14.5" x14ac:dyDescent="0.35">
      <c r="A4669" s="104" t="s">
        <v>3269</v>
      </c>
      <c r="B4669" s="1">
        <v>44253</v>
      </c>
      <c r="C4669">
        <v>1</v>
      </c>
    </row>
    <row r="4670" spans="1:3" ht="14.5" x14ac:dyDescent="0.35">
      <c r="A4670" s="104" t="s">
        <v>472</v>
      </c>
      <c r="B4670" s="1">
        <v>44253</v>
      </c>
      <c r="C4670">
        <v>3</v>
      </c>
    </row>
    <row r="4671" spans="1:3" ht="14.5" x14ac:dyDescent="0.35">
      <c r="A4671" s="104" t="s">
        <v>2019</v>
      </c>
      <c r="B4671" s="1">
        <v>44253</v>
      </c>
      <c r="C4671">
        <v>24</v>
      </c>
    </row>
    <row r="4672" spans="1:3" ht="14.5" x14ac:dyDescent="0.35">
      <c r="A4672" s="104" t="s">
        <v>2338</v>
      </c>
      <c r="B4672" s="1">
        <v>44253</v>
      </c>
      <c r="C4672">
        <v>4</v>
      </c>
    </row>
    <row r="4673" spans="1:3" ht="14.5" x14ac:dyDescent="0.35">
      <c r="A4673" s="104" t="s">
        <v>1710</v>
      </c>
      <c r="B4673" s="1">
        <v>44253</v>
      </c>
      <c r="C4673">
        <v>32</v>
      </c>
    </row>
    <row r="4674" spans="1:3" ht="14.5" x14ac:dyDescent="0.35">
      <c r="A4674" s="104" t="s">
        <v>1710</v>
      </c>
      <c r="B4674" s="1">
        <v>44253</v>
      </c>
      <c r="C4674">
        <v>4</v>
      </c>
    </row>
    <row r="4675" spans="1:3" ht="14.5" x14ac:dyDescent="0.35">
      <c r="A4675" s="104" t="s">
        <v>1658</v>
      </c>
      <c r="B4675" s="1">
        <v>44253</v>
      </c>
      <c r="C4675">
        <v>48</v>
      </c>
    </row>
    <row r="4676" spans="1:3" ht="14.5" x14ac:dyDescent="0.35">
      <c r="A4676" s="104" t="s">
        <v>1689</v>
      </c>
      <c r="B4676" s="1">
        <v>44253</v>
      </c>
      <c r="C4676">
        <v>1</v>
      </c>
    </row>
    <row r="4677" spans="1:3" ht="14.5" x14ac:dyDescent="0.35">
      <c r="A4677" s="104" t="s">
        <v>3270</v>
      </c>
      <c r="B4677" s="1">
        <v>44253</v>
      </c>
      <c r="C4677">
        <v>1</v>
      </c>
    </row>
    <row r="4678" spans="1:3" ht="14.5" x14ac:dyDescent="0.35">
      <c r="A4678" s="104" t="s">
        <v>10</v>
      </c>
      <c r="B4678" s="1">
        <v>44253</v>
      </c>
      <c r="C4678">
        <v>9</v>
      </c>
    </row>
    <row r="4679" spans="1:3" ht="14.5" x14ac:dyDescent="0.35">
      <c r="A4679" s="104" t="s">
        <v>2326</v>
      </c>
      <c r="B4679" s="1">
        <v>44253</v>
      </c>
      <c r="C4679">
        <v>24</v>
      </c>
    </row>
    <row r="4680" spans="1:3" ht="14.5" x14ac:dyDescent="0.35">
      <c r="A4680" s="104" t="s">
        <v>2374</v>
      </c>
      <c r="B4680" s="1">
        <v>44253</v>
      </c>
      <c r="C4680">
        <v>12</v>
      </c>
    </row>
    <row r="4681" spans="1:3" ht="14.5" x14ac:dyDescent="0.35">
      <c r="A4681" s="104" t="s">
        <v>3264</v>
      </c>
      <c r="B4681" s="1">
        <v>44253</v>
      </c>
      <c r="C4681">
        <v>6</v>
      </c>
    </row>
    <row r="4682" spans="1:3" ht="14.5" x14ac:dyDescent="0.35">
      <c r="A4682" s="104" t="s">
        <v>3271</v>
      </c>
      <c r="B4682" s="1">
        <v>44253</v>
      </c>
      <c r="C4682">
        <v>64</v>
      </c>
    </row>
    <row r="4683" spans="1:3" ht="14.5" x14ac:dyDescent="0.35">
      <c r="A4683" s="104" t="s">
        <v>3272</v>
      </c>
      <c r="B4683" s="1">
        <v>44253</v>
      </c>
      <c r="C4683">
        <v>16</v>
      </c>
    </row>
    <row r="4684" spans="1:3" ht="14.5" x14ac:dyDescent="0.35">
      <c r="A4684" s="104" t="s">
        <v>3273</v>
      </c>
      <c r="B4684" s="1">
        <v>44253</v>
      </c>
      <c r="C4684">
        <v>6</v>
      </c>
    </row>
    <row r="4685" spans="1:3" ht="14.5" x14ac:dyDescent="0.35">
      <c r="A4685" s="104" t="s">
        <v>3274</v>
      </c>
      <c r="B4685" s="1">
        <v>44253</v>
      </c>
      <c r="C4685">
        <v>24</v>
      </c>
    </row>
    <row r="4686" spans="1:3" ht="14.5" x14ac:dyDescent="0.35">
      <c r="A4686" s="104" t="s">
        <v>2327</v>
      </c>
      <c r="B4686" s="1">
        <v>44253</v>
      </c>
      <c r="C4686">
        <v>8</v>
      </c>
    </row>
    <row r="4687" spans="1:3" ht="14.5" x14ac:dyDescent="0.35">
      <c r="A4687" s="104" t="s">
        <v>260</v>
      </c>
      <c r="B4687" s="1">
        <v>44253</v>
      </c>
      <c r="C4687">
        <v>4</v>
      </c>
    </row>
    <row r="4688" spans="1:3" ht="14.5" x14ac:dyDescent="0.35">
      <c r="A4688" s="104" t="s">
        <v>3259</v>
      </c>
      <c r="B4688" s="1">
        <v>44253</v>
      </c>
      <c r="C4688">
        <v>6</v>
      </c>
    </row>
    <row r="4689" spans="1:3" ht="14.5" x14ac:dyDescent="0.35">
      <c r="A4689" s="104" t="s">
        <v>3259</v>
      </c>
      <c r="B4689" s="1">
        <v>44253</v>
      </c>
      <c r="C4689">
        <v>6</v>
      </c>
    </row>
    <row r="4690" spans="1:3" ht="14.5" x14ac:dyDescent="0.35">
      <c r="A4690" s="104" t="s">
        <v>2332</v>
      </c>
      <c r="B4690" s="1">
        <v>44253</v>
      </c>
      <c r="C4690">
        <v>24</v>
      </c>
    </row>
    <row r="4691" spans="1:3" ht="14.5" x14ac:dyDescent="0.35">
      <c r="A4691" s="104" t="s">
        <v>3275</v>
      </c>
      <c r="B4691" s="1">
        <v>44253</v>
      </c>
      <c r="C4691">
        <v>12</v>
      </c>
    </row>
    <row r="4692" spans="1:3" ht="14.5" x14ac:dyDescent="0.35">
      <c r="A4692" s="104" t="s">
        <v>2189</v>
      </c>
      <c r="B4692" s="1">
        <v>44253</v>
      </c>
      <c r="C4692">
        <v>16</v>
      </c>
    </row>
    <row r="4693" spans="1:3" ht="14.5" x14ac:dyDescent="0.35">
      <c r="A4693" s="104" t="s">
        <v>2189</v>
      </c>
      <c r="B4693" s="1">
        <v>44253</v>
      </c>
      <c r="C4693">
        <v>64</v>
      </c>
    </row>
    <row r="4694" spans="1:3" ht="14.5" x14ac:dyDescent="0.35">
      <c r="A4694" s="104" t="s">
        <v>3276</v>
      </c>
      <c r="B4694" s="1">
        <v>44253</v>
      </c>
      <c r="C4694">
        <v>18</v>
      </c>
    </row>
    <row r="4695" spans="1:3" ht="14.5" x14ac:dyDescent="0.35">
      <c r="A4695" s="104" t="s">
        <v>3277</v>
      </c>
      <c r="B4695" s="1">
        <v>44253</v>
      </c>
      <c r="C4695">
        <v>40</v>
      </c>
    </row>
    <row r="4696" spans="1:3" ht="14.5" x14ac:dyDescent="0.35">
      <c r="A4696" s="104" t="s">
        <v>3278</v>
      </c>
      <c r="B4696" s="1">
        <v>44253</v>
      </c>
      <c r="C4696">
        <v>8</v>
      </c>
    </row>
    <row r="4697" spans="1:3" ht="14.5" x14ac:dyDescent="0.35">
      <c r="A4697" s="104" t="s">
        <v>3279</v>
      </c>
      <c r="B4697" s="1">
        <v>44253</v>
      </c>
      <c r="C4697">
        <v>8</v>
      </c>
    </row>
    <row r="4698" spans="1:3" ht="14.5" x14ac:dyDescent="0.35">
      <c r="A4698" s="106">
        <v>1299778</v>
      </c>
      <c r="B4698" s="1">
        <v>44253</v>
      </c>
      <c r="C4698">
        <v>1</v>
      </c>
    </row>
    <row r="4699" spans="1:3" ht="14.5" x14ac:dyDescent="0.35">
      <c r="A4699" s="104" t="s">
        <v>1504</v>
      </c>
      <c r="B4699" s="1">
        <v>44253</v>
      </c>
      <c r="C4699">
        <v>28</v>
      </c>
    </row>
    <row r="4700" spans="1:3" ht="14.5" x14ac:dyDescent="0.35">
      <c r="A4700" s="104" t="s">
        <v>1504</v>
      </c>
      <c r="B4700" s="1">
        <v>44253</v>
      </c>
      <c r="C4700">
        <v>4</v>
      </c>
    </row>
    <row r="4701" spans="1:3" ht="14.5" x14ac:dyDescent="0.35">
      <c r="A4701" s="104" t="s">
        <v>514</v>
      </c>
      <c r="B4701" s="1">
        <v>44253</v>
      </c>
      <c r="C4701">
        <v>36</v>
      </c>
    </row>
    <row r="4702" spans="1:3" ht="14.5" x14ac:dyDescent="0.35">
      <c r="A4702" s="104" t="s">
        <v>3280</v>
      </c>
      <c r="B4702" s="1">
        <v>44253</v>
      </c>
      <c r="C4702">
        <v>8</v>
      </c>
    </row>
    <row r="4703" spans="1:3" ht="14.5" x14ac:dyDescent="0.35">
      <c r="A4703" s="104" t="s">
        <v>3280</v>
      </c>
      <c r="B4703" s="1">
        <v>44253</v>
      </c>
      <c r="C4703">
        <v>8</v>
      </c>
    </row>
    <row r="4704" spans="1:3" ht="14.5" x14ac:dyDescent="0.35">
      <c r="A4704" s="104" t="s">
        <v>3281</v>
      </c>
      <c r="B4704" s="1">
        <v>44253</v>
      </c>
      <c r="C4704">
        <v>8</v>
      </c>
    </row>
    <row r="4705" spans="1:3" ht="14.5" x14ac:dyDescent="0.35">
      <c r="A4705" s="104" t="s">
        <v>3282</v>
      </c>
      <c r="B4705" s="1">
        <v>44253</v>
      </c>
      <c r="C4705">
        <v>16</v>
      </c>
    </row>
    <row r="4706" spans="1:3" ht="14.5" x14ac:dyDescent="0.35">
      <c r="A4706" s="104" t="s">
        <v>3283</v>
      </c>
      <c r="B4706" s="1">
        <v>44253</v>
      </c>
      <c r="C4706">
        <v>40</v>
      </c>
    </row>
    <row r="4707" spans="1:3" ht="14.5" x14ac:dyDescent="0.35">
      <c r="A4707" s="104" t="s">
        <v>3284</v>
      </c>
      <c r="B4707" s="1">
        <v>44253</v>
      </c>
      <c r="C4707">
        <v>16</v>
      </c>
    </row>
    <row r="4708" spans="1:3" ht="14.5" x14ac:dyDescent="0.35">
      <c r="A4708" s="104" t="s">
        <v>3284</v>
      </c>
      <c r="B4708" s="1">
        <v>44253</v>
      </c>
      <c r="C4708">
        <v>16</v>
      </c>
    </row>
    <row r="4709" spans="1:3" ht="14.5" x14ac:dyDescent="0.35">
      <c r="A4709" s="104" t="s">
        <v>3260</v>
      </c>
      <c r="B4709" s="1">
        <v>44253</v>
      </c>
      <c r="C4709">
        <v>16</v>
      </c>
    </row>
    <row r="4710" spans="1:3" ht="14.5" x14ac:dyDescent="0.35">
      <c r="A4710" s="104" t="s">
        <v>3285</v>
      </c>
      <c r="B4710" s="1">
        <v>44253</v>
      </c>
      <c r="C4710">
        <v>24</v>
      </c>
    </row>
    <row r="4711" spans="1:3" ht="14.5" x14ac:dyDescent="0.35">
      <c r="A4711" s="104" t="s">
        <v>2351</v>
      </c>
      <c r="B4711" s="1">
        <v>44253</v>
      </c>
      <c r="C4711">
        <v>16</v>
      </c>
    </row>
    <row r="4712" spans="1:3" ht="14.5" x14ac:dyDescent="0.35">
      <c r="A4712" s="104" t="s">
        <v>3273</v>
      </c>
      <c r="B4712" s="1">
        <v>44253</v>
      </c>
      <c r="C4712">
        <v>24</v>
      </c>
    </row>
    <row r="4713" spans="1:3" ht="14.5" x14ac:dyDescent="0.35">
      <c r="A4713" s="104" t="s">
        <v>3286</v>
      </c>
      <c r="B4713" s="1">
        <v>44253</v>
      </c>
      <c r="C4713">
        <v>24</v>
      </c>
    </row>
    <row r="4714" spans="1:3" ht="14.5" x14ac:dyDescent="0.35">
      <c r="A4714" s="104" t="s">
        <v>3287</v>
      </c>
      <c r="B4714" s="1">
        <v>44253</v>
      </c>
      <c r="C4714">
        <v>40</v>
      </c>
    </row>
    <row r="4715" spans="1:3" ht="14.5" x14ac:dyDescent="0.35">
      <c r="A4715" s="104" t="s">
        <v>3274</v>
      </c>
      <c r="B4715" s="1">
        <v>44253</v>
      </c>
      <c r="C4715">
        <v>24</v>
      </c>
    </row>
    <row r="4716" spans="1:3" ht="14.5" x14ac:dyDescent="0.35">
      <c r="A4716" s="104" t="s">
        <v>3124</v>
      </c>
      <c r="B4716" s="1">
        <v>44253</v>
      </c>
      <c r="C4716">
        <v>16</v>
      </c>
    </row>
    <row r="4717" spans="1:3" ht="14.5" x14ac:dyDescent="0.35">
      <c r="A4717" s="104" t="s">
        <v>3288</v>
      </c>
      <c r="B4717" s="1">
        <v>44253</v>
      </c>
      <c r="C4717">
        <v>12</v>
      </c>
    </row>
    <row r="4718" spans="1:3" ht="14.5" x14ac:dyDescent="0.35">
      <c r="A4718" s="104" t="s">
        <v>1920</v>
      </c>
      <c r="B4718" s="1">
        <v>44253</v>
      </c>
      <c r="C4718">
        <v>24</v>
      </c>
    </row>
    <row r="4719" spans="1:3" ht="14.5" x14ac:dyDescent="0.35">
      <c r="A4719" s="104" t="s">
        <v>3289</v>
      </c>
      <c r="B4719" s="1">
        <v>44253</v>
      </c>
      <c r="C4719">
        <v>16</v>
      </c>
    </row>
    <row r="4720" spans="1:3" ht="14.5" x14ac:dyDescent="0.35">
      <c r="A4720" s="104" t="s">
        <v>3290</v>
      </c>
      <c r="B4720" s="1">
        <v>44253</v>
      </c>
      <c r="C4720">
        <v>8</v>
      </c>
    </row>
    <row r="4721" spans="1:3" ht="14.5" x14ac:dyDescent="0.35">
      <c r="A4721" s="104" t="s">
        <v>3291</v>
      </c>
      <c r="B4721" s="1">
        <v>44253</v>
      </c>
      <c r="C4721">
        <v>8</v>
      </c>
    </row>
    <row r="4722" spans="1:3" ht="14.5" x14ac:dyDescent="0.35">
      <c r="A4722" s="104" t="s">
        <v>2327</v>
      </c>
      <c r="B4722" s="1">
        <v>44253</v>
      </c>
      <c r="C4722">
        <v>48</v>
      </c>
    </row>
    <row r="4723" spans="1:3" ht="14.5" x14ac:dyDescent="0.35">
      <c r="A4723" s="104" t="s">
        <v>3292</v>
      </c>
      <c r="B4723" s="1">
        <v>44253</v>
      </c>
      <c r="C4723">
        <v>12</v>
      </c>
    </row>
    <row r="4724" spans="1:3" ht="14.5" x14ac:dyDescent="0.35">
      <c r="A4724" s="104" t="s">
        <v>1963</v>
      </c>
      <c r="B4724" s="1">
        <v>44253</v>
      </c>
      <c r="C4724">
        <v>16</v>
      </c>
    </row>
    <row r="4725" spans="1:3" ht="14.5" x14ac:dyDescent="0.35">
      <c r="A4725" s="104" t="s">
        <v>2333</v>
      </c>
      <c r="B4725" s="1">
        <v>44253</v>
      </c>
      <c r="C4725">
        <v>32</v>
      </c>
    </row>
    <row r="4726" spans="1:3" ht="14.5" x14ac:dyDescent="0.35">
      <c r="A4726" s="104" t="s">
        <v>359</v>
      </c>
      <c r="B4726" s="1">
        <v>44253</v>
      </c>
      <c r="C4726">
        <v>120</v>
      </c>
    </row>
    <row r="4727" spans="1:3" ht="14.5" x14ac:dyDescent="0.35">
      <c r="A4727" s="104" t="s">
        <v>2159</v>
      </c>
      <c r="B4727" s="1">
        <v>44253</v>
      </c>
      <c r="C4727">
        <v>40</v>
      </c>
    </row>
    <row r="4728" spans="1:3" ht="14.5" x14ac:dyDescent="0.35">
      <c r="A4728" s="104" t="s">
        <v>3293</v>
      </c>
      <c r="B4728" s="1">
        <v>44253</v>
      </c>
      <c r="C4728">
        <v>24</v>
      </c>
    </row>
    <row r="4729" spans="1:3" ht="14.5" x14ac:dyDescent="0.35">
      <c r="A4729" s="104" t="s">
        <v>3294</v>
      </c>
      <c r="B4729" s="1">
        <v>44253</v>
      </c>
      <c r="C4729">
        <v>16</v>
      </c>
    </row>
    <row r="4730" spans="1:3" ht="14.5" x14ac:dyDescent="0.35">
      <c r="A4730" s="104" t="s">
        <v>1804</v>
      </c>
      <c r="B4730" s="1">
        <v>44253</v>
      </c>
      <c r="C4730">
        <v>30</v>
      </c>
    </row>
    <row r="4731" spans="1:3" ht="14.5" x14ac:dyDescent="0.35">
      <c r="A4731" s="104" t="s">
        <v>3295</v>
      </c>
      <c r="B4731" s="1">
        <v>44253</v>
      </c>
      <c r="C4731">
        <v>24</v>
      </c>
    </row>
    <row r="4732" spans="1:3" ht="14.5" x14ac:dyDescent="0.35">
      <c r="A4732" s="104" t="s">
        <v>3267</v>
      </c>
      <c r="B4732" s="1">
        <v>44253</v>
      </c>
      <c r="C4732">
        <v>6</v>
      </c>
    </row>
    <row r="4733" spans="1:3" ht="14.5" x14ac:dyDescent="0.35">
      <c r="A4733" s="104" t="s">
        <v>2691</v>
      </c>
      <c r="B4733" s="1">
        <v>44253</v>
      </c>
      <c r="C4733">
        <v>6</v>
      </c>
    </row>
    <row r="4734" spans="1:3" ht="14.5" x14ac:dyDescent="0.35">
      <c r="A4734" s="104" t="s">
        <v>2692</v>
      </c>
      <c r="B4734" s="1">
        <v>44253</v>
      </c>
      <c r="C4734">
        <v>6</v>
      </c>
    </row>
    <row r="4735" spans="1:3" ht="14.5" x14ac:dyDescent="0.35">
      <c r="A4735" s="104" t="s">
        <v>3296</v>
      </c>
      <c r="B4735" s="1">
        <v>44253</v>
      </c>
      <c r="C4735">
        <v>18</v>
      </c>
    </row>
    <row r="4736" spans="1:3" ht="14.5" x14ac:dyDescent="0.35">
      <c r="A4736" s="104" t="s">
        <v>2358</v>
      </c>
      <c r="B4736" s="1">
        <v>44253</v>
      </c>
      <c r="C4736">
        <v>30</v>
      </c>
    </row>
    <row r="4737" spans="1:3" ht="14.5" x14ac:dyDescent="0.35">
      <c r="A4737" s="104" t="s">
        <v>3297</v>
      </c>
      <c r="B4737" s="1">
        <v>44253</v>
      </c>
      <c r="C4737">
        <v>40</v>
      </c>
    </row>
    <row r="4738" spans="1:3" ht="14.5" x14ac:dyDescent="0.35">
      <c r="A4738" s="104" t="s">
        <v>3298</v>
      </c>
      <c r="B4738" s="1">
        <v>44253</v>
      </c>
      <c r="C4738">
        <v>16</v>
      </c>
    </row>
    <row r="4739" spans="1:3" ht="14.5" x14ac:dyDescent="0.35">
      <c r="A4739" s="104" t="s">
        <v>3299</v>
      </c>
      <c r="B4739" s="1">
        <v>44253</v>
      </c>
      <c r="C4739">
        <v>24</v>
      </c>
    </row>
    <row r="4740" spans="1:3" ht="14.5" x14ac:dyDescent="0.35">
      <c r="A4740" s="104" t="s">
        <v>2376</v>
      </c>
      <c r="B4740" s="1">
        <v>44253</v>
      </c>
      <c r="C4740">
        <v>12</v>
      </c>
    </row>
    <row r="4741" spans="1:3" ht="14.5" x14ac:dyDescent="0.35">
      <c r="A4741" s="104" t="s">
        <v>3300</v>
      </c>
      <c r="B4741" s="1">
        <v>44253</v>
      </c>
      <c r="C4741">
        <v>24</v>
      </c>
    </row>
    <row r="4742" spans="1:3" ht="14.5" x14ac:dyDescent="0.35">
      <c r="A4742" s="104" t="s">
        <v>3301</v>
      </c>
      <c r="B4742" s="1">
        <v>44253</v>
      </c>
      <c r="C4742">
        <v>24</v>
      </c>
    </row>
    <row r="4743" spans="1:3" ht="14.5" x14ac:dyDescent="0.35">
      <c r="A4743" s="104" t="s">
        <v>3302</v>
      </c>
      <c r="B4743" s="1">
        <v>44253</v>
      </c>
      <c r="C4743">
        <v>16</v>
      </c>
    </row>
    <row r="4744" spans="1:3" ht="14.5" x14ac:dyDescent="0.35">
      <c r="A4744" s="104" t="s">
        <v>3303</v>
      </c>
      <c r="B4744" s="1">
        <v>44253</v>
      </c>
      <c r="C4744">
        <v>16</v>
      </c>
    </row>
    <row r="4745" spans="1:3" ht="14.5" x14ac:dyDescent="0.35">
      <c r="A4745" s="104" t="s">
        <v>3304</v>
      </c>
      <c r="B4745" s="1">
        <v>44253</v>
      </c>
      <c r="C4745">
        <v>32</v>
      </c>
    </row>
    <row r="4746" spans="1:3" ht="14.5" x14ac:dyDescent="0.35">
      <c r="A4746" s="104" t="s">
        <v>333</v>
      </c>
      <c r="B4746" s="1">
        <v>44253</v>
      </c>
      <c r="C4746">
        <v>24</v>
      </c>
    </row>
    <row r="4747" spans="1:3" ht="14.5" x14ac:dyDescent="0.35">
      <c r="A4747" s="104" t="s">
        <v>1041</v>
      </c>
      <c r="B4747" s="1">
        <v>44253</v>
      </c>
      <c r="C4747">
        <v>16</v>
      </c>
    </row>
    <row r="4748" spans="1:3" ht="14.5" x14ac:dyDescent="0.35">
      <c r="A4748" s="104" t="s">
        <v>1041</v>
      </c>
      <c r="B4748" s="1">
        <v>44253</v>
      </c>
      <c r="C4748">
        <v>20</v>
      </c>
    </row>
    <row r="4749" spans="1:3" ht="14.5" x14ac:dyDescent="0.35">
      <c r="A4749" s="104" t="s">
        <v>2329</v>
      </c>
      <c r="B4749" s="1">
        <v>44253</v>
      </c>
      <c r="C4749">
        <v>30</v>
      </c>
    </row>
    <row r="4750" spans="1:3" ht="14.5" x14ac:dyDescent="0.35">
      <c r="A4750" s="104" t="s">
        <v>3265</v>
      </c>
      <c r="B4750" s="1">
        <v>44253</v>
      </c>
      <c r="C4750">
        <v>18</v>
      </c>
    </row>
    <row r="4751" spans="1:3" ht="14.5" x14ac:dyDescent="0.35">
      <c r="A4751" s="104" t="s">
        <v>2349</v>
      </c>
      <c r="B4751" s="1">
        <v>44253</v>
      </c>
      <c r="C4751">
        <v>48</v>
      </c>
    </row>
    <row r="4752" spans="1:3" ht="14.5" x14ac:dyDescent="0.35">
      <c r="A4752" s="104" t="s">
        <v>2225</v>
      </c>
      <c r="B4752" s="1">
        <v>44253</v>
      </c>
      <c r="C4752">
        <v>80</v>
      </c>
    </row>
    <row r="4753" spans="1:3" ht="14.5" x14ac:dyDescent="0.35">
      <c r="A4753" s="104" t="s">
        <v>1162</v>
      </c>
      <c r="B4753" s="1">
        <v>44253</v>
      </c>
      <c r="C4753">
        <v>32</v>
      </c>
    </row>
    <row r="4754" spans="1:3" ht="14.5" x14ac:dyDescent="0.35">
      <c r="A4754" s="104" t="s">
        <v>282</v>
      </c>
      <c r="B4754" s="1">
        <v>44253</v>
      </c>
      <c r="C4754">
        <v>96</v>
      </c>
    </row>
    <row r="4755" spans="1:3" ht="14.5" x14ac:dyDescent="0.35">
      <c r="A4755" s="104" t="s">
        <v>604</v>
      </c>
      <c r="B4755" s="1">
        <v>44253</v>
      </c>
      <c r="C4755">
        <v>52</v>
      </c>
    </row>
    <row r="4756" spans="1:3" ht="14.5" x14ac:dyDescent="0.35">
      <c r="A4756" s="104" t="s">
        <v>604</v>
      </c>
      <c r="B4756" s="1">
        <v>44253</v>
      </c>
      <c r="C4756">
        <v>68</v>
      </c>
    </row>
    <row r="4757" spans="1:3" ht="14.5" x14ac:dyDescent="0.35">
      <c r="A4757" s="104" t="s">
        <v>3305</v>
      </c>
      <c r="B4757" s="1">
        <v>44253</v>
      </c>
      <c r="C4757">
        <v>14</v>
      </c>
    </row>
    <row r="4758" spans="1:3" ht="14.5" x14ac:dyDescent="0.35">
      <c r="A4758" s="104" t="s">
        <v>3305</v>
      </c>
      <c r="B4758" s="1">
        <v>44253</v>
      </c>
      <c r="C4758">
        <v>10</v>
      </c>
    </row>
    <row r="4759" spans="1:3" ht="14.5" x14ac:dyDescent="0.35">
      <c r="A4759" s="104" t="s">
        <v>3306</v>
      </c>
      <c r="B4759" s="1">
        <v>44253</v>
      </c>
      <c r="C4759">
        <v>10</v>
      </c>
    </row>
    <row r="4760" spans="1:3" ht="14.5" x14ac:dyDescent="0.35">
      <c r="A4760" s="104" t="s">
        <v>3306</v>
      </c>
      <c r="B4760" s="1">
        <v>44253</v>
      </c>
      <c r="C4760">
        <v>10</v>
      </c>
    </row>
    <row r="4761" spans="1:3" ht="14.5" x14ac:dyDescent="0.35">
      <c r="A4761" s="104" t="s">
        <v>3306</v>
      </c>
      <c r="B4761" s="1">
        <v>44253</v>
      </c>
      <c r="C4761">
        <v>4</v>
      </c>
    </row>
    <row r="4762" spans="1:3" ht="14.5" x14ac:dyDescent="0.35">
      <c r="A4762" s="104" t="s">
        <v>3176</v>
      </c>
      <c r="B4762" s="1">
        <v>44253</v>
      </c>
      <c r="C4762">
        <v>2</v>
      </c>
    </row>
    <row r="4763" spans="1:3" ht="14.5" x14ac:dyDescent="0.35">
      <c r="A4763" s="104" t="s">
        <v>3176</v>
      </c>
      <c r="B4763" s="1">
        <v>44253</v>
      </c>
      <c r="C4763">
        <v>18</v>
      </c>
    </row>
    <row r="4764" spans="1:3" ht="14.5" x14ac:dyDescent="0.35">
      <c r="A4764" s="104" t="s">
        <v>3176</v>
      </c>
      <c r="B4764" s="1">
        <v>44253</v>
      </c>
      <c r="C4764">
        <v>100</v>
      </c>
    </row>
    <row r="4765" spans="1:3" ht="14.5" x14ac:dyDescent="0.35">
      <c r="A4765" s="104" t="s">
        <v>3307</v>
      </c>
      <c r="B4765" s="1">
        <v>44253</v>
      </c>
      <c r="C4765">
        <v>40</v>
      </c>
    </row>
    <row r="4766" spans="1:3" ht="14.5" x14ac:dyDescent="0.35">
      <c r="A4766" s="104" t="s">
        <v>3308</v>
      </c>
      <c r="B4766" s="1">
        <v>44253</v>
      </c>
      <c r="C4766">
        <v>24</v>
      </c>
    </row>
    <row r="4767" spans="1:3" ht="14.5" x14ac:dyDescent="0.35">
      <c r="A4767" s="104" t="s">
        <v>2178</v>
      </c>
      <c r="B4767" s="1">
        <v>44253</v>
      </c>
      <c r="C4767">
        <v>32</v>
      </c>
    </row>
    <row r="4768" spans="1:3" ht="14.5" x14ac:dyDescent="0.35">
      <c r="A4768" s="104" t="s">
        <v>1809</v>
      </c>
      <c r="B4768" s="1">
        <v>44253</v>
      </c>
      <c r="C4768">
        <v>32</v>
      </c>
    </row>
    <row r="4769" spans="1:3" ht="14.5" x14ac:dyDescent="0.35">
      <c r="A4769" s="104" t="s">
        <v>1571</v>
      </c>
      <c r="B4769" s="1">
        <v>44253</v>
      </c>
      <c r="C4769">
        <v>32</v>
      </c>
    </row>
    <row r="4770" spans="1:3" ht="14.5" x14ac:dyDescent="0.35">
      <c r="A4770" s="104" t="s">
        <v>1654</v>
      </c>
      <c r="B4770" s="1">
        <v>44253</v>
      </c>
      <c r="C4770">
        <v>32</v>
      </c>
    </row>
    <row r="4771" spans="1:3" ht="14.5" x14ac:dyDescent="0.35">
      <c r="A4771" s="104" t="s">
        <v>1504</v>
      </c>
      <c r="B4771" s="1">
        <v>44253</v>
      </c>
      <c r="C4771">
        <v>36</v>
      </c>
    </row>
    <row r="4772" spans="1:3" ht="14.5" x14ac:dyDescent="0.35">
      <c r="A4772" s="104" t="s">
        <v>1504</v>
      </c>
      <c r="B4772" s="1">
        <v>44253</v>
      </c>
      <c r="C4772">
        <v>12</v>
      </c>
    </row>
    <row r="4773" spans="1:3" ht="14.5" x14ac:dyDescent="0.35">
      <c r="A4773" s="104" t="s">
        <v>213</v>
      </c>
      <c r="B4773" s="1">
        <v>44253</v>
      </c>
      <c r="C4773">
        <v>3</v>
      </c>
    </row>
    <row r="4774" spans="1:3" ht="14.5" x14ac:dyDescent="0.35">
      <c r="A4774" s="104" t="s">
        <v>1580</v>
      </c>
      <c r="B4774" s="1">
        <v>44253</v>
      </c>
      <c r="C4774">
        <v>9</v>
      </c>
    </row>
    <row r="4775" spans="1:3" ht="14.5" x14ac:dyDescent="0.35">
      <c r="A4775" s="104" t="s">
        <v>1580</v>
      </c>
      <c r="B4775" s="1">
        <v>44253</v>
      </c>
      <c r="C4775">
        <v>6</v>
      </c>
    </row>
    <row r="4776" spans="1:3" ht="14.5" x14ac:dyDescent="0.35">
      <c r="A4776" s="104" t="s">
        <v>1327</v>
      </c>
      <c r="B4776" s="1">
        <v>44253</v>
      </c>
      <c r="C4776">
        <v>1200</v>
      </c>
    </row>
    <row r="4777" spans="1:3" ht="14.5" x14ac:dyDescent="0.35">
      <c r="A4777" s="104" t="s">
        <v>1429</v>
      </c>
      <c r="B4777" s="1">
        <v>44253</v>
      </c>
      <c r="C4777">
        <v>600</v>
      </c>
    </row>
    <row r="4778" spans="1:3" ht="14.5" x14ac:dyDescent="0.35">
      <c r="A4778" s="104" t="s">
        <v>1327</v>
      </c>
      <c r="B4778" s="1">
        <v>44253</v>
      </c>
      <c r="C4778">
        <v>500</v>
      </c>
    </row>
    <row r="4779" spans="1:3" ht="14.5" x14ac:dyDescent="0.35">
      <c r="A4779" s="104" t="s">
        <v>1497</v>
      </c>
      <c r="B4779" s="1">
        <v>44253</v>
      </c>
      <c r="C4779">
        <v>100</v>
      </c>
    </row>
    <row r="4780" spans="1:3" ht="14.5" x14ac:dyDescent="0.35">
      <c r="A4780" s="104" t="s">
        <v>1355</v>
      </c>
      <c r="B4780" s="1">
        <v>44253</v>
      </c>
      <c r="C4780">
        <v>100</v>
      </c>
    </row>
    <row r="4781" spans="1:3" ht="14.5" x14ac:dyDescent="0.35">
      <c r="A4781" s="104" t="s">
        <v>1600</v>
      </c>
      <c r="B4781" s="1">
        <v>44253</v>
      </c>
      <c r="C4781">
        <v>100</v>
      </c>
    </row>
    <row r="4782" spans="1:3" ht="14.5" x14ac:dyDescent="0.35">
      <c r="A4782" s="104" t="s">
        <v>1409</v>
      </c>
      <c r="B4782" s="1">
        <v>44253</v>
      </c>
      <c r="C4782">
        <v>1200</v>
      </c>
    </row>
    <row r="4783" spans="1:3" ht="14.5" x14ac:dyDescent="0.35">
      <c r="A4783" s="104" t="s">
        <v>1706</v>
      </c>
      <c r="B4783" s="1">
        <v>44253</v>
      </c>
      <c r="C4783">
        <v>500</v>
      </c>
    </row>
    <row r="4784" spans="1:3" ht="14.5" x14ac:dyDescent="0.35">
      <c r="A4784" s="104" t="s">
        <v>1842</v>
      </c>
      <c r="B4784" s="1">
        <v>44253</v>
      </c>
      <c r="C4784">
        <v>300</v>
      </c>
    </row>
    <row r="4785" spans="1:3" ht="14.5" x14ac:dyDescent="0.35">
      <c r="A4785" s="104" t="s">
        <v>1608</v>
      </c>
      <c r="B4785" s="1">
        <v>44253</v>
      </c>
      <c r="C4785">
        <v>300</v>
      </c>
    </row>
    <row r="4786" spans="1:3" ht="14.5" x14ac:dyDescent="0.35">
      <c r="A4786" s="104" t="s">
        <v>1513</v>
      </c>
      <c r="B4786" s="1">
        <v>44253</v>
      </c>
      <c r="C4786">
        <v>600</v>
      </c>
    </row>
    <row r="4787" spans="1:3" ht="14.5" x14ac:dyDescent="0.35">
      <c r="A4787" s="104" t="s">
        <v>1513</v>
      </c>
      <c r="B4787" s="1">
        <v>44253</v>
      </c>
      <c r="C4787">
        <v>400</v>
      </c>
    </row>
    <row r="4788" spans="1:3" ht="14.5" x14ac:dyDescent="0.35">
      <c r="A4788" s="104" t="s">
        <v>1414</v>
      </c>
      <c r="B4788" s="1">
        <v>44253</v>
      </c>
      <c r="C4788">
        <v>500</v>
      </c>
    </row>
    <row r="4789" spans="1:3" ht="14.5" x14ac:dyDescent="0.35">
      <c r="A4789" s="104" t="s">
        <v>1453</v>
      </c>
      <c r="B4789" s="1">
        <v>44253</v>
      </c>
      <c r="C4789">
        <v>400</v>
      </c>
    </row>
    <row r="4790" spans="1:3" ht="14.5" x14ac:dyDescent="0.35">
      <c r="A4790" s="104" t="s">
        <v>1359</v>
      </c>
      <c r="B4790" s="1">
        <v>44253</v>
      </c>
      <c r="C4790">
        <v>200</v>
      </c>
    </row>
    <row r="4791" spans="1:3" ht="14.5" x14ac:dyDescent="0.35">
      <c r="A4791" s="104" t="s">
        <v>1996</v>
      </c>
      <c r="B4791" s="1">
        <v>44253</v>
      </c>
      <c r="C4791">
        <v>200</v>
      </c>
    </row>
    <row r="4792" spans="1:3" ht="14.5" x14ac:dyDescent="0.35">
      <c r="A4792" s="104" t="s">
        <v>1372</v>
      </c>
      <c r="B4792" s="1">
        <v>44253</v>
      </c>
      <c r="C4792">
        <v>500</v>
      </c>
    </row>
    <row r="4793" spans="1:3" ht="14.5" x14ac:dyDescent="0.35">
      <c r="A4793" s="104" t="s">
        <v>1437</v>
      </c>
      <c r="B4793" s="1">
        <v>44253</v>
      </c>
      <c r="C4793">
        <v>400</v>
      </c>
    </row>
    <row r="4794" spans="1:3" ht="14.5" x14ac:dyDescent="0.35">
      <c r="A4794" s="104" t="s">
        <v>1505</v>
      </c>
      <c r="B4794" s="1">
        <v>44253</v>
      </c>
      <c r="C4794">
        <v>800</v>
      </c>
    </row>
    <row r="4795" spans="1:3" ht="14.5" x14ac:dyDescent="0.35">
      <c r="A4795" s="104" t="s">
        <v>1402</v>
      </c>
      <c r="B4795" s="1">
        <v>44253</v>
      </c>
      <c r="C4795">
        <v>300</v>
      </c>
    </row>
    <row r="4796" spans="1:3" ht="14.5" x14ac:dyDescent="0.35">
      <c r="A4796" s="104" t="s">
        <v>1279</v>
      </c>
      <c r="B4796" s="1">
        <v>44253</v>
      </c>
      <c r="C4796">
        <v>3300</v>
      </c>
    </row>
    <row r="4797" spans="1:3" ht="14.5" x14ac:dyDescent="0.35">
      <c r="A4797" s="104" t="s">
        <v>1279</v>
      </c>
      <c r="B4797" s="1">
        <v>44253</v>
      </c>
      <c r="C4797">
        <v>4400</v>
      </c>
    </row>
    <row r="4798" spans="1:3" ht="14.5" x14ac:dyDescent="0.35">
      <c r="A4798" s="104" t="s">
        <v>1279</v>
      </c>
      <c r="B4798" s="1">
        <v>44253</v>
      </c>
      <c r="C4798">
        <v>2300</v>
      </c>
    </row>
    <row r="4799" spans="1:3" ht="14.5" x14ac:dyDescent="0.35">
      <c r="A4799" s="104" t="s">
        <v>3309</v>
      </c>
      <c r="B4799" s="1">
        <v>44253</v>
      </c>
      <c r="C4799">
        <v>1</v>
      </c>
    </row>
    <row r="4800" spans="1:3" ht="14.5" x14ac:dyDescent="0.35">
      <c r="A4800" s="104" t="s">
        <v>1163</v>
      </c>
      <c r="B4800" s="1">
        <v>44253</v>
      </c>
      <c r="C4800">
        <v>1</v>
      </c>
    </row>
    <row r="4801" spans="1:3" ht="14.5" x14ac:dyDescent="0.35">
      <c r="A4801" s="104" t="s">
        <v>1042</v>
      </c>
      <c r="B4801" s="1">
        <v>44253</v>
      </c>
      <c r="C4801">
        <v>2</v>
      </c>
    </row>
    <row r="4802" spans="1:3" ht="14.5" x14ac:dyDescent="0.35">
      <c r="A4802" s="104" t="s">
        <v>702</v>
      </c>
      <c r="B4802" s="1">
        <v>44253</v>
      </c>
      <c r="C4802">
        <v>1</v>
      </c>
    </row>
    <row r="4803" spans="1:3" ht="14.5" x14ac:dyDescent="0.35">
      <c r="A4803" s="104" t="s">
        <v>2948</v>
      </c>
      <c r="B4803" s="1">
        <v>44253</v>
      </c>
      <c r="C4803">
        <v>32</v>
      </c>
    </row>
    <row r="4804" spans="1:3" ht="14.5" x14ac:dyDescent="0.35">
      <c r="A4804" s="104" t="s">
        <v>3310</v>
      </c>
      <c r="B4804" s="1">
        <v>44253</v>
      </c>
      <c r="C4804">
        <v>16</v>
      </c>
    </row>
    <row r="4805" spans="1:3" ht="14.5" x14ac:dyDescent="0.35">
      <c r="A4805" s="104" t="s">
        <v>2905</v>
      </c>
      <c r="B4805" s="1">
        <v>44253</v>
      </c>
      <c r="C4805">
        <v>1</v>
      </c>
    </row>
    <row r="4806" spans="1:3" ht="14.5" x14ac:dyDescent="0.35">
      <c r="A4806" s="104" t="s">
        <v>1926</v>
      </c>
      <c r="B4806" s="1">
        <v>44253</v>
      </c>
      <c r="C4806">
        <v>25</v>
      </c>
    </row>
    <row r="4807" spans="1:3" ht="14.5" x14ac:dyDescent="0.35">
      <c r="A4807" s="104" t="s">
        <v>106</v>
      </c>
      <c r="B4807" s="1">
        <v>44253</v>
      </c>
      <c r="C4807">
        <v>1</v>
      </c>
    </row>
    <row r="4808" spans="1:3" ht="14.5" x14ac:dyDescent="0.35">
      <c r="A4808" s="104" t="s">
        <v>14</v>
      </c>
      <c r="B4808" s="1">
        <v>44253</v>
      </c>
      <c r="C4808">
        <v>3</v>
      </c>
    </row>
    <row r="4809" spans="1:3" ht="14.5" x14ac:dyDescent="0.35">
      <c r="A4809" s="104" t="s">
        <v>825</v>
      </c>
      <c r="B4809" s="1">
        <v>44253</v>
      </c>
      <c r="C4809">
        <v>4</v>
      </c>
    </row>
    <row r="4810" spans="1:3" ht="14.5" x14ac:dyDescent="0.35">
      <c r="A4810" s="104" t="s">
        <v>462</v>
      </c>
      <c r="B4810" s="1">
        <v>44253</v>
      </c>
      <c r="C4810">
        <v>2</v>
      </c>
    </row>
    <row r="4811" spans="1:3" ht="14.5" x14ac:dyDescent="0.35">
      <c r="A4811" s="104" t="s">
        <v>449</v>
      </c>
      <c r="B4811" s="1">
        <v>44253</v>
      </c>
      <c r="C4811">
        <v>2</v>
      </c>
    </row>
    <row r="4812" spans="1:3" ht="14.5" x14ac:dyDescent="0.35">
      <c r="A4812" s="104" t="s">
        <v>2413</v>
      </c>
      <c r="B4812" s="1">
        <v>44253</v>
      </c>
      <c r="C4812">
        <v>50</v>
      </c>
    </row>
    <row r="4813" spans="1:3" ht="14.5" x14ac:dyDescent="0.35">
      <c r="A4813" s="104" t="s">
        <v>255</v>
      </c>
      <c r="B4813" s="1">
        <v>44253</v>
      </c>
      <c r="C4813">
        <v>3</v>
      </c>
    </row>
    <row r="4814" spans="1:3" ht="14.5" x14ac:dyDescent="0.35">
      <c r="A4814" s="104" t="s">
        <v>256</v>
      </c>
      <c r="B4814" s="1">
        <v>44253</v>
      </c>
      <c r="C4814">
        <v>1</v>
      </c>
    </row>
    <row r="4815" spans="1:3" ht="14.5" x14ac:dyDescent="0.35">
      <c r="A4815" s="104" t="s">
        <v>1494</v>
      </c>
      <c r="B4815" s="1">
        <v>44253</v>
      </c>
      <c r="C4815">
        <v>100</v>
      </c>
    </row>
    <row r="4816" spans="1:3" ht="14.5" x14ac:dyDescent="0.35">
      <c r="A4816" s="104" t="s">
        <v>1666</v>
      </c>
      <c r="B4816" s="1">
        <v>44253</v>
      </c>
      <c r="C4816">
        <v>100</v>
      </c>
    </row>
    <row r="4817" spans="1:3" ht="14.5" x14ac:dyDescent="0.35">
      <c r="A4817" s="104" t="s">
        <v>1537</v>
      </c>
      <c r="B4817" s="1">
        <v>44253</v>
      </c>
      <c r="C4817">
        <v>100</v>
      </c>
    </row>
    <row r="4818" spans="1:3" ht="14.5" x14ac:dyDescent="0.35">
      <c r="A4818" s="104" t="s">
        <v>1752</v>
      </c>
      <c r="B4818" s="1">
        <v>44253</v>
      </c>
      <c r="C4818">
        <v>4</v>
      </c>
    </row>
    <row r="4819" spans="1:3" ht="14.5" x14ac:dyDescent="0.35">
      <c r="A4819" s="104" t="s">
        <v>2163</v>
      </c>
      <c r="B4819" s="1">
        <v>44253</v>
      </c>
      <c r="C4819">
        <v>20</v>
      </c>
    </row>
    <row r="4820" spans="1:3" ht="14.5" x14ac:dyDescent="0.35">
      <c r="A4820" s="104" t="s">
        <v>2179</v>
      </c>
      <c r="B4820" s="1">
        <v>44253</v>
      </c>
      <c r="C4820">
        <v>24</v>
      </c>
    </row>
    <row r="4821" spans="1:3" ht="14.5" x14ac:dyDescent="0.35">
      <c r="A4821" s="104" t="s">
        <v>1556</v>
      </c>
      <c r="B4821" s="1">
        <v>44253</v>
      </c>
      <c r="C4821">
        <v>1</v>
      </c>
    </row>
    <row r="4822" spans="1:3" ht="14.5" x14ac:dyDescent="0.35">
      <c r="A4822" s="104" t="s">
        <v>2582</v>
      </c>
      <c r="B4822" s="1">
        <v>44253</v>
      </c>
      <c r="C4822">
        <v>1</v>
      </c>
    </row>
    <row r="4823" spans="1:3" ht="14.5" x14ac:dyDescent="0.35">
      <c r="A4823" s="104" t="s">
        <v>2646</v>
      </c>
      <c r="B4823" s="1">
        <v>44253</v>
      </c>
      <c r="C4823">
        <v>3</v>
      </c>
    </row>
    <row r="4824" spans="1:3" ht="14.5" x14ac:dyDescent="0.35">
      <c r="A4824" s="104" t="s">
        <v>1445</v>
      </c>
      <c r="B4824" s="1">
        <v>44253</v>
      </c>
      <c r="C4824">
        <v>24</v>
      </c>
    </row>
    <row r="4825" spans="1:3" ht="14.5" x14ac:dyDescent="0.35">
      <c r="A4825" s="104" t="s">
        <v>121</v>
      </c>
      <c r="B4825" s="1">
        <v>44253</v>
      </c>
      <c r="C4825">
        <v>5</v>
      </c>
    </row>
    <row r="4826" spans="1:3" ht="14.5" x14ac:dyDescent="0.35">
      <c r="A4826" s="104" t="s">
        <v>1346</v>
      </c>
      <c r="B4826" s="1">
        <v>44253</v>
      </c>
      <c r="C4826">
        <v>100</v>
      </c>
    </row>
    <row r="4827" spans="1:3" ht="14.5" x14ac:dyDescent="0.35">
      <c r="A4827" s="104" t="s">
        <v>9</v>
      </c>
      <c r="B4827" s="1">
        <v>44253</v>
      </c>
      <c r="C4827">
        <v>25</v>
      </c>
    </row>
    <row r="4828" spans="1:3" ht="14.5" x14ac:dyDescent="0.35">
      <c r="A4828" s="104" t="s">
        <v>1364</v>
      </c>
      <c r="B4828" s="1">
        <v>44253</v>
      </c>
      <c r="C4828">
        <v>2</v>
      </c>
    </row>
    <row r="4829" spans="1:3" ht="14.5" x14ac:dyDescent="0.35">
      <c r="A4829" s="104" t="s">
        <v>1332</v>
      </c>
      <c r="B4829" s="1">
        <v>44253</v>
      </c>
      <c r="C4829">
        <v>200</v>
      </c>
    </row>
    <row r="4830" spans="1:3" ht="14.5" x14ac:dyDescent="0.35">
      <c r="A4830" s="104" t="s">
        <v>2071</v>
      </c>
      <c r="B4830" s="1">
        <v>44253</v>
      </c>
      <c r="C4830">
        <v>1</v>
      </c>
    </row>
    <row r="4831" spans="1:3" ht="14.5" x14ac:dyDescent="0.35">
      <c r="A4831" s="104" t="s">
        <v>3311</v>
      </c>
      <c r="B4831" s="1">
        <v>44253</v>
      </c>
      <c r="C4831">
        <v>4</v>
      </c>
    </row>
    <row r="4832" spans="1:3" ht="14.5" x14ac:dyDescent="0.35">
      <c r="A4832" s="104" t="s">
        <v>2080</v>
      </c>
      <c r="B4832" s="1">
        <v>44253</v>
      </c>
      <c r="C4832">
        <v>4</v>
      </c>
    </row>
    <row r="4833" spans="1:3" ht="14.5" x14ac:dyDescent="0.35">
      <c r="A4833" s="104" t="s">
        <v>3312</v>
      </c>
      <c r="B4833" s="1">
        <v>44253</v>
      </c>
      <c r="C4833">
        <v>1</v>
      </c>
    </row>
    <row r="4834" spans="1:3" ht="14.5" x14ac:dyDescent="0.35">
      <c r="A4834" s="104" t="s">
        <v>2127</v>
      </c>
      <c r="B4834" s="1">
        <v>44253</v>
      </c>
      <c r="C4834">
        <v>2</v>
      </c>
    </row>
    <row r="4835" spans="1:3" ht="14.5" x14ac:dyDescent="0.35">
      <c r="A4835" s="104" t="s">
        <v>3313</v>
      </c>
      <c r="B4835" s="1">
        <v>44253</v>
      </c>
      <c r="C4835">
        <v>1</v>
      </c>
    </row>
    <row r="4836" spans="1:3" ht="14.5" x14ac:dyDescent="0.35">
      <c r="A4836" s="104" t="s">
        <v>2145</v>
      </c>
      <c r="B4836" s="1">
        <v>44253</v>
      </c>
      <c r="C4836">
        <v>1</v>
      </c>
    </row>
    <row r="4837" spans="1:3" ht="14.5" x14ac:dyDescent="0.35">
      <c r="A4837" s="104" t="s">
        <v>3314</v>
      </c>
      <c r="B4837" s="1">
        <v>44253</v>
      </c>
      <c r="C4837">
        <v>1</v>
      </c>
    </row>
    <row r="4838" spans="1:3" ht="14.5" x14ac:dyDescent="0.35">
      <c r="A4838" s="104" t="s">
        <v>3315</v>
      </c>
      <c r="B4838" s="1">
        <v>44253</v>
      </c>
      <c r="C4838">
        <v>1</v>
      </c>
    </row>
    <row r="4839" spans="1:3" ht="14.5" x14ac:dyDescent="0.35">
      <c r="A4839" s="104" t="s">
        <v>1574</v>
      </c>
      <c r="B4839" s="1">
        <v>44253</v>
      </c>
      <c r="C4839">
        <v>100</v>
      </c>
    </row>
    <row r="4840" spans="1:3" ht="14.5" x14ac:dyDescent="0.35">
      <c r="A4840" s="104" t="s">
        <v>1559</v>
      </c>
      <c r="B4840" s="1">
        <v>44253</v>
      </c>
      <c r="C4840">
        <v>200</v>
      </c>
    </row>
    <row r="4841" spans="1:3" ht="14.5" x14ac:dyDescent="0.35">
      <c r="A4841" s="104" t="s">
        <v>2441</v>
      </c>
      <c r="B4841" s="1">
        <v>44253</v>
      </c>
      <c r="C4841">
        <v>100</v>
      </c>
    </row>
    <row r="4842" spans="1:3" ht="14.5" x14ac:dyDescent="0.35">
      <c r="A4842" s="104" t="s">
        <v>1522</v>
      </c>
      <c r="B4842" s="1">
        <v>44253</v>
      </c>
      <c r="C4842">
        <v>100</v>
      </c>
    </row>
    <row r="4843" spans="1:3" ht="14.5" x14ac:dyDescent="0.35">
      <c r="A4843" s="104" t="s">
        <v>1894</v>
      </c>
      <c r="B4843" s="1">
        <v>44253</v>
      </c>
      <c r="C4843">
        <v>200</v>
      </c>
    </row>
    <row r="4844" spans="1:3" ht="14.5" x14ac:dyDescent="0.35">
      <c r="A4844" s="104" t="s">
        <v>2382</v>
      </c>
      <c r="B4844" s="1">
        <v>44253</v>
      </c>
      <c r="C4844">
        <v>8</v>
      </c>
    </row>
    <row r="4845" spans="1:3" ht="14.5" x14ac:dyDescent="0.35">
      <c r="A4845" s="104" t="s">
        <v>3316</v>
      </c>
      <c r="B4845" s="1">
        <v>44253</v>
      </c>
      <c r="C4845">
        <v>25</v>
      </c>
    </row>
    <row r="4846" spans="1:3" ht="14.5" x14ac:dyDescent="0.35">
      <c r="A4846" s="104" t="s">
        <v>3317</v>
      </c>
      <c r="B4846" s="1">
        <v>44253</v>
      </c>
      <c r="C4846">
        <v>8</v>
      </c>
    </row>
    <row r="4847" spans="1:3" ht="14.5" x14ac:dyDescent="0.35">
      <c r="A4847" s="104" t="s">
        <v>2307</v>
      </c>
      <c r="B4847" s="1">
        <v>44253</v>
      </c>
      <c r="C4847">
        <v>32</v>
      </c>
    </row>
    <row r="4848" spans="1:3" ht="14.5" x14ac:dyDescent="0.35">
      <c r="A4848" s="104" t="s">
        <v>2307</v>
      </c>
      <c r="B4848" s="1">
        <v>44253</v>
      </c>
      <c r="C4848">
        <v>64</v>
      </c>
    </row>
    <row r="4849" spans="1:3" ht="14.5" x14ac:dyDescent="0.35">
      <c r="A4849" s="104" t="s">
        <v>1699</v>
      </c>
      <c r="B4849" s="1">
        <v>44253</v>
      </c>
      <c r="C4849">
        <v>100</v>
      </c>
    </row>
    <row r="4850" spans="1:3" ht="14.5" x14ac:dyDescent="0.35">
      <c r="A4850" s="104" t="s">
        <v>2442</v>
      </c>
      <c r="B4850" s="1">
        <v>44253</v>
      </c>
      <c r="C4850">
        <v>100</v>
      </c>
    </row>
    <row r="4851" spans="1:3" ht="14.5" x14ac:dyDescent="0.35">
      <c r="A4851" s="105" t="s">
        <v>1253</v>
      </c>
      <c r="B4851" s="1">
        <v>44253</v>
      </c>
      <c r="C4851">
        <v>50</v>
      </c>
    </row>
    <row r="4852" spans="1:3" ht="14.5" x14ac:dyDescent="0.35">
      <c r="A4852" s="104" t="s">
        <v>1676</v>
      </c>
      <c r="B4852" s="1">
        <v>44253</v>
      </c>
      <c r="C4852">
        <v>25</v>
      </c>
    </row>
    <row r="4853" spans="1:3" ht="14.5" x14ac:dyDescent="0.35">
      <c r="A4853" s="104" t="s">
        <v>2095</v>
      </c>
      <c r="B4853" s="1">
        <v>44253</v>
      </c>
      <c r="C4853">
        <v>100</v>
      </c>
    </row>
    <row r="4854" spans="1:3" ht="14.5" x14ac:dyDescent="0.35">
      <c r="A4854" s="104" t="s">
        <v>1318</v>
      </c>
      <c r="B4854" s="1">
        <v>44253</v>
      </c>
      <c r="C4854">
        <v>2000</v>
      </c>
    </row>
    <row r="4855" spans="1:3" ht="14.5" x14ac:dyDescent="0.35">
      <c r="A4855" s="104" t="s">
        <v>1435</v>
      </c>
      <c r="B4855" s="1">
        <v>44253</v>
      </c>
      <c r="C4855">
        <v>400</v>
      </c>
    </row>
    <row r="4856" spans="1:3" ht="14.5" x14ac:dyDescent="0.35">
      <c r="A4856" s="104" t="s">
        <v>3227</v>
      </c>
      <c r="B4856" s="1">
        <v>44253</v>
      </c>
      <c r="C4856">
        <v>2</v>
      </c>
    </row>
    <row r="4857" spans="1:3" ht="14.5" x14ac:dyDescent="0.35">
      <c r="A4857" s="104" t="s">
        <v>1381</v>
      </c>
      <c r="B4857" s="1">
        <v>44253</v>
      </c>
      <c r="C4857">
        <v>12</v>
      </c>
    </row>
    <row r="4858" spans="1:3" ht="14.5" x14ac:dyDescent="0.35">
      <c r="A4858" s="104" t="s">
        <v>2443</v>
      </c>
      <c r="B4858" s="1">
        <v>44253</v>
      </c>
      <c r="C4858">
        <v>100</v>
      </c>
    </row>
    <row r="4859" spans="1:3" ht="14.5" x14ac:dyDescent="0.35">
      <c r="A4859" s="104" t="s">
        <v>1452</v>
      </c>
      <c r="B4859" s="1">
        <v>44253</v>
      </c>
      <c r="C4859">
        <v>200</v>
      </c>
    </row>
    <row r="4860" spans="1:3" ht="14.5" x14ac:dyDescent="0.35">
      <c r="A4860" s="104" t="s">
        <v>1389</v>
      </c>
      <c r="B4860" s="1">
        <v>44253</v>
      </c>
      <c r="C4860">
        <v>50</v>
      </c>
    </row>
    <row r="4861" spans="1:3" ht="14.5" x14ac:dyDescent="0.35">
      <c r="A4861" s="104" t="s">
        <v>1553</v>
      </c>
      <c r="B4861" s="1">
        <v>44253</v>
      </c>
      <c r="C4861">
        <v>50</v>
      </c>
    </row>
    <row r="4862" spans="1:3" ht="14.5" x14ac:dyDescent="0.35">
      <c r="A4862" s="104" t="s">
        <v>2295</v>
      </c>
      <c r="B4862" s="1">
        <v>44253</v>
      </c>
      <c r="C4862">
        <v>1</v>
      </c>
    </row>
    <row r="4863" spans="1:3" ht="14.5" x14ac:dyDescent="0.35">
      <c r="A4863" s="104" t="s">
        <v>3318</v>
      </c>
      <c r="B4863" s="1">
        <v>44253</v>
      </c>
      <c r="C4863">
        <v>1</v>
      </c>
    </row>
    <row r="4864" spans="1:3" ht="14.5" x14ac:dyDescent="0.35">
      <c r="A4864" s="104" t="s">
        <v>2835</v>
      </c>
      <c r="B4864" s="1">
        <v>44253</v>
      </c>
      <c r="C4864">
        <v>1</v>
      </c>
    </row>
    <row r="4865" spans="1:3" ht="14.5" x14ac:dyDescent="0.35">
      <c r="A4865" s="104" t="s">
        <v>1776</v>
      </c>
      <c r="B4865" s="1">
        <v>44253</v>
      </c>
      <c r="C4865">
        <v>50</v>
      </c>
    </row>
    <row r="4866" spans="1:3" ht="14.5" x14ac:dyDescent="0.35">
      <c r="A4866" s="104" t="s">
        <v>1543</v>
      </c>
      <c r="B4866" s="1">
        <v>44253</v>
      </c>
      <c r="C4866">
        <v>2</v>
      </c>
    </row>
    <row r="4867" spans="1:3" ht="14.5" x14ac:dyDescent="0.35">
      <c r="A4867" s="104" t="s">
        <v>3026</v>
      </c>
      <c r="B4867" s="1">
        <v>44253</v>
      </c>
      <c r="C4867">
        <v>1</v>
      </c>
    </row>
    <row r="4868" spans="1:3" ht="14.5" x14ac:dyDescent="0.35">
      <c r="A4868" s="104" t="s">
        <v>2633</v>
      </c>
      <c r="B4868" s="1">
        <v>44253</v>
      </c>
      <c r="C4868">
        <v>6</v>
      </c>
    </row>
    <row r="4869" spans="1:3" ht="14.5" x14ac:dyDescent="0.35">
      <c r="A4869" s="104" t="s">
        <v>2178</v>
      </c>
      <c r="B4869" s="1">
        <v>44253</v>
      </c>
      <c r="C4869">
        <v>4</v>
      </c>
    </row>
    <row r="4870" spans="1:3" ht="14.5" x14ac:dyDescent="0.35">
      <c r="A4870" s="104" t="s">
        <v>3020</v>
      </c>
      <c r="B4870" s="1">
        <v>44253</v>
      </c>
      <c r="C4870">
        <v>1</v>
      </c>
    </row>
    <row r="4871" spans="1:3" ht="14.5" x14ac:dyDescent="0.35">
      <c r="A4871" s="104" t="s">
        <v>1342</v>
      </c>
      <c r="B4871" s="1">
        <v>44253</v>
      </c>
      <c r="C4871">
        <v>100</v>
      </c>
    </row>
    <row r="4872" spans="1:3" ht="14.5" x14ac:dyDescent="0.35">
      <c r="A4872" s="104" t="s">
        <v>1765</v>
      </c>
      <c r="B4872" s="1">
        <v>44253</v>
      </c>
      <c r="C4872">
        <v>1</v>
      </c>
    </row>
    <row r="4873" spans="1:3" ht="14.5" x14ac:dyDescent="0.35">
      <c r="A4873" s="104" t="s">
        <v>1279</v>
      </c>
      <c r="B4873" s="1">
        <v>44253</v>
      </c>
      <c r="C4873">
        <v>100</v>
      </c>
    </row>
    <row r="4874" spans="1:3" ht="14.5" x14ac:dyDescent="0.35">
      <c r="A4874" s="104" t="s">
        <v>3239</v>
      </c>
      <c r="B4874" s="1">
        <v>44253</v>
      </c>
      <c r="C4874">
        <v>1</v>
      </c>
    </row>
    <row r="4875" spans="1:3" ht="14.5" x14ac:dyDescent="0.35">
      <c r="A4875" s="104" t="s">
        <v>1491</v>
      </c>
      <c r="B4875" s="1">
        <v>44253</v>
      </c>
      <c r="C4875">
        <v>4</v>
      </c>
    </row>
    <row r="4876" spans="1:3" ht="14.5" x14ac:dyDescent="0.35">
      <c r="A4876" s="104" t="s">
        <v>1491</v>
      </c>
      <c r="B4876" s="1">
        <v>44253</v>
      </c>
      <c r="C4876">
        <v>296</v>
      </c>
    </row>
    <row r="4877" spans="1:3" ht="14.5" x14ac:dyDescent="0.35">
      <c r="A4877" s="104" t="s">
        <v>3319</v>
      </c>
      <c r="B4877" s="1">
        <v>44253</v>
      </c>
      <c r="C4877">
        <v>50</v>
      </c>
    </row>
    <row r="4878" spans="1:3" ht="14.5" x14ac:dyDescent="0.35">
      <c r="A4878" s="104" t="s">
        <v>1549</v>
      </c>
      <c r="B4878" s="1">
        <v>44253</v>
      </c>
      <c r="C4878">
        <v>200</v>
      </c>
    </row>
    <row r="4879" spans="1:3" ht="14.5" x14ac:dyDescent="0.35">
      <c r="A4879" s="104" t="s">
        <v>1677</v>
      </c>
      <c r="B4879" s="1">
        <v>44256</v>
      </c>
      <c r="C4879">
        <v>50</v>
      </c>
    </row>
    <row r="4880" spans="1:3" ht="14.5" x14ac:dyDescent="0.35">
      <c r="A4880" s="104" t="s">
        <v>1752</v>
      </c>
      <c r="B4880" s="1">
        <v>44256</v>
      </c>
      <c r="C4880">
        <v>48</v>
      </c>
    </row>
    <row r="4881" spans="1:3" ht="14.5" x14ac:dyDescent="0.35">
      <c r="A4881" s="104" t="s">
        <v>3320</v>
      </c>
      <c r="B4881" s="1">
        <v>44256</v>
      </c>
      <c r="C4881">
        <v>20</v>
      </c>
    </row>
    <row r="4882" spans="1:3" ht="14.5" x14ac:dyDescent="0.35">
      <c r="A4882" s="104" t="s">
        <v>1752</v>
      </c>
      <c r="B4882" s="1">
        <v>44256</v>
      </c>
      <c r="C4882">
        <v>48</v>
      </c>
    </row>
    <row r="4883" spans="1:3" ht="14.5" x14ac:dyDescent="0.35">
      <c r="A4883" s="104" t="s">
        <v>1677</v>
      </c>
      <c r="B4883" s="1">
        <v>44256</v>
      </c>
      <c r="C4883">
        <v>50</v>
      </c>
    </row>
    <row r="4884" spans="1:3" ht="14.5" x14ac:dyDescent="0.35">
      <c r="A4884" s="104" t="s">
        <v>3321</v>
      </c>
      <c r="B4884" s="1">
        <v>44256</v>
      </c>
      <c r="C4884">
        <v>1</v>
      </c>
    </row>
    <row r="4885" spans="1:3" ht="14.5" x14ac:dyDescent="0.35">
      <c r="A4885" s="104" t="s">
        <v>2380</v>
      </c>
      <c r="B4885" s="1">
        <v>44256</v>
      </c>
      <c r="C4885">
        <v>1</v>
      </c>
    </row>
    <row r="4886" spans="1:3" ht="14.5" x14ac:dyDescent="0.35">
      <c r="A4886" s="104" t="s">
        <v>1632</v>
      </c>
      <c r="B4886" s="1">
        <v>44256</v>
      </c>
      <c r="C4886">
        <v>2</v>
      </c>
    </row>
    <row r="4887" spans="1:3" ht="14.5" x14ac:dyDescent="0.35">
      <c r="A4887" s="104" t="s">
        <v>2521</v>
      </c>
      <c r="B4887" s="1">
        <v>44256</v>
      </c>
      <c r="C4887">
        <v>3</v>
      </c>
    </row>
    <row r="4888" spans="1:3" ht="14.5" x14ac:dyDescent="0.35">
      <c r="A4888" s="105" t="s">
        <v>450</v>
      </c>
      <c r="B4888" s="1">
        <v>44256</v>
      </c>
      <c r="C4888">
        <v>1</v>
      </c>
    </row>
    <row r="4889" spans="1:3" ht="14.5" x14ac:dyDescent="0.35">
      <c r="A4889" s="104" t="s">
        <v>2891</v>
      </c>
      <c r="B4889" s="1">
        <v>44256</v>
      </c>
      <c r="C4889">
        <v>2</v>
      </c>
    </row>
    <row r="4890" spans="1:3" ht="14.5" x14ac:dyDescent="0.35">
      <c r="A4890" s="104" t="s">
        <v>1680</v>
      </c>
      <c r="B4890" s="1">
        <v>44256</v>
      </c>
      <c r="C4890">
        <v>8</v>
      </c>
    </row>
    <row r="4891" spans="1:3" ht="14.5" x14ac:dyDescent="0.35">
      <c r="A4891" s="104" t="s">
        <v>2703</v>
      </c>
      <c r="B4891" s="1">
        <v>44256</v>
      </c>
      <c r="C4891">
        <v>6</v>
      </c>
    </row>
    <row r="4892" spans="1:3" ht="14.5" x14ac:dyDescent="0.35">
      <c r="A4892" s="104" t="s">
        <v>1930</v>
      </c>
      <c r="B4892" s="1">
        <v>44256</v>
      </c>
      <c r="C4892">
        <v>4</v>
      </c>
    </row>
    <row r="4893" spans="1:3" ht="14.5" x14ac:dyDescent="0.35">
      <c r="A4893" s="104" t="s">
        <v>1880</v>
      </c>
      <c r="B4893" s="1">
        <v>44256</v>
      </c>
      <c r="C4893">
        <v>8</v>
      </c>
    </row>
    <row r="4894" spans="1:3" ht="14.5" x14ac:dyDescent="0.35">
      <c r="A4894" s="104" t="s">
        <v>1684</v>
      </c>
      <c r="B4894" s="1">
        <v>44256</v>
      </c>
      <c r="C4894">
        <v>50</v>
      </c>
    </row>
    <row r="4895" spans="1:3" ht="14.5" x14ac:dyDescent="0.35">
      <c r="A4895" s="104" t="s">
        <v>2757</v>
      </c>
      <c r="B4895" s="1">
        <v>44256</v>
      </c>
      <c r="C4895">
        <v>8</v>
      </c>
    </row>
    <row r="4896" spans="1:3" ht="14.5" x14ac:dyDescent="0.35">
      <c r="A4896" s="104" t="s">
        <v>2758</v>
      </c>
      <c r="B4896" s="1">
        <v>44256</v>
      </c>
      <c r="C4896">
        <v>10</v>
      </c>
    </row>
    <row r="4897" spans="1:3" ht="14.5" x14ac:dyDescent="0.35">
      <c r="A4897" s="104" t="s">
        <v>1456</v>
      </c>
      <c r="B4897" s="1">
        <v>44256</v>
      </c>
      <c r="C4897">
        <v>6</v>
      </c>
    </row>
    <row r="4898" spans="1:3" ht="14.5" x14ac:dyDescent="0.35">
      <c r="A4898" s="104" t="s">
        <v>181</v>
      </c>
      <c r="B4898" s="1">
        <v>44256</v>
      </c>
      <c r="C4898">
        <v>1</v>
      </c>
    </row>
    <row r="4899" spans="1:3" ht="14.5" x14ac:dyDescent="0.35">
      <c r="A4899" s="104" t="s">
        <v>1646</v>
      </c>
      <c r="B4899" s="1">
        <v>44256</v>
      </c>
      <c r="C4899">
        <v>12</v>
      </c>
    </row>
    <row r="4900" spans="1:3" ht="14.5" x14ac:dyDescent="0.35">
      <c r="A4900" s="104" t="s">
        <v>1531</v>
      </c>
      <c r="B4900" s="1">
        <v>44256</v>
      </c>
      <c r="C4900">
        <v>48</v>
      </c>
    </row>
    <row r="4901" spans="1:3" ht="14.5" x14ac:dyDescent="0.35">
      <c r="A4901" s="104" t="s">
        <v>1468</v>
      </c>
      <c r="B4901" s="1">
        <v>44256</v>
      </c>
      <c r="C4901">
        <v>28</v>
      </c>
    </row>
    <row r="4902" spans="1:3" ht="14.5" x14ac:dyDescent="0.35">
      <c r="A4902" s="104" t="s">
        <v>1654</v>
      </c>
      <c r="B4902" s="1">
        <v>44256</v>
      </c>
      <c r="C4902">
        <v>15</v>
      </c>
    </row>
    <row r="4903" spans="1:3" ht="14.5" x14ac:dyDescent="0.35">
      <c r="A4903" s="104" t="s">
        <v>8</v>
      </c>
      <c r="B4903" s="1">
        <v>44256</v>
      </c>
      <c r="C4903">
        <v>2</v>
      </c>
    </row>
    <row r="4904" spans="1:3" ht="14.5" x14ac:dyDescent="0.35">
      <c r="A4904" s="104" t="s">
        <v>9</v>
      </c>
      <c r="B4904" s="1">
        <v>44256</v>
      </c>
      <c r="C4904">
        <v>14</v>
      </c>
    </row>
    <row r="4905" spans="1:3" ht="14.5" x14ac:dyDescent="0.35">
      <c r="A4905" s="104" t="s">
        <v>2381</v>
      </c>
      <c r="B4905" s="1">
        <v>44256</v>
      </c>
      <c r="C4905">
        <v>8</v>
      </c>
    </row>
    <row r="4906" spans="1:3" ht="14.5" x14ac:dyDescent="0.35">
      <c r="A4906" s="104" t="s">
        <v>1506</v>
      </c>
      <c r="B4906" s="1">
        <v>44256</v>
      </c>
      <c r="C4906">
        <v>2</v>
      </c>
    </row>
    <row r="4907" spans="1:3" ht="14.5" x14ac:dyDescent="0.35">
      <c r="A4907" s="104" t="s">
        <v>1325</v>
      </c>
      <c r="B4907" s="1">
        <v>44256</v>
      </c>
      <c r="C4907">
        <v>5000</v>
      </c>
    </row>
    <row r="4908" spans="1:3" ht="14.5" x14ac:dyDescent="0.35">
      <c r="A4908" s="104" t="s">
        <v>943</v>
      </c>
      <c r="B4908" s="1">
        <v>44256</v>
      </c>
      <c r="C4908">
        <v>2</v>
      </c>
    </row>
    <row r="4909" spans="1:3" ht="14.5" x14ac:dyDescent="0.35">
      <c r="A4909" s="105" t="s">
        <v>664</v>
      </c>
      <c r="B4909" s="1">
        <v>44256</v>
      </c>
      <c r="C4909">
        <v>1</v>
      </c>
    </row>
    <row r="4910" spans="1:3" ht="14.5" x14ac:dyDescent="0.35">
      <c r="A4910" s="105" t="s">
        <v>664</v>
      </c>
      <c r="B4910" s="1">
        <v>44256</v>
      </c>
      <c r="C4910">
        <v>2</v>
      </c>
    </row>
    <row r="4911" spans="1:3" ht="14.5" x14ac:dyDescent="0.35">
      <c r="A4911" s="105" t="s">
        <v>652</v>
      </c>
      <c r="B4911" s="1">
        <v>44256</v>
      </c>
      <c r="C4911">
        <v>3</v>
      </c>
    </row>
    <row r="4912" spans="1:3" ht="14.5" x14ac:dyDescent="0.35">
      <c r="A4912" s="105" t="s">
        <v>434</v>
      </c>
      <c r="B4912" s="1">
        <v>44256</v>
      </c>
      <c r="C4912">
        <v>1</v>
      </c>
    </row>
    <row r="4913" spans="1:3" ht="14.5" x14ac:dyDescent="0.35">
      <c r="A4913" s="105" t="s">
        <v>434</v>
      </c>
      <c r="B4913" s="1">
        <v>44256</v>
      </c>
      <c r="C4913">
        <v>1</v>
      </c>
    </row>
    <row r="4914" spans="1:3" ht="14.5" x14ac:dyDescent="0.35">
      <c r="A4914" s="105" t="s">
        <v>527</v>
      </c>
      <c r="B4914" s="1">
        <v>44256</v>
      </c>
      <c r="C4914">
        <v>5</v>
      </c>
    </row>
    <row r="4915" spans="1:3" ht="14.5" x14ac:dyDescent="0.35">
      <c r="A4915" s="105" t="s">
        <v>527</v>
      </c>
      <c r="B4915" s="1">
        <v>44256</v>
      </c>
      <c r="C4915">
        <v>5</v>
      </c>
    </row>
    <row r="4916" spans="1:3" ht="14.5" x14ac:dyDescent="0.35">
      <c r="A4916" s="105" t="s">
        <v>483</v>
      </c>
      <c r="B4916" s="1">
        <v>44256</v>
      </c>
      <c r="C4916">
        <v>3</v>
      </c>
    </row>
    <row r="4917" spans="1:3" ht="14.5" x14ac:dyDescent="0.35">
      <c r="A4917" s="105" t="s">
        <v>133</v>
      </c>
      <c r="B4917" s="1">
        <v>44256</v>
      </c>
      <c r="C4917">
        <v>8</v>
      </c>
    </row>
    <row r="4918" spans="1:3" ht="14.5" x14ac:dyDescent="0.35">
      <c r="A4918" s="104" t="s">
        <v>1506</v>
      </c>
      <c r="B4918" s="1">
        <v>44256</v>
      </c>
      <c r="C4918">
        <v>1</v>
      </c>
    </row>
    <row r="4919" spans="1:3" ht="14.5" x14ac:dyDescent="0.35">
      <c r="A4919" s="104" t="s">
        <v>2799</v>
      </c>
      <c r="B4919" s="1">
        <v>44256</v>
      </c>
      <c r="C4919">
        <v>2</v>
      </c>
    </row>
    <row r="4920" spans="1:3" ht="14.5" x14ac:dyDescent="0.35">
      <c r="A4920" s="104" t="s">
        <v>1487</v>
      </c>
      <c r="B4920" s="1">
        <v>44256</v>
      </c>
      <c r="C4920">
        <v>1</v>
      </c>
    </row>
    <row r="4921" spans="1:3" ht="14.5" x14ac:dyDescent="0.35">
      <c r="A4921" s="104" t="s">
        <v>2011</v>
      </c>
      <c r="B4921" s="1">
        <v>44256</v>
      </c>
      <c r="C4921">
        <v>8</v>
      </c>
    </row>
    <row r="4922" spans="1:3" ht="14.5" x14ac:dyDescent="0.35">
      <c r="A4922" s="104" t="s">
        <v>1677</v>
      </c>
      <c r="B4922" s="1">
        <v>44256</v>
      </c>
      <c r="C4922">
        <v>50</v>
      </c>
    </row>
    <row r="4923" spans="1:3" ht="14.5" x14ac:dyDescent="0.35">
      <c r="A4923" s="104" t="s">
        <v>1161</v>
      </c>
      <c r="B4923" s="1">
        <v>44256</v>
      </c>
      <c r="C4923">
        <v>25</v>
      </c>
    </row>
    <row r="4924" spans="1:3" ht="14.5" x14ac:dyDescent="0.35">
      <c r="A4924" s="104" t="s">
        <v>3322</v>
      </c>
      <c r="B4924" s="1">
        <v>44256</v>
      </c>
      <c r="C4924">
        <v>1</v>
      </c>
    </row>
    <row r="4925" spans="1:3" ht="14.5" x14ac:dyDescent="0.35">
      <c r="A4925" s="104" t="s">
        <v>1543</v>
      </c>
      <c r="B4925" s="1">
        <v>44256</v>
      </c>
      <c r="C4925">
        <v>40</v>
      </c>
    </row>
    <row r="4926" spans="1:3" ht="14.5" x14ac:dyDescent="0.35">
      <c r="A4926" s="104" t="s">
        <v>1141</v>
      </c>
      <c r="B4926" s="1">
        <v>44256</v>
      </c>
      <c r="C4926">
        <v>25</v>
      </c>
    </row>
    <row r="4927" spans="1:3" ht="14.5" x14ac:dyDescent="0.35">
      <c r="A4927" s="104" t="s">
        <v>1005</v>
      </c>
      <c r="B4927" s="1">
        <v>44256</v>
      </c>
      <c r="C4927">
        <v>25</v>
      </c>
    </row>
    <row r="4928" spans="1:3" ht="14.5" x14ac:dyDescent="0.35">
      <c r="A4928" s="104" t="s">
        <v>1372</v>
      </c>
      <c r="B4928" s="1">
        <v>44256</v>
      </c>
      <c r="C4928">
        <v>2100</v>
      </c>
    </row>
    <row r="4929" spans="1:3" ht="14.5" x14ac:dyDescent="0.35">
      <c r="A4929" s="104" t="s">
        <v>1372</v>
      </c>
      <c r="B4929" s="1">
        <v>44256</v>
      </c>
      <c r="C4929">
        <v>900</v>
      </c>
    </row>
    <row r="4930" spans="1:3" ht="14.5" x14ac:dyDescent="0.35">
      <c r="A4930" s="104" t="s">
        <v>1572</v>
      </c>
      <c r="B4930" s="1">
        <v>44256</v>
      </c>
      <c r="C4930">
        <v>2</v>
      </c>
    </row>
    <row r="4931" spans="1:3" ht="14.5" x14ac:dyDescent="0.35">
      <c r="A4931" s="104" t="s">
        <v>544</v>
      </c>
      <c r="B4931" s="1">
        <v>44256</v>
      </c>
      <c r="C4931">
        <v>3</v>
      </c>
    </row>
    <row r="4932" spans="1:3" ht="14.5" x14ac:dyDescent="0.35">
      <c r="A4932" s="104" t="s">
        <v>2223</v>
      </c>
      <c r="B4932" s="1">
        <v>44256</v>
      </c>
      <c r="C4932">
        <v>40</v>
      </c>
    </row>
    <row r="4933" spans="1:3" ht="14.5" x14ac:dyDescent="0.35">
      <c r="A4933" s="104" t="s">
        <v>2304</v>
      </c>
      <c r="B4933" s="1">
        <v>44256</v>
      </c>
      <c r="C4933">
        <v>32</v>
      </c>
    </row>
    <row r="4934" spans="1:3" ht="14.5" x14ac:dyDescent="0.35">
      <c r="A4934" s="104" t="s">
        <v>3323</v>
      </c>
      <c r="B4934" s="1">
        <v>44256</v>
      </c>
      <c r="C4934">
        <v>16</v>
      </c>
    </row>
    <row r="4935" spans="1:3" ht="14.5" x14ac:dyDescent="0.35">
      <c r="A4935" s="104" t="s">
        <v>2170</v>
      </c>
      <c r="B4935" s="1">
        <v>44256</v>
      </c>
      <c r="C4935">
        <v>48</v>
      </c>
    </row>
    <row r="4936" spans="1:3" ht="14.5" x14ac:dyDescent="0.35">
      <c r="A4936" s="104" t="s">
        <v>3324</v>
      </c>
      <c r="B4936" s="1">
        <v>44256</v>
      </c>
      <c r="C4936">
        <v>1</v>
      </c>
    </row>
    <row r="4937" spans="1:3" ht="14.5" x14ac:dyDescent="0.35">
      <c r="A4937" s="104" t="s">
        <v>948</v>
      </c>
      <c r="B4937" s="1">
        <v>44256</v>
      </c>
      <c r="C4937">
        <v>4</v>
      </c>
    </row>
    <row r="4938" spans="1:3" ht="14.5" x14ac:dyDescent="0.35">
      <c r="A4938" s="104" t="s">
        <v>342</v>
      </c>
      <c r="B4938" s="1">
        <v>44256</v>
      </c>
      <c r="C4938">
        <v>5</v>
      </c>
    </row>
    <row r="4939" spans="1:3" ht="14.5" x14ac:dyDescent="0.35">
      <c r="A4939" s="104" t="s">
        <v>557</v>
      </c>
      <c r="B4939" s="1">
        <v>44256</v>
      </c>
      <c r="C4939">
        <v>1</v>
      </c>
    </row>
    <row r="4940" spans="1:3" ht="14.5" x14ac:dyDescent="0.35">
      <c r="A4940" s="104" t="s">
        <v>108</v>
      </c>
      <c r="B4940" s="1">
        <v>44256</v>
      </c>
      <c r="C4940">
        <v>1</v>
      </c>
    </row>
    <row r="4941" spans="1:3" ht="14.5" x14ac:dyDescent="0.35">
      <c r="A4941" s="104" t="s">
        <v>2575</v>
      </c>
      <c r="B4941" s="1">
        <v>44256</v>
      </c>
      <c r="C4941">
        <v>10</v>
      </c>
    </row>
    <row r="4942" spans="1:3" ht="14.5" x14ac:dyDescent="0.35">
      <c r="A4942" s="104" t="s">
        <v>1713</v>
      </c>
      <c r="B4942" s="1">
        <v>44256</v>
      </c>
      <c r="C4942">
        <v>4</v>
      </c>
    </row>
    <row r="4943" spans="1:3" ht="14.5" x14ac:dyDescent="0.35">
      <c r="A4943" s="104" t="s">
        <v>1921</v>
      </c>
      <c r="B4943" s="1">
        <v>44256</v>
      </c>
      <c r="C4943">
        <v>24</v>
      </c>
    </row>
    <row r="4944" spans="1:3" ht="14.5" x14ac:dyDescent="0.35">
      <c r="A4944" s="104" t="s">
        <v>1358</v>
      </c>
      <c r="B4944" s="1">
        <v>44256</v>
      </c>
      <c r="C4944">
        <v>4</v>
      </c>
    </row>
    <row r="4945" spans="1:3" ht="14.5" x14ac:dyDescent="0.35">
      <c r="A4945" s="104" t="s">
        <v>19</v>
      </c>
      <c r="B4945" s="1">
        <v>44256</v>
      </c>
      <c r="C4945">
        <v>3</v>
      </c>
    </row>
    <row r="4946" spans="1:3" ht="14.5" x14ac:dyDescent="0.35">
      <c r="A4946" s="104" t="s">
        <v>1450</v>
      </c>
      <c r="B4946" s="1">
        <v>44256</v>
      </c>
      <c r="C4946">
        <v>48</v>
      </c>
    </row>
    <row r="4947" spans="1:3" ht="14.5" x14ac:dyDescent="0.35">
      <c r="A4947" s="104" t="s">
        <v>1373</v>
      </c>
      <c r="B4947" s="1">
        <v>44256</v>
      </c>
      <c r="C4947">
        <v>1</v>
      </c>
    </row>
    <row r="4948" spans="1:3" ht="14.5" x14ac:dyDescent="0.35">
      <c r="A4948" s="104" t="s">
        <v>1658</v>
      </c>
      <c r="B4948" s="1">
        <v>44256</v>
      </c>
      <c r="C4948">
        <v>48</v>
      </c>
    </row>
    <row r="4949" spans="1:3" ht="14.5" x14ac:dyDescent="0.35">
      <c r="A4949" s="104" t="s">
        <v>1712</v>
      </c>
      <c r="B4949" s="1">
        <v>44256</v>
      </c>
      <c r="C4949">
        <v>16</v>
      </c>
    </row>
    <row r="4950" spans="1:3" ht="14.5" x14ac:dyDescent="0.35">
      <c r="A4950" s="104" t="s">
        <v>2266</v>
      </c>
      <c r="B4950" s="1">
        <v>44256</v>
      </c>
      <c r="C4950">
        <v>8</v>
      </c>
    </row>
    <row r="4951" spans="1:3" ht="14.5" x14ac:dyDescent="0.35">
      <c r="A4951" s="104" t="s">
        <v>2723</v>
      </c>
      <c r="B4951" s="1">
        <v>44256</v>
      </c>
      <c r="C4951">
        <v>8</v>
      </c>
    </row>
    <row r="4952" spans="1:3" ht="14.5" x14ac:dyDescent="0.35">
      <c r="A4952" s="104" t="s">
        <v>2049</v>
      </c>
      <c r="B4952" s="1">
        <v>44256</v>
      </c>
      <c r="C4952">
        <v>8</v>
      </c>
    </row>
    <row r="4953" spans="1:3" ht="14.5" x14ac:dyDescent="0.35">
      <c r="A4953" s="104" t="s">
        <v>3325</v>
      </c>
      <c r="B4953" s="1">
        <v>44256</v>
      </c>
      <c r="C4953">
        <v>4</v>
      </c>
    </row>
    <row r="4954" spans="1:3" ht="14.5" x14ac:dyDescent="0.35">
      <c r="A4954" s="104" t="s">
        <v>2733</v>
      </c>
      <c r="B4954" s="1">
        <v>44256</v>
      </c>
      <c r="C4954">
        <v>2</v>
      </c>
    </row>
    <row r="4955" spans="1:3" ht="14.5" x14ac:dyDescent="0.35">
      <c r="A4955" s="104" t="s">
        <v>3326</v>
      </c>
      <c r="B4955" s="1">
        <v>44256</v>
      </c>
      <c r="C4955">
        <v>4</v>
      </c>
    </row>
    <row r="4956" spans="1:3" ht="14.5" x14ac:dyDescent="0.35">
      <c r="A4956" s="104" t="s">
        <v>3327</v>
      </c>
      <c r="B4956" s="1">
        <v>44256</v>
      </c>
      <c r="C4956">
        <v>2</v>
      </c>
    </row>
    <row r="4957" spans="1:3" ht="14.5" x14ac:dyDescent="0.35">
      <c r="A4957" s="104" t="s">
        <v>3328</v>
      </c>
      <c r="B4957" s="1">
        <v>44256</v>
      </c>
      <c r="C4957">
        <v>4</v>
      </c>
    </row>
    <row r="4958" spans="1:3" ht="14.5" x14ac:dyDescent="0.35">
      <c r="A4958" s="104" t="s">
        <v>3328</v>
      </c>
      <c r="B4958" s="1">
        <v>44256</v>
      </c>
      <c r="C4958">
        <v>2</v>
      </c>
    </row>
    <row r="4959" spans="1:3" ht="14.5" x14ac:dyDescent="0.35">
      <c r="A4959" s="104" t="s">
        <v>3329</v>
      </c>
      <c r="B4959" s="1">
        <v>44256</v>
      </c>
      <c r="C4959">
        <v>2</v>
      </c>
    </row>
    <row r="4960" spans="1:3" ht="14.5" x14ac:dyDescent="0.35">
      <c r="A4960" s="104" t="s">
        <v>1680</v>
      </c>
      <c r="B4960" s="1">
        <v>44256</v>
      </c>
      <c r="C4960">
        <v>8</v>
      </c>
    </row>
    <row r="4961" spans="1:3" ht="14.5" x14ac:dyDescent="0.35">
      <c r="A4961" s="104" t="s">
        <v>3154</v>
      </c>
      <c r="B4961" s="1">
        <v>44256</v>
      </c>
      <c r="C4961">
        <v>16</v>
      </c>
    </row>
    <row r="4962" spans="1:3" ht="14.5" x14ac:dyDescent="0.35">
      <c r="A4962" s="104" t="s">
        <v>1491</v>
      </c>
      <c r="B4962" s="1">
        <v>44256</v>
      </c>
      <c r="C4962">
        <v>16</v>
      </c>
    </row>
    <row r="4963" spans="1:3" ht="14.5" x14ac:dyDescent="0.35">
      <c r="A4963" s="104" t="s">
        <v>1586</v>
      </c>
      <c r="B4963" s="1">
        <v>44256</v>
      </c>
      <c r="C4963">
        <v>8</v>
      </c>
    </row>
    <row r="4964" spans="1:3" ht="14.5" x14ac:dyDescent="0.35">
      <c r="A4964" s="104" t="s">
        <v>1862</v>
      </c>
      <c r="B4964" s="1">
        <v>44256</v>
      </c>
      <c r="C4964">
        <v>16</v>
      </c>
    </row>
    <row r="4965" spans="1:3" ht="14.5" x14ac:dyDescent="0.35">
      <c r="A4965" s="104" t="s">
        <v>1864</v>
      </c>
      <c r="B4965" s="1">
        <v>44256</v>
      </c>
      <c r="C4965">
        <v>16</v>
      </c>
    </row>
    <row r="4966" spans="1:3" ht="14.5" x14ac:dyDescent="0.35">
      <c r="A4966" s="104" t="s">
        <v>1438</v>
      </c>
      <c r="B4966" s="1">
        <v>44256</v>
      </c>
      <c r="C4966">
        <v>8</v>
      </c>
    </row>
    <row r="4967" spans="1:3" ht="14.5" x14ac:dyDescent="0.35">
      <c r="A4967" s="104" t="s">
        <v>1438</v>
      </c>
      <c r="B4967" s="1">
        <v>44256</v>
      </c>
      <c r="C4967">
        <v>8</v>
      </c>
    </row>
    <row r="4968" spans="1:3" ht="14.5" x14ac:dyDescent="0.35">
      <c r="A4968" s="104" t="s">
        <v>1442</v>
      </c>
      <c r="B4968" s="1">
        <v>44256</v>
      </c>
      <c r="C4968">
        <v>16</v>
      </c>
    </row>
    <row r="4969" spans="1:3" ht="14.5" x14ac:dyDescent="0.35">
      <c r="A4969" s="104" t="s">
        <v>1445</v>
      </c>
      <c r="B4969" s="1">
        <v>44256</v>
      </c>
      <c r="C4969">
        <v>12</v>
      </c>
    </row>
    <row r="4970" spans="1:3" ht="14.5" x14ac:dyDescent="0.35">
      <c r="A4970" s="104" t="s">
        <v>1588</v>
      </c>
      <c r="B4970" s="1">
        <v>44256</v>
      </c>
      <c r="C4970">
        <v>48</v>
      </c>
    </row>
    <row r="4971" spans="1:3" ht="14.5" x14ac:dyDescent="0.35">
      <c r="A4971" s="104" t="s">
        <v>1498</v>
      </c>
      <c r="B4971" s="1">
        <v>44256</v>
      </c>
      <c r="C4971">
        <v>32</v>
      </c>
    </row>
    <row r="4972" spans="1:3" ht="14.5" x14ac:dyDescent="0.35">
      <c r="A4972" s="104" t="s">
        <v>1421</v>
      </c>
      <c r="B4972" s="1">
        <v>44256</v>
      </c>
      <c r="C4972">
        <v>32</v>
      </c>
    </row>
    <row r="4973" spans="1:3" ht="14.5" x14ac:dyDescent="0.35">
      <c r="A4973" s="104" t="s">
        <v>1659</v>
      </c>
      <c r="B4973" s="1">
        <v>44256</v>
      </c>
      <c r="C4973">
        <v>24</v>
      </c>
    </row>
    <row r="4974" spans="1:3" ht="14.5" x14ac:dyDescent="0.35">
      <c r="A4974" s="104" t="s">
        <v>1656</v>
      </c>
      <c r="B4974" s="1">
        <v>44256</v>
      </c>
      <c r="C4974">
        <v>16</v>
      </c>
    </row>
    <row r="4975" spans="1:3" ht="14.5" x14ac:dyDescent="0.35">
      <c r="A4975" s="104" t="s">
        <v>1679</v>
      </c>
      <c r="B4975" s="1">
        <v>44256</v>
      </c>
      <c r="C4975">
        <v>16</v>
      </c>
    </row>
    <row r="4976" spans="1:3" ht="14.5" x14ac:dyDescent="0.35">
      <c r="A4976" s="104" t="s">
        <v>2783</v>
      </c>
      <c r="B4976" s="1">
        <v>44256</v>
      </c>
      <c r="C4976">
        <v>6</v>
      </c>
    </row>
    <row r="4977" spans="1:3" ht="14.5" x14ac:dyDescent="0.35">
      <c r="A4977" s="104" t="s">
        <v>1456</v>
      </c>
      <c r="B4977" s="1">
        <v>44256</v>
      </c>
      <c r="C4977">
        <v>32</v>
      </c>
    </row>
    <row r="4978" spans="1:3" ht="14.5" x14ac:dyDescent="0.35">
      <c r="A4978" s="104" t="s">
        <v>1822</v>
      </c>
      <c r="B4978" s="1">
        <v>44256</v>
      </c>
      <c r="C4978">
        <v>48</v>
      </c>
    </row>
    <row r="4979" spans="1:3" ht="14.5" x14ac:dyDescent="0.35">
      <c r="A4979" s="104" t="s">
        <v>1531</v>
      </c>
      <c r="B4979" s="1">
        <v>44256</v>
      </c>
      <c r="C4979">
        <v>16</v>
      </c>
    </row>
    <row r="4980" spans="1:3" ht="14.5" x14ac:dyDescent="0.35">
      <c r="A4980" s="104" t="s">
        <v>1346</v>
      </c>
      <c r="B4980" s="1">
        <v>44256</v>
      </c>
      <c r="C4980">
        <v>132</v>
      </c>
    </row>
    <row r="4981" spans="1:3" ht="14.5" x14ac:dyDescent="0.35">
      <c r="A4981" s="104" t="s">
        <v>8</v>
      </c>
      <c r="B4981" s="1">
        <v>44256</v>
      </c>
      <c r="C4981">
        <v>4</v>
      </c>
    </row>
    <row r="4982" spans="1:3" ht="14.5" x14ac:dyDescent="0.35">
      <c r="A4982" s="104" t="s">
        <v>3087</v>
      </c>
      <c r="B4982" s="1">
        <v>44256</v>
      </c>
      <c r="C4982">
        <v>8</v>
      </c>
    </row>
    <row r="4983" spans="1:3" ht="14.5" x14ac:dyDescent="0.35">
      <c r="A4983" s="104" t="s">
        <v>1470</v>
      </c>
      <c r="B4983" s="1">
        <v>44256</v>
      </c>
      <c r="C4983">
        <v>8</v>
      </c>
    </row>
    <row r="4984" spans="1:3" ht="14.5" x14ac:dyDescent="0.35">
      <c r="A4984" s="104" t="s">
        <v>1314</v>
      </c>
      <c r="B4984" s="1">
        <v>44256</v>
      </c>
      <c r="C4984">
        <v>100</v>
      </c>
    </row>
    <row r="4985" spans="1:3" ht="14.5" x14ac:dyDescent="0.35">
      <c r="A4985" s="104" t="s">
        <v>9</v>
      </c>
      <c r="B4985" s="1">
        <v>44256</v>
      </c>
      <c r="C4985">
        <v>3</v>
      </c>
    </row>
    <row r="4986" spans="1:3" ht="14.5" x14ac:dyDescent="0.35">
      <c r="A4986" s="104" t="s">
        <v>2381</v>
      </c>
      <c r="B4986" s="1">
        <v>44256</v>
      </c>
      <c r="C4986">
        <v>8</v>
      </c>
    </row>
    <row r="4987" spans="1:3" ht="14.5" x14ac:dyDescent="0.35">
      <c r="A4987" s="104" t="s">
        <v>1334</v>
      </c>
      <c r="B4987" s="1">
        <v>44256</v>
      </c>
      <c r="C4987">
        <v>12</v>
      </c>
    </row>
    <row r="4988" spans="1:3" ht="14.5" x14ac:dyDescent="0.35">
      <c r="A4988" s="104" t="s">
        <v>1580</v>
      </c>
      <c r="B4988" s="1">
        <v>44256</v>
      </c>
      <c r="C4988">
        <v>1</v>
      </c>
    </row>
    <row r="4989" spans="1:3" ht="14.5" x14ac:dyDescent="0.35">
      <c r="A4989" s="104" t="s">
        <v>1506</v>
      </c>
      <c r="B4989" s="1">
        <v>44256</v>
      </c>
      <c r="C4989">
        <v>2</v>
      </c>
    </row>
    <row r="4990" spans="1:3" ht="14.5" x14ac:dyDescent="0.35">
      <c r="A4990" s="104" t="s">
        <v>1605</v>
      </c>
      <c r="B4990" s="1">
        <v>44256</v>
      </c>
      <c r="C4990">
        <v>4</v>
      </c>
    </row>
    <row r="4991" spans="1:3" ht="14.5" x14ac:dyDescent="0.35">
      <c r="A4991" s="104" t="s">
        <v>1689</v>
      </c>
      <c r="B4991" s="1">
        <v>44256</v>
      </c>
      <c r="C4991">
        <v>1</v>
      </c>
    </row>
    <row r="4992" spans="1:3" ht="14.5" x14ac:dyDescent="0.35">
      <c r="A4992" s="104" t="s">
        <v>1558</v>
      </c>
      <c r="B4992" s="1">
        <v>44256</v>
      </c>
      <c r="C4992">
        <v>1</v>
      </c>
    </row>
    <row r="4993" spans="1:3" ht="14.5" x14ac:dyDescent="0.35">
      <c r="A4993" s="104" t="s">
        <v>1298</v>
      </c>
      <c r="B4993" s="1">
        <v>44256</v>
      </c>
      <c r="C4993">
        <v>1</v>
      </c>
    </row>
    <row r="4994" spans="1:3" ht="14.5" x14ac:dyDescent="0.35">
      <c r="A4994" s="104" t="s">
        <v>1489</v>
      </c>
      <c r="B4994" s="1">
        <v>44256</v>
      </c>
      <c r="C4994">
        <v>2</v>
      </c>
    </row>
    <row r="4995" spans="1:3" ht="14.5" x14ac:dyDescent="0.35">
      <c r="A4995" s="104" t="s">
        <v>1663</v>
      </c>
      <c r="B4995" s="1">
        <v>44256</v>
      </c>
      <c r="C4995">
        <v>1</v>
      </c>
    </row>
    <row r="4996" spans="1:3" ht="14.5" x14ac:dyDescent="0.35">
      <c r="A4996" s="104" t="s">
        <v>3184</v>
      </c>
      <c r="B4996" s="1">
        <v>44256</v>
      </c>
      <c r="C4996">
        <v>2</v>
      </c>
    </row>
    <row r="4997" spans="1:3" ht="14.5" x14ac:dyDescent="0.35">
      <c r="A4997" s="104" t="s">
        <v>2177</v>
      </c>
      <c r="B4997" s="1">
        <v>44256</v>
      </c>
      <c r="C4997">
        <v>4</v>
      </c>
    </row>
    <row r="4998" spans="1:3" ht="14.5" x14ac:dyDescent="0.35">
      <c r="A4998" s="104" t="s">
        <v>3055</v>
      </c>
      <c r="B4998" s="1">
        <v>44256</v>
      </c>
      <c r="C4998">
        <v>1</v>
      </c>
    </row>
    <row r="4999" spans="1:3" ht="14.5" x14ac:dyDescent="0.35">
      <c r="A4999" s="104" t="s">
        <v>3239</v>
      </c>
      <c r="B4999" s="1">
        <v>44256</v>
      </c>
      <c r="C4999">
        <v>2</v>
      </c>
    </row>
    <row r="5000" spans="1:3" ht="14.5" x14ac:dyDescent="0.35">
      <c r="A5000" s="104" t="s">
        <v>1298</v>
      </c>
      <c r="B5000" s="1">
        <v>44256</v>
      </c>
      <c r="C5000">
        <v>1</v>
      </c>
    </row>
    <row r="5001" spans="1:3" ht="14.5" x14ac:dyDescent="0.35">
      <c r="A5001" s="104" t="s">
        <v>2344</v>
      </c>
      <c r="B5001" s="1">
        <v>44256</v>
      </c>
      <c r="C5001">
        <v>1</v>
      </c>
    </row>
    <row r="5002" spans="1:3" ht="14.5" x14ac:dyDescent="0.35">
      <c r="A5002" s="104" t="s">
        <v>1508</v>
      </c>
      <c r="B5002" s="1">
        <v>44256</v>
      </c>
      <c r="C5002">
        <v>1</v>
      </c>
    </row>
    <row r="5003" spans="1:3" ht="14.5" x14ac:dyDescent="0.35">
      <c r="A5003" s="104" t="s">
        <v>1787</v>
      </c>
      <c r="B5003" s="1">
        <v>44256</v>
      </c>
      <c r="C5003">
        <v>100</v>
      </c>
    </row>
    <row r="5004" spans="1:3" ht="14.5" x14ac:dyDescent="0.35">
      <c r="A5004" s="104" t="s">
        <v>1477</v>
      </c>
      <c r="B5004" s="1">
        <v>44256</v>
      </c>
      <c r="C5004">
        <v>300</v>
      </c>
    </row>
    <row r="5005" spans="1:3" ht="14.5" x14ac:dyDescent="0.35">
      <c r="A5005" s="104" t="s">
        <v>2712</v>
      </c>
      <c r="B5005" s="1">
        <v>44256</v>
      </c>
      <c r="C5005">
        <v>1</v>
      </c>
    </row>
    <row r="5006" spans="1:3" ht="14.5" x14ac:dyDescent="0.35">
      <c r="A5006" s="104" t="s">
        <v>3330</v>
      </c>
      <c r="B5006" s="1">
        <v>44256</v>
      </c>
      <c r="C5006">
        <v>2</v>
      </c>
    </row>
    <row r="5007" spans="1:3" ht="14.5" x14ac:dyDescent="0.35">
      <c r="A5007" s="104" t="s">
        <v>2913</v>
      </c>
      <c r="B5007" s="1">
        <v>44256</v>
      </c>
      <c r="C5007">
        <v>1</v>
      </c>
    </row>
    <row r="5008" spans="1:3" ht="14.5" x14ac:dyDescent="0.35">
      <c r="A5008" s="104" t="s">
        <v>1638</v>
      </c>
      <c r="B5008" s="1">
        <v>44256</v>
      </c>
      <c r="C5008">
        <v>1</v>
      </c>
    </row>
    <row r="5009" spans="1:3" ht="14.5" x14ac:dyDescent="0.35">
      <c r="A5009" s="104" t="s">
        <v>1638</v>
      </c>
      <c r="B5009" s="1">
        <v>44256</v>
      </c>
      <c r="C5009">
        <v>1</v>
      </c>
    </row>
    <row r="5010" spans="1:3" ht="14.5" x14ac:dyDescent="0.35">
      <c r="A5010" s="104" t="s">
        <v>1778</v>
      </c>
      <c r="B5010" s="1">
        <v>44256</v>
      </c>
      <c r="C5010">
        <v>100</v>
      </c>
    </row>
    <row r="5011" spans="1:3" ht="14.5" x14ac:dyDescent="0.35">
      <c r="A5011" s="104" t="s">
        <v>3331</v>
      </c>
      <c r="B5011" s="1">
        <v>44256</v>
      </c>
      <c r="C5011">
        <v>1</v>
      </c>
    </row>
    <row r="5012" spans="1:3" ht="14.5" x14ac:dyDescent="0.35">
      <c r="A5012" s="104" t="s">
        <v>1655</v>
      </c>
      <c r="B5012" s="1">
        <v>44256</v>
      </c>
      <c r="C5012">
        <v>50</v>
      </c>
    </row>
    <row r="5013" spans="1:3" ht="14.5" x14ac:dyDescent="0.35">
      <c r="A5013" s="104" t="s">
        <v>1568</v>
      </c>
      <c r="B5013" s="1">
        <v>44256</v>
      </c>
      <c r="C5013">
        <v>2</v>
      </c>
    </row>
    <row r="5014" spans="1:3" ht="14.5" x14ac:dyDescent="0.35">
      <c r="A5014" s="104" t="s">
        <v>1312</v>
      </c>
      <c r="B5014" s="1">
        <v>44256</v>
      </c>
      <c r="C5014">
        <v>100</v>
      </c>
    </row>
    <row r="5015" spans="1:3" ht="14.5" x14ac:dyDescent="0.35">
      <c r="A5015" s="104" t="s">
        <v>2215</v>
      </c>
      <c r="B5015" s="1">
        <v>44256</v>
      </c>
      <c r="C5015">
        <v>4</v>
      </c>
    </row>
    <row r="5016" spans="1:3" ht="14.5" x14ac:dyDescent="0.35">
      <c r="A5016" s="104" t="s">
        <v>3321</v>
      </c>
      <c r="B5016" s="1">
        <v>44256</v>
      </c>
      <c r="C5016">
        <v>2</v>
      </c>
    </row>
    <row r="5017" spans="1:3" ht="14.5" x14ac:dyDescent="0.35">
      <c r="A5017" s="104" t="s">
        <v>2466</v>
      </c>
      <c r="B5017" s="1">
        <v>44256</v>
      </c>
      <c r="C5017">
        <v>3</v>
      </c>
    </row>
    <row r="5018" spans="1:3" ht="14.5" x14ac:dyDescent="0.35">
      <c r="A5018" s="104" t="s">
        <v>3332</v>
      </c>
      <c r="B5018" s="1">
        <v>44256</v>
      </c>
      <c r="C5018">
        <v>12</v>
      </c>
    </row>
    <row r="5019" spans="1:3" ht="14.5" x14ac:dyDescent="0.35">
      <c r="A5019" s="104" t="s">
        <v>2444</v>
      </c>
      <c r="B5019" s="1">
        <v>44256</v>
      </c>
      <c r="C5019">
        <v>100</v>
      </c>
    </row>
    <row r="5020" spans="1:3" ht="14.5" x14ac:dyDescent="0.35">
      <c r="A5020" s="104" t="s">
        <v>1997</v>
      </c>
      <c r="B5020" s="1">
        <v>44256</v>
      </c>
      <c r="C5020">
        <v>200</v>
      </c>
    </row>
    <row r="5021" spans="1:3" ht="14.5" x14ac:dyDescent="0.35">
      <c r="A5021" s="104" t="s">
        <v>1997</v>
      </c>
      <c r="B5021" s="1">
        <v>44256</v>
      </c>
      <c r="C5021">
        <v>100</v>
      </c>
    </row>
    <row r="5022" spans="1:3" ht="14.5" x14ac:dyDescent="0.35">
      <c r="A5022" s="104" t="s">
        <v>1616</v>
      </c>
      <c r="B5022" s="1">
        <v>44256</v>
      </c>
      <c r="C5022">
        <v>48</v>
      </c>
    </row>
    <row r="5023" spans="1:3" ht="14.5" x14ac:dyDescent="0.35">
      <c r="A5023" s="104" t="s">
        <v>3096</v>
      </c>
      <c r="B5023" s="1">
        <v>44256</v>
      </c>
      <c r="C5023">
        <v>4</v>
      </c>
    </row>
    <row r="5024" spans="1:3" ht="14.5" x14ac:dyDescent="0.35">
      <c r="A5024" s="104" t="s">
        <v>1287</v>
      </c>
      <c r="B5024" s="1">
        <v>44256</v>
      </c>
      <c r="C5024">
        <v>100</v>
      </c>
    </row>
    <row r="5025" spans="1:3" ht="14.5" x14ac:dyDescent="0.35">
      <c r="A5025" s="104" t="s">
        <v>3063</v>
      </c>
      <c r="B5025" s="1">
        <v>44256</v>
      </c>
      <c r="C5025">
        <v>2</v>
      </c>
    </row>
    <row r="5026" spans="1:3" ht="14.5" x14ac:dyDescent="0.35">
      <c r="A5026" s="104" t="s">
        <v>3064</v>
      </c>
      <c r="B5026" s="1">
        <v>44256</v>
      </c>
      <c r="C5026">
        <v>2</v>
      </c>
    </row>
    <row r="5027" spans="1:3" ht="14.5" x14ac:dyDescent="0.35">
      <c r="A5027" s="104" t="s">
        <v>3333</v>
      </c>
      <c r="B5027" s="1">
        <v>44256</v>
      </c>
      <c r="C5027">
        <v>1</v>
      </c>
    </row>
    <row r="5028" spans="1:3" ht="14.5" x14ac:dyDescent="0.35">
      <c r="A5028" s="104" t="s">
        <v>3133</v>
      </c>
      <c r="B5028" s="1">
        <v>44256</v>
      </c>
      <c r="C5028">
        <v>1</v>
      </c>
    </row>
    <row r="5029" spans="1:3" ht="14.5" x14ac:dyDescent="0.35">
      <c r="A5029" s="104" t="s">
        <v>3334</v>
      </c>
      <c r="B5029" s="1">
        <v>44256</v>
      </c>
      <c r="C5029">
        <v>1</v>
      </c>
    </row>
    <row r="5030" spans="1:3" ht="14.5" x14ac:dyDescent="0.35">
      <c r="A5030" s="104" t="s">
        <v>2322</v>
      </c>
      <c r="B5030" s="1">
        <v>44256</v>
      </c>
      <c r="C5030">
        <v>2</v>
      </c>
    </row>
    <row r="5031" spans="1:3" ht="14.5" x14ac:dyDescent="0.35">
      <c r="A5031" s="104" t="s">
        <v>2323</v>
      </c>
      <c r="B5031" s="1">
        <v>44256</v>
      </c>
      <c r="C5031">
        <v>2</v>
      </c>
    </row>
    <row r="5032" spans="1:3" ht="14.5" x14ac:dyDescent="0.35">
      <c r="A5032" s="104" t="s">
        <v>1831</v>
      </c>
      <c r="B5032" s="1">
        <v>44256</v>
      </c>
      <c r="C5032">
        <v>1</v>
      </c>
    </row>
    <row r="5033" spans="1:3" ht="14.5" x14ac:dyDescent="0.35">
      <c r="A5033" s="104" t="s">
        <v>1934</v>
      </c>
      <c r="B5033" s="1">
        <v>44256</v>
      </c>
      <c r="C5033">
        <v>50</v>
      </c>
    </row>
    <row r="5034" spans="1:3" ht="14.5" x14ac:dyDescent="0.35">
      <c r="A5034" s="104" t="s">
        <v>2800</v>
      </c>
      <c r="B5034" s="1">
        <v>44256</v>
      </c>
      <c r="C5034">
        <v>1</v>
      </c>
    </row>
    <row r="5035" spans="1:3" ht="14.5" x14ac:dyDescent="0.35">
      <c r="A5035" s="104" t="s">
        <v>1326</v>
      </c>
      <c r="B5035" s="1">
        <v>44257</v>
      </c>
      <c r="C5035">
        <v>1</v>
      </c>
    </row>
    <row r="5036" spans="1:3" ht="14.5" x14ac:dyDescent="0.35">
      <c r="A5036" s="105" t="s">
        <v>155</v>
      </c>
      <c r="B5036" s="1">
        <v>44257</v>
      </c>
      <c r="C5036">
        <v>3</v>
      </c>
    </row>
    <row r="5037" spans="1:3" ht="14.5" x14ac:dyDescent="0.35">
      <c r="A5037" s="105" t="s">
        <v>767</v>
      </c>
      <c r="B5037" s="1">
        <v>44257</v>
      </c>
      <c r="C5037">
        <v>1</v>
      </c>
    </row>
    <row r="5038" spans="1:3" ht="14.5" x14ac:dyDescent="0.35">
      <c r="A5038" s="105" t="s">
        <v>505</v>
      </c>
      <c r="B5038" s="1">
        <v>44257</v>
      </c>
      <c r="C5038">
        <v>2</v>
      </c>
    </row>
    <row r="5039" spans="1:3" ht="14.5" x14ac:dyDescent="0.35">
      <c r="A5039" s="104" t="s">
        <v>3335</v>
      </c>
      <c r="B5039" s="1">
        <v>44257</v>
      </c>
      <c r="C5039">
        <v>8</v>
      </c>
    </row>
    <row r="5040" spans="1:3" ht="14.5" x14ac:dyDescent="0.35">
      <c r="A5040" s="105" t="s">
        <v>434</v>
      </c>
      <c r="B5040" s="1">
        <v>44257</v>
      </c>
      <c r="C5040">
        <v>2</v>
      </c>
    </row>
    <row r="5041" spans="1:3" ht="14.5" x14ac:dyDescent="0.35">
      <c r="A5041" s="105" t="s">
        <v>308</v>
      </c>
      <c r="B5041" s="1">
        <v>44257</v>
      </c>
      <c r="C5041">
        <v>1</v>
      </c>
    </row>
    <row r="5042" spans="1:3" ht="14.5" x14ac:dyDescent="0.35">
      <c r="A5042" s="105" t="s">
        <v>664</v>
      </c>
      <c r="B5042" s="1">
        <v>44257</v>
      </c>
      <c r="C5042">
        <v>1</v>
      </c>
    </row>
    <row r="5043" spans="1:3" ht="14.5" x14ac:dyDescent="0.35">
      <c r="A5043" s="105" t="s">
        <v>664</v>
      </c>
      <c r="B5043" s="1">
        <v>44257</v>
      </c>
      <c r="C5043">
        <v>6</v>
      </c>
    </row>
    <row r="5044" spans="1:3" ht="14.5" x14ac:dyDescent="0.35">
      <c r="A5044" s="104" t="s">
        <v>2860</v>
      </c>
      <c r="B5044" s="1">
        <v>44257</v>
      </c>
      <c r="C5044">
        <v>2</v>
      </c>
    </row>
    <row r="5045" spans="1:3" ht="14.5" x14ac:dyDescent="0.35">
      <c r="A5045" s="104" t="s">
        <v>2860</v>
      </c>
      <c r="B5045" s="1">
        <v>44257</v>
      </c>
      <c r="C5045">
        <v>1</v>
      </c>
    </row>
    <row r="5046" spans="1:3" ht="14.5" x14ac:dyDescent="0.35">
      <c r="A5046" s="104" t="s">
        <v>1502</v>
      </c>
      <c r="B5046" s="1">
        <v>44257</v>
      </c>
      <c r="C5046">
        <v>350</v>
      </c>
    </row>
    <row r="5047" spans="1:3" ht="14.5" x14ac:dyDescent="0.35">
      <c r="A5047" s="104" t="s">
        <v>3233</v>
      </c>
      <c r="B5047" s="1">
        <v>44257</v>
      </c>
      <c r="C5047">
        <v>2</v>
      </c>
    </row>
    <row r="5048" spans="1:3" ht="14.5" x14ac:dyDescent="0.35">
      <c r="A5048" s="104" t="s">
        <v>3233</v>
      </c>
      <c r="B5048" s="1">
        <v>44257</v>
      </c>
      <c r="C5048">
        <v>3</v>
      </c>
    </row>
    <row r="5049" spans="1:3" ht="14.5" x14ac:dyDescent="0.35">
      <c r="A5049" s="104" t="s">
        <v>1799</v>
      </c>
      <c r="B5049" s="1">
        <v>44257</v>
      </c>
      <c r="C5049">
        <v>600</v>
      </c>
    </row>
    <row r="5050" spans="1:3" ht="14.5" x14ac:dyDescent="0.35">
      <c r="A5050" s="104" t="s">
        <v>3337</v>
      </c>
      <c r="B5050" s="1">
        <v>44257</v>
      </c>
      <c r="C5050">
        <v>5</v>
      </c>
    </row>
    <row r="5051" spans="1:3" ht="14.5" x14ac:dyDescent="0.35">
      <c r="A5051" s="104" t="s">
        <v>1307</v>
      </c>
      <c r="B5051" s="1">
        <v>44257</v>
      </c>
      <c r="C5051">
        <v>3200</v>
      </c>
    </row>
    <row r="5052" spans="1:3" ht="14.5" x14ac:dyDescent="0.35">
      <c r="A5052" s="104" t="s">
        <v>1307</v>
      </c>
      <c r="B5052" s="1">
        <v>44257</v>
      </c>
      <c r="C5052">
        <v>2400</v>
      </c>
    </row>
    <row r="5053" spans="1:3" ht="14.5" x14ac:dyDescent="0.35">
      <c r="A5053" s="104" t="s">
        <v>1307</v>
      </c>
      <c r="B5053" s="1">
        <v>44257</v>
      </c>
      <c r="C5053">
        <v>2000</v>
      </c>
    </row>
    <row r="5054" spans="1:3" ht="14.5" x14ac:dyDescent="0.35">
      <c r="A5054" s="104" t="s">
        <v>1634</v>
      </c>
      <c r="B5054" s="1">
        <v>44257</v>
      </c>
      <c r="C5054">
        <v>1</v>
      </c>
    </row>
    <row r="5055" spans="1:3" ht="14.5" x14ac:dyDescent="0.35">
      <c r="A5055" s="104" t="s">
        <v>1634</v>
      </c>
      <c r="B5055" s="1">
        <v>44257</v>
      </c>
      <c r="C5055">
        <v>1</v>
      </c>
    </row>
    <row r="5056" spans="1:3" ht="14.5" x14ac:dyDescent="0.35">
      <c r="A5056" s="104" t="s">
        <v>2731</v>
      </c>
      <c r="B5056" s="1">
        <v>44257</v>
      </c>
      <c r="C5056">
        <v>8</v>
      </c>
    </row>
    <row r="5057" spans="1:3" ht="14.5" x14ac:dyDescent="0.35">
      <c r="A5057" s="104" t="s">
        <v>3338</v>
      </c>
      <c r="B5057" s="1">
        <v>44257</v>
      </c>
      <c r="C5057">
        <v>1</v>
      </c>
    </row>
    <row r="5058" spans="1:3" ht="14.5" x14ac:dyDescent="0.35">
      <c r="A5058" s="104" t="s">
        <v>2011</v>
      </c>
      <c r="B5058" s="1">
        <v>44257</v>
      </c>
      <c r="C5058">
        <v>6</v>
      </c>
    </row>
    <row r="5059" spans="1:3" ht="14.5" x14ac:dyDescent="0.35">
      <c r="A5059" s="104" t="s">
        <v>3339</v>
      </c>
      <c r="B5059" s="1">
        <v>44257</v>
      </c>
      <c r="C5059">
        <v>8</v>
      </c>
    </row>
    <row r="5060" spans="1:3" ht="14.5" x14ac:dyDescent="0.35">
      <c r="A5060" s="104" t="s">
        <v>2731</v>
      </c>
      <c r="B5060" s="1">
        <v>44257</v>
      </c>
      <c r="C5060">
        <v>2</v>
      </c>
    </row>
    <row r="5061" spans="1:3" ht="14.5" x14ac:dyDescent="0.35">
      <c r="A5061" s="104" t="s">
        <v>3340</v>
      </c>
      <c r="B5061" s="1">
        <v>44257</v>
      </c>
      <c r="C5061">
        <v>1</v>
      </c>
    </row>
    <row r="5062" spans="1:3" ht="14.5" x14ac:dyDescent="0.35">
      <c r="A5062" s="104" t="s">
        <v>3339</v>
      </c>
      <c r="B5062" s="1">
        <v>44257</v>
      </c>
      <c r="C5062">
        <v>8</v>
      </c>
    </row>
    <row r="5063" spans="1:3" ht="14.5" x14ac:dyDescent="0.35">
      <c r="A5063" s="104" t="s">
        <v>1450</v>
      </c>
      <c r="B5063" s="1">
        <v>44257</v>
      </c>
      <c r="C5063">
        <v>160</v>
      </c>
    </row>
    <row r="5064" spans="1:3" ht="14.5" x14ac:dyDescent="0.35">
      <c r="A5064" s="104" t="s">
        <v>2051</v>
      </c>
      <c r="B5064" s="1">
        <v>44257</v>
      </c>
      <c r="C5064">
        <v>5</v>
      </c>
    </row>
    <row r="5065" spans="1:3" ht="14.5" x14ac:dyDescent="0.35">
      <c r="A5065" s="104" t="s">
        <v>1688</v>
      </c>
      <c r="B5065" s="1">
        <v>44257</v>
      </c>
      <c r="C5065">
        <v>26</v>
      </c>
    </row>
    <row r="5066" spans="1:3" ht="14.5" x14ac:dyDescent="0.35">
      <c r="A5066" s="104" t="s">
        <v>1688</v>
      </c>
      <c r="B5066" s="1">
        <v>44257</v>
      </c>
      <c r="C5066">
        <v>6</v>
      </c>
    </row>
    <row r="5067" spans="1:3" ht="14.5" x14ac:dyDescent="0.35">
      <c r="A5067" s="104" t="s">
        <v>1820</v>
      </c>
      <c r="B5067" s="1">
        <v>44257</v>
      </c>
      <c r="C5067">
        <v>9</v>
      </c>
    </row>
    <row r="5068" spans="1:3" ht="14.5" x14ac:dyDescent="0.35">
      <c r="A5068" s="104" t="s">
        <v>1820</v>
      </c>
      <c r="B5068" s="1">
        <v>44257</v>
      </c>
      <c r="C5068">
        <v>11</v>
      </c>
    </row>
    <row r="5069" spans="1:3" ht="14.5" x14ac:dyDescent="0.35">
      <c r="A5069" s="104" t="s">
        <v>539</v>
      </c>
      <c r="B5069" s="1">
        <v>44257</v>
      </c>
      <c r="C5069">
        <v>6</v>
      </c>
    </row>
    <row r="5070" spans="1:3" ht="14.5" x14ac:dyDescent="0.35">
      <c r="A5070" s="104" t="s">
        <v>216</v>
      </c>
      <c r="B5070" s="1">
        <v>44257</v>
      </c>
      <c r="C5070">
        <v>6</v>
      </c>
    </row>
    <row r="5071" spans="1:3" ht="14.5" x14ac:dyDescent="0.35">
      <c r="A5071" s="104" t="s">
        <v>13</v>
      </c>
      <c r="B5071" s="1">
        <v>44257</v>
      </c>
      <c r="C5071">
        <v>1</v>
      </c>
    </row>
    <row r="5072" spans="1:3" ht="14.5" x14ac:dyDescent="0.35">
      <c r="A5072" s="104" t="s">
        <v>1119</v>
      </c>
      <c r="B5072" s="1">
        <v>44257</v>
      </c>
      <c r="C5072">
        <v>6</v>
      </c>
    </row>
    <row r="5073" spans="1:3" ht="14.5" x14ac:dyDescent="0.35">
      <c r="A5073" s="104" t="s">
        <v>253</v>
      </c>
      <c r="B5073" s="1">
        <v>44257</v>
      </c>
      <c r="C5073">
        <v>3</v>
      </c>
    </row>
    <row r="5074" spans="1:3" ht="14.5" x14ac:dyDescent="0.35">
      <c r="A5074" s="104" t="s">
        <v>126</v>
      </c>
      <c r="B5074" s="1">
        <v>44257</v>
      </c>
      <c r="C5074">
        <v>1</v>
      </c>
    </row>
    <row r="5075" spans="1:3" ht="14.5" x14ac:dyDescent="0.35">
      <c r="A5075" s="104" t="s">
        <v>2868</v>
      </c>
      <c r="B5075" s="1">
        <v>44257</v>
      </c>
      <c r="C5075">
        <v>32</v>
      </c>
    </row>
    <row r="5076" spans="1:3" ht="14.5" x14ac:dyDescent="0.35">
      <c r="A5076" s="104" t="s">
        <v>89</v>
      </c>
      <c r="B5076" s="1">
        <v>44257</v>
      </c>
      <c r="C5076">
        <v>3</v>
      </c>
    </row>
    <row r="5077" spans="1:3" ht="14.5" x14ac:dyDescent="0.35">
      <c r="A5077" s="104" t="s">
        <v>89</v>
      </c>
      <c r="B5077" s="1">
        <v>44257</v>
      </c>
      <c r="C5077">
        <v>3</v>
      </c>
    </row>
    <row r="5078" spans="1:3" ht="14.5" x14ac:dyDescent="0.35">
      <c r="A5078" s="104" t="s">
        <v>1632</v>
      </c>
      <c r="B5078" s="1">
        <v>44257</v>
      </c>
      <c r="C5078">
        <v>1</v>
      </c>
    </row>
    <row r="5079" spans="1:3" ht="14.5" x14ac:dyDescent="0.35">
      <c r="A5079" s="104" t="s">
        <v>2045</v>
      </c>
      <c r="B5079" s="1">
        <v>44257</v>
      </c>
      <c r="C5079">
        <v>5</v>
      </c>
    </row>
    <row r="5080" spans="1:3" ht="14.5" x14ac:dyDescent="0.35">
      <c r="A5080" s="104" t="s">
        <v>1634</v>
      </c>
      <c r="B5080" s="1">
        <v>44257</v>
      </c>
      <c r="C5080">
        <v>4</v>
      </c>
    </row>
    <row r="5081" spans="1:3" ht="14.5" x14ac:dyDescent="0.35">
      <c r="A5081" s="104" t="s">
        <v>1569</v>
      </c>
      <c r="B5081" s="1">
        <v>44257</v>
      </c>
      <c r="C5081">
        <v>32</v>
      </c>
    </row>
    <row r="5082" spans="1:3" ht="14.5" x14ac:dyDescent="0.35">
      <c r="A5082" s="104" t="s">
        <v>1941</v>
      </c>
      <c r="B5082" s="1">
        <v>44257</v>
      </c>
      <c r="C5082">
        <v>32</v>
      </c>
    </row>
    <row r="5083" spans="1:3" ht="14.5" x14ac:dyDescent="0.35">
      <c r="A5083" s="104" t="s">
        <v>2043</v>
      </c>
      <c r="B5083" s="1">
        <v>44257</v>
      </c>
      <c r="C5083">
        <v>20</v>
      </c>
    </row>
    <row r="5084" spans="1:3" ht="14.5" x14ac:dyDescent="0.35">
      <c r="A5084" s="104" t="s">
        <v>2014</v>
      </c>
      <c r="B5084" s="1">
        <v>44257</v>
      </c>
      <c r="C5084">
        <v>32</v>
      </c>
    </row>
    <row r="5085" spans="1:3" ht="14.5" x14ac:dyDescent="0.35">
      <c r="A5085" s="104" t="s">
        <v>1837</v>
      </c>
      <c r="B5085" s="1">
        <v>44257</v>
      </c>
      <c r="C5085">
        <v>1</v>
      </c>
    </row>
    <row r="5086" spans="1:3" ht="14.5" x14ac:dyDescent="0.35">
      <c r="A5086" s="104" t="s">
        <v>2212</v>
      </c>
      <c r="B5086" s="1">
        <v>44257</v>
      </c>
      <c r="C5086">
        <v>1</v>
      </c>
    </row>
    <row r="5087" spans="1:3" ht="14.5" x14ac:dyDescent="0.35">
      <c r="A5087" s="104" t="s">
        <v>3125</v>
      </c>
      <c r="B5087" s="1">
        <v>44257</v>
      </c>
      <c r="C5087">
        <v>1</v>
      </c>
    </row>
    <row r="5088" spans="1:3" ht="14.5" x14ac:dyDescent="0.35">
      <c r="A5088" s="104" t="s">
        <v>3125</v>
      </c>
      <c r="B5088" s="1">
        <v>44257</v>
      </c>
      <c r="C5088">
        <v>1</v>
      </c>
    </row>
    <row r="5089" spans="1:3" ht="14.5" x14ac:dyDescent="0.35">
      <c r="A5089" s="104" t="s">
        <v>2064</v>
      </c>
      <c r="B5089" s="1">
        <v>44257</v>
      </c>
      <c r="C5089">
        <v>3</v>
      </c>
    </row>
    <row r="5090" spans="1:3" ht="14.5" x14ac:dyDescent="0.35">
      <c r="A5090" s="104" t="s">
        <v>3341</v>
      </c>
      <c r="B5090" s="1">
        <v>44257</v>
      </c>
      <c r="C5090">
        <v>1</v>
      </c>
    </row>
    <row r="5091" spans="1:3" ht="14.5" x14ac:dyDescent="0.35">
      <c r="A5091" s="104" t="s">
        <v>2942</v>
      </c>
      <c r="B5091" s="1">
        <v>44257</v>
      </c>
      <c r="C5091">
        <v>2</v>
      </c>
    </row>
    <row r="5092" spans="1:3" ht="14.5" x14ac:dyDescent="0.35">
      <c r="A5092" s="104" t="s">
        <v>1866</v>
      </c>
      <c r="B5092" s="1">
        <v>44257</v>
      </c>
      <c r="C5092">
        <v>64</v>
      </c>
    </row>
    <row r="5093" spans="1:3" ht="14.5" x14ac:dyDescent="0.35">
      <c r="A5093" s="104" t="s">
        <v>1680</v>
      </c>
      <c r="B5093" s="1">
        <v>44257</v>
      </c>
      <c r="C5093">
        <v>88</v>
      </c>
    </row>
    <row r="5094" spans="1:3" ht="14.5" x14ac:dyDescent="0.35">
      <c r="A5094" s="104" t="s">
        <v>2268</v>
      </c>
      <c r="B5094" s="1">
        <v>44257</v>
      </c>
      <c r="C5094">
        <v>48</v>
      </c>
    </row>
    <row r="5095" spans="1:3" ht="14.5" x14ac:dyDescent="0.35">
      <c r="A5095" s="104" t="s">
        <v>1408</v>
      </c>
      <c r="B5095" s="1">
        <v>44257</v>
      </c>
      <c r="C5095">
        <v>160</v>
      </c>
    </row>
    <row r="5096" spans="1:3" ht="14.5" x14ac:dyDescent="0.35">
      <c r="A5096" s="104" t="s">
        <v>1862</v>
      </c>
      <c r="B5096" s="1">
        <v>44257</v>
      </c>
      <c r="C5096">
        <v>32</v>
      </c>
    </row>
    <row r="5097" spans="1:3" ht="14.5" x14ac:dyDescent="0.35">
      <c r="A5097" s="104" t="s">
        <v>1947</v>
      </c>
      <c r="B5097" s="1">
        <v>44257</v>
      </c>
      <c r="C5097">
        <v>32</v>
      </c>
    </row>
    <row r="5098" spans="1:3" ht="14.5" x14ac:dyDescent="0.35">
      <c r="A5098" s="104" t="s">
        <v>1864</v>
      </c>
      <c r="B5098" s="1">
        <v>44257</v>
      </c>
      <c r="C5098">
        <v>32</v>
      </c>
    </row>
    <row r="5099" spans="1:3" ht="14.5" x14ac:dyDescent="0.35">
      <c r="A5099" s="104" t="s">
        <v>3342</v>
      </c>
      <c r="B5099" s="1">
        <v>44257</v>
      </c>
      <c r="C5099">
        <v>16</v>
      </c>
    </row>
    <row r="5100" spans="1:3" ht="14.5" x14ac:dyDescent="0.35">
      <c r="A5100" s="104" t="s">
        <v>2062</v>
      </c>
      <c r="B5100" s="1">
        <v>44257</v>
      </c>
      <c r="C5100">
        <v>32</v>
      </c>
    </row>
    <row r="5101" spans="1:3" ht="14.5" x14ac:dyDescent="0.35">
      <c r="A5101" s="104" t="s">
        <v>2156</v>
      </c>
      <c r="B5101" s="1">
        <v>44257</v>
      </c>
      <c r="C5101">
        <v>4</v>
      </c>
    </row>
    <row r="5102" spans="1:3" ht="14.5" x14ac:dyDescent="0.35">
      <c r="A5102" s="104" t="s">
        <v>2158</v>
      </c>
      <c r="B5102" s="1">
        <v>44257</v>
      </c>
      <c r="C5102">
        <v>4</v>
      </c>
    </row>
    <row r="5103" spans="1:3" ht="14.5" x14ac:dyDescent="0.35">
      <c r="A5103" s="104" t="s">
        <v>3343</v>
      </c>
      <c r="B5103" s="1">
        <v>44257</v>
      </c>
      <c r="C5103">
        <v>2</v>
      </c>
    </row>
    <row r="5104" spans="1:3" ht="14.5" x14ac:dyDescent="0.35">
      <c r="A5104" s="104" t="s">
        <v>2953</v>
      </c>
      <c r="B5104" s="1">
        <v>44257</v>
      </c>
      <c r="C5104">
        <v>1</v>
      </c>
    </row>
    <row r="5105" spans="1:3" ht="14.5" x14ac:dyDescent="0.35">
      <c r="A5105" s="104" t="s">
        <v>1942</v>
      </c>
      <c r="B5105" s="1">
        <v>44257</v>
      </c>
      <c r="C5105">
        <v>24</v>
      </c>
    </row>
    <row r="5106" spans="1:3" ht="14.5" x14ac:dyDescent="0.35">
      <c r="A5106" s="104" t="s">
        <v>2728</v>
      </c>
      <c r="B5106" s="1">
        <v>44257</v>
      </c>
      <c r="C5106">
        <v>10</v>
      </c>
    </row>
    <row r="5107" spans="1:3" ht="14.5" x14ac:dyDescent="0.35">
      <c r="A5107" s="104" t="s">
        <v>2960</v>
      </c>
      <c r="B5107" s="1">
        <v>44257</v>
      </c>
      <c r="C5107">
        <v>20</v>
      </c>
    </row>
    <row r="5108" spans="1:3" ht="14.5" x14ac:dyDescent="0.35">
      <c r="A5108" s="104" t="s">
        <v>2227</v>
      </c>
      <c r="B5108" s="1">
        <v>44257</v>
      </c>
      <c r="C5108">
        <v>20</v>
      </c>
    </row>
    <row r="5109" spans="1:3" ht="14.5" x14ac:dyDescent="0.35">
      <c r="A5109" s="104" t="s">
        <v>1951</v>
      </c>
      <c r="B5109" s="1">
        <v>44257</v>
      </c>
      <c r="C5109">
        <v>10</v>
      </c>
    </row>
    <row r="5110" spans="1:3" ht="14.5" x14ac:dyDescent="0.35">
      <c r="A5110" s="104" t="s">
        <v>2568</v>
      </c>
      <c r="B5110" s="1">
        <v>44257</v>
      </c>
      <c r="C5110">
        <v>8</v>
      </c>
    </row>
    <row r="5111" spans="1:3" ht="14.5" x14ac:dyDescent="0.35">
      <c r="A5111" s="104" t="s">
        <v>3012</v>
      </c>
      <c r="B5111" s="1">
        <v>44257</v>
      </c>
      <c r="C5111">
        <v>14</v>
      </c>
    </row>
    <row r="5112" spans="1:3" ht="14.5" x14ac:dyDescent="0.35">
      <c r="A5112" s="104" t="s">
        <v>2816</v>
      </c>
      <c r="B5112" s="1">
        <v>44257</v>
      </c>
      <c r="C5112">
        <v>1</v>
      </c>
    </row>
    <row r="5113" spans="1:3" ht="14.5" x14ac:dyDescent="0.35">
      <c r="A5113" s="104" t="s">
        <v>2560</v>
      </c>
      <c r="B5113" s="1">
        <v>44257</v>
      </c>
      <c r="C5113">
        <v>1</v>
      </c>
    </row>
    <row r="5114" spans="1:3" ht="14.5" x14ac:dyDescent="0.35">
      <c r="A5114" s="104" t="s">
        <v>1844</v>
      </c>
      <c r="B5114" s="1">
        <v>44257</v>
      </c>
      <c r="C5114">
        <v>200</v>
      </c>
    </row>
    <row r="5115" spans="1:3" ht="14.5" x14ac:dyDescent="0.35">
      <c r="A5115" s="104" t="s">
        <v>1809</v>
      </c>
      <c r="B5115" s="1">
        <v>44257</v>
      </c>
      <c r="C5115">
        <v>48</v>
      </c>
    </row>
    <row r="5116" spans="1:3" ht="14.5" x14ac:dyDescent="0.35">
      <c r="A5116" s="104" t="s">
        <v>1566</v>
      </c>
      <c r="B5116" s="1">
        <v>44257</v>
      </c>
      <c r="C5116">
        <v>32</v>
      </c>
    </row>
    <row r="5117" spans="1:3" ht="14.5" x14ac:dyDescent="0.35">
      <c r="A5117" s="104" t="s">
        <v>1571</v>
      </c>
      <c r="B5117" s="1">
        <v>44257</v>
      </c>
      <c r="C5117">
        <v>80</v>
      </c>
    </row>
    <row r="5118" spans="1:3" ht="14.5" x14ac:dyDescent="0.35">
      <c r="A5118" s="104" t="s">
        <v>1431</v>
      </c>
      <c r="B5118" s="1">
        <v>44257</v>
      </c>
      <c r="C5118">
        <v>160</v>
      </c>
    </row>
    <row r="5119" spans="1:3" ht="14.5" x14ac:dyDescent="0.35">
      <c r="A5119" s="104" t="s">
        <v>1616</v>
      </c>
      <c r="B5119" s="1">
        <v>44257</v>
      </c>
      <c r="C5119">
        <v>64</v>
      </c>
    </row>
    <row r="5120" spans="1:3" ht="14.5" x14ac:dyDescent="0.35">
      <c r="A5120" s="104" t="s">
        <v>1646</v>
      </c>
      <c r="B5120" s="1">
        <v>44257</v>
      </c>
      <c r="C5120">
        <v>8</v>
      </c>
    </row>
    <row r="5121" spans="1:3" ht="14.5" x14ac:dyDescent="0.35">
      <c r="A5121" s="104" t="s">
        <v>8</v>
      </c>
      <c r="B5121" s="1">
        <v>44257</v>
      </c>
      <c r="C5121">
        <v>25</v>
      </c>
    </row>
    <row r="5122" spans="1:3" ht="14.5" x14ac:dyDescent="0.35">
      <c r="A5122" s="104" t="s">
        <v>3344</v>
      </c>
      <c r="B5122" s="1">
        <v>44257</v>
      </c>
      <c r="C5122">
        <v>1</v>
      </c>
    </row>
    <row r="5123" spans="1:3" ht="14.5" x14ac:dyDescent="0.35">
      <c r="A5123" s="104" t="s">
        <v>3344</v>
      </c>
      <c r="B5123" s="1">
        <v>44257</v>
      </c>
      <c r="C5123">
        <v>2</v>
      </c>
    </row>
    <row r="5124" spans="1:3" ht="14.5" x14ac:dyDescent="0.35">
      <c r="A5124" s="104" t="s">
        <v>1765</v>
      </c>
      <c r="B5124" s="1">
        <v>44257</v>
      </c>
      <c r="C5124">
        <v>3</v>
      </c>
    </row>
    <row r="5125" spans="1:3" ht="14.5" x14ac:dyDescent="0.35">
      <c r="A5125" s="104" t="s">
        <v>2856</v>
      </c>
      <c r="B5125" s="1">
        <v>44257</v>
      </c>
      <c r="C5125">
        <v>2</v>
      </c>
    </row>
    <row r="5126" spans="1:3" ht="14.5" x14ac:dyDescent="0.35">
      <c r="A5126" s="104" t="s">
        <v>162</v>
      </c>
      <c r="B5126" s="1">
        <v>44257</v>
      </c>
      <c r="C5126">
        <v>1</v>
      </c>
    </row>
    <row r="5127" spans="1:3" ht="14.5" x14ac:dyDescent="0.35">
      <c r="A5127" s="104" t="s">
        <v>2806</v>
      </c>
      <c r="B5127" s="1">
        <v>44257</v>
      </c>
      <c r="C5127">
        <v>10</v>
      </c>
    </row>
    <row r="5128" spans="1:3" ht="14.5" x14ac:dyDescent="0.35">
      <c r="A5128" s="104" t="s">
        <v>39</v>
      </c>
      <c r="B5128" s="1">
        <v>44257</v>
      </c>
      <c r="C5128">
        <v>1</v>
      </c>
    </row>
    <row r="5129" spans="1:3" ht="14.5" x14ac:dyDescent="0.35">
      <c r="A5129" s="104" t="s">
        <v>1393</v>
      </c>
      <c r="B5129" s="1">
        <v>44257</v>
      </c>
      <c r="C5129">
        <v>100</v>
      </c>
    </row>
    <row r="5130" spans="1:3" ht="14.5" x14ac:dyDescent="0.35">
      <c r="A5130" s="104" t="s">
        <v>1688</v>
      </c>
      <c r="B5130" s="1">
        <v>44257</v>
      </c>
      <c r="C5130">
        <v>24</v>
      </c>
    </row>
    <row r="5131" spans="1:3" ht="14.5" x14ac:dyDescent="0.35">
      <c r="A5131" s="104" t="s">
        <v>1538</v>
      </c>
      <c r="B5131" s="1">
        <v>44257</v>
      </c>
      <c r="C5131">
        <v>100</v>
      </c>
    </row>
    <row r="5132" spans="1:3" ht="14.5" x14ac:dyDescent="0.35">
      <c r="A5132" s="104" t="s">
        <v>2012</v>
      </c>
      <c r="B5132" s="1">
        <v>44257</v>
      </c>
      <c r="C5132">
        <v>12</v>
      </c>
    </row>
    <row r="5133" spans="1:3" ht="14.5" x14ac:dyDescent="0.35">
      <c r="A5133" s="104" t="s">
        <v>2012</v>
      </c>
      <c r="B5133" s="1">
        <v>44257</v>
      </c>
      <c r="C5133">
        <v>20</v>
      </c>
    </row>
    <row r="5134" spans="1:3" ht="14.5" x14ac:dyDescent="0.35">
      <c r="A5134" s="104" t="s">
        <v>1444</v>
      </c>
      <c r="B5134" s="1">
        <v>44257</v>
      </c>
      <c r="C5134">
        <v>36</v>
      </c>
    </row>
    <row r="5135" spans="1:3" ht="14.5" x14ac:dyDescent="0.35">
      <c r="A5135" s="104" t="s">
        <v>1444</v>
      </c>
      <c r="B5135" s="1">
        <v>44257</v>
      </c>
      <c r="C5135">
        <v>4</v>
      </c>
    </row>
    <row r="5136" spans="1:3" ht="14.5" x14ac:dyDescent="0.35">
      <c r="A5136" s="104" t="s">
        <v>1567</v>
      </c>
      <c r="B5136" s="1">
        <v>44257</v>
      </c>
      <c r="C5136">
        <v>200</v>
      </c>
    </row>
    <row r="5137" spans="1:3" ht="14.5" x14ac:dyDescent="0.35">
      <c r="A5137" s="104" t="s">
        <v>1654</v>
      </c>
      <c r="B5137" s="1">
        <v>44257</v>
      </c>
      <c r="C5137">
        <v>40</v>
      </c>
    </row>
    <row r="5138" spans="1:3" ht="14.5" x14ac:dyDescent="0.35">
      <c r="A5138" s="104" t="s">
        <v>1305</v>
      </c>
      <c r="B5138" s="1">
        <v>44257</v>
      </c>
      <c r="C5138">
        <v>2</v>
      </c>
    </row>
    <row r="5139" spans="1:3" ht="14.5" x14ac:dyDescent="0.35">
      <c r="A5139" s="104" t="s">
        <v>1482</v>
      </c>
      <c r="B5139" s="1">
        <v>44257</v>
      </c>
      <c r="C5139">
        <v>1</v>
      </c>
    </row>
    <row r="5140" spans="1:3" ht="14.5" x14ac:dyDescent="0.35">
      <c r="A5140" s="104" t="s">
        <v>658</v>
      </c>
      <c r="B5140" s="1">
        <v>44257</v>
      </c>
      <c r="C5140">
        <v>2</v>
      </c>
    </row>
    <row r="5141" spans="1:3" ht="14.5" x14ac:dyDescent="0.35">
      <c r="A5141" s="104" t="s">
        <v>2064</v>
      </c>
      <c r="B5141" s="1">
        <v>44257</v>
      </c>
      <c r="C5141">
        <v>2</v>
      </c>
    </row>
    <row r="5142" spans="1:3" ht="14.5" x14ac:dyDescent="0.35">
      <c r="A5142" s="104" t="s">
        <v>1566</v>
      </c>
      <c r="B5142" s="1">
        <v>44257</v>
      </c>
      <c r="C5142">
        <v>44</v>
      </c>
    </row>
    <row r="5143" spans="1:3" ht="14.5" x14ac:dyDescent="0.35">
      <c r="A5143" s="104" t="s">
        <v>302</v>
      </c>
      <c r="B5143" s="1">
        <v>44257</v>
      </c>
      <c r="C5143">
        <v>25</v>
      </c>
    </row>
    <row r="5144" spans="1:3" ht="14.5" x14ac:dyDescent="0.35">
      <c r="A5144" s="104" t="s">
        <v>3345</v>
      </c>
      <c r="B5144" s="1">
        <v>44257</v>
      </c>
      <c r="C5144">
        <v>50</v>
      </c>
    </row>
    <row r="5145" spans="1:3" ht="14.5" x14ac:dyDescent="0.35">
      <c r="A5145" s="104" t="s">
        <v>3182</v>
      </c>
      <c r="B5145" s="1">
        <v>44257</v>
      </c>
      <c r="C5145">
        <v>1</v>
      </c>
    </row>
    <row r="5146" spans="1:3" ht="14.5" x14ac:dyDescent="0.35">
      <c r="A5146" s="104" t="s">
        <v>3346</v>
      </c>
      <c r="B5146" s="1">
        <v>44257</v>
      </c>
      <c r="C5146">
        <v>1</v>
      </c>
    </row>
    <row r="5147" spans="1:3" ht="14.5" x14ac:dyDescent="0.35">
      <c r="A5147" s="104" t="s">
        <v>3347</v>
      </c>
      <c r="B5147" s="1">
        <v>44257</v>
      </c>
      <c r="C5147">
        <v>1</v>
      </c>
    </row>
    <row r="5148" spans="1:3" ht="14.5" x14ac:dyDescent="0.35">
      <c r="A5148" s="104" t="s">
        <v>2636</v>
      </c>
      <c r="B5148" s="1">
        <v>44257</v>
      </c>
      <c r="C5148">
        <v>1</v>
      </c>
    </row>
    <row r="5149" spans="1:3" ht="14.5" x14ac:dyDescent="0.35">
      <c r="A5149" s="104" t="s">
        <v>1765</v>
      </c>
      <c r="B5149" s="1">
        <v>44257</v>
      </c>
      <c r="C5149">
        <v>4</v>
      </c>
    </row>
    <row r="5150" spans="1:3" ht="14.5" x14ac:dyDescent="0.35">
      <c r="A5150" s="104" t="s">
        <v>1299</v>
      </c>
      <c r="B5150" s="1">
        <v>44257</v>
      </c>
      <c r="C5150">
        <v>50</v>
      </c>
    </row>
    <row r="5151" spans="1:3" ht="14.5" x14ac:dyDescent="0.35">
      <c r="A5151" s="104" t="s">
        <v>1279</v>
      </c>
      <c r="B5151" s="1">
        <v>44257</v>
      </c>
      <c r="C5151">
        <v>100</v>
      </c>
    </row>
    <row r="5152" spans="1:3" ht="14.5" x14ac:dyDescent="0.35">
      <c r="A5152" s="104" t="s">
        <v>1489</v>
      </c>
      <c r="B5152" s="1">
        <v>44257</v>
      </c>
      <c r="C5152">
        <v>1</v>
      </c>
    </row>
    <row r="5153" spans="1:3" ht="14.5" x14ac:dyDescent="0.35">
      <c r="A5153" s="104" t="s">
        <v>3348</v>
      </c>
      <c r="B5153" s="1">
        <v>44257</v>
      </c>
      <c r="C5153">
        <v>2</v>
      </c>
    </row>
    <row r="5154" spans="1:3" ht="14.5" x14ac:dyDescent="0.35">
      <c r="A5154" s="104" t="s">
        <v>3349</v>
      </c>
      <c r="B5154" s="1">
        <v>44257</v>
      </c>
      <c r="C5154">
        <v>1</v>
      </c>
    </row>
    <row r="5155" spans="1:3" ht="14.5" x14ac:dyDescent="0.35">
      <c r="A5155" s="104" t="s">
        <v>3350</v>
      </c>
      <c r="B5155" s="1">
        <v>44257</v>
      </c>
      <c r="C5155">
        <v>8</v>
      </c>
    </row>
    <row r="5156" spans="1:3" ht="14.5" x14ac:dyDescent="0.35">
      <c r="A5156" s="104" t="s">
        <v>3350</v>
      </c>
      <c r="B5156" s="1">
        <v>44257</v>
      </c>
      <c r="C5156">
        <v>8</v>
      </c>
    </row>
    <row r="5157" spans="1:3" ht="14.5" x14ac:dyDescent="0.35">
      <c r="A5157" s="104" t="s">
        <v>110</v>
      </c>
      <c r="B5157" s="1">
        <v>44257</v>
      </c>
      <c r="C5157">
        <v>1</v>
      </c>
    </row>
    <row r="5158" spans="1:3" ht="14.5" x14ac:dyDescent="0.35">
      <c r="A5158" s="104" t="s">
        <v>1502</v>
      </c>
      <c r="B5158" s="1">
        <v>44257</v>
      </c>
      <c r="C5158">
        <v>50</v>
      </c>
    </row>
    <row r="5159" spans="1:3" ht="14.5" x14ac:dyDescent="0.35">
      <c r="A5159" s="104" t="s">
        <v>1389</v>
      </c>
      <c r="B5159" s="1">
        <v>44257</v>
      </c>
      <c r="C5159">
        <v>50</v>
      </c>
    </row>
    <row r="5160" spans="1:3" ht="14.5" x14ac:dyDescent="0.35">
      <c r="A5160" s="104" t="s">
        <v>1389</v>
      </c>
      <c r="B5160" s="1">
        <v>44257</v>
      </c>
      <c r="C5160">
        <v>450</v>
      </c>
    </row>
    <row r="5161" spans="1:3" ht="14.5" x14ac:dyDescent="0.35">
      <c r="A5161" s="104" t="s">
        <v>1347</v>
      </c>
      <c r="B5161" s="1">
        <v>44257</v>
      </c>
      <c r="C5161">
        <v>500</v>
      </c>
    </row>
    <row r="5162" spans="1:3" ht="14.5" x14ac:dyDescent="0.35">
      <c r="A5162" s="104" t="s">
        <v>1347</v>
      </c>
      <c r="B5162" s="1">
        <v>44257</v>
      </c>
      <c r="C5162">
        <v>400</v>
      </c>
    </row>
    <row r="5163" spans="1:3" ht="14.5" x14ac:dyDescent="0.35">
      <c r="A5163" s="104" t="s">
        <v>3351</v>
      </c>
      <c r="B5163" s="1">
        <v>44257</v>
      </c>
      <c r="C5163">
        <v>30</v>
      </c>
    </row>
    <row r="5164" spans="1:3" ht="14.5" x14ac:dyDescent="0.35">
      <c r="A5164" s="104" t="s">
        <v>2222</v>
      </c>
      <c r="B5164" s="1">
        <v>44257</v>
      </c>
      <c r="C5164">
        <v>10</v>
      </c>
    </row>
    <row r="5165" spans="1:3" ht="14.5" x14ac:dyDescent="0.35">
      <c r="A5165" s="104" t="s">
        <v>35</v>
      </c>
      <c r="B5165" s="1">
        <v>44257</v>
      </c>
      <c r="C5165">
        <v>3</v>
      </c>
    </row>
    <row r="5166" spans="1:3" ht="14.5" x14ac:dyDescent="0.35">
      <c r="A5166" s="104" t="s">
        <v>210</v>
      </c>
      <c r="B5166" s="1">
        <v>44257</v>
      </c>
      <c r="C5166">
        <v>1</v>
      </c>
    </row>
    <row r="5167" spans="1:3" ht="14.5" x14ac:dyDescent="0.35">
      <c r="A5167" s="104" t="s">
        <v>3352</v>
      </c>
      <c r="B5167" s="1">
        <v>44257</v>
      </c>
      <c r="C5167">
        <v>25</v>
      </c>
    </row>
    <row r="5168" spans="1:3" ht="14.5" x14ac:dyDescent="0.35">
      <c r="A5168" s="104" t="s">
        <v>3353</v>
      </c>
      <c r="B5168" s="1">
        <v>44257</v>
      </c>
      <c r="C5168">
        <v>10</v>
      </c>
    </row>
    <row r="5169" spans="1:3" ht="14.5" x14ac:dyDescent="0.35">
      <c r="A5169" s="104" t="s">
        <v>2018</v>
      </c>
      <c r="B5169" s="1">
        <v>44257</v>
      </c>
      <c r="C5169">
        <v>25</v>
      </c>
    </row>
    <row r="5170" spans="1:3" ht="14.5" x14ac:dyDescent="0.35">
      <c r="A5170" s="104" t="s">
        <v>3354</v>
      </c>
      <c r="B5170" s="1">
        <v>44257</v>
      </c>
      <c r="C5170">
        <v>25</v>
      </c>
    </row>
    <row r="5171" spans="1:3" ht="14.5" x14ac:dyDescent="0.35">
      <c r="A5171" s="104" t="s">
        <v>2235</v>
      </c>
      <c r="B5171" s="1">
        <v>44257</v>
      </c>
      <c r="C5171">
        <v>25</v>
      </c>
    </row>
    <row r="5172" spans="1:3" ht="14.5" x14ac:dyDescent="0.35">
      <c r="A5172" s="104" t="s">
        <v>2048</v>
      </c>
      <c r="B5172" s="1">
        <v>44257</v>
      </c>
      <c r="C5172">
        <v>8</v>
      </c>
    </row>
    <row r="5173" spans="1:3" ht="14.5" x14ac:dyDescent="0.35">
      <c r="A5173" s="104" t="s">
        <v>2578</v>
      </c>
      <c r="B5173" s="1">
        <v>44257</v>
      </c>
      <c r="C5173">
        <v>8</v>
      </c>
    </row>
    <row r="5174" spans="1:3" ht="14.5" x14ac:dyDescent="0.35">
      <c r="A5174" s="104" t="s">
        <v>2046</v>
      </c>
      <c r="B5174" s="1">
        <v>44257</v>
      </c>
      <c r="C5174">
        <v>16</v>
      </c>
    </row>
    <row r="5175" spans="1:3" ht="14.5" x14ac:dyDescent="0.35">
      <c r="A5175" s="104" t="s">
        <v>435</v>
      </c>
      <c r="B5175" s="1">
        <v>44257</v>
      </c>
      <c r="C5175">
        <v>8</v>
      </c>
    </row>
    <row r="5176" spans="1:3" ht="14.5" x14ac:dyDescent="0.35">
      <c r="A5176" s="104" t="s">
        <v>436</v>
      </c>
      <c r="B5176" s="1">
        <v>44257</v>
      </c>
      <c r="C5176">
        <v>4</v>
      </c>
    </row>
    <row r="5177" spans="1:3" ht="14.5" x14ac:dyDescent="0.35">
      <c r="A5177" s="104" t="s">
        <v>144</v>
      </c>
      <c r="B5177" s="1">
        <v>44257</v>
      </c>
      <c r="C5177">
        <v>8</v>
      </c>
    </row>
    <row r="5178" spans="1:3" ht="14.5" x14ac:dyDescent="0.35">
      <c r="A5178" s="104" t="s">
        <v>1450</v>
      </c>
      <c r="B5178" s="1">
        <v>44257</v>
      </c>
      <c r="C5178">
        <v>16</v>
      </c>
    </row>
    <row r="5179" spans="1:3" ht="14.5" x14ac:dyDescent="0.35">
      <c r="A5179" s="104" t="s">
        <v>1991</v>
      </c>
      <c r="B5179" s="1">
        <v>44257</v>
      </c>
      <c r="C5179">
        <v>1</v>
      </c>
    </row>
    <row r="5180" spans="1:3" ht="14.5" x14ac:dyDescent="0.35">
      <c r="A5180" s="104" t="s">
        <v>3166</v>
      </c>
      <c r="B5180" s="1">
        <v>44257</v>
      </c>
      <c r="C5180">
        <v>4</v>
      </c>
    </row>
    <row r="5181" spans="1:3" ht="14.5" x14ac:dyDescent="0.35">
      <c r="A5181" s="104" t="s">
        <v>1390</v>
      </c>
      <c r="B5181" s="1">
        <v>44257</v>
      </c>
      <c r="C5181">
        <v>16</v>
      </c>
    </row>
    <row r="5182" spans="1:3" ht="14.5" x14ac:dyDescent="0.35">
      <c r="A5182" s="104" t="s">
        <v>271</v>
      </c>
      <c r="B5182" s="1">
        <v>44257</v>
      </c>
      <c r="C5182">
        <v>8</v>
      </c>
    </row>
    <row r="5183" spans="1:3" ht="14.5" x14ac:dyDescent="0.35">
      <c r="A5183" s="104" t="s">
        <v>128</v>
      </c>
      <c r="B5183" s="1">
        <v>44257</v>
      </c>
      <c r="C5183">
        <v>4</v>
      </c>
    </row>
    <row r="5184" spans="1:3" ht="14.5" x14ac:dyDescent="0.35">
      <c r="A5184" s="104" t="s">
        <v>148</v>
      </c>
      <c r="B5184" s="1">
        <v>44257</v>
      </c>
      <c r="C5184">
        <v>4</v>
      </c>
    </row>
    <row r="5185" spans="1:3" ht="14.5" x14ac:dyDescent="0.35">
      <c r="A5185" s="104" t="s">
        <v>1762</v>
      </c>
      <c r="B5185" s="1">
        <v>44257</v>
      </c>
      <c r="C5185">
        <v>8</v>
      </c>
    </row>
    <row r="5186" spans="1:3" ht="14.5" x14ac:dyDescent="0.35">
      <c r="A5186" s="104" t="s">
        <v>3171</v>
      </c>
      <c r="B5186" s="1">
        <v>44257</v>
      </c>
      <c r="C5186">
        <v>8</v>
      </c>
    </row>
    <row r="5187" spans="1:3" ht="14.5" x14ac:dyDescent="0.35">
      <c r="A5187" s="104" t="s">
        <v>3170</v>
      </c>
      <c r="B5187" s="1">
        <v>44257</v>
      </c>
      <c r="C5187">
        <v>8</v>
      </c>
    </row>
    <row r="5188" spans="1:3" ht="14.5" x14ac:dyDescent="0.35">
      <c r="A5188" s="104" t="s">
        <v>2957</v>
      </c>
      <c r="B5188" s="1">
        <v>44257</v>
      </c>
      <c r="C5188">
        <v>2</v>
      </c>
    </row>
    <row r="5189" spans="1:3" ht="14.5" x14ac:dyDescent="0.35">
      <c r="A5189" s="104" t="s">
        <v>2049</v>
      </c>
      <c r="B5189" s="1">
        <v>44257</v>
      </c>
      <c r="C5189">
        <v>2</v>
      </c>
    </row>
    <row r="5190" spans="1:3" ht="14.5" x14ac:dyDescent="0.35">
      <c r="A5190" s="104" t="s">
        <v>3355</v>
      </c>
      <c r="B5190" s="1">
        <v>44257</v>
      </c>
      <c r="C5190">
        <v>2</v>
      </c>
    </row>
    <row r="5191" spans="1:3" ht="14.5" x14ac:dyDescent="0.35">
      <c r="A5191" s="104" t="s">
        <v>2553</v>
      </c>
      <c r="B5191" s="1">
        <v>44257</v>
      </c>
      <c r="C5191">
        <v>2</v>
      </c>
    </row>
    <row r="5192" spans="1:3" ht="14.5" x14ac:dyDescent="0.35">
      <c r="A5192" s="104" t="s">
        <v>3249</v>
      </c>
      <c r="B5192" s="1">
        <v>44257</v>
      </c>
      <c r="C5192">
        <v>10</v>
      </c>
    </row>
    <row r="5193" spans="1:3" ht="14.5" x14ac:dyDescent="0.35">
      <c r="A5193" s="104" t="s">
        <v>2658</v>
      </c>
      <c r="B5193" s="1">
        <v>44257</v>
      </c>
      <c r="C5193">
        <v>2</v>
      </c>
    </row>
    <row r="5194" spans="1:3" ht="14.5" x14ac:dyDescent="0.35">
      <c r="A5194" s="104" t="s">
        <v>2662</v>
      </c>
      <c r="B5194" s="1">
        <v>44257</v>
      </c>
      <c r="C5194">
        <v>2</v>
      </c>
    </row>
    <row r="5195" spans="1:3" ht="14.5" x14ac:dyDescent="0.35">
      <c r="A5195" s="104" t="s">
        <v>3356</v>
      </c>
      <c r="B5195" s="1">
        <v>44257</v>
      </c>
      <c r="C5195">
        <v>2</v>
      </c>
    </row>
    <row r="5196" spans="1:3" ht="14.5" x14ac:dyDescent="0.35">
      <c r="A5196" s="104" t="s">
        <v>2666</v>
      </c>
      <c r="B5196" s="1">
        <v>44257</v>
      </c>
      <c r="C5196">
        <v>2</v>
      </c>
    </row>
    <row r="5197" spans="1:3" ht="14.5" x14ac:dyDescent="0.35">
      <c r="A5197" s="104" t="s">
        <v>1948</v>
      </c>
      <c r="B5197" s="1">
        <v>44257</v>
      </c>
      <c r="C5197">
        <v>6</v>
      </c>
    </row>
    <row r="5198" spans="1:3" ht="14.5" x14ac:dyDescent="0.35">
      <c r="A5198" s="104" t="s">
        <v>3357</v>
      </c>
      <c r="B5198" s="1">
        <v>44257</v>
      </c>
      <c r="C5198">
        <v>8</v>
      </c>
    </row>
    <row r="5199" spans="1:3" ht="14.5" x14ac:dyDescent="0.35">
      <c r="A5199" s="104" t="s">
        <v>3358</v>
      </c>
      <c r="B5199" s="1">
        <v>44257</v>
      </c>
      <c r="C5199">
        <v>6</v>
      </c>
    </row>
    <row r="5200" spans="1:3" ht="14.5" x14ac:dyDescent="0.35">
      <c r="A5200" s="104" t="s">
        <v>2182</v>
      </c>
      <c r="B5200" s="1">
        <v>44257</v>
      </c>
      <c r="C5200">
        <v>2</v>
      </c>
    </row>
    <row r="5201" spans="1:3" ht="14.5" x14ac:dyDescent="0.35">
      <c r="A5201" s="104" t="s">
        <v>1585</v>
      </c>
      <c r="B5201" s="1">
        <v>44257</v>
      </c>
      <c r="C5201">
        <v>6</v>
      </c>
    </row>
    <row r="5202" spans="1:3" ht="14.5" x14ac:dyDescent="0.35">
      <c r="A5202" s="104" t="s">
        <v>1489</v>
      </c>
      <c r="B5202" s="1">
        <v>44257</v>
      </c>
      <c r="C5202">
        <v>2</v>
      </c>
    </row>
    <row r="5203" spans="1:3" ht="14.5" x14ac:dyDescent="0.35">
      <c r="A5203" s="104" t="s">
        <v>1592</v>
      </c>
      <c r="B5203" s="1">
        <v>44257</v>
      </c>
      <c r="C5203">
        <v>2</v>
      </c>
    </row>
    <row r="5204" spans="1:3" ht="14.5" x14ac:dyDescent="0.35">
      <c r="A5204" s="104" t="s">
        <v>1680</v>
      </c>
      <c r="B5204" s="1">
        <v>44257</v>
      </c>
      <c r="C5204">
        <v>8</v>
      </c>
    </row>
    <row r="5205" spans="1:3" ht="14.5" x14ac:dyDescent="0.35">
      <c r="A5205" s="104" t="s">
        <v>3359</v>
      </c>
      <c r="B5205" s="1">
        <v>44257</v>
      </c>
      <c r="C5205">
        <v>10</v>
      </c>
    </row>
    <row r="5206" spans="1:3" ht="14.5" x14ac:dyDescent="0.35">
      <c r="A5206" s="104" t="s">
        <v>3360</v>
      </c>
      <c r="B5206" s="1">
        <v>44257</v>
      </c>
      <c r="C5206">
        <v>8</v>
      </c>
    </row>
    <row r="5207" spans="1:3" ht="14.5" x14ac:dyDescent="0.35">
      <c r="A5207" s="104" t="s">
        <v>1684</v>
      </c>
      <c r="B5207" s="1">
        <v>44257</v>
      </c>
      <c r="C5207">
        <v>50</v>
      </c>
    </row>
    <row r="5208" spans="1:3" ht="14.5" x14ac:dyDescent="0.35">
      <c r="A5208" s="104" t="s">
        <v>1589</v>
      </c>
      <c r="B5208" s="1">
        <v>44257</v>
      </c>
      <c r="C5208">
        <v>16</v>
      </c>
    </row>
    <row r="5209" spans="1:3" ht="14.5" x14ac:dyDescent="0.35">
      <c r="A5209" s="104" t="s">
        <v>60</v>
      </c>
      <c r="B5209" s="1">
        <v>44257</v>
      </c>
      <c r="C5209">
        <v>1</v>
      </c>
    </row>
    <row r="5210" spans="1:3" ht="14.5" x14ac:dyDescent="0.35">
      <c r="A5210" s="104" t="s">
        <v>2356</v>
      </c>
      <c r="B5210" s="1">
        <v>44257</v>
      </c>
      <c r="C5210">
        <v>8</v>
      </c>
    </row>
    <row r="5211" spans="1:3" ht="14.5" x14ac:dyDescent="0.35">
      <c r="A5211" s="104" t="s">
        <v>192</v>
      </c>
      <c r="B5211" s="1">
        <v>44257</v>
      </c>
      <c r="C5211">
        <v>4</v>
      </c>
    </row>
    <row r="5212" spans="1:3" ht="14.5" x14ac:dyDescent="0.35">
      <c r="A5212" s="104" t="s">
        <v>181</v>
      </c>
      <c r="B5212" s="1">
        <v>44257</v>
      </c>
      <c r="C5212">
        <v>1</v>
      </c>
    </row>
    <row r="5213" spans="1:3" ht="14.5" x14ac:dyDescent="0.35">
      <c r="A5213" s="104" t="s">
        <v>1346</v>
      </c>
      <c r="B5213" s="1">
        <v>44257</v>
      </c>
      <c r="C5213">
        <v>20</v>
      </c>
    </row>
    <row r="5214" spans="1:3" ht="14.5" x14ac:dyDescent="0.35">
      <c r="A5214" s="104" t="s">
        <v>1654</v>
      </c>
      <c r="B5214" s="1">
        <v>44257</v>
      </c>
      <c r="C5214">
        <v>16</v>
      </c>
    </row>
    <row r="5215" spans="1:3" ht="14.5" x14ac:dyDescent="0.35">
      <c r="A5215" s="104" t="s">
        <v>1470</v>
      </c>
      <c r="B5215" s="1">
        <v>44257</v>
      </c>
      <c r="C5215">
        <v>2</v>
      </c>
    </row>
    <row r="5216" spans="1:3" ht="14.5" x14ac:dyDescent="0.35">
      <c r="A5216" s="104" t="s">
        <v>9</v>
      </c>
      <c r="B5216" s="1">
        <v>44257</v>
      </c>
      <c r="C5216">
        <v>5</v>
      </c>
    </row>
    <row r="5217" spans="1:3" ht="14.5" x14ac:dyDescent="0.35">
      <c r="A5217" s="104" t="s">
        <v>10</v>
      </c>
      <c r="B5217" s="1">
        <v>44257</v>
      </c>
      <c r="C5217">
        <v>2</v>
      </c>
    </row>
    <row r="5218" spans="1:3" ht="14.5" x14ac:dyDescent="0.35">
      <c r="A5218" s="104" t="s">
        <v>1145</v>
      </c>
      <c r="B5218" s="1">
        <v>44257</v>
      </c>
      <c r="C5218">
        <v>10</v>
      </c>
    </row>
    <row r="5219" spans="1:3" ht="14.5" x14ac:dyDescent="0.35">
      <c r="A5219" s="104" t="s">
        <v>320</v>
      </c>
      <c r="B5219" s="1">
        <v>44257</v>
      </c>
      <c r="C5219">
        <v>4</v>
      </c>
    </row>
    <row r="5220" spans="1:3" ht="14.5" x14ac:dyDescent="0.35">
      <c r="A5220" s="104" t="s">
        <v>248</v>
      </c>
      <c r="B5220" s="1">
        <v>44257</v>
      </c>
      <c r="C5220">
        <v>8</v>
      </c>
    </row>
    <row r="5221" spans="1:3" ht="14.5" x14ac:dyDescent="0.35">
      <c r="A5221" s="104" t="s">
        <v>1651</v>
      </c>
      <c r="B5221" s="1">
        <v>44257</v>
      </c>
      <c r="C5221">
        <v>1</v>
      </c>
    </row>
    <row r="5222" spans="1:3" ht="14.5" x14ac:dyDescent="0.35">
      <c r="A5222" s="104" t="s">
        <v>92</v>
      </c>
      <c r="B5222" s="1">
        <v>44257</v>
      </c>
      <c r="C5222">
        <v>1</v>
      </c>
    </row>
    <row r="5223" spans="1:3" ht="14.5" x14ac:dyDescent="0.35">
      <c r="A5223" s="104" t="s">
        <v>2222</v>
      </c>
      <c r="B5223" s="1">
        <v>44257</v>
      </c>
      <c r="C5223">
        <v>10</v>
      </c>
    </row>
    <row r="5224" spans="1:3" ht="14.5" x14ac:dyDescent="0.35">
      <c r="A5224" s="104" t="s">
        <v>123</v>
      </c>
      <c r="B5224" s="1">
        <v>44257</v>
      </c>
      <c r="C5224">
        <v>1</v>
      </c>
    </row>
    <row r="5225" spans="1:3" ht="14.5" x14ac:dyDescent="0.35">
      <c r="A5225" s="104" t="s">
        <v>109</v>
      </c>
      <c r="B5225" s="1">
        <v>44257</v>
      </c>
      <c r="C5225">
        <v>1</v>
      </c>
    </row>
    <row r="5226" spans="1:3" ht="14.5" x14ac:dyDescent="0.35">
      <c r="A5226" s="104" t="s">
        <v>1160</v>
      </c>
      <c r="B5226" s="1">
        <v>44257</v>
      </c>
      <c r="C5226">
        <v>1</v>
      </c>
    </row>
    <row r="5227" spans="1:3" ht="14.5" x14ac:dyDescent="0.35">
      <c r="A5227" s="104" t="s">
        <v>39</v>
      </c>
      <c r="B5227" s="1">
        <v>44257</v>
      </c>
      <c r="C5227">
        <v>1</v>
      </c>
    </row>
    <row r="5228" spans="1:3" ht="14.5" x14ac:dyDescent="0.35">
      <c r="A5228" s="104" t="s">
        <v>40</v>
      </c>
      <c r="B5228" s="1">
        <v>44257</v>
      </c>
      <c r="C5228">
        <v>2</v>
      </c>
    </row>
    <row r="5229" spans="1:3" ht="14.5" x14ac:dyDescent="0.35">
      <c r="A5229" s="104" t="s">
        <v>41</v>
      </c>
      <c r="B5229" s="1">
        <v>44257</v>
      </c>
      <c r="C5229">
        <v>1</v>
      </c>
    </row>
    <row r="5230" spans="1:3" ht="14.5" x14ac:dyDescent="0.35">
      <c r="A5230" s="104" t="s">
        <v>193</v>
      </c>
      <c r="B5230" s="1">
        <v>44257</v>
      </c>
      <c r="C5230">
        <v>1</v>
      </c>
    </row>
    <row r="5231" spans="1:3" ht="14.5" x14ac:dyDescent="0.35">
      <c r="A5231" s="104" t="s">
        <v>1358</v>
      </c>
      <c r="B5231" s="1">
        <v>44257</v>
      </c>
      <c r="C5231">
        <v>8</v>
      </c>
    </row>
    <row r="5232" spans="1:3" ht="14.5" x14ac:dyDescent="0.35">
      <c r="A5232" s="104" t="s">
        <v>3361</v>
      </c>
      <c r="B5232" s="1">
        <v>44257</v>
      </c>
      <c r="C5232">
        <v>4</v>
      </c>
    </row>
    <row r="5233" spans="1:3" ht="14.5" x14ac:dyDescent="0.35">
      <c r="A5233" s="104" t="s">
        <v>1755</v>
      </c>
      <c r="B5233" s="1">
        <v>44257</v>
      </c>
      <c r="C5233">
        <v>16</v>
      </c>
    </row>
    <row r="5234" spans="1:3" ht="14.5" x14ac:dyDescent="0.35">
      <c r="A5234" s="104" t="s">
        <v>3362</v>
      </c>
      <c r="B5234" s="1">
        <v>44257</v>
      </c>
      <c r="C5234">
        <v>8</v>
      </c>
    </row>
    <row r="5235" spans="1:3" ht="14.5" x14ac:dyDescent="0.35">
      <c r="A5235" s="104" t="s">
        <v>3072</v>
      </c>
      <c r="B5235" s="1">
        <v>44257</v>
      </c>
      <c r="C5235">
        <v>4</v>
      </c>
    </row>
    <row r="5236" spans="1:3" ht="14.5" x14ac:dyDescent="0.35">
      <c r="A5236" s="104" t="s">
        <v>196</v>
      </c>
      <c r="B5236" s="1">
        <v>44257</v>
      </c>
      <c r="C5236">
        <v>8</v>
      </c>
    </row>
    <row r="5237" spans="1:3" ht="14.5" x14ac:dyDescent="0.35">
      <c r="A5237" s="104" t="s">
        <v>282</v>
      </c>
      <c r="B5237" s="1">
        <v>44257</v>
      </c>
      <c r="C5237">
        <v>24</v>
      </c>
    </row>
    <row r="5238" spans="1:3" ht="14.5" x14ac:dyDescent="0.35">
      <c r="A5238" s="104" t="s">
        <v>470</v>
      </c>
      <c r="B5238" s="1">
        <v>44257</v>
      </c>
      <c r="C5238">
        <v>4</v>
      </c>
    </row>
    <row r="5239" spans="1:3" ht="14.5" x14ac:dyDescent="0.35">
      <c r="A5239" s="104" t="s">
        <v>919</v>
      </c>
      <c r="B5239" s="1">
        <v>44257</v>
      </c>
      <c r="C5239">
        <v>8</v>
      </c>
    </row>
    <row r="5240" spans="1:3" ht="14.5" x14ac:dyDescent="0.35">
      <c r="A5240" s="104" t="s">
        <v>261</v>
      </c>
      <c r="B5240" s="1">
        <v>44257</v>
      </c>
      <c r="C5240">
        <v>16</v>
      </c>
    </row>
    <row r="5241" spans="1:3" ht="14.5" x14ac:dyDescent="0.35">
      <c r="A5241" s="104" t="s">
        <v>59</v>
      </c>
      <c r="B5241" s="1">
        <v>44257</v>
      </c>
      <c r="C5241">
        <v>4</v>
      </c>
    </row>
    <row r="5242" spans="1:3" ht="14.5" x14ac:dyDescent="0.35">
      <c r="A5242" s="104" t="s">
        <v>178</v>
      </c>
      <c r="B5242" s="1">
        <v>44257</v>
      </c>
      <c r="C5242">
        <v>36</v>
      </c>
    </row>
    <row r="5243" spans="1:3" ht="14.5" x14ac:dyDescent="0.35">
      <c r="A5243" s="104" t="s">
        <v>2778</v>
      </c>
      <c r="B5243" s="1">
        <v>44257</v>
      </c>
      <c r="C5243">
        <v>4</v>
      </c>
    </row>
    <row r="5244" spans="1:3" ht="14.5" x14ac:dyDescent="0.35">
      <c r="A5244" s="104" t="s">
        <v>1514</v>
      </c>
      <c r="B5244" s="1">
        <v>44257</v>
      </c>
      <c r="C5244">
        <v>2</v>
      </c>
    </row>
    <row r="5245" spans="1:3" ht="14.5" x14ac:dyDescent="0.35">
      <c r="A5245" s="104" t="s">
        <v>2553</v>
      </c>
      <c r="B5245" s="1">
        <v>44257</v>
      </c>
      <c r="C5245">
        <v>8</v>
      </c>
    </row>
    <row r="5246" spans="1:3" ht="14.5" x14ac:dyDescent="0.35">
      <c r="A5246" s="104" t="s">
        <v>3249</v>
      </c>
      <c r="B5246" s="1">
        <v>44257</v>
      </c>
      <c r="C5246">
        <v>8</v>
      </c>
    </row>
    <row r="5247" spans="1:3" ht="14.5" x14ac:dyDescent="0.35">
      <c r="A5247" s="104" t="s">
        <v>1415</v>
      </c>
      <c r="B5247" s="1">
        <v>44257</v>
      </c>
      <c r="C5247">
        <v>12</v>
      </c>
    </row>
    <row r="5248" spans="1:3" ht="14.5" x14ac:dyDescent="0.35">
      <c r="A5248" s="104" t="s">
        <v>3363</v>
      </c>
      <c r="B5248" s="1">
        <v>44257</v>
      </c>
      <c r="C5248">
        <v>6</v>
      </c>
    </row>
    <row r="5249" spans="1:3" ht="14.5" x14ac:dyDescent="0.35">
      <c r="A5249" s="104" t="s">
        <v>1948</v>
      </c>
      <c r="B5249" s="1">
        <v>44257</v>
      </c>
      <c r="C5249">
        <v>8</v>
      </c>
    </row>
    <row r="5250" spans="1:3" ht="14.5" x14ac:dyDescent="0.35">
      <c r="A5250" s="104" t="s">
        <v>2968</v>
      </c>
      <c r="B5250" s="1">
        <v>44257</v>
      </c>
      <c r="C5250">
        <v>6</v>
      </c>
    </row>
    <row r="5251" spans="1:3" ht="14.5" x14ac:dyDescent="0.35">
      <c r="A5251" s="104" t="s">
        <v>2847</v>
      </c>
      <c r="B5251" s="1">
        <v>44257</v>
      </c>
      <c r="C5251">
        <v>4</v>
      </c>
    </row>
    <row r="5252" spans="1:3" ht="14.5" x14ac:dyDescent="0.35">
      <c r="A5252" s="104" t="s">
        <v>3358</v>
      </c>
      <c r="B5252" s="1">
        <v>44257</v>
      </c>
      <c r="C5252">
        <v>6</v>
      </c>
    </row>
    <row r="5253" spans="1:3" ht="14.5" x14ac:dyDescent="0.35">
      <c r="A5253" s="104" t="s">
        <v>3010</v>
      </c>
      <c r="B5253" s="1">
        <v>44257</v>
      </c>
      <c r="C5253">
        <v>4</v>
      </c>
    </row>
    <row r="5254" spans="1:3" ht="14.5" x14ac:dyDescent="0.35">
      <c r="A5254" s="104" t="s">
        <v>2886</v>
      </c>
      <c r="B5254" s="1">
        <v>44257</v>
      </c>
      <c r="C5254">
        <v>8</v>
      </c>
    </row>
    <row r="5255" spans="1:3" ht="14.5" x14ac:dyDescent="0.35">
      <c r="A5255" s="104" t="s">
        <v>3163</v>
      </c>
      <c r="B5255" s="1">
        <v>44257</v>
      </c>
      <c r="C5255">
        <v>6</v>
      </c>
    </row>
    <row r="5256" spans="1:3" ht="14.5" x14ac:dyDescent="0.35">
      <c r="A5256" s="104" t="s">
        <v>3364</v>
      </c>
      <c r="B5256" s="1">
        <v>44257</v>
      </c>
      <c r="C5256">
        <v>25</v>
      </c>
    </row>
    <row r="5257" spans="1:3" ht="14.5" x14ac:dyDescent="0.35">
      <c r="A5257" s="104" t="s">
        <v>1287</v>
      </c>
      <c r="B5257" s="1">
        <v>44257</v>
      </c>
      <c r="C5257">
        <v>300</v>
      </c>
    </row>
    <row r="5258" spans="1:3" ht="14.5" x14ac:dyDescent="0.35">
      <c r="A5258" s="104" t="s">
        <v>1287</v>
      </c>
      <c r="B5258" s="1">
        <v>44257</v>
      </c>
      <c r="C5258">
        <v>200</v>
      </c>
    </row>
    <row r="5259" spans="1:3" ht="14.5" x14ac:dyDescent="0.35">
      <c r="A5259" s="104" t="s">
        <v>2930</v>
      </c>
      <c r="B5259" s="1">
        <v>44257</v>
      </c>
      <c r="C5259">
        <v>16</v>
      </c>
    </row>
    <row r="5260" spans="1:3" ht="14.5" x14ac:dyDescent="0.35">
      <c r="A5260" s="104" t="s">
        <v>2930</v>
      </c>
      <c r="B5260" s="1">
        <v>44257</v>
      </c>
      <c r="C5260">
        <v>16</v>
      </c>
    </row>
    <row r="5261" spans="1:3" ht="14.5" x14ac:dyDescent="0.35">
      <c r="A5261" s="104" t="s">
        <v>1676</v>
      </c>
      <c r="B5261" s="1">
        <v>44257</v>
      </c>
      <c r="C5261">
        <v>25</v>
      </c>
    </row>
    <row r="5262" spans="1:3" ht="14.5" x14ac:dyDescent="0.35">
      <c r="A5262" s="104" t="s">
        <v>1823</v>
      </c>
      <c r="B5262" s="1">
        <v>44257</v>
      </c>
      <c r="C5262">
        <v>16</v>
      </c>
    </row>
    <row r="5263" spans="1:3" ht="14.5" x14ac:dyDescent="0.35">
      <c r="A5263" s="104" t="s">
        <v>1802</v>
      </c>
      <c r="B5263" s="1">
        <v>44257</v>
      </c>
      <c r="C5263">
        <v>16</v>
      </c>
    </row>
    <row r="5264" spans="1:3" ht="14.5" x14ac:dyDescent="0.35">
      <c r="A5264" s="104" t="s">
        <v>1447</v>
      </c>
      <c r="B5264" s="1">
        <v>44257</v>
      </c>
      <c r="C5264">
        <v>200</v>
      </c>
    </row>
    <row r="5265" spans="1:3" ht="14.5" x14ac:dyDescent="0.35">
      <c r="A5265" s="104" t="s">
        <v>2311</v>
      </c>
      <c r="B5265" s="1">
        <v>44257</v>
      </c>
      <c r="C5265">
        <v>50</v>
      </c>
    </row>
    <row r="5266" spans="1:3" ht="14.5" x14ac:dyDescent="0.35">
      <c r="A5266" s="104" t="s">
        <v>2311</v>
      </c>
      <c r="B5266" s="1">
        <v>44257</v>
      </c>
      <c r="C5266">
        <v>50</v>
      </c>
    </row>
    <row r="5267" spans="1:3" ht="14.5" x14ac:dyDescent="0.35">
      <c r="A5267" s="104" t="s">
        <v>1447</v>
      </c>
      <c r="B5267" s="1">
        <v>44257</v>
      </c>
      <c r="C5267">
        <v>200</v>
      </c>
    </row>
    <row r="5268" spans="1:3" ht="14.5" x14ac:dyDescent="0.35">
      <c r="A5268" s="104" t="s">
        <v>3365</v>
      </c>
      <c r="B5268" s="1">
        <v>44257</v>
      </c>
      <c r="C5268">
        <v>25</v>
      </c>
    </row>
    <row r="5269" spans="1:3" ht="14.5" x14ac:dyDescent="0.35">
      <c r="A5269" s="104" t="s">
        <v>3366</v>
      </c>
      <c r="B5269" s="1">
        <v>44257</v>
      </c>
      <c r="C5269">
        <v>12</v>
      </c>
    </row>
    <row r="5270" spans="1:3" ht="14.5" x14ac:dyDescent="0.35">
      <c r="A5270" s="104" t="s">
        <v>3366</v>
      </c>
      <c r="B5270" s="1">
        <v>44257</v>
      </c>
      <c r="C5270">
        <v>12</v>
      </c>
    </row>
    <row r="5271" spans="1:3" ht="14.5" x14ac:dyDescent="0.35">
      <c r="A5271" s="104" t="s">
        <v>3367</v>
      </c>
      <c r="B5271" s="1">
        <v>44257</v>
      </c>
      <c r="C5271">
        <v>12</v>
      </c>
    </row>
    <row r="5272" spans="1:3" ht="14.5" x14ac:dyDescent="0.35">
      <c r="A5272" s="104" t="s">
        <v>3120</v>
      </c>
      <c r="B5272" s="1">
        <v>44257</v>
      </c>
      <c r="C5272">
        <v>16</v>
      </c>
    </row>
    <row r="5273" spans="1:3" ht="14.5" x14ac:dyDescent="0.35">
      <c r="A5273" s="104" t="s">
        <v>1536</v>
      </c>
      <c r="B5273" s="1">
        <v>44257</v>
      </c>
      <c r="C5273">
        <v>50</v>
      </c>
    </row>
    <row r="5274" spans="1:3" ht="14.5" x14ac:dyDescent="0.35">
      <c r="A5274" s="104" t="s">
        <v>1536</v>
      </c>
      <c r="B5274" s="1">
        <v>44257</v>
      </c>
      <c r="C5274">
        <v>50</v>
      </c>
    </row>
    <row r="5275" spans="1:3" ht="14.5" x14ac:dyDescent="0.35">
      <c r="A5275" s="104" t="s">
        <v>2056</v>
      </c>
      <c r="B5275" s="1">
        <v>44257</v>
      </c>
      <c r="C5275">
        <v>2</v>
      </c>
    </row>
    <row r="5276" spans="1:3" ht="14.5" x14ac:dyDescent="0.35">
      <c r="A5276" s="104" t="s">
        <v>3368</v>
      </c>
      <c r="B5276" s="1">
        <v>44257</v>
      </c>
      <c r="C5276">
        <v>6</v>
      </c>
    </row>
    <row r="5277" spans="1:3" ht="14.5" x14ac:dyDescent="0.35">
      <c r="A5277" s="104" t="s">
        <v>2445</v>
      </c>
      <c r="B5277" s="1">
        <v>44257</v>
      </c>
      <c r="C5277">
        <v>100</v>
      </c>
    </row>
    <row r="5278" spans="1:3" ht="14.5" x14ac:dyDescent="0.35">
      <c r="A5278" s="104" t="s">
        <v>2611</v>
      </c>
      <c r="B5278" s="1">
        <v>44257</v>
      </c>
      <c r="C5278">
        <v>1</v>
      </c>
    </row>
    <row r="5279" spans="1:3" ht="14.5" x14ac:dyDescent="0.35">
      <c r="A5279" s="104" t="s">
        <v>3023</v>
      </c>
      <c r="B5279" s="1">
        <v>44257</v>
      </c>
      <c r="C5279">
        <v>1</v>
      </c>
    </row>
    <row r="5280" spans="1:3" ht="14.5" x14ac:dyDescent="0.35">
      <c r="A5280" s="104" t="s">
        <v>3369</v>
      </c>
      <c r="B5280" s="1">
        <v>44257</v>
      </c>
      <c r="C5280">
        <v>1</v>
      </c>
    </row>
    <row r="5281" spans="1:3" ht="14.5" x14ac:dyDescent="0.35">
      <c r="A5281" s="104" t="s">
        <v>2612</v>
      </c>
      <c r="B5281" s="1">
        <v>44257</v>
      </c>
      <c r="C5281">
        <v>3</v>
      </c>
    </row>
    <row r="5282" spans="1:3" ht="14.5" x14ac:dyDescent="0.35">
      <c r="A5282" s="104" t="s">
        <v>2612</v>
      </c>
      <c r="B5282" s="1">
        <v>44257</v>
      </c>
      <c r="C5282">
        <v>1</v>
      </c>
    </row>
    <row r="5283" spans="1:3" ht="14.5" x14ac:dyDescent="0.35">
      <c r="A5283" s="104" t="s">
        <v>3370</v>
      </c>
      <c r="B5283" s="1">
        <v>44257</v>
      </c>
      <c r="C5283">
        <v>1</v>
      </c>
    </row>
    <row r="5284" spans="1:3" ht="14.5" x14ac:dyDescent="0.35">
      <c r="A5284" s="104" t="s">
        <v>3364</v>
      </c>
      <c r="B5284" s="1">
        <v>44257</v>
      </c>
      <c r="C5284">
        <v>50</v>
      </c>
    </row>
    <row r="5285" spans="1:3" ht="14.5" x14ac:dyDescent="0.35">
      <c r="A5285" s="104" t="s">
        <v>3371</v>
      </c>
      <c r="B5285" s="1">
        <v>44257</v>
      </c>
      <c r="C5285">
        <v>25</v>
      </c>
    </row>
    <row r="5286" spans="1:3" ht="14.5" x14ac:dyDescent="0.35">
      <c r="A5286" s="104" t="s">
        <v>2097</v>
      </c>
      <c r="B5286" s="1">
        <v>44257</v>
      </c>
      <c r="C5286">
        <v>100</v>
      </c>
    </row>
    <row r="5287" spans="1:3" ht="14.5" x14ac:dyDescent="0.35">
      <c r="A5287" s="104" t="s">
        <v>1713</v>
      </c>
      <c r="B5287" s="1">
        <v>44257</v>
      </c>
      <c r="C5287">
        <v>12</v>
      </c>
    </row>
    <row r="5288" spans="1:3" ht="14.5" x14ac:dyDescent="0.35">
      <c r="A5288" s="104" t="s">
        <v>381</v>
      </c>
      <c r="B5288" s="1">
        <v>44257</v>
      </c>
      <c r="C5288">
        <v>1</v>
      </c>
    </row>
    <row r="5289" spans="1:3" ht="14.5" x14ac:dyDescent="0.35">
      <c r="A5289" s="104" t="s">
        <v>1634</v>
      </c>
      <c r="B5289" s="1">
        <v>44257</v>
      </c>
      <c r="C5289">
        <v>2</v>
      </c>
    </row>
    <row r="5290" spans="1:3" ht="14.5" x14ac:dyDescent="0.35">
      <c r="A5290" s="104" t="s">
        <v>3167</v>
      </c>
      <c r="B5290" s="1">
        <v>44257</v>
      </c>
      <c r="C5290">
        <v>8</v>
      </c>
    </row>
    <row r="5291" spans="1:3" ht="14.5" x14ac:dyDescent="0.35">
      <c r="A5291" s="104" t="s">
        <v>1775</v>
      </c>
      <c r="B5291" s="1">
        <v>44257</v>
      </c>
      <c r="C5291">
        <v>50</v>
      </c>
    </row>
    <row r="5292" spans="1:3" ht="14.5" x14ac:dyDescent="0.35">
      <c r="A5292" s="104" t="s">
        <v>1553</v>
      </c>
      <c r="B5292" s="1">
        <v>44257</v>
      </c>
      <c r="C5292">
        <v>100</v>
      </c>
    </row>
    <row r="5293" spans="1:3" ht="14.5" x14ac:dyDescent="0.35">
      <c r="A5293" s="104" t="s">
        <v>1549</v>
      </c>
      <c r="B5293" s="1">
        <v>44257</v>
      </c>
      <c r="C5293">
        <v>50</v>
      </c>
    </row>
    <row r="5294" spans="1:3" ht="14.5" x14ac:dyDescent="0.35">
      <c r="A5294" s="104" t="s">
        <v>3372</v>
      </c>
      <c r="B5294" s="1">
        <v>44257</v>
      </c>
      <c r="C5294">
        <v>1</v>
      </c>
    </row>
    <row r="5295" spans="1:3" ht="14.5" x14ac:dyDescent="0.35">
      <c r="A5295" s="104" t="s">
        <v>3373</v>
      </c>
      <c r="B5295" s="1">
        <v>44257</v>
      </c>
      <c r="C5295">
        <v>6</v>
      </c>
    </row>
    <row r="5296" spans="1:3" ht="14.5" x14ac:dyDescent="0.35">
      <c r="A5296" s="104" t="s">
        <v>3374</v>
      </c>
      <c r="B5296" s="1">
        <v>44257</v>
      </c>
      <c r="C5296">
        <v>2</v>
      </c>
    </row>
    <row r="5297" spans="1:3" ht="14.5" x14ac:dyDescent="0.35">
      <c r="A5297" s="104" t="s">
        <v>2027</v>
      </c>
      <c r="B5297" s="1">
        <v>44257</v>
      </c>
      <c r="C5297">
        <v>50</v>
      </c>
    </row>
    <row r="5298" spans="1:3" ht="14.5" x14ac:dyDescent="0.35">
      <c r="A5298" s="104" t="s">
        <v>3375</v>
      </c>
      <c r="B5298" s="1">
        <v>44257</v>
      </c>
      <c r="C5298">
        <v>2</v>
      </c>
    </row>
    <row r="5299" spans="1:3" ht="14.5" x14ac:dyDescent="0.35">
      <c r="A5299" s="104" t="s">
        <v>2970</v>
      </c>
      <c r="B5299" s="1">
        <v>44257</v>
      </c>
      <c r="C5299">
        <v>12</v>
      </c>
    </row>
    <row r="5300" spans="1:3" ht="14.5" x14ac:dyDescent="0.35">
      <c r="A5300" s="104" t="s">
        <v>3376</v>
      </c>
      <c r="B5300" s="1">
        <v>44257</v>
      </c>
      <c r="C5300">
        <v>2</v>
      </c>
    </row>
    <row r="5301" spans="1:3" ht="14.5" x14ac:dyDescent="0.35">
      <c r="A5301" s="104" t="s">
        <v>2455</v>
      </c>
      <c r="B5301" s="1">
        <v>44257</v>
      </c>
      <c r="C5301">
        <v>6</v>
      </c>
    </row>
    <row r="5302" spans="1:3" ht="14.5" x14ac:dyDescent="0.35">
      <c r="A5302" s="104" t="s">
        <v>2539</v>
      </c>
      <c r="B5302" s="1">
        <v>44257</v>
      </c>
      <c r="C5302">
        <v>2</v>
      </c>
    </row>
    <row r="5303" spans="1:3" ht="14.5" x14ac:dyDescent="0.35">
      <c r="A5303" s="104" t="s">
        <v>3377</v>
      </c>
      <c r="B5303" s="1">
        <v>44257</v>
      </c>
      <c r="C5303">
        <v>10</v>
      </c>
    </row>
    <row r="5304" spans="1:3" ht="14.5" x14ac:dyDescent="0.35">
      <c r="A5304" s="104" t="s">
        <v>3377</v>
      </c>
      <c r="B5304" s="1">
        <v>44257</v>
      </c>
      <c r="C5304">
        <v>10</v>
      </c>
    </row>
    <row r="5305" spans="1:3" ht="14.5" x14ac:dyDescent="0.35">
      <c r="A5305" s="104" t="s">
        <v>3218</v>
      </c>
      <c r="B5305" s="1">
        <v>44257</v>
      </c>
      <c r="C5305">
        <v>4</v>
      </c>
    </row>
    <row r="5306" spans="1:3" ht="14.5" x14ac:dyDescent="0.35">
      <c r="A5306" s="104" t="s">
        <v>3378</v>
      </c>
      <c r="B5306" s="1">
        <v>44257</v>
      </c>
      <c r="C5306">
        <v>8</v>
      </c>
    </row>
    <row r="5307" spans="1:3" ht="14.5" x14ac:dyDescent="0.35">
      <c r="A5307" s="104" t="s">
        <v>3378</v>
      </c>
      <c r="B5307" s="1">
        <v>44257</v>
      </c>
      <c r="C5307">
        <v>4</v>
      </c>
    </row>
    <row r="5308" spans="1:3" ht="14.5" x14ac:dyDescent="0.35">
      <c r="A5308" s="104" t="s">
        <v>3379</v>
      </c>
      <c r="B5308" s="1">
        <v>44257</v>
      </c>
      <c r="C5308">
        <v>8</v>
      </c>
    </row>
    <row r="5309" spans="1:3" ht="14.5" x14ac:dyDescent="0.35">
      <c r="A5309" s="104" t="s">
        <v>3380</v>
      </c>
      <c r="B5309" s="1">
        <v>44257</v>
      </c>
      <c r="C5309">
        <v>4</v>
      </c>
    </row>
    <row r="5310" spans="1:3" ht="14.5" x14ac:dyDescent="0.35">
      <c r="A5310" s="104" t="s">
        <v>1724</v>
      </c>
      <c r="B5310" s="1">
        <v>44257</v>
      </c>
      <c r="C5310">
        <v>100</v>
      </c>
    </row>
    <row r="5311" spans="1:3" ht="14.5" x14ac:dyDescent="0.35">
      <c r="A5311" s="104" t="s">
        <v>1724</v>
      </c>
      <c r="B5311" s="1">
        <v>44257</v>
      </c>
      <c r="C5311">
        <v>100</v>
      </c>
    </row>
    <row r="5312" spans="1:3" ht="14.5" x14ac:dyDescent="0.35">
      <c r="A5312" s="104" t="s">
        <v>2171</v>
      </c>
      <c r="B5312" s="1">
        <v>44257</v>
      </c>
      <c r="C5312">
        <v>1</v>
      </c>
    </row>
    <row r="5313" spans="1:3" ht="14.5" x14ac:dyDescent="0.35">
      <c r="A5313" s="104" t="s">
        <v>3349</v>
      </c>
      <c r="B5313" s="1">
        <v>44257</v>
      </c>
      <c r="C5313">
        <v>1</v>
      </c>
    </row>
    <row r="5314" spans="1:3" ht="14.5" x14ac:dyDescent="0.35">
      <c r="A5314" s="104" t="s">
        <v>3381</v>
      </c>
      <c r="B5314" s="1">
        <v>44257</v>
      </c>
      <c r="C5314">
        <v>1</v>
      </c>
    </row>
    <row r="5315" spans="1:3" ht="14.5" x14ac:dyDescent="0.35">
      <c r="A5315" s="104" t="s">
        <v>3382</v>
      </c>
      <c r="B5315" s="1">
        <v>44257</v>
      </c>
      <c r="C5315">
        <v>1</v>
      </c>
    </row>
    <row r="5316" spans="1:3" ht="14.5" x14ac:dyDescent="0.35">
      <c r="A5316" s="104" t="s">
        <v>2571</v>
      </c>
      <c r="B5316" s="1">
        <v>44257</v>
      </c>
      <c r="C5316">
        <v>20</v>
      </c>
    </row>
    <row r="5317" spans="1:3" ht="14.5" x14ac:dyDescent="0.35">
      <c r="A5317" s="104" t="s">
        <v>2973</v>
      </c>
      <c r="B5317" s="1">
        <v>44257</v>
      </c>
      <c r="C5317">
        <v>4</v>
      </c>
    </row>
    <row r="5318" spans="1:3" ht="14.5" x14ac:dyDescent="0.35">
      <c r="A5318" s="106">
        <v>1136514</v>
      </c>
      <c r="B5318" s="1">
        <v>44257</v>
      </c>
      <c r="C5318">
        <v>1</v>
      </c>
    </row>
    <row r="5319" spans="1:3" ht="14.5" x14ac:dyDescent="0.35">
      <c r="A5319" s="104" t="s">
        <v>2506</v>
      </c>
      <c r="B5319" s="1">
        <v>44257</v>
      </c>
      <c r="C5319">
        <v>12</v>
      </c>
    </row>
    <row r="5320" spans="1:3" ht="14.5" x14ac:dyDescent="0.35">
      <c r="A5320" s="106">
        <v>1273846</v>
      </c>
      <c r="B5320" s="1">
        <v>44257</v>
      </c>
      <c r="C5320">
        <v>1</v>
      </c>
    </row>
    <row r="5321" spans="1:3" ht="14.5" x14ac:dyDescent="0.35">
      <c r="A5321" s="104" t="s">
        <v>1445</v>
      </c>
      <c r="B5321" s="1">
        <v>44257</v>
      </c>
      <c r="C5321">
        <v>8</v>
      </c>
    </row>
    <row r="5322" spans="1:3" ht="14.5" x14ac:dyDescent="0.35">
      <c r="A5322" s="104" t="s">
        <v>1571</v>
      </c>
      <c r="B5322" s="1">
        <v>44257</v>
      </c>
      <c r="C5322">
        <v>4</v>
      </c>
    </row>
    <row r="5323" spans="1:3" ht="14.5" x14ac:dyDescent="0.35">
      <c r="A5323" s="104" t="s">
        <v>2635</v>
      </c>
      <c r="B5323" s="1">
        <v>44257</v>
      </c>
      <c r="C5323">
        <v>1</v>
      </c>
    </row>
    <row r="5324" spans="1:3" ht="14.5" x14ac:dyDescent="0.35">
      <c r="A5324" s="104" t="s">
        <v>1431</v>
      </c>
      <c r="B5324" s="1">
        <v>44257</v>
      </c>
      <c r="C5324">
        <v>16</v>
      </c>
    </row>
    <row r="5325" spans="1:3" ht="14.5" x14ac:dyDescent="0.35">
      <c r="A5325" s="104" t="s">
        <v>1431</v>
      </c>
      <c r="B5325" s="1">
        <v>44257</v>
      </c>
      <c r="C5325">
        <v>108</v>
      </c>
    </row>
    <row r="5326" spans="1:3" ht="14.5" x14ac:dyDescent="0.35">
      <c r="A5326" s="104" t="s">
        <v>1455</v>
      </c>
      <c r="B5326" s="1">
        <v>44257</v>
      </c>
      <c r="C5326">
        <v>16</v>
      </c>
    </row>
    <row r="5327" spans="1:3" ht="14.5" x14ac:dyDescent="0.35">
      <c r="A5327" s="104" t="s">
        <v>1765</v>
      </c>
      <c r="B5327" s="1">
        <v>44257</v>
      </c>
      <c r="C5327">
        <v>1</v>
      </c>
    </row>
    <row r="5328" spans="1:3" ht="14.5" x14ac:dyDescent="0.35">
      <c r="A5328" s="104" t="s">
        <v>2856</v>
      </c>
      <c r="B5328" s="1">
        <v>44257</v>
      </c>
      <c r="C5328">
        <v>1</v>
      </c>
    </row>
    <row r="5329" spans="1:3" ht="14.5" x14ac:dyDescent="0.35">
      <c r="A5329" s="104" t="s">
        <v>1531</v>
      </c>
      <c r="B5329" s="1">
        <v>44257</v>
      </c>
      <c r="C5329">
        <v>16</v>
      </c>
    </row>
    <row r="5330" spans="1:3" ht="14.5" x14ac:dyDescent="0.35">
      <c r="A5330" s="104" t="s">
        <v>2381</v>
      </c>
      <c r="B5330" s="1">
        <v>44257</v>
      </c>
      <c r="C5330">
        <v>12</v>
      </c>
    </row>
    <row r="5331" spans="1:3" ht="14.5" x14ac:dyDescent="0.35">
      <c r="A5331" s="104" t="s">
        <v>1334</v>
      </c>
      <c r="B5331" s="1">
        <v>44257</v>
      </c>
      <c r="C5331">
        <v>4</v>
      </c>
    </row>
    <row r="5332" spans="1:3" ht="14.5" x14ac:dyDescent="0.35">
      <c r="A5332" s="104" t="s">
        <v>3383</v>
      </c>
      <c r="B5332" s="1">
        <v>44257</v>
      </c>
      <c r="C5332">
        <v>1</v>
      </c>
    </row>
    <row r="5333" spans="1:3" ht="14.5" x14ac:dyDescent="0.35">
      <c r="A5333" s="104" t="s">
        <v>3384</v>
      </c>
      <c r="B5333" s="1">
        <v>44257</v>
      </c>
      <c r="C5333">
        <v>1</v>
      </c>
    </row>
    <row r="5334" spans="1:3" ht="14.5" x14ac:dyDescent="0.35">
      <c r="A5334" s="104" t="s">
        <v>3385</v>
      </c>
      <c r="B5334" s="1">
        <v>44257</v>
      </c>
      <c r="C5334">
        <v>1</v>
      </c>
    </row>
    <row r="5335" spans="1:3" ht="14.5" x14ac:dyDescent="0.35">
      <c r="A5335" s="104" t="s">
        <v>2977</v>
      </c>
      <c r="B5335" s="1">
        <v>44257</v>
      </c>
      <c r="C5335">
        <v>1</v>
      </c>
    </row>
    <row r="5336" spans="1:3" ht="14.5" x14ac:dyDescent="0.35">
      <c r="A5336" s="104" t="s">
        <v>1480</v>
      </c>
      <c r="B5336" s="1">
        <v>44257</v>
      </c>
      <c r="C5336">
        <v>2</v>
      </c>
    </row>
    <row r="5337" spans="1:3" ht="14.5" x14ac:dyDescent="0.35">
      <c r="A5337" s="104" t="s">
        <v>2688</v>
      </c>
      <c r="B5337" s="1">
        <v>44257</v>
      </c>
      <c r="C5337">
        <v>2</v>
      </c>
    </row>
    <row r="5338" spans="1:3" ht="14.5" x14ac:dyDescent="0.35">
      <c r="A5338" s="104" t="s">
        <v>3386</v>
      </c>
      <c r="B5338" s="1">
        <v>44257</v>
      </c>
      <c r="C5338">
        <v>1</v>
      </c>
    </row>
    <row r="5339" spans="1:3" ht="14.5" x14ac:dyDescent="0.35">
      <c r="A5339" s="104" t="s">
        <v>1585</v>
      </c>
      <c r="B5339" s="1">
        <v>44257</v>
      </c>
      <c r="C5339">
        <v>3</v>
      </c>
    </row>
    <row r="5340" spans="1:3" ht="14.5" x14ac:dyDescent="0.35">
      <c r="A5340" s="104" t="s">
        <v>3387</v>
      </c>
      <c r="B5340" s="1">
        <v>44258</v>
      </c>
      <c r="C5340">
        <v>10</v>
      </c>
    </row>
    <row r="5341" spans="1:3" ht="14.5" x14ac:dyDescent="0.35">
      <c r="A5341" s="104" t="s">
        <v>3388</v>
      </c>
      <c r="B5341" s="1">
        <v>44258</v>
      </c>
      <c r="C5341">
        <v>4</v>
      </c>
    </row>
    <row r="5342" spans="1:3" ht="14.5" x14ac:dyDescent="0.35">
      <c r="A5342" s="104" t="s">
        <v>1918</v>
      </c>
      <c r="B5342" s="1">
        <v>44258</v>
      </c>
      <c r="C5342">
        <v>10</v>
      </c>
    </row>
    <row r="5343" spans="1:3" ht="14.5" x14ac:dyDescent="0.35">
      <c r="A5343" s="104" t="s">
        <v>1918</v>
      </c>
      <c r="B5343" s="1">
        <v>44258</v>
      </c>
      <c r="C5343">
        <v>8</v>
      </c>
    </row>
    <row r="5344" spans="1:3" ht="14.5" x14ac:dyDescent="0.35">
      <c r="A5344" s="104" t="s">
        <v>2977</v>
      </c>
      <c r="B5344" s="1">
        <v>44258</v>
      </c>
      <c r="C5344">
        <v>1</v>
      </c>
    </row>
    <row r="5345" spans="1:3" ht="14.5" x14ac:dyDescent="0.35">
      <c r="A5345" s="104" t="s">
        <v>2446</v>
      </c>
      <c r="B5345" s="1">
        <v>44258</v>
      </c>
      <c r="C5345">
        <v>100</v>
      </c>
    </row>
    <row r="5346" spans="1:3" ht="14.5" x14ac:dyDescent="0.35">
      <c r="A5346" s="104" t="s">
        <v>3341</v>
      </c>
      <c r="B5346" s="1">
        <v>44258</v>
      </c>
      <c r="C5346">
        <v>2</v>
      </c>
    </row>
    <row r="5347" spans="1:3" ht="14.5" x14ac:dyDescent="0.35">
      <c r="A5347" s="104" t="s">
        <v>3341</v>
      </c>
      <c r="B5347" s="1">
        <v>44258</v>
      </c>
      <c r="C5347">
        <v>1</v>
      </c>
    </row>
    <row r="5348" spans="1:3" ht="14.5" x14ac:dyDescent="0.35">
      <c r="A5348" s="104" t="s">
        <v>3389</v>
      </c>
      <c r="B5348" s="1">
        <v>44258</v>
      </c>
      <c r="C5348">
        <v>8</v>
      </c>
    </row>
    <row r="5349" spans="1:3" ht="14.5" x14ac:dyDescent="0.35">
      <c r="A5349" s="104" t="s">
        <v>3361</v>
      </c>
      <c r="B5349" s="1">
        <v>44258</v>
      </c>
      <c r="C5349">
        <v>8</v>
      </c>
    </row>
    <row r="5350" spans="1:3" ht="14.5" x14ac:dyDescent="0.35">
      <c r="A5350" s="104" t="s">
        <v>1763</v>
      </c>
      <c r="B5350" s="1">
        <v>44258</v>
      </c>
      <c r="C5350">
        <v>128</v>
      </c>
    </row>
    <row r="5351" spans="1:3" ht="14.5" x14ac:dyDescent="0.35">
      <c r="A5351" s="104" t="s">
        <v>2860</v>
      </c>
      <c r="B5351" s="1">
        <v>44258</v>
      </c>
      <c r="C5351">
        <v>2</v>
      </c>
    </row>
    <row r="5352" spans="1:3" ht="14.5" x14ac:dyDescent="0.35">
      <c r="A5352" s="104" t="s">
        <v>3390</v>
      </c>
      <c r="B5352" s="1">
        <v>44258</v>
      </c>
      <c r="C5352">
        <v>2</v>
      </c>
    </row>
    <row r="5353" spans="1:3" ht="14.5" x14ac:dyDescent="0.35">
      <c r="A5353" s="104" t="s">
        <v>1375</v>
      </c>
      <c r="B5353" s="1">
        <v>44258</v>
      </c>
      <c r="C5353">
        <v>11</v>
      </c>
    </row>
    <row r="5354" spans="1:3" ht="14.5" x14ac:dyDescent="0.35">
      <c r="A5354" s="104" t="s">
        <v>2019</v>
      </c>
      <c r="B5354" s="1">
        <v>44258</v>
      </c>
      <c r="C5354">
        <v>16</v>
      </c>
    </row>
    <row r="5355" spans="1:3" ht="14.5" x14ac:dyDescent="0.35">
      <c r="A5355" s="104" t="s">
        <v>1362</v>
      </c>
      <c r="B5355" s="1">
        <v>44258</v>
      </c>
      <c r="C5355">
        <v>24</v>
      </c>
    </row>
    <row r="5356" spans="1:3" ht="14.5" x14ac:dyDescent="0.35">
      <c r="A5356" s="104" t="s">
        <v>2860</v>
      </c>
      <c r="B5356" s="1">
        <v>44258</v>
      </c>
      <c r="C5356">
        <v>2</v>
      </c>
    </row>
    <row r="5357" spans="1:3" ht="14.5" x14ac:dyDescent="0.35">
      <c r="A5357" s="104" t="s">
        <v>1279</v>
      </c>
      <c r="B5357" s="1">
        <v>44258</v>
      </c>
      <c r="C5357">
        <v>7000</v>
      </c>
    </row>
    <row r="5358" spans="1:3" ht="14.5" x14ac:dyDescent="0.35">
      <c r="A5358" s="104" t="s">
        <v>681</v>
      </c>
      <c r="B5358" s="1">
        <v>44258</v>
      </c>
      <c r="C5358">
        <v>1</v>
      </c>
    </row>
    <row r="5359" spans="1:3" ht="14.5" x14ac:dyDescent="0.35">
      <c r="A5359" s="104" t="s">
        <v>1908</v>
      </c>
      <c r="B5359" s="1">
        <v>44258</v>
      </c>
      <c r="C5359">
        <v>1</v>
      </c>
    </row>
    <row r="5360" spans="1:3" ht="14.5" x14ac:dyDescent="0.35">
      <c r="A5360" s="104" t="s">
        <v>1716</v>
      </c>
      <c r="B5360" s="1">
        <v>44258</v>
      </c>
      <c r="C5360">
        <v>8</v>
      </c>
    </row>
    <row r="5361" spans="1:3" ht="14.5" x14ac:dyDescent="0.35">
      <c r="A5361" s="104" t="s">
        <v>3391</v>
      </c>
      <c r="B5361" s="1">
        <v>44258</v>
      </c>
      <c r="C5361">
        <v>4</v>
      </c>
    </row>
    <row r="5362" spans="1:3" ht="14.5" x14ac:dyDescent="0.35">
      <c r="A5362" s="104" t="s">
        <v>3391</v>
      </c>
      <c r="B5362" s="1">
        <v>44258</v>
      </c>
      <c r="C5362">
        <v>4</v>
      </c>
    </row>
    <row r="5363" spans="1:3" ht="14.5" x14ac:dyDescent="0.35">
      <c r="A5363" s="104" t="s">
        <v>2170</v>
      </c>
      <c r="B5363" s="1">
        <v>44258</v>
      </c>
      <c r="C5363">
        <v>4</v>
      </c>
    </row>
    <row r="5364" spans="1:3" ht="14.5" x14ac:dyDescent="0.35">
      <c r="A5364" s="104" t="s">
        <v>3392</v>
      </c>
      <c r="B5364" s="1">
        <v>44258</v>
      </c>
      <c r="C5364">
        <v>3</v>
      </c>
    </row>
    <row r="5365" spans="1:3" ht="14.5" x14ac:dyDescent="0.35">
      <c r="A5365" s="104" t="s">
        <v>3393</v>
      </c>
      <c r="B5365" s="1">
        <v>44258</v>
      </c>
      <c r="C5365">
        <v>2</v>
      </c>
    </row>
    <row r="5366" spans="1:3" ht="14.5" x14ac:dyDescent="0.35">
      <c r="A5366" s="104" t="s">
        <v>825</v>
      </c>
      <c r="B5366" s="1">
        <v>44258</v>
      </c>
      <c r="C5366">
        <v>1</v>
      </c>
    </row>
    <row r="5367" spans="1:3" ht="14.5" x14ac:dyDescent="0.35">
      <c r="A5367" s="104" t="s">
        <v>1970</v>
      </c>
      <c r="B5367" s="1">
        <v>44258</v>
      </c>
      <c r="C5367">
        <v>50</v>
      </c>
    </row>
    <row r="5368" spans="1:3" ht="14.5" x14ac:dyDescent="0.35">
      <c r="A5368" s="104" t="s">
        <v>106</v>
      </c>
      <c r="B5368" s="1">
        <v>44258</v>
      </c>
      <c r="C5368">
        <v>1</v>
      </c>
    </row>
    <row r="5369" spans="1:3" ht="14.5" x14ac:dyDescent="0.35">
      <c r="A5369" s="104" t="s">
        <v>3394</v>
      </c>
      <c r="B5369" s="1">
        <v>44258</v>
      </c>
      <c r="C5369">
        <v>10</v>
      </c>
    </row>
    <row r="5370" spans="1:3" ht="14.5" x14ac:dyDescent="0.35">
      <c r="A5370" s="104" t="s">
        <v>2048</v>
      </c>
      <c r="B5370" s="1">
        <v>44258</v>
      </c>
      <c r="C5370">
        <v>8</v>
      </c>
    </row>
    <row r="5371" spans="1:3" ht="14.5" x14ac:dyDescent="0.35">
      <c r="A5371" s="104" t="s">
        <v>2578</v>
      </c>
      <c r="B5371" s="1">
        <v>44258</v>
      </c>
      <c r="C5371">
        <v>16</v>
      </c>
    </row>
    <row r="5372" spans="1:3" ht="14.5" x14ac:dyDescent="0.35">
      <c r="A5372" s="104" t="s">
        <v>19</v>
      </c>
      <c r="B5372" s="1">
        <v>44258</v>
      </c>
      <c r="C5372">
        <v>1</v>
      </c>
    </row>
    <row r="5373" spans="1:3" ht="14.5" x14ac:dyDescent="0.35">
      <c r="A5373" s="104" t="s">
        <v>444</v>
      </c>
      <c r="B5373" s="1">
        <v>44258</v>
      </c>
      <c r="C5373">
        <v>4</v>
      </c>
    </row>
    <row r="5374" spans="1:3" ht="14.5" x14ac:dyDescent="0.35">
      <c r="A5374" s="104" t="s">
        <v>1675</v>
      </c>
      <c r="B5374" s="1">
        <v>44258</v>
      </c>
      <c r="C5374">
        <v>16</v>
      </c>
    </row>
    <row r="5375" spans="1:3" ht="14.5" x14ac:dyDescent="0.35">
      <c r="A5375" s="104" t="s">
        <v>3395</v>
      </c>
      <c r="B5375" s="1">
        <v>44258</v>
      </c>
      <c r="C5375">
        <v>3</v>
      </c>
    </row>
    <row r="5376" spans="1:3" ht="14.5" x14ac:dyDescent="0.35">
      <c r="A5376" s="104" t="s">
        <v>160</v>
      </c>
      <c r="B5376" s="1">
        <v>44258</v>
      </c>
      <c r="C5376">
        <v>4</v>
      </c>
    </row>
    <row r="5377" spans="1:3" ht="14.5" x14ac:dyDescent="0.35">
      <c r="A5377" s="104" t="s">
        <v>1158</v>
      </c>
      <c r="B5377" s="1">
        <v>44258</v>
      </c>
      <c r="C5377">
        <v>8</v>
      </c>
    </row>
    <row r="5378" spans="1:3" ht="14.5" x14ac:dyDescent="0.35">
      <c r="A5378" s="104" t="s">
        <v>1658</v>
      </c>
      <c r="B5378" s="1">
        <v>44258</v>
      </c>
      <c r="C5378">
        <v>16</v>
      </c>
    </row>
    <row r="5379" spans="1:3" ht="14.5" x14ac:dyDescent="0.35">
      <c r="A5379" s="104" t="s">
        <v>1381</v>
      </c>
      <c r="B5379" s="1">
        <v>44258</v>
      </c>
      <c r="C5379">
        <v>6</v>
      </c>
    </row>
    <row r="5380" spans="1:3" ht="14.5" x14ac:dyDescent="0.35">
      <c r="A5380" s="104" t="s">
        <v>1384</v>
      </c>
      <c r="B5380" s="1">
        <v>44258</v>
      </c>
      <c r="C5380">
        <v>8</v>
      </c>
    </row>
    <row r="5381" spans="1:3" ht="14.5" x14ac:dyDescent="0.35">
      <c r="A5381" s="104" t="s">
        <v>1712</v>
      </c>
      <c r="B5381" s="1">
        <v>44258</v>
      </c>
      <c r="C5381">
        <v>24</v>
      </c>
    </row>
    <row r="5382" spans="1:3" ht="14.5" x14ac:dyDescent="0.35">
      <c r="A5382" s="104" t="s">
        <v>3396</v>
      </c>
      <c r="B5382" s="1">
        <v>44258</v>
      </c>
      <c r="C5382">
        <v>4</v>
      </c>
    </row>
    <row r="5383" spans="1:3" ht="14.5" x14ac:dyDescent="0.35">
      <c r="A5383" s="104" t="s">
        <v>1390</v>
      </c>
      <c r="B5383" s="1">
        <v>44258</v>
      </c>
      <c r="C5383">
        <v>16</v>
      </c>
    </row>
    <row r="5384" spans="1:3" ht="14.5" x14ac:dyDescent="0.35">
      <c r="A5384" s="104" t="s">
        <v>3000</v>
      </c>
      <c r="B5384" s="1">
        <v>44258</v>
      </c>
      <c r="C5384">
        <v>4</v>
      </c>
    </row>
    <row r="5385" spans="1:3" ht="14.5" x14ac:dyDescent="0.35">
      <c r="A5385" s="104" t="s">
        <v>129</v>
      </c>
      <c r="B5385" s="1">
        <v>44258</v>
      </c>
      <c r="C5385">
        <v>8</v>
      </c>
    </row>
    <row r="5386" spans="1:3" ht="14.5" x14ac:dyDescent="0.35">
      <c r="A5386" s="104" t="s">
        <v>191</v>
      </c>
      <c r="B5386" s="1">
        <v>44258</v>
      </c>
      <c r="C5386">
        <v>4</v>
      </c>
    </row>
    <row r="5387" spans="1:3" ht="14.5" x14ac:dyDescent="0.35">
      <c r="A5387" s="104" t="s">
        <v>1514</v>
      </c>
      <c r="B5387" s="1">
        <v>44258</v>
      </c>
      <c r="C5387">
        <v>2</v>
      </c>
    </row>
    <row r="5388" spans="1:3" ht="14.5" x14ac:dyDescent="0.35">
      <c r="A5388" s="104" t="s">
        <v>1964</v>
      </c>
      <c r="B5388" s="1">
        <v>44258</v>
      </c>
      <c r="C5388">
        <v>8</v>
      </c>
    </row>
    <row r="5389" spans="1:3" ht="14.5" x14ac:dyDescent="0.35">
      <c r="A5389" s="104" t="s">
        <v>2660</v>
      </c>
      <c r="B5389" s="1">
        <v>44258</v>
      </c>
      <c r="C5389">
        <v>6</v>
      </c>
    </row>
    <row r="5390" spans="1:3" ht="14.5" x14ac:dyDescent="0.35">
      <c r="A5390" s="104" t="s">
        <v>3113</v>
      </c>
      <c r="B5390" s="1">
        <v>44258</v>
      </c>
      <c r="C5390">
        <v>6</v>
      </c>
    </row>
    <row r="5391" spans="1:3" ht="14.5" x14ac:dyDescent="0.35">
      <c r="A5391" s="104" t="s">
        <v>2216</v>
      </c>
      <c r="B5391" s="1">
        <v>44258</v>
      </c>
      <c r="C5391">
        <v>12</v>
      </c>
    </row>
    <row r="5392" spans="1:3" ht="14.5" x14ac:dyDescent="0.35">
      <c r="A5392" s="104" t="s">
        <v>3077</v>
      </c>
      <c r="B5392" s="1">
        <v>44258</v>
      </c>
      <c r="C5392">
        <v>8</v>
      </c>
    </row>
    <row r="5393" spans="1:3" ht="14.5" x14ac:dyDescent="0.35">
      <c r="A5393" s="104" t="s">
        <v>1948</v>
      </c>
      <c r="B5393" s="1">
        <v>44258</v>
      </c>
      <c r="C5393">
        <v>2</v>
      </c>
    </row>
    <row r="5394" spans="1:3" ht="14.5" x14ac:dyDescent="0.35">
      <c r="A5394" s="104" t="s">
        <v>3397</v>
      </c>
      <c r="B5394" s="1">
        <v>44258</v>
      </c>
      <c r="C5394">
        <v>2</v>
      </c>
    </row>
    <row r="5395" spans="1:3" ht="14.5" x14ac:dyDescent="0.35">
      <c r="A5395" s="104" t="s">
        <v>3397</v>
      </c>
      <c r="B5395" s="1">
        <v>44258</v>
      </c>
      <c r="C5395">
        <v>6</v>
      </c>
    </row>
    <row r="5396" spans="1:3" ht="14.5" x14ac:dyDescent="0.35">
      <c r="A5396" s="104" t="s">
        <v>1440</v>
      </c>
      <c r="B5396" s="1">
        <v>44258</v>
      </c>
      <c r="C5396">
        <v>6</v>
      </c>
    </row>
    <row r="5397" spans="1:3" ht="14.5" x14ac:dyDescent="0.35">
      <c r="A5397" s="104" t="s">
        <v>1589</v>
      </c>
      <c r="B5397" s="1">
        <v>44258</v>
      </c>
      <c r="C5397">
        <v>8</v>
      </c>
    </row>
    <row r="5398" spans="1:3" ht="14.5" x14ac:dyDescent="0.35">
      <c r="A5398" s="104" t="s">
        <v>60</v>
      </c>
      <c r="B5398" s="1">
        <v>44258</v>
      </c>
      <c r="C5398">
        <v>1</v>
      </c>
    </row>
    <row r="5399" spans="1:3" ht="14.5" x14ac:dyDescent="0.35">
      <c r="A5399" s="104" t="s">
        <v>6</v>
      </c>
      <c r="B5399" s="1">
        <v>44258</v>
      </c>
      <c r="C5399">
        <v>1</v>
      </c>
    </row>
    <row r="5400" spans="1:3" ht="14.5" x14ac:dyDescent="0.35">
      <c r="A5400" s="104" t="s">
        <v>181</v>
      </c>
      <c r="B5400" s="1">
        <v>44258</v>
      </c>
      <c r="C5400">
        <v>3</v>
      </c>
    </row>
    <row r="5401" spans="1:3" ht="14.5" x14ac:dyDescent="0.35">
      <c r="A5401" s="104" t="s">
        <v>1822</v>
      </c>
      <c r="B5401" s="1">
        <v>44258</v>
      </c>
      <c r="C5401">
        <v>24</v>
      </c>
    </row>
    <row r="5402" spans="1:3" ht="14.5" x14ac:dyDescent="0.35">
      <c r="A5402" s="104" t="s">
        <v>1346</v>
      </c>
      <c r="B5402" s="1">
        <v>44258</v>
      </c>
      <c r="C5402">
        <v>16</v>
      </c>
    </row>
    <row r="5403" spans="1:3" ht="14.5" x14ac:dyDescent="0.35">
      <c r="A5403" s="104" t="s">
        <v>8</v>
      </c>
      <c r="B5403" s="1">
        <v>44258</v>
      </c>
      <c r="C5403">
        <v>3</v>
      </c>
    </row>
    <row r="5404" spans="1:3" ht="14.5" x14ac:dyDescent="0.35">
      <c r="A5404" s="104" t="s">
        <v>1314</v>
      </c>
      <c r="B5404" s="1">
        <v>44258</v>
      </c>
      <c r="C5404">
        <v>50</v>
      </c>
    </row>
    <row r="5405" spans="1:3" ht="14.5" x14ac:dyDescent="0.35">
      <c r="A5405" s="104" t="s">
        <v>1279</v>
      </c>
      <c r="B5405" s="1">
        <v>44258</v>
      </c>
      <c r="C5405">
        <v>100</v>
      </c>
    </row>
    <row r="5406" spans="1:3" ht="14.5" x14ac:dyDescent="0.35">
      <c r="A5406" s="104" t="s">
        <v>9</v>
      </c>
      <c r="B5406" s="1">
        <v>44258</v>
      </c>
      <c r="C5406">
        <v>6</v>
      </c>
    </row>
    <row r="5407" spans="1:3" ht="14.5" x14ac:dyDescent="0.35">
      <c r="A5407" s="104" t="s">
        <v>10</v>
      </c>
      <c r="B5407" s="1">
        <v>44258</v>
      </c>
      <c r="C5407">
        <v>2</v>
      </c>
    </row>
    <row r="5408" spans="1:3" ht="14.5" x14ac:dyDescent="0.35">
      <c r="A5408" s="104" t="s">
        <v>3049</v>
      </c>
      <c r="B5408" s="1">
        <v>44258</v>
      </c>
      <c r="C5408">
        <v>2</v>
      </c>
    </row>
    <row r="5409" spans="1:3" ht="14.5" x14ac:dyDescent="0.35">
      <c r="A5409" s="104" t="s">
        <v>2906</v>
      </c>
      <c r="B5409" s="1">
        <v>44258</v>
      </c>
      <c r="C5409">
        <v>2</v>
      </c>
    </row>
    <row r="5410" spans="1:3" ht="14.5" x14ac:dyDescent="0.35">
      <c r="A5410" s="104" t="s">
        <v>3398</v>
      </c>
      <c r="B5410" s="1">
        <v>44258</v>
      </c>
      <c r="C5410">
        <v>1</v>
      </c>
    </row>
    <row r="5411" spans="1:3" ht="14.5" x14ac:dyDescent="0.35">
      <c r="A5411" s="104" t="s">
        <v>3399</v>
      </c>
      <c r="B5411" s="1">
        <v>44258</v>
      </c>
      <c r="C5411">
        <v>50</v>
      </c>
    </row>
    <row r="5412" spans="1:3" ht="14.5" x14ac:dyDescent="0.35">
      <c r="A5412" s="104" t="s">
        <v>1355</v>
      </c>
      <c r="B5412" s="1">
        <v>44258</v>
      </c>
      <c r="C5412">
        <v>1600</v>
      </c>
    </row>
    <row r="5413" spans="1:3" ht="14.5" x14ac:dyDescent="0.35">
      <c r="A5413" s="104" t="s">
        <v>1355</v>
      </c>
      <c r="B5413" s="1">
        <v>44258</v>
      </c>
      <c r="C5413">
        <v>400</v>
      </c>
    </row>
    <row r="5414" spans="1:3" ht="14.5" x14ac:dyDescent="0.35">
      <c r="A5414" s="104" t="s">
        <v>1998</v>
      </c>
      <c r="B5414" s="1">
        <v>44258</v>
      </c>
      <c r="C5414">
        <v>100</v>
      </c>
    </row>
    <row r="5415" spans="1:3" ht="14.5" x14ac:dyDescent="0.35">
      <c r="A5415" s="104" t="s">
        <v>1359</v>
      </c>
      <c r="B5415" s="1">
        <v>44258</v>
      </c>
      <c r="C5415">
        <v>500</v>
      </c>
    </row>
    <row r="5416" spans="1:3" ht="14.5" x14ac:dyDescent="0.35">
      <c r="A5416" s="104" t="s">
        <v>1696</v>
      </c>
      <c r="B5416" s="1">
        <v>44258</v>
      </c>
      <c r="C5416">
        <v>100</v>
      </c>
    </row>
    <row r="5417" spans="1:3" ht="14.5" x14ac:dyDescent="0.35">
      <c r="A5417" s="104" t="s">
        <v>1457</v>
      </c>
      <c r="B5417" s="1">
        <v>44258</v>
      </c>
      <c r="C5417">
        <v>100</v>
      </c>
    </row>
    <row r="5418" spans="1:3" ht="14.5" x14ac:dyDescent="0.35">
      <c r="A5418" s="104" t="s">
        <v>1307</v>
      </c>
      <c r="B5418" s="1">
        <v>44258</v>
      </c>
      <c r="C5418">
        <v>200</v>
      </c>
    </row>
    <row r="5419" spans="1:3" ht="14.5" x14ac:dyDescent="0.35">
      <c r="A5419" s="104" t="s">
        <v>1279</v>
      </c>
      <c r="B5419" s="1">
        <v>44258</v>
      </c>
      <c r="C5419">
        <v>100</v>
      </c>
    </row>
    <row r="5420" spans="1:3" ht="14.5" x14ac:dyDescent="0.35">
      <c r="A5420" s="104" t="s">
        <v>3102</v>
      </c>
      <c r="B5420" s="1">
        <v>44258</v>
      </c>
      <c r="C5420">
        <v>3</v>
      </c>
    </row>
    <row r="5421" spans="1:3" ht="14.5" x14ac:dyDescent="0.35">
      <c r="A5421" s="104" t="s">
        <v>1879</v>
      </c>
      <c r="B5421" s="1">
        <v>44258</v>
      </c>
      <c r="C5421">
        <v>10</v>
      </c>
    </row>
    <row r="5422" spans="1:3" ht="14.5" x14ac:dyDescent="0.35">
      <c r="A5422" s="104" t="s">
        <v>480</v>
      </c>
      <c r="B5422" s="1">
        <v>44258</v>
      </c>
      <c r="C5422">
        <v>5</v>
      </c>
    </row>
    <row r="5423" spans="1:3" ht="14.5" x14ac:dyDescent="0.35">
      <c r="A5423" s="105" t="s">
        <v>481</v>
      </c>
      <c r="B5423" s="1">
        <v>44258</v>
      </c>
      <c r="C5423">
        <v>1</v>
      </c>
    </row>
    <row r="5424" spans="1:3" ht="14.5" x14ac:dyDescent="0.35">
      <c r="A5424" s="105" t="s">
        <v>298</v>
      </c>
      <c r="B5424" s="1">
        <v>44258</v>
      </c>
      <c r="C5424">
        <v>1</v>
      </c>
    </row>
    <row r="5425" spans="1:3" ht="14.5" x14ac:dyDescent="0.35">
      <c r="A5425" s="105" t="s">
        <v>226</v>
      </c>
      <c r="B5425" s="1">
        <v>44258</v>
      </c>
      <c r="C5425">
        <v>1</v>
      </c>
    </row>
    <row r="5426" spans="1:3" ht="14.5" x14ac:dyDescent="0.35">
      <c r="A5426" s="105" t="s">
        <v>81</v>
      </c>
      <c r="B5426" s="1">
        <v>44258</v>
      </c>
      <c r="C5426">
        <v>1</v>
      </c>
    </row>
    <row r="5427" spans="1:3" ht="14.5" x14ac:dyDescent="0.35">
      <c r="A5427" s="105" t="s">
        <v>406</v>
      </c>
      <c r="B5427" s="1">
        <v>44258</v>
      </c>
      <c r="C5427">
        <v>1</v>
      </c>
    </row>
    <row r="5428" spans="1:3" ht="14.5" x14ac:dyDescent="0.35">
      <c r="A5428" s="105" t="s">
        <v>407</v>
      </c>
      <c r="B5428" s="1">
        <v>44258</v>
      </c>
      <c r="C5428">
        <v>1</v>
      </c>
    </row>
    <row r="5429" spans="1:3" ht="14.5" x14ac:dyDescent="0.35">
      <c r="A5429" s="104">
        <v>9542610</v>
      </c>
      <c r="B5429" s="1">
        <v>44258</v>
      </c>
      <c r="C5429">
        <v>50</v>
      </c>
    </row>
    <row r="5430" spans="1:3" ht="14.5" x14ac:dyDescent="0.35">
      <c r="A5430" s="104" t="s">
        <v>1515</v>
      </c>
      <c r="B5430" s="1">
        <v>44258</v>
      </c>
      <c r="C5430">
        <v>100</v>
      </c>
    </row>
    <row r="5431" spans="1:3" ht="14.5" x14ac:dyDescent="0.35">
      <c r="A5431" s="104" t="s">
        <v>825</v>
      </c>
      <c r="B5431" s="1">
        <v>44258</v>
      </c>
      <c r="C5431">
        <v>1</v>
      </c>
    </row>
    <row r="5432" spans="1:3" ht="14.5" x14ac:dyDescent="0.35">
      <c r="A5432" s="104" t="s">
        <v>106</v>
      </c>
      <c r="B5432" s="1">
        <v>44258</v>
      </c>
      <c r="C5432">
        <v>3</v>
      </c>
    </row>
    <row r="5433" spans="1:3" ht="14.5" x14ac:dyDescent="0.35">
      <c r="A5433" s="104" t="s">
        <v>395</v>
      </c>
      <c r="B5433" s="1">
        <v>44258</v>
      </c>
      <c r="C5433">
        <v>1</v>
      </c>
    </row>
    <row r="5434" spans="1:3" ht="14.5" x14ac:dyDescent="0.35">
      <c r="A5434" s="104" t="s">
        <v>19</v>
      </c>
      <c r="B5434" s="1">
        <v>44258</v>
      </c>
      <c r="C5434">
        <v>3</v>
      </c>
    </row>
    <row r="5435" spans="1:3" ht="14.5" x14ac:dyDescent="0.35">
      <c r="A5435" s="104" t="s">
        <v>2578</v>
      </c>
      <c r="B5435" s="1">
        <v>44258</v>
      </c>
      <c r="C5435">
        <v>8</v>
      </c>
    </row>
    <row r="5436" spans="1:3" ht="14.5" x14ac:dyDescent="0.35">
      <c r="A5436" s="104" t="s">
        <v>2048</v>
      </c>
      <c r="B5436" s="1">
        <v>44258</v>
      </c>
      <c r="C5436">
        <v>8</v>
      </c>
    </row>
    <row r="5437" spans="1:3" ht="14.5" x14ac:dyDescent="0.35">
      <c r="A5437" s="104" t="s">
        <v>1923</v>
      </c>
      <c r="B5437" s="1">
        <v>44258</v>
      </c>
      <c r="C5437">
        <v>2</v>
      </c>
    </row>
    <row r="5438" spans="1:3" ht="14.5" x14ac:dyDescent="0.35">
      <c r="A5438" s="104" t="s">
        <v>2271</v>
      </c>
      <c r="B5438" s="1">
        <v>44258</v>
      </c>
      <c r="C5438">
        <v>16</v>
      </c>
    </row>
    <row r="5439" spans="1:3" ht="14.5" x14ac:dyDescent="0.35">
      <c r="A5439" s="104" t="s">
        <v>1802</v>
      </c>
      <c r="B5439" s="1">
        <v>44258</v>
      </c>
      <c r="C5439">
        <v>48</v>
      </c>
    </row>
    <row r="5440" spans="1:3" ht="14.5" x14ac:dyDescent="0.35">
      <c r="A5440" s="104" t="s">
        <v>1859</v>
      </c>
      <c r="B5440" s="1">
        <v>44258</v>
      </c>
      <c r="C5440">
        <v>16</v>
      </c>
    </row>
    <row r="5441" spans="1:3" ht="14.5" x14ac:dyDescent="0.35">
      <c r="A5441" s="104" t="s">
        <v>3180</v>
      </c>
      <c r="B5441" s="1">
        <v>44258</v>
      </c>
      <c r="C5441">
        <v>2</v>
      </c>
    </row>
    <row r="5442" spans="1:3" ht="14.5" x14ac:dyDescent="0.35">
      <c r="A5442" s="104" t="s">
        <v>1658</v>
      </c>
      <c r="B5442" s="1">
        <v>44258</v>
      </c>
      <c r="C5442">
        <v>16</v>
      </c>
    </row>
    <row r="5443" spans="1:3" ht="14.5" x14ac:dyDescent="0.35">
      <c r="A5443" s="104" t="s">
        <v>1688</v>
      </c>
      <c r="B5443" s="1">
        <v>44258</v>
      </c>
      <c r="C5443">
        <v>16</v>
      </c>
    </row>
    <row r="5444" spans="1:3" ht="14.5" x14ac:dyDescent="0.35">
      <c r="A5444" s="104" t="s">
        <v>1597</v>
      </c>
      <c r="B5444" s="1">
        <v>44258</v>
      </c>
      <c r="C5444">
        <v>12</v>
      </c>
    </row>
    <row r="5445" spans="1:3" ht="14.5" x14ac:dyDescent="0.35">
      <c r="A5445" s="104" t="s">
        <v>1712</v>
      </c>
      <c r="B5445" s="1">
        <v>44258</v>
      </c>
      <c r="C5445">
        <v>16</v>
      </c>
    </row>
    <row r="5446" spans="1:3" ht="14.5" x14ac:dyDescent="0.35">
      <c r="A5446" s="104" t="s">
        <v>1712</v>
      </c>
      <c r="B5446" s="1">
        <v>44258</v>
      </c>
      <c r="C5446">
        <v>16</v>
      </c>
    </row>
    <row r="5447" spans="1:3" ht="14.5" x14ac:dyDescent="0.35">
      <c r="A5447" s="104" t="s">
        <v>1491</v>
      </c>
      <c r="B5447" s="1">
        <v>44258</v>
      </c>
      <c r="C5447">
        <v>16</v>
      </c>
    </row>
    <row r="5448" spans="1:3" ht="14.5" x14ac:dyDescent="0.35">
      <c r="A5448" s="104" t="s">
        <v>1491</v>
      </c>
      <c r="B5448" s="1">
        <v>44258</v>
      </c>
      <c r="C5448">
        <v>16</v>
      </c>
    </row>
    <row r="5449" spans="1:3" ht="14.5" x14ac:dyDescent="0.35">
      <c r="A5449" s="104" t="s">
        <v>1408</v>
      </c>
      <c r="B5449" s="1">
        <v>44258</v>
      </c>
      <c r="C5449">
        <v>24</v>
      </c>
    </row>
    <row r="5450" spans="1:3" ht="14.5" x14ac:dyDescent="0.35">
      <c r="A5450" s="104" t="s">
        <v>1408</v>
      </c>
      <c r="B5450" s="1">
        <v>44258</v>
      </c>
      <c r="C5450">
        <v>8</v>
      </c>
    </row>
    <row r="5451" spans="1:3" ht="14.5" x14ac:dyDescent="0.35">
      <c r="A5451" s="104" t="s">
        <v>1862</v>
      </c>
      <c r="B5451" s="1">
        <v>44258</v>
      </c>
      <c r="C5451">
        <v>32</v>
      </c>
    </row>
    <row r="5452" spans="1:3" ht="14.5" x14ac:dyDescent="0.35">
      <c r="A5452" s="104" t="s">
        <v>1864</v>
      </c>
      <c r="B5452" s="1">
        <v>44258</v>
      </c>
      <c r="C5452">
        <v>32</v>
      </c>
    </row>
    <row r="5453" spans="1:3" ht="14.5" x14ac:dyDescent="0.35">
      <c r="A5453" s="104" t="s">
        <v>1599</v>
      </c>
      <c r="B5453" s="1">
        <v>44258</v>
      </c>
      <c r="C5453">
        <v>12</v>
      </c>
    </row>
    <row r="5454" spans="1:3" ht="14.5" x14ac:dyDescent="0.35">
      <c r="A5454" s="104" t="s">
        <v>1438</v>
      </c>
      <c r="B5454" s="1">
        <v>44258</v>
      </c>
      <c r="C5454">
        <v>16</v>
      </c>
    </row>
    <row r="5455" spans="1:3" ht="14.5" x14ac:dyDescent="0.35">
      <c r="A5455" s="104" t="s">
        <v>2755</v>
      </c>
      <c r="B5455" s="1">
        <v>44258</v>
      </c>
      <c r="C5455">
        <v>32</v>
      </c>
    </row>
    <row r="5456" spans="1:3" ht="14.5" x14ac:dyDescent="0.35">
      <c r="A5456" s="104" t="s">
        <v>1444</v>
      </c>
      <c r="B5456" s="1">
        <v>44258</v>
      </c>
      <c r="C5456">
        <v>16</v>
      </c>
    </row>
    <row r="5457" spans="1:3" ht="14.5" x14ac:dyDescent="0.35">
      <c r="A5457" s="104" t="s">
        <v>1588</v>
      </c>
      <c r="B5457" s="1">
        <v>44258</v>
      </c>
      <c r="C5457">
        <v>64</v>
      </c>
    </row>
    <row r="5458" spans="1:3" ht="14.5" x14ac:dyDescent="0.35">
      <c r="A5458" s="104" t="s">
        <v>1571</v>
      </c>
      <c r="B5458" s="1">
        <v>44258</v>
      </c>
      <c r="C5458">
        <v>16</v>
      </c>
    </row>
    <row r="5459" spans="1:3" ht="14.5" x14ac:dyDescent="0.35">
      <c r="A5459" s="104" t="s">
        <v>1498</v>
      </c>
      <c r="B5459" s="1">
        <v>44258</v>
      </c>
      <c r="C5459">
        <v>16</v>
      </c>
    </row>
    <row r="5460" spans="1:3" ht="14.5" x14ac:dyDescent="0.35">
      <c r="A5460" s="104" t="s">
        <v>1498</v>
      </c>
      <c r="B5460" s="1">
        <v>44258</v>
      </c>
      <c r="C5460">
        <v>16</v>
      </c>
    </row>
    <row r="5461" spans="1:3" ht="14.5" x14ac:dyDescent="0.35">
      <c r="A5461" s="104" t="s">
        <v>1421</v>
      </c>
      <c r="B5461" s="1">
        <v>44258</v>
      </c>
      <c r="C5461">
        <v>48</v>
      </c>
    </row>
    <row r="5462" spans="1:3" ht="14.5" x14ac:dyDescent="0.35">
      <c r="A5462" s="104" t="s">
        <v>60</v>
      </c>
      <c r="B5462" s="1">
        <v>44258</v>
      </c>
      <c r="C5462">
        <v>1</v>
      </c>
    </row>
    <row r="5463" spans="1:3" ht="14.5" x14ac:dyDescent="0.35">
      <c r="A5463" s="104" t="s">
        <v>1822</v>
      </c>
      <c r="B5463" s="1">
        <v>44258</v>
      </c>
      <c r="C5463">
        <v>8</v>
      </c>
    </row>
    <row r="5464" spans="1:3" ht="14.5" x14ac:dyDescent="0.35">
      <c r="A5464" s="104" t="s">
        <v>1531</v>
      </c>
      <c r="B5464" s="1">
        <v>44258</v>
      </c>
      <c r="C5464">
        <v>32</v>
      </c>
    </row>
    <row r="5465" spans="1:3" ht="14.5" x14ac:dyDescent="0.35">
      <c r="A5465" s="104" t="s">
        <v>1504</v>
      </c>
      <c r="B5465" s="1">
        <v>44258</v>
      </c>
      <c r="C5465">
        <v>16</v>
      </c>
    </row>
    <row r="5466" spans="1:3" ht="14.5" x14ac:dyDescent="0.35">
      <c r="A5466" s="104" t="s">
        <v>8</v>
      </c>
      <c r="B5466" s="1">
        <v>44258</v>
      </c>
      <c r="C5466">
        <v>3</v>
      </c>
    </row>
    <row r="5467" spans="1:3" ht="14.5" x14ac:dyDescent="0.35">
      <c r="A5467" s="104" t="s">
        <v>1279</v>
      </c>
      <c r="B5467" s="1">
        <v>44258</v>
      </c>
      <c r="C5467">
        <v>100</v>
      </c>
    </row>
    <row r="5468" spans="1:3" ht="14.5" x14ac:dyDescent="0.35">
      <c r="A5468" s="104" t="s">
        <v>1314</v>
      </c>
      <c r="B5468" s="1">
        <v>44258</v>
      </c>
      <c r="C5468">
        <v>50</v>
      </c>
    </row>
    <row r="5469" spans="1:3" ht="14.5" x14ac:dyDescent="0.35">
      <c r="A5469" s="104" t="s">
        <v>10</v>
      </c>
      <c r="B5469" s="1">
        <v>44258</v>
      </c>
      <c r="C5469">
        <v>4</v>
      </c>
    </row>
    <row r="5470" spans="1:3" ht="14.5" x14ac:dyDescent="0.35">
      <c r="A5470" s="104" t="s">
        <v>2840</v>
      </c>
      <c r="B5470" s="1">
        <v>44258</v>
      </c>
      <c r="C5470">
        <v>8</v>
      </c>
    </row>
    <row r="5471" spans="1:3" ht="14.5" x14ac:dyDescent="0.35">
      <c r="A5471" s="104" t="s">
        <v>1943</v>
      </c>
      <c r="B5471" s="1">
        <v>44258</v>
      </c>
      <c r="C5471">
        <v>4</v>
      </c>
    </row>
    <row r="5472" spans="1:3" ht="14.5" x14ac:dyDescent="0.35">
      <c r="A5472" s="104" t="s">
        <v>3400</v>
      </c>
      <c r="B5472" s="1">
        <v>44258</v>
      </c>
      <c r="C5472">
        <v>2</v>
      </c>
    </row>
    <row r="5473" spans="1:3" ht="14.5" x14ac:dyDescent="0.35">
      <c r="A5473" s="104" t="s">
        <v>2738</v>
      </c>
      <c r="B5473" s="1">
        <v>44258</v>
      </c>
      <c r="C5473">
        <v>8</v>
      </c>
    </row>
    <row r="5474" spans="1:3" ht="14.5" x14ac:dyDescent="0.35">
      <c r="A5474" s="104" t="s">
        <v>2888</v>
      </c>
      <c r="B5474" s="1">
        <v>44258</v>
      </c>
      <c r="C5474">
        <v>2</v>
      </c>
    </row>
    <row r="5475" spans="1:3" ht="14.5" x14ac:dyDescent="0.35">
      <c r="A5475" s="104" t="s">
        <v>2047</v>
      </c>
      <c r="B5475" s="1">
        <v>44258</v>
      </c>
      <c r="C5475">
        <v>8</v>
      </c>
    </row>
    <row r="5476" spans="1:3" ht="14.5" x14ac:dyDescent="0.35">
      <c r="A5476" s="104" t="s">
        <v>2284</v>
      </c>
      <c r="B5476" s="1">
        <v>44258</v>
      </c>
      <c r="C5476">
        <v>8</v>
      </c>
    </row>
    <row r="5477" spans="1:3" ht="14.5" x14ac:dyDescent="0.35">
      <c r="A5477" s="104" t="s">
        <v>2563</v>
      </c>
      <c r="B5477" s="1">
        <v>44258</v>
      </c>
      <c r="C5477">
        <v>6</v>
      </c>
    </row>
    <row r="5478" spans="1:3" ht="14.5" x14ac:dyDescent="0.35">
      <c r="A5478" s="104" t="s">
        <v>3048</v>
      </c>
      <c r="B5478" s="1">
        <v>44258</v>
      </c>
      <c r="C5478">
        <v>2</v>
      </c>
    </row>
    <row r="5479" spans="1:3" ht="14.5" x14ac:dyDescent="0.35">
      <c r="A5479" s="104" t="s">
        <v>1327</v>
      </c>
      <c r="B5479" s="1">
        <v>44258</v>
      </c>
      <c r="C5479">
        <v>100</v>
      </c>
    </row>
    <row r="5480" spans="1:3" ht="14.5" x14ac:dyDescent="0.35">
      <c r="A5480" s="104" t="s">
        <v>1299</v>
      </c>
      <c r="B5480" s="1">
        <v>44258</v>
      </c>
      <c r="C5480">
        <v>400</v>
      </c>
    </row>
    <row r="5481" spans="1:3" ht="14.5" x14ac:dyDescent="0.35">
      <c r="A5481" s="104" t="s">
        <v>1683</v>
      </c>
      <c r="B5481" s="1">
        <v>44258</v>
      </c>
      <c r="C5481">
        <v>100</v>
      </c>
    </row>
    <row r="5482" spans="1:3" ht="14.5" x14ac:dyDescent="0.35">
      <c r="A5482" s="104" t="s">
        <v>1936</v>
      </c>
      <c r="B5482" s="1">
        <v>44258</v>
      </c>
      <c r="C5482">
        <v>50</v>
      </c>
    </row>
    <row r="5483" spans="1:3" ht="14.5" x14ac:dyDescent="0.35">
      <c r="A5483" s="104" t="s">
        <v>1481</v>
      </c>
      <c r="B5483" s="1">
        <v>44258</v>
      </c>
      <c r="C5483">
        <v>100</v>
      </c>
    </row>
    <row r="5484" spans="1:3" ht="14.5" x14ac:dyDescent="0.35">
      <c r="A5484" s="104" t="s">
        <v>1401</v>
      </c>
      <c r="B5484" s="1">
        <v>44258</v>
      </c>
      <c r="C5484">
        <v>50</v>
      </c>
    </row>
    <row r="5485" spans="1:3" ht="14.5" x14ac:dyDescent="0.35">
      <c r="A5485" s="104" t="s">
        <v>1648</v>
      </c>
      <c r="B5485" s="1">
        <v>44258</v>
      </c>
      <c r="C5485">
        <v>50</v>
      </c>
    </row>
    <row r="5486" spans="1:3" ht="14.5" x14ac:dyDescent="0.35">
      <c r="A5486" s="104" t="s">
        <v>1528</v>
      </c>
      <c r="B5486" s="1">
        <v>44258</v>
      </c>
      <c r="C5486">
        <v>100</v>
      </c>
    </row>
    <row r="5487" spans="1:3" ht="14.5" x14ac:dyDescent="0.35">
      <c r="A5487" s="104" t="s">
        <v>1528</v>
      </c>
      <c r="B5487" s="1">
        <v>44258</v>
      </c>
      <c r="C5487">
        <v>150</v>
      </c>
    </row>
    <row r="5488" spans="1:3" ht="14.5" x14ac:dyDescent="0.35">
      <c r="A5488" s="104" t="s">
        <v>2419</v>
      </c>
      <c r="B5488" s="1">
        <v>44258</v>
      </c>
      <c r="C5488">
        <v>50</v>
      </c>
    </row>
    <row r="5489" spans="1:3" ht="14.5" x14ac:dyDescent="0.35">
      <c r="A5489" s="104" t="s">
        <v>1357</v>
      </c>
      <c r="B5489" s="1">
        <v>44258</v>
      </c>
      <c r="C5489">
        <v>100</v>
      </c>
    </row>
    <row r="5490" spans="1:3" ht="14.5" x14ac:dyDescent="0.35">
      <c r="A5490" s="104" t="s">
        <v>1419</v>
      </c>
      <c r="B5490" s="1">
        <v>44258</v>
      </c>
      <c r="C5490">
        <v>100</v>
      </c>
    </row>
    <row r="5491" spans="1:3" ht="14.5" x14ac:dyDescent="0.35">
      <c r="A5491" s="104" t="s">
        <v>1414</v>
      </c>
      <c r="B5491" s="1">
        <v>44258</v>
      </c>
      <c r="C5491">
        <v>100</v>
      </c>
    </row>
    <row r="5492" spans="1:3" ht="14.5" x14ac:dyDescent="0.35">
      <c r="A5492" s="104" t="s">
        <v>1507</v>
      </c>
      <c r="B5492" s="1">
        <v>44258</v>
      </c>
      <c r="C5492">
        <v>400</v>
      </c>
    </row>
    <row r="5493" spans="1:3" ht="14.5" x14ac:dyDescent="0.35">
      <c r="A5493" s="104" t="s">
        <v>1366</v>
      </c>
      <c r="B5493" s="1">
        <v>44258</v>
      </c>
      <c r="C5493">
        <v>300</v>
      </c>
    </row>
    <row r="5494" spans="1:3" ht="14.5" x14ac:dyDescent="0.35">
      <c r="A5494" s="104" t="s">
        <v>1383</v>
      </c>
      <c r="B5494" s="1">
        <v>44258</v>
      </c>
      <c r="C5494">
        <v>200</v>
      </c>
    </row>
    <row r="5495" spans="1:3" ht="14.5" x14ac:dyDescent="0.35">
      <c r="A5495" s="104" t="s">
        <v>1831</v>
      </c>
      <c r="B5495" s="1">
        <v>44258</v>
      </c>
      <c r="C5495">
        <v>2</v>
      </c>
    </row>
    <row r="5496" spans="1:3" ht="14.5" x14ac:dyDescent="0.35">
      <c r="A5496" s="104" t="s">
        <v>2977</v>
      </c>
      <c r="B5496" s="1">
        <v>44258</v>
      </c>
      <c r="C5496">
        <v>1</v>
      </c>
    </row>
    <row r="5497" spans="1:3" ht="14.5" x14ac:dyDescent="0.35">
      <c r="A5497" s="104" t="s">
        <v>3401</v>
      </c>
      <c r="B5497" s="1">
        <v>44258</v>
      </c>
      <c r="C5497">
        <v>16</v>
      </c>
    </row>
    <row r="5498" spans="1:3" ht="14.5" x14ac:dyDescent="0.35">
      <c r="A5498" s="104" t="s">
        <v>2030</v>
      </c>
      <c r="B5498" s="1">
        <v>44258</v>
      </c>
      <c r="C5498">
        <v>2</v>
      </c>
    </row>
    <row r="5499" spans="1:3" ht="14.5" x14ac:dyDescent="0.35">
      <c r="A5499" s="104" t="s">
        <v>1287</v>
      </c>
      <c r="B5499" s="1">
        <v>44258</v>
      </c>
      <c r="C5499">
        <v>200</v>
      </c>
    </row>
    <row r="5500" spans="1:3" ht="14.5" x14ac:dyDescent="0.35">
      <c r="A5500" s="104" t="s">
        <v>3402</v>
      </c>
      <c r="B5500" s="1">
        <v>44258</v>
      </c>
      <c r="C5500">
        <v>50</v>
      </c>
    </row>
    <row r="5501" spans="1:3" ht="14.5" x14ac:dyDescent="0.35">
      <c r="A5501" s="104" t="s">
        <v>3365</v>
      </c>
      <c r="B5501" s="1">
        <v>44258</v>
      </c>
      <c r="C5501">
        <v>25</v>
      </c>
    </row>
    <row r="5502" spans="1:3" ht="14.5" x14ac:dyDescent="0.35">
      <c r="A5502" s="104" t="s">
        <v>1536</v>
      </c>
      <c r="B5502" s="1">
        <v>44258</v>
      </c>
      <c r="C5502">
        <v>100</v>
      </c>
    </row>
    <row r="5503" spans="1:3" ht="14.5" x14ac:dyDescent="0.35">
      <c r="A5503" s="104" t="s">
        <v>412</v>
      </c>
      <c r="B5503" s="1">
        <v>44258</v>
      </c>
      <c r="C5503">
        <v>50</v>
      </c>
    </row>
    <row r="5504" spans="1:3" ht="14.5" x14ac:dyDescent="0.35">
      <c r="A5504" s="104" t="s">
        <v>1742</v>
      </c>
      <c r="B5504" s="1">
        <v>44258</v>
      </c>
      <c r="C5504">
        <v>100</v>
      </c>
    </row>
    <row r="5505" spans="1:3" ht="14.5" x14ac:dyDescent="0.35">
      <c r="A5505" s="104" t="s">
        <v>1524</v>
      </c>
      <c r="B5505" s="1">
        <v>44258</v>
      </c>
      <c r="C5505">
        <v>5</v>
      </c>
    </row>
    <row r="5506" spans="1:3" ht="14.5" x14ac:dyDescent="0.35">
      <c r="A5506" s="104" t="s">
        <v>1530</v>
      </c>
      <c r="B5506" s="1">
        <v>44258</v>
      </c>
      <c r="C5506">
        <v>4</v>
      </c>
    </row>
    <row r="5507" spans="1:3" ht="14.5" x14ac:dyDescent="0.35">
      <c r="A5507" s="104" t="s">
        <v>1532</v>
      </c>
      <c r="B5507" s="1">
        <v>44258</v>
      </c>
      <c r="C5507">
        <v>6</v>
      </c>
    </row>
    <row r="5508" spans="1:3" ht="14.5" x14ac:dyDescent="0.35">
      <c r="A5508" s="104" t="s">
        <v>1533</v>
      </c>
      <c r="B5508" s="1">
        <v>44258</v>
      </c>
      <c r="C5508">
        <v>4</v>
      </c>
    </row>
    <row r="5509" spans="1:3" ht="14.5" x14ac:dyDescent="0.35">
      <c r="A5509" s="104" t="s">
        <v>2612</v>
      </c>
      <c r="B5509" s="1">
        <v>44258</v>
      </c>
      <c r="C5509">
        <v>2</v>
      </c>
    </row>
    <row r="5510" spans="1:3" ht="14.5" x14ac:dyDescent="0.35">
      <c r="A5510" s="104" t="s">
        <v>3403</v>
      </c>
      <c r="B5510" s="1">
        <v>44258</v>
      </c>
      <c r="C5510">
        <v>50</v>
      </c>
    </row>
    <row r="5511" spans="1:3" ht="14.5" x14ac:dyDescent="0.35">
      <c r="A5511" s="104" t="s">
        <v>1535</v>
      </c>
      <c r="B5511" s="1">
        <v>44258</v>
      </c>
      <c r="C5511">
        <v>5</v>
      </c>
    </row>
    <row r="5512" spans="1:3" ht="14.5" x14ac:dyDescent="0.35">
      <c r="A5512" s="104" t="s">
        <v>1284</v>
      </c>
      <c r="B5512" s="1">
        <v>44258</v>
      </c>
      <c r="C5512">
        <v>450</v>
      </c>
    </row>
    <row r="5513" spans="1:3" ht="14.5" x14ac:dyDescent="0.35">
      <c r="A5513" s="104" t="s">
        <v>1284</v>
      </c>
      <c r="B5513" s="1">
        <v>44258</v>
      </c>
      <c r="C5513">
        <v>150</v>
      </c>
    </row>
    <row r="5514" spans="1:3" ht="14.5" x14ac:dyDescent="0.35">
      <c r="A5514" s="104" t="s">
        <v>1919</v>
      </c>
      <c r="B5514" s="1">
        <v>44258</v>
      </c>
      <c r="C5514">
        <v>24</v>
      </c>
    </row>
    <row r="5515" spans="1:3" ht="14.5" x14ac:dyDescent="0.35">
      <c r="A5515" s="104" t="s">
        <v>1433</v>
      </c>
      <c r="B5515" s="1">
        <v>44258</v>
      </c>
      <c r="C5515">
        <v>100</v>
      </c>
    </row>
    <row r="5516" spans="1:3" ht="14.5" x14ac:dyDescent="0.35">
      <c r="A5516" s="104" t="s">
        <v>1355</v>
      </c>
      <c r="B5516" s="1">
        <v>44258</v>
      </c>
      <c r="C5516">
        <v>100</v>
      </c>
    </row>
    <row r="5517" spans="1:3" ht="14.5" x14ac:dyDescent="0.35">
      <c r="A5517" s="104" t="s">
        <v>2049</v>
      </c>
      <c r="B5517" s="1">
        <v>44258</v>
      </c>
      <c r="C5517">
        <v>18</v>
      </c>
    </row>
    <row r="5518" spans="1:3" ht="14.5" x14ac:dyDescent="0.35">
      <c r="A5518" s="104" t="s">
        <v>3069</v>
      </c>
      <c r="B5518" s="1">
        <v>44258</v>
      </c>
      <c r="C5518">
        <v>43</v>
      </c>
    </row>
    <row r="5519" spans="1:3" ht="14.5" x14ac:dyDescent="0.35">
      <c r="A5519" s="104" t="s">
        <v>3404</v>
      </c>
      <c r="B5519" s="1">
        <v>44258</v>
      </c>
      <c r="C5519">
        <v>3</v>
      </c>
    </row>
    <row r="5520" spans="1:3" ht="14.5" x14ac:dyDescent="0.35">
      <c r="A5520" s="104" t="s">
        <v>2174</v>
      </c>
      <c r="B5520" s="1">
        <v>44258</v>
      </c>
      <c r="C5520">
        <v>1</v>
      </c>
    </row>
    <row r="5521" spans="1:3" ht="14.5" x14ac:dyDescent="0.35">
      <c r="A5521" s="104" t="s">
        <v>1560</v>
      </c>
      <c r="B5521" s="1">
        <v>44258</v>
      </c>
      <c r="C5521">
        <v>2</v>
      </c>
    </row>
    <row r="5522" spans="1:3" ht="14.5" x14ac:dyDescent="0.35">
      <c r="A5522" s="106">
        <v>1201528</v>
      </c>
      <c r="B5522" s="1">
        <v>44258</v>
      </c>
      <c r="C5522">
        <v>1</v>
      </c>
    </row>
    <row r="5523" spans="1:3" ht="14.5" x14ac:dyDescent="0.35">
      <c r="A5523" s="106">
        <v>1298682</v>
      </c>
      <c r="B5523" s="1">
        <v>44258</v>
      </c>
      <c r="C5523">
        <v>1</v>
      </c>
    </row>
    <row r="5524" spans="1:3" ht="14.5" x14ac:dyDescent="0.35">
      <c r="A5524" s="104" t="s">
        <v>1562</v>
      </c>
      <c r="B5524" s="1">
        <v>44258</v>
      </c>
      <c r="C5524">
        <v>12</v>
      </c>
    </row>
    <row r="5525" spans="1:3" ht="14.5" x14ac:dyDescent="0.35">
      <c r="A5525" s="104" t="s">
        <v>1562</v>
      </c>
      <c r="B5525" s="1">
        <v>44258</v>
      </c>
      <c r="C5525">
        <v>4</v>
      </c>
    </row>
    <row r="5526" spans="1:3" ht="14.5" x14ac:dyDescent="0.35">
      <c r="A5526" s="104" t="s">
        <v>2021</v>
      </c>
      <c r="B5526" s="1">
        <v>44258</v>
      </c>
      <c r="C5526">
        <v>24</v>
      </c>
    </row>
    <row r="5527" spans="1:3" ht="14.5" x14ac:dyDescent="0.35">
      <c r="A5527" s="104" t="s">
        <v>1568</v>
      </c>
      <c r="B5527" s="1">
        <v>44258</v>
      </c>
      <c r="C5527">
        <v>2</v>
      </c>
    </row>
    <row r="5528" spans="1:3" ht="14.5" x14ac:dyDescent="0.35">
      <c r="A5528" s="104" t="s">
        <v>2447</v>
      </c>
      <c r="B5528" s="1">
        <v>44258</v>
      </c>
      <c r="C5528">
        <v>100</v>
      </c>
    </row>
    <row r="5529" spans="1:3" ht="14.5" x14ac:dyDescent="0.35">
      <c r="A5529" s="104" t="s">
        <v>2352</v>
      </c>
      <c r="B5529" s="1">
        <v>44258</v>
      </c>
      <c r="C5529">
        <v>1</v>
      </c>
    </row>
    <row r="5530" spans="1:3" ht="14.5" x14ac:dyDescent="0.35">
      <c r="A5530" s="104" t="s">
        <v>1572</v>
      </c>
      <c r="B5530" s="1">
        <v>44258</v>
      </c>
      <c r="C5530">
        <v>4</v>
      </c>
    </row>
    <row r="5531" spans="1:3" ht="14.5" x14ac:dyDescent="0.35">
      <c r="A5531" s="104" t="s">
        <v>1299</v>
      </c>
      <c r="B5531" s="1">
        <v>44258</v>
      </c>
      <c r="C5531">
        <v>250</v>
      </c>
    </row>
    <row r="5532" spans="1:3" ht="14.5" x14ac:dyDescent="0.35">
      <c r="A5532" s="104" t="s">
        <v>1312</v>
      </c>
      <c r="B5532" s="1">
        <v>44258</v>
      </c>
      <c r="C5532">
        <v>300</v>
      </c>
    </row>
    <row r="5533" spans="1:3" ht="14.5" x14ac:dyDescent="0.35">
      <c r="A5533" s="104" t="s">
        <v>1314</v>
      </c>
      <c r="B5533" s="1">
        <v>44258</v>
      </c>
      <c r="C5533">
        <v>100</v>
      </c>
    </row>
    <row r="5534" spans="1:3" ht="14.5" x14ac:dyDescent="0.35">
      <c r="A5534" s="104" t="s">
        <v>1552</v>
      </c>
      <c r="B5534" s="1">
        <v>44258</v>
      </c>
      <c r="C5534">
        <v>1</v>
      </c>
    </row>
    <row r="5535" spans="1:3" ht="14.5" x14ac:dyDescent="0.35">
      <c r="A5535" s="104" t="s">
        <v>3387</v>
      </c>
      <c r="B5535" s="1">
        <v>44258</v>
      </c>
      <c r="C5535">
        <v>4</v>
      </c>
    </row>
    <row r="5536" spans="1:3" ht="14.5" x14ac:dyDescent="0.35">
      <c r="A5536" s="104" t="s">
        <v>1689</v>
      </c>
      <c r="B5536" s="1">
        <v>44258</v>
      </c>
      <c r="C5536">
        <v>1</v>
      </c>
    </row>
    <row r="5537" spans="1:3" ht="14.5" x14ac:dyDescent="0.35">
      <c r="A5537" s="104" t="s">
        <v>1682</v>
      </c>
      <c r="B5537" s="1">
        <v>44258</v>
      </c>
      <c r="C5537">
        <v>5</v>
      </c>
    </row>
    <row r="5538" spans="1:3" ht="14.5" x14ac:dyDescent="0.35">
      <c r="A5538" s="104" t="s">
        <v>2857</v>
      </c>
      <c r="B5538" s="1">
        <v>44258</v>
      </c>
      <c r="C5538">
        <v>1</v>
      </c>
    </row>
    <row r="5539" spans="1:3" ht="14.5" x14ac:dyDescent="0.35">
      <c r="A5539" s="104" t="s">
        <v>3406</v>
      </c>
      <c r="B5539" s="1">
        <v>44258</v>
      </c>
      <c r="C5539">
        <v>1</v>
      </c>
    </row>
    <row r="5540" spans="1:3" ht="14.5" x14ac:dyDescent="0.35">
      <c r="A5540" s="104" t="s">
        <v>3407</v>
      </c>
      <c r="B5540" s="1">
        <v>44258</v>
      </c>
      <c r="C5540">
        <v>1</v>
      </c>
    </row>
    <row r="5541" spans="1:3" ht="14.5" x14ac:dyDescent="0.35">
      <c r="A5541" s="104" t="s">
        <v>3408</v>
      </c>
      <c r="B5541" s="1">
        <v>44258</v>
      </c>
      <c r="C5541">
        <v>8</v>
      </c>
    </row>
    <row r="5542" spans="1:3" ht="14.5" x14ac:dyDescent="0.35">
      <c r="A5542" s="104" t="s">
        <v>2386</v>
      </c>
      <c r="B5542" s="1">
        <v>44258</v>
      </c>
      <c r="C5542">
        <v>52</v>
      </c>
    </row>
    <row r="5543" spans="1:3" ht="14.5" x14ac:dyDescent="0.35">
      <c r="A5543" s="104" t="s">
        <v>294</v>
      </c>
      <c r="B5543" s="1">
        <v>44258</v>
      </c>
      <c r="C5543">
        <v>2</v>
      </c>
    </row>
    <row r="5544" spans="1:3" ht="14.5" x14ac:dyDescent="0.35">
      <c r="A5544" s="104" t="s">
        <v>3255</v>
      </c>
      <c r="B5544" s="1">
        <v>44258</v>
      </c>
      <c r="C5544">
        <v>3</v>
      </c>
    </row>
    <row r="5545" spans="1:3" ht="14.5" x14ac:dyDescent="0.35">
      <c r="A5545" s="104" t="s">
        <v>2751</v>
      </c>
      <c r="B5545" s="1">
        <v>44258</v>
      </c>
      <c r="C5545">
        <v>8</v>
      </c>
    </row>
    <row r="5546" spans="1:3" ht="14.5" x14ac:dyDescent="0.35">
      <c r="A5546" s="104" t="s">
        <v>3047</v>
      </c>
      <c r="B5546" s="1">
        <v>44258</v>
      </c>
      <c r="C5546">
        <v>10</v>
      </c>
    </row>
    <row r="5547" spans="1:3" ht="14.5" x14ac:dyDescent="0.35">
      <c r="A5547" s="104" t="s">
        <v>3257</v>
      </c>
      <c r="B5547" s="1">
        <v>44258</v>
      </c>
      <c r="C5547">
        <v>6</v>
      </c>
    </row>
    <row r="5548" spans="1:3" ht="14.5" x14ac:dyDescent="0.35">
      <c r="A5548" s="104" t="s">
        <v>2099</v>
      </c>
      <c r="B5548" s="1">
        <v>44258</v>
      </c>
      <c r="C5548">
        <v>100</v>
      </c>
    </row>
    <row r="5549" spans="1:3" ht="14.5" x14ac:dyDescent="0.35">
      <c r="A5549" s="104" t="s">
        <v>2448</v>
      </c>
      <c r="B5549" s="1">
        <v>44258</v>
      </c>
      <c r="C5549">
        <v>100</v>
      </c>
    </row>
    <row r="5550" spans="1:3" ht="14.5" x14ac:dyDescent="0.35">
      <c r="A5550" s="104" t="s">
        <v>3409</v>
      </c>
      <c r="B5550" s="1">
        <v>44258</v>
      </c>
      <c r="C5550">
        <v>5</v>
      </c>
    </row>
    <row r="5551" spans="1:3" ht="14.5" x14ac:dyDescent="0.35">
      <c r="A5551" s="104" t="s">
        <v>3340</v>
      </c>
      <c r="B5551" s="1">
        <v>44258</v>
      </c>
      <c r="C5551">
        <v>1</v>
      </c>
    </row>
    <row r="5552" spans="1:3" ht="14.5" x14ac:dyDescent="0.35">
      <c r="A5552" s="104" t="s">
        <v>1689</v>
      </c>
      <c r="B5552" s="1">
        <v>44258</v>
      </c>
      <c r="C5552">
        <v>1</v>
      </c>
    </row>
    <row r="5553" spans="1:3" ht="14.5" x14ac:dyDescent="0.35">
      <c r="A5553" s="104" t="s">
        <v>1713</v>
      </c>
      <c r="B5553" s="1">
        <v>44258</v>
      </c>
      <c r="C5553">
        <v>12</v>
      </c>
    </row>
    <row r="5554" spans="1:3" ht="14.5" x14ac:dyDescent="0.35">
      <c r="A5554" s="104" t="s">
        <v>1573</v>
      </c>
      <c r="B5554" s="1">
        <v>44258</v>
      </c>
      <c r="C5554">
        <v>32</v>
      </c>
    </row>
    <row r="5555" spans="1:3" ht="14.5" x14ac:dyDescent="0.35">
      <c r="A5555" s="104" t="s">
        <v>1974</v>
      </c>
      <c r="B5555" s="1">
        <v>44258</v>
      </c>
      <c r="C5555">
        <v>25</v>
      </c>
    </row>
    <row r="5556" spans="1:3" ht="14.5" x14ac:dyDescent="0.35">
      <c r="A5556" s="104" t="s">
        <v>1488</v>
      </c>
      <c r="B5556" s="1">
        <v>44258</v>
      </c>
      <c r="C5556">
        <v>50</v>
      </c>
    </row>
    <row r="5557" spans="1:3" ht="14.5" x14ac:dyDescent="0.35">
      <c r="A5557" s="104" t="s">
        <v>2973</v>
      </c>
      <c r="B5557" s="1">
        <v>44258</v>
      </c>
      <c r="C5557">
        <v>16</v>
      </c>
    </row>
    <row r="5558" spans="1:3" ht="14.5" x14ac:dyDescent="0.35">
      <c r="A5558" s="104" t="s">
        <v>2034</v>
      </c>
      <c r="B5558" s="1">
        <v>44258</v>
      </c>
      <c r="C5558">
        <v>8</v>
      </c>
    </row>
    <row r="5559" spans="1:3" ht="14.5" x14ac:dyDescent="0.35">
      <c r="A5559" s="104" t="s">
        <v>1159</v>
      </c>
      <c r="B5559" s="1">
        <v>44258</v>
      </c>
      <c r="C5559">
        <v>8</v>
      </c>
    </row>
    <row r="5560" spans="1:3" ht="14.5" x14ac:dyDescent="0.35">
      <c r="A5560" s="104" t="s">
        <v>3410</v>
      </c>
      <c r="B5560" s="1">
        <v>44258</v>
      </c>
      <c r="C5560">
        <v>8</v>
      </c>
    </row>
    <row r="5561" spans="1:3" ht="14.5" x14ac:dyDescent="0.35">
      <c r="A5561" s="104" t="s">
        <v>2343</v>
      </c>
      <c r="B5561" s="1">
        <v>44258</v>
      </c>
      <c r="C5561">
        <v>8</v>
      </c>
    </row>
    <row r="5562" spans="1:3" ht="14.5" x14ac:dyDescent="0.35">
      <c r="A5562" s="104" t="s">
        <v>3411</v>
      </c>
      <c r="B5562" s="1">
        <v>44258</v>
      </c>
      <c r="C5562">
        <v>1</v>
      </c>
    </row>
    <row r="5563" spans="1:3" ht="14.5" x14ac:dyDescent="0.35">
      <c r="A5563" s="104" t="s">
        <v>1556</v>
      </c>
      <c r="B5563" s="1">
        <v>44258</v>
      </c>
      <c r="C5563">
        <v>1</v>
      </c>
    </row>
    <row r="5564" spans="1:3" ht="14.5" x14ac:dyDescent="0.35">
      <c r="A5564" s="104" t="s">
        <v>3412</v>
      </c>
      <c r="B5564" s="1">
        <v>44258</v>
      </c>
      <c r="C5564">
        <v>2</v>
      </c>
    </row>
    <row r="5565" spans="1:3" ht="14.5" x14ac:dyDescent="0.35">
      <c r="A5565" s="104" t="s">
        <v>3412</v>
      </c>
      <c r="B5565" s="1">
        <v>44258</v>
      </c>
      <c r="C5565">
        <v>6</v>
      </c>
    </row>
    <row r="5566" spans="1:3" ht="14.5" x14ac:dyDescent="0.35">
      <c r="A5566" s="104" t="s">
        <v>3412</v>
      </c>
      <c r="B5566" s="1">
        <v>44258</v>
      </c>
      <c r="C5566">
        <v>5</v>
      </c>
    </row>
    <row r="5567" spans="1:3" ht="14.5" x14ac:dyDescent="0.35">
      <c r="A5567" s="104" t="s">
        <v>3412</v>
      </c>
      <c r="B5567" s="1">
        <v>44258</v>
      </c>
      <c r="C5567">
        <v>4</v>
      </c>
    </row>
    <row r="5568" spans="1:3" ht="14.5" x14ac:dyDescent="0.35">
      <c r="A5568" s="104" t="s">
        <v>3412</v>
      </c>
      <c r="B5568" s="1">
        <v>44258</v>
      </c>
      <c r="C5568">
        <v>6</v>
      </c>
    </row>
    <row r="5569" spans="1:3" ht="14.5" x14ac:dyDescent="0.35">
      <c r="A5569" s="104" t="s">
        <v>1888</v>
      </c>
      <c r="B5569" s="1">
        <v>44258</v>
      </c>
      <c r="C5569">
        <v>100</v>
      </c>
    </row>
    <row r="5570" spans="1:3" ht="14.5" x14ac:dyDescent="0.35">
      <c r="A5570" s="104" t="s">
        <v>2853</v>
      </c>
      <c r="B5570" s="1">
        <v>44258</v>
      </c>
      <c r="C5570">
        <v>13</v>
      </c>
    </row>
    <row r="5571" spans="1:3" ht="14.5" x14ac:dyDescent="0.35">
      <c r="A5571" s="104" t="s">
        <v>3413</v>
      </c>
      <c r="B5571" s="1">
        <v>44258</v>
      </c>
      <c r="C5571">
        <v>6</v>
      </c>
    </row>
    <row r="5572" spans="1:3" ht="14.5" x14ac:dyDescent="0.35">
      <c r="A5572" s="104" t="s">
        <v>1428</v>
      </c>
      <c r="B5572" s="1">
        <v>44258</v>
      </c>
      <c r="C5572">
        <v>2</v>
      </c>
    </row>
    <row r="5573" spans="1:3" ht="14.5" x14ac:dyDescent="0.35">
      <c r="A5573" s="104" t="s">
        <v>1428</v>
      </c>
      <c r="B5573" s="1">
        <v>44258</v>
      </c>
      <c r="C5573">
        <v>4</v>
      </c>
    </row>
    <row r="5574" spans="1:3" ht="14.5" x14ac:dyDescent="0.35">
      <c r="A5574" s="104" t="s">
        <v>3349</v>
      </c>
      <c r="B5574" s="1">
        <v>44258</v>
      </c>
      <c r="C5574">
        <v>1</v>
      </c>
    </row>
    <row r="5575" spans="1:3" ht="14.5" x14ac:dyDescent="0.35">
      <c r="A5575" s="104" t="s">
        <v>3026</v>
      </c>
      <c r="B5575" s="1">
        <v>44258</v>
      </c>
      <c r="C5575">
        <v>1</v>
      </c>
    </row>
    <row r="5576" spans="1:3" ht="14.5" x14ac:dyDescent="0.35">
      <c r="A5576" s="104" t="s">
        <v>3414</v>
      </c>
      <c r="B5576" s="1">
        <v>44258</v>
      </c>
      <c r="C5576">
        <v>3</v>
      </c>
    </row>
    <row r="5577" spans="1:3" ht="14.5" x14ac:dyDescent="0.35">
      <c r="A5577" s="104" t="s">
        <v>1951</v>
      </c>
      <c r="B5577" s="1">
        <v>44259</v>
      </c>
      <c r="C5577">
        <v>8</v>
      </c>
    </row>
    <row r="5578" spans="1:3" ht="14.5" x14ac:dyDescent="0.35">
      <c r="A5578" s="104" t="s">
        <v>3415</v>
      </c>
      <c r="B5578" s="1">
        <v>44259</v>
      </c>
      <c r="C5578">
        <v>4</v>
      </c>
    </row>
    <row r="5579" spans="1:3" ht="14.5" x14ac:dyDescent="0.35">
      <c r="A5579" s="104" t="s">
        <v>2352</v>
      </c>
      <c r="B5579" s="1">
        <v>44259</v>
      </c>
      <c r="C5579">
        <v>17</v>
      </c>
    </row>
    <row r="5580" spans="1:3" ht="14.5" x14ac:dyDescent="0.35">
      <c r="A5580" s="104" t="s">
        <v>3416</v>
      </c>
      <c r="B5580" s="1">
        <v>44259</v>
      </c>
      <c r="C5580">
        <v>60</v>
      </c>
    </row>
    <row r="5581" spans="1:3" ht="14.5" x14ac:dyDescent="0.35">
      <c r="A5581" s="104" t="s">
        <v>1345</v>
      </c>
      <c r="B5581" s="1">
        <v>44259</v>
      </c>
      <c r="C5581">
        <v>1500</v>
      </c>
    </row>
    <row r="5582" spans="1:3" ht="14.5" x14ac:dyDescent="0.35">
      <c r="A5582" s="104" t="s">
        <v>3184</v>
      </c>
      <c r="B5582" s="1">
        <v>44259</v>
      </c>
      <c r="C5582">
        <v>1</v>
      </c>
    </row>
    <row r="5583" spans="1:3" ht="14.5" x14ac:dyDescent="0.35">
      <c r="A5583" s="104" t="s">
        <v>1345</v>
      </c>
      <c r="B5583" s="1">
        <v>44259</v>
      </c>
      <c r="C5583">
        <v>1500</v>
      </c>
    </row>
    <row r="5584" spans="1:3" ht="14.5" x14ac:dyDescent="0.35">
      <c r="A5584" s="104" t="s">
        <v>1775</v>
      </c>
      <c r="B5584" s="1">
        <v>44259</v>
      </c>
      <c r="C5584">
        <v>50</v>
      </c>
    </row>
    <row r="5585" spans="1:3" ht="14.5" x14ac:dyDescent="0.35">
      <c r="A5585" s="104" t="s">
        <v>3417</v>
      </c>
      <c r="B5585" s="1">
        <v>44259</v>
      </c>
      <c r="C5585">
        <v>1</v>
      </c>
    </row>
    <row r="5586" spans="1:3" ht="14.5" x14ac:dyDescent="0.35">
      <c r="A5586" s="104" t="s">
        <v>1521</v>
      </c>
      <c r="B5586" s="1">
        <v>44259</v>
      </c>
      <c r="C5586">
        <v>100</v>
      </c>
    </row>
    <row r="5587" spans="1:3" ht="14.5" x14ac:dyDescent="0.35">
      <c r="A5587" s="104" t="s">
        <v>1521</v>
      </c>
      <c r="B5587" s="1">
        <v>44259</v>
      </c>
      <c r="C5587">
        <v>300</v>
      </c>
    </row>
    <row r="5588" spans="1:3" ht="14.5" x14ac:dyDescent="0.35">
      <c r="A5588" s="104" t="s">
        <v>1348</v>
      </c>
      <c r="B5588" s="1">
        <v>44259</v>
      </c>
      <c r="C5588">
        <v>100</v>
      </c>
    </row>
    <row r="5589" spans="1:3" ht="14.5" x14ac:dyDescent="0.35">
      <c r="A5589" s="104" t="s">
        <v>1348</v>
      </c>
      <c r="B5589" s="1">
        <v>44259</v>
      </c>
      <c r="C5589">
        <v>100</v>
      </c>
    </row>
    <row r="5590" spans="1:3" ht="14.5" x14ac:dyDescent="0.35">
      <c r="A5590" s="104" t="s">
        <v>1348</v>
      </c>
      <c r="B5590" s="1">
        <v>44259</v>
      </c>
      <c r="C5590">
        <v>100</v>
      </c>
    </row>
    <row r="5591" spans="1:3" ht="14.5" x14ac:dyDescent="0.35">
      <c r="A5591" s="104" t="s">
        <v>1348</v>
      </c>
      <c r="B5591" s="1">
        <v>44259</v>
      </c>
      <c r="C5591">
        <v>100</v>
      </c>
    </row>
    <row r="5592" spans="1:3" ht="14.5" x14ac:dyDescent="0.35">
      <c r="A5592" s="104" t="s">
        <v>1348</v>
      </c>
      <c r="B5592" s="1">
        <v>44259</v>
      </c>
      <c r="C5592">
        <v>50</v>
      </c>
    </row>
    <row r="5593" spans="1:3" ht="14.5" x14ac:dyDescent="0.35">
      <c r="A5593" s="104" t="s">
        <v>99</v>
      </c>
      <c r="B5593" s="1">
        <v>44259</v>
      </c>
      <c r="C5593">
        <v>2</v>
      </c>
    </row>
    <row r="5594" spans="1:3" ht="14.5" x14ac:dyDescent="0.35">
      <c r="A5594" s="104" t="s">
        <v>3415</v>
      </c>
      <c r="B5594" s="1">
        <v>44259</v>
      </c>
      <c r="C5594">
        <v>4</v>
      </c>
    </row>
    <row r="5595" spans="1:3" ht="14.5" x14ac:dyDescent="0.35">
      <c r="A5595" s="104" t="s">
        <v>3387</v>
      </c>
      <c r="B5595" s="1">
        <v>44259</v>
      </c>
      <c r="C5595">
        <v>10</v>
      </c>
    </row>
    <row r="5596" spans="1:3" ht="14.5" x14ac:dyDescent="0.35">
      <c r="A5596" s="104" t="s">
        <v>1952</v>
      </c>
      <c r="B5596" s="1">
        <v>44259</v>
      </c>
      <c r="C5596">
        <v>25</v>
      </c>
    </row>
    <row r="5597" spans="1:3" ht="14.5" x14ac:dyDescent="0.35">
      <c r="A5597" s="104" t="s">
        <v>1777</v>
      </c>
      <c r="B5597" s="1">
        <v>44259</v>
      </c>
      <c r="C5597">
        <v>100</v>
      </c>
    </row>
    <row r="5598" spans="1:3" ht="14.5" x14ac:dyDescent="0.35">
      <c r="A5598" s="104" t="s">
        <v>1596</v>
      </c>
      <c r="B5598" s="1">
        <v>44259</v>
      </c>
      <c r="C5598">
        <v>50</v>
      </c>
    </row>
    <row r="5599" spans="1:3" ht="14.5" x14ac:dyDescent="0.35">
      <c r="A5599" s="104" t="s">
        <v>2037</v>
      </c>
      <c r="B5599" s="1">
        <v>44259</v>
      </c>
      <c r="C5599">
        <v>20</v>
      </c>
    </row>
    <row r="5600" spans="1:3" ht="14.5" x14ac:dyDescent="0.35">
      <c r="A5600" s="104" t="s">
        <v>1925</v>
      </c>
      <c r="B5600" s="1">
        <v>44259</v>
      </c>
      <c r="C5600">
        <v>75</v>
      </c>
    </row>
    <row r="5601" spans="1:3" ht="14.5" x14ac:dyDescent="0.35">
      <c r="A5601" s="104" t="s">
        <v>2574</v>
      </c>
      <c r="B5601" s="1">
        <v>44259</v>
      </c>
      <c r="C5601">
        <v>20</v>
      </c>
    </row>
    <row r="5602" spans="1:3" ht="14.5" x14ac:dyDescent="0.35">
      <c r="A5602" s="104" t="s">
        <v>2067</v>
      </c>
      <c r="B5602" s="1">
        <v>44259</v>
      </c>
      <c r="C5602">
        <v>25</v>
      </c>
    </row>
    <row r="5603" spans="1:3" ht="14.5" x14ac:dyDescent="0.35">
      <c r="A5603" s="104" t="s">
        <v>3418</v>
      </c>
      <c r="B5603" s="1">
        <v>44259</v>
      </c>
      <c r="C5603">
        <v>25</v>
      </c>
    </row>
    <row r="5604" spans="1:3" ht="14.5" x14ac:dyDescent="0.35">
      <c r="A5604" s="104" t="s">
        <v>1882</v>
      </c>
      <c r="B5604" s="1">
        <v>44259</v>
      </c>
      <c r="C5604">
        <v>25</v>
      </c>
    </row>
    <row r="5605" spans="1:3" ht="14.5" x14ac:dyDescent="0.35">
      <c r="A5605" s="104" t="s">
        <v>1882</v>
      </c>
      <c r="B5605" s="1">
        <v>44259</v>
      </c>
      <c r="C5605">
        <v>25</v>
      </c>
    </row>
    <row r="5606" spans="1:3" ht="14.5" x14ac:dyDescent="0.35">
      <c r="A5606" s="104" t="s">
        <v>1926</v>
      </c>
      <c r="B5606" s="1">
        <v>44259</v>
      </c>
      <c r="C5606">
        <v>75</v>
      </c>
    </row>
    <row r="5607" spans="1:3" ht="14.5" x14ac:dyDescent="0.35">
      <c r="A5607" s="104" t="s">
        <v>2310</v>
      </c>
      <c r="B5607" s="1">
        <v>44259</v>
      </c>
      <c r="C5607">
        <v>25</v>
      </c>
    </row>
    <row r="5608" spans="1:3" ht="14.5" x14ac:dyDescent="0.35">
      <c r="A5608" s="104" t="s">
        <v>33</v>
      </c>
      <c r="B5608" s="1">
        <v>44259</v>
      </c>
      <c r="C5608">
        <v>3</v>
      </c>
    </row>
    <row r="5609" spans="1:3" ht="14.5" x14ac:dyDescent="0.35">
      <c r="A5609" s="104" t="s">
        <v>2197</v>
      </c>
      <c r="B5609" s="1">
        <v>44259</v>
      </c>
      <c r="C5609">
        <v>25</v>
      </c>
    </row>
    <row r="5610" spans="1:3" ht="14.5" x14ac:dyDescent="0.35">
      <c r="A5610" s="104" t="s">
        <v>246</v>
      </c>
      <c r="B5610" s="1">
        <v>44259</v>
      </c>
      <c r="C5610">
        <v>1</v>
      </c>
    </row>
    <row r="5611" spans="1:3" ht="14.5" x14ac:dyDescent="0.35">
      <c r="A5611" s="104" t="s">
        <v>36</v>
      </c>
      <c r="B5611" s="1">
        <v>44259</v>
      </c>
      <c r="C5611">
        <v>1</v>
      </c>
    </row>
    <row r="5612" spans="1:3" ht="14.5" x14ac:dyDescent="0.35">
      <c r="A5612" s="104" t="s">
        <v>14</v>
      </c>
      <c r="B5612" s="1">
        <v>44259</v>
      </c>
      <c r="C5612">
        <v>1</v>
      </c>
    </row>
    <row r="5613" spans="1:3" ht="14.5" x14ac:dyDescent="0.35">
      <c r="A5613" s="104" t="s">
        <v>237</v>
      </c>
      <c r="B5613" s="1">
        <v>44259</v>
      </c>
      <c r="C5613">
        <v>2</v>
      </c>
    </row>
    <row r="5614" spans="1:3" ht="14.5" x14ac:dyDescent="0.35">
      <c r="A5614" s="104" t="s">
        <v>825</v>
      </c>
      <c r="B5614" s="1">
        <v>44259</v>
      </c>
      <c r="C5614">
        <v>1</v>
      </c>
    </row>
    <row r="5615" spans="1:3" ht="14.5" x14ac:dyDescent="0.35">
      <c r="A5615" s="104" t="s">
        <v>162</v>
      </c>
      <c r="B5615" s="1">
        <v>44259</v>
      </c>
      <c r="C5615">
        <v>1</v>
      </c>
    </row>
    <row r="5616" spans="1:3" ht="14.5" x14ac:dyDescent="0.35">
      <c r="A5616" s="104" t="s">
        <v>2865</v>
      </c>
      <c r="B5616" s="1">
        <v>44259</v>
      </c>
      <c r="C5616">
        <v>10</v>
      </c>
    </row>
    <row r="5617" spans="1:3" ht="14.5" x14ac:dyDescent="0.35">
      <c r="A5617" s="104" t="s">
        <v>253</v>
      </c>
      <c r="B5617" s="1">
        <v>44259</v>
      </c>
      <c r="C5617">
        <v>1</v>
      </c>
    </row>
    <row r="5618" spans="1:3" ht="14.5" x14ac:dyDescent="0.35">
      <c r="A5618" s="104" t="s">
        <v>2771</v>
      </c>
      <c r="B5618" s="1">
        <v>44259</v>
      </c>
      <c r="C5618">
        <v>20</v>
      </c>
    </row>
    <row r="5619" spans="1:3" ht="14.5" x14ac:dyDescent="0.35">
      <c r="A5619" s="104" t="s">
        <v>108</v>
      </c>
      <c r="B5619" s="1">
        <v>44259</v>
      </c>
      <c r="C5619">
        <v>1</v>
      </c>
    </row>
    <row r="5620" spans="1:3" ht="14.5" x14ac:dyDescent="0.35">
      <c r="A5620" s="104" t="s">
        <v>2390</v>
      </c>
      <c r="B5620" s="1">
        <v>44259</v>
      </c>
      <c r="C5620">
        <v>25</v>
      </c>
    </row>
    <row r="5621" spans="1:3" ht="14.5" x14ac:dyDescent="0.35">
      <c r="A5621" s="104" t="s">
        <v>2028</v>
      </c>
      <c r="B5621" s="1">
        <v>44259</v>
      </c>
      <c r="C5621">
        <v>25</v>
      </c>
    </row>
    <row r="5622" spans="1:3" ht="14.5" x14ac:dyDescent="0.35">
      <c r="A5622" s="104" t="s">
        <v>2052</v>
      </c>
      <c r="B5622" s="1">
        <v>44259</v>
      </c>
      <c r="C5622">
        <v>10</v>
      </c>
    </row>
    <row r="5623" spans="1:3" ht="14.5" x14ac:dyDescent="0.35">
      <c r="A5623" s="104" t="s">
        <v>39</v>
      </c>
      <c r="B5623" s="1">
        <v>44259</v>
      </c>
      <c r="C5623">
        <v>4</v>
      </c>
    </row>
    <row r="5624" spans="1:3" ht="14.5" x14ac:dyDescent="0.35">
      <c r="A5624" s="104" t="s">
        <v>2240</v>
      </c>
      <c r="B5624" s="1">
        <v>44259</v>
      </c>
      <c r="C5624">
        <v>50</v>
      </c>
    </row>
    <row r="5625" spans="1:3" ht="14.5" x14ac:dyDescent="0.35">
      <c r="A5625" s="104" t="s">
        <v>1492</v>
      </c>
      <c r="B5625" s="1">
        <v>44259</v>
      </c>
      <c r="C5625">
        <v>75</v>
      </c>
    </row>
    <row r="5626" spans="1:3" ht="14.5" x14ac:dyDescent="0.35">
      <c r="A5626" s="104" t="s">
        <v>256</v>
      </c>
      <c r="B5626" s="1">
        <v>44259</v>
      </c>
      <c r="C5626">
        <v>1</v>
      </c>
    </row>
    <row r="5627" spans="1:3" ht="14.5" x14ac:dyDescent="0.35">
      <c r="A5627" s="104" t="s">
        <v>3419</v>
      </c>
      <c r="B5627" s="1">
        <v>44259</v>
      </c>
      <c r="C5627">
        <v>50</v>
      </c>
    </row>
    <row r="5628" spans="1:3" ht="14.5" x14ac:dyDescent="0.35">
      <c r="A5628" s="104" t="s">
        <v>1717</v>
      </c>
      <c r="B5628" s="1">
        <v>44259</v>
      </c>
      <c r="C5628">
        <v>50</v>
      </c>
    </row>
    <row r="5629" spans="1:3" ht="14.5" x14ac:dyDescent="0.35">
      <c r="A5629" s="104" t="s">
        <v>1451</v>
      </c>
      <c r="B5629" s="1">
        <v>44259</v>
      </c>
      <c r="C5629">
        <v>100</v>
      </c>
    </row>
    <row r="5630" spans="1:3" ht="14.5" x14ac:dyDescent="0.35">
      <c r="A5630" s="104" t="s">
        <v>1573</v>
      </c>
      <c r="B5630" s="1">
        <v>44259</v>
      </c>
      <c r="C5630">
        <v>4</v>
      </c>
    </row>
    <row r="5631" spans="1:3" ht="14.5" x14ac:dyDescent="0.35">
      <c r="A5631" s="104" t="s">
        <v>2383</v>
      </c>
      <c r="B5631" s="1">
        <v>44259</v>
      </c>
      <c r="C5631">
        <v>16</v>
      </c>
    </row>
    <row r="5632" spans="1:3" ht="14.5" x14ac:dyDescent="0.35">
      <c r="A5632" s="104" t="s">
        <v>1713</v>
      </c>
      <c r="B5632" s="1">
        <v>44259</v>
      </c>
      <c r="C5632">
        <v>128</v>
      </c>
    </row>
    <row r="5633" spans="1:3" ht="14.5" x14ac:dyDescent="0.35">
      <c r="A5633" s="104" t="s">
        <v>1692</v>
      </c>
      <c r="B5633" s="1">
        <v>44259</v>
      </c>
      <c r="C5633">
        <v>25</v>
      </c>
    </row>
    <row r="5634" spans="1:3" ht="14.5" x14ac:dyDescent="0.35">
      <c r="A5634" s="104" t="s">
        <v>2226</v>
      </c>
      <c r="B5634" s="1">
        <v>44259</v>
      </c>
      <c r="C5634">
        <v>12</v>
      </c>
    </row>
    <row r="5635" spans="1:3" ht="14.5" x14ac:dyDescent="0.35">
      <c r="A5635" s="104" t="s">
        <v>2809</v>
      </c>
      <c r="B5635" s="1">
        <v>44259</v>
      </c>
      <c r="C5635">
        <v>16</v>
      </c>
    </row>
    <row r="5636" spans="1:3" ht="14.5" x14ac:dyDescent="0.35">
      <c r="A5636" s="104" t="s">
        <v>2578</v>
      </c>
      <c r="B5636" s="1">
        <v>44259</v>
      </c>
      <c r="C5636">
        <v>16</v>
      </c>
    </row>
    <row r="5637" spans="1:3" ht="14.5" x14ac:dyDescent="0.35">
      <c r="A5637" s="104" t="s">
        <v>1362</v>
      </c>
      <c r="B5637" s="1">
        <v>44259</v>
      </c>
      <c r="C5637">
        <v>12</v>
      </c>
    </row>
    <row r="5638" spans="1:3" ht="14.5" x14ac:dyDescent="0.35">
      <c r="A5638" s="104" t="s">
        <v>2045</v>
      </c>
      <c r="B5638" s="1">
        <v>44259</v>
      </c>
      <c r="C5638">
        <v>4</v>
      </c>
    </row>
    <row r="5639" spans="1:3" ht="14.5" x14ac:dyDescent="0.35">
      <c r="A5639" s="104" t="s">
        <v>1634</v>
      </c>
      <c r="B5639" s="1">
        <v>44259</v>
      </c>
      <c r="C5639">
        <v>1</v>
      </c>
    </row>
    <row r="5640" spans="1:3" ht="14.5" x14ac:dyDescent="0.35">
      <c r="A5640" s="104" t="s">
        <v>1636</v>
      </c>
      <c r="B5640" s="1">
        <v>44259</v>
      </c>
      <c r="C5640">
        <v>1</v>
      </c>
    </row>
    <row r="5641" spans="1:3" ht="14.5" x14ac:dyDescent="0.35">
      <c r="A5641" s="104" t="s">
        <v>1752</v>
      </c>
      <c r="B5641" s="1">
        <v>44259</v>
      </c>
      <c r="C5641">
        <v>12</v>
      </c>
    </row>
    <row r="5642" spans="1:3" ht="14.5" x14ac:dyDescent="0.35">
      <c r="A5642" s="104" t="s">
        <v>568</v>
      </c>
      <c r="B5642" s="1">
        <v>44259</v>
      </c>
      <c r="C5642">
        <v>16</v>
      </c>
    </row>
    <row r="5643" spans="1:3" ht="14.5" x14ac:dyDescent="0.35">
      <c r="A5643" s="104" t="s">
        <v>1965</v>
      </c>
      <c r="B5643" s="1">
        <v>44259</v>
      </c>
      <c r="C5643">
        <v>80</v>
      </c>
    </row>
    <row r="5644" spans="1:3" ht="14.5" x14ac:dyDescent="0.35">
      <c r="A5644" s="104" t="s">
        <v>321</v>
      </c>
      <c r="B5644" s="1">
        <v>44259</v>
      </c>
      <c r="C5644">
        <v>40</v>
      </c>
    </row>
    <row r="5645" spans="1:3" ht="14.5" x14ac:dyDescent="0.35">
      <c r="A5645" s="104" t="s">
        <v>2168</v>
      </c>
      <c r="B5645" s="1">
        <v>44259</v>
      </c>
      <c r="C5645">
        <v>96</v>
      </c>
    </row>
    <row r="5646" spans="1:3" ht="14.5" x14ac:dyDescent="0.35">
      <c r="A5646" s="104" t="s">
        <v>257</v>
      </c>
      <c r="B5646" s="1">
        <v>44259</v>
      </c>
      <c r="C5646">
        <v>12</v>
      </c>
    </row>
    <row r="5647" spans="1:3" ht="14.5" x14ac:dyDescent="0.35">
      <c r="A5647" s="104" t="s">
        <v>258</v>
      </c>
      <c r="B5647" s="1">
        <v>44259</v>
      </c>
      <c r="C5647">
        <v>4</v>
      </c>
    </row>
    <row r="5648" spans="1:3" ht="14.5" x14ac:dyDescent="0.35">
      <c r="A5648" s="104" t="s">
        <v>3420</v>
      </c>
      <c r="B5648" s="1">
        <v>44259</v>
      </c>
      <c r="C5648">
        <v>16</v>
      </c>
    </row>
    <row r="5649" spans="1:3" ht="14.5" x14ac:dyDescent="0.35">
      <c r="A5649" s="104" t="s">
        <v>998</v>
      </c>
      <c r="B5649" s="1">
        <v>44259</v>
      </c>
      <c r="C5649">
        <v>8</v>
      </c>
    </row>
    <row r="5650" spans="1:3" ht="14.5" x14ac:dyDescent="0.35">
      <c r="A5650" s="104" t="s">
        <v>937</v>
      </c>
      <c r="B5650" s="1">
        <v>44259</v>
      </c>
      <c r="C5650">
        <v>12</v>
      </c>
    </row>
    <row r="5651" spans="1:3" ht="14.5" x14ac:dyDescent="0.35">
      <c r="A5651" s="104" t="s">
        <v>167</v>
      </c>
      <c r="B5651" s="1">
        <v>44259</v>
      </c>
      <c r="C5651">
        <v>12</v>
      </c>
    </row>
    <row r="5652" spans="1:3" ht="14.5" x14ac:dyDescent="0.35">
      <c r="A5652" s="104" t="s">
        <v>1868</v>
      </c>
      <c r="B5652" s="1">
        <v>44259</v>
      </c>
      <c r="C5652">
        <v>4</v>
      </c>
    </row>
    <row r="5653" spans="1:3" ht="14.5" x14ac:dyDescent="0.35">
      <c r="A5653" s="104" t="s">
        <v>3256</v>
      </c>
      <c r="B5653" s="1">
        <v>44259</v>
      </c>
      <c r="C5653">
        <v>2</v>
      </c>
    </row>
    <row r="5654" spans="1:3" ht="14.5" x14ac:dyDescent="0.35">
      <c r="A5654" s="104" t="s">
        <v>1859</v>
      </c>
      <c r="B5654" s="1">
        <v>44259</v>
      </c>
      <c r="C5654">
        <v>16</v>
      </c>
    </row>
    <row r="5655" spans="1:3" ht="14.5" x14ac:dyDescent="0.35">
      <c r="A5655" s="104" t="s">
        <v>999</v>
      </c>
      <c r="B5655" s="1">
        <v>44259</v>
      </c>
      <c r="C5655">
        <v>16</v>
      </c>
    </row>
    <row r="5656" spans="1:3" ht="14.5" x14ac:dyDescent="0.35">
      <c r="A5656" s="104" t="s">
        <v>3421</v>
      </c>
      <c r="B5656" s="1">
        <v>44259</v>
      </c>
      <c r="C5656">
        <v>2</v>
      </c>
    </row>
    <row r="5657" spans="1:3" ht="14.5" x14ac:dyDescent="0.35">
      <c r="A5657" s="104" t="s">
        <v>2371</v>
      </c>
      <c r="B5657" s="1">
        <v>44259</v>
      </c>
      <c r="C5657">
        <v>11</v>
      </c>
    </row>
    <row r="5658" spans="1:3" ht="14.5" x14ac:dyDescent="0.35">
      <c r="A5658" s="104" t="s">
        <v>3422</v>
      </c>
      <c r="B5658" s="1">
        <v>44259</v>
      </c>
      <c r="C5658">
        <v>50</v>
      </c>
    </row>
    <row r="5659" spans="1:3" ht="14.5" x14ac:dyDescent="0.35">
      <c r="A5659" s="104" t="s">
        <v>3227</v>
      </c>
      <c r="B5659" s="1">
        <v>44259</v>
      </c>
      <c r="C5659">
        <v>1</v>
      </c>
    </row>
    <row r="5660" spans="1:3" ht="14.5" x14ac:dyDescent="0.35">
      <c r="A5660" s="104" t="s">
        <v>3227</v>
      </c>
      <c r="B5660" s="1">
        <v>44259</v>
      </c>
      <c r="C5660">
        <v>1</v>
      </c>
    </row>
    <row r="5661" spans="1:3" ht="14.5" x14ac:dyDescent="0.35">
      <c r="A5661" s="104" t="s">
        <v>2823</v>
      </c>
      <c r="B5661" s="1">
        <v>44259</v>
      </c>
      <c r="C5661">
        <v>8</v>
      </c>
    </row>
    <row r="5662" spans="1:3" ht="14.5" x14ac:dyDescent="0.35">
      <c r="A5662" s="104" t="s">
        <v>2359</v>
      </c>
      <c r="B5662" s="1">
        <v>44259</v>
      </c>
      <c r="C5662">
        <v>8</v>
      </c>
    </row>
    <row r="5663" spans="1:3" ht="14.5" x14ac:dyDescent="0.35">
      <c r="A5663" s="104" t="s">
        <v>1375</v>
      </c>
      <c r="B5663" s="1">
        <v>44259</v>
      </c>
      <c r="C5663">
        <v>2</v>
      </c>
    </row>
    <row r="5664" spans="1:3" ht="14.5" x14ac:dyDescent="0.35">
      <c r="A5664" s="104" t="s">
        <v>2214</v>
      </c>
      <c r="B5664" s="1">
        <v>44259</v>
      </c>
      <c r="C5664">
        <v>24</v>
      </c>
    </row>
    <row r="5665" spans="1:3" ht="14.5" x14ac:dyDescent="0.35">
      <c r="A5665" s="104" t="s">
        <v>1381</v>
      </c>
      <c r="B5665" s="1">
        <v>44259</v>
      </c>
      <c r="C5665">
        <v>20</v>
      </c>
    </row>
    <row r="5666" spans="1:3" ht="14.5" x14ac:dyDescent="0.35">
      <c r="A5666" s="104" t="s">
        <v>1688</v>
      </c>
      <c r="B5666" s="1">
        <v>44259</v>
      </c>
      <c r="C5666">
        <v>32</v>
      </c>
    </row>
    <row r="5667" spans="1:3" ht="14.5" x14ac:dyDescent="0.35">
      <c r="A5667" s="104" t="s">
        <v>3423</v>
      </c>
      <c r="B5667" s="1">
        <v>44259</v>
      </c>
      <c r="C5667">
        <v>4</v>
      </c>
    </row>
    <row r="5668" spans="1:3" ht="14.5" x14ac:dyDescent="0.35">
      <c r="A5668" s="104" t="s">
        <v>1820</v>
      </c>
      <c r="B5668" s="1">
        <v>44259</v>
      </c>
      <c r="C5668">
        <v>72</v>
      </c>
    </row>
    <row r="5669" spans="1:3" ht="14.5" x14ac:dyDescent="0.35">
      <c r="A5669" s="104" t="s">
        <v>2870</v>
      </c>
      <c r="B5669" s="1">
        <v>44259</v>
      </c>
      <c r="C5669">
        <v>8</v>
      </c>
    </row>
    <row r="5670" spans="1:3" ht="14.5" x14ac:dyDescent="0.35">
      <c r="A5670" s="104" t="s">
        <v>3424</v>
      </c>
      <c r="B5670" s="1">
        <v>44259</v>
      </c>
      <c r="C5670">
        <v>25</v>
      </c>
    </row>
    <row r="5671" spans="1:3" ht="14.5" x14ac:dyDescent="0.35">
      <c r="A5671" s="104" t="s">
        <v>2224</v>
      </c>
      <c r="B5671" s="1">
        <v>44259</v>
      </c>
      <c r="C5671">
        <v>64</v>
      </c>
    </row>
    <row r="5672" spans="1:3" ht="14.5" x14ac:dyDescent="0.35">
      <c r="A5672" s="104" t="s">
        <v>2169</v>
      </c>
      <c r="B5672" s="1">
        <v>44259</v>
      </c>
      <c r="C5672">
        <v>16</v>
      </c>
    </row>
    <row r="5673" spans="1:3" ht="14.5" x14ac:dyDescent="0.35">
      <c r="A5673" s="104" t="s">
        <v>2276</v>
      </c>
      <c r="B5673" s="1">
        <v>44259</v>
      </c>
      <c r="C5673">
        <v>32</v>
      </c>
    </row>
    <row r="5674" spans="1:3" ht="14.5" x14ac:dyDescent="0.35">
      <c r="A5674" s="104" t="s">
        <v>1860</v>
      </c>
      <c r="B5674" s="1">
        <v>44259</v>
      </c>
      <c r="C5674">
        <v>112</v>
      </c>
    </row>
    <row r="5675" spans="1:3" ht="14.5" x14ac:dyDescent="0.35">
      <c r="A5675" s="104" t="s">
        <v>2010</v>
      </c>
      <c r="B5675" s="1">
        <v>44259</v>
      </c>
      <c r="C5675">
        <v>80</v>
      </c>
    </row>
    <row r="5676" spans="1:3" ht="14.5" x14ac:dyDescent="0.35">
      <c r="A5676" s="104" t="s">
        <v>1927</v>
      </c>
      <c r="B5676" s="1">
        <v>44259</v>
      </c>
      <c r="C5676">
        <v>32</v>
      </c>
    </row>
    <row r="5677" spans="1:3" ht="14.5" x14ac:dyDescent="0.35">
      <c r="A5677" s="104" t="s">
        <v>2829</v>
      </c>
      <c r="B5677" s="1">
        <v>44259</v>
      </c>
      <c r="C5677">
        <v>24</v>
      </c>
    </row>
    <row r="5678" spans="1:3" ht="14.5" x14ac:dyDescent="0.35">
      <c r="A5678" s="104" t="s">
        <v>1755</v>
      </c>
      <c r="B5678" s="1">
        <v>44259</v>
      </c>
      <c r="C5678">
        <v>104</v>
      </c>
    </row>
    <row r="5679" spans="1:3" ht="14.5" x14ac:dyDescent="0.35">
      <c r="A5679" s="104" t="s">
        <v>3425</v>
      </c>
      <c r="B5679" s="1">
        <v>44259</v>
      </c>
      <c r="C5679">
        <v>24</v>
      </c>
    </row>
    <row r="5680" spans="1:3" ht="14.5" x14ac:dyDescent="0.35">
      <c r="A5680" s="104" t="s">
        <v>3426</v>
      </c>
      <c r="B5680" s="1">
        <v>44259</v>
      </c>
      <c r="C5680">
        <v>28</v>
      </c>
    </row>
    <row r="5681" spans="1:3" ht="14.5" x14ac:dyDescent="0.35">
      <c r="A5681" s="104" t="s">
        <v>3427</v>
      </c>
      <c r="B5681" s="1">
        <v>44259</v>
      </c>
      <c r="C5681">
        <v>4</v>
      </c>
    </row>
    <row r="5682" spans="1:3" ht="14.5" x14ac:dyDescent="0.35">
      <c r="A5682" s="104" t="s">
        <v>1958</v>
      </c>
      <c r="B5682" s="1">
        <v>44259</v>
      </c>
      <c r="C5682">
        <v>24</v>
      </c>
    </row>
    <row r="5683" spans="1:3" ht="14.5" x14ac:dyDescent="0.35">
      <c r="A5683" s="104" t="s">
        <v>1569</v>
      </c>
      <c r="B5683" s="1">
        <v>44259</v>
      </c>
      <c r="C5683">
        <v>204</v>
      </c>
    </row>
    <row r="5684" spans="1:3" ht="14.5" x14ac:dyDescent="0.35">
      <c r="A5684" s="104" t="s">
        <v>3428</v>
      </c>
      <c r="B5684" s="1">
        <v>44259</v>
      </c>
      <c r="C5684">
        <v>8</v>
      </c>
    </row>
    <row r="5685" spans="1:3" ht="14.5" x14ac:dyDescent="0.35">
      <c r="A5685" s="104" t="s">
        <v>1941</v>
      </c>
      <c r="B5685" s="1">
        <v>44259</v>
      </c>
      <c r="C5685">
        <v>28</v>
      </c>
    </row>
    <row r="5686" spans="1:3" ht="14.5" x14ac:dyDescent="0.35">
      <c r="A5686" s="104" t="s">
        <v>2937</v>
      </c>
      <c r="B5686" s="1">
        <v>44259</v>
      </c>
      <c r="C5686">
        <v>4</v>
      </c>
    </row>
    <row r="5687" spans="1:3" ht="14.5" x14ac:dyDescent="0.35">
      <c r="A5687" s="104" t="s">
        <v>1396</v>
      </c>
      <c r="B5687" s="1">
        <v>44259</v>
      </c>
      <c r="C5687">
        <v>8</v>
      </c>
    </row>
    <row r="5688" spans="1:3" ht="14.5" x14ac:dyDescent="0.35">
      <c r="A5688" s="104" t="s">
        <v>2221</v>
      </c>
      <c r="B5688" s="1">
        <v>44259</v>
      </c>
      <c r="C5688">
        <v>20</v>
      </c>
    </row>
    <row r="5689" spans="1:3" ht="14.5" x14ac:dyDescent="0.35">
      <c r="A5689" s="104" t="s">
        <v>1121</v>
      </c>
      <c r="B5689" s="1">
        <v>44259</v>
      </c>
      <c r="C5689">
        <v>8</v>
      </c>
    </row>
    <row r="5690" spans="1:3" ht="14.5" x14ac:dyDescent="0.35">
      <c r="A5690" s="104" t="s">
        <v>148</v>
      </c>
      <c r="B5690" s="1">
        <v>44259</v>
      </c>
      <c r="C5690">
        <v>4</v>
      </c>
    </row>
    <row r="5691" spans="1:3" ht="14.5" x14ac:dyDescent="0.35">
      <c r="A5691" s="104" t="s">
        <v>363</v>
      </c>
      <c r="B5691" s="1">
        <v>44259</v>
      </c>
      <c r="C5691">
        <v>4</v>
      </c>
    </row>
    <row r="5692" spans="1:3" ht="14.5" x14ac:dyDescent="0.35">
      <c r="A5692" s="104" t="s">
        <v>368</v>
      </c>
      <c r="B5692" s="1">
        <v>44259</v>
      </c>
      <c r="C5692">
        <v>4</v>
      </c>
    </row>
    <row r="5693" spans="1:3" ht="14.5" x14ac:dyDescent="0.35">
      <c r="A5693" s="104" t="s">
        <v>1027</v>
      </c>
      <c r="B5693" s="1">
        <v>44259</v>
      </c>
      <c r="C5693">
        <v>20</v>
      </c>
    </row>
    <row r="5694" spans="1:3" ht="14.5" x14ac:dyDescent="0.35">
      <c r="A5694" s="104" t="s">
        <v>119</v>
      </c>
      <c r="B5694" s="1">
        <v>44259</v>
      </c>
      <c r="C5694">
        <v>4</v>
      </c>
    </row>
    <row r="5695" spans="1:3" ht="14.5" x14ac:dyDescent="0.35">
      <c r="A5695" s="104" t="s">
        <v>191</v>
      </c>
      <c r="B5695" s="1">
        <v>44259</v>
      </c>
      <c r="C5695">
        <v>8</v>
      </c>
    </row>
    <row r="5696" spans="1:3" ht="14.5" x14ac:dyDescent="0.35">
      <c r="A5696" s="104" t="s">
        <v>2036</v>
      </c>
      <c r="B5696" s="1">
        <v>44259</v>
      </c>
      <c r="C5696">
        <v>16</v>
      </c>
    </row>
    <row r="5697" spans="1:3" ht="14.5" x14ac:dyDescent="0.35">
      <c r="A5697" s="104" t="s">
        <v>3310</v>
      </c>
      <c r="B5697" s="1">
        <v>44259</v>
      </c>
      <c r="C5697">
        <v>8</v>
      </c>
    </row>
    <row r="5698" spans="1:3" ht="14.5" x14ac:dyDescent="0.35">
      <c r="A5698" s="104" t="s">
        <v>1919</v>
      </c>
      <c r="B5698" s="1">
        <v>44259</v>
      </c>
      <c r="C5698">
        <v>12</v>
      </c>
    </row>
    <row r="5699" spans="1:3" ht="14.5" x14ac:dyDescent="0.35">
      <c r="A5699" s="104" t="s">
        <v>1762</v>
      </c>
      <c r="B5699" s="1">
        <v>44259</v>
      </c>
      <c r="C5699">
        <v>32</v>
      </c>
    </row>
    <row r="5700" spans="1:3" ht="14.5" x14ac:dyDescent="0.35">
      <c r="A5700" s="104" t="s">
        <v>3429</v>
      </c>
      <c r="B5700" s="1">
        <v>44259</v>
      </c>
      <c r="C5700">
        <v>4</v>
      </c>
    </row>
    <row r="5701" spans="1:3" ht="14.5" x14ac:dyDescent="0.35">
      <c r="A5701" s="104" t="s">
        <v>3429</v>
      </c>
      <c r="B5701" s="1">
        <v>44259</v>
      </c>
      <c r="C5701">
        <v>16</v>
      </c>
    </row>
    <row r="5702" spans="1:3" ht="14.5" x14ac:dyDescent="0.35">
      <c r="A5702" s="104" t="s">
        <v>3430</v>
      </c>
      <c r="B5702" s="1">
        <v>44259</v>
      </c>
      <c r="C5702">
        <v>20</v>
      </c>
    </row>
    <row r="5703" spans="1:3" ht="14.5" x14ac:dyDescent="0.35">
      <c r="A5703" s="104" t="s">
        <v>2049</v>
      </c>
      <c r="B5703" s="1">
        <v>44259</v>
      </c>
      <c r="C5703">
        <v>2</v>
      </c>
    </row>
    <row r="5704" spans="1:3" ht="14.5" x14ac:dyDescent="0.35">
      <c r="A5704" s="104" t="s">
        <v>1964</v>
      </c>
      <c r="B5704" s="1">
        <v>44259</v>
      </c>
      <c r="C5704">
        <v>8</v>
      </c>
    </row>
    <row r="5705" spans="1:3" ht="14.5" x14ac:dyDescent="0.35">
      <c r="A5705" s="104" t="s">
        <v>1964</v>
      </c>
      <c r="B5705" s="1">
        <v>44259</v>
      </c>
      <c r="C5705">
        <v>56</v>
      </c>
    </row>
    <row r="5706" spans="1:3" ht="14.5" x14ac:dyDescent="0.35">
      <c r="A5706" s="104" t="s">
        <v>1964</v>
      </c>
      <c r="B5706" s="1">
        <v>44259</v>
      </c>
      <c r="C5706">
        <v>6</v>
      </c>
    </row>
    <row r="5707" spans="1:3" ht="14.5" x14ac:dyDescent="0.35">
      <c r="A5707" s="104" t="s">
        <v>2060</v>
      </c>
      <c r="B5707" s="1">
        <v>44259</v>
      </c>
      <c r="C5707">
        <v>2</v>
      </c>
    </row>
    <row r="5708" spans="1:3" ht="14.5" x14ac:dyDescent="0.35">
      <c r="A5708" s="104" t="s">
        <v>2060</v>
      </c>
      <c r="B5708" s="1">
        <v>44259</v>
      </c>
      <c r="C5708">
        <v>8</v>
      </c>
    </row>
    <row r="5709" spans="1:3" ht="14.5" x14ac:dyDescent="0.35">
      <c r="A5709" s="104" t="s">
        <v>2060</v>
      </c>
      <c r="B5709" s="1">
        <v>44259</v>
      </c>
      <c r="C5709">
        <v>24</v>
      </c>
    </row>
    <row r="5710" spans="1:3" ht="14.5" x14ac:dyDescent="0.35">
      <c r="A5710" s="104" t="s">
        <v>2060</v>
      </c>
      <c r="B5710" s="1">
        <v>44259</v>
      </c>
      <c r="C5710">
        <v>8</v>
      </c>
    </row>
    <row r="5711" spans="1:3" ht="14.5" x14ac:dyDescent="0.35">
      <c r="A5711" s="104" t="s">
        <v>3130</v>
      </c>
      <c r="B5711" s="1">
        <v>44259</v>
      </c>
      <c r="C5711">
        <v>6</v>
      </c>
    </row>
    <row r="5712" spans="1:3" ht="14.5" x14ac:dyDescent="0.35">
      <c r="A5712" s="104" t="s">
        <v>2779</v>
      </c>
      <c r="B5712" s="1">
        <v>44259</v>
      </c>
      <c r="C5712">
        <v>6</v>
      </c>
    </row>
    <row r="5713" spans="1:3" ht="14.5" x14ac:dyDescent="0.35">
      <c r="A5713" s="104" t="s">
        <v>3431</v>
      </c>
      <c r="B5713" s="1">
        <v>44259</v>
      </c>
      <c r="C5713">
        <v>14</v>
      </c>
    </row>
    <row r="5714" spans="1:3" ht="14.5" x14ac:dyDescent="0.35">
      <c r="A5714" s="104" t="s">
        <v>2968</v>
      </c>
      <c r="B5714" s="1">
        <v>44259</v>
      </c>
      <c r="C5714">
        <v>14</v>
      </c>
    </row>
    <row r="5715" spans="1:3" ht="14.5" x14ac:dyDescent="0.35">
      <c r="A5715" s="104" t="s">
        <v>1922</v>
      </c>
      <c r="B5715" s="1">
        <v>44259</v>
      </c>
      <c r="C5715">
        <v>40</v>
      </c>
    </row>
    <row r="5716" spans="1:3" ht="14.5" x14ac:dyDescent="0.35">
      <c r="A5716" s="104" t="s">
        <v>2176</v>
      </c>
      <c r="B5716" s="1">
        <v>44259</v>
      </c>
      <c r="C5716">
        <v>4</v>
      </c>
    </row>
    <row r="5717" spans="1:3" ht="14.5" x14ac:dyDescent="0.35">
      <c r="A5717" s="104" t="s">
        <v>2970</v>
      </c>
      <c r="B5717" s="1">
        <v>44259</v>
      </c>
      <c r="C5717">
        <v>6</v>
      </c>
    </row>
    <row r="5718" spans="1:3" ht="14.5" x14ac:dyDescent="0.35">
      <c r="A5718" s="104" t="s">
        <v>2668</v>
      </c>
      <c r="B5718" s="1">
        <v>44259</v>
      </c>
      <c r="C5718">
        <v>4</v>
      </c>
    </row>
    <row r="5719" spans="1:3" ht="14.5" x14ac:dyDescent="0.35">
      <c r="A5719" s="104" t="s">
        <v>1943</v>
      </c>
      <c r="B5719" s="1">
        <v>44259</v>
      </c>
      <c r="C5719">
        <v>4</v>
      </c>
    </row>
    <row r="5720" spans="1:3" ht="14.5" x14ac:dyDescent="0.35">
      <c r="A5720" s="104" t="s">
        <v>1943</v>
      </c>
      <c r="B5720" s="1">
        <v>44259</v>
      </c>
      <c r="C5720">
        <v>16</v>
      </c>
    </row>
    <row r="5721" spans="1:3" ht="14.5" x14ac:dyDescent="0.35">
      <c r="A5721" s="104" t="s">
        <v>1943</v>
      </c>
      <c r="B5721" s="1">
        <v>44259</v>
      </c>
      <c r="C5721">
        <v>4</v>
      </c>
    </row>
    <row r="5722" spans="1:3" ht="14.5" x14ac:dyDescent="0.35">
      <c r="A5722" s="104" t="s">
        <v>2157</v>
      </c>
      <c r="B5722" s="1">
        <v>44259</v>
      </c>
      <c r="C5722">
        <v>4</v>
      </c>
    </row>
    <row r="5723" spans="1:3" ht="14.5" x14ac:dyDescent="0.35">
      <c r="A5723" s="104" t="s">
        <v>2736</v>
      </c>
      <c r="B5723" s="1">
        <v>44259</v>
      </c>
      <c r="C5723">
        <v>6</v>
      </c>
    </row>
    <row r="5724" spans="1:3" ht="14.5" x14ac:dyDescent="0.35">
      <c r="A5724" s="104" t="s">
        <v>2737</v>
      </c>
      <c r="B5724" s="1">
        <v>44259</v>
      </c>
      <c r="C5724">
        <v>6</v>
      </c>
    </row>
    <row r="5725" spans="1:3" ht="14.5" x14ac:dyDescent="0.35">
      <c r="A5725" s="104" t="s">
        <v>3115</v>
      </c>
      <c r="B5725" s="1">
        <v>44259</v>
      </c>
      <c r="C5725">
        <v>6</v>
      </c>
    </row>
    <row r="5726" spans="1:3" ht="14.5" x14ac:dyDescent="0.35">
      <c r="A5726" s="104" t="s">
        <v>2211</v>
      </c>
      <c r="B5726" s="1">
        <v>44259</v>
      </c>
      <c r="C5726">
        <v>10</v>
      </c>
    </row>
    <row r="5727" spans="1:3" ht="14.5" x14ac:dyDescent="0.35">
      <c r="A5727" s="104" t="s">
        <v>2886</v>
      </c>
      <c r="B5727" s="1">
        <v>44259</v>
      </c>
      <c r="C5727">
        <v>16</v>
      </c>
    </row>
    <row r="5728" spans="1:3" ht="14.5" x14ac:dyDescent="0.35">
      <c r="A5728" s="104" t="s">
        <v>2353</v>
      </c>
      <c r="B5728" s="1">
        <v>44259</v>
      </c>
      <c r="C5728">
        <v>8</v>
      </c>
    </row>
    <row r="5729" spans="1:3" ht="14.5" x14ac:dyDescent="0.35">
      <c r="A5729" s="104" t="s">
        <v>2539</v>
      </c>
      <c r="B5729" s="1">
        <v>44259</v>
      </c>
      <c r="C5729">
        <v>8</v>
      </c>
    </row>
    <row r="5730" spans="1:3" ht="14.5" x14ac:dyDescent="0.35">
      <c r="A5730" s="104" t="s">
        <v>1879</v>
      </c>
      <c r="B5730" s="1">
        <v>44259</v>
      </c>
      <c r="C5730">
        <v>10</v>
      </c>
    </row>
    <row r="5731" spans="1:3" ht="14.5" x14ac:dyDescent="0.35">
      <c r="A5731" s="104" t="s">
        <v>2673</v>
      </c>
      <c r="B5731" s="1">
        <v>44259</v>
      </c>
      <c r="C5731">
        <v>2</v>
      </c>
    </row>
    <row r="5732" spans="1:3" ht="14.5" x14ac:dyDescent="0.35">
      <c r="A5732" s="104" t="s">
        <v>3107</v>
      </c>
      <c r="B5732" s="1">
        <v>44259</v>
      </c>
      <c r="C5732">
        <v>2</v>
      </c>
    </row>
    <row r="5733" spans="1:3" ht="14.5" x14ac:dyDescent="0.35">
      <c r="A5733" s="104" t="s">
        <v>3163</v>
      </c>
      <c r="B5733" s="1">
        <v>44259</v>
      </c>
      <c r="C5733">
        <v>2</v>
      </c>
    </row>
    <row r="5734" spans="1:3" ht="14.5" x14ac:dyDescent="0.35">
      <c r="A5734" s="104" t="s">
        <v>3082</v>
      </c>
      <c r="B5734" s="1">
        <v>44259</v>
      </c>
      <c r="C5734">
        <v>6</v>
      </c>
    </row>
    <row r="5735" spans="1:3" ht="14.5" x14ac:dyDescent="0.35">
      <c r="A5735" s="104" t="s">
        <v>1680</v>
      </c>
      <c r="B5735" s="1">
        <v>44259</v>
      </c>
      <c r="C5735">
        <v>8</v>
      </c>
    </row>
    <row r="5736" spans="1:3" ht="14.5" x14ac:dyDescent="0.35">
      <c r="A5736" s="104" t="s">
        <v>3432</v>
      </c>
      <c r="B5736" s="1">
        <v>44259</v>
      </c>
      <c r="C5736">
        <v>8</v>
      </c>
    </row>
    <row r="5737" spans="1:3" ht="14.5" x14ac:dyDescent="0.35">
      <c r="A5737" s="104" t="s">
        <v>2161</v>
      </c>
      <c r="B5737" s="1">
        <v>44259</v>
      </c>
      <c r="C5737">
        <v>12</v>
      </c>
    </row>
    <row r="5738" spans="1:3" ht="14.5" x14ac:dyDescent="0.35">
      <c r="A5738" s="104" t="s">
        <v>2506</v>
      </c>
      <c r="B5738" s="1">
        <v>44259</v>
      </c>
      <c r="C5738">
        <v>4</v>
      </c>
    </row>
    <row r="5739" spans="1:3" ht="14.5" x14ac:dyDescent="0.35">
      <c r="A5739" s="104" t="s">
        <v>1930</v>
      </c>
      <c r="B5739" s="1">
        <v>44259</v>
      </c>
      <c r="C5739">
        <v>12</v>
      </c>
    </row>
    <row r="5740" spans="1:3" ht="14.5" x14ac:dyDescent="0.35">
      <c r="A5740" s="104" t="s">
        <v>3047</v>
      </c>
      <c r="B5740" s="1">
        <v>44259</v>
      </c>
      <c r="C5740">
        <v>4</v>
      </c>
    </row>
    <row r="5741" spans="1:3" ht="14.5" x14ac:dyDescent="0.35">
      <c r="A5741" s="104" t="s">
        <v>1870</v>
      </c>
      <c r="B5741" s="1">
        <v>44259</v>
      </c>
      <c r="C5741">
        <v>20</v>
      </c>
    </row>
    <row r="5742" spans="1:3" ht="14.5" x14ac:dyDescent="0.35">
      <c r="A5742" s="104" t="s">
        <v>1586</v>
      </c>
      <c r="B5742" s="1">
        <v>44259</v>
      </c>
      <c r="C5742">
        <v>16</v>
      </c>
    </row>
    <row r="5743" spans="1:3" ht="14.5" x14ac:dyDescent="0.35">
      <c r="A5743" s="104" t="s">
        <v>1863</v>
      </c>
      <c r="B5743" s="1">
        <v>44259</v>
      </c>
      <c r="C5743">
        <v>20</v>
      </c>
    </row>
    <row r="5744" spans="1:3" ht="14.5" x14ac:dyDescent="0.35">
      <c r="A5744" s="104" t="s">
        <v>2217</v>
      </c>
      <c r="B5744" s="1">
        <v>44259</v>
      </c>
      <c r="C5744">
        <v>28</v>
      </c>
    </row>
    <row r="5745" spans="1:3" ht="14.5" x14ac:dyDescent="0.35">
      <c r="A5745" s="104" t="s">
        <v>1880</v>
      </c>
      <c r="B5745" s="1">
        <v>44259</v>
      </c>
      <c r="C5745">
        <v>32</v>
      </c>
    </row>
    <row r="5746" spans="1:3" ht="14.5" x14ac:dyDescent="0.35">
      <c r="A5746" s="104" t="s">
        <v>1442</v>
      </c>
      <c r="B5746" s="1">
        <v>44259</v>
      </c>
      <c r="C5746">
        <v>20</v>
      </c>
    </row>
    <row r="5747" spans="1:3" ht="14.5" x14ac:dyDescent="0.35">
      <c r="A5747" s="104" t="s">
        <v>1566</v>
      </c>
      <c r="B5747" s="1">
        <v>44259</v>
      </c>
      <c r="C5747">
        <v>28</v>
      </c>
    </row>
    <row r="5748" spans="1:3" ht="14.5" x14ac:dyDescent="0.35">
      <c r="A5748" s="104" t="s">
        <v>1445</v>
      </c>
      <c r="B5748" s="1">
        <v>44259</v>
      </c>
      <c r="C5748">
        <v>52</v>
      </c>
    </row>
    <row r="5749" spans="1:3" ht="14.5" x14ac:dyDescent="0.35">
      <c r="A5749" s="104" t="s">
        <v>2057</v>
      </c>
      <c r="B5749" s="1">
        <v>44259</v>
      </c>
      <c r="C5749">
        <v>4</v>
      </c>
    </row>
    <row r="5750" spans="1:3" ht="14.5" x14ac:dyDescent="0.35">
      <c r="A5750" s="104" t="s">
        <v>1821</v>
      </c>
      <c r="B5750" s="1">
        <v>44259</v>
      </c>
      <c r="C5750">
        <v>28</v>
      </c>
    </row>
    <row r="5751" spans="1:3" ht="14.5" x14ac:dyDescent="0.35">
      <c r="A5751" s="104" t="s">
        <v>1588</v>
      </c>
      <c r="B5751" s="1">
        <v>44259</v>
      </c>
      <c r="C5751">
        <v>40</v>
      </c>
    </row>
    <row r="5752" spans="1:3" ht="14.5" x14ac:dyDescent="0.35">
      <c r="A5752" s="104" t="s">
        <v>1547</v>
      </c>
      <c r="B5752" s="1">
        <v>44259</v>
      </c>
      <c r="C5752">
        <v>8</v>
      </c>
    </row>
    <row r="5753" spans="1:3" ht="14.5" x14ac:dyDescent="0.35">
      <c r="A5753" s="104" t="s">
        <v>1547</v>
      </c>
      <c r="B5753" s="1">
        <v>44259</v>
      </c>
      <c r="C5753">
        <v>32</v>
      </c>
    </row>
    <row r="5754" spans="1:3" ht="14.5" x14ac:dyDescent="0.35">
      <c r="A5754" s="104" t="s">
        <v>1547</v>
      </c>
      <c r="B5754" s="1">
        <v>44259</v>
      </c>
      <c r="C5754">
        <v>112</v>
      </c>
    </row>
    <row r="5755" spans="1:3" ht="14.5" x14ac:dyDescent="0.35">
      <c r="A5755" s="104" t="s">
        <v>1589</v>
      </c>
      <c r="B5755" s="1">
        <v>44259</v>
      </c>
      <c r="C5755">
        <v>32</v>
      </c>
    </row>
    <row r="5756" spans="1:3" ht="14.5" x14ac:dyDescent="0.35">
      <c r="A5756" s="104" t="s">
        <v>1656</v>
      </c>
      <c r="B5756" s="1">
        <v>44259</v>
      </c>
      <c r="C5756">
        <v>24</v>
      </c>
    </row>
    <row r="5757" spans="1:3" ht="14.5" x14ac:dyDescent="0.35">
      <c r="A5757" s="104" t="s">
        <v>2757</v>
      </c>
      <c r="B5757" s="1">
        <v>44259</v>
      </c>
      <c r="C5757">
        <v>10</v>
      </c>
    </row>
    <row r="5758" spans="1:3" ht="14.5" x14ac:dyDescent="0.35">
      <c r="A5758" s="104" t="s">
        <v>60</v>
      </c>
      <c r="B5758" s="1">
        <v>44259</v>
      </c>
      <c r="C5758">
        <v>2</v>
      </c>
    </row>
    <row r="5759" spans="1:3" ht="14.5" x14ac:dyDescent="0.35">
      <c r="A5759" s="104" t="s">
        <v>2758</v>
      </c>
      <c r="B5759" s="1">
        <v>44259</v>
      </c>
      <c r="C5759">
        <v>8</v>
      </c>
    </row>
    <row r="5760" spans="1:3" ht="14.5" x14ac:dyDescent="0.35">
      <c r="A5760" s="104" t="s">
        <v>2679</v>
      </c>
      <c r="B5760" s="1">
        <v>44259</v>
      </c>
      <c r="C5760">
        <v>10</v>
      </c>
    </row>
    <row r="5761" spans="1:3" ht="14.5" x14ac:dyDescent="0.35">
      <c r="A5761" s="104" t="s">
        <v>1616</v>
      </c>
      <c r="B5761" s="1">
        <v>44259</v>
      </c>
      <c r="C5761">
        <v>16</v>
      </c>
    </row>
    <row r="5762" spans="1:3" ht="14.5" x14ac:dyDescent="0.35">
      <c r="A5762" s="104" t="s">
        <v>64</v>
      </c>
      <c r="B5762" s="1">
        <v>44259</v>
      </c>
      <c r="C5762">
        <v>4</v>
      </c>
    </row>
    <row r="5763" spans="1:3" ht="14.5" x14ac:dyDescent="0.35">
      <c r="A5763" s="104" t="s">
        <v>121</v>
      </c>
      <c r="B5763" s="1">
        <v>44259</v>
      </c>
      <c r="C5763">
        <v>3</v>
      </c>
    </row>
    <row r="5764" spans="1:3" ht="14.5" x14ac:dyDescent="0.35">
      <c r="A5764" s="104" t="s">
        <v>1595</v>
      </c>
      <c r="B5764" s="1">
        <v>44259</v>
      </c>
      <c r="C5764">
        <v>48</v>
      </c>
    </row>
    <row r="5765" spans="1:3" ht="14.5" x14ac:dyDescent="0.35">
      <c r="A5765" s="104" t="s">
        <v>1458</v>
      </c>
      <c r="B5765" s="1">
        <v>44259</v>
      </c>
      <c r="C5765">
        <v>100</v>
      </c>
    </row>
    <row r="5766" spans="1:3" ht="14.5" x14ac:dyDescent="0.35">
      <c r="A5766" s="104" t="s">
        <v>6</v>
      </c>
      <c r="B5766" s="1">
        <v>44259</v>
      </c>
      <c r="C5766">
        <v>15</v>
      </c>
    </row>
    <row r="5767" spans="1:3" ht="14.5" x14ac:dyDescent="0.35">
      <c r="A5767" s="104" t="s">
        <v>1459</v>
      </c>
      <c r="B5767" s="1">
        <v>44259</v>
      </c>
      <c r="C5767">
        <v>16</v>
      </c>
    </row>
    <row r="5768" spans="1:3" ht="14.5" x14ac:dyDescent="0.35">
      <c r="A5768" s="104" t="s">
        <v>2034</v>
      </c>
      <c r="B5768" s="1">
        <v>44259</v>
      </c>
      <c r="C5768">
        <v>4</v>
      </c>
    </row>
    <row r="5769" spans="1:3" ht="14.5" x14ac:dyDescent="0.35">
      <c r="A5769" s="104" t="s">
        <v>1615</v>
      </c>
      <c r="B5769" s="1">
        <v>44259</v>
      </c>
      <c r="C5769">
        <v>12</v>
      </c>
    </row>
    <row r="5770" spans="1:3" ht="14.5" x14ac:dyDescent="0.35">
      <c r="A5770" s="104" t="s">
        <v>1615</v>
      </c>
      <c r="B5770" s="1">
        <v>44259</v>
      </c>
      <c r="C5770">
        <v>48</v>
      </c>
    </row>
    <row r="5771" spans="1:3" ht="14.5" x14ac:dyDescent="0.35">
      <c r="A5771" s="104" t="s">
        <v>181</v>
      </c>
      <c r="B5771" s="1">
        <v>44259</v>
      </c>
      <c r="C5771">
        <v>8</v>
      </c>
    </row>
    <row r="5772" spans="1:3" ht="14.5" x14ac:dyDescent="0.35">
      <c r="A5772" s="104" t="s">
        <v>181</v>
      </c>
      <c r="B5772" s="1">
        <v>44259</v>
      </c>
      <c r="C5772">
        <v>3</v>
      </c>
    </row>
    <row r="5773" spans="1:3" ht="14.5" x14ac:dyDescent="0.35">
      <c r="A5773" s="104" t="s">
        <v>181</v>
      </c>
      <c r="B5773" s="1">
        <v>44259</v>
      </c>
      <c r="C5773">
        <v>2</v>
      </c>
    </row>
    <row r="5774" spans="1:3" ht="14.5" x14ac:dyDescent="0.35">
      <c r="A5774" s="104" t="s">
        <v>1822</v>
      </c>
      <c r="B5774" s="1">
        <v>44259</v>
      </c>
      <c r="C5774">
        <v>8</v>
      </c>
    </row>
    <row r="5775" spans="1:3" ht="14.5" x14ac:dyDescent="0.35">
      <c r="A5775" s="104" t="s">
        <v>1646</v>
      </c>
      <c r="B5775" s="1">
        <v>44259</v>
      </c>
      <c r="C5775">
        <v>124</v>
      </c>
    </row>
    <row r="5776" spans="1:3" ht="14.5" x14ac:dyDescent="0.35">
      <c r="A5776" s="104" t="s">
        <v>1646</v>
      </c>
      <c r="B5776" s="1">
        <v>44259</v>
      </c>
      <c r="C5776">
        <v>4</v>
      </c>
    </row>
    <row r="5777" spans="1:3" ht="14.5" x14ac:dyDescent="0.35">
      <c r="A5777" s="104" t="s">
        <v>8</v>
      </c>
      <c r="B5777" s="1">
        <v>44259</v>
      </c>
      <c r="C5777">
        <v>20</v>
      </c>
    </row>
    <row r="5778" spans="1:3" ht="14.5" x14ac:dyDescent="0.35">
      <c r="A5778" s="104" t="s">
        <v>1654</v>
      </c>
      <c r="B5778" s="1">
        <v>44259</v>
      </c>
      <c r="C5778">
        <v>48</v>
      </c>
    </row>
    <row r="5779" spans="1:3" ht="14.5" x14ac:dyDescent="0.35">
      <c r="A5779" s="104" t="s">
        <v>1807</v>
      </c>
      <c r="B5779" s="1">
        <v>44259</v>
      </c>
      <c r="C5779">
        <v>50</v>
      </c>
    </row>
    <row r="5780" spans="1:3" ht="14.5" x14ac:dyDescent="0.35">
      <c r="A5780" s="104" t="s">
        <v>1470</v>
      </c>
      <c r="B5780" s="1">
        <v>44259</v>
      </c>
      <c r="C5780">
        <v>62</v>
      </c>
    </row>
    <row r="5781" spans="1:3" ht="14.5" x14ac:dyDescent="0.35">
      <c r="A5781" s="104" t="s">
        <v>10</v>
      </c>
      <c r="B5781" s="1">
        <v>44259</v>
      </c>
      <c r="C5781">
        <v>4</v>
      </c>
    </row>
    <row r="5782" spans="1:3" ht="14.5" x14ac:dyDescent="0.35">
      <c r="A5782" s="104" t="s">
        <v>1580</v>
      </c>
      <c r="B5782" s="1">
        <v>44259</v>
      </c>
      <c r="C5782">
        <v>1</v>
      </c>
    </row>
    <row r="5783" spans="1:3" ht="14.5" x14ac:dyDescent="0.35">
      <c r="A5783" s="104" t="s">
        <v>1722</v>
      </c>
      <c r="B5783" s="1">
        <v>44259</v>
      </c>
      <c r="C5783">
        <v>50</v>
      </c>
    </row>
    <row r="5784" spans="1:3" ht="14.5" x14ac:dyDescent="0.35">
      <c r="A5784" s="104" t="s">
        <v>1352</v>
      </c>
      <c r="B5784" s="1">
        <v>44259</v>
      </c>
      <c r="C5784">
        <v>100</v>
      </c>
    </row>
    <row r="5785" spans="1:3" ht="14.5" x14ac:dyDescent="0.35">
      <c r="A5785" s="104" t="s">
        <v>1352</v>
      </c>
      <c r="B5785" s="1">
        <v>44259</v>
      </c>
      <c r="C5785">
        <v>100</v>
      </c>
    </row>
    <row r="5786" spans="1:3" ht="14.5" x14ac:dyDescent="0.35">
      <c r="A5786" s="104" t="s">
        <v>1335</v>
      </c>
      <c r="B5786" s="1">
        <v>44259</v>
      </c>
      <c r="C5786">
        <v>100</v>
      </c>
    </row>
    <row r="5787" spans="1:3" ht="14.5" x14ac:dyDescent="0.35">
      <c r="A5787" s="104" t="s">
        <v>1698</v>
      </c>
      <c r="B5787" s="1">
        <v>44259</v>
      </c>
      <c r="C5787">
        <v>100</v>
      </c>
    </row>
    <row r="5788" spans="1:3" ht="14.5" x14ac:dyDescent="0.35">
      <c r="A5788" s="104" t="s">
        <v>1885</v>
      </c>
      <c r="B5788" s="1">
        <v>44259</v>
      </c>
      <c r="C5788">
        <v>100</v>
      </c>
    </row>
    <row r="5789" spans="1:3" ht="14.5" x14ac:dyDescent="0.35">
      <c r="A5789" s="104" t="s">
        <v>2449</v>
      </c>
      <c r="B5789" s="1">
        <v>44259</v>
      </c>
      <c r="C5789">
        <v>100</v>
      </c>
    </row>
    <row r="5790" spans="1:3" ht="14.5" x14ac:dyDescent="0.35">
      <c r="A5790" s="104" t="s">
        <v>1737</v>
      </c>
      <c r="B5790" s="1">
        <v>44259</v>
      </c>
      <c r="C5790">
        <v>100</v>
      </c>
    </row>
    <row r="5791" spans="1:3" ht="14.5" x14ac:dyDescent="0.35">
      <c r="A5791" s="104" t="s">
        <v>1304</v>
      </c>
      <c r="B5791" s="1">
        <v>44259</v>
      </c>
      <c r="C5791">
        <v>1600</v>
      </c>
    </row>
    <row r="5792" spans="1:3" ht="14.5" x14ac:dyDescent="0.35">
      <c r="A5792" s="104" t="s">
        <v>1304</v>
      </c>
      <c r="B5792" s="1">
        <v>44259</v>
      </c>
      <c r="C5792">
        <v>100</v>
      </c>
    </row>
    <row r="5793" spans="1:3" ht="14.5" x14ac:dyDescent="0.35">
      <c r="A5793" s="104" t="s">
        <v>3433</v>
      </c>
      <c r="B5793" s="1">
        <v>44259</v>
      </c>
      <c r="C5793">
        <v>2</v>
      </c>
    </row>
    <row r="5794" spans="1:3" ht="14.5" x14ac:dyDescent="0.35">
      <c r="A5794" s="104" t="s">
        <v>2907</v>
      </c>
      <c r="B5794" s="1">
        <v>44259</v>
      </c>
      <c r="C5794">
        <v>1</v>
      </c>
    </row>
    <row r="5795" spans="1:3" ht="14.5" x14ac:dyDescent="0.35">
      <c r="A5795" s="104" t="s">
        <v>2583</v>
      </c>
      <c r="B5795" s="1">
        <v>44259</v>
      </c>
      <c r="C5795">
        <v>2</v>
      </c>
    </row>
    <row r="5796" spans="1:3" ht="14.5" x14ac:dyDescent="0.35">
      <c r="A5796" s="104" t="s">
        <v>1859</v>
      </c>
      <c r="B5796" s="1">
        <v>44259</v>
      </c>
      <c r="C5796">
        <v>16</v>
      </c>
    </row>
    <row r="5797" spans="1:3" ht="14.5" x14ac:dyDescent="0.35">
      <c r="A5797" s="104" t="s">
        <v>1157</v>
      </c>
      <c r="B5797" s="1">
        <v>44259</v>
      </c>
      <c r="C5797">
        <v>4</v>
      </c>
    </row>
    <row r="5798" spans="1:3" ht="14.5" x14ac:dyDescent="0.35">
      <c r="A5798" s="104" t="s">
        <v>917</v>
      </c>
      <c r="B5798" s="1">
        <v>44259</v>
      </c>
      <c r="C5798">
        <v>4</v>
      </c>
    </row>
    <row r="5799" spans="1:3" ht="14.5" x14ac:dyDescent="0.35">
      <c r="A5799" s="104" t="s">
        <v>1371</v>
      </c>
      <c r="B5799" s="1">
        <v>44259</v>
      </c>
      <c r="C5799">
        <v>2</v>
      </c>
    </row>
    <row r="5800" spans="1:3" ht="14.5" x14ac:dyDescent="0.35">
      <c r="A5800" s="104" t="s">
        <v>1375</v>
      </c>
      <c r="B5800" s="1">
        <v>44259</v>
      </c>
      <c r="C5800">
        <v>2</v>
      </c>
    </row>
    <row r="5801" spans="1:3" ht="14.5" x14ac:dyDescent="0.35">
      <c r="A5801" s="104" t="s">
        <v>1381</v>
      </c>
      <c r="B5801" s="1">
        <v>44259</v>
      </c>
      <c r="C5801">
        <v>6</v>
      </c>
    </row>
    <row r="5802" spans="1:3" ht="14.5" x14ac:dyDescent="0.35">
      <c r="A5802" s="104" t="s">
        <v>37</v>
      </c>
      <c r="B5802" s="1">
        <v>44259</v>
      </c>
      <c r="C5802">
        <v>1</v>
      </c>
    </row>
    <row r="5803" spans="1:3" ht="14.5" x14ac:dyDescent="0.35">
      <c r="A5803" s="104" t="s">
        <v>12</v>
      </c>
      <c r="B5803" s="1">
        <v>44259</v>
      </c>
      <c r="C5803">
        <v>2</v>
      </c>
    </row>
    <row r="5804" spans="1:3" ht="14.5" x14ac:dyDescent="0.35">
      <c r="A5804" s="104" t="s">
        <v>36</v>
      </c>
      <c r="B5804" s="1">
        <v>44259</v>
      </c>
      <c r="C5804">
        <v>1</v>
      </c>
    </row>
    <row r="5805" spans="1:3" ht="14.5" x14ac:dyDescent="0.35">
      <c r="A5805" s="104" t="s">
        <v>19</v>
      </c>
      <c r="B5805" s="1">
        <v>44259</v>
      </c>
      <c r="C5805">
        <v>1</v>
      </c>
    </row>
    <row r="5806" spans="1:3" ht="14.5" x14ac:dyDescent="0.35">
      <c r="A5806" s="104" t="s">
        <v>362</v>
      </c>
      <c r="B5806" s="1">
        <v>44259</v>
      </c>
      <c r="C5806">
        <v>16</v>
      </c>
    </row>
    <row r="5807" spans="1:3" ht="14.5" x14ac:dyDescent="0.35">
      <c r="A5807" s="104" t="s">
        <v>23</v>
      </c>
      <c r="B5807" s="1">
        <v>44259</v>
      </c>
      <c r="C5807">
        <v>12</v>
      </c>
    </row>
    <row r="5808" spans="1:3" ht="14.5" x14ac:dyDescent="0.35">
      <c r="A5808" s="104" t="s">
        <v>261</v>
      </c>
      <c r="B5808" s="1">
        <v>44259</v>
      </c>
      <c r="C5808">
        <v>24</v>
      </c>
    </row>
    <row r="5809" spans="1:3" ht="14.5" x14ac:dyDescent="0.35">
      <c r="A5809" s="104" t="s">
        <v>178</v>
      </c>
      <c r="B5809" s="1">
        <v>44259</v>
      </c>
      <c r="C5809">
        <v>24</v>
      </c>
    </row>
    <row r="5810" spans="1:3" ht="14.5" x14ac:dyDescent="0.35">
      <c r="A5810" s="104" t="s">
        <v>3434</v>
      </c>
      <c r="B5810" s="1">
        <v>44259</v>
      </c>
      <c r="C5810">
        <v>8</v>
      </c>
    </row>
    <row r="5811" spans="1:3" ht="14.5" x14ac:dyDescent="0.35">
      <c r="A5811" s="104" t="s">
        <v>2304</v>
      </c>
      <c r="B5811" s="1">
        <v>44259</v>
      </c>
      <c r="C5811">
        <v>16</v>
      </c>
    </row>
    <row r="5812" spans="1:3" ht="14.5" x14ac:dyDescent="0.35">
      <c r="A5812" s="104" t="s">
        <v>3248</v>
      </c>
      <c r="B5812" s="1">
        <v>44259</v>
      </c>
      <c r="C5812">
        <v>8</v>
      </c>
    </row>
    <row r="5813" spans="1:3" ht="14.5" x14ac:dyDescent="0.35">
      <c r="A5813" s="104" t="s">
        <v>2725</v>
      </c>
      <c r="B5813" s="1">
        <v>44259</v>
      </c>
      <c r="C5813">
        <v>2</v>
      </c>
    </row>
    <row r="5814" spans="1:3" ht="14.5" x14ac:dyDescent="0.35">
      <c r="A5814" s="104" t="s">
        <v>1514</v>
      </c>
      <c r="B5814" s="1">
        <v>44259</v>
      </c>
      <c r="C5814">
        <v>8</v>
      </c>
    </row>
    <row r="5815" spans="1:3" ht="14.5" x14ac:dyDescent="0.35">
      <c r="A5815" s="104" t="s">
        <v>2553</v>
      </c>
      <c r="B5815" s="1">
        <v>44259</v>
      </c>
      <c r="C5815">
        <v>2</v>
      </c>
    </row>
    <row r="5816" spans="1:3" ht="14.5" x14ac:dyDescent="0.35">
      <c r="A5816" s="104" t="s">
        <v>3435</v>
      </c>
      <c r="B5816" s="1">
        <v>44259</v>
      </c>
      <c r="C5816">
        <v>4</v>
      </c>
    </row>
    <row r="5817" spans="1:3" ht="14.5" x14ac:dyDescent="0.35">
      <c r="A5817" s="104" t="s">
        <v>1922</v>
      </c>
      <c r="B5817" s="1">
        <v>44259</v>
      </c>
      <c r="C5817">
        <v>16</v>
      </c>
    </row>
    <row r="5818" spans="1:3" ht="14.5" x14ac:dyDescent="0.35">
      <c r="A5818" s="104" t="s">
        <v>2849</v>
      </c>
      <c r="B5818" s="1">
        <v>44259</v>
      </c>
      <c r="C5818">
        <v>2</v>
      </c>
    </row>
    <row r="5819" spans="1:3" ht="14.5" x14ac:dyDescent="0.35">
      <c r="A5819" s="104" t="s">
        <v>3012</v>
      </c>
      <c r="B5819" s="1">
        <v>44259</v>
      </c>
      <c r="C5819">
        <v>6</v>
      </c>
    </row>
    <row r="5820" spans="1:3" ht="14.5" x14ac:dyDescent="0.35">
      <c r="A5820" s="104" t="s">
        <v>2305</v>
      </c>
      <c r="B5820" s="1">
        <v>44259</v>
      </c>
      <c r="C5820">
        <v>16</v>
      </c>
    </row>
    <row r="5821" spans="1:3" ht="14.5" x14ac:dyDescent="0.35">
      <c r="A5821" s="104" t="s">
        <v>2016</v>
      </c>
      <c r="B5821" s="1">
        <v>44259</v>
      </c>
      <c r="C5821">
        <v>32</v>
      </c>
    </row>
    <row r="5822" spans="1:3" ht="14.5" x14ac:dyDescent="0.35">
      <c r="A5822" s="104" t="s">
        <v>2217</v>
      </c>
      <c r="B5822" s="1">
        <v>44259</v>
      </c>
      <c r="C5822">
        <v>12</v>
      </c>
    </row>
    <row r="5823" spans="1:3" ht="14.5" x14ac:dyDescent="0.35">
      <c r="A5823" s="104" t="s">
        <v>1448</v>
      </c>
      <c r="B5823" s="1">
        <v>44259</v>
      </c>
      <c r="C5823">
        <v>2</v>
      </c>
    </row>
    <row r="5824" spans="1:3" ht="14.5" x14ac:dyDescent="0.35">
      <c r="A5824" s="104" t="s">
        <v>1346</v>
      </c>
      <c r="B5824" s="1">
        <v>44259</v>
      </c>
      <c r="C5824">
        <v>16</v>
      </c>
    </row>
    <row r="5825" spans="1:3" ht="14.5" x14ac:dyDescent="0.35">
      <c r="A5825" s="104" t="s">
        <v>1299</v>
      </c>
      <c r="B5825" s="1">
        <v>44259</v>
      </c>
      <c r="C5825">
        <v>50</v>
      </c>
    </row>
    <row r="5826" spans="1:3" ht="14.5" x14ac:dyDescent="0.35">
      <c r="A5826" s="104" t="s">
        <v>1580</v>
      </c>
      <c r="B5826" s="1">
        <v>44259</v>
      </c>
      <c r="C5826">
        <v>1</v>
      </c>
    </row>
    <row r="5827" spans="1:3" ht="14.5" x14ac:dyDescent="0.35">
      <c r="A5827" s="104" t="s">
        <v>3049</v>
      </c>
      <c r="B5827" s="1">
        <v>44259</v>
      </c>
      <c r="C5827">
        <v>2</v>
      </c>
    </row>
    <row r="5828" spans="1:3" ht="14.5" x14ac:dyDescent="0.35">
      <c r="A5828" s="104" t="s">
        <v>1837</v>
      </c>
      <c r="B5828" s="1">
        <v>44259</v>
      </c>
      <c r="C5828">
        <v>2</v>
      </c>
    </row>
    <row r="5829" spans="1:3" ht="14.5" x14ac:dyDescent="0.35">
      <c r="A5829" s="104" t="s">
        <v>1605</v>
      </c>
      <c r="B5829" s="1">
        <v>44259</v>
      </c>
      <c r="C5829">
        <v>4</v>
      </c>
    </row>
    <row r="5830" spans="1:3" ht="14.5" x14ac:dyDescent="0.35">
      <c r="A5830" s="104" t="s">
        <v>1380</v>
      </c>
      <c r="B5830" s="1">
        <v>44259</v>
      </c>
      <c r="C5830">
        <v>100</v>
      </c>
    </row>
    <row r="5831" spans="1:3" ht="14.5" x14ac:dyDescent="0.35">
      <c r="A5831" s="104" t="s">
        <v>1289</v>
      </c>
      <c r="B5831" s="1">
        <v>44259</v>
      </c>
      <c r="C5831">
        <v>1000</v>
      </c>
    </row>
    <row r="5832" spans="1:3" ht="14.5" x14ac:dyDescent="0.35">
      <c r="A5832" s="104" t="s">
        <v>1352</v>
      </c>
      <c r="B5832" s="1">
        <v>44259</v>
      </c>
      <c r="C5832">
        <v>1000</v>
      </c>
    </row>
    <row r="5833" spans="1:3" ht="14.5" x14ac:dyDescent="0.35">
      <c r="A5833" s="104" t="s">
        <v>1353</v>
      </c>
      <c r="B5833" s="1">
        <v>44259</v>
      </c>
      <c r="C5833">
        <v>700</v>
      </c>
    </row>
    <row r="5834" spans="1:3" ht="14.5" x14ac:dyDescent="0.35">
      <c r="A5834" s="104" t="s">
        <v>1353</v>
      </c>
      <c r="B5834" s="1">
        <v>44259</v>
      </c>
      <c r="C5834">
        <v>800</v>
      </c>
    </row>
    <row r="5835" spans="1:3" ht="14.5" x14ac:dyDescent="0.35">
      <c r="A5835" s="104" t="s">
        <v>3436</v>
      </c>
      <c r="B5835" s="1">
        <v>44259</v>
      </c>
      <c r="C5835">
        <v>12</v>
      </c>
    </row>
    <row r="5836" spans="1:3" ht="14.5" x14ac:dyDescent="0.35">
      <c r="A5836" s="104" t="s">
        <v>1283</v>
      </c>
      <c r="B5836" s="1">
        <v>44259</v>
      </c>
      <c r="C5836">
        <v>200</v>
      </c>
    </row>
    <row r="5837" spans="1:3" ht="14.5" x14ac:dyDescent="0.35">
      <c r="A5837" s="104" t="s">
        <v>3437</v>
      </c>
      <c r="B5837" s="1">
        <v>44259</v>
      </c>
      <c r="C5837">
        <v>20</v>
      </c>
    </row>
    <row r="5838" spans="1:3" ht="14.5" x14ac:dyDescent="0.35">
      <c r="A5838" s="104" t="s">
        <v>3438</v>
      </c>
      <c r="B5838" s="1">
        <v>44259</v>
      </c>
      <c r="C5838">
        <v>4</v>
      </c>
    </row>
    <row r="5839" spans="1:3" ht="14.5" x14ac:dyDescent="0.35">
      <c r="A5839" s="104" t="s">
        <v>1991</v>
      </c>
      <c r="B5839" s="1">
        <v>44259</v>
      </c>
      <c r="C5839">
        <v>14</v>
      </c>
    </row>
    <row r="5840" spans="1:3" ht="14.5" x14ac:dyDescent="0.35">
      <c r="A5840" s="104" t="s">
        <v>1991</v>
      </c>
      <c r="B5840" s="1">
        <v>44259</v>
      </c>
      <c r="C5840">
        <v>2</v>
      </c>
    </row>
    <row r="5841" spans="1:3" ht="14.5" x14ac:dyDescent="0.35">
      <c r="A5841" s="104" t="s">
        <v>1929</v>
      </c>
      <c r="B5841" s="1">
        <v>44259</v>
      </c>
      <c r="C5841">
        <v>8</v>
      </c>
    </row>
    <row r="5842" spans="1:3" ht="14.5" x14ac:dyDescent="0.35">
      <c r="A5842" s="104" t="s">
        <v>381</v>
      </c>
      <c r="B5842" s="1">
        <v>44259</v>
      </c>
      <c r="C5842">
        <v>2</v>
      </c>
    </row>
    <row r="5843" spans="1:3" ht="14.5" x14ac:dyDescent="0.35">
      <c r="A5843" s="104" t="s">
        <v>552</v>
      </c>
      <c r="B5843" s="1">
        <v>44259</v>
      </c>
      <c r="C5843">
        <v>1</v>
      </c>
    </row>
    <row r="5844" spans="1:3" ht="14.5" x14ac:dyDescent="0.35">
      <c r="A5844" s="104" t="s">
        <v>1364</v>
      </c>
      <c r="B5844" s="1">
        <v>44259</v>
      </c>
      <c r="C5844">
        <v>2</v>
      </c>
    </row>
    <row r="5845" spans="1:3" ht="14.5" x14ac:dyDescent="0.35">
      <c r="A5845" s="104" t="s">
        <v>1634</v>
      </c>
      <c r="B5845" s="1">
        <v>44259</v>
      </c>
      <c r="C5845">
        <v>4</v>
      </c>
    </row>
    <row r="5846" spans="1:3" ht="14.5" x14ac:dyDescent="0.35">
      <c r="A5846" s="104" t="s">
        <v>2071</v>
      </c>
      <c r="B5846" s="1">
        <v>44259</v>
      </c>
      <c r="C5846">
        <v>3</v>
      </c>
    </row>
    <row r="5847" spans="1:3" ht="14.5" x14ac:dyDescent="0.35">
      <c r="A5847" s="104" t="s">
        <v>2802</v>
      </c>
      <c r="B5847" s="1">
        <v>44259</v>
      </c>
      <c r="C5847">
        <v>2</v>
      </c>
    </row>
    <row r="5848" spans="1:3" ht="14.5" x14ac:dyDescent="0.35">
      <c r="A5848" s="104" t="s">
        <v>3439</v>
      </c>
      <c r="B5848" s="1">
        <v>44259</v>
      </c>
      <c r="C5848">
        <v>4</v>
      </c>
    </row>
    <row r="5849" spans="1:3" ht="14.5" x14ac:dyDescent="0.35">
      <c r="A5849" s="104" t="s">
        <v>2105</v>
      </c>
      <c r="B5849" s="1">
        <v>44259</v>
      </c>
      <c r="C5849">
        <v>1</v>
      </c>
    </row>
    <row r="5850" spans="1:3" ht="14.5" x14ac:dyDescent="0.35">
      <c r="A5850" s="104" t="s">
        <v>3440</v>
      </c>
      <c r="B5850" s="1">
        <v>44259</v>
      </c>
      <c r="C5850">
        <v>2</v>
      </c>
    </row>
    <row r="5851" spans="1:3" ht="14.5" x14ac:dyDescent="0.35">
      <c r="A5851" s="104" t="s">
        <v>2149</v>
      </c>
      <c r="B5851" s="1">
        <v>44259</v>
      </c>
      <c r="C5851">
        <v>3</v>
      </c>
    </row>
    <row r="5852" spans="1:3" ht="14.5" x14ac:dyDescent="0.35">
      <c r="A5852" s="104" t="s">
        <v>2181</v>
      </c>
      <c r="B5852" s="1">
        <v>44259</v>
      </c>
      <c r="C5852">
        <v>1</v>
      </c>
    </row>
    <row r="5853" spans="1:3" ht="14.5" x14ac:dyDescent="0.35">
      <c r="A5853" s="104" t="s">
        <v>2177</v>
      </c>
      <c r="B5853" s="1">
        <v>44259</v>
      </c>
      <c r="C5853">
        <v>2</v>
      </c>
    </row>
    <row r="5854" spans="1:3" ht="14.5" x14ac:dyDescent="0.35">
      <c r="A5854" s="104" t="s">
        <v>1663</v>
      </c>
      <c r="B5854" s="1">
        <v>44259</v>
      </c>
      <c r="C5854">
        <v>1</v>
      </c>
    </row>
    <row r="5855" spans="1:3" ht="14.5" x14ac:dyDescent="0.35">
      <c r="A5855" s="104" t="s">
        <v>2218</v>
      </c>
      <c r="B5855" s="1">
        <v>44259</v>
      </c>
      <c r="C5855">
        <v>1</v>
      </c>
    </row>
    <row r="5856" spans="1:3" ht="14.5" x14ac:dyDescent="0.35">
      <c r="A5856" s="104" t="s">
        <v>1547</v>
      </c>
      <c r="B5856" s="1">
        <v>44259</v>
      </c>
      <c r="C5856">
        <v>16</v>
      </c>
    </row>
    <row r="5857" spans="1:3" ht="14.5" x14ac:dyDescent="0.35">
      <c r="A5857" s="104" t="s">
        <v>1985</v>
      </c>
      <c r="B5857" s="1">
        <v>44259</v>
      </c>
      <c r="C5857">
        <v>50</v>
      </c>
    </row>
    <row r="5858" spans="1:3" ht="14.5" x14ac:dyDescent="0.35">
      <c r="A5858" s="104" t="s">
        <v>162</v>
      </c>
      <c r="B5858" s="1">
        <v>44259</v>
      </c>
      <c r="C5858">
        <v>1</v>
      </c>
    </row>
    <row r="5859" spans="1:3" ht="14.5" x14ac:dyDescent="0.35">
      <c r="A5859" s="104" t="s">
        <v>2297</v>
      </c>
      <c r="B5859" s="1">
        <v>44259</v>
      </c>
      <c r="C5859">
        <v>30</v>
      </c>
    </row>
    <row r="5860" spans="1:3" ht="14.5" x14ac:dyDescent="0.35">
      <c r="A5860" s="104" t="s">
        <v>1970</v>
      </c>
      <c r="B5860" s="1">
        <v>44259</v>
      </c>
      <c r="C5860">
        <v>75</v>
      </c>
    </row>
    <row r="5861" spans="1:3" ht="14.5" x14ac:dyDescent="0.35">
      <c r="A5861" s="104" t="s">
        <v>14</v>
      </c>
      <c r="B5861" s="1">
        <v>44259</v>
      </c>
      <c r="C5861">
        <v>1</v>
      </c>
    </row>
    <row r="5862" spans="1:3" ht="14.5" x14ac:dyDescent="0.35">
      <c r="A5862" s="104" t="s">
        <v>161</v>
      </c>
      <c r="B5862" s="1">
        <v>44259</v>
      </c>
      <c r="C5862">
        <v>1</v>
      </c>
    </row>
    <row r="5863" spans="1:3" ht="14.5" x14ac:dyDescent="0.35">
      <c r="A5863" s="104" t="s">
        <v>106</v>
      </c>
      <c r="B5863" s="1">
        <v>44259</v>
      </c>
      <c r="C5863">
        <v>1</v>
      </c>
    </row>
    <row r="5864" spans="1:3" ht="14.5" x14ac:dyDescent="0.35">
      <c r="A5864" s="104" t="s">
        <v>2314</v>
      </c>
      <c r="B5864" s="1">
        <v>44259</v>
      </c>
      <c r="C5864">
        <v>50</v>
      </c>
    </row>
    <row r="5865" spans="1:3" ht="14.5" x14ac:dyDescent="0.35">
      <c r="A5865" s="104" t="s">
        <v>151</v>
      </c>
      <c r="B5865" s="1">
        <v>44259</v>
      </c>
      <c r="C5865">
        <v>1</v>
      </c>
    </row>
    <row r="5866" spans="1:3" ht="14.5" x14ac:dyDescent="0.35">
      <c r="A5866" s="104" t="s">
        <v>1486</v>
      </c>
      <c r="B5866" s="1">
        <v>44259</v>
      </c>
      <c r="C5866">
        <v>100</v>
      </c>
    </row>
    <row r="5867" spans="1:3" ht="14.5" x14ac:dyDescent="0.35">
      <c r="A5867" s="104" t="s">
        <v>41</v>
      </c>
      <c r="B5867" s="1">
        <v>44259</v>
      </c>
      <c r="C5867">
        <v>1</v>
      </c>
    </row>
    <row r="5868" spans="1:3" ht="14.5" x14ac:dyDescent="0.35">
      <c r="A5868" s="104" t="s">
        <v>1921</v>
      </c>
      <c r="B5868" s="1">
        <v>44259</v>
      </c>
      <c r="C5868">
        <v>8</v>
      </c>
    </row>
    <row r="5869" spans="1:3" ht="14.5" x14ac:dyDescent="0.35">
      <c r="A5869" s="104" t="s">
        <v>1923</v>
      </c>
      <c r="B5869" s="1">
        <v>44259</v>
      </c>
      <c r="C5869">
        <v>2</v>
      </c>
    </row>
    <row r="5870" spans="1:3" ht="14.5" x14ac:dyDescent="0.35">
      <c r="A5870" s="104" t="s">
        <v>3441</v>
      </c>
      <c r="B5870" s="1">
        <v>44259</v>
      </c>
      <c r="C5870">
        <v>50</v>
      </c>
    </row>
    <row r="5871" spans="1:3" ht="14.5" x14ac:dyDescent="0.35">
      <c r="A5871" s="104" t="s">
        <v>359</v>
      </c>
      <c r="B5871" s="1">
        <v>44259</v>
      </c>
      <c r="C5871">
        <v>12</v>
      </c>
    </row>
    <row r="5872" spans="1:3" ht="14.5" x14ac:dyDescent="0.35">
      <c r="A5872" s="104" t="s">
        <v>3442</v>
      </c>
      <c r="B5872" s="1">
        <v>44259</v>
      </c>
      <c r="C5872">
        <v>16</v>
      </c>
    </row>
    <row r="5873" spans="1:3" ht="14.5" x14ac:dyDescent="0.35">
      <c r="A5873" s="104" t="s">
        <v>1450</v>
      </c>
      <c r="B5873" s="1">
        <v>44259</v>
      </c>
      <c r="C5873">
        <v>16</v>
      </c>
    </row>
    <row r="5874" spans="1:3" ht="14.5" x14ac:dyDescent="0.35">
      <c r="A5874" s="104" t="s">
        <v>48</v>
      </c>
      <c r="B5874" s="1">
        <v>44259</v>
      </c>
      <c r="C5874">
        <v>4</v>
      </c>
    </row>
    <row r="5875" spans="1:3" ht="14.5" x14ac:dyDescent="0.35">
      <c r="A5875" s="104" t="s">
        <v>1371</v>
      </c>
      <c r="B5875" s="1">
        <v>44259</v>
      </c>
      <c r="C5875">
        <v>1</v>
      </c>
    </row>
    <row r="5876" spans="1:3" ht="14.5" x14ac:dyDescent="0.35">
      <c r="A5876" s="104" t="s">
        <v>1473</v>
      </c>
      <c r="B5876" s="1">
        <v>44259</v>
      </c>
      <c r="C5876">
        <v>150</v>
      </c>
    </row>
    <row r="5877" spans="1:3" ht="14.5" x14ac:dyDescent="0.35">
      <c r="A5877" s="104" t="s">
        <v>3159</v>
      </c>
      <c r="B5877" s="1">
        <v>44259</v>
      </c>
      <c r="C5877">
        <v>16</v>
      </c>
    </row>
    <row r="5878" spans="1:3" ht="14.5" x14ac:dyDescent="0.35">
      <c r="A5878" s="104" t="s">
        <v>3443</v>
      </c>
      <c r="B5878" s="1">
        <v>44259</v>
      </c>
      <c r="C5878">
        <v>4</v>
      </c>
    </row>
    <row r="5879" spans="1:3" ht="14.5" x14ac:dyDescent="0.35">
      <c r="A5879" s="104" t="s">
        <v>282</v>
      </c>
      <c r="B5879" s="1">
        <v>44259</v>
      </c>
      <c r="C5879">
        <v>100</v>
      </c>
    </row>
    <row r="5880" spans="1:3" ht="14.5" x14ac:dyDescent="0.35">
      <c r="A5880" s="104" t="s">
        <v>212</v>
      </c>
      <c r="B5880" s="1">
        <v>44259</v>
      </c>
      <c r="C5880">
        <v>2</v>
      </c>
    </row>
    <row r="5881" spans="1:3" ht="14.5" x14ac:dyDescent="0.35">
      <c r="A5881" s="104" t="s">
        <v>1514</v>
      </c>
      <c r="B5881" s="1">
        <v>44259</v>
      </c>
      <c r="C5881">
        <v>8</v>
      </c>
    </row>
    <row r="5882" spans="1:3" ht="14.5" x14ac:dyDescent="0.35">
      <c r="A5882" s="104" t="s">
        <v>3444</v>
      </c>
      <c r="B5882" s="1">
        <v>44259</v>
      </c>
      <c r="C5882">
        <v>2</v>
      </c>
    </row>
    <row r="5883" spans="1:3" ht="14.5" x14ac:dyDescent="0.35">
      <c r="A5883" s="104" t="s">
        <v>2565</v>
      </c>
      <c r="B5883" s="1">
        <v>44259</v>
      </c>
      <c r="C5883">
        <v>12</v>
      </c>
    </row>
    <row r="5884" spans="1:3" ht="14.5" x14ac:dyDescent="0.35">
      <c r="A5884" s="104" t="s">
        <v>2665</v>
      </c>
      <c r="B5884" s="1">
        <v>44259</v>
      </c>
      <c r="C5884">
        <v>6</v>
      </c>
    </row>
    <row r="5885" spans="1:3" ht="14.5" x14ac:dyDescent="0.35">
      <c r="A5885" s="104" t="s">
        <v>1420</v>
      </c>
      <c r="B5885" s="1">
        <v>44259</v>
      </c>
      <c r="C5885">
        <v>4</v>
      </c>
    </row>
    <row r="5886" spans="1:3" ht="14.5" x14ac:dyDescent="0.35">
      <c r="A5886" s="104" t="s">
        <v>3011</v>
      </c>
      <c r="B5886" s="1">
        <v>44259</v>
      </c>
      <c r="C5886">
        <v>12</v>
      </c>
    </row>
    <row r="5887" spans="1:3" ht="14.5" x14ac:dyDescent="0.35">
      <c r="A5887" s="104" t="s">
        <v>3445</v>
      </c>
      <c r="B5887" s="1">
        <v>44259</v>
      </c>
      <c r="C5887">
        <v>4</v>
      </c>
    </row>
    <row r="5888" spans="1:3" ht="14.5" x14ac:dyDescent="0.35">
      <c r="A5888" s="104" t="s">
        <v>1680</v>
      </c>
      <c r="B5888" s="1">
        <v>44259</v>
      </c>
      <c r="C5888">
        <v>8</v>
      </c>
    </row>
    <row r="5889" spans="1:3" ht="14.5" x14ac:dyDescent="0.35">
      <c r="A5889" s="104" t="s">
        <v>3446</v>
      </c>
      <c r="B5889" s="1">
        <v>44259</v>
      </c>
      <c r="C5889">
        <v>4</v>
      </c>
    </row>
    <row r="5890" spans="1:3" ht="14.5" x14ac:dyDescent="0.35">
      <c r="A5890" s="104" t="s">
        <v>3447</v>
      </c>
      <c r="B5890" s="1">
        <v>44259</v>
      </c>
      <c r="C5890">
        <v>4</v>
      </c>
    </row>
    <row r="5891" spans="1:3" ht="14.5" x14ac:dyDescent="0.35">
      <c r="A5891" s="104" t="s">
        <v>2896</v>
      </c>
      <c r="B5891" s="1">
        <v>44259</v>
      </c>
      <c r="C5891">
        <v>8</v>
      </c>
    </row>
    <row r="5892" spans="1:3" ht="14.5" x14ac:dyDescent="0.35">
      <c r="A5892" s="104" t="s">
        <v>3448</v>
      </c>
      <c r="B5892" s="1">
        <v>44259</v>
      </c>
      <c r="C5892">
        <v>6</v>
      </c>
    </row>
    <row r="5893" spans="1:3" ht="14.5" x14ac:dyDescent="0.35">
      <c r="A5893" s="104" t="s">
        <v>1586</v>
      </c>
      <c r="B5893" s="1">
        <v>44259</v>
      </c>
      <c r="C5893">
        <v>8</v>
      </c>
    </row>
    <row r="5894" spans="1:3" ht="14.5" x14ac:dyDescent="0.35">
      <c r="A5894" s="104" t="s">
        <v>1863</v>
      </c>
      <c r="B5894" s="1">
        <v>44259</v>
      </c>
      <c r="C5894">
        <v>8</v>
      </c>
    </row>
    <row r="5895" spans="1:3" ht="14.5" x14ac:dyDescent="0.35">
      <c r="A5895" s="104" t="s">
        <v>1880</v>
      </c>
      <c r="B5895" s="1">
        <v>44259</v>
      </c>
      <c r="C5895">
        <v>8</v>
      </c>
    </row>
    <row r="5896" spans="1:3" ht="14.5" x14ac:dyDescent="0.35">
      <c r="A5896" s="104" t="s">
        <v>1440</v>
      </c>
      <c r="B5896" s="1">
        <v>44259</v>
      </c>
      <c r="C5896">
        <v>8</v>
      </c>
    </row>
    <row r="5897" spans="1:3" ht="14.5" x14ac:dyDescent="0.35">
      <c r="A5897" s="104" t="s">
        <v>1442</v>
      </c>
      <c r="B5897" s="1">
        <v>44259</v>
      </c>
      <c r="C5897">
        <v>16</v>
      </c>
    </row>
    <row r="5898" spans="1:3" ht="14.5" x14ac:dyDescent="0.35">
      <c r="A5898" s="104" t="s">
        <v>1821</v>
      </c>
      <c r="B5898" s="1">
        <v>44259</v>
      </c>
      <c r="C5898">
        <v>8</v>
      </c>
    </row>
    <row r="5899" spans="1:3" ht="14.5" x14ac:dyDescent="0.35">
      <c r="A5899" s="104" t="s">
        <v>1439</v>
      </c>
      <c r="B5899" s="1">
        <v>44259</v>
      </c>
      <c r="C5899">
        <v>600</v>
      </c>
    </row>
    <row r="5900" spans="1:3" ht="14.5" x14ac:dyDescent="0.35">
      <c r="A5900" s="104" t="s">
        <v>1421</v>
      </c>
      <c r="B5900" s="1">
        <v>44259</v>
      </c>
      <c r="C5900">
        <v>16</v>
      </c>
    </row>
    <row r="5901" spans="1:3" ht="14.5" x14ac:dyDescent="0.35">
      <c r="A5901" s="104" t="s">
        <v>64</v>
      </c>
      <c r="B5901" s="1">
        <v>44259</v>
      </c>
      <c r="C5901">
        <v>1</v>
      </c>
    </row>
    <row r="5902" spans="1:3" ht="14.5" x14ac:dyDescent="0.35">
      <c r="A5902" s="104" t="s">
        <v>1459</v>
      </c>
      <c r="B5902" s="1">
        <v>44259</v>
      </c>
      <c r="C5902">
        <v>12</v>
      </c>
    </row>
    <row r="5903" spans="1:3" ht="14.5" x14ac:dyDescent="0.35">
      <c r="A5903" s="104" t="s">
        <v>181</v>
      </c>
      <c r="B5903" s="1">
        <v>44259</v>
      </c>
      <c r="C5903">
        <v>3</v>
      </c>
    </row>
    <row r="5904" spans="1:3" ht="14.5" x14ac:dyDescent="0.35">
      <c r="A5904" s="104" t="s">
        <v>1822</v>
      </c>
      <c r="B5904" s="1">
        <v>44259</v>
      </c>
      <c r="C5904">
        <v>24</v>
      </c>
    </row>
    <row r="5905" spans="1:3" ht="14.5" x14ac:dyDescent="0.35">
      <c r="A5905" s="104" t="s">
        <v>1531</v>
      </c>
      <c r="B5905" s="1">
        <v>44259</v>
      </c>
      <c r="C5905">
        <v>16</v>
      </c>
    </row>
    <row r="5906" spans="1:3" ht="14.5" x14ac:dyDescent="0.35">
      <c r="A5906" s="104" t="s">
        <v>1346</v>
      </c>
      <c r="B5906" s="1">
        <v>44259</v>
      </c>
      <c r="C5906">
        <v>24</v>
      </c>
    </row>
    <row r="5907" spans="1:3" ht="14.5" x14ac:dyDescent="0.35">
      <c r="A5907" s="104" t="s">
        <v>1646</v>
      </c>
      <c r="B5907" s="1">
        <v>44259</v>
      </c>
      <c r="C5907">
        <v>48</v>
      </c>
    </row>
    <row r="5908" spans="1:3" ht="14.5" x14ac:dyDescent="0.35">
      <c r="A5908" s="104" t="s">
        <v>8</v>
      </c>
      <c r="B5908" s="1">
        <v>44259</v>
      </c>
      <c r="C5908">
        <v>4</v>
      </c>
    </row>
    <row r="5909" spans="1:3" ht="14.5" x14ac:dyDescent="0.35">
      <c r="A5909" s="104" t="s">
        <v>1468</v>
      </c>
      <c r="B5909" s="1">
        <v>44259</v>
      </c>
      <c r="C5909">
        <v>2</v>
      </c>
    </row>
    <row r="5910" spans="1:3" ht="14.5" x14ac:dyDescent="0.35">
      <c r="A5910" s="104" t="s">
        <v>1470</v>
      </c>
      <c r="B5910" s="1">
        <v>44259</v>
      </c>
      <c r="C5910">
        <v>6</v>
      </c>
    </row>
    <row r="5911" spans="1:3" ht="14.5" x14ac:dyDescent="0.35">
      <c r="A5911" s="104" t="s">
        <v>1314</v>
      </c>
      <c r="B5911" s="1">
        <v>44259</v>
      </c>
      <c r="C5911">
        <v>50</v>
      </c>
    </row>
    <row r="5912" spans="1:3" ht="14.5" x14ac:dyDescent="0.35">
      <c r="A5912" s="104" t="s">
        <v>9</v>
      </c>
      <c r="B5912" s="1">
        <v>44259</v>
      </c>
      <c r="C5912">
        <v>4</v>
      </c>
    </row>
    <row r="5913" spans="1:3" ht="14.5" x14ac:dyDescent="0.35">
      <c r="A5913" s="104" t="s">
        <v>2380</v>
      </c>
      <c r="B5913" s="1">
        <v>44259</v>
      </c>
      <c r="C5913">
        <v>1</v>
      </c>
    </row>
    <row r="5914" spans="1:3" ht="14.5" x14ac:dyDescent="0.35">
      <c r="A5914" s="104" t="s">
        <v>1583</v>
      </c>
      <c r="B5914" s="1">
        <v>44259</v>
      </c>
      <c r="C5914">
        <v>2</v>
      </c>
    </row>
    <row r="5915" spans="1:3" ht="14.5" x14ac:dyDescent="0.35">
      <c r="A5915" s="104" t="s">
        <v>1510</v>
      </c>
      <c r="B5915" s="1">
        <v>44259</v>
      </c>
      <c r="C5915">
        <v>2</v>
      </c>
    </row>
    <row r="5916" spans="1:3" ht="14.5" x14ac:dyDescent="0.35">
      <c r="A5916" s="104" t="s">
        <v>1634</v>
      </c>
      <c r="B5916" s="1">
        <v>44259</v>
      </c>
      <c r="C5916">
        <v>4</v>
      </c>
    </row>
    <row r="5917" spans="1:3" ht="14.5" x14ac:dyDescent="0.35">
      <c r="A5917" s="104" t="s">
        <v>1408</v>
      </c>
      <c r="B5917" s="1">
        <v>44259</v>
      </c>
      <c r="C5917">
        <v>368</v>
      </c>
    </row>
    <row r="5918" spans="1:3" ht="14.5" x14ac:dyDescent="0.35">
      <c r="A5918" s="104" t="s">
        <v>1431</v>
      </c>
      <c r="B5918" s="1">
        <v>44259</v>
      </c>
      <c r="C5918">
        <v>240</v>
      </c>
    </row>
    <row r="5919" spans="1:3" ht="14.5" x14ac:dyDescent="0.35">
      <c r="A5919" s="104" t="s">
        <v>1854</v>
      </c>
      <c r="B5919" s="1">
        <v>44260</v>
      </c>
      <c r="C5919">
        <v>500</v>
      </c>
    </row>
    <row r="5920" spans="1:3" ht="14.5" x14ac:dyDescent="0.35">
      <c r="A5920" s="104" t="s">
        <v>511</v>
      </c>
      <c r="B5920" s="1">
        <v>44260</v>
      </c>
      <c r="C5920">
        <v>2</v>
      </c>
    </row>
    <row r="5921" spans="1:3" ht="14.5" x14ac:dyDescent="0.35">
      <c r="A5921" s="104" t="s">
        <v>3321</v>
      </c>
      <c r="B5921" s="1">
        <v>44260</v>
      </c>
      <c r="C5921">
        <v>1</v>
      </c>
    </row>
    <row r="5922" spans="1:3" ht="14.5" x14ac:dyDescent="0.35">
      <c r="A5922" s="104" t="s">
        <v>2133</v>
      </c>
      <c r="B5922" s="1">
        <v>44260</v>
      </c>
      <c r="C5922">
        <v>200</v>
      </c>
    </row>
    <row r="5923" spans="1:3" ht="14.5" x14ac:dyDescent="0.35">
      <c r="A5923" s="104" t="s">
        <v>1399</v>
      </c>
      <c r="B5923" s="1">
        <v>44260</v>
      </c>
      <c r="C5923">
        <v>256</v>
      </c>
    </row>
    <row r="5924" spans="1:3" ht="14.5" x14ac:dyDescent="0.35">
      <c r="A5924" s="104" t="s">
        <v>2308</v>
      </c>
      <c r="B5924" s="1">
        <v>44260</v>
      </c>
      <c r="C5924">
        <v>128</v>
      </c>
    </row>
    <row r="5925" spans="1:3" ht="14.5" x14ac:dyDescent="0.35">
      <c r="A5925" s="104" t="s">
        <v>3450</v>
      </c>
      <c r="B5925" s="1">
        <v>44260</v>
      </c>
      <c r="C5925">
        <v>2</v>
      </c>
    </row>
    <row r="5926" spans="1:3" ht="14.5" x14ac:dyDescent="0.35">
      <c r="A5926" s="104" t="s">
        <v>1336</v>
      </c>
      <c r="B5926" s="1">
        <v>44260</v>
      </c>
      <c r="C5926">
        <v>100</v>
      </c>
    </row>
    <row r="5927" spans="1:3" ht="14.5" x14ac:dyDescent="0.35">
      <c r="A5927" s="104" t="s">
        <v>1896</v>
      </c>
      <c r="B5927" s="1">
        <v>44260</v>
      </c>
      <c r="C5927">
        <v>100</v>
      </c>
    </row>
    <row r="5928" spans="1:3" ht="14.5" x14ac:dyDescent="0.35">
      <c r="A5928" s="104" t="s">
        <v>1327</v>
      </c>
      <c r="B5928" s="1">
        <v>44260</v>
      </c>
      <c r="C5928">
        <v>100</v>
      </c>
    </row>
    <row r="5929" spans="1:3" ht="14.5" x14ac:dyDescent="0.35">
      <c r="A5929" s="104" t="s">
        <v>1352</v>
      </c>
      <c r="B5929" s="1">
        <v>44260</v>
      </c>
      <c r="C5929">
        <v>300</v>
      </c>
    </row>
    <row r="5930" spans="1:3" ht="14.5" x14ac:dyDescent="0.35">
      <c r="A5930" s="104" t="s">
        <v>1633</v>
      </c>
      <c r="B5930" s="1">
        <v>44260</v>
      </c>
      <c r="C5930">
        <v>300</v>
      </c>
    </row>
    <row r="5931" spans="1:3" ht="14.5" x14ac:dyDescent="0.35">
      <c r="A5931" s="104" t="s">
        <v>1633</v>
      </c>
      <c r="B5931" s="1">
        <v>44260</v>
      </c>
      <c r="C5931">
        <v>100</v>
      </c>
    </row>
    <row r="5932" spans="1:3" ht="14.5" x14ac:dyDescent="0.35">
      <c r="A5932" s="104" t="s">
        <v>2451</v>
      </c>
      <c r="B5932" s="1">
        <v>44260</v>
      </c>
      <c r="C5932">
        <v>100</v>
      </c>
    </row>
    <row r="5933" spans="1:3" ht="14.5" x14ac:dyDescent="0.35">
      <c r="A5933" s="104" t="s">
        <v>1480</v>
      </c>
      <c r="B5933" s="1">
        <v>44260</v>
      </c>
      <c r="C5933">
        <v>3</v>
      </c>
    </row>
    <row r="5934" spans="1:3" ht="14.5" x14ac:dyDescent="0.35">
      <c r="A5934" s="104" t="s">
        <v>3452</v>
      </c>
      <c r="B5934" s="1">
        <v>44260</v>
      </c>
      <c r="C5934">
        <v>2</v>
      </c>
    </row>
    <row r="5935" spans="1:3" ht="14.5" x14ac:dyDescent="0.35">
      <c r="A5935" s="104" t="s">
        <v>1585</v>
      </c>
      <c r="B5935" s="1">
        <v>44260</v>
      </c>
      <c r="C5935">
        <v>1</v>
      </c>
    </row>
    <row r="5936" spans="1:3" ht="14.5" x14ac:dyDescent="0.35">
      <c r="A5936" s="104" t="s">
        <v>2212</v>
      </c>
      <c r="B5936" s="1">
        <v>44260</v>
      </c>
      <c r="C5936">
        <v>2</v>
      </c>
    </row>
    <row r="5937" spans="1:3" ht="14.5" x14ac:dyDescent="0.35">
      <c r="A5937" s="104" t="s">
        <v>1374</v>
      </c>
      <c r="B5937" s="1">
        <v>44260</v>
      </c>
      <c r="C5937">
        <v>550</v>
      </c>
    </row>
    <row r="5938" spans="1:3" ht="14.5" x14ac:dyDescent="0.35">
      <c r="A5938" s="104" t="s">
        <v>1397</v>
      </c>
      <c r="B5938" s="1">
        <v>44260</v>
      </c>
      <c r="C5938">
        <v>100</v>
      </c>
    </row>
    <row r="5939" spans="1:3" ht="14.5" x14ac:dyDescent="0.35">
      <c r="A5939" s="104" t="s">
        <v>1325</v>
      </c>
      <c r="B5939" s="1">
        <v>44260</v>
      </c>
      <c r="C5939">
        <v>500</v>
      </c>
    </row>
    <row r="5940" spans="1:3" ht="14.5" x14ac:dyDescent="0.35">
      <c r="A5940" s="104" t="s">
        <v>3453</v>
      </c>
      <c r="B5940" s="1">
        <v>44263</v>
      </c>
      <c r="C5940">
        <v>1</v>
      </c>
    </row>
    <row r="5941" spans="1:3" ht="14.5" x14ac:dyDescent="0.35">
      <c r="A5941" s="104" t="s">
        <v>3454</v>
      </c>
      <c r="B5941" s="1">
        <v>44263</v>
      </c>
      <c r="C5941">
        <v>1</v>
      </c>
    </row>
    <row r="5942" spans="1:3" ht="14.5" x14ac:dyDescent="0.35">
      <c r="A5942" s="104" t="s">
        <v>2911</v>
      </c>
      <c r="B5942" s="1">
        <v>44263</v>
      </c>
      <c r="C5942">
        <v>50</v>
      </c>
    </row>
    <row r="5943" spans="1:3" ht="14.5" x14ac:dyDescent="0.35">
      <c r="A5943" s="104" t="s">
        <v>1918</v>
      </c>
      <c r="B5943" s="1">
        <v>44263</v>
      </c>
      <c r="C5943">
        <v>8</v>
      </c>
    </row>
    <row r="5944" spans="1:3" ht="14.5" x14ac:dyDescent="0.35">
      <c r="A5944" s="104" t="s">
        <v>1918</v>
      </c>
      <c r="B5944" s="1">
        <v>44263</v>
      </c>
      <c r="C5944">
        <v>8</v>
      </c>
    </row>
    <row r="5945" spans="1:3" ht="14.5" x14ac:dyDescent="0.35">
      <c r="A5945" s="104" t="s">
        <v>2038</v>
      </c>
      <c r="B5945" s="1">
        <v>44263</v>
      </c>
      <c r="C5945">
        <v>120</v>
      </c>
    </row>
    <row r="5946" spans="1:3" ht="14.5" x14ac:dyDescent="0.35">
      <c r="A5946" s="104" t="s">
        <v>3455</v>
      </c>
      <c r="B5946" s="1">
        <v>44263</v>
      </c>
      <c r="C5946">
        <v>1</v>
      </c>
    </row>
    <row r="5947" spans="1:3" ht="14.5" x14ac:dyDescent="0.35">
      <c r="A5947" s="104" t="s">
        <v>3456</v>
      </c>
      <c r="B5947" s="1">
        <v>44263</v>
      </c>
      <c r="C5947">
        <v>4</v>
      </c>
    </row>
    <row r="5948" spans="1:3" ht="14.5" x14ac:dyDescent="0.35">
      <c r="A5948" s="104" t="s">
        <v>1395</v>
      </c>
      <c r="B5948" s="1">
        <v>44263</v>
      </c>
      <c r="C5948">
        <v>1000</v>
      </c>
    </row>
    <row r="5949" spans="1:3" ht="14.5" x14ac:dyDescent="0.35">
      <c r="A5949" s="104" t="s">
        <v>1918</v>
      </c>
      <c r="B5949" s="1">
        <v>44263</v>
      </c>
      <c r="C5949">
        <v>8</v>
      </c>
    </row>
    <row r="5950" spans="1:3" ht="14.5" x14ac:dyDescent="0.35">
      <c r="A5950" s="104" t="s">
        <v>1918</v>
      </c>
      <c r="B5950" s="1">
        <v>44263</v>
      </c>
      <c r="C5950">
        <v>6</v>
      </c>
    </row>
    <row r="5951" spans="1:3" ht="14.5" x14ac:dyDescent="0.35">
      <c r="A5951" s="104" t="s">
        <v>762</v>
      </c>
      <c r="B5951" s="1">
        <v>44263</v>
      </c>
      <c r="C5951">
        <v>12</v>
      </c>
    </row>
    <row r="5952" spans="1:3" ht="14.5" x14ac:dyDescent="0.35">
      <c r="A5952" s="104" t="s">
        <v>628</v>
      </c>
      <c r="B5952" s="1">
        <v>44263</v>
      </c>
      <c r="C5952">
        <v>50</v>
      </c>
    </row>
    <row r="5953" spans="1:3" ht="14.5" x14ac:dyDescent="0.35">
      <c r="A5953" s="104" t="s">
        <v>511</v>
      </c>
      <c r="B5953" s="1">
        <v>44263</v>
      </c>
      <c r="C5953">
        <v>1</v>
      </c>
    </row>
    <row r="5954" spans="1:3" ht="14.5" x14ac:dyDescent="0.35">
      <c r="A5954" s="104" t="s">
        <v>1817</v>
      </c>
      <c r="B5954" s="1">
        <v>44263</v>
      </c>
      <c r="C5954">
        <v>500</v>
      </c>
    </row>
    <row r="5955" spans="1:3" ht="14.5" x14ac:dyDescent="0.35">
      <c r="A5955" s="104" t="s">
        <v>511</v>
      </c>
      <c r="B5955" s="1">
        <v>44263</v>
      </c>
      <c r="C5955">
        <v>2</v>
      </c>
    </row>
    <row r="5956" spans="1:3" ht="14.5" x14ac:dyDescent="0.35">
      <c r="A5956" s="104" t="s">
        <v>3457</v>
      </c>
      <c r="B5956" s="1">
        <v>44263</v>
      </c>
      <c r="C5956">
        <v>50</v>
      </c>
    </row>
    <row r="5957" spans="1:3" ht="14.5" x14ac:dyDescent="0.35">
      <c r="A5957" s="104" t="s">
        <v>3458</v>
      </c>
      <c r="B5957" s="1">
        <v>44263</v>
      </c>
      <c r="C5957">
        <v>16</v>
      </c>
    </row>
    <row r="5958" spans="1:3" ht="14.5" x14ac:dyDescent="0.35">
      <c r="A5958" s="104" t="s">
        <v>3459</v>
      </c>
      <c r="B5958" s="1">
        <v>44263</v>
      </c>
      <c r="C5958">
        <v>2</v>
      </c>
    </row>
    <row r="5959" spans="1:3" ht="14.5" x14ac:dyDescent="0.35">
      <c r="A5959" s="104" t="s">
        <v>3460</v>
      </c>
      <c r="B5959" s="1">
        <v>44263</v>
      </c>
      <c r="C5959">
        <v>10</v>
      </c>
    </row>
    <row r="5960" spans="1:3" ht="14.5" x14ac:dyDescent="0.35">
      <c r="A5960" s="104" t="s">
        <v>653</v>
      </c>
      <c r="B5960" s="1">
        <v>44263</v>
      </c>
      <c r="C5960">
        <v>1</v>
      </c>
    </row>
    <row r="5961" spans="1:3" ht="14.5" x14ac:dyDescent="0.35">
      <c r="A5961" s="104" t="s">
        <v>2017</v>
      </c>
      <c r="B5961" s="1">
        <v>44263</v>
      </c>
      <c r="C5961">
        <v>84</v>
      </c>
    </row>
    <row r="5962" spans="1:3" ht="14.5" x14ac:dyDescent="0.35">
      <c r="A5962" s="104" t="s">
        <v>1395</v>
      </c>
      <c r="B5962" s="1">
        <v>44263</v>
      </c>
      <c r="C5962">
        <v>1000</v>
      </c>
    </row>
    <row r="5963" spans="1:3" ht="14.5" x14ac:dyDescent="0.35">
      <c r="A5963" s="104">
        <v>8970354550</v>
      </c>
      <c r="B5963" s="1">
        <v>44263</v>
      </c>
      <c r="C5963">
        <v>2</v>
      </c>
    </row>
    <row r="5964" spans="1:3" ht="14.5" x14ac:dyDescent="0.35">
      <c r="A5964" s="104" t="s">
        <v>1918</v>
      </c>
      <c r="B5964" s="1">
        <v>44263</v>
      </c>
      <c r="C5964">
        <v>10</v>
      </c>
    </row>
    <row r="5965" spans="1:3" ht="14.5" x14ac:dyDescent="0.35">
      <c r="A5965" s="104" t="s">
        <v>1918</v>
      </c>
      <c r="B5965" s="1">
        <v>44263</v>
      </c>
      <c r="C5965">
        <v>1</v>
      </c>
    </row>
    <row r="5966" spans="1:3" ht="14.5" x14ac:dyDescent="0.35">
      <c r="A5966" s="104" t="s">
        <v>1918</v>
      </c>
      <c r="B5966" s="1">
        <v>44263</v>
      </c>
      <c r="C5966">
        <v>10</v>
      </c>
    </row>
    <row r="5967" spans="1:3" ht="14.5" x14ac:dyDescent="0.35">
      <c r="A5967" s="104" t="s">
        <v>3459</v>
      </c>
      <c r="B5967" s="1">
        <v>44263</v>
      </c>
      <c r="C5967">
        <v>2</v>
      </c>
    </row>
    <row r="5968" spans="1:3" ht="14.5" x14ac:dyDescent="0.35">
      <c r="A5968" s="104" t="s">
        <v>1399</v>
      </c>
      <c r="B5968" s="1">
        <v>44263</v>
      </c>
      <c r="C5968">
        <v>128</v>
      </c>
    </row>
    <row r="5969" spans="1:3" ht="14.5" x14ac:dyDescent="0.35">
      <c r="A5969" s="104" t="s">
        <v>1399</v>
      </c>
      <c r="B5969" s="1">
        <v>44263</v>
      </c>
      <c r="C5969">
        <v>128</v>
      </c>
    </row>
    <row r="5970" spans="1:3" ht="14.5" x14ac:dyDescent="0.35">
      <c r="A5970" s="104" t="s">
        <v>3461</v>
      </c>
      <c r="B5970" s="1">
        <v>44263</v>
      </c>
      <c r="C5970">
        <v>16</v>
      </c>
    </row>
    <row r="5971" spans="1:3" ht="14.5" x14ac:dyDescent="0.35">
      <c r="A5971" s="104" t="s">
        <v>1713</v>
      </c>
      <c r="B5971" s="1">
        <v>44263</v>
      </c>
      <c r="C5971">
        <v>12</v>
      </c>
    </row>
    <row r="5972" spans="1:3" ht="14.5" x14ac:dyDescent="0.35">
      <c r="A5972" s="104" t="s">
        <v>1356</v>
      </c>
      <c r="B5972" s="1">
        <v>44263</v>
      </c>
      <c r="C5972">
        <v>4</v>
      </c>
    </row>
    <row r="5973" spans="1:3" ht="14.5" x14ac:dyDescent="0.35">
      <c r="A5973" s="104" t="s">
        <v>1573</v>
      </c>
      <c r="B5973" s="1">
        <v>44263</v>
      </c>
      <c r="C5973">
        <v>124</v>
      </c>
    </row>
    <row r="5974" spans="1:3" ht="14.5" x14ac:dyDescent="0.35">
      <c r="A5974" s="104" t="s">
        <v>1573</v>
      </c>
      <c r="B5974" s="1">
        <v>44263</v>
      </c>
      <c r="C5974">
        <v>16</v>
      </c>
    </row>
    <row r="5975" spans="1:3" ht="14.5" x14ac:dyDescent="0.35">
      <c r="A5975" s="104" t="s">
        <v>2226</v>
      </c>
      <c r="B5975" s="1">
        <v>44263</v>
      </c>
      <c r="C5975">
        <v>4</v>
      </c>
    </row>
    <row r="5976" spans="1:3" ht="14.5" x14ac:dyDescent="0.35">
      <c r="A5976" s="104" t="s">
        <v>2226</v>
      </c>
      <c r="B5976" s="1">
        <v>44263</v>
      </c>
      <c r="C5976">
        <v>1</v>
      </c>
    </row>
    <row r="5977" spans="1:3" ht="14.5" x14ac:dyDescent="0.35">
      <c r="A5977" s="104" t="s">
        <v>2226</v>
      </c>
      <c r="B5977" s="1">
        <v>44263</v>
      </c>
      <c r="C5977">
        <v>5</v>
      </c>
    </row>
    <row r="5978" spans="1:3" ht="14.5" x14ac:dyDescent="0.35">
      <c r="A5978" s="104" t="s">
        <v>2226</v>
      </c>
      <c r="B5978" s="1">
        <v>44263</v>
      </c>
      <c r="C5978">
        <v>21</v>
      </c>
    </row>
    <row r="5979" spans="1:3" ht="14.5" x14ac:dyDescent="0.35">
      <c r="A5979" s="104" t="s">
        <v>1362</v>
      </c>
      <c r="B5979" s="1">
        <v>44263</v>
      </c>
      <c r="C5979">
        <v>12</v>
      </c>
    </row>
    <row r="5980" spans="1:3" ht="14.5" x14ac:dyDescent="0.35">
      <c r="A5980" s="104" t="s">
        <v>1362</v>
      </c>
      <c r="B5980" s="1">
        <v>44263</v>
      </c>
      <c r="C5980">
        <v>16</v>
      </c>
    </row>
    <row r="5981" spans="1:3" ht="14.5" x14ac:dyDescent="0.35">
      <c r="A5981" s="104" t="s">
        <v>1455</v>
      </c>
      <c r="B5981" s="1">
        <v>44263</v>
      </c>
      <c r="C5981">
        <v>32</v>
      </c>
    </row>
    <row r="5982" spans="1:3" ht="14.5" x14ac:dyDescent="0.35">
      <c r="A5982" s="104" t="s">
        <v>1455</v>
      </c>
      <c r="B5982" s="1">
        <v>44263</v>
      </c>
      <c r="C5982">
        <v>44</v>
      </c>
    </row>
    <row r="5983" spans="1:3" ht="14.5" x14ac:dyDescent="0.35">
      <c r="A5983" s="104" t="s">
        <v>1334</v>
      </c>
      <c r="B5983" s="1">
        <v>44263</v>
      </c>
      <c r="C5983">
        <v>12</v>
      </c>
    </row>
    <row r="5984" spans="1:3" ht="14.5" x14ac:dyDescent="0.35">
      <c r="A5984" s="104" t="s">
        <v>1334</v>
      </c>
      <c r="B5984" s="1">
        <v>44263</v>
      </c>
      <c r="C5984">
        <v>112</v>
      </c>
    </row>
    <row r="5985" spans="1:3" ht="14.5" x14ac:dyDescent="0.35">
      <c r="A5985" s="104" t="s">
        <v>1299</v>
      </c>
      <c r="B5985" s="1">
        <v>44263</v>
      </c>
      <c r="C5985">
        <v>500</v>
      </c>
    </row>
    <row r="5986" spans="1:3" ht="14.5" x14ac:dyDescent="0.35">
      <c r="A5986" s="104" t="s">
        <v>2450</v>
      </c>
      <c r="B5986" s="1">
        <v>44263</v>
      </c>
      <c r="C5986">
        <v>1</v>
      </c>
    </row>
    <row r="5987" spans="1:3" ht="14.5" x14ac:dyDescent="0.35">
      <c r="A5987" s="104" t="s">
        <v>3462</v>
      </c>
      <c r="B5987" s="1">
        <v>44263</v>
      </c>
      <c r="C5987">
        <v>10</v>
      </c>
    </row>
    <row r="5988" spans="1:3" ht="14.5" x14ac:dyDescent="0.35">
      <c r="A5988" s="104" t="s">
        <v>1157</v>
      </c>
      <c r="B5988" s="1">
        <v>44263</v>
      </c>
      <c r="C5988">
        <v>8</v>
      </c>
    </row>
    <row r="5989" spans="1:3" ht="14.5" x14ac:dyDescent="0.35">
      <c r="A5989" s="104" t="s">
        <v>392</v>
      </c>
      <c r="B5989" s="1">
        <v>44263</v>
      </c>
      <c r="C5989">
        <v>8</v>
      </c>
    </row>
    <row r="5990" spans="1:3" ht="14.5" x14ac:dyDescent="0.35">
      <c r="A5990" s="104" t="s">
        <v>33</v>
      </c>
      <c r="B5990" s="1">
        <v>44263</v>
      </c>
      <c r="C5990">
        <v>2</v>
      </c>
    </row>
    <row r="5991" spans="1:3" ht="14.5" x14ac:dyDescent="0.35">
      <c r="A5991" s="104" t="s">
        <v>106</v>
      </c>
      <c r="B5991" s="1">
        <v>44263</v>
      </c>
      <c r="C5991">
        <v>3</v>
      </c>
    </row>
    <row r="5992" spans="1:3" ht="14.5" x14ac:dyDescent="0.35">
      <c r="A5992" s="104" t="s">
        <v>36</v>
      </c>
      <c r="B5992" s="1">
        <v>44263</v>
      </c>
      <c r="C5992">
        <v>1</v>
      </c>
    </row>
    <row r="5993" spans="1:3" ht="14.5" x14ac:dyDescent="0.35">
      <c r="A5993" s="104" t="s">
        <v>237</v>
      </c>
      <c r="B5993" s="1">
        <v>44263</v>
      </c>
      <c r="C5993">
        <v>1</v>
      </c>
    </row>
    <row r="5994" spans="1:3" ht="14.5" x14ac:dyDescent="0.35">
      <c r="A5994" s="104" t="s">
        <v>1248</v>
      </c>
      <c r="B5994" s="1">
        <v>44263</v>
      </c>
      <c r="C5994">
        <v>1</v>
      </c>
    </row>
    <row r="5995" spans="1:3" ht="14.5" x14ac:dyDescent="0.35">
      <c r="A5995" s="104" t="s">
        <v>41</v>
      </c>
      <c r="B5995" s="1">
        <v>44263</v>
      </c>
      <c r="C5995">
        <v>1</v>
      </c>
    </row>
    <row r="5996" spans="1:3" ht="14.5" x14ac:dyDescent="0.35">
      <c r="A5996" s="104" t="s">
        <v>19</v>
      </c>
      <c r="B5996" s="1">
        <v>44263</v>
      </c>
      <c r="C5996">
        <v>1</v>
      </c>
    </row>
    <row r="5997" spans="1:3" ht="14.5" x14ac:dyDescent="0.35">
      <c r="A5997" s="104" t="s">
        <v>257</v>
      </c>
      <c r="B5997" s="1">
        <v>44263</v>
      </c>
      <c r="C5997">
        <v>12</v>
      </c>
    </row>
    <row r="5998" spans="1:3" ht="14.5" x14ac:dyDescent="0.35">
      <c r="A5998" s="104" t="s">
        <v>1096</v>
      </c>
      <c r="B5998" s="1">
        <v>44263</v>
      </c>
      <c r="C5998">
        <v>12</v>
      </c>
    </row>
    <row r="5999" spans="1:3" ht="14.5" x14ac:dyDescent="0.35">
      <c r="A5999" s="104" t="s">
        <v>1802</v>
      </c>
      <c r="B5999" s="1">
        <v>44263</v>
      </c>
      <c r="C5999">
        <v>16</v>
      </c>
    </row>
    <row r="6000" spans="1:3" ht="14.5" x14ac:dyDescent="0.35">
      <c r="A6000" s="104" t="s">
        <v>1859</v>
      </c>
      <c r="B6000" s="1">
        <v>44263</v>
      </c>
      <c r="C6000">
        <v>16</v>
      </c>
    </row>
    <row r="6001" spans="1:3" ht="14.5" x14ac:dyDescent="0.35">
      <c r="A6001" s="104" t="s">
        <v>1929</v>
      </c>
      <c r="B6001" s="1">
        <v>44263</v>
      </c>
      <c r="C6001">
        <v>2</v>
      </c>
    </row>
    <row r="6002" spans="1:3" ht="14.5" x14ac:dyDescent="0.35">
      <c r="A6002" s="104" t="s">
        <v>1371</v>
      </c>
      <c r="B6002" s="1">
        <v>44263</v>
      </c>
      <c r="C6002">
        <v>2</v>
      </c>
    </row>
    <row r="6003" spans="1:3" ht="14.5" x14ac:dyDescent="0.35">
      <c r="A6003" s="104" t="s">
        <v>3251</v>
      </c>
      <c r="B6003" s="1">
        <v>44263</v>
      </c>
      <c r="C6003">
        <v>1</v>
      </c>
    </row>
    <row r="6004" spans="1:3" ht="14.5" x14ac:dyDescent="0.35">
      <c r="A6004" s="104" t="s">
        <v>1381</v>
      </c>
      <c r="B6004" s="1">
        <v>44263</v>
      </c>
      <c r="C6004">
        <v>17</v>
      </c>
    </row>
    <row r="6005" spans="1:3" ht="14.5" x14ac:dyDescent="0.35">
      <c r="A6005" s="104" t="s">
        <v>1712</v>
      </c>
      <c r="B6005" s="1">
        <v>44263</v>
      </c>
      <c r="C6005">
        <v>32</v>
      </c>
    </row>
    <row r="6006" spans="1:3" ht="14.5" x14ac:dyDescent="0.35">
      <c r="A6006" s="104" t="s">
        <v>1249</v>
      </c>
      <c r="B6006" s="1">
        <v>44263</v>
      </c>
      <c r="C6006">
        <v>4</v>
      </c>
    </row>
    <row r="6007" spans="1:3" ht="14.5" x14ac:dyDescent="0.35">
      <c r="A6007" s="104" t="s">
        <v>1250</v>
      </c>
      <c r="B6007" s="1">
        <v>44263</v>
      </c>
      <c r="C6007">
        <v>4</v>
      </c>
    </row>
    <row r="6008" spans="1:3" ht="14.5" x14ac:dyDescent="0.35">
      <c r="A6008" s="104" t="s">
        <v>2660</v>
      </c>
      <c r="B6008" s="1">
        <v>44263</v>
      </c>
      <c r="C6008">
        <v>2</v>
      </c>
    </row>
    <row r="6009" spans="1:3" ht="14.5" x14ac:dyDescent="0.35">
      <c r="A6009" s="104" t="s">
        <v>3463</v>
      </c>
      <c r="B6009" s="1">
        <v>44263</v>
      </c>
      <c r="C6009">
        <v>8</v>
      </c>
    </row>
    <row r="6010" spans="1:3" ht="14.5" x14ac:dyDescent="0.35">
      <c r="A6010" s="104" t="s">
        <v>2969</v>
      </c>
      <c r="B6010" s="1">
        <v>44263</v>
      </c>
      <c r="C6010">
        <v>4</v>
      </c>
    </row>
    <row r="6011" spans="1:3" ht="14.5" x14ac:dyDescent="0.35">
      <c r="A6011" s="104" t="s">
        <v>2847</v>
      </c>
      <c r="B6011" s="1">
        <v>44263</v>
      </c>
      <c r="C6011">
        <v>6</v>
      </c>
    </row>
    <row r="6012" spans="1:3" ht="14.5" x14ac:dyDescent="0.35">
      <c r="A6012" s="104" t="s">
        <v>2668</v>
      </c>
      <c r="B6012" s="1">
        <v>44263</v>
      </c>
      <c r="C6012">
        <v>4</v>
      </c>
    </row>
    <row r="6013" spans="1:3" ht="14.5" x14ac:dyDescent="0.35">
      <c r="A6013" s="104" t="s">
        <v>3114</v>
      </c>
      <c r="B6013" s="1">
        <v>44263</v>
      </c>
      <c r="C6013">
        <v>8</v>
      </c>
    </row>
    <row r="6014" spans="1:3" ht="14.5" x14ac:dyDescent="0.35">
      <c r="A6014" s="104" t="s">
        <v>3115</v>
      </c>
      <c r="B6014" s="1">
        <v>44263</v>
      </c>
      <c r="C6014">
        <v>8</v>
      </c>
    </row>
    <row r="6015" spans="1:3" ht="14.5" x14ac:dyDescent="0.35">
      <c r="A6015" s="104" t="s">
        <v>2455</v>
      </c>
      <c r="B6015" s="1">
        <v>44263</v>
      </c>
      <c r="C6015">
        <v>8</v>
      </c>
    </row>
    <row r="6016" spans="1:3" ht="14.5" x14ac:dyDescent="0.35">
      <c r="A6016" s="104" t="s">
        <v>1548</v>
      </c>
      <c r="B6016" s="1">
        <v>44263</v>
      </c>
      <c r="C6016">
        <v>6</v>
      </c>
    </row>
    <row r="6017" spans="1:3" ht="14.5" x14ac:dyDescent="0.35">
      <c r="A6017" s="104" t="s">
        <v>1548</v>
      </c>
      <c r="B6017" s="1">
        <v>44263</v>
      </c>
      <c r="C6017">
        <v>2</v>
      </c>
    </row>
    <row r="6018" spans="1:3" ht="14.5" x14ac:dyDescent="0.35">
      <c r="A6018" s="104" t="s">
        <v>2047</v>
      </c>
      <c r="B6018" s="1">
        <v>44263</v>
      </c>
      <c r="C6018">
        <v>8</v>
      </c>
    </row>
    <row r="6019" spans="1:3" ht="14.5" x14ac:dyDescent="0.35">
      <c r="A6019" s="104" t="s">
        <v>2163</v>
      </c>
      <c r="B6019" s="1">
        <v>44263</v>
      </c>
      <c r="C6019">
        <v>4</v>
      </c>
    </row>
    <row r="6020" spans="1:3" ht="14.5" x14ac:dyDescent="0.35">
      <c r="A6020" s="104" t="s">
        <v>2618</v>
      </c>
      <c r="B6020" s="1">
        <v>44263</v>
      </c>
      <c r="C6020">
        <v>8</v>
      </c>
    </row>
    <row r="6021" spans="1:3" ht="14.5" x14ac:dyDescent="0.35">
      <c r="A6021" s="104" t="s">
        <v>2619</v>
      </c>
      <c r="B6021" s="1">
        <v>44263</v>
      </c>
      <c r="C6021">
        <v>8</v>
      </c>
    </row>
    <row r="6022" spans="1:3" ht="14.5" x14ac:dyDescent="0.35">
      <c r="A6022" s="104" t="s">
        <v>1680</v>
      </c>
      <c r="B6022" s="1">
        <v>44263</v>
      </c>
      <c r="C6022">
        <v>8</v>
      </c>
    </row>
    <row r="6023" spans="1:3" ht="14.5" x14ac:dyDescent="0.35">
      <c r="A6023" s="104" t="s">
        <v>1961</v>
      </c>
      <c r="B6023" s="1">
        <v>44263</v>
      </c>
      <c r="C6023">
        <v>2</v>
      </c>
    </row>
    <row r="6024" spans="1:3" ht="14.5" x14ac:dyDescent="0.35">
      <c r="A6024" s="104" t="s">
        <v>1408</v>
      </c>
      <c r="B6024" s="1">
        <v>44263</v>
      </c>
      <c r="C6024">
        <v>48</v>
      </c>
    </row>
    <row r="6025" spans="1:3" ht="14.5" x14ac:dyDescent="0.35">
      <c r="A6025" s="104" t="s">
        <v>1442</v>
      </c>
      <c r="B6025" s="1">
        <v>44263</v>
      </c>
      <c r="C6025">
        <v>32</v>
      </c>
    </row>
    <row r="6026" spans="1:3" ht="14.5" x14ac:dyDescent="0.35">
      <c r="A6026" s="104" t="s">
        <v>1954</v>
      </c>
      <c r="B6026" s="1">
        <v>44263</v>
      </c>
      <c r="C6026">
        <v>16</v>
      </c>
    </row>
    <row r="6027" spans="1:3" ht="14.5" x14ac:dyDescent="0.35">
      <c r="A6027" s="104" t="s">
        <v>1566</v>
      </c>
      <c r="B6027" s="1">
        <v>44263</v>
      </c>
      <c r="C6027">
        <v>16</v>
      </c>
    </row>
    <row r="6028" spans="1:3" ht="14.5" x14ac:dyDescent="0.35">
      <c r="A6028" s="104" t="s">
        <v>1444</v>
      </c>
      <c r="B6028" s="1">
        <v>44263</v>
      </c>
      <c r="C6028">
        <v>16</v>
      </c>
    </row>
    <row r="6029" spans="1:3" ht="14.5" x14ac:dyDescent="0.35">
      <c r="A6029" s="104" t="s">
        <v>1445</v>
      </c>
      <c r="B6029" s="1">
        <v>44263</v>
      </c>
      <c r="C6029">
        <v>36</v>
      </c>
    </row>
    <row r="6030" spans="1:3" ht="14.5" x14ac:dyDescent="0.35">
      <c r="A6030" s="104" t="s">
        <v>1571</v>
      </c>
      <c r="B6030" s="1">
        <v>44263</v>
      </c>
      <c r="C6030">
        <v>48</v>
      </c>
    </row>
    <row r="6031" spans="1:3" ht="14.5" x14ac:dyDescent="0.35">
      <c r="A6031" s="104" t="s">
        <v>1498</v>
      </c>
      <c r="B6031" s="1">
        <v>44263</v>
      </c>
      <c r="C6031">
        <v>48</v>
      </c>
    </row>
    <row r="6032" spans="1:3" ht="14.5" x14ac:dyDescent="0.35">
      <c r="A6032" s="104" t="s">
        <v>1421</v>
      </c>
      <c r="B6032" s="1">
        <v>44263</v>
      </c>
      <c r="C6032">
        <v>16</v>
      </c>
    </row>
    <row r="6033" spans="1:3" ht="14.5" x14ac:dyDescent="0.35">
      <c r="A6033" s="104" t="s">
        <v>2679</v>
      </c>
      <c r="B6033" s="1">
        <v>44263</v>
      </c>
      <c r="C6033">
        <v>2</v>
      </c>
    </row>
    <row r="6034" spans="1:3" ht="14.5" x14ac:dyDescent="0.35">
      <c r="A6034" s="104" t="s">
        <v>64</v>
      </c>
      <c r="B6034" s="1">
        <v>44263</v>
      </c>
      <c r="C6034">
        <v>1</v>
      </c>
    </row>
    <row r="6035" spans="1:3" ht="14.5" x14ac:dyDescent="0.35">
      <c r="A6035" s="104" t="s">
        <v>192</v>
      </c>
      <c r="B6035" s="1">
        <v>44263</v>
      </c>
      <c r="C6035">
        <v>16</v>
      </c>
    </row>
    <row r="6036" spans="1:3" ht="14.5" x14ac:dyDescent="0.35">
      <c r="A6036" s="104" t="s">
        <v>1461</v>
      </c>
      <c r="B6036" s="1">
        <v>44263</v>
      </c>
      <c r="C6036">
        <v>16</v>
      </c>
    </row>
    <row r="6037" spans="1:3" ht="14.5" x14ac:dyDescent="0.35">
      <c r="A6037" s="104" t="s">
        <v>1822</v>
      </c>
      <c r="B6037" s="1">
        <v>44263</v>
      </c>
      <c r="C6037">
        <v>24</v>
      </c>
    </row>
    <row r="6038" spans="1:3" ht="14.5" x14ac:dyDescent="0.35">
      <c r="A6038" s="104" t="s">
        <v>1463</v>
      </c>
      <c r="B6038" s="1">
        <v>44263</v>
      </c>
      <c r="C6038">
        <v>16</v>
      </c>
    </row>
    <row r="6039" spans="1:3" ht="14.5" x14ac:dyDescent="0.35">
      <c r="A6039" s="104" t="s">
        <v>1808</v>
      </c>
      <c r="B6039" s="1">
        <v>44263</v>
      </c>
      <c r="C6039">
        <v>16</v>
      </c>
    </row>
    <row r="6040" spans="1:3" ht="14.5" x14ac:dyDescent="0.35">
      <c r="A6040" s="104" t="s">
        <v>1504</v>
      </c>
      <c r="B6040" s="1">
        <v>44263</v>
      </c>
      <c r="C6040">
        <v>16</v>
      </c>
    </row>
    <row r="6041" spans="1:3" ht="14.5" x14ac:dyDescent="0.35">
      <c r="A6041" s="104" t="s">
        <v>8</v>
      </c>
      <c r="B6041" s="1">
        <v>44263</v>
      </c>
      <c r="C6041">
        <v>7</v>
      </c>
    </row>
    <row r="6042" spans="1:3" ht="14.5" x14ac:dyDescent="0.35">
      <c r="A6042" s="104" t="s">
        <v>1314</v>
      </c>
      <c r="B6042" s="1">
        <v>44263</v>
      </c>
      <c r="C6042">
        <v>50</v>
      </c>
    </row>
    <row r="6043" spans="1:3" ht="14.5" x14ac:dyDescent="0.35">
      <c r="A6043" s="104" t="s">
        <v>10</v>
      </c>
      <c r="B6043" s="1">
        <v>44263</v>
      </c>
      <c r="C6043">
        <v>3</v>
      </c>
    </row>
    <row r="6044" spans="1:3" ht="14.5" x14ac:dyDescent="0.35">
      <c r="A6044" s="104" t="s">
        <v>1580</v>
      </c>
      <c r="B6044" s="1">
        <v>44263</v>
      </c>
      <c r="C6044">
        <v>1</v>
      </c>
    </row>
    <row r="6045" spans="1:3" ht="14.5" x14ac:dyDescent="0.35">
      <c r="A6045" s="104" t="s">
        <v>3398</v>
      </c>
      <c r="B6045" s="1">
        <v>44263</v>
      </c>
      <c r="C6045">
        <v>1</v>
      </c>
    </row>
    <row r="6046" spans="1:3" ht="14.5" x14ac:dyDescent="0.35">
      <c r="A6046" s="104" t="s">
        <v>2574</v>
      </c>
      <c r="B6046" s="1">
        <v>44263</v>
      </c>
      <c r="C6046">
        <v>10</v>
      </c>
    </row>
    <row r="6047" spans="1:3" ht="14.5" x14ac:dyDescent="0.35">
      <c r="A6047" s="104" t="s">
        <v>15</v>
      </c>
      <c r="B6047" s="1">
        <v>44263</v>
      </c>
      <c r="C6047">
        <v>1</v>
      </c>
    </row>
    <row r="6048" spans="1:3" ht="14.5" x14ac:dyDescent="0.35">
      <c r="A6048" s="104" t="s">
        <v>161</v>
      </c>
      <c r="B6048" s="1">
        <v>44263</v>
      </c>
      <c r="C6048">
        <v>1</v>
      </c>
    </row>
    <row r="6049" spans="1:3" ht="14.5" x14ac:dyDescent="0.35">
      <c r="A6049" s="104" t="s">
        <v>3464</v>
      </c>
      <c r="B6049" s="1">
        <v>44263</v>
      </c>
      <c r="C6049">
        <v>16</v>
      </c>
    </row>
    <row r="6050" spans="1:3" ht="14.5" x14ac:dyDescent="0.35">
      <c r="A6050" s="104" t="s">
        <v>3465</v>
      </c>
      <c r="B6050" s="1">
        <v>44263</v>
      </c>
      <c r="C6050">
        <v>16</v>
      </c>
    </row>
    <row r="6051" spans="1:3" ht="14.5" x14ac:dyDescent="0.35">
      <c r="A6051" s="104" t="s">
        <v>2371</v>
      </c>
      <c r="B6051" s="1">
        <v>44263</v>
      </c>
      <c r="C6051">
        <v>4</v>
      </c>
    </row>
    <row r="6052" spans="1:3" ht="14.5" x14ac:dyDescent="0.35">
      <c r="A6052" s="104" t="s">
        <v>248</v>
      </c>
      <c r="B6052" s="1">
        <v>44263</v>
      </c>
      <c r="C6052">
        <v>16</v>
      </c>
    </row>
    <row r="6053" spans="1:3" ht="14.5" x14ac:dyDescent="0.35">
      <c r="A6053" s="104" t="s">
        <v>3104</v>
      </c>
      <c r="B6053" s="1">
        <v>44263</v>
      </c>
      <c r="C6053">
        <v>12</v>
      </c>
    </row>
    <row r="6054" spans="1:3" ht="14.5" x14ac:dyDescent="0.35">
      <c r="A6054" s="104" t="s">
        <v>2830</v>
      </c>
      <c r="B6054" s="1">
        <v>44263</v>
      </c>
      <c r="C6054">
        <v>8</v>
      </c>
    </row>
    <row r="6055" spans="1:3" ht="14.5" x14ac:dyDescent="0.35">
      <c r="A6055" s="104" t="s">
        <v>2043</v>
      </c>
      <c r="B6055" s="1">
        <v>44263</v>
      </c>
      <c r="C6055">
        <v>12</v>
      </c>
    </row>
    <row r="6056" spans="1:3" ht="14.5" x14ac:dyDescent="0.35">
      <c r="A6056" s="104" t="s">
        <v>2279</v>
      </c>
      <c r="B6056" s="1">
        <v>44263</v>
      </c>
      <c r="C6056">
        <v>16</v>
      </c>
    </row>
    <row r="6057" spans="1:3" ht="14.5" x14ac:dyDescent="0.35">
      <c r="A6057" s="104" t="s">
        <v>2273</v>
      </c>
      <c r="B6057" s="1">
        <v>44263</v>
      </c>
      <c r="C6057">
        <v>16</v>
      </c>
    </row>
    <row r="6058" spans="1:3" ht="14.5" x14ac:dyDescent="0.35">
      <c r="A6058" s="104" t="s">
        <v>281</v>
      </c>
      <c r="B6058" s="1">
        <v>44263</v>
      </c>
      <c r="C6058">
        <v>24</v>
      </c>
    </row>
    <row r="6059" spans="1:3" ht="14.5" x14ac:dyDescent="0.35">
      <c r="A6059" s="104" t="s">
        <v>969</v>
      </c>
      <c r="B6059" s="1">
        <v>44263</v>
      </c>
      <c r="C6059">
        <v>24</v>
      </c>
    </row>
    <row r="6060" spans="1:3" ht="14.5" x14ac:dyDescent="0.35">
      <c r="A6060" s="104" t="s">
        <v>55</v>
      </c>
      <c r="B6060" s="1">
        <v>44263</v>
      </c>
      <c r="C6060">
        <v>4</v>
      </c>
    </row>
    <row r="6061" spans="1:3" ht="14.5" x14ac:dyDescent="0.35">
      <c r="A6061" s="104" t="s">
        <v>1251</v>
      </c>
      <c r="B6061" s="1">
        <v>44263</v>
      </c>
      <c r="C6061">
        <v>4</v>
      </c>
    </row>
    <row r="6062" spans="1:3" ht="14.5" x14ac:dyDescent="0.35">
      <c r="A6062" s="104" t="s">
        <v>261</v>
      </c>
      <c r="B6062" s="1">
        <v>44263</v>
      </c>
      <c r="C6062">
        <v>8</v>
      </c>
    </row>
    <row r="6063" spans="1:3" ht="14.5" x14ac:dyDescent="0.35">
      <c r="A6063" s="104" t="s">
        <v>2223</v>
      </c>
      <c r="B6063" s="1">
        <v>44263</v>
      </c>
      <c r="C6063">
        <v>16</v>
      </c>
    </row>
    <row r="6064" spans="1:3" ht="14.5" x14ac:dyDescent="0.35">
      <c r="A6064" s="104" t="s">
        <v>3393</v>
      </c>
      <c r="B6064" s="1">
        <v>44263</v>
      </c>
      <c r="C6064">
        <v>2</v>
      </c>
    </row>
    <row r="6065" spans="1:3" ht="14.5" x14ac:dyDescent="0.35">
      <c r="A6065" s="104" t="s">
        <v>3350</v>
      </c>
      <c r="B6065" s="1">
        <v>44263</v>
      </c>
      <c r="C6065">
        <v>16</v>
      </c>
    </row>
    <row r="6066" spans="1:3" ht="14.5" x14ac:dyDescent="0.35">
      <c r="A6066" s="104" t="s">
        <v>2049</v>
      </c>
      <c r="B6066" s="1">
        <v>44263</v>
      </c>
      <c r="C6066">
        <v>2</v>
      </c>
    </row>
    <row r="6067" spans="1:3" ht="14.5" x14ac:dyDescent="0.35">
      <c r="A6067" s="104" t="s">
        <v>1514</v>
      </c>
      <c r="B6067" s="1">
        <v>44263</v>
      </c>
      <c r="C6067">
        <v>2</v>
      </c>
    </row>
    <row r="6068" spans="1:3" ht="14.5" x14ac:dyDescent="0.35">
      <c r="A6068" s="104" t="s">
        <v>1964</v>
      </c>
      <c r="B6068" s="1">
        <v>44263</v>
      </c>
      <c r="C6068">
        <v>8</v>
      </c>
    </row>
    <row r="6069" spans="1:3" ht="14.5" x14ac:dyDescent="0.35">
      <c r="A6069" s="104" t="s">
        <v>2733</v>
      </c>
      <c r="B6069" s="1">
        <v>44263</v>
      </c>
      <c r="C6069">
        <v>2</v>
      </c>
    </row>
    <row r="6070" spans="1:3" ht="14.5" x14ac:dyDescent="0.35">
      <c r="A6070" s="104" t="s">
        <v>2565</v>
      </c>
      <c r="B6070" s="1">
        <v>44263</v>
      </c>
      <c r="C6070">
        <v>12</v>
      </c>
    </row>
    <row r="6071" spans="1:3" ht="14.5" x14ac:dyDescent="0.35">
      <c r="A6071" s="104" t="s">
        <v>2815</v>
      </c>
      <c r="B6071" s="1">
        <v>44263</v>
      </c>
      <c r="C6071">
        <v>4</v>
      </c>
    </row>
    <row r="6072" spans="1:3" ht="14.5" x14ac:dyDescent="0.35">
      <c r="A6072" s="104" t="s">
        <v>2216</v>
      </c>
      <c r="B6072" s="1">
        <v>44263</v>
      </c>
      <c r="C6072">
        <v>12</v>
      </c>
    </row>
    <row r="6073" spans="1:3" ht="14.5" x14ac:dyDescent="0.35">
      <c r="A6073" s="104" t="s">
        <v>3397</v>
      </c>
      <c r="B6073" s="1">
        <v>44263</v>
      </c>
      <c r="C6073">
        <v>8</v>
      </c>
    </row>
    <row r="6074" spans="1:3" ht="14.5" x14ac:dyDescent="0.35">
      <c r="A6074" s="104" t="s">
        <v>3163</v>
      </c>
      <c r="B6074" s="1">
        <v>44263</v>
      </c>
      <c r="C6074">
        <v>8</v>
      </c>
    </row>
    <row r="6075" spans="1:3" ht="14.5" x14ac:dyDescent="0.35">
      <c r="A6075" s="104" t="s">
        <v>2702</v>
      </c>
      <c r="B6075" s="1">
        <v>44263</v>
      </c>
      <c r="C6075">
        <v>2</v>
      </c>
    </row>
    <row r="6076" spans="1:3" ht="14.5" x14ac:dyDescent="0.35">
      <c r="A6076" s="104" t="s">
        <v>3043</v>
      </c>
      <c r="B6076" s="1">
        <v>44263</v>
      </c>
      <c r="C6076">
        <v>2</v>
      </c>
    </row>
    <row r="6077" spans="1:3" ht="14.5" x14ac:dyDescent="0.35">
      <c r="A6077" s="104" t="s">
        <v>3044</v>
      </c>
      <c r="B6077" s="1">
        <v>44263</v>
      </c>
      <c r="C6077">
        <v>6</v>
      </c>
    </row>
    <row r="6078" spans="1:3" ht="14.5" x14ac:dyDescent="0.35">
      <c r="A6078" s="104" t="s">
        <v>3466</v>
      </c>
      <c r="B6078" s="1">
        <v>44263</v>
      </c>
      <c r="C6078">
        <v>8</v>
      </c>
    </row>
    <row r="6079" spans="1:3" ht="14.5" x14ac:dyDescent="0.35">
      <c r="A6079" s="104" t="s">
        <v>1408</v>
      </c>
      <c r="B6079" s="1">
        <v>44263</v>
      </c>
      <c r="C6079">
        <v>16</v>
      </c>
    </row>
    <row r="6080" spans="1:3" ht="14.5" x14ac:dyDescent="0.35">
      <c r="A6080" s="104" t="s">
        <v>1588</v>
      </c>
      <c r="B6080" s="1">
        <v>44263</v>
      </c>
      <c r="C6080">
        <v>32</v>
      </c>
    </row>
    <row r="6081" spans="1:3" ht="14.5" x14ac:dyDescent="0.35">
      <c r="A6081" s="104" t="s">
        <v>1498</v>
      </c>
      <c r="B6081" s="1">
        <v>44263</v>
      </c>
      <c r="C6081">
        <v>16</v>
      </c>
    </row>
    <row r="6082" spans="1:3" ht="14.5" x14ac:dyDescent="0.35">
      <c r="A6082" s="104" t="s">
        <v>1684</v>
      </c>
      <c r="B6082" s="1">
        <v>44263</v>
      </c>
      <c r="C6082">
        <v>50</v>
      </c>
    </row>
    <row r="6083" spans="1:3" ht="14.5" x14ac:dyDescent="0.35">
      <c r="A6083" s="104" t="s">
        <v>1439</v>
      </c>
      <c r="B6083" s="1">
        <v>44263</v>
      </c>
      <c r="C6083">
        <v>400</v>
      </c>
    </row>
    <row r="6084" spans="1:3" ht="14.5" x14ac:dyDescent="0.35">
      <c r="A6084" s="104" t="s">
        <v>1940</v>
      </c>
      <c r="B6084" s="1">
        <v>44263</v>
      </c>
      <c r="C6084">
        <v>12</v>
      </c>
    </row>
    <row r="6085" spans="1:3" ht="14.5" x14ac:dyDescent="0.35">
      <c r="A6085" s="104" t="s">
        <v>2757</v>
      </c>
      <c r="B6085" s="1">
        <v>44263</v>
      </c>
      <c r="C6085">
        <v>2</v>
      </c>
    </row>
    <row r="6086" spans="1:3" ht="14.5" x14ac:dyDescent="0.35">
      <c r="A6086" s="104" t="s">
        <v>2679</v>
      </c>
      <c r="B6086" s="1">
        <v>44263</v>
      </c>
      <c r="C6086">
        <v>4</v>
      </c>
    </row>
    <row r="6087" spans="1:3" ht="14.5" x14ac:dyDescent="0.35">
      <c r="A6087" s="104" t="s">
        <v>1468</v>
      </c>
      <c r="B6087" s="1">
        <v>44263</v>
      </c>
      <c r="C6087">
        <v>10</v>
      </c>
    </row>
    <row r="6088" spans="1:3" ht="14.5" x14ac:dyDescent="0.35">
      <c r="A6088" s="104" t="s">
        <v>1466</v>
      </c>
      <c r="B6088" s="1">
        <v>44263</v>
      </c>
      <c r="C6088">
        <v>8</v>
      </c>
    </row>
    <row r="6089" spans="1:3" ht="14.5" x14ac:dyDescent="0.35">
      <c r="A6089" s="104" t="s">
        <v>8</v>
      </c>
      <c r="B6089" s="1">
        <v>44263</v>
      </c>
      <c r="C6089">
        <v>1</v>
      </c>
    </row>
    <row r="6090" spans="1:3" ht="14.5" x14ac:dyDescent="0.35">
      <c r="A6090" s="104" t="s">
        <v>1314</v>
      </c>
      <c r="B6090" s="1">
        <v>44263</v>
      </c>
      <c r="C6090">
        <v>100</v>
      </c>
    </row>
    <row r="6091" spans="1:3" ht="14.5" x14ac:dyDescent="0.35">
      <c r="A6091" s="104" t="s">
        <v>10</v>
      </c>
      <c r="B6091" s="1">
        <v>44263</v>
      </c>
      <c r="C6091">
        <v>5</v>
      </c>
    </row>
    <row r="6092" spans="1:3" ht="14.5" x14ac:dyDescent="0.35">
      <c r="A6092" s="104" t="s">
        <v>1485</v>
      </c>
      <c r="B6092" s="1">
        <v>44263</v>
      </c>
      <c r="C6092">
        <v>4</v>
      </c>
    </row>
    <row r="6093" spans="1:3" ht="14.5" x14ac:dyDescent="0.35">
      <c r="A6093" s="104" t="s">
        <v>1636</v>
      </c>
      <c r="B6093" s="1">
        <v>44263</v>
      </c>
      <c r="C6093">
        <v>1</v>
      </c>
    </row>
    <row r="6094" spans="1:3" ht="14.5" x14ac:dyDescent="0.35">
      <c r="A6094" s="104" t="s">
        <v>2521</v>
      </c>
      <c r="B6094" s="1">
        <v>44263</v>
      </c>
      <c r="C6094">
        <v>3</v>
      </c>
    </row>
    <row r="6095" spans="1:3" ht="14.5" x14ac:dyDescent="0.35">
      <c r="A6095" s="104" t="s">
        <v>3330</v>
      </c>
      <c r="B6095" s="1">
        <v>44263</v>
      </c>
      <c r="C6095">
        <v>1</v>
      </c>
    </row>
    <row r="6096" spans="1:3" ht="14.5" x14ac:dyDescent="0.35">
      <c r="A6096" s="104" t="s">
        <v>3467</v>
      </c>
      <c r="B6096" s="1">
        <v>44263</v>
      </c>
      <c r="C6096">
        <v>2</v>
      </c>
    </row>
    <row r="6097" spans="1:3" ht="14.5" x14ac:dyDescent="0.35">
      <c r="A6097" s="104" t="s">
        <v>1638</v>
      </c>
      <c r="B6097" s="1">
        <v>44263</v>
      </c>
      <c r="C6097">
        <v>3</v>
      </c>
    </row>
    <row r="6098" spans="1:3" ht="14.5" x14ac:dyDescent="0.35">
      <c r="A6098" s="104" t="s">
        <v>1638</v>
      </c>
      <c r="B6098" s="1">
        <v>44263</v>
      </c>
      <c r="C6098">
        <v>2</v>
      </c>
    </row>
    <row r="6099" spans="1:3" ht="14.5" x14ac:dyDescent="0.35">
      <c r="A6099" s="104" t="s">
        <v>2047</v>
      </c>
      <c r="B6099" s="1">
        <v>44263</v>
      </c>
      <c r="C6099">
        <v>4</v>
      </c>
    </row>
    <row r="6100" spans="1:3" ht="14.5" x14ac:dyDescent="0.35">
      <c r="A6100" s="104" t="s">
        <v>2284</v>
      </c>
      <c r="B6100" s="1">
        <v>44263</v>
      </c>
      <c r="C6100">
        <v>4</v>
      </c>
    </row>
    <row r="6101" spans="1:3" ht="14.5" x14ac:dyDescent="0.35">
      <c r="A6101" s="104" t="s">
        <v>1517</v>
      </c>
      <c r="B6101" s="1">
        <v>44263</v>
      </c>
      <c r="C6101">
        <v>16</v>
      </c>
    </row>
    <row r="6102" spans="1:3" ht="14.5" x14ac:dyDescent="0.35">
      <c r="A6102" s="104" t="s">
        <v>3413</v>
      </c>
      <c r="B6102" s="1">
        <v>44263</v>
      </c>
      <c r="C6102">
        <v>6</v>
      </c>
    </row>
    <row r="6103" spans="1:3" ht="14.5" x14ac:dyDescent="0.35">
      <c r="A6103" s="104" t="s">
        <v>1428</v>
      </c>
      <c r="B6103" s="1">
        <v>44263</v>
      </c>
      <c r="C6103">
        <v>6</v>
      </c>
    </row>
    <row r="6104" spans="1:3" ht="14.5" x14ac:dyDescent="0.35">
      <c r="A6104" s="104" t="s">
        <v>3468</v>
      </c>
      <c r="B6104" s="1">
        <v>44263</v>
      </c>
      <c r="C6104">
        <v>12</v>
      </c>
    </row>
    <row r="6105" spans="1:3" ht="14.5" x14ac:dyDescent="0.35">
      <c r="A6105" s="104" t="s">
        <v>3469</v>
      </c>
      <c r="B6105" s="1">
        <v>44263</v>
      </c>
      <c r="C6105">
        <v>1</v>
      </c>
    </row>
    <row r="6106" spans="1:3" ht="14.5" x14ac:dyDescent="0.35">
      <c r="A6106" s="104" t="s">
        <v>91</v>
      </c>
      <c r="B6106" s="1">
        <v>44263</v>
      </c>
      <c r="C6106">
        <v>1</v>
      </c>
    </row>
    <row r="6107" spans="1:3" ht="14.5" x14ac:dyDescent="0.35">
      <c r="A6107" s="104" t="s">
        <v>38</v>
      </c>
      <c r="B6107" s="1">
        <v>44263</v>
      </c>
      <c r="C6107">
        <v>1</v>
      </c>
    </row>
    <row r="6108" spans="1:3" ht="14.5" x14ac:dyDescent="0.35">
      <c r="A6108" s="104" t="s">
        <v>33</v>
      </c>
      <c r="B6108" s="1">
        <v>44263</v>
      </c>
      <c r="C6108">
        <v>2</v>
      </c>
    </row>
    <row r="6109" spans="1:3" ht="14.5" x14ac:dyDescent="0.35">
      <c r="A6109" s="104" t="s">
        <v>161</v>
      </c>
      <c r="B6109" s="1">
        <v>44263</v>
      </c>
      <c r="C6109">
        <v>1</v>
      </c>
    </row>
    <row r="6110" spans="1:3" ht="14.5" x14ac:dyDescent="0.35">
      <c r="A6110" s="104" t="s">
        <v>395</v>
      </c>
      <c r="B6110" s="1">
        <v>44263</v>
      </c>
      <c r="C6110">
        <v>1</v>
      </c>
    </row>
    <row r="6111" spans="1:3" ht="14.5" x14ac:dyDescent="0.35">
      <c r="A6111" s="104" t="s">
        <v>3070</v>
      </c>
      <c r="B6111" s="1">
        <v>44263</v>
      </c>
      <c r="C6111">
        <v>8</v>
      </c>
    </row>
    <row r="6112" spans="1:3" ht="14.5" x14ac:dyDescent="0.35">
      <c r="A6112" s="104" t="s">
        <v>143</v>
      </c>
      <c r="B6112" s="1">
        <v>44263</v>
      </c>
      <c r="C6112">
        <v>12</v>
      </c>
    </row>
    <row r="6113" spans="1:3" ht="14.5" x14ac:dyDescent="0.35">
      <c r="A6113" s="104" t="s">
        <v>134</v>
      </c>
      <c r="B6113" s="1">
        <v>44263</v>
      </c>
      <c r="C6113">
        <v>8</v>
      </c>
    </row>
    <row r="6114" spans="1:3" ht="14.5" x14ac:dyDescent="0.35">
      <c r="A6114" s="104" t="s">
        <v>46</v>
      </c>
      <c r="B6114" s="1">
        <v>44263</v>
      </c>
      <c r="C6114">
        <v>8</v>
      </c>
    </row>
    <row r="6115" spans="1:3" ht="14.5" x14ac:dyDescent="0.35">
      <c r="A6115" s="104" t="s">
        <v>329</v>
      </c>
      <c r="B6115" s="1">
        <v>44263</v>
      </c>
      <c r="C6115">
        <v>8</v>
      </c>
    </row>
    <row r="6116" spans="1:3" ht="14.5" x14ac:dyDescent="0.35">
      <c r="A6116" s="104" t="s">
        <v>445</v>
      </c>
      <c r="B6116" s="1">
        <v>44263</v>
      </c>
      <c r="C6116">
        <v>16</v>
      </c>
    </row>
    <row r="6117" spans="1:3" ht="14.5" x14ac:dyDescent="0.35">
      <c r="A6117" s="104" t="s">
        <v>1929</v>
      </c>
      <c r="B6117" s="1">
        <v>44263</v>
      </c>
      <c r="C6117">
        <v>16</v>
      </c>
    </row>
    <row r="6118" spans="1:3" ht="14.5" x14ac:dyDescent="0.35">
      <c r="A6118" s="104" t="s">
        <v>248</v>
      </c>
      <c r="B6118" s="1">
        <v>44263</v>
      </c>
      <c r="C6118">
        <v>4</v>
      </c>
    </row>
    <row r="6119" spans="1:3" ht="14.5" x14ac:dyDescent="0.35">
      <c r="A6119" s="104" t="s">
        <v>1712</v>
      </c>
      <c r="B6119" s="1">
        <v>44263</v>
      </c>
      <c r="C6119">
        <v>16</v>
      </c>
    </row>
    <row r="6120" spans="1:3" ht="14.5" x14ac:dyDescent="0.35">
      <c r="A6120" s="104" t="s">
        <v>1390</v>
      </c>
      <c r="B6120" s="1">
        <v>44263</v>
      </c>
      <c r="C6120">
        <v>16</v>
      </c>
    </row>
    <row r="6121" spans="1:3" ht="14.5" x14ac:dyDescent="0.35">
      <c r="A6121" s="104" t="s">
        <v>1755</v>
      </c>
      <c r="B6121" s="1">
        <v>44263</v>
      </c>
      <c r="C6121">
        <v>16</v>
      </c>
    </row>
    <row r="6122" spans="1:3" ht="14.5" x14ac:dyDescent="0.35">
      <c r="A6122" s="104" t="s">
        <v>2273</v>
      </c>
      <c r="B6122" s="1">
        <v>44263</v>
      </c>
      <c r="C6122">
        <v>16</v>
      </c>
    </row>
    <row r="6123" spans="1:3" ht="14.5" x14ac:dyDescent="0.35">
      <c r="A6123" s="104" t="s">
        <v>1938</v>
      </c>
      <c r="B6123" s="1">
        <v>44263</v>
      </c>
      <c r="C6123">
        <v>32</v>
      </c>
    </row>
    <row r="6124" spans="1:3" ht="14.5" x14ac:dyDescent="0.35">
      <c r="A6124" s="104" t="s">
        <v>3470</v>
      </c>
      <c r="B6124" s="1">
        <v>44263</v>
      </c>
      <c r="C6124">
        <v>4</v>
      </c>
    </row>
    <row r="6125" spans="1:3" ht="14.5" x14ac:dyDescent="0.35">
      <c r="A6125" s="104" t="s">
        <v>3362</v>
      </c>
      <c r="B6125" s="1">
        <v>44263</v>
      </c>
      <c r="C6125">
        <v>4</v>
      </c>
    </row>
    <row r="6126" spans="1:3" ht="14.5" x14ac:dyDescent="0.35">
      <c r="A6126" s="104" t="s">
        <v>2179</v>
      </c>
      <c r="B6126" s="1">
        <v>44263</v>
      </c>
      <c r="C6126">
        <v>16</v>
      </c>
    </row>
    <row r="6127" spans="1:3" ht="14.5" x14ac:dyDescent="0.35">
      <c r="A6127" s="104" t="s">
        <v>1762</v>
      </c>
      <c r="B6127" s="1">
        <v>44263</v>
      </c>
      <c r="C6127">
        <v>8</v>
      </c>
    </row>
    <row r="6128" spans="1:3" ht="14.5" x14ac:dyDescent="0.35">
      <c r="A6128" s="104" t="s">
        <v>1716</v>
      </c>
      <c r="B6128" s="1">
        <v>44263</v>
      </c>
      <c r="C6128">
        <v>8</v>
      </c>
    </row>
    <row r="6129" spans="1:3" ht="14.5" x14ac:dyDescent="0.35">
      <c r="A6129" s="104" t="s">
        <v>1411</v>
      </c>
      <c r="B6129" s="1">
        <v>44263</v>
      </c>
      <c r="C6129">
        <v>8</v>
      </c>
    </row>
    <row r="6130" spans="1:3" ht="14.5" x14ac:dyDescent="0.35">
      <c r="A6130" s="104" t="s">
        <v>2534</v>
      </c>
      <c r="B6130" s="1">
        <v>44263</v>
      </c>
      <c r="C6130">
        <v>4</v>
      </c>
    </row>
    <row r="6131" spans="1:3" ht="14.5" x14ac:dyDescent="0.35">
      <c r="A6131" s="104" t="s">
        <v>1417</v>
      </c>
      <c r="B6131" s="1">
        <v>44263</v>
      </c>
      <c r="C6131">
        <v>2</v>
      </c>
    </row>
    <row r="6132" spans="1:3" ht="14.5" x14ac:dyDescent="0.35">
      <c r="A6132" s="104" t="s">
        <v>2665</v>
      </c>
      <c r="B6132" s="1">
        <v>44263</v>
      </c>
      <c r="C6132">
        <v>4</v>
      </c>
    </row>
    <row r="6133" spans="1:3" ht="14.5" x14ac:dyDescent="0.35">
      <c r="A6133" s="104" t="s">
        <v>2664</v>
      </c>
      <c r="B6133" s="1">
        <v>44263</v>
      </c>
      <c r="C6133">
        <v>2</v>
      </c>
    </row>
    <row r="6134" spans="1:3" ht="14.5" x14ac:dyDescent="0.35">
      <c r="A6134" s="104" t="s">
        <v>2968</v>
      </c>
      <c r="B6134" s="1">
        <v>44263</v>
      </c>
      <c r="C6134">
        <v>8</v>
      </c>
    </row>
    <row r="6135" spans="1:3" ht="14.5" x14ac:dyDescent="0.35">
      <c r="A6135" s="104" t="s">
        <v>1922</v>
      </c>
      <c r="B6135" s="1">
        <v>44263</v>
      </c>
      <c r="C6135">
        <v>8</v>
      </c>
    </row>
    <row r="6136" spans="1:3" ht="14.5" x14ac:dyDescent="0.35">
      <c r="A6136" s="104" t="s">
        <v>3471</v>
      </c>
      <c r="B6136" s="1">
        <v>44263</v>
      </c>
      <c r="C6136">
        <v>8</v>
      </c>
    </row>
    <row r="6137" spans="1:3" ht="14.5" x14ac:dyDescent="0.35">
      <c r="A6137" s="104" t="s">
        <v>2536</v>
      </c>
      <c r="B6137" s="1">
        <v>44263</v>
      </c>
      <c r="C6137">
        <v>4</v>
      </c>
    </row>
    <row r="6138" spans="1:3" ht="14.5" x14ac:dyDescent="0.35">
      <c r="A6138" s="104" t="s">
        <v>2668</v>
      </c>
      <c r="B6138" s="1">
        <v>44263</v>
      </c>
      <c r="C6138">
        <v>2</v>
      </c>
    </row>
    <row r="6139" spans="1:3" ht="14.5" x14ac:dyDescent="0.35">
      <c r="A6139" s="104" t="s">
        <v>2157</v>
      </c>
      <c r="B6139" s="1">
        <v>44263</v>
      </c>
      <c r="C6139">
        <v>2</v>
      </c>
    </row>
    <row r="6140" spans="1:3" ht="14.5" x14ac:dyDescent="0.35">
      <c r="A6140" s="104" t="s">
        <v>2886</v>
      </c>
      <c r="B6140" s="1">
        <v>44263</v>
      </c>
      <c r="C6140">
        <v>6</v>
      </c>
    </row>
    <row r="6141" spans="1:3" ht="14.5" x14ac:dyDescent="0.35">
      <c r="A6141" s="104" t="s">
        <v>2741</v>
      </c>
      <c r="B6141" s="1">
        <v>44263</v>
      </c>
      <c r="C6141">
        <v>8</v>
      </c>
    </row>
    <row r="6142" spans="1:3" ht="14.5" x14ac:dyDescent="0.35">
      <c r="A6142" s="104" t="s">
        <v>2744</v>
      </c>
      <c r="B6142" s="1">
        <v>44263</v>
      </c>
      <c r="C6142">
        <v>2</v>
      </c>
    </row>
    <row r="6143" spans="1:3" ht="14.5" x14ac:dyDescent="0.35">
      <c r="A6143" s="104" t="s">
        <v>1680</v>
      </c>
      <c r="B6143" s="1">
        <v>44263</v>
      </c>
      <c r="C6143">
        <v>8</v>
      </c>
    </row>
    <row r="6144" spans="1:3" ht="14.5" x14ac:dyDescent="0.35">
      <c r="A6144" s="104" t="s">
        <v>3432</v>
      </c>
      <c r="B6144" s="1">
        <v>44263</v>
      </c>
      <c r="C6144">
        <v>6</v>
      </c>
    </row>
    <row r="6145" spans="1:3" ht="14.5" x14ac:dyDescent="0.35">
      <c r="A6145" s="104" t="s">
        <v>3047</v>
      </c>
      <c r="B6145" s="1">
        <v>44263</v>
      </c>
      <c r="C6145">
        <v>2</v>
      </c>
    </row>
    <row r="6146" spans="1:3" ht="14.5" x14ac:dyDescent="0.35">
      <c r="A6146" s="104" t="s">
        <v>1586</v>
      </c>
      <c r="B6146" s="1">
        <v>44263</v>
      </c>
      <c r="C6146">
        <v>8</v>
      </c>
    </row>
    <row r="6147" spans="1:3" ht="14.5" x14ac:dyDescent="0.35">
      <c r="A6147" s="104" t="s">
        <v>1571</v>
      </c>
      <c r="B6147" s="1">
        <v>44263</v>
      </c>
      <c r="C6147">
        <v>16</v>
      </c>
    </row>
    <row r="6148" spans="1:3" ht="14.5" x14ac:dyDescent="0.35">
      <c r="A6148" s="104" t="s">
        <v>1421</v>
      </c>
      <c r="B6148" s="1">
        <v>44263</v>
      </c>
      <c r="C6148">
        <v>16</v>
      </c>
    </row>
    <row r="6149" spans="1:3" ht="14.5" x14ac:dyDescent="0.35">
      <c r="A6149" s="104" t="s">
        <v>2758</v>
      </c>
      <c r="B6149" s="1">
        <v>44263</v>
      </c>
      <c r="C6149">
        <v>16</v>
      </c>
    </row>
    <row r="6150" spans="1:3" ht="14.5" x14ac:dyDescent="0.35">
      <c r="A6150" s="104" t="s">
        <v>1463</v>
      </c>
      <c r="B6150" s="1">
        <v>44263</v>
      </c>
      <c r="C6150">
        <v>16</v>
      </c>
    </row>
    <row r="6151" spans="1:3" ht="14.5" x14ac:dyDescent="0.35">
      <c r="A6151" s="104" t="s">
        <v>1646</v>
      </c>
      <c r="B6151" s="1">
        <v>44263</v>
      </c>
      <c r="C6151">
        <v>16</v>
      </c>
    </row>
    <row r="6152" spans="1:3" ht="14.5" x14ac:dyDescent="0.35">
      <c r="A6152" s="104" t="s">
        <v>1808</v>
      </c>
      <c r="B6152" s="1">
        <v>44263</v>
      </c>
      <c r="C6152">
        <v>32</v>
      </c>
    </row>
    <row r="6153" spans="1:3" ht="14.5" x14ac:dyDescent="0.35">
      <c r="A6153" s="104" t="s">
        <v>1466</v>
      </c>
      <c r="B6153" s="1">
        <v>44263</v>
      </c>
      <c r="C6153">
        <v>8</v>
      </c>
    </row>
    <row r="6154" spans="1:3" ht="14.5" x14ac:dyDescent="0.35">
      <c r="A6154" s="104" t="s">
        <v>1654</v>
      </c>
      <c r="B6154" s="1">
        <v>44263</v>
      </c>
      <c r="C6154">
        <v>14</v>
      </c>
    </row>
    <row r="6155" spans="1:3" ht="14.5" x14ac:dyDescent="0.35">
      <c r="A6155" s="104" t="s">
        <v>1654</v>
      </c>
      <c r="B6155" s="1">
        <v>44263</v>
      </c>
      <c r="C6155">
        <v>2</v>
      </c>
    </row>
    <row r="6156" spans="1:3" ht="14.5" x14ac:dyDescent="0.35">
      <c r="A6156" s="104" t="s">
        <v>1314</v>
      </c>
      <c r="B6156" s="1">
        <v>44263</v>
      </c>
      <c r="C6156">
        <v>50</v>
      </c>
    </row>
    <row r="6157" spans="1:3" ht="14.5" x14ac:dyDescent="0.35">
      <c r="A6157" s="104" t="s">
        <v>1478</v>
      </c>
      <c r="B6157" s="1">
        <v>44263</v>
      </c>
      <c r="C6157">
        <v>2</v>
      </c>
    </row>
    <row r="6158" spans="1:3" ht="14.5" x14ac:dyDescent="0.35">
      <c r="A6158" s="104" t="s">
        <v>1622</v>
      </c>
      <c r="B6158" s="1">
        <v>44263</v>
      </c>
      <c r="C6158">
        <v>1</v>
      </c>
    </row>
    <row r="6159" spans="1:3" ht="14.5" x14ac:dyDescent="0.35">
      <c r="A6159" s="104" t="s">
        <v>3472</v>
      </c>
      <c r="B6159" s="1">
        <v>44263</v>
      </c>
      <c r="C6159">
        <v>10</v>
      </c>
    </row>
    <row r="6160" spans="1:3" ht="14.5" x14ac:dyDescent="0.35">
      <c r="A6160" s="104" t="s">
        <v>449</v>
      </c>
      <c r="B6160" s="1">
        <v>44263</v>
      </c>
      <c r="C6160">
        <v>1</v>
      </c>
    </row>
    <row r="6161" spans="1:3" ht="14.5" x14ac:dyDescent="0.35">
      <c r="A6161" s="104" t="s">
        <v>37</v>
      </c>
      <c r="B6161" s="1">
        <v>44263</v>
      </c>
      <c r="C6161">
        <v>1</v>
      </c>
    </row>
    <row r="6162" spans="1:3" ht="14.5" x14ac:dyDescent="0.35">
      <c r="A6162" s="104" t="s">
        <v>139</v>
      </c>
      <c r="B6162" s="1">
        <v>44263</v>
      </c>
      <c r="C6162">
        <v>1</v>
      </c>
    </row>
    <row r="6163" spans="1:3" ht="14.5" x14ac:dyDescent="0.35">
      <c r="A6163" s="104" t="s">
        <v>161</v>
      </c>
      <c r="B6163" s="1">
        <v>44263</v>
      </c>
      <c r="C6163">
        <v>1</v>
      </c>
    </row>
    <row r="6164" spans="1:3" ht="14.5" x14ac:dyDescent="0.35">
      <c r="A6164" s="104" t="s">
        <v>106</v>
      </c>
      <c r="B6164" s="1">
        <v>44263</v>
      </c>
      <c r="C6164">
        <v>4</v>
      </c>
    </row>
    <row r="6165" spans="1:3" ht="14.5" x14ac:dyDescent="0.35">
      <c r="A6165" s="104" t="s">
        <v>279</v>
      </c>
      <c r="B6165" s="1">
        <v>44263</v>
      </c>
      <c r="C6165">
        <v>1</v>
      </c>
    </row>
    <row r="6166" spans="1:3" ht="14.5" x14ac:dyDescent="0.35">
      <c r="A6166" s="104" t="s">
        <v>953</v>
      </c>
      <c r="B6166" s="1">
        <v>44263</v>
      </c>
      <c r="C6166">
        <v>1</v>
      </c>
    </row>
    <row r="6167" spans="1:3" ht="14.5" x14ac:dyDescent="0.35">
      <c r="A6167" s="104" t="s">
        <v>144</v>
      </c>
      <c r="B6167" s="1">
        <v>44263</v>
      </c>
      <c r="C6167">
        <v>4</v>
      </c>
    </row>
    <row r="6168" spans="1:3" ht="14.5" x14ac:dyDescent="0.35">
      <c r="A6168" s="104" t="s">
        <v>3395</v>
      </c>
      <c r="B6168" s="1">
        <v>44263</v>
      </c>
      <c r="C6168">
        <v>6</v>
      </c>
    </row>
    <row r="6169" spans="1:3" ht="14.5" x14ac:dyDescent="0.35">
      <c r="A6169" s="104" t="s">
        <v>248</v>
      </c>
      <c r="B6169" s="1">
        <v>44263</v>
      </c>
      <c r="C6169">
        <v>8</v>
      </c>
    </row>
    <row r="6170" spans="1:3" ht="14.5" x14ac:dyDescent="0.35">
      <c r="A6170" s="104" t="s">
        <v>172</v>
      </c>
      <c r="B6170" s="1">
        <v>44263</v>
      </c>
      <c r="C6170">
        <v>8</v>
      </c>
    </row>
    <row r="6171" spans="1:3" ht="14.5" x14ac:dyDescent="0.35">
      <c r="A6171" s="104" t="s">
        <v>116</v>
      </c>
      <c r="B6171" s="1">
        <v>44263</v>
      </c>
      <c r="C6171">
        <v>16</v>
      </c>
    </row>
    <row r="6172" spans="1:3" ht="14.5" x14ac:dyDescent="0.35">
      <c r="A6172" s="104" t="s">
        <v>1238</v>
      </c>
      <c r="B6172" s="1">
        <v>44263</v>
      </c>
      <c r="C6172">
        <v>4</v>
      </c>
    </row>
    <row r="6173" spans="1:3" ht="14.5" x14ac:dyDescent="0.35">
      <c r="A6173" s="104" t="s">
        <v>22</v>
      </c>
      <c r="B6173" s="1">
        <v>44263</v>
      </c>
      <c r="C6173">
        <v>16</v>
      </c>
    </row>
    <row r="6174" spans="1:3" ht="14.5" x14ac:dyDescent="0.35">
      <c r="A6174" s="104" t="s">
        <v>1371</v>
      </c>
      <c r="B6174" s="1">
        <v>44263</v>
      </c>
      <c r="C6174">
        <v>1</v>
      </c>
    </row>
    <row r="6175" spans="1:3" ht="14.5" x14ac:dyDescent="0.35">
      <c r="A6175" s="104" t="s">
        <v>1473</v>
      </c>
      <c r="B6175" s="1">
        <v>44263</v>
      </c>
      <c r="C6175">
        <v>150</v>
      </c>
    </row>
    <row r="6176" spans="1:3" ht="14.5" x14ac:dyDescent="0.35">
      <c r="A6176" s="104" t="s">
        <v>1375</v>
      </c>
      <c r="B6176" s="1">
        <v>44263</v>
      </c>
      <c r="C6176">
        <v>3</v>
      </c>
    </row>
    <row r="6177" spans="1:3" ht="14.5" x14ac:dyDescent="0.35">
      <c r="A6177" s="104" t="s">
        <v>3165</v>
      </c>
      <c r="B6177" s="1">
        <v>44263</v>
      </c>
      <c r="C6177">
        <v>16</v>
      </c>
    </row>
    <row r="6178" spans="1:3" ht="14.5" x14ac:dyDescent="0.35">
      <c r="A6178" s="104" t="s">
        <v>3473</v>
      </c>
      <c r="B6178" s="1">
        <v>44263</v>
      </c>
      <c r="C6178">
        <v>50</v>
      </c>
    </row>
    <row r="6179" spans="1:3" ht="14.5" x14ac:dyDescent="0.35">
      <c r="A6179" s="104" t="s">
        <v>1958</v>
      </c>
      <c r="B6179" s="1">
        <v>44263</v>
      </c>
      <c r="C6179">
        <v>4</v>
      </c>
    </row>
    <row r="6180" spans="1:3" ht="14.5" x14ac:dyDescent="0.35">
      <c r="A6180" s="104" t="s">
        <v>3237</v>
      </c>
      <c r="B6180" s="1">
        <v>44263</v>
      </c>
      <c r="C6180">
        <v>4</v>
      </c>
    </row>
    <row r="6181" spans="1:3" ht="14.5" x14ac:dyDescent="0.35">
      <c r="A6181" s="104" t="s">
        <v>282</v>
      </c>
      <c r="B6181" s="1">
        <v>44263</v>
      </c>
      <c r="C6181">
        <v>72</v>
      </c>
    </row>
    <row r="6182" spans="1:3" ht="14.5" x14ac:dyDescent="0.35">
      <c r="A6182" s="104" t="s">
        <v>54</v>
      </c>
      <c r="B6182" s="1">
        <v>44263</v>
      </c>
      <c r="C6182">
        <v>8</v>
      </c>
    </row>
    <row r="6183" spans="1:3" ht="14.5" x14ac:dyDescent="0.35">
      <c r="A6183" s="104" t="s">
        <v>1252</v>
      </c>
      <c r="B6183" s="1">
        <v>44263</v>
      </c>
      <c r="C6183">
        <v>4</v>
      </c>
    </row>
    <row r="6184" spans="1:3" ht="14.5" x14ac:dyDescent="0.35">
      <c r="A6184" s="104" t="s">
        <v>363</v>
      </c>
      <c r="B6184" s="1">
        <v>44263</v>
      </c>
      <c r="C6184">
        <v>16</v>
      </c>
    </row>
    <row r="6185" spans="1:3" ht="14.5" x14ac:dyDescent="0.35">
      <c r="A6185" s="104" t="s">
        <v>1696</v>
      </c>
      <c r="B6185" s="1">
        <v>44263</v>
      </c>
      <c r="C6185">
        <v>200</v>
      </c>
    </row>
    <row r="6186" spans="1:3" ht="14.5" x14ac:dyDescent="0.35">
      <c r="A6186" s="104" t="s">
        <v>191</v>
      </c>
      <c r="B6186" s="1">
        <v>44263</v>
      </c>
      <c r="C6186">
        <v>20</v>
      </c>
    </row>
    <row r="6187" spans="1:3" ht="14.5" x14ac:dyDescent="0.35">
      <c r="A6187" s="104" t="s">
        <v>3323</v>
      </c>
      <c r="B6187" s="1">
        <v>44263</v>
      </c>
      <c r="C6187">
        <v>16</v>
      </c>
    </row>
    <row r="6188" spans="1:3" ht="14.5" x14ac:dyDescent="0.35">
      <c r="A6188" s="104" t="s">
        <v>3392</v>
      </c>
      <c r="B6188" s="1">
        <v>44263</v>
      </c>
      <c r="C6188">
        <v>6</v>
      </c>
    </row>
    <row r="6189" spans="1:3" ht="14.5" x14ac:dyDescent="0.35">
      <c r="A6189" s="104" t="s">
        <v>212</v>
      </c>
      <c r="B6189" s="1">
        <v>44263</v>
      </c>
      <c r="C6189">
        <v>1</v>
      </c>
    </row>
    <row r="6190" spans="1:3" ht="14.5" x14ac:dyDescent="0.35">
      <c r="A6190" s="104" t="s">
        <v>3393</v>
      </c>
      <c r="B6190" s="1">
        <v>44263</v>
      </c>
      <c r="C6190">
        <v>6</v>
      </c>
    </row>
    <row r="6191" spans="1:3" ht="14.5" x14ac:dyDescent="0.35">
      <c r="A6191" s="104" t="s">
        <v>2778</v>
      </c>
      <c r="B6191" s="1">
        <v>44263</v>
      </c>
      <c r="C6191">
        <v>2</v>
      </c>
    </row>
    <row r="6192" spans="1:3" ht="14.5" x14ac:dyDescent="0.35">
      <c r="A6192" s="104" t="s">
        <v>3030</v>
      </c>
      <c r="B6192" s="1">
        <v>44263</v>
      </c>
      <c r="C6192">
        <v>2</v>
      </c>
    </row>
    <row r="6193" spans="1:3" ht="14.5" x14ac:dyDescent="0.35">
      <c r="A6193" s="104" t="s">
        <v>1415</v>
      </c>
      <c r="B6193" s="1">
        <v>44263</v>
      </c>
      <c r="C6193">
        <v>16</v>
      </c>
    </row>
    <row r="6194" spans="1:3" ht="14.5" x14ac:dyDescent="0.35">
      <c r="A6194" s="104" t="s">
        <v>1415</v>
      </c>
      <c r="B6194" s="1">
        <v>44263</v>
      </c>
      <c r="C6194">
        <v>8</v>
      </c>
    </row>
    <row r="6195" spans="1:3" ht="14.5" x14ac:dyDescent="0.35">
      <c r="A6195" s="104" t="s">
        <v>3076</v>
      </c>
      <c r="B6195" s="1">
        <v>44263</v>
      </c>
      <c r="C6195">
        <v>2</v>
      </c>
    </row>
    <row r="6196" spans="1:3" ht="14.5" x14ac:dyDescent="0.35">
      <c r="A6196" s="104" t="s">
        <v>3163</v>
      </c>
      <c r="B6196" s="1">
        <v>44263</v>
      </c>
      <c r="C6196">
        <v>2</v>
      </c>
    </row>
    <row r="6197" spans="1:3" ht="14.5" x14ac:dyDescent="0.35">
      <c r="A6197" s="104" t="s">
        <v>2892</v>
      </c>
      <c r="B6197" s="1">
        <v>44263</v>
      </c>
      <c r="C6197">
        <v>4</v>
      </c>
    </row>
    <row r="6198" spans="1:3" ht="14.5" x14ac:dyDescent="0.35">
      <c r="A6198" s="104" t="s">
        <v>3116</v>
      </c>
      <c r="B6198" s="1">
        <v>44263</v>
      </c>
      <c r="C6198">
        <v>10</v>
      </c>
    </row>
    <row r="6199" spans="1:3" ht="14.5" x14ac:dyDescent="0.35">
      <c r="A6199" s="104" t="s">
        <v>3116</v>
      </c>
      <c r="B6199" s="1">
        <v>44263</v>
      </c>
      <c r="C6199">
        <v>2</v>
      </c>
    </row>
    <row r="6200" spans="1:3" ht="14.5" x14ac:dyDescent="0.35">
      <c r="A6200" s="104" t="s">
        <v>3306</v>
      </c>
      <c r="B6200" s="1">
        <v>44263</v>
      </c>
      <c r="C6200">
        <v>4</v>
      </c>
    </row>
    <row r="6201" spans="1:3" ht="14.5" x14ac:dyDescent="0.35">
      <c r="A6201" s="104" t="s">
        <v>3131</v>
      </c>
      <c r="B6201" s="1">
        <v>44263</v>
      </c>
      <c r="C6201">
        <v>2</v>
      </c>
    </row>
    <row r="6202" spans="1:3" ht="14.5" x14ac:dyDescent="0.35">
      <c r="A6202" s="104" t="s">
        <v>2894</v>
      </c>
      <c r="B6202" s="1">
        <v>44263</v>
      </c>
      <c r="C6202">
        <v>2</v>
      </c>
    </row>
    <row r="6203" spans="1:3" ht="14.5" x14ac:dyDescent="0.35">
      <c r="A6203" s="104" t="s">
        <v>3432</v>
      </c>
      <c r="B6203" s="1">
        <v>44263</v>
      </c>
      <c r="C6203">
        <v>6</v>
      </c>
    </row>
    <row r="6204" spans="1:3" ht="14.5" x14ac:dyDescent="0.35">
      <c r="A6204" s="104" t="s">
        <v>2897</v>
      </c>
      <c r="B6204" s="1">
        <v>44263</v>
      </c>
      <c r="C6204">
        <v>4</v>
      </c>
    </row>
    <row r="6205" spans="1:3" ht="14.5" x14ac:dyDescent="0.35">
      <c r="A6205" s="104" t="s">
        <v>2898</v>
      </c>
      <c r="B6205" s="1">
        <v>44263</v>
      </c>
      <c r="C6205">
        <v>2</v>
      </c>
    </row>
    <row r="6206" spans="1:3" ht="14.5" x14ac:dyDescent="0.35">
      <c r="A6206" s="104" t="s">
        <v>2709</v>
      </c>
      <c r="B6206" s="1">
        <v>44263</v>
      </c>
      <c r="C6206">
        <v>28</v>
      </c>
    </row>
    <row r="6207" spans="1:3" ht="14.5" x14ac:dyDescent="0.35">
      <c r="A6207" s="104" t="s">
        <v>2709</v>
      </c>
      <c r="B6207" s="1">
        <v>44263</v>
      </c>
      <c r="C6207">
        <v>4</v>
      </c>
    </row>
    <row r="6208" spans="1:3" ht="14.5" x14ac:dyDescent="0.35">
      <c r="A6208" s="104" t="s">
        <v>1498</v>
      </c>
      <c r="B6208" s="1">
        <v>44263</v>
      </c>
      <c r="C6208">
        <v>16</v>
      </c>
    </row>
    <row r="6209" spans="1:3" ht="14.5" x14ac:dyDescent="0.35">
      <c r="A6209" s="104" t="s">
        <v>1448</v>
      </c>
      <c r="B6209" s="1">
        <v>44263</v>
      </c>
      <c r="C6209">
        <v>4</v>
      </c>
    </row>
    <row r="6210" spans="1:3" ht="14.5" x14ac:dyDescent="0.35">
      <c r="A6210" s="104" t="s">
        <v>1684</v>
      </c>
      <c r="B6210" s="1">
        <v>44263</v>
      </c>
      <c r="C6210">
        <v>50</v>
      </c>
    </row>
    <row r="6211" spans="1:3" ht="14.5" x14ac:dyDescent="0.35">
      <c r="A6211" s="104" t="s">
        <v>1421</v>
      </c>
      <c r="B6211" s="1">
        <v>44263</v>
      </c>
      <c r="C6211">
        <v>32</v>
      </c>
    </row>
    <row r="6212" spans="1:3" ht="14.5" x14ac:dyDescent="0.35">
      <c r="A6212" s="104" t="s">
        <v>1449</v>
      </c>
      <c r="B6212" s="1">
        <v>44263</v>
      </c>
      <c r="C6212">
        <v>2</v>
      </c>
    </row>
    <row r="6213" spans="1:3" ht="14.5" x14ac:dyDescent="0.35">
      <c r="A6213" s="104" t="s">
        <v>3474</v>
      </c>
      <c r="B6213" s="1">
        <v>44263</v>
      </c>
      <c r="C6213">
        <v>2</v>
      </c>
    </row>
    <row r="6214" spans="1:3" ht="14.5" x14ac:dyDescent="0.35">
      <c r="A6214" s="104" t="s">
        <v>2757</v>
      </c>
      <c r="B6214" s="1">
        <v>44263</v>
      </c>
      <c r="C6214">
        <v>8</v>
      </c>
    </row>
    <row r="6215" spans="1:3" ht="14.5" x14ac:dyDescent="0.35">
      <c r="A6215" s="104" t="s">
        <v>2356</v>
      </c>
      <c r="B6215" s="1">
        <v>44263</v>
      </c>
      <c r="C6215">
        <v>6</v>
      </c>
    </row>
    <row r="6216" spans="1:3" ht="14.5" x14ac:dyDescent="0.35">
      <c r="A6216" s="104" t="s">
        <v>64</v>
      </c>
      <c r="B6216" s="1">
        <v>44263</v>
      </c>
      <c r="C6216">
        <v>2</v>
      </c>
    </row>
    <row r="6217" spans="1:3" ht="14.5" x14ac:dyDescent="0.35">
      <c r="A6217" s="104" t="s">
        <v>1459</v>
      </c>
      <c r="B6217" s="1">
        <v>44263</v>
      </c>
      <c r="C6217">
        <v>8</v>
      </c>
    </row>
    <row r="6218" spans="1:3" ht="14.5" x14ac:dyDescent="0.35">
      <c r="A6218" s="104" t="s">
        <v>181</v>
      </c>
      <c r="B6218" s="1">
        <v>44263</v>
      </c>
      <c r="C6218">
        <v>4</v>
      </c>
    </row>
    <row r="6219" spans="1:3" ht="14.5" x14ac:dyDescent="0.35">
      <c r="A6219" s="104" t="s">
        <v>1461</v>
      </c>
      <c r="B6219" s="1">
        <v>44263</v>
      </c>
      <c r="C6219">
        <v>16</v>
      </c>
    </row>
    <row r="6220" spans="1:3" ht="14.5" x14ac:dyDescent="0.35">
      <c r="A6220" s="104" t="s">
        <v>1463</v>
      </c>
      <c r="B6220" s="1">
        <v>44263</v>
      </c>
      <c r="C6220">
        <v>16</v>
      </c>
    </row>
    <row r="6221" spans="1:3" ht="14.5" x14ac:dyDescent="0.35">
      <c r="A6221" s="104" t="s">
        <v>1466</v>
      </c>
      <c r="B6221" s="1">
        <v>44263</v>
      </c>
      <c r="C6221">
        <v>16</v>
      </c>
    </row>
    <row r="6222" spans="1:3" ht="14.5" x14ac:dyDescent="0.35">
      <c r="A6222" s="104" t="s">
        <v>1468</v>
      </c>
      <c r="B6222" s="1">
        <v>44263</v>
      </c>
      <c r="C6222">
        <v>8</v>
      </c>
    </row>
    <row r="6223" spans="1:3" ht="14.5" x14ac:dyDescent="0.35">
      <c r="A6223" s="104" t="s">
        <v>1470</v>
      </c>
      <c r="B6223" s="1">
        <v>44263</v>
      </c>
      <c r="C6223">
        <v>8</v>
      </c>
    </row>
    <row r="6224" spans="1:3" ht="14.5" x14ac:dyDescent="0.35">
      <c r="A6224" s="104" t="s">
        <v>1314</v>
      </c>
      <c r="B6224" s="1">
        <v>44263</v>
      </c>
      <c r="C6224">
        <v>50</v>
      </c>
    </row>
    <row r="6225" spans="1:3" ht="14.5" x14ac:dyDescent="0.35">
      <c r="A6225" s="104" t="s">
        <v>10</v>
      </c>
      <c r="B6225" s="1">
        <v>44263</v>
      </c>
      <c r="C6225">
        <v>16</v>
      </c>
    </row>
    <row r="6226" spans="1:3" ht="14.5" x14ac:dyDescent="0.35">
      <c r="A6226" s="104" t="s">
        <v>3475</v>
      </c>
      <c r="B6226" s="1">
        <v>44263</v>
      </c>
      <c r="C6226">
        <v>1</v>
      </c>
    </row>
    <row r="6227" spans="1:3" ht="14.5" x14ac:dyDescent="0.35">
      <c r="A6227" s="104" t="s">
        <v>1580</v>
      </c>
      <c r="B6227" s="1">
        <v>44263</v>
      </c>
      <c r="C6227">
        <v>1</v>
      </c>
    </row>
    <row r="6228" spans="1:3" ht="14.5" x14ac:dyDescent="0.35">
      <c r="A6228" s="104" t="s">
        <v>1476</v>
      </c>
      <c r="B6228" s="1">
        <v>44263</v>
      </c>
      <c r="C6228">
        <v>1</v>
      </c>
    </row>
    <row r="6229" spans="1:3" ht="14.5" x14ac:dyDescent="0.35">
      <c r="A6229" s="104" t="s">
        <v>1837</v>
      </c>
      <c r="B6229" s="1">
        <v>44263</v>
      </c>
      <c r="C6229">
        <v>2</v>
      </c>
    </row>
    <row r="6230" spans="1:3" ht="14.5" x14ac:dyDescent="0.35">
      <c r="A6230" s="104" t="s">
        <v>1483</v>
      </c>
      <c r="B6230" s="1">
        <v>44263</v>
      </c>
      <c r="C6230">
        <v>2</v>
      </c>
    </row>
    <row r="6231" spans="1:3" ht="14.5" x14ac:dyDescent="0.35">
      <c r="A6231" s="104" t="s">
        <v>3398</v>
      </c>
      <c r="B6231" s="1">
        <v>44263</v>
      </c>
      <c r="C6231">
        <v>2</v>
      </c>
    </row>
    <row r="6232" spans="1:3" ht="14.5" x14ac:dyDescent="0.35">
      <c r="A6232" s="104" t="s">
        <v>3476</v>
      </c>
      <c r="B6232" s="1">
        <v>44264</v>
      </c>
      <c r="C6232">
        <v>1</v>
      </c>
    </row>
    <row r="6233" spans="1:3" ht="14.5" x14ac:dyDescent="0.35">
      <c r="A6233" s="104" t="s">
        <v>3477</v>
      </c>
      <c r="B6233" s="1">
        <v>44264</v>
      </c>
      <c r="C6233">
        <v>1</v>
      </c>
    </row>
    <row r="6234" spans="1:3" ht="14.5" x14ac:dyDescent="0.35">
      <c r="A6234" s="104" t="s">
        <v>3478</v>
      </c>
      <c r="B6234" s="1">
        <v>44264</v>
      </c>
      <c r="C6234">
        <v>1</v>
      </c>
    </row>
    <row r="6235" spans="1:3" ht="14.5" x14ac:dyDescent="0.35">
      <c r="A6235" s="104" t="s">
        <v>1327</v>
      </c>
      <c r="B6235" s="1">
        <v>44264</v>
      </c>
      <c r="C6235">
        <v>1800</v>
      </c>
    </row>
    <row r="6236" spans="1:3" ht="14.5" x14ac:dyDescent="0.35">
      <c r="A6236" s="104" t="s">
        <v>3255</v>
      </c>
      <c r="B6236" s="1">
        <v>44264</v>
      </c>
      <c r="C6236">
        <v>1</v>
      </c>
    </row>
    <row r="6237" spans="1:3" ht="14.5" x14ac:dyDescent="0.35">
      <c r="A6237" s="104" t="s">
        <v>1475</v>
      </c>
      <c r="B6237" s="1">
        <v>44264</v>
      </c>
      <c r="C6237">
        <v>300</v>
      </c>
    </row>
    <row r="6238" spans="1:3" ht="14.5" x14ac:dyDescent="0.35">
      <c r="A6238" s="104" t="s">
        <v>1475</v>
      </c>
      <c r="B6238" s="1">
        <v>44264</v>
      </c>
      <c r="C6238">
        <v>100</v>
      </c>
    </row>
    <row r="6239" spans="1:3" ht="14.5" x14ac:dyDescent="0.35">
      <c r="A6239" s="104" t="s">
        <v>1475</v>
      </c>
      <c r="B6239" s="1">
        <v>44264</v>
      </c>
      <c r="C6239">
        <v>400</v>
      </c>
    </row>
    <row r="6240" spans="1:3" ht="14.5" x14ac:dyDescent="0.35">
      <c r="A6240" s="104" t="s">
        <v>1475</v>
      </c>
      <c r="B6240" s="1">
        <v>44264</v>
      </c>
      <c r="C6240">
        <v>100</v>
      </c>
    </row>
    <row r="6241" spans="1:3" ht="14.5" x14ac:dyDescent="0.35">
      <c r="A6241" s="104" t="s">
        <v>1475</v>
      </c>
      <c r="B6241" s="1">
        <v>44264</v>
      </c>
      <c r="C6241">
        <v>100</v>
      </c>
    </row>
    <row r="6242" spans="1:3" ht="14.5" x14ac:dyDescent="0.35">
      <c r="A6242" s="104" t="s">
        <v>1475</v>
      </c>
      <c r="B6242" s="1">
        <v>44264</v>
      </c>
      <c r="C6242">
        <v>100</v>
      </c>
    </row>
    <row r="6243" spans="1:3" ht="14.5" x14ac:dyDescent="0.35">
      <c r="A6243" s="104" t="s">
        <v>1475</v>
      </c>
      <c r="B6243" s="1">
        <v>44264</v>
      </c>
      <c r="C6243">
        <v>100</v>
      </c>
    </row>
    <row r="6244" spans="1:3" ht="14.5" x14ac:dyDescent="0.35">
      <c r="A6244" s="104" t="s">
        <v>1475</v>
      </c>
      <c r="B6244" s="1">
        <v>44264</v>
      </c>
      <c r="C6244">
        <v>100</v>
      </c>
    </row>
    <row r="6245" spans="1:3" ht="14.5" x14ac:dyDescent="0.35">
      <c r="A6245" s="104" t="s">
        <v>1475</v>
      </c>
      <c r="B6245" s="1">
        <v>44264</v>
      </c>
      <c r="C6245">
        <v>200</v>
      </c>
    </row>
    <row r="6246" spans="1:3" ht="14.5" x14ac:dyDescent="0.35">
      <c r="A6246" s="104" t="s">
        <v>1475</v>
      </c>
      <c r="B6246" s="1">
        <v>44264</v>
      </c>
      <c r="C6246">
        <v>100</v>
      </c>
    </row>
    <row r="6247" spans="1:3" ht="14.5" x14ac:dyDescent="0.35">
      <c r="A6247" s="104" t="s">
        <v>3266</v>
      </c>
      <c r="B6247" s="1">
        <v>44264</v>
      </c>
      <c r="C6247">
        <v>10</v>
      </c>
    </row>
    <row r="6248" spans="1:3" ht="14.5" x14ac:dyDescent="0.35">
      <c r="A6248" s="104" t="s">
        <v>3479</v>
      </c>
      <c r="B6248" s="1">
        <v>44264</v>
      </c>
      <c r="C6248">
        <v>2</v>
      </c>
    </row>
    <row r="6249" spans="1:3" ht="14.5" x14ac:dyDescent="0.35">
      <c r="A6249" s="104" t="s">
        <v>3480</v>
      </c>
      <c r="B6249" s="1">
        <v>44264</v>
      </c>
      <c r="C6249">
        <v>1</v>
      </c>
    </row>
    <row r="6250" spans="1:3" ht="14.5" x14ac:dyDescent="0.35">
      <c r="A6250" s="104" t="s">
        <v>3460</v>
      </c>
      <c r="B6250" s="1">
        <v>44264</v>
      </c>
      <c r="C6250">
        <v>10</v>
      </c>
    </row>
    <row r="6251" spans="1:3" ht="14.5" x14ac:dyDescent="0.35">
      <c r="A6251" s="104">
        <v>8970354550</v>
      </c>
      <c r="B6251" s="1">
        <v>44264</v>
      </c>
      <c r="C6251">
        <v>2</v>
      </c>
    </row>
    <row r="6252" spans="1:3" ht="14.5" x14ac:dyDescent="0.35">
      <c r="A6252" s="104" t="s">
        <v>2267</v>
      </c>
      <c r="B6252" s="1">
        <v>44264</v>
      </c>
      <c r="C6252">
        <v>4</v>
      </c>
    </row>
    <row r="6253" spans="1:3" ht="14.5" x14ac:dyDescent="0.35">
      <c r="A6253" s="104" t="s">
        <v>2375</v>
      </c>
      <c r="B6253" s="1">
        <v>44264</v>
      </c>
      <c r="C6253">
        <v>10</v>
      </c>
    </row>
    <row r="6254" spans="1:3" ht="14.5" x14ac:dyDescent="0.35">
      <c r="A6254" s="104" t="s">
        <v>1889</v>
      </c>
      <c r="B6254" s="1">
        <v>44264</v>
      </c>
      <c r="C6254">
        <v>5</v>
      </c>
    </row>
    <row r="6255" spans="1:3" ht="14.5" x14ac:dyDescent="0.35">
      <c r="A6255" s="104" t="s">
        <v>1918</v>
      </c>
      <c r="B6255" s="1">
        <v>44264</v>
      </c>
      <c r="C6255">
        <v>6</v>
      </c>
    </row>
    <row r="6256" spans="1:3" ht="14.5" x14ac:dyDescent="0.35">
      <c r="A6256" s="104" t="s">
        <v>511</v>
      </c>
      <c r="B6256" s="1">
        <v>44264</v>
      </c>
      <c r="C6256">
        <v>3</v>
      </c>
    </row>
    <row r="6257" spans="1:3" ht="14.5" x14ac:dyDescent="0.35">
      <c r="A6257" s="104" t="s">
        <v>2586</v>
      </c>
      <c r="B6257" s="1">
        <v>44264</v>
      </c>
      <c r="C6257">
        <v>24</v>
      </c>
    </row>
    <row r="6258" spans="1:3" ht="14.5" x14ac:dyDescent="0.35">
      <c r="A6258" s="104" t="s">
        <v>1380</v>
      </c>
      <c r="B6258" s="1">
        <v>44264</v>
      </c>
      <c r="C6258">
        <v>900</v>
      </c>
    </row>
    <row r="6259" spans="1:3" ht="14.5" x14ac:dyDescent="0.35">
      <c r="A6259" s="104" t="s">
        <v>1749</v>
      </c>
      <c r="B6259" s="1">
        <v>44264</v>
      </c>
      <c r="C6259">
        <v>600</v>
      </c>
    </row>
    <row r="6260" spans="1:3" ht="14.5" x14ac:dyDescent="0.35">
      <c r="A6260" s="104" t="s">
        <v>3481</v>
      </c>
      <c r="B6260" s="1">
        <v>44264</v>
      </c>
      <c r="C6260">
        <v>10</v>
      </c>
    </row>
    <row r="6261" spans="1:3" ht="14.5" x14ac:dyDescent="0.35">
      <c r="A6261" s="105" t="s">
        <v>414</v>
      </c>
      <c r="B6261" s="1">
        <v>44264</v>
      </c>
      <c r="C6261">
        <v>16</v>
      </c>
    </row>
    <row r="6262" spans="1:3" ht="14.5" x14ac:dyDescent="0.35">
      <c r="A6262" s="105" t="s">
        <v>716</v>
      </c>
      <c r="B6262" s="1">
        <v>44264</v>
      </c>
      <c r="C6262">
        <v>23</v>
      </c>
    </row>
    <row r="6263" spans="1:3" ht="14.5" x14ac:dyDescent="0.35">
      <c r="A6263" s="105" t="s">
        <v>760</v>
      </c>
      <c r="B6263" s="1">
        <v>44264</v>
      </c>
      <c r="C6263">
        <v>35</v>
      </c>
    </row>
    <row r="6264" spans="1:3" ht="14.5" x14ac:dyDescent="0.35">
      <c r="A6264" s="105" t="s">
        <v>74</v>
      </c>
      <c r="B6264" s="1">
        <v>44264</v>
      </c>
      <c r="C6264">
        <v>5</v>
      </c>
    </row>
    <row r="6265" spans="1:3" ht="14.5" x14ac:dyDescent="0.35">
      <c r="A6265" s="105" t="s">
        <v>69</v>
      </c>
      <c r="B6265" s="1">
        <v>44264</v>
      </c>
      <c r="C6265">
        <v>2</v>
      </c>
    </row>
    <row r="6266" spans="1:3" ht="14.5" x14ac:dyDescent="0.35">
      <c r="A6266" s="104" t="s">
        <v>2187</v>
      </c>
      <c r="B6266" s="1">
        <v>44264</v>
      </c>
      <c r="C6266">
        <v>16</v>
      </c>
    </row>
    <row r="6267" spans="1:3" ht="14.5" x14ac:dyDescent="0.35">
      <c r="A6267" s="105" t="s">
        <v>716</v>
      </c>
      <c r="B6267" s="1">
        <v>44264</v>
      </c>
      <c r="C6267">
        <v>3</v>
      </c>
    </row>
    <row r="6268" spans="1:3" ht="14.5" x14ac:dyDescent="0.35">
      <c r="A6268" s="104" t="s">
        <v>1412</v>
      </c>
      <c r="B6268" s="1">
        <v>44264</v>
      </c>
      <c r="C6268">
        <v>122</v>
      </c>
    </row>
    <row r="6269" spans="1:3" ht="14.5" x14ac:dyDescent="0.35">
      <c r="A6269" s="104" t="s">
        <v>755</v>
      </c>
      <c r="B6269" s="1">
        <v>44264</v>
      </c>
      <c r="C6269">
        <v>1</v>
      </c>
    </row>
    <row r="6270" spans="1:3" ht="14.5" x14ac:dyDescent="0.35">
      <c r="A6270" s="104" t="s">
        <v>1551</v>
      </c>
      <c r="B6270" s="1">
        <v>44264</v>
      </c>
      <c r="C6270">
        <v>244</v>
      </c>
    </row>
    <row r="6271" spans="1:3" ht="14.5" x14ac:dyDescent="0.35">
      <c r="A6271" s="104" t="s">
        <v>1918</v>
      </c>
      <c r="B6271" s="1">
        <v>44264</v>
      </c>
      <c r="C6271">
        <v>8</v>
      </c>
    </row>
    <row r="6272" spans="1:3" ht="14.5" x14ac:dyDescent="0.35">
      <c r="A6272" s="104" t="s">
        <v>754</v>
      </c>
      <c r="B6272" s="1">
        <v>44264</v>
      </c>
      <c r="C6272">
        <v>8</v>
      </c>
    </row>
    <row r="6273" spans="1:3" ht="14.5" x14ac:dyDescent="0.35">
      <c r="A6273" s="104" t="s">
        <v>755</v>
      </c>
      <c r="B6273" s="1">
        <v>44264</v>
      </c>
      <c r="C6273">
        <v>4</v>
      </c>
    </row>
    <row r="6274" spans="1:3" ht="14.5" x14ac:dyDescent="0.35">
      <c r="A6274" s="104" t="s">
        <v>1155</v>
      </c>
      <c r="B6274" s="1">
        <v>44264</v>
      </c>
      <c r="C6274">
        <v>2</v>
      </c>
    </row>
    <row r="6275" spans="1:3" ht="14.5" x14ac:dyDescent="0.35">
      <c r="A6275" s="104" t="s">
        <v>1156</v>
      </c>
      <c r="B6275" s="1">
        <v>44264</v>
      </c>
      <c r="C6275">
        <v>2</v>
      </c>
    </row>
    <row r="6276" spans="1:3" ht="14.5" x14ac:dyDescent="0.35">
      <c r="A6276" s="105" t="s">
        <v>921</v>
      </c>
      <c r="B6276" s="1">
        <v>44264</v>
      </c>
      <c r="C6276">
        <v>5</v>
      </c>
    </row>
    <row r="6277" spans="1:3" ht="14.5" x14ac:dyDescent="0.35">
      <c r="A6277" s="104" t="s">
        <v>3482</v>
      </c>
      <c r="B6277" s="1">
        <v>44264</v>
      </c>
      <c r="C6277">
        <v>6</v>
      </c>
    </row>
    <row r="6278" spans="1:3" ht="14.5" x14ac:dyDescent="0.35">
      <c r="A6278" s="104" t="s">
        <v>3482</v>
      </c>
      <c r="B6278" s="1">
        <v>44264</v>
      </c>
      <c r="C6278">
        <v>4</v>
      </c>
    </row>
    <row r="6279" spans="1:3" ht="14.5" x14ac:dyDescent="0.35">
      <c r="A6279" s="105" t="s">
        <v>278</v>
      </c>
      <c r="B6279" s="1">
        <v>44264</v>
      </c>
      <c r="C6279">
        <v>10</v>
      </c>
    </row>
    <row r="6280" spans="1:3" ht="14.5" x14ac:dyDescent="0.35">
      <c r="A6280" s="104" t="s">
        <v>2051</v>
      </c>
      <c r="B6280" s="1">
        <v>44264</v>
      </c>
      <c r="C6280">
        <v>1</v>
      </c>
    </row>
    <row r="6281" spans="1:3" ht="14.5" x14ac:dyDescent="0.35">
      <c r="A6281" s="104" t="s">
        <v>3483</v>
      </c>
      <c r="B6281" s="1">
        <v>44264</v>
      </c>
      <c r="C6281">
        <v>4</v>
      </c>
    </row>
    <row r="6282" spans="1:3" ht="14.5" x14ac:dyDescent="0.35">
      <c r="A6282" s="104" t="s">
        <v>2007</v>
      </c>
      <c r="B6282" s="1">
        <v>44264</v>
      </c>
      <c r="C6282">
        <v>300</v>
      </c>
    </row>
    <row r="6283" spans="1:3" ht="14.5" x14ac:dyDescent="0.35">
      <c r="A6283" s="104" t="s">
        <v>3484</v>
      </c>
      <c r="B6283" s="1">
        <v>44264</v>
      </c>
      <c r="C6283">
        <v>64</v>
      </c>
    </row>
    <row r="6284" spans="1:3" ht="14.5" x14ac:dyDescent="0.35">
      <c r="A6284" s="104" t="s">
        <v>333</v>
      </c>
      <c r="B6284" s="1">
        <v>44264</v>
      </c>
      <c r="C6284">
        <v>24</v>
      </c>
    </row>
    <row r="6285" spans="1:3" ht="14.5" x14ac:dyDescent="0.35">
      <c r="A6285" s="104" t="s">
        <v>2554</v>
      </c>
      <c r="B6285" s="1">
        <v>44264</v>
      </c>
      <c r="C6285">
        <v>32</v>
      </c>
    </row>
    <row r="6286" spans="1:3" ht="14.5" x14ac:dyDescent="0.35">
      <c r="A6286" s="104" t="s">
        <v>3156</v>
      </c>
      <c r="B6286" s="1">
        <v>44264</v>
      </c>
      <c r="C6286">
        <v>12</v>
      </c>
    </row>
    <row r="6287" spans="1:3" ht="14.5" x14ac:dyDescent="0.35">
      <c r="A6287" s="104" t="s">
        <v>2309</v>
      </c>
      <c r="B6287" s="1">
        <v>44264</v>
      </c>
      <c r="C6287">
        <v>12</v>
      </c>
    </row>
    <row r="6288" spans="1:3" ht="14.5" x14ac:dyDescent="0.35">
      <c r="A6288" s="104" t="s">
        <v>362</v>
      </c>
      <c r="B6288" s="1">
        <v>44264</v>
      </c>
      <c r="C6288">
        <v>8</v>
      </c>
    </row>
    <row r="6289" spans="1:3" ht="14.5" x14ac:dyDescent="0.35">
      <c r="A6289" s="104" t="s">
        <v>362</v>
      </c>
      <c r="B6289" s="1">
        <v>44264</v>
      </c>
      <c r="C6289">
        <v>4</v>
      </c>
    </row>
    <row r="6290" spans="1:3" ht="14.5" x14ac:dyDescent="0.35">
      <c r="A6290" s="104" t="s">
        <v>367</v>
      </c>
      <c r="B6290" s="1">
        <v>44264</v>
      </c>
      <c r="C6290">
        <v>4</v>
      </c>
    </row>
    <row r="6291" spans="1:3" ht="14.5" x14ac:dyDescent="0.35">
      <c r="A6291" s="104" t="s">
        <v>2349</v>
      </c>
      <c r="B6291" s="1">
        <v>44264</v>
      </c>
      <c r="C6291">
        <v>48</v>
      </c>
    </row>
    <row r="6292" spans="1:3" ht="14.5" x14ac:dyDescent="0.35">
      <c r="A6292" s="104" t="s">
        <v>370</v>
      </c>
      <c r="B6292" s="1">
        <v>44264</v>
      </c>
      <c r="C6292">
        <v>36</v>
      </c>
    </row>
    <row r="6293" spans="1:3" ht="14.5" x14ac:dyDescent="0.35">
      <c r="A6293" s="104" t="s">
        <v>149</v>
      </c>
      <c r="B6293" s="1">
        <v>44264</v>
      </c>
      <c r="C6293">
        <v>12</v>
      </c>
    </row>
    <row r="6294" spans="1:3" ht="14.5" x14ac:dyDescent="0.35">
      <c r="A6294" s="104" t="s">
        <v>235</v>
      </c>
      <c r="B6294" s="1">
        <v>44264</v>
      </c>
      <c r="C6294">
        <v>24</v>
      </c>
    </row>
    <row r="6295" spans="1:3" ht="14.5" x14ac:dyDescent="0.35">
      <c r="A6295" s="104" t="s">
        <v>756</v>
      </c>
      <c r="B6295" s="1">
        <v>44264</v>
      </c>
      <c r="C6295">
        <v>8</v>
      </c>
    </row>
    <row r="6296" spans="1:3" ht="14.5" x14ac:dyDescent="0.35">
      <c r="A6296" s="104" t="s">
        <v>3485</v>
      </c>
      <c r="B6296" s="1">
        <v>44264</v>
      </c>
      <c r="C6296">
        <v>12</v>
      </c>
    </row>
    <row r="6297" spans="1:3" ht="14.5" x14ac:dyDescent="0.35">
      <c r="A6297" s="104" t="s">
        <v>3486</v>
      </c>
      <c r="B6297" s="1">
        <v>44264</v>
      </c>
      <c r="C6297">
        <v>6</v>
      </c>
    </row>
    <row r="6298" spans="1:3" ht="14.5" x14ac:dyDescent="0.35">
      <c r="A6298" s="104" t="s">
        <v>3152</v>
      </c>
      <c r="B6298" s="1">
        <v>44264</v>
      </c>
      <c r="C6298">
        <v>12</v>
      </c>
    </row>
    <row r="6299" spans="1:3" ht="14.5" x14ac:dyDescent="0.35">
      <c r="A6299" s="104" t="s">
        <v>3153</v>
      </c>
      <c r="B6299" s="1">
        <v>44264</v>
      </c>
      <c r="C6299">
        <v>12</v>
      </c>
    </row>
    <row r="6300" spans="1:3" ht="14.5" x14ac:dyDescent="0.35">
      <c r="A6300" s="104" t="s">
        <v>3487</v>
      </c>
      <c r="B6300" s="1">
        <v>44264</v>
      </c>
      <c r="C6300">
        <v>36</v>
      </c>
    </row>
    <row r="6301" spans="1:3" ht="14.5" x14ac:dyDescent="0.35">
      <c r="A6301" s="104" t="s">
        <v>3155</v>
      </c>
      <c r="B6301" s="1">
        <v>44264</v>
      </c>
      <c r="C6301">
        <v>42</v>
      </c>
    </row>
    <row r="6302" spans="1:3" ht="14.5" x14ac:dyDescent="0.35">
      <c r="A6302" s="104" t="s">
        <v>3155</v>
      </c>
      <c r="B6302" s="1">
        <v>44264</v>
      </c>
      <c r="C6302">
        <v>6</v>
      </c>
    </row>
    <row r="6303" spans="1:3" ht="14.5" x14ac:dyDescent="0.35">
      <c r="A6303" s="104" t="s">
        <v>3488</v>
      </c>
      <c r="B6303" s="1">
        <v>44264</v>
      </c>
      <c r="C6303">
        <v>6</v>
      </c>
    </row>
    <row r="6304" spans="1:3" ht="14.5" x14ac:dyDescent="0.35">
      <c r="A6304" s="104" t="s">
        <v>3488</v>
      </c>
      <c r="B6304" s="1">
        <v>44264</v>
      </c>
      <c r="C6304">
        <v>10</v>
      </c>
    </row>
    <row r="6305" spans="1:3" ht="14.5" x14ac:dyDescent="0.35">
      <c r="A6305" s="104" t="s">
        <v>3488</v>
      </c>
      <c r="B6305" s="1">
        <v>44264</v>
      </c>
      <c r="C6305">
        <v>12</v>
      </c>
    </row>
    <row r="6306" spans="1:3" ht="14.5" x14ac:dyDescent="0.35">
      <c r="A6306" s="104" t="s">
        <v>3488</v>
      </c>
      <c r="B6306" s="1">
        <v>44264</v>
      </c>
      <c r="C6306">
        <v>20</v>
      </c>
    </row>
    <row r="6307" spans="1:3" ht="14.5" x14ac:dyDescent="0.35">
      <c r="A6307" s="104" t="s">
        <v>1804</v>
      </c>
      <c r="B6307" s="1">
        <v>44264</v>
      </c>
      <c r="C6307">
        <v>12</v>
      </c>
    </row>
    <row r="6308" spans="1:3" ht="14.5" x14ac:dyDescent="0.35">
      <c r="A6308" s="104" t="s">
        <v>1804</v>
      </c>
      <c r="B6308" s="1">
        <v>44264</v>
      </c>
      <c r="C6308">
        <v>6</v>
      </c>
    </row>
    <row r="6309" spans="1:3" ht="14.5" x14ac:dyDescent="0.35">
      <c r="A6309" s="104" t="s">
        <v>2358</v>
      </c>
      <c r="B6309" s="1">
        <v>44264</v>
      </c>
      <c r="C6309">
        <v>18</v>
      </c>
    </row>
    <row r="6310" spans="1:3" ht="14.5" x14ac:dyDescent="0.35">
      <c r="A6310" s="104" t="s">
        <v>2559</v>
      </c>
      <c r="B6310" s="1">
        <v>44264</v>
      </c>
      <c r="C6310">
        <v>96</v>
      </c>
    </row>
    <row r="6311" spans="1:3" ht="14.5" x14ac:dyDescent="0.35">
      <c r="A6311" s="104" t="s">
        <v>359</v>
      </c>
      <c r="B6311" s="1">
        <v>44264</v>
      </c>
      <c r="C6311">
        <v>28</v>
      </c>
    </row>
    <row r="6312" spans="1:3" ht="14.5" x14ac:dyDescent="0.35">
      <c r="A6312" s="104" t="s">
        <v>359</v>
      </c>
      <c r="B6312" s="1">
        <v>44264</v>
      </c>
      <c r="C6312">
        <v>32</v>
      </c>
    </row>
    <row r="6313" spans="1:3" ht="14.5" x14ac:dyDescent="0.35">
      <c r="A6313" s="104" t="s">
        <v>377</v>
      </c>
      <c r="B6313" s="1">
        <v>44264</v>
      </c>
      <c r="C6313">
        <v>16</v>
      </c>
    </row>
    <row r="6314" spans="1:3" ht="14.5" x14ac:dyDescent="0.35">
      <c r="A6314" s="104" t="s">
        <v>3489</v>
      </c>
      <c r="B6314" s="1">
        <v>44264</v>
      </c>
      <c r="C6314">
        <v>4</v>
      </c>
    </row>
    <row r="6315" spans="1:3" ht="14.5" x14ac:dyDescent="0.35">
      <c r="A6315" s="104" t="s">
        <v>1616</v>
      </c>
      <c r="B6315" s="1">
        <v>44264</v>
      </c>
      <c r="C6315">
        <v>96</v>
      </c>
    </row>
    <row r="6316" spans="1:3" ht="14.5" x14ac:dyDescent="0.35">
      <c r="A6316" s="104" t="s">
        <v>491</v>
      </c>
      <c r="B6316" s="1">
        <v>44264</v>
      </c>
      <c r="C6316">
        <v>16</v>
      </c>
    </row>
    <row r="6317" spans="1:3" ht="14.5" x14ac:dyDescent="0.35">
      <c r="A6317" s="104" t="s">
        <v>3490</v>
      </c>
      <c r="B6317" s="1">
        <v>44264</v>
      </c>
      <c r="C6317">
        <v>56</v>
      </c>
    </row>
    <row r="6318" spans="1:3" ht="14.5" x14ac:dyDescent="0.35">
      <c r="A6318" s="104" t="s">
        <v>2991</v>
      </c>
      <c r="B6318" s="1">
        <v>44264</v>
      </c>
      <c r="C6318">
        <v>48</v>
      </c>
    </row>
    <row r="6319" spans="1:3" ht="14.5" x14ac:dyDescent="0.35">
      <c r="A6319" s="104" t="s">
        <v>2992</v>
      </c>
      <c r="B6319" s="1">
        <v>44264</v>
      </c>
      <c r="C6319">
        <v>120</v>
      </c>
    </row>
    <row r="6320" spans="1:3" ht="14.5" x14ac:dyDescent="0.35">
      <c r="A6320" s="104" t="s">
        <v>3491</v>
      </c>
      <c r="B6320" s="1">
        <v>44264</v>
      </c>
      <c r="C6320">
        <v>48</v>
      </c>
    </row>
    <row r="6321" spans="1:3" ht="14.5" x14ac:dyDescent="0.35">
      <c r="A6321" s="104" t="s">
        <v>438</v>
      </c>
      <c r="B6321" s="1">
        <v>44264</v>
      </c>
      <c r="C6321">
        <v>8</v>
      </c>
    </row>
    <row r="6322" spans="1:3" ht="14.5" x14ac:dyDescent="0.35">
      <c r="A6322" s="104" t="s">
        <v>1091</v>
      </c>
      <c r="B6322" s="1">
        <v>44264</v>
      </c>
      <c r="C6322">
        <v>32</v>
      </c>
    </row>
    <row r="6323" spans="1:3" ht="14.5" x14ac:dyDescent="0.35">
      <c r="A6323" s="104" t="s">
        <v>364</v>
      </c>
      <c r="B6323" s="1">
        <v>44264</v>
      </c>
      <c r="C6323">
        <v>24</v>
      </c>
    </row>
    <row r="6324" spans="1:3" ht="14.5" x14ac:dyDescent="0.35">
      <c r="A6324" s="104" t="s">
        <v>2452</v>
      </c>
      <c r="B6324" s="1">
        <v>44264</v>
      </c>
      <c r="C6324">
        <v>100</v>
      </c>
    </row>
    <row r="6325" spans="1:3" ht="14.5" x14ac:dyDescent="0.35">
      <c r="A6325" s="104" t="s">
        <v>3492</v>
      </c>
      <c r="B6325" s="1">
        <v>44264</v>
      </c>
      <c r="C6325">
        <v>4</v>
      </c>
    </row>
    <row r="6326" spans="1:3" ht="14.5" x14ac:dyDescent="0.35">
      <c r="A6326" s="104" t="s">
        <v>1431</v>
      </c>
      <c r="B6326" s="1">
        <v>44264</v>
      </c>
      <c r="C6326">
        <v>16</v>
      </c>
    </row>
    <row r="6327" spans="1:3" ht="14.5" x14ac:dyDescent="0.35">
      <c r="A6327" s="104" t="s">
        <v>3189</v>
      </c>
      <c r="B6327" s="1">
        <v>44264</v>
      </c>
      <c r="C6327">
        <v>1</v>
      </c>
    </row>
    <row r="6328" spans="1:3" ht="14.5" x14ac:dyDescent="0.35">
      <c r="A6328" s="104" t="s">
        <v>3493</v>
      </c>
      <c r="B6328" s="1">
        <v>44264</v>
      </c>
      <c r="C6328">
        <v>1</v>
      </c>
    </row>
    <row r="6329" spans="1:3" ht="14.5" x14ac:dyDescent="0.35">
      <c r="A6329" s="104" t="s">
        <v>2988</v>
      </c>
      <c r="B6329" s="1">
        <v>44264</v>
      </c>
      <c r="C6329">
        <v>8</v>
      </c>
    </row>
    <row r="6330" spans="1:3" ht="14.5" x14ac:dyDescent="0.35">
      <c r="A6330" s="104" t="s">
        <v>2549</v>
      </c>
      <c r="B6330" s="1">
        <v>44264</v>
      </c>
      <c r="C6330">
        <v>8</v>
      </c>
    </row>
    <row r="6331" spans="1:3" ht="14.5" x14ac:dyDescent="0.35">
      <c r="A6331" s="104" t="s">
        <v>2226</v>
      </c>
      <c r="B6331" s="1">
        <v>44264</v>
      </c>
      <c r="C6331">
        <v>16</v>
      </c>
    </row>
    <row r="6332" spans="1:3" ht="14.5" x14ac:dyDescent="0.35">
      <c r="A6332" s="104" t="s">
        <v>2555</v>
      </c>
      <c r="B6332" s="1">
        <v>44264</v>
      </c>
      <c r="C6332">
        <v>48</v>
      </c>
    </row>
    <row r="6333" spans="1:3" ht="14.5" x14ac:dyDescent="0.35">
      <c r="A6333" s="104" t="s">
        <v>1362</v>
      </c>
      <c r="B6333" s="1">
        <v>44264</v>
      </c>
      <c r="C6333">
        <v>96</v>
      </c>
    </row>
    <row r="6334" spans="1:3" ht="14.5" x14ac:dyDescent="0.35">
      <c r="A6334" s="104" t="s">
        <v>3494</v>
      </c>
      <c r="B6334" s="1">
        <v>44264</v>
      </c>
      <c r="C6334">
        <v>8</v>
      </c>
    </row>
    <row r="6335" spans="1:3" ht="14.5" x14ac:dyDescent="0.35">
      <c r="A6335" s="104" t="s">
        <v>2054</v>
      </c>
      <c r="B6335" s="1">
        <v>44264</v>
      </c>
      <c r="C6335">
        <v>16</v>
      </c>
    </row>
    <row r="6336" spans="1:3" ht="14.5" x14ac:dyDescent="0.35">
      <c r="A6336" s="104" t="s">
        <v>164</v>
      </c>
      <c r="B6336" s="1">
        <v>44264</v>
      </c>
      <c r="C6336">
        <v>32</v>
      </c>
    </row>
    <row r="6337" spans="1:3" ht="14.5" x14ac:dyDescent="0.35">
      <c r="A6337" s="104" t="s">
        <v>562</v>
      </c>
      <c r="B6337" s="1">
        <v>44264</v>
      </c>
      <c r="C6337">
        <v>8</v>
      </c>
    </row>
    <row r="6338" spans="1:3" ht="14.5" x14ac:dyDescent="0.35">
      <c r="A6338" s="104" t="s">
        <v>276</v>
      </c>
      <c r="B6338" s="1">
        <v>44264</v>
      </c>
      <c r="C6338">
        <v>16</v>
      </c>
    </row>
    <row r="6339" spans="1:3" ht="14.5" x14ac:dyDescent="0.35">
      <c r="A6339" s="104" t="s">
        <v>44</v>
      </c>
      <c r="B6339" s="1">
        <v>44264</v>
      </c>
      <c r="C6339">
        <v>32</v>
      </c>
    </row>
    <row r="6340" spans="1:3" ht="14.5" x14ac:dyDescent="0.35">
      <c r="A6340" s="104" t="s">
        <v>2293</v>
      </c>
      <c r="B6340" s="1">
        <v>44264</v>
      </c>
      <c r="C6340">
        <v>8</v>
      </c>
    </row>
    <row r="6341" spans="1:3" ht="14.5" x14ac:dyDescent="0.35">
      <c r="A6341" s="104" t="s">
        <v>1375</v>
      </c>
      <c r="B6341" s="1">
        <v>44264</v>
      </c>
      <c r="C6341">
        <v>12</v>
      </c>
    </row>
    <row r="6342" spans="1:3" ht="14.5" x14ac:dyDescent="0.35">
      <c r="A6342" s="104" t="s">
        <v>3495</v>
      </c>
      <c r="B6342" s="1">
        <v>44264</v>
      </c>
      <c r="C6342">
        <v>8</v>
      </c>
    </row>
    <row r="6343" spans="1:3" ht="14.5" x14ac:dyDescent="0.35">
      <c r="A6343" s="104" t="s">
        <v>2056</v>
      </c>
      <c r="B6343" s="1">
        <v>44264</v>
      </c>
      <c r="C6343">
        <v>8</v>
      </c>
    </row>
    <row r="6344" spans="1:3" ht="14.5" x14ac:dyDescent="0.35">
      <c r="A6344" s="104" t="s">
        <v>1755</v>
      </c>
      <c r="B6344" s="1">
        <v>44264</v>
      </c>
      <c r="C6344">
        <v>12</v>
      </c>
    </row>
    <row r="6345" spans="1:3" ht="14.5" x14ac:dyDescent="0.35">
      <c r="A6345" s="104" t="s">
        <v>2180</v>
      </c>
      <c r="B6345" s="1">
        <v>44264</v>
      </c>
      <c r="C6345">
        <v>48</v>
      </c>
    </row>
    <row r="6346" spans="1:3" ht="14.5" x14ac:dyDescent="0.35">
      <c r="A6346" s="104" t="s">
        <v>2724</v>
      </c>
      <c r="B6346" s="1">
        <v>44264</v>
      </c>
      <c r="C6346">
        <v>32</v>
      </c>
    </row>
    <row r="6347" spans="1:3" ht="14.5" x14ac:dyDescent="0.35">
      <c r="A6347" s="104" t="s">
        <v>3496</v>
      </c>
      <c r="B6347" s="1">
        <v>44264</v>
      </c>
      <c r="C6347">
        <v>32</v>
      </c>
    </row>
    <row r="6348" spans="1:3" ht="14.5" x14ac:dyDescent="0.35">
      <c r="A6348" s="104" t="s">
        <v>2833</v>
      </c>
      <c r="B6348" s="1">
        <v>44264</v>
      </c>
      <c r="C6348">
        <v>1</v>
      </c>
    </row>
    <row r="6349" spans="1:3" ht="14.5" x14ac:dyDescent="0.35">
      <c r="A6349" s="104" t="s">
        <v>2295</v>
      </c>
      <c r="B6349" s="1">
        <v>44264</v>
      </c>
      <c r="C6349">
        <v>2</v>
      </c>
    </row>
    <row r="6350" spans="1:3" ht="14.5" x14ac:dyDescent="0.35">
      <c r="A6350" s="104" t="s">
        <v>3497</v>
      </c>
      <c r="B6350" s="1">
        <v>44264</v>
      </c>
      <c r="C6350">
        <v>1</v>
      </c>
    </row>
    <row r="6351" spans="1:3" ht="14.5" x14ac:dyDescent="0.35">
      <c r="A6351" s="104" t="s">
        <v>3330</v>
      </c>
      <c r="B6351" s="1">
        <v>44264</v>
      </c>
      <c r="C6351">
        <v>2</v>
      </c>
    </row>
    <row r="6352" spans="1:3" ht="14.5" x14ac:dyDescent="0.35">
      <c r="A6352" s="104" t="s">
        <v>3498</v>
      </c>
      <c r="B6352" s="1">
        <v>44264</v>
      </c>
      <c r="C6352">
        <v>1</v>
      </c>
    </row>
    <row r="6353" spans="1:3" ht="14.5" x14ac:dyDescent="0.35">
      <c r="A6353" s="104" t="s">
        <v>2612</v>
      </c>
      <c r="B6353" s="1">
        <v>44264</v>
      </c>
      <c r="C6353">
        <v>2</v>
      </c>
    </row>
    <row r="6354" spans="1:3" ht="14.5" x14ac:dyDescent="0.35">
      <c r="A6354" s="104" t="s">
        <v>2629</v>
      </c>
      <c r="B6354" s="1">
        <v>44264</v>
      </c>
      <c r="C6354">
        <v>2</v>
      </c>
    </row>
    <row r="6355" spans="1:3" ht="14.5" x14ac:dyDescent="0.35">
      <c r="A6355" s="104" t="s">
        <v>3349</v>
      </c>
      <c r="B6355" s="1">
        <v>44264</v>
      </c>
      <c r="C6355">
        <v>10</v>
      </c>
    </row>
    <row r="6356" spans="1:3" ht="14.5" x14ac:dyDescent="0.35">
      <c r="A6356" s="104" t="s">
        <v>3499</v>
      </c>
      <c r="B6356" s="1">
        <v>44264</v>
      </c>
      <c r="C6356">
        <v>1</v>
      </c>
    </row>
    <row r="6357" spans="1:3" ht="14.5" x14ac:dyDescent="0.35">
      <c r="A6357" s="104" t="s">
        <v>2914</v>
      </c>
      <c r="B6357" s="1">
        <v>44264</v>
      </c>
      <c r="C6357">
        <v>1</v>
      </c>
    </row>
    <row r="6358" spans="1:3" ht="14.5" x14ac:dyDescent="0.35">
      <c r="A6358" s="104" t="s">
        <v>2631</v>
      </c>
      <c r="B6358" s="1">
        <v>44264</v>
      </c>
      <c r="C6358">
        <v>2</v>
      </c>
    </row>
    <row r="6359" spans="1:3" ht="14.5" x14ac:dyDescent="0.35">
      <c r="A6359" s="104" t="s">
        <v>3347</v>
      </c>
      <c r="B6359" s="1">
        <v>44264</v>
      </c>
      <c r="C6359">
        <v>4</v>
      </c>
    </row>
    <row r="6360" spans="1:3" ht="14.5" x14ac:dyDescent="0.35">
      <c r="A6360" s="104" t="s">
        <v>3500</v>
      </c>
      <c r="B6360" s="1">
        <v>44264</v>
      </c>
      <c r="C6360">
        <v>1</v>
      </c>
    </row>
    <row r="6361" spans="1:3" ht="14.5" x14ac:dyDescent="0.35">
      <c r="A6361" s="104" t="s">
        <v>1617</v>
      </c>
      <c r="B6361" s="1">
        <v>44264</v>
      </c>
      <c r="C6361">
        <v>4</v>
      </c>
    </row>
    <row r="6362" spans="1:3" ht="14.5" x14ac:dyDescent="0.35">
      <c r="A6362" s="104" t="s">
        <v>3501</v>
      </c>
      <c r="B6362" s="1">
        <v>44264</v>
      </c>
      <c r="C6362">
        <v>2</v>
      </c>
    </row>
    <row r="6363" spans="1:3" ht="14.5" x14ac:dyDescent="0.35">
      <c r="A6363" s="104" t="s">
        <v>2305</v>
      </c>
      <c r="B6363" s="1">
        <v>44264</v>
      </c>
      <c r="C6363">
        <v>32</v>
      </c>
    </row>
    <row r="6364" spans="1:3" ht="14.5" x14ac:dyDescent="0.35">
      <c r="A6364" s="104" t="s">
        <v>3502</v>
      </c>
      <c r="B6364" s="1">
        <v>44264</v>
      </c>
      <c r="C6364">
        <v>32</v>
      </c>
    </row>
    <row r="6365" spans="1:3" ht="14.5" x14ac:dyDescent="0.35">
      <c r="A6365" s="104" t="s">
        <v>2015</v>
      </c>
      <c r="B6365" s="1">
        <v>44264</v>
      </c>
      <c r="C6365">
        <v>32</v>
      </c>
    </row>
    <row r="6366" spans="1:3" ht="14.5" x14ac:dyDescent="0.35">
      <c r="A6366" s="104" t="s">
        <v>1586</v>
      </c>
      <c r="B6366" s="1">
        <v>44264</v>
      </c>
      <c r="C6366">
        <v>32</v>
      </c>
    </row>
    <row r="6367" spans="1:3" ht="14.5" x14ac:dyDescent="0.35">
      <c r="A6367" s="104" t="s">
        <v>1947</v>
      </c>
      <c r="B6367" s="1">
        <v>44264</v>
      </c>
      <c r="C6367">
        <v>32</v>
      </c>
    </row>
    <row r="6368" spans="1:3" ht="14.5" x14ac:dyDescent="0.35">
      <c r="A6368" s="104" t="s">
        <v>2044</v>
      </c>
      <c r="B6368" s="1">
        <v>44264</v>
      </c>
      <c r="C6368">
        <v>32</v>
      </c>
    </row>
    <row r="6369" spans="1:3" ht="14.5" x14ac:dyDescent="0.35">
      <c r="A6369" s="104" t="s">
        <v>1880</v>
      </c>
      <c r="B6369" s="1">
        <v>44264</v>
      </c>
      <c r="C6369">
        <v>32</v>
      </c>
    </row>
    <row r="6370" spans="1:3" ht="14.5" x14ac:dyDescent="0.35">
      <c r="A6370" s="104" t="s">
        <v>1566</v>
      </c>
      <c r="B6370" s="1">
        <v>44264</v>
      </c>
      <c r="C6370">
        <v>32</v>
      </c>
    </row>
    <row r="6371" spans="1:3" ht="14.5" x14ac:dyDescent="0.35">
      <c r="A6371" s="104" t="s">
        <v>1588</v>
      </c>
      <c r="B6371" s="1">
        <v>44264</v>
      </c>
      <c r="C6371">
        <v>80</v>
      </c>
    </row>
    <row r="6372" spans="1:3" ht="14.5" x14ac:dyDescent="0.35">
      <c r="A6372" s="104" t="s">
        <v>2057</v>
      </c>
      <c r="B6372" s="1">
        <v>44264</v>
      </c>
      <c r="C6372">
        <v>48</v>
      </c>
    </row>
    <row r="6373" spans="1:3" ht="14.5" x14ac:dyDescent="0.35">
      <c r="A6373" s="104" t="s">
        <v>2635</v>
      </c>
      <c r="B6373" s="1">
        <v>44264</v>
      </c>
      <c r="C6373">
        <v>5</v>
      </c>
    </row>
    <row r="6374" spans="1:3" ht="14.5" x14ac:dyDescent="0.35">
      <c r="A6374" s="104" t="s">
        <v>2306</v>
      </c>
      <c r="B6374" s="1">
        <v>44264</v>
      </c>
      <c r="C6374">
        <v>10</v>
      </c>
    </row>
    <row r="6375" spans="1:3" ht="14.5" x14ac:dyDescent="0.35">
      <c r="A6375" s="104" t="s">
        <v>1431</v>
      </c>
      <c r="B6375" s="1">
        <v>44264</v>
      </c>
      <c r="C6375">
        <v>20</v>
      </c>
    </row>
    <row r="6376" spans="1:3" ht="14.5" x14ac:dyDescent="0.35">
      <c r="A6376" s="104" t="s">
        <v>1431</v>
      </c>
      <c r="B6376" s="1">
        <v>44264</v>
      </c>
      <c r="C6376">
        <v>60</v>
      </c>
    </row>
    <row r="6377" spans="1:3" ht="14.5" x14ac:dyDescent="0.35">
      <c r="A6377" s="104" t="s">
        <v>2244</v>
      </c>
      <c r="B6377" s="1">
        <v>44264</v>
      </c>
      <c r="C6377">
        <v>10</v>
      </c>
    </row>
    <row r="6378" spans="1:3" ht="14.5" x14ac:dyDescent="0.35">
      <c r="A6378" s="104" t="s">
        <v>1690</v>
      </c>
      <c r="B6378" s="1">
        <v>44264</v>
      </c>
      <c r="C6378">
        <v>1</v>
      </c>
    </row>
    <row r="6379" spans="1:3" ht="14.5" x14ac:dyDescent="0.35">
      <c r="A6379" s="104" t="s">
        <v>1690</v>
      </c>
      <c r="B6379" s="1">
        <v>44264</v>
      </c>
      <c r="C6379">
        <v>1</v>
      </c>
    </row>
    <row r="6380" spans="1:3" ht="14.5" x14ac:dyDescent="0.35">
      <c r="A6380" s="104" t="s">
        <v>2177</v>
      </c>
      <c r="B6380" s="1">
        <v>44264</v>
      </c>
      <c r="C6380">
        <v>4</v>
      </c>
    </row>
    <row r="6381" spans="1:3" ht="14.5" x14ac:dyDescent="0.35">
      <c r="A6381" s="104" t="s">
        <v>3503</v>
      </c>
      <c r="B6381" s="1">
        <v>44264</v>
      </c>
      <c r="C6381">
        <v>24</v>
      </c>
    </row>
    <row r="6382" spans="1:3" ht="14.5" x14ac:dyDescent="0.35">
      <c r="A6382" s="104" t="s">
        <v>3504</v>
      </c>
      <c r="B6382" s="1">
        <v>44264</v>
      </c>
      <c r="C6382">
        <v>16</v>
      </c>
    </row>
    <row r="6383" spans="1:3" ht="14.5" x14ac:dyDescent="0.35">
      <c r="A6383" s="104" t="s">
        <v>3505</v>
      </c>
      <c r="B6383" s="1">
        <v>44264</v>
      </c>
      <c r="C6383">
        <v>16</v>
      </c>
    </row>
    <row r="6384" spans="1:3" ht="14.5" x14ac:dyDescent="0.35">
      <c r="A6384" s="104" t="s">
        <v>3286</v>
      </c>
      <c r="B6384" s="1">
        <v>44264</v>
      </c>
      <c r="C6384">
        <v>6</v>
      </c>
    </row>
    <row r="6385" spans="1:3" ht="14.5" x14ac:dyDescent="0.35">
      <c r="A6385" s="104" t="s">
        <v>1658</v>
      </c>
      <c r="B6385" s="1">
        <v>44264</v>
      </c>
      <c r="C6385">
        <v>32</v>
      </c>
    </row>
    <row r="6386" spans="1:3" ht="14.5" x14ac:dyDescent="0.35">
      <c r="A6386" s="104" t="s">
        <v>3506</v>
      </c>
      <c r="B6386" s="1">
        <v>44264</v>
      </c>
      <c r="C6386">
        <v>4</v>
      </c>
    </row>
    <row r="6387" spans="1:3" ht="14.5" x14ac:dyDescent="0.35">
      <c r="A6387" s="104" t="s">
        <v>3349</v>
      </c>
      <c r="B6387" s="1">
        <v>44264</v>
      </c>
      <c r="C6387">
        <v>2</v>
      </c>
    </row>
    <row r="6388" spans="1:3" ht="14.5" x14ac:dyDescent="0.35">
      <c r="A6388" s="104" t="s">
        <v>1564</v>
      </c>
      <c r="B6388" s="1">
        <v>44264</v>
      </c>
      <c r="C6388">
        <v>32</v>
      </c>
    </row>
    <row r="6389" spans="1:3" ht="14.5" x14ac:dyDescent="0.35">
      <c r="A6389" s="104" t="s">
        <v>1656</v>
      </c>
      <c r="B6389" s="1">
        <v>44264</v>
      </c>
      <c r="C6389">
        <v>32</v>
      </c>
    </row>
    <row r="6390" spans="1:3" ht="14.5" x14ac:dyDescent="0.35">
      <c r="A6390" s="104" t="s">
        <v>1431</v>
      </c>
      <c r="B6390" s="1">
        <v>44264</v>
      </c>
      <c r="C6390">
        <v>80</v>
      </c>
    </row>
    <row r="6391" spans="1:3" ht="14.5" x14ac:dyDescent="0.35">
      <c r="A6391" s="104" t="s">
        <v>3117</v>
      </c>
      <c r="B6391" s="1">
        <v>44264</v>
      </c>
      <c r="C6391">
        <v>2</v>
      </c>
    </row>
    <row r="6392" spans="1:3" ht="14.5" x14ac:dyDescent="0.35">
      <c r="A6392" s="104" t="s">
        <v>3507</v>
      </c>
      <c r="B6392" s="1">
        <v>44264</v>
      </c>
      <c r="C6392">
        <v>8</v>
      </c>
    </row>
    <row r="6393" spans="1:3" ht="14.5" x14ac:dyDescent="0.35">
      <c r="A6393" s="104" t="s">
        <v>2586</v>
      </c>
      <c r="B6393" s="1">
        <v>44264</v>
      </c>
      <c r="C6393">
        <v>8</v>
      </c>
    </row>
    <row r="6394" spans="1:3" ht="14.5" x14ac:dyDescent="0.35">
      <c r="A6394" s="104" t="s">
        <v>2249</v>
      </c>
      <c r="B6394" s="1">
        <v>44264</v>
      </c>
      <c r="C6394">
        <v>50</v>
      </c>
    </row>
    <row r="6395" spans="1:3" ht="14.5" x14ac:dyDescent="0.35">
      <c r="A6395" s="104" t="s">
        <v>2460</v>
      </c>
      <c r="B6395" s="1">
        <v>44264</v>
      </c>
      <c r="C6395">
        <v>3</v>
      </c>
    </row>
    <row r="6396" spans="1:3" ht="14.5" x14ac:dyDescent="0.35">
      <c r="A6396" s="104" t="s">
        <v>1573</v>
      </c>
      <c r="B6396" s="1">
        <v>44264</v>
      </c>
      <c r="C6396">
        <v>32</v>
      </c>
    </row>
    <row r="6397" spans="1:3" ht="14.5" x14ac:dyDescent="0.35">
      <c r="A6397" s="104" t="s">
        <v>1595</v>
      </c>
      <c r="B6397" s="1">
        <v>44264</v>
      </c>
      <c r="C6397">
        <v>32</v>
      </c>
    </row>
    <row r="6398" spans="1:3" ht="14.5" x14ac:dyDescent="0.35">
      <c r="A6398" s="104" t="s">
        <v>3415</v>
      </c>
      <c r="B6398" s="1">
        <v>44264</v>
      </c>
      <c r="C6398">
        <v>2</v>
      </c>
    </row>
    <row r="6399" spans="1:3" ht="14.5" x14ac:dyDescent="0.35">
      <c r="A6399" s="104" t="s">
        <v>1362</v>
      </c>
      <c r="B6399" s="1">
        <v>44264</v>
      </c>
      <c r="C6399">
        <v>96</v>
      </c>
    </row>
    <row r="6400" spans="1:3" ht="14.5" x14ac:dyDescent="0.35">
      <c r="A6400" s="104" t="s">
        <v>1465</v>
      </c>
      <c r="B6400" s="1">
        <v>44264</v>
      </c>
      <c r="C6400">
        <v>700</v>
      </c>
    </row>
    <row r="6401" spans="1:3" ht="14.5" x14ac:dyDescent="0.35">
      <c r="A6401" s="104" t="s">
        <v>2453</v>
      </c>
      <c r="B6401" s="1">
        <v>44264</v>
      </c>
      <c r="C6401">
        <v>100</v>
      </c>
    </row>
    <row r="6402" spans="1:3" ht="14.5" x14ac:dyDescent="0.35">
      <c r="A6402" s="104" t="s">
        <v>121</v>
      </c>
      <c r="B6402" s="1">
        <v>44264</v>
      </c>
      <c r="C6402">
        <v>6</v>
      </c>
    </row>
    <row r="6403" spans="1:3" ht="14.5" x14ac:dyDescent="0.35">
      <c r="A6403" s="104" t="s">
        <v>1765</v>
      </c>
      <c r="B6403" s="1">
        <v>44264</v>
      </c>
      <c r="C6403">
        <v>12</v>
      </c>
    </row>
    <row r="6404" spans="1:3" ht="14.5" x14ac:dyDescent="0.35">
      <c r="A6404" s="104" t="s">
        <v>2193</v>
      </c>
      <c r="B6404" s="1">
        <v>44264</v>
      </c>
      <c r="C6404">
        <v>1</v>
      </c>
    </row>
    <row r="6405" spans="1:3" ht="14.5" x14ac:dyDescent="0.35">
      <c r="A6405" s="104" t="s">
        <v>3509</v>
      </c>
      <c r="B6405" s="1">
        <v>44264</v>
      </c>
      <c r="C6405">
        <v>2</v>
      </c>
    </row>
    <row r="6406" spans="1:3" ht="14.5" x14ac:dyDescent="0.35">
      <c r="A6406" s="104" t="s">
        <v>3118</v>
      </c>
      <c r="B6406" s="1">
        <v>44264</v>
      </c>
      <c r="C6406">
        <v>1</v>
      </c>
    </row>
    <row r="6407" spans="1:3" ht="14.5" x14ac:dyDescent="0.35">
      <c r="A6407" s="104" t="s">
        <v>1663</v>
      </c>
      <c r="B6407" s="1">
        <v>44264</v>
      </c>
      <c r="C6407">
        <v>2</v>
      </c>
    </row>
    <row r="6408" spans="1:3" ht="14.5" x14ac:dyDescent="0.35">
      <c r="A6408" s="104" t="s">
        <v>33</v>
      </c>
      <c r="B6408" s="1">
        <v>44264</v>
      </c>
      <c r="C6408">
        <v>4</v>
      </c>
    </row>
    <row r="6409" spans="1:3" ht="14.5" x14ac:dyDescent="0.35">
      <c r="A6409" s="104" t="s">
        <v>449</v>
      </c>
      <c r="B6409" s="1">
        <v>44264</v>
      </c>
      <c r="C6409">
        <v>4</v>
      </c>
    </row>
    <row r="6410" spans="1:3" ht="14.5" x14ac:dyDescent="0.35">
      <c r="A6410" s="104" t="s">
        <v>1623</v>
      </c>
      <c r="B6410" s="1">
        <v>44264</v>
      </c>
      <c r="C6410">
        <v>200</v>
      </c>
    </row>
    <row r="6411" spans="1:3" ht="14.5" x14ac:dyDescent="0.35">
      <c r="A6411" s="104" t="s">
        <v>3510</v>
      </c>
      <c r="B6411" s="1">
        <v>44264</v>
      </c>
      <c r="C6411">
        <v>10</v>
      </c>
    </row>
    <row r="6412" spans="1:3" ht="14.5" x14ac:dyDescent="0.35">
      <c r="A6412" s="104" t="s">
        <v>2454</v>
      </c>
      <c r="B6412" s="1">
        <v>44264</v>
      </c>
      <c r="C6412">
        <v>100</v>
      </c>
    </row>
    <row r="6413" spans="1:3" ht="14.5" x14ac:dyDescent="0.35">
      <c r="A6413" s="104" t="s">
        <v>1537</v>
      </c>
      <c r="B6413" s="1">
        <v>44264</v>
      </c>
      <c r="C6413">
        <v>200</v>
      </c>
    </row>
    <row r="6414" spans="1:3" ht="14.5" x14ac:dyDescent="0.35">
      <c r="A6414" s="104" t="s">
        <v>1636</v>
      </c>
      <c r="B6414" s="1">
        <v>44264</v>
      </c>
      <c r="C6414">
        <v>4</v>
      </c>
    </row>
    <row r="6415" spans="1:3" ht="14.5" x14ac:dyDescent="0.35">
      <c r="A6415" s="104" t="s">
        <v>1811</v>
      </c>
      <c r="B6415" s="1">
        <v>44264</v>
      </c>
      <c r="C6415">
        <v>48</v>
      </c>
    </row>
    <row r="6416" spans="1:3" ht="14.5" x14ac:dyDescent="0.35">
      <c r="A6416" s="104" t="s">
        <v>1145</v>
      </c>
      <c r="B6416" s="1">
        <v>44264</v>
      </c>
      <c r="C6416">
        <v>10</v>
      </c>
    </row>
    <row r="6417" spans="1:3" ht="14.5" x14ac:dyDescent="0.35">
      <c r="A6417" s="105" t="s">
        <v>716</v>
      </c>
      <c r="B6417" s="1">
        <v>44264</v>
      </c>
      <c r="C6417">
        <v>4</v>
      </c>
    </row>
    <row r="6418" spans="1:3" ht="14.5" x14ac:dyDescent="0.35">
      <c r="A6418" s="105" t="s">
        <v>518</v>
      </c>
      <c r="B6418" s="1">
        <v>44264</v>
      </c>
      <c r="C6418">
        <v>16</v>
      </c>
    </row>
    <row r="6419" spans="1:3" ht="14.5" x14ac:dyDescent="0.35">
      <c r="A6419" s="105" t="s">
        <v>518</v>
      </c>
      <c r="B6419" s="1">
        <v>44264</v>
      </c>
      <c r="C6419">
        <v>5</v>
      </c>
    </row>
    <row r="6420" spans="1:3" ht="14.5" x14ac:dyDescent="0.35">
      <c r="A6420" s="105" t="s">
        <v>375</v>
      </c>
      <c r="B6420" s="1">
        <v>44264</v>
      </c>
      <c r="C6420">
        <v>7</v>
      </c>
    </row>
    <row r="6421" spans="1:3" ht="14.5" x14ac:dyDescent="0.35">
      <c r="A6421" s="105" t="s">
        <v>375</v>
      </c>
      <c r="B6421" s="1">
        <v>44264</v>
      </c>
      <c r="C6421">
        <v>9</v>
      </c>
    </row>
    <row r="6422" spans="1:3" ht="14.5" x14ac:dyDescent="0.35">
      <c r="A6422" s="105" t="s">
        <v>760</v>
      </c>
      <c r="B6422" s="1">
        <v>44264</v>
      </c>
      <c r="C6422">
        <v>1</v>
      </c>
    </row>
    <row r="6423" spans="1:3" ht="14.5" x14ac:dyDescent="0.35">
      <c r="A6423" s="104" t="s">
        <v>282</v>
      </c>
      <c r="B6423" s="1">
        <v>44265</v>
      </c>
      <c r="C6423">
        <v>152</v>
      </c>
    </row>
    <row r="6424" spans="1:3" ht="14.5" x14ac:dyDescent="0.35">
      <c r="A6424" s="104" t="s">
        <v>2135</v>
      </c>
      <c r="B6424" s="1">
        <v>44265</v>
      </c>
      <c r="C6424">
        <v>200</v>
      </c>
    </row>
    <row r="6425" spans="1:3" ht="14.5" x14ac:dyDescent="0.35">
      <c r="A6425" s="104" t="s">
        <v>1887</v>
      </c>
      <c r="B6425" s="1">
        <v>44265</v>
      </c>
      <c r="C6425">
        <v>4</v>
      </c>
    </row>
    <row r="6426" spans="1:3" ht="14.5" x14ac:dyDescent="0.35">
      <c r="A6426" s="104" t="s">
        <v>1887</v>
      </c>
      <c r="B6426" s="1">
        <v>44265</v>
      </c>
      <c r="C6426">
        <v>4</v>
      </c>
    </row>
    <row r="6427" spans="1:3" ht="14.5" x14ac:dyDescent="0.35">
      <c r="A6427" s="104" t="s">
        <v>1316</v>
      </c>
      <c r="B6427" s="1">
        <v>44265</v>
      </c>
      <c r="C6427">
        <v>500</v>
      </c>
    </row>
    <row r="6428" spans="1:3" ht="14.5" x14ac:dyDescent="0.35">
      <c r="A6428" s="104" t="s">
        <v>1312</v>
      </c>
      <c r="B6428" s="1">
        <v>44265</v>
      </c>
      <c r="C6428">
        <v>100</v>
      </c>
    </row>
    <row r="6429" spans="1:3" ht="14.5" x14ac:dyDescent="0.35">
      <c r="A6429" s="104" t="s">
        <v>3454</v>
      </c>
      <c r="B6429" s="1">
        <v>44265</v>
      </c>
      <c r="C6429">
        <v>2</v>
      </c>
    </row>
    <row r="6430" spans="1:3" ht="14.5" x14ac:dyDescent="0.35">
      <c r="A6430" s="104" t="s">
        <v>3511</v>
      </c>
      <c r="B6430" s="1">
        <v>44265</v>
      </c>
      <c r="C6430">
        <v>10</v>
      </c>
    </row>
    <row r="6431" spans="1:3" ht="14.5" x14ac:dyDescent="0.35">
      <c r="A6431" s="104" t="s">
        <v>3512</v>
      </c>
      <c r="B6431" s="1">
        <v>44265</v>
      </c>
      <c r="C6431">
        <v>10</v>
      </c>
    </row>
    <row r="6432" spans="1:3" ht="14.5" x14ac:dyDescent="0.35">
      <c r="A6432" s="104" t="s">
        <v>3513</v>
      </c>
      <c r="B6432" s="1">
        <v>44265</v>
      </c>
      <c r="C6432">
        <v>10</v>
      </c>
    </row>
    <row r="6433" spans="1:3" ht="14.5" x14ac:dyDescent="0.35">
      <c r="A6433" s="106">
        <v>1265811</v>
      </c>
      <c r="B6433" s="1">
        <v>44265</v>
      </c>
      <c r="C6433">
        <v>1</v>
      </c>
    </row>
    <row r="6434" spans="1:3" ht="14.5" x14ac:dyDescent="0.35">
      <c r="A6434" s="104" t="s">
        <v>1718</v>
      </c>
      <c r="B6434" s="1">
        <v>44265</v>
      </c>
      <c r="C6434">
        <v>41</v>
      </c>
    </row>
    <row r="6435" spans="1:3" ht="14.5" x14ac:dyDescent="0.35">
      <c r="A6435" s="104" t="s">
        <v>3020</v>
      </c>
      <c r="B6435" s="1">
        <v>44265</v>
      </c>
      <c r="C6435">
        <v>4</v>
      </c>
    </row>
    <row r="6436" spans="1:3" ht="14.5" x14ac:dyDescent="0.35">
      <c r="A6436" s="104" t="s">
        <v>3514</v>
      </c>
      <c r="B6436" s="1">
        <v>44265</v>
      </c>
      <c r="C6436">
        <v>8</v>
      </c>
    </row>
    <row r="6437" spans="1:3" ht="14.5" x14ac:dyDescent="0.35">
      <c r="A6437" s="104" t="s">
        <v>3514</v>
      </c>
      <c r="B6437" s="1">
        <v>44265</v>
      </c>
      <c r="C6437">
        <v>16</v>
      </c>
    </row>
    <row r="6438" spans="1:3" ht="14.5" x14ac:dyDescent="0.35">
      <c r="A6438" s="104" t="s">
        <v>1920</v>
      </c>
      <c r="B6438" s="1">
        <v>44265</v>
      </c>
      <c r="C6438">
        <v>80</v>
      </c>
    </row>
    <row r="6439" spans="1:3" ht="14.5" x14ac:dyDescent="0.35">
      <c r="A6439" s="104" t="s">
        <v>3515</v>
      </c>
      <c r="B6439" s="1">
        <v>44265</v>
      </c>
      <c r="C6439">
        <v>16</v>
      </c>
    </row>
    <row r="6440" spans="1:3" ht="14.5" x14ac:dyDescent="0.35">
      <c r="A6440" s="104" t="s">
        <v>3516</v>
      </c>
      <c r="B6440" s="1">
        <v>44265</v>
      </c>
      <c r="C6440">
        <v>2</v>
      </c>
    </row>
    <row r="6441" spans="1:3" ht="14.5" x14ac:dyDescent="0.35">
      <c r="A6441" s="104" t="s">
        <v>3286</v>
      </c>
      <c r="B6441" s="1">
        <v>44265</v>
      </c>
      <c r="C6441">
        <v>6</v>
      </c>
    </row>
    <row r="6442" spans="1:3" ht="14.5" x14ac:dyDescent="0.35">
      <c r="A6442" s="104" t="s">
        <v>3517</v>
      </c>
      <c r="B6442" s="1">
        <v>44265</v>
      </c>
      <c r="C6442">
        <v>24</v>
      </c>
    </row>
    <row r="6443" spans="1:3" ht="14.5" x14ac:dyDescent="0.35">
      <c r="A6443" s="104" t="s">
        <v>3518</v>
      </c>
      <c r="B6443" s="1">
        <v>44265</v>
      </c>
      <c r="C6443">
        <v>20</v>
      </c>
    </row>
    <row r="6444" spans="1:3" ht="14.5" x14ac:dyDescent="0.35">
      <c r="A6444" s="104" t="s">
        <v>3519</v>
      </c>
      <c r="B6444" s="1">
        <v>44265</v>
      </c>
      <c r="C6444">
        <v>24</v>
      </c>
    </row>
    <row r="6445" spans="1:3" ht="14.5" x14ac:dyDescent="0.35">
      <c r="A6445" s="104" t="s">
        <v>1316</v>
      </c>
      <c r="B6445" s="1">
        <v>44265</v>
      </c>
      <c r="C6445">
        <v>500</v>
      </c>
    </row>
    <row r="6446" spans="1:3" ht="14.5" x14ac:dyDescent="0.35">
      <c r="A6446" s="104" t="s">
        <v>3520</v>
      </c>
      <c r="B6446" s="1">
        <v>44265</v>
      </c>
      <c r="C6446">
        <v>10</v>
      </c>
    </row>
    <row r="6447" spans="1:3" ht="14.5" x14ac:dyDescent="0.35">
      <c r="A6447" s="104" t="s">
        <v>3521</v>
      </c>
      <c r="B6447" s="1">
        <v>44265</v>
      </c>
      <c r="C6447">
        <v>20</v>
      </c>
    </row>
    <row r="6448" spans="1:3" ht="14.5" x14ac:dyDescent="0.35">
      <c r="A6448" s="104" t="s">
        <v>3148</v>
      </c>
      <c r="B6448" s="1">
        <v>44265</v>
      </c>
      <c r="C6448">
        <v>2</v>
      </c>
    </row>
    <row r="6449" spans="1:3" ht="14.5" x14ac:dyDescent="0.35">
      <c r="A6449" s="104" t="s">
        <v>3522</v>
      </c>
      <c r="B6449" s="1">
        <v>44265</v>
      </c>
      <c r="C6449">
        <v>1</v>
      </c>
    </row>
    <row r="6450" spans="1:3" ht="14.5" x14ac:dyDescent="0.35">
      <c r="A6450" s="104" t="s">
        <v>1652</v>
      </c>
      <c r="B6450" s="1">
        <v>44265</v>
      </c>
      <c r="C6450">
        <v>450</v>
      </c>
    </row>
    <row r="6451" spans="1:3" ht="14.5" x14ac:dyDescent="0.35">
      <c r="A6451" s="104" t="s">
        <v>3523</v>
      </c>
      <c r="B6451" s="1">
        <v>44265</v>
      </c>
      <c r="C6451">
        <v>16</v>
      </c>
    </row>
    <row r="6452" spans="1:3" ht="14.5" x14ac:dyDescent="0.35">
      <c r="A6452" s="104" t="s">
        <v>3456</v>
      </c>
      <c r="B6452" s="1">
        <v>44265</v>
      </c>
      <c r="C6452">
        <v>22</v>
      </c>
    </row>
    <row r="6453" spans="1:3" ht="14.5" x14ac:dyDescent="0.35">
      <c r="A6453" s="104" t="s">
        <v>1769</v>
      </c>
      <c r="B6453" s="1">
        <v>44265</v>
      </c>
      <c r="C6453">
        <v>50</v>
      </c>
    </row>
    <row r="6454" spans="1:3" ht="14.5" x14ac:dyDescent="0.35">
      <c r="A6454" s="104" t="s">
        <v>3524</v>
      </c>
      <c r="B6454" s="1">
        <v>44265</v>
      </c>
      <c r="C6454">
        <v>2</v>
      </c>
    </row>
    <row r="6455" spans="1:3" ht="14.5" x14ac:dyDescent="0.35">
      <c r="A6455" s="104" t="s">
        <v>1619</v>
      </c>
      <c r="B6455" s="1">
        <v>44265</v>
      </c>
      <c r="C6455">
        <v>128</v>
      </c>
    </row>
    <row r="6456" spans="1:3" ht="14.5" x14ac:dyDescent="0.35">
      <c r="A6456" s="104" t="s">
        <v>1875</v>
      </c>
      <c r="B6456" s="1">
        <v>44265</v>
      </c>
      <c r="C6456">
        <v>1</v>
      </c>
    </row>
    <row r="6457" spans="1:3" ht="14.5" x14ac:dyDescent="0.35">
      <c r="A6457" s="104" t="s">
        <v>2241</v>
      </c>
      <c r="B6457" s="1">
        <v>44265</v>
      </c>
      <c r="C6457">
        <v>7</v>
      </c>
    </row>
    <row r="6458" spans="1:3" ht="14.5" x14ac:dyDescent="0.35">
      <c r="A6458" s="104" t="s">
        <v>2212</v>
      </c>
      <c r="B6458" s="1">
        <v>44265</v>
      </c>
      <c r="C6458">
        <v>10</v>
      </c>
    </row>
    <row r="6459" spans="1:3" ht="14.5" x14ac:dyDescent="0.35">
      <c r="A6459" s="104" t="s">
        <v>754</v>
      </c>
      <c r="B6459" s="1">
        <v>44265</v>
      </c>
      <c r="C6459">
        <v>8</v>
      </c>
    </row>
    <row r="6460" spans="1:3" ht="14.5" x14ac:dyDescent="0.35">
      <c r="A6460" s="104" t="s">
        <v>755</v>
      </c>
      <c r="B6460" s="1">
        <v>44265</v>
      </c>
      <c r="C6460">
        <v>5</v>
      </c>
    </row>
    <row r="6461" spans="1:3" ht="14.5" x14ac:dyDescent="0.35">
      <c r="A6461" s="104" t="s">
        <v>3456</v>
      </c>
      <c r="B6461" s="1">
        <v>44265</v>
      </c>
      <c r="C6461">
        <v>26</v>
      </c>
    </row>
    <row r="6462" spans="1:3" ht="14.5" x14ac:dyDescent="0.35">
      <c r="A6462" s="104" t="s">
        <v>3525</v>
      </c>
      <c r="B6462" s="1">
        <v>44265</v>
      </c>
      <c r="C6462">
        <v>2</v>
      </c>
    </row>
    <row r="6463" spans="1:3" ht="14.5" x14ac:dyDescent="0.35">
      <c r="A6463" s="104" t="s">
        <v>1399</v>
      </c>
      <c r="B6463" s="1">
        <v>44265</v>
      </c>
      <c r="C6463">
        <v>896</v>
      </c>
    </row>
    <row r="6464" spans="1:3" ht="14.5" x14ac:dyDescent="0.35">
      <c r="A6464" s="104" t="s">
        <v>3515</v>
      </c>
      <c r="B6464" s="1">
        <v>44265</v>
      </c>
      <c r="C6464">
        <v>16</v>
      </c>
    </row>
    <row r="6465" spans="1:3" ht="14.5" x14ac:dyDescent="0.35">
      <c r="A6465" s="104" t="s">
        <v>3515</v>
      </c>
      <c r="B6465" s="1">
        <v>44265</v>
      </c>
      <c r="C6465">
        <v>16</v>
      </c>
    </row>
    <row r="6466" spans="1:3" ht="14.5" x14ac:dyDescent="0.35">
      <c r="A6466" s="104" t="s">
        <v>756</v>
      </c>
      <c r="B6466" s="1">
        <v>44265</v>
      </c>
      <c r="C6466">
        <v>4</v>
      </c>
    </row>
    <row r="6467" spans="1:3" ht="14.5" x14ac:dyDescent="0.35">
      <c r="A6467" s="104" t="s">
        <v>3494</v>
      </c>
      <c r="B6467" s="1">
        <v>44265</v>
      </c>
      <c r="C6467">
        <v>16</v>
      </c>
    </row>
    <row r="6468" spans="1:3" ht="14.5" x14ac:dyDescent="0.35">
      <c r="A6468" s="104" t="s">
        <v>1718</v>
      </c>
      <c r="B6468" s="1">
        <v>44265</v>
      </c>
      <c r="C6468">
        <v>16</v>
      </c>
    </row>
    <row r="6469" spans="1:3" ht="14.5" x14ac:dyDescent="0.35">
      <c r="A6469" s="104" t="s">
        <v>3526</v>
      </c>
      <c r="B6469" s="1">
        <v>44265</v>
      </c>
      <c r="C6469">
        <v>80</v>
      </c>
    </row>
    <row r="6470" spans="1:3" ht="14.5" x14ac:dyDescent="0.35">
      <c r="A6470" s="104" t="s">
        <v>3516</v>
      </c>
      <c r="B6470" s="1">
        <v>44265</v>
      </c>
      <c r="C6470">
        <v>1</v>
      </c>
    </row>
    <row r="6471" spans="1:3" ht="14.5" x14ac:dyDescent="0.35">
      <c r="A6471" s="104" t="s">
        <v>3516</v>
      </c>
      <c r="B6471" s="1">
        <v>44265</v>
      </c>
      <c r="C6471">
        <v>1</v>
      </c>
    </row>
    <row r="6472" spans="1:3" ht="14.5" x14ac:dyDescent="0.35">
      <c r="A6472" s="104" t="s">
        <v>2691</v>
      </c>
      <c r="B6472" s="1">
        <v>44265</v>
      </c>
      <c r="C6472">
        <v>24</v>
      </c>
    </row>
    <row r="6473" spans="1:3" ht="14.5" x14ac:dyDescent="0.35">
      <c r="A6473" s="104" t="s">
        <v>3286</v>
      </c>
      <c r="B6473" s="1">
        <v>44265</v>
      </c>
      <c r="C6473">
        <v>6</v>
      </c>
    </row>
    <row r="6474" spans="1:3" ht="14.5" x14ac:dyDescent="0.35">
      <c r="A6474" s="104" t="s">
        <v>3285</v>
      </c>
      <c r="B6474" s="1">
        <v>44265</v>
      </c>
      <c r="C6474">
        <v>16</v>
      </c>
    </row>
    <row r="6475" spans="1:3" ht="14.5" x14ac:dyDescent="0.35">
      <c r="A6475" s="104" t="s">
        <v>2054</v>
      </c>
      <c r="B6475" s="1">
        <v>44265</v>
      </c>
      <c r="C6475">
        <v>80</v>
      </c>
    </row>
    <row r="6476" spans="1:3" ht="14.5" x14ac:dyDescent="0.35">
      <c r="A6476" s="104" t="s">
        <v>2911</v>
      </c>
      <c r="B6476" s="1">
        <v>44265</v>
      </c>
      <c r="C6476">
        <v>50</v>
      </c>
    </row>
    <row r="6477" spans="1:3" ht="14.5" x14ac:dyDescent="0.35">
      <c r="A6477" s="104" t="s">
        <v>2038</v>
      </c>
      <c r="B6477" s="1">
        <v>44265</v>
      </c>
      <c r="C6477">
        <v>120</v>
      </c>
    </row>
    <row r="6478" spans="1:3" ht="14.5" x14ac:dyDescent="0.35">
      <c r="A6478" s="104" t="s">
        <v>3455</v>
      </c>
      <c r="B6478" s="1">
        <v>44265</v>
      </c>
      <c r="C6478">
        <v>1</v>
      </c>
    </row>
    <row r="6479" spans="1:3" ht="14.5" x14ac:dyDescent="0.35">
      <c r="A6479" s="104" t="s">
        <v>3456</v>
      </c>
      <c r="B6479" s="1">
        <v>44265</v>
      </c>
      <c r="C6479">
        <v>4</v>
      </c>
    </row>
    <row r="6480" spans="1:3" ht="14.5" x14ac:dyDescent="0.35">
      <c r="A6480" s="104" t="s">
        <v>305</v>
      </c>
      <c r="B6480" s="1">
        <v>44265</v>
      </c>
      <c r="C6480">
        <v>5</v>
      </c>
    </row>
    <row r="6481" spans="1:3" ht="14.5" x14ac:dyDescent="0.35">
      <c r="A6481" s="104" t="s">
        <v>3527</v>
      </c>
      <c r="B6481" s="1">
        <v>44265</v>
      </c>
      <c r="C6481">
        <v>1</v>
      </c>
    </row>
    <row r="6482" spans="1:3" ht="14.5" x14ac:dyDescent="0.35">
      <c r="A6482" s="104" t="s">
        <v>3454</v>
      </c>
      <c r="B6482" s="1">
        <v>44265</v>
      </c>
      <c r="C6482">
        <v>1</v>
      </c>
    </row>
    <row r="6483" spans="1:3" ht="14.5" x14ac:dyDescent="0.35">
      <c r="A6483" s="104" t="s">
        <v>2905</v>
      </c>
      <c r="B6483" s="1">
        <v>44265</v>
      </c>
      <c r="C6483">
        <v>1</v>
      </c>
    </row>
    <row r="6484" spans="1:3" ht="14.5" x14ac:dyDescent="0.35">
      <c r="A6484" s="104" t="s">
        <v>2267</v>
      </c>
      <c r="B6484" s="1">
        <v>44265</v>
      </c>
      <c r="C6484">
        <v>4</v>
      </c>
    </row>
    <row r="6485" spans="1:3" ht="14.5" x14ac:dyDescent="0.35">
      <c r="A6485" s="104" t="s">
        <v>2375</v>
      </c>
      <c r="B6485" s="1">
        <v>44265</v>
      </c>
      <c r="C6485">
        <v>10</v>
      </c>
    </row>
    <row r="6486" spans="1:3" ht="14.5" x14ac:dyDescent="0.35">
      <c r="A6486" s="104" t="s">
        <v>1296</v>
      </c>
      <c r="B6486" s="1">
        <v>44265</v>
      </c>
      <c r="C6486">
        <v>1</v>
      </c>
    </row>
    <row r="6487" spans="1:3" ht="14.5" x14ac:dyDescent="0.35">
      <c r="A6487" s="104" t="s">
        <v>3528</v>
      </c>
      <c r="B6487" s="1">
        <v>44265</v>
      </c>
      <c r="C6487">
        <v>6</v>
      </c>
    </row>
    <row r="6488" spans="1:3" ht="14.5" x14ac:dyDescent="0.35">
      <c r="A6488" s="104" t="s">
        <v>1875</v>
      </c>
      <c r="B6488" s="1">
        <v>44265</v>
      </c>
      <c r="C6488">
        <v>10</v>
      </c>
    </row>
    <row r="6489" spans="1:3" ht="14.5" x14ac:dyDescent="0.35">
      <c r="A6489" s="104" t="s">
        <v>1856</v>
      </c>
      <c r="B6489" s="1">
        <v>44265</v>
      </c>
      <c r="C6489">
        <v>500</v>
      </c>
    </row>
    <row r="6490" spans="1:3" ht="14.5" x14ac:dyDescent="0.35">
      <c r="A6490" s="104" t="s">
        <v>3480</v>
      </c>
      <c r="B6490" s="1">
        <v>44265</v>
      </c>
      <c r="C6490">
        <v>1</v>
      </c>
    </row>
    <row r="6491" spans="1:3" ht="14.5" x14ac:dyDescent="0.35">
      <c r="A6491" s="104" t="s">
        <v>1503</v>
      </c>
      <c r="B6491" s="1">
        <v>44265</v>
      </c>
      <c r="C6491">
        <v>150</v>
      </c>
    </row>
    <row r="6492" spans="1:3" ht="14.5" x14ac:dyDescent="0.35">
      <c r="A6492" s="104" t="s">
        <v>1534</v>
      </c>
      <c r="B6492" s="1">
        <v>44265</v>
      </c>
      <c r="C6492">
        <v>150</v>
      </c>
    </row>
    <row r="6493" spans="1:3" ht="14.5" x14ac:dyDescent="0.35">
      <c r="A6493" s="104" t="s">
        <v>3529</v>
      </c>
      <c r="B6493" s="1">
        <v>44265</v>
      </c>
      <c r="C6493">
        <v>25</v>
      </c>
    </row>
    <row r="6494" spans="1:3" ht="14.5" x14ac:dyDescent="0.35">
      <c r="A6494" s="104" t="s">
        <v>825</v>
      </c>
      <c r="B6494" s="1">
        <v>44265</v>
      </c>
      <c r="C6494">
        <v>1</v>
      </c>
    </row>
    <row r="6495" spans="1:3" ht="14.5" x14ac:dyDescent="0.35">
      <c r="A6495" s="104" t="s">
        <v>13</v>
      </c>
      <c r="B6495" s="1">
        <v>44265</v>
      </c>
      <c r="C6495">
        <v>1</v>
      </c>
    </row>
    <row r="6496" spans="1:3" ht="14.5" x14ac:dyDescent="0.35">
      <c r="A6496" s="104" t="s">
        <v>33</v>
      </c>
      <c r="B6496" s="1">
        <v>44265</v>
      </c>
      <c r="C6496">
        <v>2</v>
      </c>
    </row>
    <row r="6497" spans="1:3" ht="14.5" x14ac:dyDescent="0.35">
      <c r="A6497" s="104" t="s">
        <v>2401</v>
      </c>
      <c r="B6497" s="1">
        <v>44265</v>
      </c>
      <c r="C6497">
        <v>25</v>
      </c>
    </row>
    <row r="6498" spans="1:3" ht="14.5" x14ac:dyDescent="0.35">
      <c r="A6498" s="104" t="s">
        <v>17</v>
      </c>
      <c r="B6498" s="1">
        <v>44265</v>
      </c>
      <c r="C6498">
        <v>1</v>
      </c>
    </row>
    <row r="6499" spans="1:3" ht="14.5" x14ac:dyDescent="0.35">
      <c r="A6499" s="104" t="s">
        <v>41</v>
      </c>
      <c r="B6499" s="1">
        <v>44265</v>
      </c>
      <c r="C6499">
        <v>1</v>
      </c>
    </row>
    <row r="6500" spans="1:3" ht="14.5" x14ac:dyDescent="0.35">
      <c r="A6500" s="104" t="s">
        <v>395</v>
      </c>
      <c r="B6500" s="1">
        <v>44265</v>
      </c>
      <c r="C6500">
        <v>1</v>
      </c>
    </row>
    <row r="6501" spans="1:3" ht="14.5" x14ac:dyDescent="0.35">
      <c r="A6501" s="104" t="s">
        <v>1921</v>
      </c>
      <c r="B6501" s="1">
        <v>44265</v>
      </c>
      <c r="C6501">
        <v>16</v>
      </c>
    </row>
    <row r="6502" spans="1:3" ht="14.5" x14ac:dyDescent="0.35">
      <c r="A6502" s="104" t="s">
        <v>2048</v>
      </c>
      <c r="B6502" s="1">
        <v>44265</v>
      </c>
      <c r="C6502">
        <v>8</v>
      </c>
    </row>
    <row r="6503" spans="1:3" ht="14.5" x14ac:dyDescent="0.35">
      <c r="A6503" s="104" t="s">
        <v>2578</v>
      </c>
      <c r="B6503" s="1">
        <v>44265</v>
      </c>
      <c r="C6503">
        <v>8</v>
      </c>
    </row>
    <row r="6504" spans="1:3" ht="14.5" x14ac:dyDescent="0.35">
      <c r="A6504" s="104" t="s">
        <v>19</v>
      </c>
      <c r="B6504" s="1">
        <v>44265</v>
      </c>
      <c r="C6504">
        <v>3</v>
      </c>
    </row>
    <row r="6505" spans="1:3" ht="14.5" x14ac:dyDescent="0.35">
      <c r="A6505" s="104" t="s">
        <v>20</v>
      </c>
      <c r="B6505" s="1">
        <v>44265</v>
      </c>
      <c r="C6505">
        <v>32</v>
      </c>
    </row>
    <row r="6506" spans="1:3" ht="14.5" x14ac:dyDescent="0.35">
      <c r="A6506" s="104" t="s">
        <v>1450</v>
      </c>
      <c r="B6506" s="1">
        <v>44265</v>
      </c>
      <c r="C6506">
        <v>32</v>
      </c>
    </row>
    <row r="6507" spans="1:3" ht="14.5" x14ac:dyDescent="0.35">
      <c r="A6507" s="104" t="s">
        <v>1675</v>
      </c>
      <c r="B6507" s="1">
        <v>44265</v>
      </c>
      <c r="C6507">
        <v>32</v>
      </c>
    </row>
    <row r="6508" spans="1:3" ht="14.5" x14ac:dyDescent="0.35">
      <c r="A6508" s="104" t="s">
        <v>2011</v>
      </c>
      <c r="B6508" s="1">
        <v>44265</v>
      </c>
      <c r="C6508">
        <v>1</v>
      </c>
    </row>
    <row r="6509" spans="1:3" ht="14.5" x14ac:dyDescent="0.35">
      <c r="A6509" s="104" t="s">
        <v>1859</v>
      </c>
      <c r="B6509" s="1">
        <v>44265</v>
      </c>
      <c r="C6509">
        <v>16</v>
      </c>
    </row>
    <row r="6510" spans="1:3" ht="14.5" x14ac:dyDescent="0.35">
      <c r="A6510" s="104" t="s">
        <v>3395</v>
      </c>
      <c r="B6510" s="1">
        <v>44265</v>
      </c>
      <c r="C6510">
        <v>1</v>
      </c>
    </row>
    <row r="6511" spans="1:3" ht="14.5" x14ac:dyDescent="0.35">
      <c r="A6511" s="104" t="s">
        <v>1371</v>
      </c>
      <c r="B6511" s="1">
        <v>44265</v>
      </c>
      <c r="C6511">
        <v>2</v>
      </c>
    </row>
    <row r="6512" spans="1:3" ht="14.5" x14ac:dyDescent="0.35">
      <c r="A6512" s="104" t="s">
        <v>1381</v>
      </c>
      <c r="B6512" s="1">
        <v>44265</v>
      </c>
      <c r="C6512">
        <v>6</v>
      </c>
    </row>
    <row r="6513" spans="1:3" ht="14.5" x14ac:dyDescent="0.35">
      <c r="A6513" s="104" t="s">
        <v>1688</v>
      </c>
      <c r="B6513" s="1">
        <v>44265</v>
      </c>
      <c r="C6513">
        <v>16</v>
      </c>
    </row>
    <row r="6514" spans="1:3" ht="14.5" x14ac:dyDescent="0.35">
      <c r="A6514" s="104" t="s">
        <v>1386</v>
      </c>
      <c r="B6514" s="1">
        <v>44265</v>
      </c>
      <c r="C6514">
        <v>16</v>
      </c>
    </row>
    <row r="6515" spans="1:3" ht="14.5" x14ac:dyDescent="0.35">
      <c r="A6515" s="104" t="s">
        <v>1927</v>
      </c>
      <c r="B6515" s="1">
        <v>44265</v>
      </c>
      <c r="C6515">
        <v>16</v>
      </c>
    </row>
    <row r="6516" spans="1:3" ht="14.5" x14ac:dyDescent="0.35">
      <c r="A6516" s="104" t="s">
        <v>2362</v>
      </c>
      <c r="B6516" s="1">
        <v>44265</v>
      </c>
      <c r="C6516">
        <v>4</v>
      </c>
    </row>
    <row r="6517" spans="1:3" ht="14.5" x14ac:dyDescent="0.35">
      <c r="A6517" s="104" t="s">
        <v>2014</v>
      </c>
      <c r="B6517" s="1">
        <v>44265</v>
      </c>
      <c r="C6517">
        <v>16</v>
      </c>
    </row>
    <row r="6518" spans="1:3" ht="14.5" x14ac:dyDescent="0.35">
      <c r="A6518" s="104" t="s">
        <v>1403</v>
      </c>
      <c r="B6518" s="1">
        <v>44265</v>
      </c>
      <c r="C6518">
        <v>8</v>
      </c>
    </row>
    <row r="6519" spans="1:3" ht="14.5" x14ac:dyDescent="0.35">
      <c r="A6519" s="104" t="s">
        <v>1919</v>
      </c>
      <c r="B6519" s="1">
        <v>44265</v>
      </c>
      <c r="C6519">
        <v>16</v>
      </c>
    </row>
    <row r="6520" spans="1:3" ht="14.5" x14ac:dyDescent="0.35">
      <c r="A6520" s="104" t="s">
        <v>1097</v>
      </c>
      <c r="B6520" s="1">
        <v>44265</v>
      </c>
      <c r="C6520">
        <v>2</v>
      </c>
    </row>
    <row r="6521" spans="1:3" ht="14.5" x14ac:dyDescent="0.35">
      <c r="A6521" s="104" t="s">
        <v>3393</v>
      </c>
      <c r="B6521" s="1">
        <v>44265</v>
      </c>
      <c r="C6521">
        <v>1</v>
      </c>
    </row>
    <row r="6522" spans="1:3" ht="14.5" x14ac:dyDescent="0.35">
      <c r="A6522" s="104" t="s">
        <v>2778</v>
      </c>
      <c r="B6522" s="1">
        <v>44265</v>
      </c>
      <c r="C6522">
        <v>4</v>
      </c>
    </row>
    <row r="6523" spans="1:3" ht="14.5" x14ac:dyDescent="0.35">
      <c r="A6523" s="104" t="s">
        <v>1415</v>
      </c>
      <c r="B6523" s="1">
        <v>44265</v>
      </c>
      <c r="C6523">
        <v>14</v>
      </c>
    </row>
    <row r="6524" spans="1:3" ht="14.5" x14ac:dyDescent="0.35">
      <c r="A6524" s="104" t="s">
        <v>2216</v>
      </c>
      <c r="B6524" s="1">
        <v>44265</v>
      </c>
      <c r="C6524">
        <v>2</v>
      </c>
    </row>
    <row r="6525" spans="1:3" ht="14.5" x14ac:dyDescent="0.35">
      <c r="A6525" s="104" t="s">
        <v>2291</v>
      </c>
      <c r="B6525" s="1">
        <v>44265</v>
      </c>
      <c r="C6525">
        <v>22</v>
      </c>
    </row>
    <row r="6526" spans="1:3" ht="14.5" x14ac:dyDescent="0.35">
      <c r="A6526" s="104" t="s">
        <v>2666</v>
      </c>
      <c r="B6526" s="1">
        <v>44265</v>
      </c>
      <c r="C6526">
        <v>4</v>
      </c>
    </row>
    <row r="6527" spans="1:3" ht="14.5" x14ac:dyDescent="0.35">
      <c r="A6527" s="104" t="s">
        <v>2667</v>
      </c>
      <c r="B6527" s="1">
        <v>44265</v>
      </c>
      <c r="C6527">
        <v>2</v>
      </c>
    </row>
    <row r="6528" spans="1:3" ht="14.5" x14ac:dyDescent="0.35">
      <c r="A6528" s="104" t="s">
        <v>2780</v>
      </c>
      <c r="B6528" s="1">
        <v>44265</v>
      </c>
      <c r="C6528">
        <v>8</v>
      </c>
    </row>
    <row r="6529" spans="1:3" ht="14.5" x14ac:dyDescent="0.35">
      <c r="A6529" s="104" t="s">
        <v>1943</v>
      </c>
      <c r="B6529" s="1">
        <v>44265</v>
      </c>
      <c r="C6529">
        <v>8</v>
      </c>
    </row>
    <row r="6530" spans="1:3" ht="14.5" x14ac:dyDescent="0.35">
      <c r="A6530" s="104" t="s">
        <v>2211</v>
      </c>
      <c r="B6530" s="1">
        <v>44265</v>
      </c>
      <c r="C6530">
        <v>10</v>
      </c>
    </row>
    <row r="6531" spans="1:3" ht="14.5" x14ac:dyDescent="0.35">
      <c r="A6531" s="104" t="s">
        <v>2745</v>
      </c>
      <c r="B6531" s="1">
        <v>44265</v>
      </c>
      <c r="C6531">
        <v>3</v>
      </c>
    </row>
    <row r="6532" spans="1:3" ht="14.5" x14ac:dyDescent="0.35">
      <c r="A6532" s="104" t="s">
        <v>1680</v>
      </c>
      <c r="B6532" s="1">
        <v>44265</v>
      </c>
      <c r="C6532">
        <v>24</v>
      </c>
    </row>
    <row r="6533" spans="1:3" ht="14.5" x14ac:dyDescent="0.35">
      <c r="A6533" s="104" t="s">
        <v>2973</v>
      </c>
      <c r="B6533" s="1">
        <v>44265</v>
      </c>
      <c r="C6533">
        <v>16</v>
      </c>
    </row>
    <row r="6534" spans="1:3" ht="14.5" x14ac:dyDescent="0.35">
      <c r="A6534" s="104" t="s">
        <v>2161</v>
      </c>
      <c r="B6534" s="1">
        <v>44265</v>
      </c>
      <c r="C6534">
        <v>8</v>
      </c>
    </row>
    <row r="6535" spans="1:3" ht="14.5" x14ac:dyDescent="0.35">
      <c r="A6535" s="104" t="s">
        <v>1408</v>
      </c>
      <c r="B6535" s="1">
        <v>44265</v>
      </c>
      <c r="C6535">
        <v>32</v>
      </c>
    </row>
    <row r="6536" spans="1:3" ht="14.5" x14ac:dyDescent="0.35">
      <c r="A6536" s="104" t="s">
        <v>1586</v>
      </c>
      <c r="B6536" s="1">
        <v>44265</v>
      </c>
      <c r="C6536">
        <v>32</v>
      </c>
    </row>
    <row r="6537" spans="1:3" ht="14.5" x14ac:dyDescent="0.35">
      <c r="A6537" s="104" t="s">
        <v>1862</v>
      </c>
      <c r="B6537" s="1">
        <v>44265</v>
      </c>
      <c r="C6537">
        <v>8</v>
      </c>
    </row>
    <row r="6538" spans="1:3" ht="14.5" x14ac:dyDescent="0.35">
      <c r="A6538" s="104" t="s">
        <v>1864</v>
      </c>
      <c r="B6538" s="1">
        <v>44265</v>
      </c>
      <c r="C6538">
        <v>8</v>
      </c>
    </row>
    <row r="6539" spans="1:3" ht="14.5" x14ac:dyDescent="0.35">
      <c r="A6539" s="104" t="s">
        <v>1438</v>
      </c>
      <c r="B6539" s="1">
        <v>44265</v>
      </c>
      <c r="C6539">
        <v>16</v>
      </c>
    </row>
    <row r="6540" spans="1:3" ht="14.5" x14ac:dyDescent="0.35">
      <c r="A6540" s="104" t="s">
        <v>1880</v>
      </c>
      <c r="B6540" s="1">
        <v>44265</v>
      </c>
      <c r="C6540">
        <v>16</v>
      </c>
    </row>
    <row r="6541" spans="1:3" ht="14.5" x14ac:dyDescent="0.35">
      <c r="A6541" s="104" t="s">
        <v>1442</v>
      </c>
      <c r="B6541" s="1">
        <v>44265</v>
      </c>
      <c r="C6541">
        <v>32</v>
      </c>
    </row>
    <row r="6542" spans="1:3" ht="14.5" x14ac:dyDescent="0.35">
      <c r="A6542" s="104" t="s">
        <v>1444</v>
      </c>
      <c r="B6542" s="1">
        <v>44265</v>
      </c>
      <c r="C6542">
        <v>16</v>
      </c>
    </row>
    <row r="6543" spans="1:3" ht="14.5" x14ac:dyDescent="0.35">
      <c r="A6543" s="104" t="s">
        <v>1445</v>
      </c>
      <c r="B6543" s="1">
        <v>44265</v>
      </c>
      <c r="C6543">
        <v>48</v>
      </c>
    </row>
    <row r="6544" spans="1:3" ht="14.5" x14ac:dyDescent="0.35">
      <c r="A6544" s="104" t="s">
        <v>1710</v>
      </c>
      <c r="B6544" s="1">
        <v>44265</v>
      </c>
      <c r="C6544">
        <v>32</v>
      </c>
    </row>
    <row r="6545" spans="1:3" ht="14.5" x14ac:dyDescent="0.35">
      <c r="A6545" s="104" t="s">
        <v>1588</v>
      </c>
      <c r="B6545" s="1">
        <v>44265</v>
      </c>
      <c r="C6545">
        <v>48</v>
      </c>
    </row>
    <row r="6546" spans="1:3" ht="14.5" x14ac:dyDescent="0.35">
      <c r="A6546" s="104" t="s">
        <v>1571</v>
      </c>
      <c r="B6546" s="1">
        <v>44265</v>
      </c>
      <c r="C6546">
        <v>16</v>
      </c>
    </row>
    <row r="6547" spans="1:3" ht="14.5" x14ac:dyDescent="0.35">
      <c r="A6547" s="104" t="s">
        <v>1498</v>
      </c>
      <c r="B6547" s="1">
        <v>44265</v>
      </c>
      <c r="C6547">
        <v>32</v>
      </c>
    </row>
    <row r="6548" spans="1:3" ht="14.5" x14ac:dyDescent="0.35">
      <c r="A6548" s="104" t="s">
        <v>1421</v>
      </c>
      <c r="B6548" s="1">
        <v>44265</v>
      </c>
      <c r="C6548">
        <v>64</v>
      </c>
    </row>
    <row r="6549" spans="1:3" ht="14.5" x14ac:dyDescent="0.35">
      <c r="A6549" s="104" t="s">
        <v>2758</v>
      </c>
      <c r="B6549" s="1">
        <v>44265</v>
      </c>
      <c r="C6549">
        <v>2</v>
      </c>
    </row>
    <row r="6550" spans="1:3" ht="14.5" x14ac:dyDescent="0.35">
      <c r="A6550" s="104" t="s">
        <v>2019</v>
      </c>
      <c r="B6550" s="1">
        <v>44265</v>
      </c>
      <c r="C6550">
        <v>16</v>
      </c>
    </row>
    <row r="6551" spans="1:3" ht="14.5" x14ac:dyDescent="0.35">
      <c r="A6551" s="104" t="s">
        <v>64</v>
      </c>
      <c r="B6551" s="1">
        <v>44265</v>
      </c>
      <c r="C6551">
        <v>1</v>
      </c>
    </row>
    <row r="6552" spans="1:3" ht="14.5" x14ac:dyDescent="0.35">
      <c r="A6552" s="104" t="s">
        <v>1456</v>
      </c>
      <c r="B6552" s="1">
        <v>44265</v>
      </c>
      <c r="C6552">
        <v>8</v>
      </c>
    </row>
    <row r="6553" spans="1:3" ht="14.5" x14ac:dyDescent="0.35">
      <c r="A6553" s="104" t="s">
        <v>6</v>
      </c>
      <c r="B6553" s="1">
        <v>44265</v>
      </c>
      <c r="C6553">
        <v>2</v>
      </c>
    </row>
    <row r="6554" spans="1:3" ht="14.5" x14ac:dyDescent="0.35">
      <c r="A6554" s="104" t="s">
        <v>1461</v>
      </c>
      <c r="B6554" s="1">
        <v>44265</v>
      </c>
      <c r="C6554">
        <v>16</v>
      </c>
    </row>
    <row r="6555" spans="1:3" ht="14.5" x14ac:dyDescent="0.35">
      <c r="A6555" s="104" t="s">
        <v>1822</v>
      </c>
      <c r="B6555" s="1">
        <v>44265</v>
      </c>
      <c r="C6555">
        <v>32</v>
      </c>
    </row>
    <row r="6556" spans="1:3" ht="14.5" x14ac:dyDescent="0.35">
      <c r="A6556" s="104" t="s">
        <v>1531</v>
      </c>
      <c r="B6556" s="1">
        <v>44265</v>
      </c>
      <c r="C6556">
        <v>48</v>
      </c>
    </row>
    <row r="6557" spans="1:3" ht="14.5" x14ac:dyDescent="0.35">
      <c r="A6557" s="104" t="s">
        <v>1808</v>
      </c>
      <c r="B6557" s="1">
        <v>44265</v>
      </c>
      <c r="C6557">
        <v>16</v>
      </c>
    </row>
    <row r="6558" spans="1:3" ht="14.5" x14ac:dyDescent="0.35">
      <c r="A6558" s="104" t="s">
        <v>1654</v>
      </c>
      <c r="B6558" s="1">
        <v>44265</v>
      </c>
      <c r="C6558">
        <v>48</v>
      </c>
    </row>
    <row r="6559" spans="1:3" ht="14.5" x14ac:dyDescent="0.35">
      <c r="A6559" s="104" t="s">
        <v>8</v>
      </c>
      <c r="B6559" s="1">
        <v>44265</v>
      </c>
      <c r="C6559">
        <v>5</v>
      </c>
    </row>
    <row r="6560" spans="1:3" ht="14.5" x14ac:dyDescent="0.35">
      <c r="A6560" s="104" t="s">
        <v>1314</v>
      </c>
      <c r="B6560" s="1">
        <v>44265</v>
      </c>
      <c r="C6560">
        <v>50</v>
      </c>
    </row>
    <row r="6561" spans="1:3" ht="14.5" x14ac:dyDescent="0.35">
      <c r="A6561" s="104" t="s">
        <v>10</v>
      </c>
      <c r="B6561" s="1">
        <v>44265</v>
      </c>
      <c r="C6561">
        <v>2</v>
      </c>
    </row>
    <row r="6562" spans="1:3" ht="14.5" x14ac:dyDescent="0.35">
      <c r="A6562" s="104" t="s">
        <v>1334</v>
      </c>
      <c r="B6562" s="1">
        <v>44265</v>
      </c>
      <c r="C6562">
        <v>120</v>
      </c>
    </row>
    <row r="6563" spans="1:3" ht="14.5" x14ac:dyDescent="0.35">
      <c r="A6563" s="104" t="s">
        <v>1580</v>
      </c>
      <c r="B6563" s="1">
        <v>44265</v>
      </c>
      <c r="C6563">
        <v>1</v>
      </c>
    </row>
    <row r="6564" spans="1:3" ht="14.5" x14ac:dyDescent="0.35">
      <c r="A6564" s="104" t="s">
        <v>1482</v>
      </c>
      <c r="B6564" s="1">
        <v>44265</v>
      </c>
      <c r="C6564">
        <v>2</v>
      </c>
    </row>
    <row r="6565" spans="1:3" ht="14.5" x14ac:dyDescent="0.35">
      <c r="A6565" s="104" t="s">
        <v>1843</v>
      </c>
      <c r="B6565" s="1">
        <v>44265</v>
      </c>
      <c r="C6565">
        <v>2</v>
      </c>
    </row>
    <row r="6566" spans="1:3" ht="14.5" x14ac:dyDescent="0.35">
      <c r="A6566" s="104" t="s">
        <v>1316</v>
      </c>
      <c r="B6566" s="1">
        <v>44265</v>
      </c>
      <c r="C6566">
        <v>300</v>
      </c>
    </row>
    <row r="6567" spans="1:3" ht="14.5" x14ac:dyDescent="0.35">
      <c r="A6567" s="104" t="s">
        <v>1976</v>
      </c>
      <c r="B6567" s="1">
        <v>44265</v>
      </c>
      <c r="C6567">
        <v>50</v>
      </c>
    </row>
    <row r="6568" spans="1:3" ht="14.5" x14ac:dyDescent="0.35">
      <c r="A6568" s="104" t="s">
        <v>1312</v>
      </c>
      <c r="B6568" s="1">
        <v>44265</v>
      </c>
      <c r="C6568">
        <v>100</v>
      </c>
    </row>
    <row r="6569" spans="1:3" ht="14.5" x14ac:dyDescent="0.35">
      <c r="A6569" s="104" t="s">
        <v>2420</v>
      </c>
      <c r="B6569" s="1">
        <v>44265</v>
      </c>
      <c r="C6569">
        <v>50</v>
      </c>
    </row>
    <row r="6570" spans="1:3" ht="14.5" x14ac:dyDescent="0.35">
      <c r="A6570" s="104" t="s">
        <v>3530</v>
      </c>
      <c r="B6570" s="1">
        <v>44265</v>
      </c>
      <c r="C6570">
        <v>12</v>
      </c>
    </row>
    <row r="6571" spans="1:3" ht="14.5" x14ac:dyDescent="0.35">
      <c r="A6571" s="104" t="s">
        <v>3366</v>
      </c>
      <c r="B6571" s="1">
        <v>44265</v>
      </c>
      <c r="C6571">
        <v>12</v>
      </c>
    </row>
    <row r="6572" spans="1:3" ht="14.5" x14ac:dyDescent="0.35">
      <c r="A6572" s="104" t="s">
        <v>1364</v>
      </c>
      <c r="B6572" s="1">
        <v>44265</v>
      </c>
      <c r="C6572">
        <v>3</v>
      </c>
    </row>
    <row r="6573" spans="1:3" ht="14.5" x14ac:dyDescent="0.35">
      <c r="A6573" s="104" t="s">
        <v>1788</v>
      </c>
      <c r="B6573" s="1">
        <v>44265</v>
      </c>
      <c r="C6573">
        <v>100</v>
      </c>
    </row>
    <row r="6574" spans="1:3" ht="14.5" x14ac:dyDescent="0.35">
      <c r="A6574" s="104" t="s">
        <v>3531</v>
      </c>
      <c r="B6574" s="1">
        <v>44265</v>
      </c>
      <c r="C6574">
        <v>1</v>
      </c>
    </row>
    <row r="6575" spans="1:3" ht="14.5" x14ac:dyDescent="0.35">
      <c r="A6575" s="104" t="s">
        <v>2582</v>
      </c>
      <c r="B6575" s="1">
        <v>44265</v>
      </c>
      <c r="C6575">
        <v>1</v>
      </c>
    </row>
    <row r="6576" spans="1:3" ht="14.5" x14ac:dyDescent="0.35">
      <c r="A6576" s="104" t="s">
        <v>15</v>
      </c>
      <c r="B6576" s="1">
        <v>44265</v>
      </c>
      <c r="C6576">
        <v>1</v>
      </c>
    </row>
    <row r="6577" spans="1:3" ht="14.5" x14ac:dyDescent="0.35">
      <c r="A6577" s="104" t="s">
        <v>381</v>
      </c>
      <c r="B6577" s="1">
        <v>44265</v>
      </c>
      <c r="C6577">
        <v>1</v>
      </c>
    </row>
    <row r="6578" spans="1:3" ht="14.5" x14ac:dyDescent="0.35">
      <c r="A6578" s="104" t="s">
        <v>110</v>
      </c>
      <c r="B6578" s="1">
        <v>44265</v>
      </c>
      <c r="C6578">
        <v>1</v>
      </c>
    </row>
    <row r="6579" spans="1:3" ht="14.5" x14ac:dyDescent="0.35">
      <c r="A6579" s="104" t="s">
        <v>2818</v>
      </c>
      <c r="B6579" s="1">
        <v>44265</v>
      </c>
      <c r="C6579">
        <v>16</v>
      </c>
    </row>
    <row r="6580" spans="1:3" ht="14.5" x14ac:dyDescent="0.35">
      <c r="A6580" s="104" t="s">
        <v>2072</v>
      </c>
      <c r="B6580" s="1">
        <v>44265</v>
      </c>
      <c r="C6580">
        <v>3</v>
      </c>
    </row>
    <row r="6581" spans="1:3" ht="14.5" x14ac:dyDescent="0.35">
      <c r="A6581" s="104" t="s">
        <v>2084</v>
      </c>
      <c r="B6581" s="1">
        <v>44265</v>
      </c>
      <c r="C6581">
        <v>2</v>
      </c>
    </row>
    <row r="6582" spans="1:3" ht="14.5" x14ac:dyDescent="0.35">
      <c r="A6582" s="104" t="s">
        <v>2100</v>
      </c>
      <c r="B6582" s="1">
        <v>44265</v>
      </c>
      <c r="C6582">
        <v>4</v>
      </c>
    </row>
    <row r="6583" spans="1:3" ht="14.5" x14ac:dyDescent="0.35">
      <c r="A6583" s="104" t="s">
        <v>3532</v>
      </c>
      <c r="B6583" s="1">
        <v>44265</v>
      </c>
      <c r="C6583">
        <v>2</v>
      </c>
    </row>
    <row r="6584" spans="1:3" ht="14.5" x14ac:dyDescent="0.35">
      <c r="A6584" s="104" t="s">
        <v>2123</v>
      </c>
      <c r="B6584" s="1">
        <v>44265</v>
      </c>
      <c r="C6584">
        <v>2</v>
      </c>
    </row>
    <row r="6585" spans="1:3" ht="14.5" x14ac:dyDescent="0.35">
      <c r="A6585" s="104" t="s">
        <v>530</v>
      </c>
      <c r="B6585" s="1">
        <v>44265</v>
      </c>
      <c r="C6585">
        <v>4</v>
      </c>
    </row>
    <row r="6586" spans="1:3" ht="14.5" x14ac:dyDescent="0.35">
      <c r="A6586" s="104" t="s">
        <v>215</v>
      </c>
      <c r="B6586" s="1">
        <v>44265</v>
      </c>
      <c r="C6586">
        <v>10</v>
      </c>
    </row>
    <row r="6587" spans="1:3" ht="14.5" x14ac:dyDescent="0.35">
      <c r="A6587" s="104" t="s">
        <v>1568</v>
      </c>
      <c r="B6587" s="1">
        <v>44265</v>
      </c>
      <c r="C6587">
        <v>1</v>
      </c>
    </row>
    <row r="6588" spans="1:3" ht="14.5" x14ac:dyDescent="0.35">
      <c r="A6588" s="104" t="s">
        <v>1765</v>
      </c>
      <c r="B6588" s="1">
        <v>44265</v>
      </c>
      <c r="C6588">
        <v>1</v>
      </c>
    </row>
    <row r="6589" spans="1:3" ht="14.5" x14ac:dyDescent="0.35">
      <c r="A6589" s="104" t="s">
        <v>3233</v>
      </c>
      <c r="B6589" s="1">
        <v>44265</v>
      </c>
      <c r="C6589">
        <v>1</v>
      </c>
    </row>
    <row r="6590" spans="1:3" ht="14.5" x14ac:dyDescent="0.35">
      <c r="A6590" s="104" t="s">
        <v>1531</v>
      </c>
      <c r="B6590" s="1">
        <v>44265</v>
      </c>
      <c r="C6590">
        <v>64</v>
      </c>
    </row>
    <row r="6591" spans="1:3" ht="14.5" x14ac:dyDescent="0.35">
      <c r="A6591" s="104" t="s">
        <v>3119</v>
      </c>
      <c r="B6591" s="1">
        <v>44265</v>
      </c>
      <c r="C6591">
        <v>1</v>
      </c>
    </row>
    <row r="6592" spans="1:3" ht="14.5" x14ac:dyDescent="0.35">
      <c r="A6592" s="104" t="s">
        <v>3239</v>
      </c>
      <c r="B6592" s="1">
        <v>44265</v>
      </c>
      <c r="C6592">
        <v>1</v>
      </c>
    </row>
    <row r="6593" spans="1:3" ht="14.5" x14ac:dyDescent="0.35">
      <c r="A6593" s="104" t="s">
        <v>1642</v>
      </c>
      <c r="B6593" s="1">
        <v>44265</v>
      </c>
      <c r="C6593">
        <v>1</v>
      </c>
    </row>
    <row r="6594" spans="1:3" ht="14.5" x14ac:dyDescent="0.35">
      <c r="A6594" s="104" t="s">
        <v>1605</v>
      </c>
      <c r="B6594" s="1">
        <v>44265</v>
      </c>
      <c r="C6594">
        <v>1</v>
      </c>
    </row>
    <row r="6595" spans="1:3" ht="14.5" x14ac:dyDescent="0.35">
      <c r="A6595" s="104" t="s">
        <v>2215</v>
      </c>
      <c r="B6595" s="1">
        <v>44265</v>
      </c>
      <c r="C6595">
        <v>2</v>
      </c>
    </row>
    <row r="6596" spans="1:3" ht="14.5" x14ac:dyDescent="0.35">
      <c r="A6596" s="104" t="s">
        <v>1663</v>
      </c>
      <c r="B6596" s="1">
        <v>44265</v>
      </c>
      <c r="C6596">
        <v>1</v>
      </c>
    </row>
    <row r="6597" spans="1:3" ht="14.5" x14ac:dyDescent="0.35">
      <c r="A6597" s="104" t="s">
        <v>2218</v>
      </c>
      <c r="B6597" s="1">
        <v>44265</v>
      </c>
      <c r="C6597">
        <v>2</v>
      </c>
    </row>
    <row r="6598" spans="1:3" ht="14.5" x14ac:dyDescent="0.35">
      <c r="A6598" s="104" t="s">
        <v>2587</v>
      </c>
      <c r="B6598" s="1">
        <v>44265</v>
      </c>
      <c r="C6598">
        <v>8</v>
      </c>
    </row>
    <row r="6599" spans="1:3" ht="14.5" x14ac:dyDescent="0.35">
      <c r="A6599" s="104" t="s">
        <v>2587</v>
      </c>
      <c r="B6599" s="1">
        <v>44265</v>
      </c>
      <c r="C6599">
        <v>8</v>
      </c>
    </row>
    <row r="6600" spans="1:3" ht="14.5" x14ac:dyDescent="0.35">
      <c r="A6600" s="104" t="s">
        <v>1572</v>
      </c>
      <c r="B6600" s="1">
        <v>44265</v>
      </c>
      <c r="C6600">
        <v>2</v>
      </c>
    </row>
    <row r="6601" spans="1:3" ht="14.5" x14ac:dyDescent="0.35">
      <c r="A6601" s="104" t="s">
        <v>1972</v>
      </c>
      <c r="B6601" s="1">
        <v>44265</v>
      </c>
      <c r="C6601">
        <v>16</v>
      </c>
    </row>
    <row r="6602" spans="1:3" ht="14.5" x14ac:dyDescent="0.35">
      <c r="A6602" s="104" t="s">
        <v>3533</v>
      </c>
      <c r="B6602" s="1">
        <v>44265</v>
      </c>
      <c r="C6602">
        <v>1</v>
      </c>
    </row>
    <row r="6603" spans="1:3" ht="14.5" x14ac:dyDescent="0.35">
      <c r="A6603" s="104" t="s">
        <v>1583</v>
      </c>
      <c r="B6603" s="1">
        <v>44265</v>
      </c>
      <c r="C6603">
        <v>1</v>
      </c>
    </row>
    <row r="6604" spans="1:3" ht="14.5" x14ac:dyDescent="0.35">
      <c r="A6604" s="104" t="s">
        <v>3220</v>
      </c>
      <c r="B6604" s="1">
        <v>44265</v>
      </c>
      <c r="C6604">
        <v>1</v>
      </c>
    </row>
    <row r="6605" spans="1:3" ht="14.5" x14ac:dyDescent="0.35">
      <c r="A6605" s="104" t="s">
        <v>2212</v>
      </c>
      <c r="B6605" s="1">
        <v>44265</v>
      </c>
      <c r="C6605">
        <v>1</v>
      </c>
    </row>
    <row r="6606" spans="1:3" ht="14.5" x14ac:dyDescent="0.35">
      <c r="A6606" s="104" t="s">
        <v>2213</v>
      </c>
      <c r="B6606" s="1">
        <v>44265</v>
      </c>
      <c r="C6606">
        <v>3</v>
      </c>
    </row>
    <row r="6607" spans="1:3" ht="14.5" x14ac:dyDescent="0.35">
      <c r="A6607" s="104" t="s">
        <v>1401</v>
      </c>
      <c r="B6607" s="1">
        <v>44265</v>
      </c>
      <c r="C6607">
        <v>50</v>
      </c>
    </row>
    <row r="6608" spans="1:3" ht="14.5" x14ac:dyDescent="0.35">
      <c r="A6608" s="104" t="s">
        <v>1389</v>
      </c>
      <c r="B6608" s="1">
        <v>44265</v>
      </c>
      <c r="C6608">
        <v>100</v>
      </c>
    </row>
    <row r="6609" spans="1:3" ht="14.5" x14ac:dyDescent="0.35">
      <c r="A6609" s="104" t="s">
        <v>2419</v>
      </c>
      <c r="B6609" s="1">
        <v>44265</v>
      </c>
      <c r="C6609">
        <v>50</v>
      </c>
    </row>
    <row r="6610" spans="1:3" ht="14.5" x14ac:dyDescent="0.35">
      <c r="A6610" s="104" t="s">
        <v>2026</v>
      </c>
      <c r="B6610" s="1">
        <v>44265</v>
      </c>
      <c r="C6610">
        <v>50</v>
      </c>
    </row>
    <row r="6611" spans="1:3" ht="14.5" x14ac:dyDescent="0.35">
      <c r="A6611" s="104" t="s">
        <v>1309</v>
      </c>
      <c r="B6611" s="1">
        <v>44265</v>
      </c>
      <c r="C6611">
        <v>6000</v>
      </c>
    </row>
    <row r="6612" spans="1:3" ht="14.5" x14ac:dyDescent="0.35">
      <c r="A6612" s="104" t="s">
        <v>1936</v>
      </c>
      <c r="B6612" s="1">
        <v>44265</v>
      </c>
      <c r="C6612">
        <v>50</v>
      </c>
    </row>
    <row r="6613" spans="1:3" ht="14.5" x14ac:dyDescent="0.35">
      <c r="A6613" s="104" t="s">
        <v>1419</v>
      </c>
      <c r="B6613" s="1">
        <v>44265</v>
      </c>
      <c r="C6613">
        <v>100</v>
      </c>
    </row>
    <row r="6614" spans="1:3" ht="14.5" x14ac:dyDescent="0.35">
      <c r="A6614" s="104" t="s">
        <v>1366</v>
      </c>
      <c r="B6614" s="1">
        <v>44265</v>
      </c>
      <c r="C6614">
        <v>100</v>
      </c>
    </row>
    <row r="6615" spans="1:3" ht="14.5" x14ac:dyDescent="0.35">
      <c r="A6615" s="104" t="s">
        <v>1383</v>
      </c>
      <c r="B6615" s="1">
        <v>44265</v>
      </c>
      <c r="C6615">
        <v>100</v>
      </c>
    </row>
    <row r="6616" spans="1:3" ht="14.5" x14ac:dyDescent="0.35">
      <c r="A6616" s="104" t="s">
        <v>1327</v>
      </c>
      <c r="B6616" s="1">
        <v>44265</v>
      </c>
      <c r="C6616">
        <v>100</v>
      </c>
    </row>
    <row r="6617" spans="1:3" ht="14.5" x14ac:dyDescent="0.35">
      <c r="A6617" s="104" t="s">
        <v>1299</v>
      </c>
      <c r="B6617" s="1">
        <v>44265</v>
      </c>
      <c r="C6617">
        <v>500</v>
      </c>
    </row>
    <row r="6618" spans="1:3" ht="14.5" x14ac:dyDescent="0.35">
      <c r="A6618" s="104" t="s">
        <v>1556</v>
      </c>
      <c r="B6618" s="1">
        <v>44265</v>
      </c>
      <c r="C6618">
        <v>2</v>
      </c>
    </row>
    <row r="6619" spans="1:3" ht="14.5" x14ac:dyDescent="0.35">
      <c r="A6619" s="104" t="s">
        <v>3146</v>
      </c>
      <c r="B6619" s="1">
        <v>44265</v>
      </c>
      <c r="C6619">
        <v>1</v>
      </c>
    </row>
    <row r="6620" spans="1:3" ht="14.5" x14ac:dyDescent="0.35">
      <c r="A6620" s="104" t="s">
        <v>1777</v>
      </c>
      <c r="B6620" s="1">
        <v>44265</v>
      </c>
      <c r="C6620">
        <v>100</v>
      </c>
    </row>
    <row r="6621" spans="1:3" ht="14.5" x14ac:dyDescent="0.35">
      <c r="A6621" s="104" t="s">
        <v>36</v>
      </c>
      <c r="B6621" s="1">
        <v>44265</v>
      </c>
      <c r="C6621">
        <v>4</v>
      </c>
    </row>
    <row r="6622" spans="1:3" ht="14.5" x14ac:dyDescent="0.35">
      <c r="A6622" s="104" t="s">
        <v>1154</v>
      </c>
      <c r="B6622" s="1">
        <v>44265</v>
      </c>
      <c r="C6622">
        <v>2</v>
      </c>
    </row>
    <row r="6623" spans="1:3" ht="14.5" x14ac:dyDescent="0.35">
      <c r="A6623" s="104" t="s">
        <v>1451</v>
      </c>
      <c r="B6623" s="1">
        <v>44265</v>
      </c>
      <c r="C6623">
        <v>300</v>
      </c>
    </row>
    <row r="6624" spans="1:3" ht="14.5" x14ac:dyDescent="0.35">
      <c r="A6624" s="104" t="s">
        <v>1393</v>
      </c>
      <c r="B6624" s="1">
        <v>44265</v>
      </c>
      <c r="C6624">
        <v>400</v>
      </c>
    </row>
    <row r="6625" spans="1:3" ht="14.5" x14ac:dyDescent="0.35">
      <c r="A6625" s="104" t="s">
        <v>2214</v>
      </c>
      <c r="B6625" s="1">
        <v>44265</v>
      </c>
      <c r="C6625">
        <v>4</v>
      </c>
    </row>
    <row r="6626" spans="1:3" ht="14.5" x14ac:dyDescent="0.35">
      <c r="A6626" s="104" t="s">
        <v>1930</v>
      </c>
      <c r="B6626" s="1">
        <v>44265</v>
      </c>
      <c r="C6626">
        <v>8</v>
      </c>
    </row>
    <row r="6627" spans="1:3" ht="14.5" x14ac:dyDescent="0.35">
      <c r="A6627" s="104" t="s">
        <v>1445</v>
      </c>
      <c r="B6627" s="1">
        <v>44265</v>
      </c>
      <c r="C6627">
        <v>16</v>
      </c>
    </row>
    <row r="6628" spans="1:3" ht="14.5" x14ac:dyDescent="0.35">
      <c r="A6628" s="104" t="s">
        <v>2599</v>
      </c>
      <c r="B6628" s="1">
        <v>44265</v>
      </c>
      <c r="C6628">
        <v>1</v>
      </c>
    </row>
    <row r="6629" spans="1:3" ht="14.5" x14ac:dyDescent="0.35">
      <c r="A6629" s="104" t="s">
        <v>1305</v>
      </c>
      <c r="B6629" s="1">
        <v>44265</v>
      </c>
      <c r="C6629">
        <v>2</v>
      </c>
    </row>
    <row r="6630" spans="1:3" ht="14.5" x14ac:dyDescent="0.35">
      <c r="A6630" s="104" t="s">
        <v>3535</v>
      </c>
      <c r="B6630" s="1">
        <v>44265</v>
      </c>
      <c r="C6630">
        <v>2</v>
      </c>
    </row>
    <row r="6631" spans="1:3" ht="14.5" x14ac:dyDescent="0.35">
      <c r="A6631" s="104" t="s">
        <v>2218</v>
      </c>
      <c r="B6631" s="1">
        <v>44265</v>
      </c>
      <c r="C6631">
        <v>1</v>
      </c>
    </row>
    <row r="6632" spans="1:3" ht="14.5" x14ac:dyDescent="0.35">
      <c r="A6632" s="104" t="s">
        <v>3132</v>
      </c>
      <c r="B6632" s="1">
        <v>44265</v>
      </c>
      <c r="C6632">
        <v>1</v>
      </c>
    </row>
    <row r="6633" spans="1:3" ht="14.5" x14ac:dyDescent="0.35">
      <c r="A6633" s="104" t="s">
        <v>1482</v>
      </c>
      <c r="B6633" s="1">
        <v>44265</v>
      </c>
      <c r="C6633">
        <v>1</v>
      </c>
    </row>
    <row r="6634" spans="1:3" ht="14.5" x14ac:dyDescent="0.35">
      <c r="A6634" s="104" t="s">
        <v>3536</v>
      </c>
      <c r="B6634" s="1">
        <v>44265</v>
      </c>
      <c r="C6634">
        <v>3</v>
      </c>
    </row>
    <row r="6635" spans="1:3" ht="14.5" x14ac:dyDescent="0.35">
      <c r="A6635" s="104" t="s">
        <v>2635</v>
      </c>
      <c r="B6635" s="1">
        <v>44265</v>
      </c>
      <c r="C6635">
        <v>3</v>
      </c>
    </row>
    <row r="6636" spans="1:3" ht="14.5" x14ac:dyDescent="0.35">
      <c r="A6636" s="104" t="s">
        <v>2860</v>
      </c>
      <c r="B6636" s="1">
        <v>44265</v>
      </c>
      <c r="C6636">
        <v>5</v>
      </c>
    </row>
    <row r="6637" spans="1:3" ht="14.5" x14ac:dyDescent="0.35">
      <c r="A6637" s="106">
        <v>1193492</v>
      </c>
      <c r="B6637" s="1">
        <v>44265</v>
      </c>
      <c r="C6637">
        <v>2</v>
      </c>
    </row>
    <row r="6638" spans="1:3" ht="14.5" x14ac:dyDescent="0.35">
      <c r="A6638" s="106">
        <v>1262524</v>
      </c>
      <c r="B6638" s="1">
        <v>44265</v>
      </c>
      <c r="C6638">
        <v>1</v>
      </c>
    </row>
    <row r="6639" spans="1:3" ht="14.5" x14ac:dyDescent="0.35">
      <c r="A6639" s="106">
        <v>1262524</v>
      </c>
      <c r="B6639" s="1">
        <v>44265</v>
      </c>
      <c r="C6639">
        <v>2</v>
      </c>
    </row>
    <row r="6640" spans="1:3" ht="14.5" x14ac:dyDescent="0.35">
      <c r="A6640" s="104" t="s">
        <v>3537</v>
      </c>
      <c r="B6640" s="1">
        <v>44265</v>
      </c>
      <c r="C6640">
        <v>3</v>
      </c>
    </row>
    <row r="6641" spans="1:3" ht="14.5" x14ac:dyDescent="0.35">
      <c r="A6641" s="104" t="s">
        <v>2631</v>
      </c>
      <c r="B6641" s="1">
        <v>44265</v>
      </c>
      <c r="C6641">
        <v>2</v>
      </c>
    </row>
    <row r="6642" spans="1:3" ht="14.5" x14ac:dyDescent="0.35">
      <c r="A6642" s="104" t="s">
        <v>3538</v>
      </c>
      <c r="B6642" s="1">
        <v>44265</v>
      </c>
      <c r="C6642">
        <v>16</v>
      </c>
    </row>
    <row r="6643" spans="1:3" ht="14.5" x14ac:dyDescent="0.35">
      <c r="A6643" s="104" t="s">
        <v>3539</v>
      </c>
      <c r="B6643" s="1">
        <v>44265</v>
      </c>
      <c r="C6643">
        <v>20</v>
      </c>
    </row>
    <row r="6644" spans="1:3" ht="14.5" x14ac:dyDescent="0.35">
      <c r="A6644" s="104" t="s">
        <v>3540</v>
      </c>
      <c r="B6644" s="1">
        <v>44265</v>
      </c>
      <c r="C6644">
        <v>10</v>
      </c>
    </row>
    <row r="6645" spans="1:3" ht="14.5" x14ac:dyDescent="0.35">
      <c r="A6645" s="104" t="s">
        <v>3541</v>
      </c>
      <c r="B6645" s="1">
        <v>44265</v>
      </c>
      <c r="C6645">
        <v>32</v>
      </c>
    </row>
    <row r="6646" spans="1:3" ht="14.5" x14ac:dyDescent="0.35">
      <c r="A6646" s="104" t="s">
        <v>3542</v>
      </c>
      <c r="B6646" s="1">
        <v>44265</v>
      </c>
      <c r="C6646">
        <v>32</v>
      </c>
    </row>
    <row r="6647" spans="1:3" ht="14.5" x14ac:dyDescent="0.35">
      <c r="A6647" s="104" t="s">
        <v>3543</v>
      </c>
      <c r="B6647" s="1">
        <v>44265</v>
      </c>
      <c r="C6647">
        <v>24</v>
      </c>
    </row>
    <row r="6648" spans="1:3" ht="14.5" x14ac:dyDescent="0.35">
      <c r="A6648" s="104" t="s">
        <v>3543</v>
      </c>
      <c r="B6648" s="1">
        <v>44265</v>
      </c>
      <c r="C6648">
        <v>6</v>
      </c>
    </row>
    <row r="6649" spans="1:3" ht="14.5" x14ac:dyDescent="0.35">
      <c r="A6649" s="104" t="s">
        <v>3544</v>
      </c>
      <c r="B6649" s="1">
        <v>44265</v>
      </c>
      <c r="C6649">
        <v>32</v>
      </c>
    </row>
    <row r="6650" spans="1:3" ht="14.5" x14ac:dyDescent="0.35">
      <c r="A6650" s="104" t="s">
        <v>3545</v>
      </c>
      <c r="B6650" s="1">
        <v>44265</v>
      </c>
      <c r="C6650">
        <v>16</v>
      </c>
    </row>
    <row r="6651" spans="1:3" ht="14.5" x14ac:dyDescent="0.35">
      <c r="A6651" s="104" t="s">
        <v>3545</v>
      </c>
      <c r="B6651" s="1">
        <v>44265</v>
      </c>
      <c r="C6651">
        <v>16</v>
      </c>
    </row>
    <row r="6652" spans="1:3" ht="14.5" x14ac:dyDescent="0.35">
      <c r="A6652" s="104" t="s">
        <v>3285</v>
      </c>
      <c r="B6652" s="1">
        <v>44265</v>
      </c>
      <c r="C6652">
        <v>24</v>
      </c>
    </row>
    <row r="6653" spans="1:3" ht="14.5" x14ac:dyDescent="0.35">
      <c r="A6653" s="104" t="s">
        <v>3287</v>
      </c>
      <c r="B6653" s="1">
        <v>44265</v>
      </c>
      <c r="C6653">
        <v>40</v>
      </c>
    </row>
    <row r="6654" spans="1:3" ht="14.5" x14ac:dyDescent="0.35">
      <c r="A6654" s="104" t="s">
        <v>2327</v>
      </c>
      <c r="B6654" s="1">
        <v>44265</v>
      </c>
      <c r="C6654">
        <v>24</v>
      </c>
    </row>
    <row r="6655" spans="1:3" ht="14.5" x14ac:dyDescent="0.35">
      <c r="A6655" s="104" t="s">
        <v>2350</v>
      </c>
      <c r="B6655" s="1">
        <v>44265</v>
      </c>
      <c r="C6655">
        <v>8</v>
      </c>
    </row>
    <row r="6656" spans="1:3" ht="14.5" x14ac:dyDescent="0.35">
      <c r="A6656" s="104" t="s">
        <v>2350</v>
      </c>
      <c r="B6656" s="1">
        <v>44265</v>
      </c>
      <c r="C6656">
        <v>72</v>
      </c>
    </row>
    <row r="6657" spans="1:3" ht="14.5" x14ac:dyDescent="0.35">
      <c r="A6657" s="104" t="s">
        <v>3546</v>
      </c>
      <c r="B6657" s="1">
        <v>44265</v>
      </c>
      <c r="C6657">
        <v>40</v>
      </c>
    </row>
    <row r="6658" spans="1:3" ht="14.5" x14ac:dyDescent="0.35">
      <c r="A6658" s="104" t="s">
        <v>3547</v>
      </c>
      <c r="B6658" s="1">
        <v>44265</v>
      </c>
      <c r="C6658">
        <v>40</v>
      </c>
    </row>
    <row r="6659" spans="1:3" ht="14.5" x14ac:dyDescent="0.35">
      <c r="A6659" s="104" t="s">
        <v>3548</v>
      </c>
      <c r="B6659" s="1">
        <v>44265</v>
      </c>
      <c r="C6659">
        <v>40</v>
      </c>
    </row>
    <row r="6660" spans="1:3" ht="14.5" x14ac:dyDescent="0.35">
      <c r="A6660" s="104" t="s">
        <v>2326</v>
      </c>
      <c r="B6660" s="1">
        <v>44265</v>
      </c>
      <c r="C6660">
        <v>30</v>
      </c>
    </row>
    <row r="6661" spans="1:3" ht="14.5" x14ac:dyDescent="0.35">
      <c r="A6661" s="104" t="s">
        <v>3197</v>
      </c>
      <c r="B6661" s="1">
        <v>44265</v>
      </c>
      <c r="C6661">
        <v>24</v>
      </c>
    </row>
    <row r="6662" spans="1:3" ht="14.5" x14ac:dyDescent="0.35">
      <c r="A6662" s="104" t="s">
        <v>2059</v>
      </c>
      <c r="B6662" s="1">
        <v>44265</v>
      </c>
      <c r="C6662">
        <v>20</v>
      </c>
    </row>
    <row r="6663" spans="1:3" ht="14.5" x14ac:dyDescent="0.35">
      <c r="A6663" s="104" t="s">
        <v>2365</v>
      </c>
      <c r="B6663" s="1">
        <v>44265</v>
      </c>
      <c r="C6663">
        <v>40</v>
      </c>
    </row>
    <row r="6664" spans="1:3" ht="14.5" x14ac:dyDescent="0.35">
      <c r="A6664" s="104" t="s">
        <v>3517</v>
      </c>
      <c r="B6664" s="1">
        <v>44265</v>
      </c>
      <c r="C6664">
        <v>8</v>
      </c>
    </row>
    <row r="6665" spans="1:3" ht="14.5" x14ac:dyDescent="0.35">
      <c r="A6665" s="104" t="s">
        <v>2548</v>
      </c>
      <c r="B6665" s="1">
        <v>44265</v>
      </c>
      <c r="C6665">
        <v>8</v>
      </c>
    </row>
    <row r="6666" spans="1:3" ht="14.5" x14ac:dyDescent="0.35">
      <c r="A6666" s="104" t="s">
        <v>2548</v>
      </c>
      <c r="B6666" s="1">
        <v>44265</v>
      </c>
      <c r="C6666">
        <v>8</v>
      </c>
    </row>
    <row r="6667" spans="1:3" ht="14.5" x14ac:dyDescent="0.35">
      <c r="A6667" s="104" t="s">
        <v>2548</v>
      </c>
      <c r="B6667" s="1">
        <v>44265</v>
      </c>
      <c r="C6667">
        <v>16</v>
      </c>
    </row>
    <row r="6668" spans="1:3" ht="14.5" x14ac:dyDescent="0.35">
      <c r="A6668" s="104" t="s">
        <v>3549</v>
      </c>
      <c r="B6668" s="1">
        <v>44265</v>
      </c>
      <c r="C6668">
        <v>20</v>
      </c>
    </row>
    <row r="6669" spans="1:3" ht="14.5" x14ac:dyDescent="0.35">
      <c r="A6669" s="104" t="s">
        <v>3550</v>
      </c>
      <c r="B6669" s="1">
        <v>44265</v>
      </c>
      <c r="C6669">
        <v>4</v>
      </c>
    </row>
    <row r="6670" spans="1:3" ht="14.5" x14ac:dyDescent="0.35">
      <c r="A6670" s="104" t="s">
        <v>2691</v>
      </c>
      <c r="B6670" s="1">
        <v>44265</v>
      </c>
      <c r="C6670">
        <v>6</v>
      </c>
    </row>
    <row r="6671" spans="1:3" ht="14.5" x14ac:dyDescent="0.35">
      <c r="A6671" s="104" t="s">
        <v>2693</v>
      </c>
      <c r="B6671" s="1">
        <v>44265</v>
      </c>
      <c r="C6671">
        <v>30</v>
      </c>
    </row>
    <row r="6672" spans="1:3" ht="14.5" x14ac:dyDescent="0.35">
      <c r="A6672" s="104" t="s">
        <v>3522</v>
      </c>
      <c r="B6672" s="1">
        <v>44265</v>
      </c>
      <c r="C6672">
        <v>2</v>
      </c>
    </row>
    <row r="6673" spans="1:3" ht="14.5" x14ac:dyDescent="0.35">
      <c r="A6673" s="104" t="s">
        <v>1329</v>
      </c>
      <c r="B6673" s="1">
        <v>44266</v>
      </c>
      <c r="C6673">
        <v>2300</v>
      </c>
    </row>
    <row r="6674" spans="1:3" ht="14.5" x14ac:dyDescent="0.35">
      <c r="A6674" s="104" t="s">
        <v>1350</v>
      </c>
      <c r="B6674" s="1">
        <v>44266</v>
      </c>
      <c r="C6674">
        <v>2300</v>
      </c>
    </row>
    <row r="6675" spans="1:3" ht="14.5" x14ac:dyDescent="0.35">
      <c r="A6675" s="104" t="s">
        <v>1296</v>
      </c>
      <c r="B6675" s="1">
        <v>44266</v>
      </c>
      <c r="C6675">
        <v>1</v>
      </c>
    </row>
    <row r="6676" spans="1:3" ht="14.5" x14ac:dyDescent="0.35">
      <c r="A6676" s="104" t="s">
        <v>2604</v>
      </c>
      <c r="B6676" s="1">
        <v>44266</v>
      </c>
      <c r="C6676">
        <v>1</v>
      </c>
    </row>
    <row r="6677" spans="1:3" ht="14.5" x14ac:dyDescent="0.35">
      <c r="A6677" s="104" t="s">
        <v>523</v>
      </c>
      <c r="B6677" s="1">
        <v>44266</v>
      </c>
      <c r="C6677">
        <v>1</v>
      </c>
    </row>
    <row r="6678" spans="1:3" ht="14.5" x14ac:dyDescent="0.35">
      <c r="A6678" s="104" t="s">
        <v>1283</v>
      </c>
      <c r="B6678" s="1">
        <v>44266</v>
      </c>
      <c r="C6678">
        <v>3100</v>
      </c>
    </row>
    <row r="6679" spans="1:3" ht="14.5" x14ac:dyDescent="0.35">
      <c r="A6679" s="104" t="s">
        <v>1333</v>
      </c>
      <c r="B6679" s="1">
        <v>44266</v>
      </c>
      <c r="C6679">
        <v>1500</v>
      </c>
    </row>
    <row r="6680" spans="1:3" ht="14.5" x14ac:dyDescent="0.35">
      <c r="A6680" s="104" t="s">
        <v>2604</v>
      </c>
      <c r="B6680" s="1">
        <v>44266</v>
      </c>
      <c r="C6680">
        <v>1</v>
      </c>
    </row>
    <row r="6681" spans="1:3" ht="14.5" x14ac:dyDescent="0.35">
      <c r="A6681" s="104" t="s">
        <v>1579</v>
      </c>
      <c r="B6681" s="1">
        <v>44266</v>
      </c>
      <c r="C6681">
        <v>500</v>
      </c>
    </row>
    <row r="6682" spans="1:3" ht="14.5" x14ac:dyDescent="0.35">
      <c r="A6682" s="104" t="s">
        <v>2344</v>
      </c>
      <c r="B6682" s="1">
        <v>44266</v>
      </c>
      <c r="C6682">
        <v>1</v>
      </c>
    </row>
    <row r="6683" spans="1:3" ht="14.5" x14ac:dyDescent="0.35">
      <c r="A6683" s="104" t="s">
        <v>2233</v>
      </c>
      <c r="B6683" s="1">
        <v>44266</v>
      </c>
      <c r="C6683">
        <v>70</v>
      </c>
    </row>
    <row r="6684" spans="1:3" ht="14.5" x14ac:dyDescent="0.35">
      <c r="A6684" s="104" t="s">
        <v>1337</v>
      </c>
      <c r="B6684" s="1">
        <v>44266</v>
      </c>
      <c r="C6684">
        <v>220</v>
      </c>
    </row>
    <row r="6685" spans="1:3" ht="14.5" x14ac:dyDescent="0.35">
      <c r="A6685" s="104" t="s">
        <v>1960</v>
      </c>
      <c r="B6685" s="1">
        <v>44266</v>
      </c>
      <c r="C6685">
        <v>40</v>
      </c>
    </row>
    <row r="6686" spans="1:3" ht="14.5" x14ac:dyDescent="0.35">
      <c r="A6686" s="104" t="s">
        <v>1652</v>
      </c>
      <c r="B6686" s="1">
        <v>44266</v>
      </c>
      <c r="C6686">
        <v>450</v>
      </c>
    </row>
    <row r="6687" spans="1:3" ht="14.5" x14ac:dyDescent="0.35">
      <c r="A6687" s="104" t="s">
        <v>1412</v>
      </c>
      <c r="B6687" s="1">
        <v>44266</v>
      </c>
      <c r="C6687">
        <v>244</v>
      </c>
    </row>
    <row r="6688" spans="1:3" ht="14.5" x14ac:dyDescent="0.35">
      <c r="A6688" s="105" t="s">
        <v>300</v>
      </c>
      <c r="B6688" s="1">
        <v>44266</v>
      </c>
      <c r="C6688">
        <v>1</v>
      </c>
    </row>
    <row r="6689" spans="1:3" ht="14.5" x14ac:dyDescent="0.35">
      <c r="A6689" s="104" t="s">
        <v>2260</v>
      </c>
      <c r="B6689" s="1">
        <v>44266</v>
      </c>
      <c r="C6689">
        <v>150</v>
      </c>
    </row>
    <row r="6690" spans="1:3" ht="14.5" x14ac:dyDescent="0.35">
      <c r="A6690" s="104" t="s">
        <v>282</v>
      </c>
      <c r="B6690" s="1">
        <v>44266</v>
      </c>
      <c r="C6690">
        <v>152</v>
      </c>
    </row>
    <row r="6691" spans="1:3" ht="14.5" x14ac:dyDescent="0.35">
      <c r="A6691" s="104" t="s">
        <v>3049</v>
      </c>
      <c r="B6691" s="1">
        <v>44266</v>
      </c>
      <c r="C6691">
        <v>16</v>
      </c>
    </row>
    <row r="6692" spans="1:3" ht="14.5" x14ac:dyDescent="0.35">
      <c r="A6692" s="104" t="s">
        <v>1152</v>
      </c>
      <c r="B6692" s="1">
        <v>44266</v>
      </c>
      <c r="C6692">
        <v>2</v>
      </c>
    </row>
    <row r="6693" spans="1:3" ht="14.5" x14ac:dyDescent="0.35">
      <c r="A6693" s="104" t="s">
        <v>929</v>
      </c>
      <c r="B6693" s="1">
        <v>44266</v>
      </c>
      <c r="C6693">
        <v>2</v>
      </c>
    </row>
    <row r="6694" spans="1:3" ht="14.5" x14ac:dyDescent="0.35">
      <c r="A6694" s="104" t="s">
        <v>1563</v>
      </c>
      <c r="B6694" s="1">
        <v>44266</v>
      </c>
      <c r="C6694">
        <v>500</v>
      </c>
    </row>
    <row r="6695" spans="1:3" ht="14.5" x14ac:dyDescent="0.35">
      <c r="A6695" s="104" t="s">
        <v>1669</v>
      </c>
      <c r="B6695" s="1">
        <v>44266</v>
      </c>
      <c r="C6695">
        <v>200</v>
      </c>
    </row>
    <row r="6696" spans="1:3" ht="14.5" x14ac:dyDescent="0.35">
      <c r="A6696" s="104" t="s">
        <v>1382</v>
      </c>
      <c r="B6696" s="1">
        <v>44266</v>
      </c>
      <c r="C6696">
        <v>200</v>
      </c>
    </row>
    <row r="6697" spans="1:3" ht="14.5" x14ac:dyDescent="0.35">
      <c r="A6697" s="104" t="s">
        <v>2857</v>
      </c>
      <c r="B6697" s="1">
        <v>44266</v>
      </c>
      <c r="C6697">
        <v>1</v>
      </c>
    </row>
    <row r="6698" spans="1:3" ht="14.5" x14ac:dyDescent="0.35">
      <c r="A6698" s="104" t="s">
        <v>1473</v>
      </c>
      <c r="B6698" s="1">
        <v>44266</v>
      </c>
      <c r="C6698">
        <v>150</v>
      </c>
    </row>
    <row r="6699" spans="1:3" ht="14.5" x14ac:dyDescent="0.35">
      <c r="A6699" s="104" t="s">
        <v>2008</v>
      </c>
      <c r="B6699" s="1">
        <v>44266</v>
      </c>
      <c r="C6699">
        <v>300</v>
      </c>
    </row>
    <row r="6700" spans="1:3" ht="14.5" x14ac:dyDescent="0.35">
      <c r="A6700" s="104" t="s">
        <v>1758</v>
      </c>
      <c r="B6700" s="1">
        <v>44266</v>
      </c>
      <c r="C6700">
        <v>50</v>
      </c>
    </row>
    <row r="6701" spans="1:3" ht="14.5" x14ac:dyDescent="0.35">
      <c r="A6701" s="104" t="s">
        <v>1758</v>
      </c>
      <c r="B6701" s="1">
        <v>44266</v>
      </c>
      <c r="C6701">
        <v>50</v>
      </c>
    </row>
    <row r="6702" spans="1:3" ht="14.5" x14ac:dyDescent="0.35">
      <c r="A6702" s="104" t="s">
        <v>1758</v>
      </c>
      <c r="B6702" s="1">
        <v>44266</v>
      </c>
      <c r="C6702">
        <v>250</v>
      </c>
    </row>
    <row r="6703" spans="1:3" ht="14.5" x14ac:dyDescent="0.35">
      <c r="A6703" s="104" t="s">
        <v>1758</v>
      </c>
      <c r="B6703" s="1">
        <v>44266</v>
      </c>
      <c r="C6703">
        <v>250</v>
      </c>
    </row>
    <row r="6704" spans="1:3" ht="14.5" x14ac:dyDescent="0.35">
      <c r="A6704" s="104" t="s">
        <v>2793</v>
      </c>
      <c r="B6704" s="1">
        <v>44266</v>
      </c>
      <c r="C6704">
        <v>6</v>
      </c>
    </row>
    <row r="6705" spans="1:3" ht="14.5" x14ac:dyDescent="0.35">
      <c r="A6705" s="104" t="s">
        <v>3552</v>
      </c>
      <c r="B6705" s="1">
        <v>44266</v>
      </c>
      <c r="C6705">
        <v>16</v>
      </c>
    </row>
    <row r="6706" spans="1:3" ht="14.5" x14ac:dyDescent="0.35">
      <c r="A6706" s="104" t="s">
        <v>3489</v>
      </c>
      <c r="B6706" s="1">
        <v>44266</v>
      </c>
      <c r="C6706">
        <v>2</v>
      </c>
    </row>
    <row r="6707" spans="1:3" ht="14.5" x14ac:dyDescent="0.35">
      <c r="A6707" s="104" t="s">
        <v>1363</v>
      </c>
      <c r="B6707" s="1">
        <v>44266</v>
      </c>
      <c r="C6707">
        <v>400</v>
      </c>
    </row>
    <row r="6708" spans="1:3" ht="14.5" x14ac:dyDescent="0.35">
      <c r="A6708" s="104" t="s">
        <v>2907</v>
      </c>
      <c r="B6708" s="1">
        <v>44266</v>
      </c>
      <c r="C6708">
        <v>1</v>
      </c>
    </row>
    <row r="6709" spans="1:3" ht="14.5" x14ac:dyDescent="0.35">
      <c r="A6709" s="104" t="s">
        <v>1362</v>
      </c>
      <c r="B6709" s="1">
        <v>44266</v>
      </c>
      <c r="C6709">
        <v>24</v>
      </c>
    </row>
    <row r="6710" spans="1:3" ht="14.5" x14ac:dyDescent="0.35">
      <c r="A6710" s="104" t="s">
        <v>2316</v>
      </c>
      <c r="B6710" s="1">
        <v>44266</v>
      </c>
      <c r="C6710">
        <v>14</v>
      </c>
    </row>
    <row r="6711" spans="1:3" ht="14.5" x14ac:dyDescent="0.35">
      <c r="A6711" s="104" t="s">
        <v>2689</v>
      </c>
      <c r="B6711" s="1">
        <v>44266</v>
      </c>
      <c r="C6711">
        <v>3</v>
      </c>
    </row>
    <row r="6712" spans="1:3" ht="14.5" x14ac:dyDescent="0.35">
      <c r="A6712" s="104" t="s">
        <v>2044</v>
      </c>
      <c r="B6712" s="1">
        <v>44266</v>
      </c>
      <c r="C6712">
        <v>8</v>
      </c>
    </row>
    <row r="6713" spans="1:3" ht="14.5" x14ac:dyDescent="0.35">
      <c r="A6713" s="104" t="s">
        <v>2057</v>
      </c>
      <c r="B6713" s="1">
        <v>44266</v>
      </c>
      <c r="C6713">
        <v>8</v>
      </c>
    </row>
    <row r="6714" spans="1:3" ht="14.5" x14ac:dyDescent="0.35">
      <c r="A6714" s="104" t="s">
        <v>2323</v>
      </c>
      <c r="B6714" s="1">
        <v>44266</v>
      </c>
      <c r="C6714">
        <v>2</v>
      </c>
    </row>
    <row r="6715" spans="1:3" ht="14.5" x14ac:dyDescent="0.35">
      <c r="A6715" s="104" t="s">
        <v>2051</v>
      </c>
      <c r="B6715" s="1">
        <v>44266</v>
      </c>
      <c r="C6715">
        <v>1</v>
      </c>
    </row>
    <row r="6716" spans="1:3" ht="14.5" x14ac:dyDescent="0.35">
      <c r="A6716" s="104" t="s">
        <v>2051</v>
      </c>
      <c r="B6716" s="1">
        <v>44266</v>
      </c>
      <c r="C6716">
        <v>9</v>
      </c>
    </row>
    <row r="6717" spans="1:3" ht="14.5" x14ac:dyDescent="0.35">
      <c r="A6717" s="104" t="s">
        <v>3553</v>
      </c>
      <c r="B6717" s="1">
        <v>44266</v>
      </c>
      <c r="C6717">
        <v>2</v>
      </c>
    </row>
    <row r="6718" spans="1:3" ht="14.5" x14ac:dyDescent="0.35">
      <c r="A6718" s="104" t="s">
        <v>1327</v>
      </c>
      <c r="B6718" s="1">
        <v>44266</v>
      </c>
      <c r="C6718">
        <v>200</v>
      </c>
    </row>
    <row r="6719" spans="1:3" ht="14.5" x14ac:dyDescent="0.35">
      <c r="A6719" s="104" t="s">
        <v>1331</v>
      </c>
      <c r="B6719" s="1">
        <v>44266</v>
      </c>
      <c r="C6719">
        <v>150</v>
      </c>
    </row>
    <row r="6720" spans="1:3" ht="14.5" x14ac:dyDescent="0.35">
      <c r="A6720" s="104" t="s">
        <v>1331</v>
      </c>
      <c r="B6720" s="1">
        <v>44266</v>
      </c>
      <c r="C6720">
        <v>1650</v>
      </c>
    </row>
    <row r="6721" spans="1:3" ht="14.5" x14ac:dyDescent="0.35">
      <c r="A6721" s="104" t="s">
        <v>1289</v>
      </c>
      <c r="B6721" s="1">
        <v>44266</v>
      </c>
      <c r="C6721">
        <v>7000</v>
      </c>
    </row>
    <row r="6722" spans="1:3" ht="14.5" x14ac:dyDescent="0.35">
      <c r="A6722" s="104" t="s">
        <v>1339</v>
      </c>
      <c r="B6722" s="1">
        <v>44266</v>
      </c>
      <c r="C6722">
        <v>950</v>
      </c>
    </row>
    <row r="6723" spans="1:3" ht="14.5" x14ac:dyDescent="0.35">
      <c r="A6723" s="104" t="s">
        <v>1339</v>
      </c>
      <c r="B6723" s="1">
        <v>44266</v>
      </c>
      <c r="C6723">
        <v>500</v>
      </c>
    </row>
    <row r="6724" spans="1:3" ht="14.5" x14ac:dyDescent="0.35">
      <c r="A6724" s="104" t="s">
        <v>2835</v>
      </c>
      <c r="B6724" s="1">
        <v>44266</v>
      </c>
      <c r="C6724">
        <v>15</v>
      </c>
    </row>
    <row r="6725" spans="1:3" ht="14.5" x14ac:dyDescent="0.35">
      <c r="A6725" s="104" t="s">
        <v>1304</v>
      </c>
      <c r="B6725" s="1">
        <v>44266</v>
      </c>
      <c r="C6725">
        <v>200</v>
      </c>
    </row>
    <row r="6726" spans="1:3" ht="14.5" x14ac:dyDescent="0.35">
      <c r="A6726" s="104" t="s">
        <v>1425</v>
      </c>
      <c r="B6726" s="1">
        <v>44266</v>
      </c>
      <c r="C6726">
        <v>700</v>
      </c>
    </row>
    <row r="6727" spans="1:3" ht="14.5" x14ac:dyDescent="0.35">
      <c r="A6727" s="104" t="s">
        <v>3349</v>
      </c>
      <c r="B6727" s="1">
        <v>44266</v>
      </c>
      <c r="C6727">
        <v>10</v>
      </c>
    </row>
    <row r="6728" spans="1:3" ht="14.5" x14ac:dyDescent="0.35">
      <c r="A6728" s="104" t="s">
        <v>2344</v>
      </c>
      <c r="B6728" s="1">
        <v>44266</v>
      </c>
      <c r="C6728">
        <v>4</v>
      </c>
    </row>
    <row r="6729" spans="1:3" ht="14.5" x14ac:dyDescent="0.35">
      <c r="A6729" s="104" t="s">
        <v>2344</v>
      </c>
      <c r="B6729" s="1">
        <v>44266</v>
      </c>
      <c r="C6729">
        <v>1</v>
      </c>
    </row>
    <row r="6730" spans="1:3" ht="14.5" x14ac:dyDescent="0.35">
      <c r="A6730" s="104" t="s">
        <v>1541</v>
      </c>
      <c r="B6730" s="1">
        <v>44266</v>
      </c>
      <c r="C6730">
        <v>400</v>
      </c>
    </row>
    <row r="6731" spans="1:3" ht="14.5" x14ac:dyDescent="0.35">
      <c r="A6731" s="104" t="s">
        <v>3554</v>
      </c>
      <c r="B6731" s="1">
        <v>44266</v>
      </c>
      <c r="C6731">
        <v>1</v>
      </c>
    </row>
    <row r="6732" spans="1:3" ht="14.5" x14ac:dyDescent="0.35">
      <c r="A6732" s="104" t="s">
        <v>3554</v>
      </c>
      <c r="B6732" s="1">
        <v>44266</v>
      </c>
      <c r="C6732">
        <v>2</v>
      </c>
    </row>
    <row r="6733" spans="1:3" ht="14.5" x14ac:dyDescent="0.35">
      <c r="A6733" s="104" t="s">
        <v>2363</v>
      </c>
      <c r="B6733" s="1">
        <v>44266</v>
      </c>
      <c r="C6733">
        <v>16</v>
      </c>
    </row>
    <row r="6734" spans="1:3" ht="14.5" x14ac:dyDescent="0.35">
      <c r="A6734" s="104" t="s">
        <v>3555</v>
      </c>
      <c r="B6734" s="1">
        <v>44266</v>
      </c>
      <c r="C6734">
        <v>16</v>
      </c>
    </row>
    <row r="6735" spans="1:3" ht="14.5" x14ac:dyDescent="0.35">
      <c r="A6735" s="104" t="s">
        <v>2274</v>
      </c>
      <c r="B6735" s="1">
        <v>44266</v>
      </c>
      <c r="C6735">
        <v>4</v>
      </c>
    </row>
    <row r="6736" spans="1:3" ht="14.5" x14ac:dyDescent="0.35">
      <c r="A6736" s="104" t="s">
        <v>1506</v>
      </c>
      <c r="B6736" s="1">
        <v>44266</v>
      </c>
      <c r="C6736">
        <v>1</v>
      </c>
    </row>
    <row r="6737" spans="1:3" ht="14.5" x14ac:dyDescent="0.35">
      <c r="A6737" s="104" t="s">
        <v>1412</v>
      </c>
      <c r="B6737" s="1">
        <v>44266</v>
      </c>
      <c r="C6737">
        <v>244</v>
      </c>
    </row>
    <row r="6738" spans="1:3" ht="14.5" x14ac:dyDescent="0.35">
      <c r="A6738" s="104" t="s">
        <v>3556</v>
      </c>
      <c r="B6738" s="1">
        <v>44267</v>
      </c>
      <c r="C6738">
        <v>1</v>
      </c>
    </row>
    <row r="6739" spans="1:3" ht="14.5" x14ac:dyDescent="0.35">
      <c r="A6739" s="104" t="s">
        <v>3019</v>
      </c>
      <c r="B6739" s="1">
        <v>44267</v>
      </c>
      <c r="C6739">
        <v>7</v>
      </c>
    </row>
    <row r="6740" spans="1:3" ht="14.5" x14ac:dyDescent="0.35">
      <c r="A6740" s="104" t="s">
        <v>3557</v>
      </c>
      <c r="B6740" s="1">
        <v>44267</v>
      </c>
      <c r="C6740">
        <v>2</v>
      </c>
    </row>
    <row r="6741" spans="1:3" ht="14.5" x14ac:dyDescent="0.35">
      <c r="A6741" s="104" t="s">
        <v>3415</v>
      </c>
      <c r="B6741" s="1">
        <v>44267</v>
      </c>
      <c r="C6741">
        <v>3</v>
      </c>
    </row>
    <row r="6742" spans="1:3" ht="14.5" x14ac:dyDescent="0.35">
      <c r="A6742" s="104" t="s">
        <v>1502</v>
      </c>
      <c r="B6742" s="1">
        <v>44267</v>
      </c>
      <c r="C6742">
        <v>50</v>
      </c>
    </row>
    <row r="6743" spans="1:3" ht="14.5" x14ac:dyDescent="0.35">
      <c r="A6743" s="104" t="s">
        <v>673</v>
      </c>
      <c r="B6743" s="1">
        <v>44267</v>
      </c>
      <c r="C6743">
        <v>4</v>
      </c>
    </row>
    <row r="6744" spans="1:3" ht="14.5" x14ac:dyDescent="0.35">
      <c r="A6744" s="104" t="s">
        <v>1365</v>
      </c>
      <c r="B6744" s="1">
        <v>44267</v>
      </c>
      <c r="C6744">
        <v>100</v>
      </c>
    </row>
    <row r="6745" spans="1:3" ht="14.5" x14ac:dyDescent="0.35">
      <c r="A6745" s="104" t="s">
        <v>1769</v>
      </c>
      <c r="B6745" s="1">
        <v>44267</v>
      </c>
      <c r="C6745">
        <v>50</v>
      </c>
    </row>
    <row r="6746" spans="1:3" ht="14.5" x14ac:dyDescent="0.35">
      <c r="A6746" s="104" t="s">
        <v>672</v>
      </c>
      <c r="B6746" s="1">
        <v>44267</v>
      </c>
      <c r="C6746">
        <v>4</v>
      </c>
    </row>
    <row r="6747" spans="1:3" ht="14.5" x14ac:dyDescent="0.35">
      <c r="A6747" s="104" t="s">
        <v>1333</v>
      </c>
      <c r="B6747" s="1">
        <v>44267</v>
      </c>
      <c r="C6747">
        <v>400</v>
      </c>
    </row>
    <row r="6748" spans="1:3" ht="14.5" x14ac:dyDescent="0.35">
      <c r="A6748" s="104" t="s">
        <v>1376</v>
      </c>
      <c r="B6748" s="1">
        <v>44267</v>
      </c>
      <c r="C6748">
        <v>1000</v>
      </c>
    </row>
    <row r="6749" spans="1:3" ht="14.5" x14ac:dyDescent="0.35">
      <c r="A6749" s="104" t="s">
        <v>1294</v>
      </c>
      <c r="B6749" s="1">
        <v>44267</v>
      </c>
      <c r="C6749">
        <v>2000</v>
      </c>
    </row>
    <row r="6750" spans="1:3" ht="14.5" x14ac:dyDescent="0.35">
      <c r="A6750" s="104" t="s">
        <v>1412</v>
      </c>
      <c r="B6750" s="1">
        <v>44267</v>
      </c>
      <c r="C6750">
        <v>122</v>
      </c>
    </row>
    <row r="6751" spans="1:3" ht="14.5" x14ac:dyDescent="0.35">
      <c r="A6751" s="104" t="s">
        <v>3558</v>
      </c>
      <c r="B6751" s="1">
        <v>44267</v>
      </c>
      <c r="C6751">
        <v>1</v>
      </c>
    </row>
    <row r="6752" spans="1:3" ht="14.5" x14ac:dyDescent="0.35">
      <c r="A6752" s="104" t="s">
        <v>1619</v>
      </c>
      <c r="B6752" s="1">
        <v>44267</v>
      </c>
      <c r="C6752">
        <v>384</v>
      </c>
    </row>
    <row r="6753" spans="1:3" ht="14.5" x14ac:dyDescent="0.35">
      <c r="A6753" s="104" t="s">
        <v>3558</v>
      </c>
      <c r="B6753" s="1">
        <v>44267</v>
      </c>
      <c r="C6753">
        <v>1</v>
      </c>
    </row>
    <row r="6754" spans="1:3" ht="14.5" x14ac:dyDescent="0.35">
      <c r="A6754" s="104" t="s">
        <v>3476</v>
      </c>
      <c r="B6754" s="1">
        <v>44267</v>
      </c>
      <c r="C6754">
        <v>1</v>
      </c>
    </row>
    <row r="6755" spans="1:3" ht="14.5" x14ac:dyDescent="0.35">
      <c r="A6755" s="104" t="s">
        <v>3477</v>
      </c>
      <c r="B6755" s="1">
        <v>44267</v>
      </c>
      <c r="C6755">
        <v>1</v>
      </c>
    </row>
    <row r="6756" spans="1:3" ht="14.5" x14ac:dyDescent="0.35">
      <c r="A6756" s="104" t="s">
        <v>3478</v>
      </c>
      <c r="B6756" s="1">
        <v>44267</v>
      </c>
      <c r="C6756">
        <v>1</v>
      </c>
    </row>
    <row r="6757" spans="1:3" ht="14.5" x14ac:dyDescent="0.35">
      <c r="A6757" s="104" t="s">
        <v>3479</v>
      </c>
      <c r="B6757" s="1">
        <v>44267</v>
      </c>
      <c r="C6757">
        <v>2</v>
      </c>
    </row>
    <row r="6758" spans="1:3" ht="14.5" x14ac:dyDescent="0.35">
      <c r="A6758" s="104" t="s">
        <v>1299</v>
      </c>
      <c r="B6758" s="1">
        <v>44267</v>
      </c>
      <c r="C6758">
        <v>500</v>
      </c>
    </row>
    <row r="6759" spans="1:3" ht="14.5" x14ac:dyDescent="0.35">
      <c r="A6759" s="104" t="s">
        <v>1329</v>
      </c>
      <c r="B6759" s="1">
        <v>44267</v>
      </c>
      <c r="C6759">
        <v>1700</v>
      </c>
    </row>
    <row r="6760" spans="1:3" ht="14.5" x14ac:dyDescent="0.35">
      <c r="A6760" s="105" t="s">
        <v>69</v>
      </c>
      <c r="B6760" s="1">
        <v>44267</v>
      </c>
      <c r="C6760">
        <v>1</v>
      </c>
    </row>
    <row r="6761" spans="1:3" ht="14.5" x14ac:dyDescent="0.35">
      <c r="A6761" s="105" t="s">
        <v>278</v>
      </c>
      <c r="B6761" s="1">
        <v>44267</v>
      </c>
      <c r="C6761">
        <v>4</v>
      </c>
    </row>
    <row r="6762" spans="1:3" ht="14.5" x14ac:dyDescent="0.35">
      <c r="A6762" s="105" t="s">
        <v>278</v>
      </c>
      <c r="B6762" s="1">
        <v>44267</v>
      </c>
      <c r="C6762">
        <v>4</v>
      </c>
    </row>
    <row r="6763" spans="1:3" ht="14.5" x14ac:dyDescent="0.35">
      <c r="A6763" s="104" t="s">
        <v>2586</v>
      </c>
      <c r="B6763" s="1">
        <v>44267</v>
      </c>
      <c r="C6763">
        <v>8</v>
      </c>
    </row>
    <row r="6764" spans="1:3" ht="14.5" x14ac:dyDescent="0.35">
      <c r="A6764" s="104" t="s">
        <v>2586</v>
      </c>
      <c r="B6764" s="1">
        <v>44267</v>
      </c>
      <c r="C6764">
        <v>8</v>
      </c>
    </row>
    <row r="6765" spans="1:3" ht="14.5" x14ac:dyDescent="0.35">
      <c r="A6765" s="104" t="s">
        <v>3116</v>
      </c>
      <c r="B6765" s="1">
        <v>44267</v>
      </c>
      <c r="C6765">
        <v>2</v>
      </c>
    </row>
    <row r="6766" spans="1:3" ht="14.5" x14ac:dyDescent="0.35">
      <c r="A6766" s="104" t="s">
        <v>3559</v>
      </c>
      <c r="B6766" s="1">
        <v>44267</v>
      </c>
      <c r="C6766">
        <v>6</v>
      </c>
    </row>
    <row r="6767" spans="1:3" ht="14.5" x14ac:dyDescent="0.35">
      <c r="A6767" s="104" t="s">
        <v>3560</v>
      </c>
      <c r="B6767" s="1">
        <v>44267</v>
      </c>
      <c r="C6767">
        <v>8</v>
      </c>
    </row>
    <row r="6768" spans="1:3" ht="14.5" x14ac:dyDescent="0.35">
      <c r="A6768" s="104" t="s">
        <v>1588</v>
      </c>
      <c r="B6768" s="1">
        <v>44267</v>
      </c>
      <c r="C6768">
        <v>4</v>
      </c>
    </row>
    <row r="6769" spans="1:3" ht="14.5" x14ac:dyDescent="0.35">
      <c r="A6769" s="104" t="s">
        <v>1448</v>
      </c>
      <c r="B6769" s="1">
        <v>44267</v>
      </c>
      <c r="C6769">
        <v>4</v>
      </c>
    </row>
    <row r="6770" spans="1:3" ht="14.5" x14ac:dyDescent="0.35">
      <c r="A6770" s="104" t="s">
        <v>1449</v>
      </c>
      <c r="B6770" s="1">
        <v>44267</v>
      </c>
      <c r="C6770">
        <v>4</v>
      </c>
    </row>
    <row r="6771" spans="1:3" ht="14.5" x14ac:dyDescent="0.35">
      <c r="A6771" s="104" t="s">
        <v>2679</v>
      </c>
      <c r="B6771" s="1">
        <v>44267</v>
      </c>
      <c r="C6771">
        <v>6</v>
      </c>
    </row>
    <row r="6772" spans="1:3" ht="14.5" x14ac:dyDescent="0.35">
      <c r="A6772" s="104" t="s">
        <v>64</v>
      </c>
      <c r="B6772" s="1">
        <v>44267</v>
      </c>
      <c r="C6772">
        <v>1</v>
      </c>
    </row>
    <row r="6773" spans="1:3" ht="14.5" x14ac:dyDescent="0.35">
      <c r="A6773" s="104" t="s">
        <v>1454</v>
      </c>
      <c r="B6773" s="1">
        <v>44267</v>
      </c>
      <c r="C6773">
        <v>4</v>
      </c>
    </row>
    <row r="6774" spans="1:3" ht="14.5" x14ac:dyDescent="0.35">
      <c r="A6774" s="104" t="s">
        <v>6</v>
      </c>
      <c r="B6774" s="1">
        <v>44267</v>
      </c>
      <c r="C6774">
        <v>1</v>
      </c>
    </row>
    <row r="6775" spans="1:3" ht="14.5" x14ac:dyDescent="0.35">
      <c r="A6775" s="104" t="s">
        <v>2034</v>
      </c>
      <c r="B6775" s="1">
        <v>44267</v>
      </c>
      <c r="C6775">
        <v>8</v>
      </c>
    </row>
    <row r="6776" spans="1:3" ht="14.5" x14ac:dyDescent="0.35">
      <c r="A6776" s="104" t="s">
        <v>181</v>
      </c>
      <c r="B6776" s="1">
        <v>44267</v>
      </c>
      <c r="C6776">
        <v>2</v>
      </c>
    </row>
    <row r="6777" spans="1:3" ht="14.5" x14ac:dyDescent="0.35">
      <c r="A6777" s="104" t="s">
        <v>1808</v>
      </c>
      <c r="B6777" s="1">
        <v>44267</v>
      </c>
      <c r="C6777">
        <v>4</v>
      </c>
    </row>
    <row r="6778" spans="1:3" ht="14.5" x14ac:dyDescent="0.35">
      <c r="A6778" s="104" t="s">
        <v>1346</v>
      </c>
      <c r="B6778" s="1">
        <v>44267</v>
      </c>
      <c r="C6778">
        <v>32</v>
      </c>
    </row>
    <row r="6779" spans="1:3" ht="14.5" x14ac:dyDescent="0.35">
      <c r="A6779" s="104" t="s">
        <v>1646</v>
      </c>
      <c r="B6779" s="1">
        <v>44267</v>
      </c>
      <c r="C6779">
        <v>32</v>
      </c>
    </row>
    <row r="6780" spans="1:3" ht="14.5" x14ac:dyDescent="0.35">
      <c r="A6780" s="104" t="s">
        <v>8</v>
      </c>
      <c r="B6780" s="1">
        <v>44267</v>
      </c>
      <c r="C6780">
        <v>2</v>
      </c>
    </row>
    <row r="6781" spans="1:3" ht="14.5" x14ac:dyDescent="0.35">
      <c r="A6781" s="104" t="s">
        <v>1470</v>
      </c>
      <c r="B6781" s="1">
        <v>44267</v>
      </c>
      <c r="C6781">
        <v>8</v>
      </c>
    </row>
    <row r="6782" spans="1:3" ht="14.5" x14ac:dyDescent="0.35">
      <c r="A6782" s="104" t="s">
        <v>3561</v>
      </c>
      <c r="B6782" s="1">
        <v>44267</v>
      </c>
      <c r="C6782">
        <v>10</v>
      </c>
    </row>
    <row r="6783" spans="1:3" ht="14.5" x14ac:dyDescent="0.35">
      <c r="A6783" s="104" t="s">
        <v>2102</v>
      </c>
      <c r="B6783" s="1">
        <v>44267</v>
      </c>
      <c r="C6783">
        <v>100</v>
      </c>
    </row>
    <row r="6784" spans="1:3" ht="14.5" x14ac:dyDescent="0.35">
      <c r="A6784" s="104" t="s">
        <v>1925</v>
      </c>
      <c r="B6784" s="1">
        <v>44267</v>
      </c>
      <c r="C6784">
        <v>50</v>
      </c>
    </row>
    <row r="6785" spans="1:3" ht="14.5" x14ac:dyDescent="0.35">
      <c r="A6785" s="104" t="s">
        <v>3562</v>
      </c>
      <c r="B6785" s="1">
        <v>44267</v>
      </c>
      <c r="C6785">
        <v>25</v>
      </c>
    </row>
    <row r="6786" spans="1:3" ht="14.5" x14ac:dyDescent="0.35">
      <c r="A6786" s="104" t="s">
        <v>151</v>
      </c>
      <c r="B6786" s="1">
        <v>44267</v>
      </c>
      <c r="C6786">
        <v>1</v>
      </c>
    </row>
    <row r="6787" spans="1:3" ht="14.5" x14ac:dyDescent="0.35">
      <c r="A6787" s="104" t="s">
        <v>1150</v>
      </c>
      <c r="B6787" s="1">
        <v>44267</v>
      </c>
      <c r="C6787">
        <v>1</v>
      </c>
    </row>
    <row r="6788" spans="1:3" ht="14.5" x14ac:dyDescent="0.35">
      <c r="A6788" s="104" t="s">
        <v>1451</v>
      </c>
      <c r="B6788" s="1">
        <v>44267</v>
      </c>
      <c r="C6788">
        <v>100</v>
      </c>
    </row>
    <row r="6789" spans="1:3" ht="14.5" x14ac:dyDescent="0.35">
      <c r="A6789" s="104" t="s">
        <v>1356</v>
      </c>
      <c r="B6789" s="1">
        <v>44267</v>
      </c>
      <c r="C6789">
        <v>16</v>
      </c>
    </row>
    <row r="6790" spans="1:3" ht="14.5" x14ac:dyDescent="0.35">
      <c r="A6790" s="104" t="s">
        <v>1713</v>
      </c>
      <c r="B6790" s="1">
        <v>44267</v>
      </c>
      <c r="C6790">
        <v>48</v>
      </c>
    </row>
    <row r="6791" spans="1:3" ht="14.5" x14ac:dyDescent="0.35">
      <c r="A6791" s="104" t="s">
        <v>2226</v>
      </c>
      <c r="B6791" s="1">
        <v>44267</v>
      </c>
      <c r="C6791">
        <v>8</v>
      </c>
    </row>
    <row r="6792" spans="1:3" ht="14.5" x14ac:dyDescent="0.35">
      <c r="A6792" s="104" t="s">
        <v>143</v>
      </c>
      <c r="B6792" s="1">
        <v>44267</v>
      </c>
      <c r="C6792">
        <v>8</v>
      </c>
    </row>
    <row r="6793" spans="1:3" ht="14.5" x14ac:dyDescent="0.35">
      <c r="A6793" s="104" t="s">
        <v>1823</v>
      </c>
      <c r="B6793" s="1">
        <v>44267</v>
      </c>
      <c r="C6793">
        <v>16</v>
      </c>
    </row>
    <row r="6794" spans="1:3" ht="14.5" x14ac:dyDescent="0.35">
      <c r="A6794" s="104" t="s">
        <v>1757</v>
      </c>
      <c r="B6794" s="1">
        <v>44267</v>
      </c>
      <c r="C6794">
        <v>25</v>
      </c>
    </row>
    <row r="6795" spans="1:3" ht="14.5" x14ac:dyDescent="0.35">
      <c r="A6795" s="104" t="s">
        <v>248</v>
      </c>
      <c r="B6795" s="1">
        <v>44267</v>
      </c>
      <c r="C6795">
        <v>8</v>
      </c>
    </row>
    <row r="6796" spans="1:3" ht="14.5" x14ac:dyDescent="0.35">
      <c r="A6796" s="104" t="s">
        <v>2371</v>
      </c>
      <c r="B6796" s="1">
        <v>44267</v>
      </c>
      <c r="C6796">
        <v>8</v>
      </c>
    </row>
    <row r="6797" spans="1:3" ht="14.5" x14ac:dyDescent="0.35">
      <c r="A6797" s="104" t="s">
        <v>22</v>
      </c>
      <c r="B6797" s="1">
        <v>44267</v>
      </c>
      <c r="C6797">
        <v>4</v>
      </c>
    </row>
    <row r="6798" spans="1:3" ht="14.5" x14ac:dyDescent="0.35">
      <c r="A6798" s="104" t="s">
        <v>1371</v>
      </c>
      <c r="B6798" s="1">
        <v>44267</v>
      </c>
      <c r="C6798">
        <v>5</v>
      </c>
    </row>
    <row r="6799" spans="1:3" ht="14.5" x14ac:dyDescent="0.35">
      <c r="A6799" s="104" t="s">
        <v>1370</v>
      </c>
      <c r="B6799" s="1">
        <v>44267</v>
      </c>
      <c r="C6799">
        <v>400</v>
      </c>
    </row>
    <row r="6800" spans="1:3" ht="14.5" x14ac:dyDescent="0.35">
      <c r="A6800" s="104" t="s">
        <v>1381</v>
      </c>
      <c r="B6800" s="1">
        <v>44267</v>
      </c>
      <c r="C6800">
        <v>5</v>
      </c>
    </row>
    <row r="6801" spans="1:3" ht="14.5" x14ac:dyDescent="0.35">
      <c r="A6801" s="104" t="s">
        <v>3019</v>
      </c>
      <c r="B6801" s="1">
        <v>44267</v>
      </c>
      <c r="C6801">
        <v>5</v>
      </c>
    </row>
    <row r="6802" spans="1:3" ht="14.5" x14ac:dyDescent="0.35">
      <c r="A6802" s="104" t="s">
        <v>2870</v>
      </c>
      <c r="B6802" s="1">
        <v>44267</v>
      </c>
      <c r="C6802">
        <v>8</v>
      </c>
    </row>
    <row r="6803" spans="1:3" ht="14.5" x14ac:dyDescent="0.35">
      <c r="A6803" s="104" t="s">
        <v>3563</v>
      </c>
      <c r="B6803" s="1">
        <v>44267</v>
      </c>
      <c r="C6803">
        <v>4</v>
      </c>
    </row>
    <row r="6804" spans="1:3" ht="14.5" x14ac:dyDescent="0.35">
      <c r="A6804" s="104" t="s">
        <v>2275</v>
      </c>
      <c r="B6804" s="1">
        <v>44267</v>
      </c>
      <c r="C6804">
        <v>32</v>
      </c>
    </row>
    <row r="6805" spans="1:3" ht="14.5" x14ac:dyDescent="0.35">
      <c r="A6805" s="104" t="s">
        <v>2341</v>
      </c>
      <c r="B6805" s="1">
        <v>44267</v>
      </c>
      <c r="C6805">
        <v>16</v>
      </c>
    </row>
    <row r="6806" spans="1:3" ht="14.5" x14ac:dyDescent="0.35">
      <c r="A6806" s="104" t="s">
        <v>1388</v>
      </c>
      <c r="B6806" s="1">
        <v>44267</v>
      </c>
      <c r="C6806">
        <v>12</v>
      </c>
    </row>
    <row r="6807" spans="1:3" ht="14.5" x14ac:dyDescent="0.35">
      <c r="A6807" s="104" t="s">
        <v>55</v>
      </c>
      <c r="B6807" s="1">
        <v>44267</v>
      </c>
      <c r="C6807">
        <v>12</v>
      </c>
    </row>
    <row r="6808" spans="1:3" ht="14.5" x14ac:dyDescent="0.35">
      <c r="A6808" s="104" t="s">
        <v>57</v>
      </c>
      <c r="B6808" s="1">
        <v>44267</v>
      </c>
      <c r="C6808">
        <v>8</v>
      </c>
    </row>
    <row r="6809" spans="1:3" ht="14.5" x14ac:dyDescent="0.35">
      <c r="A6809" s="104" t="s">
        <v>58</v>
      </c>
      <c r="B6809" s="1">
        <v>44267</v>
      </c>
      <c r="C6809">
        <v>12</v>
      </c>
    </row>
    <row r="6810" spans="1:3" ht="14.5" x14ac:dyDescent="0.35">
      <c r="A6810" s="104" t="s">
        <v>448</v>
      </c>
      <c r="B6810" s="1">
        <v>44267</v>
      </c>
      <c r="C6810">
        <v>4</v>
      </c>
    </row>
    <row r="6811" spans="1:3" ht="14.5" x14ac:dyDescent="0.35">
      <c r="A6811" s="104" t="s">
        <v>249</v>
      </c>
      <c r="B6811" s="1">
        <v>44267</v>
      </c>
      <c r="C6811">
        <v>8</v>
      </c>
    </row>
    <row r="6812" spans="1:3" ht="14.5" x14ac:dyDescent="0.35">
      <c r="A6812" s="104" t="s">
        <v>191</v>
      </c>
      <c r="B6812" s="1">
        <v>44267</v>
      </c>
      <c r="C6812">
        <v>8</v>
      </c>
    </row>
    <row r="6813" spans="1:3" ht="14.5" x14ac:dyDescent="0.35">
      <c r="A6813" s="104" t="s">
        <v>544</v>
      </c>
      <c r="B6813" s="1">
        <v>44267</v>
      </c>
      <c r="C6813">
        <v>4</v>
      </c>
    </row>
    <row r="6814" spans="1:3" ht="14.5" x14ac:dyDescent="0.35">
      <c r="A6814" s="104" t="s">
        <v>666</v>
      </c>
      <c r="B6814" s="1">
        <v>44267</v>
      </c>
      <c r="C6814">
        <v>6</v>
      </c>
    </row>
    <row r="6815" spans="1:3" ht="14.5" x14ac:dyDescent="0.35">
      <c r="A6815" s="104" t="s">
        <v>2170</v>
      </c>
      <c r="B6815" s="1">
        <v>44267</v>
      </c>
      <c r="C6815">
        <v>16</v>
      </c>
    </row>
    <row r="6816" spans="1:3" ht="14.5" x14ac:dyDescent="0.35">
      <c r="A6816" s="104" t="s">
        <v>2655</v>
      </c>
      <c r="B6816" s="1">
        <v>44267</v>
      </c>
      <c r="C6816">
        <v>6</v>
      </c>
    </row>
    <row r="6817" spans="1:3" ht="14.5" x14ac:dyDescent="0.35">
      <c r="A6817" s="104" t="s">
        <v>2778</v>
      </c>
      <c r="B6817" s="1">
        <v>44267</v>
      </c>
      <c r="C6817">
        <v>2</v>
      </c>
    </row>
    <row r="6818" spans="1:3" ht="14.5" x14ac:dyDescent="0.35">
      <c r="A6818" s="104" t="s">
        <v>1413</v>
      </c>
      <c r="B6818" s="1">
        <v>44267</v>
      </c>
      <c r="C6818">
        <v>2</v>
      </c>
    </row>
    <row r="6819" spans="1:3" ht="14.5" x14ac:dyDescent="0.35">
      <c r="A6819" s="104" t="s">
        <v>2779</v>
      </c>
      <c r="B6819" s="1">
        <v>44267</v>
      </c>
      <c r="C6819">
        <v>6</v>
      </c>
    </row>
    <row r="6820" spans="1:3" ht="14.5" x14ac:dyDescent="0.35">
      <c r="A6820" s="104" t="s">
        <v>2216</v>
      </c>
      <c r="B6820" s="1">
        <v>44267</v>
      </c>
      <c r="C6820">
        <v>6</v>
      </c>
    </row>
    <row r="6821" spans="1:3" ht="14.5" x14ac:dyDescent="0.35">
      <c r="A6821" s="104" t="s">
        <v>2968</v>
      </c>
      <c r="B6821" s="1">
        <v>44267</v>
      </c>
      <c r="C6821">
        <v>8</v>
      </c>
    </row>
    <row r="6822" spans="1:3" ht="14.5" x14ac:dyDescent="0.35">
      <c r="A6822" s="104" t="s">
        <v>3363</v>
      </c>
      <c r="B6822" s="1">
        <v>44267</v>
      </c>
      <c r="C6822">
        <v>8</v>
      </c>
    </row>
    <row r="6823" spans="1:3" ht="14.5" x14ac:dyDescent="0.35">
      <c r="A6823" s="104" t="s">
        <v>2176</v>
      </c>
      <c r="B6823" s="1">
        <v>44267</v>
      </c>
      <c r="C6823">
        <v>4</v>
      </c>
    </row>
    <row r="6824" spans="1:3" ht="14.5" x14ac:dyDescent="0.35">
      <c r="A6824" s="104" t="s">
        <v>2886</v>
      </c>
      <c r="B6824" s="1">
        <v>44267</v>
      </c>
      <c r="C6824">
        <v>8</v>
      </c>
    </row>
    <row r="6825" spans="1:3" ht="14.5" x14ac:dyDescent="0.35">
      <c r="A6825" s="104" t="s">
        <v>1482</v>
      </c>
      <c r="B6825" s="1">
        <v>44267</v>
      </c>
      <c r="C6825">
        <v>2</v>
      </c>
    </row>
    <row r="6826" spans="1:3" ht="14.5" x14ac:dyDescent="0.35">
      <c r="A6826" s="104" t="s">
        <v>3239</v>
      </c>
      <c r="B6826" s="1">
        <v>44267</v>
      </c>
      <c r="C6826">
        <v>4</v>
      </c>
    </row>
    <row r="6827" spans="1:3" ht="14.5" x14ac:dyDescent="0.35">
      <c r="A6827" s="104" t="s">
        <v>1590</v>
      </c>
      <c r="B6827" s="1">
        <v>44267</v>
      </c>
      <c r="C6827">
        <v>3</v>
      </c>
    </row>
    <row r="6828" spans="1:3" ht="14.5" x14ac:dyDescent="0.35">
      <c r="A6828" s="104" t="s">
        <v>1409</v>
      </c>
      <c r="B6828" s="1">
        <v>44267</v>
      </c>
      <c r="C6828">
        <v>900</v>
      </c>
    </row>
    <row r="6829" spans="1:3" ht="14.5" x14ac:dyDescent="0.35">
      <c r="A6829" s="104" t="s">
        <v>1409</v>
      </c>
      <c r="B6829" s="1">
        <v>44267</v>
      </c>
      <c r="C6829">
        <v>300</v>
      </c>
    </row>
    <row r="6830" spans="1:3" ht="14.5" x14ac:dyDescent="0.35">
      <c r="A6830" s="104" t="s">
        <v>1508</v>
      </c>
      <c r="B6830" s="1">
        <v>44267</v>
      </c>
      <c r="C6830">
        <v>4</v>
      </c>
    </row>
    <row r="6831" spans="1:3" ht="14.5" x14ac:dyDescent="0.35">
      <c r="A6831" s="104" t="s">
        <v>1875</v>
      </c>
      <c r="B6831" s="1">
        <v>44267</v>
      </c>
      <c r="C6831">
        <v>10</v>
      </c>
    </row>
    <row r="6832" spans="1:3" ht="14.5" x14ac:dyDescent="0.35">
      <c r="A6832" s="104" t="s">
        <v>1761</v>
      </c>
      <c r="B6832" s="1">
        <v>44267</v>
      </c>
      <c r="C6832">
        <v>100</v>
      </c>
    </row>
    <row r="6833" spans="1:3" ht="14.5" x14ac:dyDescent="0.35">
      <c r="A6833" s="104" t="s">
        <v>1347</v>
      </c>
      <c r="B6833" s="1">
        <v>44267</v>
      </c>
      <c r="C6833">
        <v>850</v>
      </c>
    </row>
    <row r="6834" spans="1:3" ht="14.5" x14ac:dyDescent="0.35">
      <c r="A6834" s="104" t="s">
        <v>1347</v>
      </c>
      <c r="B6834" s="1">
        <v>44267</v>
      </c>
      <c r="C6834">
        <v>150</v>
      </c>
    </row>
    <row r="6835" spans="1:3" ht="14.5" x14ac:dyDescent="0.35">
      <c r="A6835" s="104" t="s">
        <v>1498</v>
      </c>
      <c r="B6835" s="1">
        <v>44267</v>
      </c>
      <c r="C6835">
        <v>12</v>
      </c>
    </row>
    <row r="6836" spans="1:3" ht="14.5" x14ac:dyDescent="0.35">
      <c r="A6836" s="104" t="s">
        <v>14</v>
      </c>
      <c r="B6836" s="1">
        <v>44267</v>
      </c>
      <c r="C6836">
        <v>2</v>
      </c>
    </row>
    <row r="6837" spans="1:3" ht="14.5" x14ac:dyDescent="0.35">
      <c r="A6837" s="104" t="s">
        <v>1523</v>
      </c>
      <c r="B6837" s="1">
        <v>44267</v>
      </c>
      <c r="C6837">
        <v>300</v>
      </c>
    </row>
    <row r="6838" spans="1:3" ht="14.5" x14ac:dyDescent="0.35">
      <c r="A6838" s="104" t="s">
        <v>1494</v>
      </c>
      <c r="B6838" s="1">
        <v>44267</v>
      </c>
      <c r="C6838">
        <v>100</v>
      </c>
    </row>
    <row r="6839" spans="1:3" ht="14.5" x14ac:dyDescent="0.35">
      <c r="A6839" s="104" t="s">
        <v>1393</v>
      </c>
      <c r="B6839" s="1">
        <v>44267</v>
      </c>
      <c r="C6839">
        <v>200</v>
      </c>
    </row>
    <row r="6840" spans="1:3" ht="14.5" x14ac:dyDescent="0.35">
      <c r="A6840" s="104" t="s">
        <v>2230</v>
      </c>
      <c r="B6840" s="1">
        <v>44267</v>
      </c>
      <c r="C6840">
        <v>24</v>
      </c>
    </row>
    <row r="6841" spans="1:3" ht="14.5" x14ac:dyDescent="0.35">
      <c r="A6841" s="104" t="s">
        <v>1863</v>
      </c>
      <c r="B6841" s="1">
        <v>44267</v>
      </c>
      <c r="C6841">
        <v>32</v>
      </c>
    </row>
    <row r="6842" spans="1:3" ht="14.5" x14ac:dyDescent="0.35">
      <c r="A6842" s="104" t="s">
        <v>1821</v>
      </c>
      <c r="B6842" s="1">
        <v>44267</v>
      </c>
      <c r="C6842">
        <v>8</v>
      </c>
    </row>
    <row r="6843" spans="1:3" ht="14.5" x14ac:dyDescent="0.35">
      <c r="A6843" s="104" t="s">
        <v>1821</v>
      </c>
      <c r="B6843" s="1">
        <v>44267</v>
      </c>
      <c r="C6843">
        <v>24</v>
      </c>
    </row>
    <row r="6844" spans="1:3" ht="14.5" x14ac:dyDescent="0.35">
      <c r="A6844" s="104" t="s">
        <v>6</v>
      </c>
      <c r="B6844" s="1">
        <v>44267</v>
      </c>
      <c r="C6844">
        <v>8</v>
      </c>
    </row>
    <row r="6845" spans="1:3" ht="14.5" x14ac:dyDescent="0.35">
      <c r="A6845" s="104" t="s">
        <v>181</v>
      </c>
      <c r="B6845" s="1">
        <v>44267</v>
      </c>
      <c r="C6845">
        <v>4</v>
      </c>
    </row>
    <row r="6846" spans="1:3" ht="14.5" x14ac:dyDescent="0.35">
      <c r="A6846" s="104" t="s">
        <v>7</v>
      </c>
      <c r="B6846" s="1">
        <v>44267</v>
      </c>
      <c r="C6846">
        <v>8</v>
      </c>
    </row>
    <row r="6847" spans="1:3" ht="14.5" x14ac:dyDescent="0.35">
      <c r="A6847" s="104" t="s">
        <v>8</v>
      </c>
      <c r="B6847" s="1">
        <v>44267</v>
      </c>
      <c r="C6847">
        <v>25</v>
      </c>
    </row>
    <row r="6848" spans="1:3" ht="14.5" x14ac:dyDescent="0.35">
      <c r="A6848" s="104" t="s">
        <v>10</v>
      </c>
      <c r="B6848" s="1">
        <v>44267</v>
      </c>
      <c r="C6848">
        <v>10</v>
      </c>
    </row>
    <row r="6849" spans="1:3" ht="14.5" x14ac:dyDescent="0.35">
      <c r="A6849" s="104" t="s">
        <v>2241</v>
      </c>
      <c r="B6849" s="1">
        <v>44267</v>
      </c>
      <c r="C6849">
        <v>2</v>
      </c>
    </row>
    <row r="6850" spans="1:3" ht="14.5" x14ac:dyDescent="0.35">
      <c r="A6850" s="104" t="s">
        <v>374</v>
      </c>
      <c r="B6850" s="1">
        <v>44267</v>
      </c>
      <c r="C6850">
        <v>2</v>
      </c>
    </row>
    <row r="6851" spans="1:3" ht="14.5" x14ac:dyDescent="0.35">
      <c r="A6851" s="104" t="s">
        <v>1070</v>
      </c>
      <c r="B6851" s="1">
        <v>44267</v>
      </c>
      <c r="C6851">
        <v>1</v>
      </c>
    </row>
    <row r="6852" spans="1:3" ht="14.5" x14ac:dyDescent="0.35">
      <c r="A6852" s="104" t="s">
        <v>3564</v>
      </c>
      <c r="B6852" s="1">
        <v>44267</v>
      </c>
      <c r="C6852">
        <v>1</v>
      </c>
    </row>
    <row r="6853" spans="1:3" ht="14.5" x14ac:dyDescent="0.35">
      <c r="A6853" s="104" t="s">
        <v>1497</v>
      </c>
      <c r="B6853" s="1">
        <v>44267</v>
      </c>
      <c r="C6853">
        <v>100</v>
      </c>
    </row>
    <row r="6854" spans="1:3" ht="14.5" x14ac:dyDescent="0.35">
      <c r="A6854" s="104" t="s">
        <v>1316</v>
      </c>
      <c r="B6854" s="1">
        <v>44267</v>
      </c>
      <c r="C6854">
        <v>900</v>
      </c>
    </row>
    <row r="6855" spans="1:3" ht="14.5" x14ac:dyDescent="0.35">
      <c r="A6855" s="104" t="s">
        <v>1316</v>
      </c>
      <c r="B6855" s="1">
        <v>44267</v>
      </c>
      <c r="C6855">
        <v>600</v>
      </c>
    </row>
    <row r="6856" spans="1:3" ht="14.5" x14ac:dyDescent="0.35">
      <c r="A6856" s="104" t="s">
        <v>3453</v>
      </c>
      <c r="B6856" s="1">
        <v>44267</v>
      </c>
      <c r="C6856">
        <v>1</v>
      </c>
    </row>
    <row r="6857" spans="1:3" ht="14.5" x14ac:dyDescent="0.35">
      <c r="A6857" s="104" t="s">
        <v>1687</v>
      </c>
      <c r="B6857" s="1">
        <v>44267</v>
      </c>
      <c r="C6857">
        <v>64</v>
      </c>
    </row>
    <row r="6858" spans="1:3" ht="14.5" x14ac:dyDescent="0.35">
      <c r="A6858" s="104" t="s">
        <v>3565</v>
      </c>
      <c r="B6858" s="1">
        <v>44267</v>
      </c>
      <c r="C6858">
        <v>2</v>
      </c>
    </row>
    <row r="6859" spans="1:3" ht="14.5" x14ac:dyDescent="0.35">
      <c r="A6859" s="104" t="s">
        <v>3063</v>
      </c>
      <c r="B6859" s="1">
        <v>44267</v>
      </c>
      <c r="C6859">
        <v>2</v>
      </c>
    </row>
    <row r="6860" spans="1:3" ht="14.5" x14ac:dyDescent="0.35">
      <c r="A6860" s="104" t="s">
        <v>3064</v>
      </c>
      <c r="B6860" s="1">
        <v>44267</v>
      </c>
      <c r="C6860">
        <v>2</v>
      </c>
    </row>
    <row r="6861" spans="1:3" ht="14.5" x14ac:dyDescent="0.35">
      <c r="A6861" s="104" t="s">
        <v>3018</v>
      </c>
      <c r="B6861" s="1">
        <v>44267</v>
      </c>
      <c r="C6861">
        <v>1</v>
      </c>
    </row>
    <row r="6862" spans="1:3" ht="14.5" x14ac:dyDescent="0.35">
      <c r="A6862" s="104" t="s">
        <v>1781</v>
      </c>
      <c r="B6862" s="1">
        <v>44267</v>
      </c>
      <c r="C6862">
        <v>100</v>
      </c>
    </row>
    <row r="6863" spans="1:3" ht="14.5" x14ac:dyDescent="0.35">
      <c r="A6863" s="104" t="s">
        <v>1664</v>
      </c>
      <c r="B6863" s="1">
        <v>44267</v>
      </c>
      <c r="C6863">
        <v>100</v>
      </c>
    </row>
    <row r="6864" spans="1:3" ht="14.5" x14ac:dyDescent="0.35">
      <c r="A6864" s="104" t="s">
        <v>1779</v>
      </c>
      <c r="B6864" s="1">
        <v>44267</v>
      </c>
      <c r="C6864">
        <v>100</v>
      </c>
    </row>
    <row r="6865" spans="1:3" ht="14.5" x14ac:dyDescent="0.35">
      <c r="A6865" s="104" t="s">
        <v>1711</v>
      </c>
      <c r="B6865" s="1">
        <v>44267</v>
      </c>
      <c r="C6865">
        <v>50</v>
      </c>
    </row>
    <row r="6866" spans="1:3" ht="14.5" x14ac:dyDescent="0.35">
      <c r="A6866" s="104" t="s">
        <v>1672</v>
      </c>
      <c r="B6866" s="1">
        <v>44267</v>
      </c>
      <c r="C6866">
        <v>300</v>
      </c>
    </row>
    <row r="6867" spans="1:3" ht="14.5" x14ac:dyDescent="0.35">
      <c r="A6867" s="104" t="s">
        <v>3415</v>
      </c>
      <c r="B6867" s="1">
        <v>44267</v>
      </c>
      <c r="C6867">
        <v>1</v>
      </c>
    </row>
    <row r="6868" spans="1:3" ht="14.5" x14ac:dyDescent="0.35">
      <c r="A6868" s="104" t="s">
        <v>1730</v>
      </c>
      <c r="B6868" s="1">
        <v>44267</v>
      </c>
      <c r="C6868">
        <v>2</v>
      </c>
    </row>
    <row r="6869" spans="1:3" ht="14.5" x14ac:dyDescent="0.35">
      <c r="A6869" s="104" t="s">
        <v>1725</v>
      </c>
      <c r="B6869" s="1">
        <v>44267</v>
      </c>
      <c r="C6869">
        <v>1</v>
      </c>
    </row>
    <row r="6870" spans="1:3" ht="14.5" x14ac:dyDescent="0.35">
      <c r="A6870" s="104" t="s">
        <v>1728</v>
      </c>
      <c r="B6870" s="1">
        <v>44267</v>
      </c>
      <c r="C6870">
        <v>3</v>
      </c>
    </row>
    <row r="6871" spans="1:3" ht="14.5" x14ac:dyDescent="0.35">
      <c r="A6871" s="104" t="s">
        <v>1732</v>
      </c>
      <c r="B6871" s="1">
        <v>44267</v>
      </c>
      <c r="C6871">
        <v>50</v>
      </c>
    </row>
    <row r="6872" spans="1:3" ht="14.5" x14ac:dyDescent="0.35">
      <c r="A6872" s="104" t="s">
        <v>3178</v>
      </c>
      <c r="B6872" s="1">
        <v>44267</v>
      </c>
      <c r="C6872">
        <v>3</v>
      </c>
    </row>
    <row r="6873" spans="1:3" ht="14.5" x14ac:dyDescent="0.35">
      <c r="A6873" s="104" t="s">
        <v>1735</v>
      </c>
      <c r="B6873" s="1">
        <v>44267</v>
      </c>
      <c r="C6873">
        <v>25</v>
      </c>
    </row>
    <row r="6874" spans="1:3" ht="14.5" x14ac:dyDescent="0.35">
      <c r="A6874" s="104" t="s">
        <v>1683</v>
      </c>
      <c r="B6874" s="1">
        <v>44267</v>
      </c>
      <c r="C6874">
        <v>25</v>
      </c>
    </row>
    <row r="6875" spans="1:3" ht="14.5" x14ac:dyDescent="0.35">
      <c r="A6875" s="104" t="s">
        <v>1739</v>
      </c>
      <c r="B6875" s="1">
        <v>44267</v>
      </c>
      <c r="C6875">
        <v>25</v>
      </c>
    </row>
    <row r="6876" spans="1:3" ht="14.5" x14ac:dyDescent="0.35">
      <c r="A6876" s="104" t="s">
        <v>1743</v>
      </c>
      <c r="B6876" s="1">
        <v>44267</v>
      </c>
      <c r="C6876">
        <v>25</v>
      </c>
    </row>
    <row r="6877" spans="1:3" ht="14.5" x14ac:dyDescent="0.35">
      <c r="A6877" s="104" t="s">
        <v>1745</v>
      </c>
      <c r="B6877" s="1">
        <v>44267</v>
      </c>
      <c r="C6877">
        <v>75</v>
      </c>
    </row>
    <row r="6878" spans="1:3" ht="14.5" x14ac:dyDescent="0.35">
      <c r="A6878" s="104" t="s">
        <v>1747</v>
      </c>
      <c r="B6878" s="1">
        <v>44267</v>
      </c>
      <c r="C6878">
        <v>25</v>
      </c>
    </row>
    <row r="6879" spans="1:3" ht="14.5" x14ac:dyDescent="0.35">
      <c r="A6879" s="104" t="s">
        <v>1720</v>
      </c>
      <c r="B6879" s="1">
        <v>44267</v>
      </c>
      <c r="C6879">
        <v>150</v>
      </c>
    </row>
    <row r="6880" spans="1:3" ht="14.5" x14ac:dyDescent="0.35">
      <c r="A6880" s="104" t="s">
        <v>1750</v>
      </c>
      <c r="B6880" s="1">
        <v>44267</v>
      </c>
      <c r="C6880">
        <v>100</v>
      </c>
    </row>
    <row r="6881" spans="1:3" ht="14.5" x14ac:dyDescent="0.35">
      <c r="A6881" s="104" t="s">
        <v>1686</v>
      </c>
      <c r="B6881" s="1">
        <v>44267</v>
      </c>
      <c r="C6881">
        <v>200</v>
      </c>
    </row>
    <row r="6882" spans="1:3" ht="14.5" x14ac:dyDescent="0.35">
      <c r="A6882" s="104" t="s">
        <v>1756</v>
      </c>
      <c r="B6882" s="1">
        <v>44267</v>
      </c>
      <c r="C6882">
        <v>25</v>
      </c>
    </row>
    <row r="6883" spans="1:3" ht="14.5" x14ac:dyDescent="0.35">
      <c r="A6883" s="104" t="s">
        <v>1753</v>
      </c>
      <c r="B6883" s="1">
        <v>44267</v>
      </c>
      <c r="C6883">
        <v>25</v>
      </c>
    </row>
    <row r="6884" spans="1:3" ht="14.5" x14ac:dyDescent="0.35">
      <c r="A6884" s="104" t="s">
        <v>1754</v>
      </c>
      <c r="B6884" s="1">
        <v>44267</v>
      </c>
      <c r="C6884">
        <v>100</v>
      </c>
    </row>
    <row r="6885" spans="1:3" ht="14.5" x14ac:dyDescent="0.35">
      <c r="A6885" s="104" t="s">
        <v>1760</v>
      </c>
      <c r="B6885" s="1">
        <v>44267</v>
      </c>
      <c r="C6885">
        <v>50</v>
      </c>
    </row>
    <row r="6886" spans="1:3" ht="14.5" x14ac:dyDescent="0.35">
      <c r="A6886" s="104" t="s">
        <v>1761</v>
      </c>
      <c r="B6886" s="1">
        <v>44267</v>
      </c>
      <c r="C6886">
        <v>100</v>
      </c>
    </row>
    <row r="6887" spans="1:3" ht="14.5" x14ac:dyDescent="0.35">
      <c r="A6887" s="104" t="s">
        <v>1896</v>
      </c>
      <c r="B6887" s="1">
        <v>44267</v>
      </c>
      <c r="C6887">
        <v>200</v>
      </c>
    </row>
    <row r="6888" spans="1:3" ht="14.5" x14ac:dyDescent="0.35">
      <c r="A6888" s="104" t="s">
        <v>1397</v>
      </c>
      <c r="B6888" s="1">
        <v>44267</v>
      </c>
      <c r="C6888">
        <v>50</v>
      </c>
    </row>
    <row r="6889" spans="1:3" ht="14.5" x14ac:dyDescent="0.35">
      <c r="A6889" s="104" t="s">
        <v>1764</v>
      </c>
      <c r="B6889" s="1">
        <v>44267</v>
      </c>
      <c r="C6889">
        <v>50</v>
      </c>
    </row>
    <row r="6890" spans="1:3" ht="14.5" x14ac:dyDescent="0.35">
      <c r="A6890" s="104" t="s">
        <v>1937</v>
      </c>
      <c r="B6890" s="1">
        <v>44267</v>
      </c>
      <c r="C6890">
        <v>100</v>
      </c>
    </row>
    <row r="6891" spans="1:3" ht="14.5" x14ac:dyDescent="0.35">
      <c r="A6891" s="104" t="s">
        <v>1391</v>
      </c>
      <c r="B6891" s="1">
        <v>44267</v>
      </c>
      <c r="C6891">
        <v>100</v>
      </c>
    </row>
    <row r="6892" spans="1:3" ht="14.5" x14ac:dyDescent="0.35">
      <c r="A6892" s="104" t="s">
        <v>1768</v>
      </c>
      <c r="B6892" s="1">
        <v>44267</v>
      </c>
      <c r="C6892">
        <v>50</v>
      </c>
    </row>
    <row r="6893" spans="1:3" ht="14.5" x14ac:dyDescent="0.35">
      <c r="A6893" s="104" t="s">
        <v>1329</v>
      </c>
      <c r="B6893" s="1">
        <v>44267</v>
      </c>
      <c r="C6893">
        <v>200</v>
      </c>
    </row>
    <row r="6894" spans="1:3" ht="14.5" x14ac:dyDescent="0.35">
      <c r="A6894" s="104" t="s">
        <v>1772</v>
      </c>
      <c r="B6894" s="1">
        <v>44267</v>
      </c>
      <c r="C6894">
        <v>50</v>
      </c>
    </row>
    <row r="6895" spans="1:3" ht="14.5" x14ac:dyDescent="0.35">
      <c r="A6895" s="104" t="s">
        <v>1526</v>
      </c>
      <c r="B6895" s="1">
        <v>44267</v>
      </c>
      <c r="C6895">
        <v>50</v>
      </c>
    </row>
    <row r="6896" spans="1:3" ht="14.5" x14ac:dyDescent="0.35">
      <c r="A6896" s="104" t="s">
        <v>1770</v>
      </c>
      <c r="B6896" s="1">
        <v>44267</v>
      </c>
      <c r="C6896">
        <v>50</v>
      </c>
    </row>
    <row r="6897" spans="1:3" ht="14.5" x14ac:dyDescent="0.35">
      <c r="A6897" s="104" t="s">
        <v>1775</v>
      </c>
      <c r="B6897" s="1">
        <v>44267</v>
      </c>
      <c r="C6897">
        <v>50</v>
      </c>
    </row>
    <row r="6898" spans="1:3" ht="14.5" x14ac:dyDescent="0.35">
      <c r="A6898" s="104" t="s">
        <v>2421</v>
      </c>
      <c r="B6898" s="1">
        <v>44267</v>
      </c>
      <c r="C6898">
        <v>50</v>
      </c>
    </row>
    <row r="6899" spans="1:3" ht="14.5" x14ac:dyDescent="0.35">
      <c r="A6899" s="104" t="s">
        <v>1389</v>
      </c>
      <c r="B6899" s="1">
        <v>44267</v>
      </c>
      <c r="C6899">
        <v>50</v>
      </c>
    </row>
    <row r="6900" spans="1:3" ht="14.5" x14ac:dyDescent="0.35">
      <c r="A6900" s="104" t="s">
        <v>2247</v>
      </c>
      <c r="B6900" s="1">
        <v>44267</v>
      </c>
      <c r="C6900">
        <v>50</v>
      </c>
    </row>
    <row r="6901" spans="1:3" ht="14.5" x14ac:dyDescent="0.35">
      <c r="A6901" s="104" t="s">
        <v>1553</v>
      </c>
      <c r="B6901" s="1">
        <v>44267</v>
      </c>
      <c r="C6901">
        <v>50</v>
      </c>
    </row>
    <row r="6902" spans="1:3" ht="14.5" x14ac:dyDescent="0.35">
      <c r="A6902" s="104" t="s">
        <v>2403</v>
      </c>
      <c r="B6902" s="1">
        <v>44267</v>
      </c>
      <c r="C6902">
        <v>50</v>
      </c>
    </row>
    <row r="6903" spans="1:3" ht="14.5" x14ac:dyDescent="0.35">
      <c r="A6903" s="104" t="s">
        <v>1549</v>
      </c>
      <c r="B6903" s="1">
        <v>44267</v>
      </c>
      <c r="C6903">
        <v>50</v>
      </c>
    </row>
    <row r="6904" spans="1:3" ht="14.5" x14ac:dyDescent="0.35">
      <c r="A6904" s="104" t="s">
        <v>1785</v>
      </c>
      <c r="B6904" s="1">
        <v>44267</v>
      </c>
      <c r="C6904">
        <v>50</v>
      </c>
    </row>
    <row r="6905" spans="1:3" ht="14.5" x14ac:dyDescent="0.35">
      <c r="A6905" s="104" t="s">
        <v>1871</v>
      </c>
      <c r="B6905" s="1">
        <v>44267</v>
      </c>
      <c r="C6905">
        <v>100</v>
      </c>
    </row>
    <row r="6906" spans="1:3" ht="14.5" x14ac:dyDescent="0.35">
      <c r="A6906" s="104" t="s">
        <v>2243</v>
      </c>
      <c r="B6906" s="1">
        <v>44267</v>
      </c>
      <c r="C6906">
        <v>50</v>
      </c>
    </row>
    <row r="6907" spans="1:3" ht="14.5" x14ac:dyDescent="0.35">
      <c r="A6907" s="104" t="s">
        <v>2456</v>
      </c>
      <c r="B6907" s="1">
        <v>44267</v>
      </c>
      <c r="C6907">
        <v>100</v>
      </c>
    </row>
    <row r="6908" spans="1:3" ht="14.5" x14ac:dyDescent="0.35">
      <c r="A6908" s="104" t="s">
        <v>1776</v>
      </c>
      <c r="B6908" s="1">
        <v>44267</v>
      </c>
      <c r="C6908">
        <v>150</v>
      </c>
    </row>
    <row r="6909" spans="1:3" ht="14.5" x14ac:dyDescent="0.35">
      <c r="A6909" s="104" t="s">
        <v>1538</v>
      </c>
      <c r="B6909" s="1">
        <v>44267</v>
      </c>
      <c r="C6909">
        <v>100</v>
      </c>
    </row>
    <row r="6910" spans="1:3" ht="14.5" x14ac:dyDescent="0.35">
      <c r="A6910" s="104" t="s">
        <v>1724</v>
      </c>
      <c r="B6910" s="1">
        <v>44267</v>
      </c>
      <c r="C6910">
        <v>100</v>
      </c>
    </row>
    <row r="6911" spans="1:3" ht="14.5" x14ac:dyDescent="0.35">
      <c r="A6911" s="104" t="s">
        <v>2686</v>
      </c>
      <c r="B6911" s="1">
        <v>44267</v>
      </c>
      <c r="C6911">
        <v>1</v>
      </c>
    </row>
    <row r="6912" spans="1:3" ht="14.5" x14ac:dyDescent="0.35">
      <c r="A6912" s="104" t="s">
        <v>1828</v>
      </c>
      <c r="B6912" s="1">
        <v>44267</v>
      </c>
      <c r="C6912">
        <v>50</v>
      </c>
    </row>
    <row r="6913" spans="1:3" ht="14.5" x14ac:dyDescent="0.35">
      <c r="A6913" s="104" t="s">
        <v>1818</v>
      </c>
      <c r="B6913" s="1">
        <v>44267</v>
      </c>
      <c r="C6913">
        <v>50</v>
      </c>
    </row>
    <row r="6914" spans="1:3" ht="14.5" x14ac:dyDescent="0.35">
      <c r="A6914" s="104" t="s">
        <v>2027</v>
      </c>
      <c r="B6914" s="1">
        <v>44267</v>
      </c>
      <c r="C6914">
        <v>50</v>
      </c>
    </row>
    <row r="6915" spans="1:3" ht="14.5" x14ac:dyDescent="0.35">
      <c r="A6915" s="104" t="s">
        <v>1336</v>
      </c>
      <c r="B6915" s="1">
        <v>44267</v>
      </c>
      <c r="C6915">
        <v>200</v>
      </c>
    </row>
    <row r="6916" spans="1:3" ht="14.5" x14ac:dyDescent="0.35">
      <c r="A6916" s="104" t="s">
        <v>1567</v>
      </c>
      <c r="B6916" s="1">
        <v>44267</v>
      </c>
      <c r="C6916">
        <v>300</v>
      </c>
    </row>
    <row r="6917" spans="1:3" ht="14.5" x14ac:dyDescent="0.35">
      <c r="A6917" s="104" t="s">
        <v>1520</v>
      </c>
      <c r="B6917" s="1">
        <v>44267</v>
      </c>
      <c r="C6917">
        <v>100</v>
      </c>
    </row>
    <row r="6918" spans="1:3" ht="14.5" x14ac:dyDescent="0.35">
      <c r="A6918" s="104" t="s">
        <v>1572</v>
      </c>
      <c r="B6918" s="1">
        <v>44267</v>
      </c>
      <c r="C6918">
        <v>1</v>
      </c>
    </row>
    <row r="6919" spans="1:3" ht="14.5" x14ac:dyDescent="0.35">
      <c r="A6919" s="104" t="s">
        <v>1458</v>
      </c>
      <c r="B6919" s="1">
        <v>44267</v>
      </c>
      <c r="C6919">
        <v>200</v>
      </c>
    </row>
    <row r="6920" spans="1:3" ht="14.5" x14ac:dyDescent="0.35">
      <c r="A6920" s="104" t="s">
        <v>1765</v>
      </c>
      <c r="B6920" s="1">
        <v>44267</v>
      </c>
      <c r="C6920">
        <v>1</v>
      </c>
    </row>
    <row r="6921" spans="1:3" ht="14.5" x14ac:dyDescent="0.35">
      <c r="A6921" s="104" t="s">
        <v>1299</v>
      </c>
      <c r="B6921" s="1">
        <v>44267</v>
      </c>
      <c r="C6921">
        <v>200</v>
      </c>
    </row>
    <row r="6922" spans="1:3" ht="14.5" x14ac:dyDescent="0.35">
      <c r="A6922" s="104" t="s">
        <v>1314</v>
      </c>
      <c r="B6922" s="1">
        <v>44267</v>
      </c>
      <c r="C6922">
        <v>400</v>
      </c>
    </row>
    <row r="6923" spans="1:3" ht="14.5" x14ac:dyDescent="0.35">
      <c r="A6923" s="104" t="s">
        <v>1312</v>
      </c>
      <c r="B6923" s="1">
        <v>44267</v>
      </c>
      <c r="C6923">
        <v>200</v>
      </c>
    </row>
    <row r="6924" spans="1:3" ht="14.5" x14ac:dyDescent="0.35">
      <c r="A6924" s="104" t="s">
        <v>1331</v>
      </c>
      <c r="B6924" s="1">
        <v>44267</v>
      </c>
      <c r="C6924">
        <v>100</v>
      </c>
    </row>
    <row r="6925" spans="1:3" ht="14.5" x14ac:dyDescent="0.35">
      <c r="A6925" s="104" t="s">
        <v>1831</v>
      </c>
      <c r="B6925" s="1">
        <v>44267</v>
      </c>
      <c r="C6925">
        <v>1</v>
      </c>
    </row>
    <row r="6926" spans="1:3" ht="14.5" x14ac:dyDescent="0.35">
      <c r="A6926" s="104" t="s">
        <v>1583</v>
      </c>
      <c r="B6926" s="1">
        <v>44267</v>
      </c>
      <c r="C6926">
        <v>1</v>
      </c>
    </row>
    <row r="6927" spans="1:3" ht="14.5" x14ac:dyDescent="0.35">
      <c r="A6927" s="104" t="s">
        <v>1480</v>
      </c>
      <c r="B6927" s="1">
        <v>44267</v>
      </c>
      <c r="C6927">
        <v>1</v>
      </c>
    </row>
    <row r="6928" spans="1:3" ht="14.5" x14ac:dyDescent="0.35">
      <c r="A6928" s="104" t="s">
        <v>1845</v>
      </c>
      <c r="B6928" s="1">
        <v>44267</v>
      </c>
      <c r="C6928">
        <v>2</v>
      </c>
    </row>
    <row r="6929" spans="1:3" ht="14.5" x14ac:dyDescent="0.35">
      <c r="A6929" s="104" t="s">
        <v>1585</v>
      </c>
      <c r="B6929" s="1">
        <v>44267</v>
      </c>
      <c r="C6929">
        <v>1</v>
      </c>
    </row>
    <row r="6930" spans="1:3" ht="14.5" x14ac:dyDescent="0.35">
      <c r="A6930" s="104" t="s">
        <v>1489</v>
      </c>
      <c r="B6930" s="1">
        <v>44267</v>
      </c>
      <c r="C6930">
        <v>2</v>
      </c>
    </row>
    <row r="6931" spans="1:3" ht="14.5" x14ac:dyDescent="0.35">
      <c r="A6931" s="104" t="s">
        <v>2382</v>
      </c>
      <c r="B6931" s="1">
        <v>44267</v>
      </c>
      <c r="C6931">
        <v>16</v>
      </c>
    </row>
    <row r="6932" spans="1:3" ht="14.5" x14ac:dyDescent="0.35">
      <c r="A6932" s="104" t="s">
        <v>1573</v>
      </c>
      <c r="B6932" s="1">
        <v>44267</v>
      </c>
      <c r="C6932">
        <v>8</v>
      </c>
    </row>
    <row r="6933" spans="1:3" ht="14.5" x14ac:dyDescent="0.35">
      <c r="A6933" s="104" t="s">
        <v>2226</v>
      </c>
      <c r="B6933" s="1">
        <v>44267</v>
      </c>
      <c r="C6933">
        <v>8</v>
      </c>
    </row>
    <row r="6934" spans="1:3" ht="14.5" x14ac:dyDescent="0.35">
      <c r="A6934" s="104" t="s">
        <v>1358</v>
      </c>
      <c r="B6934" s="1">
        <v>44267</v>
      </c>
      <c r="C6934">
        <v>28</v>
      </c>
    </row>
    <row r="6935" spans="1:3" ht="14.5" x14ac:dyDescent="0.35">
      <c r="A6935" s="104" t="s">
        <v>2371</v>
      </c>
      <c r="B6935" s="1">
        <v>44267</v>
      </c>
      <c r="C6935">
        <v>12</v>
      </c>
    </row>
    <row r="6936" spans="1:3" ht="14.5" x14ac:dyDescent="0.35">
      <c r="A6936" s="104" t="s">
        <v>2056</v>
      </c>
      <c r="B6936" s="1">
        <v>44267</v>
      </c>
      <c r="C6936">
        <v>8</v>
      </c>
    </row>
    <row r="6937" spans="1:3" ht="14.5" x14ac:dyDescent="0.35">
      <c r="A6937" s="104" t="s">
        <v>3566</v>
      </c>
      <c r="B6937" s="1">
        <v>44267</v>
      </c>
      <c r="C6937">
        <v>32</v>
      </c>
    </row>
    <row r="6938" spans="1:3" ht="14.5" x14ac:dyDescent="0.35">
      <c r="A6938" s="104" t="s">
        <v>2796</v>
      </c>
      <c r="B6938" s="1">
        <v>44267</v>
      </c>
      <c r="C6938">
        <v>12</v>
      </c>
    </row>
    <row r="6939" spans="1:3" ht="14.5" x14ac:dyDescent="0.35">
      <c r="A6939" s="104" t="s">
        <v>1390</v>
      </c>
      <c r="B6939" s="1">
        <v>44267</v>
      </c>
      <c r="C6939">
        <v>16</v>
      </c>
    </row>
    <row r="6940" spans="1:3" ht="14.5" x14ac:dyDescent="0.35">
      <c r="A6940" s="104" t="s">
        <v>3567</v>
      </c>
      <c r="B6940" s="1">
        <v>44267</v>
      </c>
      <c r="C6940">
        <v>12</v>
      </c>
    </row>
    <row r="6941" spans="1:3" ht="14.5" x14ac:dyDescent="0.35">
      <c r="A6941" s="104" t="s">
        <v>2498</v>
      </c>
      <c r="B6941" s="1">
        <v>44267</v>
      </c>
      <c r="C6941">
        <v>8</v>
      </c>
    </row>
    <row r="6942" spans="1:3" ht="14.5" x14ac:dyDescent="0.35">
      <c r="A6942" s="104" t="s">
        <v>1744</v>
      </c>
      <c r="B6942" s="1">
        <v>44267</v>
      </c>
      <c r="C6942">
        <v>100</v>
      </c>
    </row>
    <row r="6943" spans="1:3" ht="14.5" x14ac:dyDescent="0.35">
      <c r="A6943" s="104" t="s">
        <v>3378</v>
      </c>
      <c r="B6943" s="1">
        <v>44267</v>
      </c>
      <c r="C6943">
        <v>8</v>
      </c>
    </row>
    <row r="6944" spans="1:3" ht="14.5" x14ac:dyDescent="0.35">
      <c r="A6944" s="104" t="s">
        <v>3378</v>
      </c>
      <c r="B6944" s="1">
        <v>44267</v>
      </c>
      <c r="C6944">
        <v>4</v>
      </c>
    </row>
    <row r="6945" spans="1:3" ht="14.5" x14ac:dyDescent="0.35">
      <c r="A6945" s="104" t="s">
        <v>2946</v>
      </c>
      <c r="B6945" s="1">
        <v>44267</v>
      </c>
      <c r="C6945">
        <v>8</v>
      </c>
    </row>
    <row r="6946" spans="1:3" ht="14.5" x14ac:dyDescent="0.35">
      <c r="A6946" s="104" t="s">
        <v>3379</v>
      </c>
      <c r="B6946" s="1">
        <v>44267</v>
      </c>
      <c r="C6946">
        <v>4</v>
      </c>
    </row>
    <row r="6947" spans="1:3" ht="14.5" x14ac:dyDescent="0.35">
      <c r="A6947" s="104" t="s">
        <v>3568</v>
      </c>
      <c r="B6947" s="1">
        <v>44267</v>
      </c>
      <c r="C6947">
        <v>1</v>
      </c>
    </row>
    <row r="6948" spans="1:3" ht="14.5" x14ac:dyDescent="0.35">
      <c r="A6948" s="104" t="s">
        <v>3569</v>
      </c>
      <c r="B6948" s="1">
        <v>44267</v>
      </c>
      <c r="C6948">
        <v>2</v>
      </c>
    </row>
    <row r="6949" spans="1:3" ht="14.5" x14ac:dyDescent="0.35">
      <c r="A6949" s="104" t="s">
        <v>3570</v>
      </c>
      <c r="B6949" s="1">
        <v>44267</v>
      </c>
      <c r="C6949">
        <v>1</v>
      </c>
    </row>
    <row r="6950" spans="1:3" ht="14.5" x14ac:dyDescent="0.35">
      <c r="A6950" s="104" t="s">
        <v>3571</v>
      </c>
      <c r="B6950" s="1">
        <v>44267</v>
      </c>
      <c r="C6950">
        <v>4</v>
      </c>
    </row>
    <row r="6951" spans="1:3" ht="14.5" x14ac:dyDescent="0.35">
      <c r="A6951" s="104" t="s">
        <v>3572</v>
      </c>
      <c r="B6951" s="1">
        <v>44267</v>
      </c>
      <c r="C6951">
        <v>4</v>
      </c>
    </row>
    <row r="6952" spans="1:3" ht="14.5" x14ac:dyDescent="0.35">
      <c r="A6952" s="104" t="s">
        <v>3573</v>
      </c>
      <c r="B6952" s="1">
        <v>44267</v>
      </c>
      <c r="C6952">
        <v>2</v>
      </c>
    </row>
    <row r="6953" spans="1:3" ht="14.5" x14ac:dyDescent="0.35">
      <c r="A6953" s="104" t="s">
        <v>3574</v>
      </c>
      <c r="B6953" s="1">
        <v>44267</v>
      </c>
      <c r="C6953">
        <v>6</v>
      </c>
    </row>
    <row r="6954" spans="1:3" ht="14.5" x14ac:dyDescent="0.35">
      <c r="A6954" s="104" t="s">
        <v>2963</v>
      </c>
      <c r="B6954" s="1">
        <v>44267</v>
      </c>
      <c r="C6954">
        <v>6</v>
      </c>
    </row>
    <row r="6955" spans="1:3" ht="14.5" x14ac:dyDescent="0.35">
      <c r="A6955" s="104" t="s">
        <v>3575</v>
      </c>
      <c r="B6955" s="1">
        <v>44267</v>
      </c>
      <c r="C6955">
        <v>6</v>
      </c>
    </row>
    <row r="6956" spans="1:3" ht="14.5" x14ac:dyDescent="0.35">
      <c r="A6956" s="104" t="s">
        <v>3576</v>
      </c>
      <c r="B6956" s="1">
        <v>44267</v>
      </c>
      <c r="C6956">
        <v>6</v>
      </c>
    </row>
    <row r="6957" spans="1:3" ht="14.5" x14ac:dyDescent="0.35">
      <c r="A6957" s="104" t="s">
        <v>3577</v>
      </c>
      <c r="B6957" s="1">
        <v>44267</v>
      </c>
      <c r="C6957">
        <v>2</v>
      </c>
    </row>
    <row r="6958" spans="1:3" ht="14.5" x14ac:dyDescent="0.35">
      <c r="A6958" s="104" t="s">
        <v>3375</v>
      </c>
      <c r="B6958" s="1">
        <v>44267</v>
      </c>
      <c r="C6958">
        <v>4</v>
      </c>
    </row>
    <row r="6959" spans="1:3" ht="14.5" x14ac:dyDescent="0.35">
      <c r="A6959" s="104" t="s">
        <v>3578</v>
      </c>
      <c r="B6959" s="1">
        <v>44267</v>
      </c>
      <c r="C6959">
        <v>2</v>
      </c>
    </row>
    <row r="6960" spans="1:3" ht="14.5" x14ac:dyDescent="0.35">
      <c r="A6960" s="104" t="s">
        <v>2496</v>
      </c>
      <c r="B6960" s="1">
        <v>44267</v>
      </c>
      <c r="C6960">
        <v>6</v>
      </c>
    </row>
    <row r="6961" spans="1:3" ht="14.5" x14ac:dyDescent="0.35">
      <c r="A6961" s="104" t="s">
        <v>3579</v>
      </c>
      <c r="B6961" s="1">
        <v>44267</v>
      </c>
      <c r="C6961">
        <v>8</v>
      </c>
    </row>
    <row r="6962" spans="1:3" ht="14.5" x14ac:dyDescent="0.35">
      <c r="A6962" s="104" t="s">
        <v>2047</v>
      </c>
      <c r="B6962" s="1">
        <v>44267</v>
      </c>
      <c r="C6962">
        <v>2</v>
      </c>
    </row>
    <row r="6963" spans="1:3" ht="14.5" x14ac:dyDescent="0.35">
      <c r="A6963" s="104" t="s">
        <v>2284</v>
      </c>
      <c r="B6963" s="1">
        <v>44267</v>
      </c>
      <c r="C6963">
        <v>2</v>
      </c>
    </row>
    <row r="6964" spans="1:3" ht="14.5" x14ac:dyDescent="0.35">
      <c r="A6964" s="104" t="s">
        <v>2162</v>
      </c>
      <c r="B6964" s="1">
        <v>44267</v>
      </c>
      <c r="C6964">
        <v>16</v>
      </c>
    </row>
    <row r="6965" spans="1:3" ht="14.5" x14ac:dyDescent="0.35">
      <c r="A6965" s="104" t="s">
        <v>1438</v>
      </c>
      <c r="B6965" s="1">
        <v>44267</v>
      </c>
      <c r="C6965">
        <v>16</v>
      </c>
    </row>
    <row r="6966" spans="1:3" ht="14.5" x14ac:dyDescent="0.35">
      <c r="A6966" s="104" t="s">
        <v>3241</v>
      </c>
      <c r="B6966" s="1">
        <v>44267</v>
      </c>
      <c r="C6966">
        <v>16</v>
      </c>
    </row>
    <row r="6967" spans="1:3" ht="14.5" x14ac:dyDescent="0.35">
      <c r="A6967" s="104" t="s">
        <v>3580</v>
      </c>
      <c r="B6967" s="1">
        <v>44267</v>
      </c>
      <c r="C6967">
        <v>8</v>
      </c>
    </row>
    <row r="6968" spans="1:3" ht="14.5" x14ac:dyDescent="0.35">
      <c r="A6968" s="104" t="s">
        <v>1825</v>
      </c>
      <c r="B6968" s="1">
        <v>44267</v>
      </c>
      <c r="C6968">
        <v>2</v>
      </c>
    </row>
    <row r="6969" spans="1:3" ht="14.5" x14ac:dyDescent="0.35">
      <c r="A6969" s="104" t="s">
        <v>2543</v>
      </c>
      <c r="B6969" s="1">
        <v>44267</v>
      </c>
      <c r="C6969">
        <v>8</v>
      </c>
    </row>
    <row r="6970" spans="1:3" ht="14.5" x14ac:dyDescent="0.35">
      <c r="A6970" s="104" t="s">
        <v>1455</v>
      </c>
      <c r="B6970" s="1">
        <v>44267</v>
      </c>
      <c r="C6970">
        <v>8</v>
      </c>
    </row>
    <row r="6971" spans="1:3" ht="14.5" x14ac:dyDescent="0.35">
      <c r="A6971" s="104" t="s">
        <v>1334</v>
      </c>
      <c r="B6971" s="1">
        <v>44267</v>
      </c>
      <c r="C6971">
        <v>16</v>
      </c>
    </row>
    <row r="6972" spans="1:3" ht="14.5" x14ac:dyDescent="0.35">
      <c r="A6972" s="104" t="s">
        <v>2177</v>
      </c>
      <c r="B6972" s="1">
        <v>44267</v>
      </c>
      <c r="C6972">
        <v>1</v>
      </c>
    </row>
    <row r="6973" spans="1:3" ht="14.5" x14ac:dyDescent="0.35">
      <c r="A6973" s="104" t="s">
        <v>1489</v>
      </c>
      <c r="B6973" s="1">
        <v>44267</v>
      </c>
      <c r="C6973">
        <v>1</v>
      </c>
    </row>
    <row r="6974" spans="1:3" ht="14.5" x14ac:dyDescent="0.35">
      <c r="A6974" s="104" t="s">
        <v>1530</v>
      </c>
      <c r="B6974" s="1">
        <v>44267</v>
      </c>
      <c r="C6974">
        <v>1</v>
      </c>
    </row>
    <row r="6975" spans="1:3" ht="14.5" x14ac:dyDescent="0.35">
      <c r="A6975" s="104" t="s">
        <v>2612</v>
      </c>
      <c r="B6975" s="1">
        <v>44267</v>
      </c>
      <c r="C6975">
        <v>1</v>
      </c>
    </row>
    <row r="6976" spans="1:3" ht="14.5" x14ac:dyDescent="0.35">
      <c r="A6976" s="104" t="s">
        <v>532</v>
      </c>
      <c r="B6976" s="1">
        <v>44267</v>
      </c>
      <c r="C6976">
        <v>2</v>
      </c>
    </row>
    <row r="6977" spans="1:3" ht="14.5" x14ac:dyDescent="0.35">
      <c r="A6977" s="104" t="s">
        <v>962</v>
      </c>
      <c r="B6977" s="1">
        <v>44267</v>
      </c>
      <c r="C6977">
        <v>1</v>
      </c>
    </row>
    <row r="6978" spans="1:3" ht="14.5" x14ac:dyDescent="0.35">
      <c r="A6978" s="104" t="s">
        <v>1151</v>
      </c>
      <c r="B6978" s="1">
        <v>44267</v>
      </c>
      <c r="C6978">
        <v>2</v>
      </c>
    </row>
    <row r="6979" spans="1:3" ht="14.5" x14ac:dyDescent="0.35">
      <c r="A6979" s="104" t="s">
        <v>2048</v>
      </c>
      <c r="B6979" s="1">
        <v>44267</v>
      </c>
      <c r="C6979">
        <v>16</v>
      </c>
    </row>
    <row r="6980" spans="1:3" ht="14.5" x14ac:dyDescent="0.35">
      <c r="A6980" s="104" t="s">
        <v>3317</v>
      </c>
      <c r="B6980" s="1">
        <v>44267</v>
      </c>
      <c r="C6980">
        <v>8</v>
      </c>
    </row>
    <row r="6981" spans="1:3" ht="14.5" x14ac:dyDescent="0.35">
      <c r="A6981" s="104" t="s">
        <v>3581</v>
      </c>
      <c r="B6981" s="1">
        <v>44267</v>
      </c>
      <c r="C6981">
        <v>1</v>
      </c>
    </row>
    <row r="6982" spans="1:3" ht="14.5" x14ac:dyDescent="0.35">
      <c r="A6982" s="104" t="s">
        <v>3293</v>
      </c>
      <c r="B6982" s="1">
        <v>44267</v>
      </c>
      <c r="C6982">
        <v>3</v>
      </c>
    </row>
    <row r="6983" spans="1:3" ht="14.5" x14ac:dyDescent="0.35">
      <c r="A6983" s="104" t="s">
        <v>3582</v>
      </c>
      <c r="B6983" s="1">
        <v>44267</v>
      </c>
      <c r="C6983">
        <v>16</v>
      </c>
    </row>
    <row r="6984" spans="1:3" ht="14.5" x14ac:dyDescent="0.35">
      <c r="A6984" s="104" t="s">
        <v>2318</v>
      </c>
      <c r="B6984" s="1">
        <v>44267</v>
      </c>
      <c r="C6984">
        <v>16</v>
      </c>
    </row>
    <row r="6985" spans="1:3" ht="14.5" x14ac:dyDescent="0.35">
      <c r="A6985" s="104" t="s">
        <v>2272</v>
      </c>
      <c r="B6985" s="1">
        <v>44267</v>
      </c>
      <c r="C6985">
        <v>16</v>
      </c>
    </row>
    <row r="6986" spans="1:3" ht="14.5" x14ac:dyDescent="0.35">
      <c r="A6986" s="104" t="s">
        <v>3583</v>
      </c>
      <c r="B6986" s="1">
        <v>44267</v>
      </c>
      <c r="C6986">
        <v>1</v>
      </c>
    </row>
    <row r="6987" spans="1:3" ht="14.5" x14ac:dyDescent="0.35">
      <c r="A6987" s="104" t="s">
        <v>3584</v>
      </c>
      <c r="B6987" s="1">
        <v>44267</v>
      </c>
      <c r="C6987">
        <v>16</v>
      </c>
    </row>
    <row r="6988" spans="1:3" ht="14.5" x14ac:dyDescent="0.35">
      <c r="A6988" s="104" t="s">
        <v>1680</v>
      </c>
      <c r="B6988" s="1">
        <v>44267</v>
      </c>
      <c r="C6988">
        <v>8</v>
      </c>
    </row>
    <row r="6989" spans="1:3" ht="14.5" x14ac:dyDescent="0.35">
      <c r="A6989" s="104" t="s">
        <v>2280</v>
      </c>
      <c r="B6989" s="1">
        <v>44267</v>
      </c>
      <c r="C6989">
        <v>8</v>
      </c>
    </row>
    <row r="6990" spans="1:3" ht="14.5" x14ac:dyDescent="0.35">
      <c r="A6990" s="104" t="s">
        <v>2280</v>
      </c>
      <c r="B6990" s="1">
        <v>44267</v>
      </c>
      <c r="C6990">
        <v>8</v>
      </c>
    </row>
    <row r="6991" spans="1:3" ht="14.5" x14ac:dyDescent="0.35">
      <c r="A6991" s="104" t="s">
        <v>2015</v>
      </c>
      <c r="B6991" s="1">
        <v>44267</v>
      </c>
      <c r="C6991">
        <v>8</v>
      </c>
    </row>
    <row r="6992" spans="1:3" ht="14.5" x14ac:dyDescent="0.35">
      <c r="A6992" s="104" t="s">
        <v>1862</v>
      </c>
      <c r="B6992" s="1">
        <v>44267</v>
      </c>
      <c r="C6992">
        <v>16</v>
      </c>
    </row>
    <row r="6993" spans="1:3" ht="14.5" x14ac:dyDescent="0.35">
      <c r="A6993" s="104" t="s">
        <v>3585</v>
      </c>
      <c r="B6993" s="1">
        <v>44267</v>
      </c>
      <c r="C6993">
        <v>8</v>
      </c>
    </row>
    <row r="6994" spans="1:3" ht="14.5" x14ac:dyDescent="0.35">
      <c r="A6994" s="104" t="s">
        <v>1864</v>
      </c>
      <c r="B6994" s="1">
        <v>44267</v>
      </c>
      <c r="C6994">
        <v>8</v>
      </c>
    </row>
    <row r="6995" spans="1:3" ht="14.5" x14ac:dyDescent="0.35">
      <c r="A6995" s="104" t="s">
        <v>3586</v>
      </c>
      <c r="B6995" s="1">
        <v>44267</v>
      </c>
      <c r="C6995">
        <v>8</v>
      </c>
    </row>
    <row r="6996" spans="1:3" ht="14.5" x14ac:dyDescent="0.35">
      <c r="A6996" s="104" t="s">
        <v>1547</v>
      </c>
      <c r="B6996" s="1">
        <v>44267</v>
      </c>
      <c r="C6996">
        <v>100</v>
      </c>
    </row>
    <row r="6997" spans="1:3" ht="14.5" x14ac:dyDescent="0.35">
      <c r="A6997" s="104" t="s">
        <v>1461</v>
      </c>
      <c r="B6997" s="1">
        <v>44267</v>
      </c>
      <c r="C6997">
        <v>12</v>
      </c>
    </row>
    <row r="6998" spans="1:3" ht="14.5" x14ac:dyDescent="0.35">
      <c r="A6998" s="104" t="s">
        <v>1455</v>
      </c>
      <c r="B6998" s="1">
        <v>44267</v>
      </c>
      <c r="C6998">
        <v>52</v>
      </c>
    </row>
    <row r="6999" spans="1:3" ht="14.5" x14ac:dyDescent="0.35">
      <c r="A6999" s="104" t="s">
        <v>1646</v>
      </c>
      <c r="B6999" s="1">
        <v>44267</v>
      </c>
      <c r="C6999">
        <v>20</v>
      </c>
    </row>
    <row r="7000" spans="1:3" ht="14.5" x14ac:dyDescent="0.35">
      <c r="A7000" s="104" t="s">
        <v>1334</v>
      </c>
      <c r="B7000" s="1">
        <v>44267</v>
      </c>
      <c r="C7000">
        <v>52</v>
      </c>
    </row>
    <row r="7001" spans="1:3" ht="14.5" x14ac:dyDescent="0.35">
      <c r="A7001" s="104" t="s">
        <v>1483</v>
      </c>
      <c r="B7001" s="1">
        <v>44267</v>
      </c>
      <c r="C7001">
        <v>1</v>
      </c>
    </row>
    <row r="7002" spans="1:3" ht="14.5" x14ac:dyDescent="0.35">
      <c r="A7002" s="104" t="s">
        <v>3587</v>
      </c>
      <c r="B7002" s="1">
        <v>44270</v>
      </c>
      <c r="C7002">
        <v>10</v>
      </c>
    </row>
    <row r="7003" spans="1:3" ht="14.5" x14ac:dyDescent="0.35">
      <c r="A7003" s="104" t="s">
        <v>3587</v>
      </c>
      <c r="B7003" s="1">
        <v>44270</v>
      </c>
      <c r="C7003">
        <v>10</v>
      </c>
    </row>
    <row r="7004" spans="1:3" ht="14.5" x14ac:dyDescent="0.35">
      <c r="A7004" s="104" t="s">
        <v>3588</v>
      </c>
      <c r="B7004" s="1">
        <v>44270</v>
      </c>
      <c r="C7004">
        <v>1</v>
      </c>
    </row>
    <row r="7005" spans="1:3" ht="14.5" x14ac:dyDescent="0.35">
      <c r="A7005" s="104" t="s">
        <v>747</v>
      </c>
      <c r="B7005" s="1">
        <v>44270</v>
      </c>
      <c r="C7005">
        <v>303</v>
      </c>
    </row>
    <row r="7006" spans="1:3" ht="14.5" x14ac:dyDescent="0.35">
      <c r="A7006" s="104" t="s">
        <v>1619</v>
      </c>
      <c r="B7006" s="1">
        <v>44270</v>
      </c>
      <c r="C7006">
        <v>128</v>
      </c>
    </row>
    <row r="7007" spans="1:3" ht="14.5" x14ac:dyDescent="0.35">
      <c r="A7007" s="104" t="s">
        <v>1297</v>
      </c>
      <c r="B7007" s="1">
        <v>44270</v>
      </c>
      <c r="C7007">
        <v>6000</v>
      </c>
    </row>
    <row r="7008" spans="1:3" ht="14.5" x14ac:dyDescent="0.35">
      <c r="A7008" s="104" t="s">
        <v>1529</v>
      </c>
      <c r="B7008" s="1">
        <v>44270</v>
      </c>
      <c r="C7008">
        <v>1000</v>
      </c>
    </row>
    <row r="7009" spans="1:3" ht="14.5" x14ac:dyDescent="0.35">
      <c r="A7009" s="104" t="s">
        <v>1488</v>
      </c>
      <c r="B7009" s="1">
        <v>44270</v>
      </c>
      <c r="C7009">
        <v>1000</v>
      </c>
    </row>
    <row r="7010" spans="1:3" ht="14.5" x14ac:dyDescent="0.35">
      <c r="A7010" s="104" t="s">
        <v>1287</v>
      </c>
      <c r="B7010" s="1">
        <v>44270</v>
      </c>
      <c r="C7010">
        <v>2700</v>
      </c>
    </row>
    <row r="7011" spans="1:3" ht="14.5" x14ac:dyDescent="0.35">
      <c r="A7011" s="104" t="s">
        <v>1316</v>
      </c>
      <c r="B7011" s="1">
        <v>44270</v>
      </c>
      <c r="C7011">
        <v>5000</v>
      </c>
    </row>
    <row r="7012" spans="1:3" ht="14.5" x14ac:dyDescent="0.35">
      <c r="A7012" s="104" t="s">
        <v>1316</v>
      </c>
      <c r="B7012" s="1">
        <v>44270</v>
      </c>
      <c r="C7012">
        <v>5000</v>
      </c>
    </row>
    <row r="7013" spans="1:3" ht="14.5" x14ac:dyDescent="0.35">
      <c r="A7013" s="104" t="s">
        <v>1709</v>
      </c>
      <c r="B7013" s="1">
        <v>44270</v>
      </c>
      <c r="C7013">
        <v>16</v>
      </c>
    </row>
    <row r="7014" spans="1:3" ht="14.5" x14ac:dyDescent="0.35">
      <c r="A7014" s="104" t="s">
        <v>1287</v>
      </c>
      <c r="B7014" s="1">
        <v>44270</v>
      </c>
      <c r="C7014">
        <v>400</v>
      </c>
    </row>
    <row r="7015" spans="1:3" ht="14.5" x14ac:dyDescent="0.35">
      <c r="A7015" s="104" t="s">
        <v>3589</v>
      </c>
      <c r="B7015" s="1">
        <v>44270</v>
      </c>
      <c r="C7015">
        <v>12</v>
      </c>
    </row>
    <row r="7016" spans="1:3" ht="14.5" x14ac:dyDescent="0.35">
      <c r="A7016" s="104" t="s">
        <v>1752</v>
      </c>
      <c r="B7016" s="1">
        <v>44270</v>
      </c>
      <c r="C7016">
        <v>6</v>
      </c>
    </row>
    <row r="7017" spans="1:3" ht="14.5" x14ac:dyDescent="0.35">
      <c r="A7017" s="104" t="s">
        <v>3590</v>
      </c>
      <c r="B7017" s="1">
        <v>44270</v>
      </c>
      <c r="C7017">
        <v>16</v>
      </c>
    </row>
    <row r="7018" spans="1:3" ht="14.5" x14ac:dyDescent="0.35">
      <c r="A7018" s="104" t="s">
        <v>2285</v>
      </c>
      <c r="B7018" s="1">
        <v>44270</v>
      </c>
      <c r="C7018">
        <v>16</v>
      </c>
    </row>
    <row r="7019" spans="1:3" ht="14.5" x14ac:dyDescent="0.35">
      <c r="A7019" s="104" t="s">
        <v>1371</v>
      </c>
      <c r="B7019" s="1">
        <v>44270</v>
      </c>
      <c r="C7019">
        <v>1</v>
      </c>
    </row>
    <row r="7020" spans="1:3" ht="14.5" x14ac:dyDescent="0.35">
      <c r="A7020" s="104" t="s">
        <v>2567</v>
      </c>
      <c r="B7020" s="1">
        <v>44270</v>
      </c>
      <c r="C7020">
        <v>12</v>
      </c>
    </row>
    <row r="7021" spans="1:3" ht="14.5" x14ac:dyDescent="0.35">
      <c r="A7021" s="104" t="s">
        <v>1381</v>
      </c>
      <c r="B7021" s="1">
        <v>44270</v>
      </c>
      <c r="C7021">
        <v>4</v>
      </c>
    </row>
    <row r="7022" spans="1:3" ht="14.5" x14ac:dyDescent="0.35">
      <c r="A7022" s="104" t="s">
        <v>35</v>
      </c>
      <c r="B7022" s="1">
        <v>44270</v>
      </c>
      <c r="C7022">
        <v>1</v>
      </c>
    </row>
    <row r="7023" spans="1:3" ht="14.5" x14ac:dyDescent="0.35">
      <c r="A7023" s="104" t="s">
        <v>37</v>
      </c>
      <c r="B7023" s="1">
        <v>44270</v>
      </c>
      <c r="C7023">
        <v>1</v>
      </c>
    </row>
    <row r="7024" spans="1:3" ht="14.5" x14ac:dyDescent="0.35">
      <c r="A7024" s="104" t="s">
        <v>15</v>
      </c>
      <c r="B7024" s="1">
        <v>44270</v>
      </c>
      <c r="C7024">
        <v>1</v>
      </c>
    </row>
    <row r="7025" spans="1:3" ht="14.5" x14ac:dyDescent="0.35">
      <c r="A7025" s="104" t="s">
        <v>140</v>
      </c>
      <c r="B7025" s="1">
        <v>44270</v>
      </c>
      <c r="C7025">
        <v>1</v>
      </c>
    </row>
    <row r="7026" spans="1:3" ht="14.5" x14ac:dyDescent="0.35">
      <c r="A7026" s="104" t="s">
        <v>1836</v>
      </c>
      <c r="B7026" s="1">
        <v>44270</v>
      </c>
      <c r="C7026">
        <v>200</v>
      </c>
    </row>
    <row r="7027" spans="1:3" ht="14.5" x14ac:dyDescent="0.35">
      <c r="A7027" s="104" t="s">
        <v>1838</v>
      </c>
      <c r="B7027" s="1">
        <v>44270</v>
      </c>
      <c r="C7027">
        <v>200</v>
      </c>
    </row>
    <row r="7028" spans="1:3" ht="14.5" x14ac:dyDescent="0.35">
      <c r="A7028" s="104" t="s">
        <v>41</v>
      </c>
      <c r="B7028" s="1">
        <v>44270</v>
      </c>
      <c r="C7028">
        <v>1</v>
      </c>
    </row>
    <row r="7029" spans="1:3" ht="14.5" x14ac:dyDescent="0.35">
      <c r="A7029" s="104" t="s">
        <v>1921</v>
      </c>
      <c r="B7029" s="1">
        <v>44270</v>
      </c>
      <c r="C7029">
        <v>16</v>
      </c>
    </row>
    <row r="7030" spans="1:3" ht="14.5" x14ac:dyDescent="0.35">
      <c r="A7030" s="104" t="s">
        <v>1362</v>
      </c>
      <c r="B7030" s="1">
        <v>44270</v>
      </c>
      <c r="C7030">
        <v>8</v>
      </c>
    </row>
    <row r="7031" spans="1:3" ht="14.5" x14ac:dyDescent="0.35">
      <c r="A7031" s="104" t="s">
        <v>3591</v>
      </c>
      <c r="B7031" s="1">
        <v>44270</v>
      </c>
      <c r="C7031">
        <v>8</v>
      </c>
    </row>
    <row r="7032" spans="1:3" ht="14.5" x14ac:dyDescent="0.35">
      <c r="A7032" s="104" t="s">
        <v>1390</v>
      </c>
      <c r="B7032" s="1">
        <v>44270</v>
      </c>
      <c r="C7032">
        <v>16</v>
      </c>
    </row>
    <row r="7033" spans="1:3" ht="14.5" x14ac:dyDescent="0.35">
      <c r="A7033" s="104" t="s">
        <v>1396</v>
      </c>
      <c r="B7033" s="1">
        <v>44270</v>
      </c>
      <c r="C7033">
        <v>24</v>
      </c>
    </row>
    <row r="7034" spans="1:3" ht="14.5" x14ac:dyDescent="0.35">
      <c r="A7034" s="104" t="s">
        <v>2049</v>
      </c>
      <c r="B7034" s="1">
        <v>44270</v>
      </c>
      <c r="C7034">
        <v>8</v>
      </c>
    </row>
    <row r="7035" spans="1:3" ht="14.5" x14ac:dyDescent="0.35">
      <c r="A7035" s="104" t="s">
        <v>1514</v>
      </c>
      <c r="B7035" s="1">
        <v>44270</v>
      </c>
      <c r="C7035">
        <v>2</v>
      </c>
    </row>
    <row r="7036" spans="1:3" ht="14.5" x14ac:dyDescent="0.35">
      <c r="A7036" s="104" t="s">
        <v>2664</v>
      </c>
      <c r="B7036" s="1">
        <v>44270</v>
      </c>
      <c r="C7036">
        <v>2</v>
      </c>
    </row>
    <row r="7037" spans="1:3" ht="14.5" x14ac:dyDescent="0.35">
      <c r="A7037" s="104" t="s">
        <v>2779</v>
      </c>
      <c r="B7037" s="1">
        <v>44270</v>
      </c>
      <c r="C7037">
        <v>8</v>
      </c>
    </row>
    <row r="7038" spans="1:3" ht="14.5" x14ac:dyDescent="0.35">
      <c r="A7038" s="104" t="s">
        <v>3592</v>
      </c>
      <c r="B7038" s="1">
        <v>44270</v>
      </c>
      <c r="C7038">
        <v>8</v>
      </c>
    </row>
    <row r="7039" spans="1:3" ht="14.5" x14ac:dyDescent="0.35">
      <c r="A7039" s="104" t="s">
        <v>2666</v>
      </c>
      <c r="B7039" s="1">
        <v>44270</v>
      </c>
      <c r="C7039">
        <v>4</v>
      </c>
    </row>
    <row r="7040" spans="1:3" ht="14.5" x14ac:dyDescent="0.35">
      <c r="A7040" s="104" t="s">
        <v>2815</v>
      </c>
      <c r="B7040" s="1">
        <v>44270</v>
      </c>
      <c r="C7040">
        <v>16</v>
      </c>
    </row>
    <row r="7041" spans="1:3" ht="14.5" x14ac:dyDescent="0.35">
      <c r="A7041" s="104" t="s">
        <v>3114</v>
      </c>
      <c r="B7041" s="1">
        <v>44270</v>
      </c>
      <c r="C7041">
        <v>8</v>
      </c>
    </row>
    <row r="7042" spans="1:3" ht="14.5" x14ac:dyDescent="0.35">
      <c r="A7042" s="104" t="s">
        <v>2847</v>
      </c>
      <c r="B7042" s="1">
        <v>44270</v>
      </c>
      <c r="C7042">
        <v>2</v>
      </c>
    </row>
    <row r="7043" spans="1:3" ht="14.5" x14ac:dyDescent="0.35">
      <c r="A7043" s="104" t="s">
        <v>2743</v>
      </c>
      <c r="B7043" s="1">
        <v>44270</v>
      </c>
      <c r="C7043">
        <v>10</v>
      </c>
    </row>
    <row r="7044" spans="1:3" ht="14.5" x14ac:dyDescent="0.35">
      <c r="A7044" s="104" t="s">
        <v>1870</v>
      </c>
      <c r="B7044" s="1">
        <v>44270</v>
      </c>
      <c r="C7044">
        <v>16</v>
      </c>
    </row>
    <row r="7045" spans="1:3" ht="14.5" x14ac:dyDescent="0.35">
      <c r="A7045" s="104" t="s">
        <v>2012</v>
      </c>
      <c r="B7045" s="1">
        <v>44270</v>
      </c>
      <c r="C7045">
        <v>16</v>
      </c>
    </row>
    <row r="7046" spans="1:3" ht="14.5" x14ac:dyDescent="0.35">
      <c r="A7046" s="104" t="s">
        <v>1499</v>
      </c>
      <c r="B7046" s="1">
        <v>44270</v>
      </c>
      <c r="C7046">
        <v>8</v>
      </c>
    </row>
    <row r="7047" spans="1:3" ht="14.5" x14ac:dyDescent="0.35">
      <c r="A7047" s="104" t="s">
        <v>1440</v>
      </c>
      <c r="B7047" s="1">
        <v>44270</v>
      </c>
      <c r="C7047">
        <v>4</v>
      </c>
    </row>
    <row r="7048" spans="1:3" ht="14.5" x14ac:dyDescent="0.35">
      <c r="A7048" s="104" t="s">
        <v>3593</v>
      </c>
      <c r="B7048" s="1">
        <v>44270</v>
      </c>
      <c r="C7048">
        <v>8</v>
      </c>
    </row>
    <row r="7049" spans="1:3" ht="14.5" x14ac:dyDescent="0.35">
      <c r="A7049" s="104" t="s">
        <v>1588</v>
      </c>
      <c r="B7049" s="1">
        <v>44270</v>
      </c>
      <c r="C7049">
        <v>12</v>
      </c>
    </row>
    <row r="7050" spans="1:3" ht="14.5" x14ac:dyDescent="0.35">
      <c r="A7050" s="104" t="s">
        <v>1446</v>
      </c>
      <c r="B7050" s="1">
        <v>44270</v>
      </c>
      <c r="C7050">
        <v>4</v>
      </c>
    </row>
    <row r="7051" spans="1:3" ht="14.5" x14ac:dyDescent="0.35">
      <c r="A7051" s="104" t="s">
        <v>1421</v>
      </c>
      <c r="B7051" s="1">
        <v>44270</v>
      </c>
      <c r="C7051">
        <v>16</v>
      </c>
    </row>
    <row r="7052" spans="1:3" ht="14.5" x14ac:dyDescent="0.35">
      <c r="A7052" s="104" t="s">
        <v>2679</v>
      </c>
      <c r="B7052" s="1">
        <v>44270</v>
      </c>
      <c r="C7052">
        <v>12</v>
      </c>
    </row>
    <row r="7053" spans="1:3" ht="14.5" x14ac:dyDescent="0.35">
      <c r="A7053" s="104" t="s">
        <v>61</v>
      </c>
      <c r="B7053" s="1">
        <v>44270</v>
      </c>
      <c r="C7053">
        <v>1</v>
      </c>
    </row>
    <row r="7054" spans="1:3" ht="14.5" x14ac:dyDescent="0.35">
      <c r="A7054" s="104" t="s">
        <v>121</v>
      </c>
      <c r="B7054" s="1">
        <v>44270</v>
      </c>
      <c r="C7054">
        <v>1</v>
      </c>
    </row>
    <row r="7055" spans="1:3" ht="14.5" x14ac:dyDescent="0.35">
      <c r="A7055" s="104" t="s">
        <v>1822</v>
      </c>
      <c r="B7055" s="1">
        <v>44270</v>
      </c>
      <c r="C7055">
        <v>16</v>
      </c>
    </row>
    <row r="7056" spans="1:3" ht="14.5" x14ac:dyDescent="0.35">
      <c r="A7056" s="104" t="s">
        <v>1346</v>
      </c>
      <c r="B7056" s="1">
        <v>44270</v>
      </c>
      <c r="C7056">
        <v>32</v>
      </c>
    </row>
    <row r="7057" spans="1:3" ht="14.5" x14ac:dyDescent="0.35">
      <c r="A7057" s="104" t="s">
        <v>1314</v>
      </c>
      <c r="B7057" s="1">
        <v>44270</v>
      </c>
      <c r="C7057">
        <v>50</v>
      </c>
    </row>
    <row r="7058" spans="1:3" ht="14.5" x14ac:dyDescent="0.35">
      <c r="A7058" s="104" t="s">
        <v>10</v>
      </c>
      <c r="B7058" s="1">
        <v>44270</v>
      </c>
      <c r="C7058">
        <v>3</v>
      </c>
    </row>
    <row r="7059" spans="1:3" ht="14.5" x14ac:dyDescent="0.35">
      <c r="A7059" s="104" t="s">
        <v>1324</v>
      </c>
      <c r="B7059" s="1">
        <v>44270</v>
      </c>
      <c r="C7059">
        <v>20</v>
      </c>
    </row>
    <row r="7060" spans="1:3" ht="14.5" x14ac:dyDescent="0.35">
      <c r="A7060" s="104" t="s">
        <v>1334</v>
      </c>
      <c r="B7060" s="1">
        <v>44270</v>
      </c>
      <c r="C7060">
        <v>28</v>
      </c>
    </row>
    <row r="7061" spans="1:3" ht="14.5" x14ac:dyDescent="0.35">
      <c r="A7061" s="104" t="s">
        <v>3453</v>
      </c>
      <c r="B7061" s="1">
        <v>44270</v>
      </c>
      <c r="C7061">
        <v>2</v>
      </c>
    </row>
    <row r="7062" spans="1:3" ht="14.5" x14ac:dyDescent="0.35">
      <c r="A7062" s="104" t="s">
        <v>2212</v>
      </c>
      <c r="B7062" s="1">
        <v>44270</v>
      </c>
      <c r="C7062">
        <v>1</v>
      </c>
    </row>
    <row r="7063" spans="1:3" ht="14.5" x14ac:dyDescent="0.35">
      <c r="A7063" s="104" t="s">
        <v>1642</v>
      </c>
      <c r="B7063" s="1">
        <v>44270</v>
      </c>
      <c r="C7063">
        <v>3</v>
      </c>
    </row>
    <row r="7064" spans="1:3" ht="14.5" x14ac:dyDescent="0.35">
      <c r="A7064" s="104" t="s">
        <v>3594</v>
      </c>
      <c r="B7064" s="1">
        <v>44270</v>
      </c>
      <c r="C7064">
        <v>8</v>
      </c>
    </row>
    <row r="7065" spans="1:3" ht="14.5" x14ac:dyDescent="0.35">
      <c r="A7065" s="106">
        <v>1287360</v>
      </c>
      <c r="B7065" s="1">
        <v>44270</v>
      </c>
      <c r="C7065">
        <v>2</v>
      </c>
    </row>
    <row r="7066" spans="1:3" ht="14.5" x14ac:dyDescent="0.35">
      <c r="A7066" s="106">
        <v>1287725</v>
      </c>
      <c r="B7066" s="1">
        <v>44270</v>
      </c>
      <c r="C7066">
        <v>2</v>
      </c>
    </row>
    <row r="7067" spans="1:3" ht="14.5" x14ac:dyDescent="0.35">
      <c r="A7067" s="104" t="s">
        <v>3401</v>
      </c>
      <c r="B7067" s="1">
        <v>44270</v>
      </c>
      <c r="C7067">
        <v>2</v>
      </c>
    </row>
    <row r="7068" spans="1:3" ht="14.5" x14ac:dyDescent="0.35">
      <c r="A7068" s="104" t="s">
        <v>2450</v>
      </c>
      <c r="B7068" s="1">
        <v>44270</v>
      </c>
      <c r="C7068">
        <v>1</v>
      </c>
    </row>
    <row r="7069" spans="1:3" ht="14.5" x14ac:dyDescent="0.35">
      <c r="A7069" s="104" t="s">
        <v>2857</v>
      </c>
      <c r="B7069" s="1">
        <v>44270</v>
      </c>
      <c r="C7069">
        <v>1</v>
      </c>
    </row>
    <row r="7070" spans="1:3" ht="14.5" x14ac:dyDescent="0.35">
      <c r="A7070" s="104" t="s">
        <v>2857</v>
      </c>
      <c r="B7070" s="1">
        <v>44270</v>
      </c>
      <c r="C7070">
        <v>1</v>
      </c>
    </row>
    <row r="7071" spans="1:3" ht="14.5" x14ac:dyDescent="0.35">
      <c r="A7071" s="104" t="s">
        <v>2385</v>
      </c>
      <c r="B7071" s="1">
        <v>44270</v>
      </c>
      <c r="C7071">
        <v>25</v>
      </c>
    </row>
    <row r="7072" spans="1:3" ht="14.5" x14ac:dyDescent="0.35">
      <c r="A7072" s="104" t="s">
        <v>33</v>
      </c>
      <c r="B7072" s="1">
        <v>44270</v>
      </c>
      <c r="C7072">
        <v>1</v>
      </c>
    </row>
    <row r="7073" spans="1:3" ht="14.5" x14ac:dyDescent="0.35">
      <c r="A7073" s="104" t="s">
        <v>36</v>
      </c>
      <c r="B7073" s="1">
        <v>44270</v>
      </c>
      <c r="C7073">
        <v>1</v>
      </c>
    </row>
    <row r="7074" spans="1:3" ht="14.5" x14ac:dyDescent="0.35">
      <c r="A7074" s="104" t="s">
        <v>825</v>
      </c>
      <c r="B7074" s="1">
        <v>44270</v>
      </c>
      <c r="C7074">
        <v>1</v>
      </c>
    </row>
    <row r="7075" spans="1:3" ht="14.5" x14ac:dyDescent="0.35">
      <c r="A7075" s="104" t="s">
        <v>123</v>
      </c>
      <c r="B7075" s="1">
        <v>44270</v>
      </c>
      <c r="C7075">
        <v>1</v>
      </c>
    </row>
    <row r="7076" spans="1:3" ht="14.5" x14ac:dyDescent="0.35">
      <c r="A7076" s="104" t="s">
        <v>38</v>
      </c>
      <c r="B7076" s="1">
        <v>44270</v>
      </c>
      <c r="C7076">
        <v>1</v>
      </c>
    </row>
    <row r="7077" spans="1:3" ht="14.5" x14ac:dyDescent="0.35">
      <c r="A7077" s="104" t="s">
        <v>17</v>
      </c>
      <c r="B7077" s="1">
        <v>44270</v>
      </c>
      <c r="C7077">
        <v>1</v>
      </c>
    </row>
    <row r="7078" spans="1:3" ht="14.5" x14ac:dyDescent="0.35">
      <c r="A7078" s="104" t="s">
        <v>1030</v>
      </c>
      <c r="B7078" s="1">
        <v>44270</v>
      </c>
      <c r="C7078">
        <v>1</v>
      </c>
    </row>
    <row r="7079" spans="1:3" ht="14.5" x14ac:dyDescent="0.35">
      <c r="A7079" s="104" t="s">
        <v>1364</v>
      </c>
      <c r="B7079" s="1">
        <v>44270</v>
      </c>
      <c r="C7079">
        <v>2</v>
      </c>
    </row>
    <row r="7080" spans="1:3" ht="14.5" x14ac:dyDescent="0.35">
      <c r="A7080" s="104" t="s">
        <v>568</v>
      </c>
      <c r="B7080" s="1">
        <v>44270</v>
      </c>
      <c r="C7080">
        <v>24</v>
      </c>
    </row>
    <row r="7081" spans="1:3" ht="14.5" x14ac:dyDescent="0.35">
      <c r="A7081" s="104" t="s">
        <v>166</v>
      </c>
      <c r="B7081" s="1">
        <v>44270</v>
      </c>
      <c r="C7081">
        <v>8</v>
      </c>
    </row>
    <row r="7082" spans="1:3" ht="14.5" x14ac:dyDescent="0.35">
      <c r="A7082" s="104" t="s">
        <v>1802</v>
      </c>
      <c r="B7082" s="1">
        <v>44270</v>
      </c>
      <c r="C7082">
        <v>16</v>
      </c>
    </row>
    <row r="7083" spans="1:3" ht="14.5" x14ac:dyDescent="0.35">
      <c r="A7083" s="104" t="s">
        <v>248</v>
      </c>
      <c r="B7083" s="1">
        <v>44270</v>
      </c>
      <c r="C7083">
        <v>4</v>
      </c>
    </row>
    <row r="7084" spans="1:3" ht="14.5" x14ac:dyDescent="0.35">
      <c r="A7084" s="104" t="s">
        <v>171</v>
      </c>
      <c r="B7084" s="1">
        <v>44270</v>
      </c>
      <c r="C7084">
        <v>8</v>
      </c>
    </row>
    <row r="7085" spans="1:3" ht="14.5" x14ac:dyDescent="0.35">
      <c r="A7085" s="104" t="s">
        <v>2567</v>
      </c>
      <c r="B7085" s="1">
        <v>44270</v>
      </c>
      <c r="C7085">
        <v>12</v>
      </c>
    </row>
    <row r="7086" spans="1:3" ht="14.5" x14ac:dyDescent="0.35">
      <c r="A7086" s="104" t="s">
        <v>1381</v>
      </c>
      <c r="B7086" s="1">
        <v>44270</v>
      </c>
      <c r="C7086">
        <v>2</v>
      </c>
    </row>
    <row r="7087" spans="1:3" ht="14.5" x14ac:dyDescent="0.35">
      <c r="A7087" s="104" t="s">
        <v>1927</v>
      </c>
      <c r="B7087" s="1">
        <v>44270</v>
      </c>
      <c r="C7087">
        <v>16</v>
      </c>
    </row>
    <row r="7088" spans="1:3" ht="14.5" x14ac:dyDescent="0.35">
      <c r="A7088" s="104" t="s">
        <v>3595</v>
      </c>
      <c r="B7088" s="1">
        <v>44270</v>
      </c>
      <c r="C7088">
        <v>20</v>
      </c>
    </row>
    <row r="7089" spans="1:3" ht="14.5" x14ac:dyDescent="0.35">
      <c r="A7089" s="104" t="s">
        <v>3361</v>
      </c>
      <c r="B7089" s="1">
        <v>44270</v>
      </c>
      <c r="C7089">
        <v>4</v>
      </c>
    </row>
    <row r="7090" spans="1:3" ht="14.5" x14ac:dyDescent="0.35">
      <c r="A7090" s="104" t="s">
        <v>2650</v>
      </c>
      <c r="B7090" s="1">
        <v>44270</v>
      </c>
      <c r="C7090">
        <v>8</v>
      </c>
    </row>
    <row r="7091" spans="1:3" ht="14.5" x14ac:dyDescent="0.35">
      <c r="A7091" s="104" t="s">
        <v>3596</v>
      </c>
      <c r="B7091" s="1">
        <v>44270</v>
      </c>
      <c r="C7091">
        <v>16</v>
      </c>
    </row>
    <row r="7092" spans="1:3" ht="14.5" x14ac:dyDescent="0.35">
      <c r="A7092" s="104" t="s">
        <v>1958</v>
      </c>
      <c r="B7092" s="1">
        <v>44270</v>
      </c>
      <c r="C7092">
        <v>8</v>
      </c>
    </row>
    <row r="7093" spans="1:3" ht="14.5" x14ac:dyDescent="0.35">
      <c r="A7093" s="104" t="s">
        <v>3582</v>
      </c>
      <c r="B7093" s="1">
        <v>44270</v>
      </c>
      <c r="C7093">
        <v>4</v>
      </c>
    </row>
    <row r="7094" spans="1:3" ht="14.5" x14ac:dyDescent="0.35">
      <c r="A7094" s="104" t="s">
        <v>2830</v>
      </c>
      <c r="B7094" s="1">
        <v>44270</v>
      </c>
      <c r="C7094">
        <v>16</v>
      </c>
    </row>
    <row r="7095" spans="1:3" ht="14.5" x14ac:dyDescent="0.35">
      <c r="A7095" s="104" t="s">
        <v>3496</v>
      </c>
      <c r="B7095" s="1">
        <v>44270</v>
      </c>
      <c r="C7095">
        <v>16</v>
      </c>
    </row>
    <row r="7096" spans="1:3" ht="14.5" x14ac:dyDescent="0.35">
      <c r="A7096" s="104" t="s">
        <v>1148</v>
      </c>
      <c r="B7096" s="1">
        <v>44270</v>
      </c>
      <c r="C7096">
        <v>4</v>
      </c>
    </row>
    <row r="7097" spans="1:3" ht="14.5" x14ac:dyDescent="0.35">
      <c r="A7097" s="104" t="s">
        <v>57</v>
      </c>
      <c r="B7097" s="1">
        <v>44270</v>
      </c>
      <c r="C7097">
        <v>8</v>
      </c>
    </row>
    <row r="7098" spans="1:3" ht="14.5" x14ac:dyDescent="0.35">
      <c r="A7098" s="104" t="s">
        <v>58</v>
      </c>
      <c r="B7098" s="1">
        <v>44270</v>
      </c>
      <c r="C7098">
        <v>12</v>
      </c>
    </row>
    <row r="7099" spans="1:3" ht="14.5" x14ac:dyDescent="0.35">
      <c r="A7099" s="104" t="s">
        <v>178</v>
      </c>
      <c r="B7099" s="1">
        <v>44270</v>
      </c>
      <c r="C7099">
        <v>24</v>
      </c>
    </row>
    <row r="7100" spans="1:3" ht="14.5" x14ac:dyDescent="0.35">
      <c r="A7100" s="104" t="s">
        <v>3597</v>
      </c>
      <c r="B7100" s="1">
        <v>44270</v>
      </c>
      <c r="C7100">
        <v>6</v>
      </c>
    </row>
    <row r="7101" spans="1:3" ht="14.5" x14ac:dyDescent="0.35">
      <c r="A7101" s="104" t="s">
        <v>1964</v>
      </c>
      <c r="B7101" s="1">
        <v>44270</v>
      </c>
      <c r="C7101">
        <v>8</v>
      </c>
    </row>
    <row r="7102" spans="1:3" ht="14.5" x14ac:dyDescent="0.35">
      <c r="A7102" s="104" t="s">
        <v>2565</v>
      </c>
      <c r="B7102" s="1">
        <v>44270</v>
      </c>
      <c r="C7102">
        <v>8</v>
      </c>
    </row>
    <row r="7103" spans="1:3" ht="14.5" x14ac:dyDescent="0.35">
      <c r="A7103" s="104" t="s">
        <v>2960</v>
      </c>
      <c r="B7103" s="1">
        <v>44270</v>
      </c>
      <c r="C7103">
        <v>8</v>
      </c>
    </row>
    <row r="7104" spans="1:3" ht="14.5" x14ac:dyDescent="0.35">
      <c r="A7104" s="104" t="s">
        <v>2657</v>
      </c>
      <c r="B7104" s="1">
        <v>44270</v>
      </c>
      <c r="C7104">
        <v>2</v>
      </c>
    </row>
    <row r="7105" spans="1:3" ht="14.5" x14ac:dyDescent="0.35">
      <c r="A7105" s="104" t="s">
        <v>1415</v>
      </c>
      <c r="B7105" s="1">
        <v>44270</v>
      </c>
      <c r="C7105">
        <v>12</v>
      </c>
    </row>
    <row r="7106" spans="1:3" ht="14.5" x14ac:dyDescent="0.35">
      <c r="A7106" s="104" t="s">
        <v>2227</v>
      </c>
      <c r="B7106" s="1">
        <v>44270</v>
      </c>
      <c r="C7106">
        <v>8</v>
      </c>
    </row>
    <row r="7107" spans="1:3" ht="14.5" x14ac:dyDescent="0.35">
      <c r="A7107" s="104" t="s">
        <v>3113</v>
      </c>
      <c r="B7107" s="1">
        <v>44270</v>
      </c>
      <c r="C7107">
        <v>2</v>
      </c>
    </row>
    <row r="7108" spans="1:3" ht="14.5" x14ac:dyDescent="0.35">
      <c r="A7108" s="104" t="s">
        <v>3598</v>
      </c>
      <c r="B7108" s="1">
        <v>44270</v>
      </c>
      <c r="C7108">
        <v>8</v>
      </c>
    </row>
    <row r="7109" spans="1:3" ht="14.5" x14ac:dyDescent="0.35">
      <c r="A7109" s="104" t="s">
        <v>2216</v>
      </c>
      <c r="B7109" s="1">
        <v>44270</v>
      </c>
      <c r="C7109">
        <v>6</v>
      </c>
    </row>
    <row r="7110" spans="1:3" ht="14.5" x14ac:dyDescent="0.35">
      <c r="A7110" s="104" t="s">
        <v>2666</v>
      </c>
      <c r="B7110" s="1">
        <v>44270</v>
      </c>
      <c r="C7110">
        <v>4</v>
      </c>
    </row>
    <row r="7111" spans="1:3" ht="14.5" x14ac:dyDescent="0.35">
      <c r="A7111" s="104" t="s">
        <v>1948</v>
      </c>
      <c r="B7111" s="1">
        <v>44270</v>
      </c>
      <c r="C7111">
        <v>8</v>
      </c>
    </row>
    <row r="7112" spans="1:3" ht="14.5" x14ac:dyDescent="0.35">
      <c r="A7112" s="104" t="s">
        <v>1943</v>
      </c>
      <c r="B7112" s="1">
        <v>44270</v>
      </c>
      <c r="C7112">
        <v>8</v>
      </c>
    </row>
    <row r="7113" spans="1:3" ht="14.5" x14ac:dyDescent="0.35">
      <c r="A7113" s="104" t="s">
        <v>2455</v>
      </c>
      <c r="B7113" s="1">
        <v>44270</v>
      </c>
      <c r="C7113">
        <v>8</v>
      </c>
    </row>
    <row r="7114" spans="1:3" ht="14.5" x14ac:dyDescent="0.35">
      <c r="A7114" s="104" t="s">
        <v>3400</v>
      </c>
      <c r="B7114" s="1">
        <v>44270</v>
      </c>
      <c r="C7114">
        <v>2</v>
      </c>
    </row>
    <row r="7115" spans="1:3" ht="14.5" x14ac:dyDescent="0.35">
      <c r="A7115" s="104" t="s">
        <v>2888</v>
      </c>
      <c r="B7115" s="1">
        <v>44270</v>
      </c>
      <c r="C7115">
        <v>4</v>
      </c>
    </row>
    <row r="7116" spans="1:3" ht="14.5" x14ac:dyDescent="0.35">
      <c r="A7116" s="104" t="s">
        <v>2888</v>
      </c>
      <c r="B7116" s="1">
        <v>44270</v>
      </c>
      <c r="C7116">
        <v>2</v>
      </c>
    </row>
    <row r="7117" spans="1:3" ht="14.5" x14ac:dyDescent="0.35">
      <c r="A7117" s="104" t="s">
        <v>3173</v>
      </c>
      <c r="B7117" s="1">
        <v>44270</v>
      </c>
      <c r="C7117">
        <v>6</v>
      </c>
    </row>
    <row r="7118" spans="1:3" ht="14.5" x14ac:dyDescent="0.35">
      <c r="A7118" s="104" t="s">
        <v>3107</v>
      </c>
      <c r="B7118" s="1">
        <v>44270</v>
      </c>
      <c r="C7118">
        <v>4</v>
      </c>
    </row>
    <row r="7119" spans="1:3" ht="14.5" x14ac:dyDescent="0.35">
      <c r="A7119" s="104" t="s">
        <v>2563</v>
      </c>
      <c r="B7119" s="1">
        <v>44270</v>
      </c>
      <c r="C7119">
        <v>2</v>
      </c>
    </row>
    <row r="7120" spans="1:3" ht="14.5" x14ac:dyDescent="0.35">
      <c r="A7120" s="104" t="s">
        <v>3599</v>
      </c>
      <c r="B7120" s="1">
        <v>44270</v>
      </c>
      <c r="C7120">
        <v>4</v>
      </c>
    </row>
    <row r="7121" spans="1:3" ht="14.5" x14ac:dyDescent="0.35">
      <c r="A7121" s="104" t="s">
        <v>2012</v>
      </c>
      <c r="B7121" s="1">
        <v>44270</v>
      </c>
      <c r="C7121">
        <v>16</v>
      </c>
    </row>
    <row r="7122" spans="1:3" ht="14.5" x14ac:dyDescent="0.35">
      <c r="A7122" s="104" t="s">
        <v>1442</v>
      </c>
      <c r="B7122" s="1">
        <v>44270</v>
      </c>
      <c r="C7122">
        <v>16</v>
      </c>
    </row>
    <row r="7123" spans="1:3" ht="14.5" x14ac:dyDescent="0.35">
      <c r="A7123" s="104" t="s">
        <v>1710</v>
      </c>
      <c r="B7123" s="1">
        <v>44270</v>
      </c>
      <c r="C7123">
        <v>32</v>
      </c>
    </row>
    <row r="7124" spans="1:3" ht="14.5" x14ac:dyDescent="0.35">
      <c r="A7124" s="104" t="s">
        <v>1968</v>
      </c>
      <c r="B7124" s="1">
        <v>44270</v>
      </c>
      <c r="C7124">
        <v>4</v>
      </c>
    </row>
    <row r="7125" spans="1:3" ht="14.5" x14ac:dyDescent="0.35">
      <c r="A7125" s="104" t="s">
        <v>1498</v>
      </c>
      <c r="B7125" s="1">
        <v>44270</v>
      </c>
      <c r="C7125">
        <v>16</v>
      </c>
    </row>
    <row r="7126" spans="1:3" ht="14.5" x14ac:dyDescent="0.35">
      <c r="A7126" s="104" t="s">
        <v>1570</v>
      </c>
      <c r="B7126" s="1">
        <v>44270</v>
      </c>
      <c r="C7126">
        <v>12</v>
      </c>
    </row>
    <row r="7127" spans="1:3" ht="14.5" x14ac:dyDescent="0.35">
      <c r="A7127" s="104" t="s">
        <v>3474</v>
      </c>
      <c r="B7127" s="1">
        <v>44270</v>
      </c>
      <c r="C7127">
        <v>2</v>
      </c>
    </row>
    <row r="7128" spans="1:3" ht="14.5" x14ac:dyDescent="0.35">
      <c r="A7128" s="104" t="s">
        <v>64</v>
      </c>
      <c r="B7128" s="1">
        <v>44270</v>
      </c>
      <c r="C7128">
        <v>2</v>
      </c>
    </row>
    <row r="7129" spans="1:3" ht="14.5" x14ac:dyDescent="0.35">
      <c r="A7129" s="104" t="s">
        <v>1456</v>
      </c>
      <c r="B7129" s="1">
        <v>44270</v>
      </c>
      <c r="C7129">
        <v>8</v>
      </c>
    </row>
    <row r="7130" spans="1:3" ht="14.5" x14ac:dyDescent="0.35">
      <c r="A7130" s="104" t="s">
        <v>6</v>
      </c>
      <c r="B7130" s="1">
        <v>44270</v>
      </c>
      <c r="C7130">
        <v>2</v>
      </c>
    </row>
    <row r="7131" spans="1:3" ht="14.5" x14ac:dyDescent="0.35">
      <c r="A7131" s="104" t="s">
        <v>2034</v>
      </c>
      <c r="B7131" s="1">
        <v>44270</v>
      </c>
      <c r="C7131">
        <v>12</v>
      </c>
    </row>
    <row r="7132" spans="1:3" ht="14.5" x14ac:dyDescent="0.35">
      <c r="A7132" s="104" t="s">
        <v>1615</v>
      </c>
      <c r="B7132" s="1">
        <v>44270</v>
      </c>
      <c r="C7132">
        <v>24</v>
      </c>
    </row>
    <row r="7133" spans="1:3" ht="14.5" x14ac:dyDescent="0.35">
      <c r="A7133" s="104" t="s">
        <v>1646</v>
      </c>
      <c r="B7133" s="1">
        <v>44270</v>
      </c>
      <c r="C7133">
        <v>44</v>
      </c>
    </row>
    <row r="7134" spans="1:3" ht="14.5" x14ac:dyDescent="0.35">
      <c r="A7134" s="104" t="s">
        <v>8</v>
      </c>
      <c r="B7134" s="1">
        <v>44270</v>
      </c>
      <c r="C7134">
        <v>3</v>
      </c>
    </row>
    <row r="7135" spans="1:3" ht="14.5" x14ac:dyDescent="0.35">
      <c r="A7135" s="104" t="s">
        <v>273</v>
      </c>
      <c r="B7135" s="1">
        <v>44270</v>
      </c>
      <c r="C7135">
        <v>1</v>
      </c>
    </row>
    <row r="7136" spans="1:3" ht="14.5" x14ac:dyDescent="0.35">
      <c r="A7136" s="104" t="s">
        <v>1470</v>
      </c>
      <c r="B7136" s="1">
        <v>44270</v>
      </c>
      <c r="C7136">
        <v>4</v>
      </c>
    </row>
    <row r="7137" spans="1:3" ht="14.5" x14ac:dyDescent="0.35">
      <c r="A7137" s="104" t="s">
        <v>1314</v>
      </c>
      <c r="B7137" s="1">
        <v>44270</v>
      </c>
      <c r="C7137">
        <v>100</v>
      </c>
    </row>
    <row r="7138" spans="1:3" ht="14.5" x14ac:dyDescent="0.35">
      <c r="A7138" s="104" t="s">
        <v>2381</v>
      </c>
      <c r="B7138" s="1">
        <v>44270</v>
      </c>
      <c r="C7138">
        <v>6</v>
      </c>
    </row>
    <row r="7139" spans="1:3" ht="14.5" x14ac:dyDescent="0.35">
      <c r="A7139" s="104" t="s">
        <v>1334</v>
      </c>
      <c r="B7139" s="1">
        <v>44270</v>
      </c>
      <c r="C7139">
        <v>24</v>
      </c>
    </row>
    <row r="7140" spans="1:3" ht="14.5" x14ac:dyDescent="0.35">
      <c r="A7140" s="104" t="s">
        <v>3600</v>
      </c>
      <c r="B7140" s="1">
        <v>44270</v>
      </c>
      <c r="C7140">
        <v>2</v>
      </c>
    </row>
    <row r="7141" spans="1:3" ht="14.5" x14ac:dyDescent="0.35">
      <c r="A7141" s="104" t="s">
        <v>2591</v>
      </c>
      <c r="B7141" s="1">
        <v>44270</v>
      </c>
      <c r="C7141">
        <v>3</v>
      </c>
    </row>
    <row r="7142" spans="1:3" ht="14.5" x14ac:dyDescent="0.35">
      <c r="A7142" s="104" t="s">
        <v>1831</v>
      </c>
      <c r="B7142" s="1">
        <v>44270</v>
      </c>
      <c r="C7142">
        <v>2</v>
      </c>
    </row>
    <row r="7143" spans="1:3" ht="14.5" x14ac:dyDescent="0.35">
      <c r="A7143" s="104" t="s">
        <v>3601</v>
      </c>
      <c r="B7143" s="1">
        <v>44270</v>
      </c>
      <c r="C7143">
        <v>1</v>
      </c>
    </row>
    <row r="7144" spans="1:3" ht="14.5" x14ac:dyDescent="0.35">
      <c r="A7144" s="104" t="s">
        <v>3601</v>
      </c>
      <c r="B7144" s="1">
        <v>44270</v>
      </c>
      <c r="C7144">
        <v>1</v>
      </c>
    </row>
    <row r="7145" spans="1:3" ht="14.5" x14ac:dyDescent="0.35">
      <c r="A7145" s="104" t="s">
        <v>3602</v>
      </c>
      <c r="B7145" s="1">
        <v>44270</v>
      </c>
      <c r="C7145">
        <v>1</v>
      </c>
    </row>
    <row r="7146" spans="1:3" ht="14.5" x14ac:dyDescent="0.35">
      <c r="A7146" s="104" t="s">
        <v>2683</v>
      </c>
      <c r="B7146" s="1">
        <v>44270</v>
      </c>
      <c r="C7146">
        <v>6</v>
      </c>
    </row>
    <row r="7147" spans="1:3" ht="14.5" x14ac:dyDescent="0.35">
      <c r="A7147" s="104" t="s">
        <v>1585</v>
      </c>
      <c r="B7147" s="1">
        <v>44270</v>
      </c>
      <c r="C7147">
        <v>3</v>
      </c>
    </row>
    <row r="7148" spans="1:3" ht="14.5" x14ac:dyDescent="0.35">
      <c r="A7148" s="104" t="s">
        <v>2213</v>
      </c>
      <c r="B7148" s="1">
        <v>44270</v>
      </c>
      <c r="C7148">
        <v>2</v>
      </c>
    </row>
    <row r="7149" spans="1:3" ht="14.5" x14ac:dyDescent="0.35">
      <c r="A7149" s="104" t="s">
        <v>1489</v>
      </c>
      <c r="B7149" s="1">
        <v>44270</v>
      </c>
      <c r="C7149">
        <v>3</v>
      </c>
    </row>
    <row r="7150" spans="1:3" ht="14.5" x14ac:dyDescent="0.35">
      <c r="A7150" s="104" t="s">
        <v>3603</v>
      </c>
      <c r="B7150" s="1">
        <v>44270</v>
      </c>
      <c r="C7150">
        <v>8</v>
      </c>
    </row>
    <row r="7151" spans="1:3" ht="14.5" x14ac:dyDescent="0.35">
      <c r="A7151" s="104" t="s">
        <v>3487</v>
      </c>
      <c r="B7151" s="1">
        <v>44270</v>
      </c>
      <c r="C7151">
        <v>12</v>
      </c>
    </row>
    <row r="7152" spans="1:3" ht="14.5" x14ac:dyDescent="0.35">
      <c r="A7152" s="104" t="s">
        <v>1407</v>
      </c>
      <c r="B7152" s="1">
        <v>44270</v>
      </c>
      <c r="C7152">
        <v>20</v>
      </c>
    </row>
    <row r="7153" spans="1:3" ht="14.5" x14ac:dyDescent="0.35">
      <c r="A7153" s="104" t="s">
        <v>3604</v>
      </c>
      <c r="B7153" s="1">
        <v>44270</v>
      </c>
      <c r="C7153">
        <v>4</v>
      </c>
    </row>
    <row r="7154" spans="1:3" ht="14.5" x14ac:dyDescent="0.35">
      <c r="A7154" s="104" t="s">
        <v>3446</v>
      </c>
      <c r="B7154" s="1">
        <v>44270</v>
      </c>
      <c r="C7154">
        <v>4</v>
      </c>
    </row>
    <row r="7155" spans="1:3" ht="14.5" x14ac:dyDescent="0.35">
      <c r="A7155" s="104" t="s">
        <v>3605</v>
      </c>
      <c r="B7155" s="1">
        <v>44270</v>
      </c>
      <c r="C7155">
        <v>1</v>
      </c>
    </row>
    <row r="7156" spans="1:3" ht="14.5" x14ac:dyDescent="0.35">
      <c r="A7156" s="104" t="s">
        <v>2905</v>
      </c>
      <c r="B7156" s="1">
        <v>44270</v>
      </c>
      <c r="C7156">
        <v>1</v>
      </c>
    </row>
    <row r="7157" spans="1:3" ht="14.5" x14ac:dyDescent="0.35">
      <c r="A7157" s="104" t="s">
        <v>1149</v>
      </c>
      <c r="B7157" s="1">
        <v>44270</v>
      </c>
      <c r="C7157">
        <v>1</v>
      </c>
    </row>
    <row r="7158" spans="1:3" ht="14.5" x14ac:dyDescent="0.35">
      <c r="A7158" s="104" t="s">
        <v>2303</v>
      </c>
      <c r="B7158" s="1">
        <v>44270</v>
      </c>
      <c r="C7158">
        <v>1</v>
      </c>
    </row>
    <row r="7159" spans="1:3" ht="14.5" x14ac:dyDescent="0.35">
      <c r="A7159" s="104" t="s">
        <v>2030</v>
      </c>
      <c r="B7159" s="1">
        <v>44270</v>
      </c>
      <c r="C7159">
        <v>4</v>
      </c>
    </row>
    <row r="7160" spans="1:3" ht="14.5" x14ac:dyDescent="0.35">
      <c r="A7160" s="104" t="s">
        <v>1364</v>
      </c>
      <c r="B7160" s="1">
        <v>44270</v>
      </c>
      <c r="C7160">
        <v>1</v>
      </c>
    </row>
    <row r="7161" spans="1:3" ht="14.5" x14ac:dyDescent="0.35">
      <c r="A7161" s="104" t="s">
        <v>3606</v>
      </c>
      <c r="B7161" s="1">
        <v>44270</v>
      </c>
      <c r="C7161">
        <v>20</v>
      </c>
    </row>
    <row r="7162" spans="1:3" ht="14.5" x14ac:dyDescent="0.35">
      <c r="A7162" s="104" t="s">
        <v>1636</v>
      </c>
      <c r="B7162" s="1">
        <v>44270</v>
      </c>
      <c r="C7162">
        <v>1</v>
      </c>
    </row>
    <row r="7163" spans="1:3" ht="14.5" x14ac:dyDescent="0.35">
      <c r="A7163" s="104" t="s">
        <v>2521</v>
      </c>
      <c r="B7163" s="1">
        <v>44270</v>
      </c>
      <c r="C7163">
        <v>3</v>
      </c>
    </row>
    <row r="7164" spans="1:3" ht="14.5" x14ac:dyDescent="0.35">
      <c r="A7164" s="104" t="s">
        <v>1638</v>
      </c>
      <c r="B7164" s="1">
        <v>44270</v>
      </c>
      <c r="C7164">
        <v>1</v>
      </c>
    </row>
    <row r="7165" spans="1:3" ht="14.5" x14ac:dyDescent="0.35">
      <c r="A7165" s="104" t="s">
        <v>2683</v>
      </c>
      <c r="B7165" s="1">
        <v>44270</v>
      </c>
      <c r="C7165">
        <v>5</v>
      </c>
    </row>
    <row r="7166" spans="1:3" ht="14.5" x14ac:dyDescent="0.35">
      <c r="A7166" s="104" t="s">
        <v>2683</v>
      </c>
      <c r="B7166" s="1">
        <v>44270</v>
      </c>
      <c r="C7166">
        <v>1</v>
      </c>
    </row>
    <row r="7167" spans="1:3" ht="14.5" x14ac:dyDescent="0.35">
      <c r="A7167" s="104" t="s">
        <v>325</v>
      </c>
      <c r="B7167" s="1">
        <v>44270</v>
      </c>
      <c r="C7167">
        <v>1</v>
      </c>
    </row>
    <row r="7168" spans="1:3" ht="14.5" x14ac:dyDescent="0.35">
      <c r="A7168" s="104" t="s">
        <v>1287</v>
      </c>
      <c r="B7168" s="1">
        <v>44270</v>
      </c>
      <c r="C7168">
        <v>400</v>
      </c>
    </row>
    <row r="7169" spans="1:3" ht="14.5" x14ac:dyDescent="0.35">
      <c r="A7169" s="104" t="s">
        <v>1709</v>
      </c>
      <c r="B7169" s="1">
        <v>44270</v>
      </c>
      <c r="C7169">
        <v>16</v>
      </c>
    </row>
    <row r="7170" spans="1:3" ht="14.5" x14ac:dyDescent="0.35">
      <c r="A7170" s="104" t="s">
        <v>2380</v>
      </c>
      <c r="B7170" s="1">
        <v>44270</v>
      </c>
      <c r="C7170">
        <v>1</v>
      </c>
    </row>
    <row r="7171" spans="1:3" ht="14.5" x14ac:dyDescent="0.35">
      <c r="A7171" s="104" t="s">
        <v>3239</v>
      </c>
      <c r="B7171" s="1">
        <v>44270</v>
      </c>
      <c r="C7171">
        <v>1</v>
      </c>
    </row>
    <row r="7172" spans="1:3" ht="14.5" x14ac:dyDescent="0.35">
      <c r="A7172" s="104" t="s">
        <v>1882</v>
      </c>
      <c r="B7172" s="1">
        <v>44270</v>
      </c>
      <c r="C7172">
        <v>25</v>
      </c>
    </row>
    <row r="7173" spans="1:3" ht="14.5" x14ac:dyDescent="0.35">
      <c r="A7173" s="104" t="s">
        <v>463</v>
      </c>
      <c r="B7173" s="1">
        <v>44270</v>
      </c>
      <c r="C7173">
        <v>1</v>
      </c>
    </row>
    <row r="7174" spans="1:3" ht="14.5" x14ac:dyDescent="0.35">
      <c r="A7174" s="104" t="s">
        <v>161</v>
      </c>
      <c r="B7174" s="1">
        <v>44270</v>
      </c>
      <c r="C7174">
        <v>2</v>
      </c>
    </row>
    <row r="7175" spans="1:3" ht="14.5" x14ac:dyDescent="0.35">
      <c r="A7175" s="104" t="s">
        <v>106</v>
      </c>
      <c r="B7175" s="1">
        <v>44270</v>
      </c>
      <c r="C7175">
        <v>2</v>
      </c>
    </row>
    <row r="7176" spans="1:3" ht="14.5" x14ac:dyDescent="0.35">
      <c r="A7176" s="104" t="s">
        <v>2314</v>
      </c>
      <c r="B7176" s="1">
        <v>44270</v>
      </c>
      <c r="C7176">
        <v>25</v>
      </c>
    </row>
    <row r="7177" spans="1:3" ht="14.5" x14ac:dyDescent="0.35">
      <c r="A7177" s="104" t="s">
        <v>41</v>
      </c>
      <c r="B7177" s="1">
        <v>44270</v>
      </c>
      <c r="C7177">
        <v>2</v>
      </c>
    </row>
    <row r="7178" spans="1:3" ht="14.5" x14ac:dyDescent="0.35">
      <c r="A7178" s="104" t="s">
        <v>19</v>
      </c>
      <c r="B7178" s="1">
        <v>44270</v>
      </c>
      <c r="C7178">
        <v>5</v>
      </c>
    </row>
    <row r="7179" spans="1:3" ht="14.5" x14ac:dyDescent="0.35">
      <c r="A7179" s="104" t="s">
        <v>1362</v>
      </c>
      <c r="B7179" s="1">
        <v>44270</v>
      </c>
      <c r="C7179">
        <v>36</v>
      </c>
    </row>
    <row r="7180" spans="1:3" ht="14.5" x14ac:dyDescent="0.35">
      <c r="A7180" s="104" t="s">
        <v>1923</v>
      </c>
      <c r="B7180" s="1">
        <v>44270</v>
      </c>
      <c r="C7180">
        <v>1</v>
      </c>
    </row>
    <row r="7181" spans="1:3" ht="14.5" x14ac:dyDescent="0.35">
      <c r="A7181" s="104" t="s">
        <v>164</v>
      </c>
      <c r="B7181" s="1">
        <v>44270</v>
      </c>
      <c r="C7181">
        <v>4</v>
      </c>
    </row>
    <row r="7182" spans="1:3" ht="14.5" x14ac:dyDescent="0.35">
      <c r="A7182" s="104" t="s">
        <v>171</v>
      </c>
      <c r="B7182" s="1">
        <v>44270</v>
      </c>
      <c r="C7182">
        <v>4</v>
      </c>
    </row>
    <row r="7183" spans="1:3" ht="14.5" x14ac:dyDescent="0.35">
      <c r="A7183" s="104" t="s">
        <v>209</v>
      </c>
      <c r="B7183" s="1">
        <v>44270</v>
      </c>
      <c r="C7183">
        <v>4</v>
      </c>
    </row>
    <row r="7184" spans="1:3" ht="14.5" x14ac:dyDescent="0.35">
      <c r="A7184" s="104" t="s">
        <v>1371</v>
      </c>
      <c r="B7184" s="1">
        <v>44270</v>
      </c>
      <c r="C7184">
        <v>2</v>
      </c>
    </row>
    <row r="7185" spans="1:3" ht="14.5" x14ac:dyDescent="0.35">
      <c r="A7185" s="104" t="s">
        <v>1373</v>
      </c>
      <c r="B7185" s="1">
        <v>44270</v>
      </c>
      <c r="C7185">
        <v>4</v>
      </c>
    </row>
    <row r="7186" spans="1:3" ht="14.5" x14ac:dyDescent="0.35">
      <c r="A7186" s="104" t="s">
        <v>2823</v>
      </c>
      <c r="B7186" s="1">
        <v>44270</v>
      </c>
      <c r="C7186">
        <v>8</v>
      </c>
    </row>
    <row r="7187" spans="1:3" ht="14.5" x14ac:dyDescent="0.35">
      <c r="A7187" s="104" t="s">
        <v>2359</v>
      </c>
      <c r="B7187" s="1">
        <v>44270</v>
      </c>
      <c r="C7187">
        <v>8</v>
      </c>
    </row>
    <row r="7188" spans="1:3" ht="14.5" x14ac:dyDescent="0.35">
      <c r="A7188" s="104" t="s">
        <v>1381</v>
      </c>
      <c r="B7188" s="1">
        <v>44270</v>
      </c>
      <c r="C7188">
        <v>6</v>
      </c>
    </row>
    <row r="7189" spans="1:3" ht="14.5" x14ac:dyDescent="0.35">
      <c r="A7189" s="104" t="s">
        <v>2083</v>
      </c>
      <c r="B7189" s="1">
        <v>44270</v>
      </c>
      <c r="C7189">
        <v>50</v>
      </c>
    </row>
    <row r="7190" spans="1:3" ht="14.5" x14ac:dyDescent="0.35">
      <c r="A7190" s="104" t="s">
        <v>3237</v>
      </c>
      <c r="B7190" s="1">
        <v>44270</v>
      </c>
      <c r="C7190">
        <v>12</v>
      </c>
    </row>
    <row r="7191" spans="1:3" ht="14.5" x14ac:dyDescent="0.35">
      <c r="A7191" s="104" t="s">
        <v>196</v>
      </c>
      <c r="B7191" s="1">
        <v>44270</v>
      </c>
      <c r="C7191">
        <v>4</v>
      </c>
    </row>
    <row r="7192" spans="1:3" ht="14.5" x14ac:dyDescent="0.35">
      <c r="A7192" s="104" t="s">
        <v>56</v>
      </c>
      <c r="B7192" s="1">
        <v>44270</v>
      </c>
      <c r="C7192">
        <v>12</v>
      </c>
    </row>
    <row r="7193" spans="1:3" ht="14.5" x14ac:dyDescent="0.35">
      <c r="A7193" s="104" t="s">
        <v>1866</v>
      </c>
      <c r="B7193" s="1">
        <v>44270</v>
      </c>
      <c r="C7193">
        <v>4</v>
      </c>
    </row>
    <row r="7194" spans="1:3" ht="14.5" x14ac:dyDescent="0.35">
      <c r="A7194" s="104" t="s">
        <v>2062</v>
      </c>
      <c r="B7194" s="1">
        <v>44270</v>
      </c>
      <c r="C7194">
        <v>16</v>
      </c>
    </row>
    <row r="7195" spans="1:3" ht="14.5" x14ac:dyDescent="0.35">
      <c r="A7195" s="104" t="s">
        <v>2272</v>
      </c>
      <c r="B7195" s="1">
        <v>44270</v>
      </c>
      <c r="C7195">
        <v>4</v>
      </c>
    </row>
    <row r="7196" spans="1:3" ht="14.5" x14ac:dyDescent="0.35">
      <c r="A7196" s="104" t="s">
        <v>2049</v>
      </c>
      <c r="B7196" s="1">
        <v>44270</v>
      </c>
      <c r="C7196">
        <v>4</v>
      </c>
    </row>
    <row r="7197" spans="1:3" ht="14.5" x14ac:dyDescent="0.35">
      <c r="A7197" s="104" t="s">
        <v>3339</v>
      </c>
      <c r="B7197" s="1">
        <v>44270</v>
      </c>
      <c r="C7197">
        <v>2</v>
      </c>
    </row>
    <row r="7198" spans="1:3" ht="14.5" x14ac:dyDescent="0.35">
      <c r="A7198" s="104" t="s">
        <v>3607</v>
      </c>
      <c r="B7198" s="1">
        <v>44270</v>
      </c>
      <c r="C7198">
        <v>12</v>
      </c>
    </row>
    <row r="7199" spans="1:3" ht="14.5" x14ac:dyDescent="0.35">
      <c r="A7199" s="104" t="s">
        <v>3608</v>
      </c>
      <c r="B7199" s="1">
        <v>44270</v>
      </c>
      <c r="C7199">
        <v>2</v>
      </c>
    </row>
    <row r="7200" spans="1:3" ht="14.5" x14ac:dyDescent="0.35">
      <c r="A7200" s="104" t="s">
        <v>1922</v>
      </c>
      <c r="B7200" s="1">
        <v>44270</v>
      </c>
      <c r="C7200">
        <v>16</v>
      </c>
    </row>
    <row r="7201" spans="1:3" ht="14.5" x14ac:dyDescent="0.35">
      <c r="A7201" s="104" t="s">
        <v>2849</v>
      </c>
      <c r="B7201" s="1">
        <v>44270</v>
      </c>
      <c r="C7201">
        <v>4</v>
      </c>
    </row>
    <row r="7202" spans="1:3" ht="14.5" x14ac:dyDescent="0.35">
      <c r="A7202" s="104" t="s">
        <v>2925</v>
      </c>
      <c r="B7202" s="1">
        <v>44270</v>
      </c>
      <c r="C7202">
        <v>6</v>
      </c>
    </row>
    <row r="7203" spans="1:3" ht="14.5" x14ac:dyDescent="0.35">
      <c r="A7203" s="104" t="s">
        <v>3609</v>
      </c>
      <c r="B7203" s="1">
        <v>44270</v>
      </c>
      <c r="C7203">
        <v>4</v>
      </c>
    </row>
    <row r="7204" spans="1:3" ht="14.5" x14ac:dyDescent="0.35">
      <c r="A7204" s="104" t="s">
        <v>2455</v>
      </c>
      <c r="B7204" s="1">
        <v>44270</v>
      </c>
      <c r="C7204">
        <v>8</v>
      </c>
    </row>
    <row r="7205" spans="1:3" ht="14.5" x14ac:dyDescent="0.35">
      <c r="A7205" s="104" t="s">
        <v>3040</v>
      </c>
      <c r="B7205" s="1">
        <v>44270</v>
      </c>
      <c r="C7205">
        <v>8</v>
      </c>
    </row>
    <row r="7206" spans="1:3" ht="14.5" x14ac:dyDescent="0.35">
      <c r="A7206" s="104" t="s">
        <v>1953</v>
      </c>
      <c r="B7206" s="1">
        <v>44270</v>
      </c>
      <c r="C7206">
        <v>8</v>
      </c>
    </row>
    <row r="7207" spans="1:3" ht="14.5" x14ac:dyDescent="0.35">
      <c r="A7207" s="104" t="s">
        <v>1548</v>
      </c>
      <c r="B7207" s="1">
        <v>44270</v>
      </c>
      <c r="C7207">
        <v>8</v>
      </c>
    </row>
    <row r="7208" spans="1:3" ht="14.5" x14ac:dyDescent="0.35">
      <c r="A7208" s="104" t="s">
        <v>2742</v>
      </c>
      <c r="B7208" s="1">
        <v>44270</v>
      </c>
      <c r="C7208">
        <v>6</v>
      </c>
    </row>
    <row r="7209" spans="1:3" ht="14.5" x14ac:dyDescent="0.35">
      <c r="A7209" s="104" t="s">
        <v>2047</v>
      </c>
      <c r="B7209" s="1">
        <v>44270</v>
      </c>
      <c r="C7209">
        <v>14</v>
      </c>
    </row>
    <row r="7210" spans="1:3" ht="14.5" x14ac:dyDescent="0.35">
      <c r="A7210" s="104" t="s">
        <v>2743</v>
      </c>
      <c r="B7210" s="1">
        <v>44270</v>
      </c>
      <c r="C7210">
        <v>2</v>
      </c>
    </row>
    <row r="7211" spans="1:3" ht="14.5" x14ac:dyDescent="0.35">
      <c r="A7211" s="104" t="s">
        <v>3011</v>
      </c>
      <c r="B7211" s="1">
        <v>44270</v>
      </c>
      <c r="C7211">
        <v>12</v>
      </c>
    </row>
    <row r="7212" spans="1:3" ht="14.5" x14ac:dyDescent="0.35">
      <c r="A7212" s="104" t="s">
        <v>3397</v>
      </c>
      <c r="B7212" s="1">
        <v>44270</v>
      </c>
      <c r="C7212">
        <v>2</v>
      </c>
    </row>
    <row r="7213" spans="1:3" ht="14.5" x14ac:dyDescent="0.35">
      <c r="A7213" s="104" t="s">
        <v>2284</v>
      </c>
      <c r="B7213" s="1">
        <v>44270</v>
      </c>
      <c r="C7213">
        <v>8</v>
      </c>
    </row>
    <row r="7214" spans="1:3" ht="14.5" x14ac:dyDescent="0.35">
      <c r="A7214" s="104" t="s">
        <v>3083</v>
      </c>
      <c r="B7214" s="1">
        <v>44270</v>
      </c>
      <c r="C7214">
        <v>2</v>
      </c>
    </row>
    <row r="7215" spans="1:3" ht="14.5" x14ac:dyDescent="0.35">
      <c r="A7215" s="104" t="s">
        <v>2751</v>
      </c>
      <c r="B7215" s="1">
        <v>44270</v>
      </c>
      <c r="C7215">
        <v>6</v>
      </c>
    </row>
    <row r="7216" spans="1:3" ht="14.5" x14ac:dyDescent="0.35">
      <c r="A7216" s="104" t="s">
        <v>3610</v>
      </c>
      <c r="B7216" s="1">
        <v>44270</v>
      </c>
      <c r="C7216">
        <v>4</v>
      </c>
    </row>
    <row r="7217" spans="1:3" ht="14.5" x14ac:dyDescent="0.35">
      <c r="A7217" s="104" t="s">
        <v>1930</v>
      </c>
      <c r="B7217" s="1">
        <v>44270</v>
      </c>
      <c r="C7217">
        <v>16</v>
      </c>
    </row>
    <row r="7218" spans="1:3" ht="14.5" x14ac:dyDescent="0.35">
      <c r="A7218" s="104" t="s">
        <v>2016</v>
      </c>
      <c r="B7218" s="1">
        <v>44270</v>
      </c>
      <c r="C7218">
        <v>16</v>
      </c>
    </row>
    <row r="7219" spans="1:3" ht="14.5" x14ac:dyDescent="0.35">
      <c r="A7219" s="104" t="s">
        <v>3257</v>
      </c>
      <c r="B7219" s="1">
        <v>44270</v>
      </c>
      <c r="C7219">
        <v>6</v>
      </c>
    </row>
    <row r="7220" spans="1:3" ht="14.5" x14ac:dyDescent="0.35">
      <c r="A7220" s="104" t="s">
        <v>1440</v>
      </c>
      <c r="B7220" s="1">
        <v>44270</v>
      </c>
      <c r="C7220">
        <v>4</v>
      </c>
    </row>
    <row r="7221" spans="1:3" ht="14.5" x14ac:dyDescent="0.35">
      <c r="A7221" s="104" t="s">
        <v>1446</v>
      </c>
      <c r="B7221" s="1">
        <v>44270</v>
      </c>
      <c r="C7221">
        <v>2</v>
      </c>
    </row>
    <row r="7222" spans="1:3" ht="14.5" x14ac:dyDescent="0.35">
      <c r="A7222" s="104" t="s">
        <v>1968</v>
      </c>
      <c r="B7222" s="1">
        <v>44270</v>
      </c>
      <c r="C7222">
        <v>2</v>
      </c>
    </row>
    <row r="7223" spans="1:3" ht="14.5" x14ac:dyDescent="0.35">
      <c r="A7223" s="104" t="s">
        <v>60</v>
      </c>
      <c r="B7223" s="1">
        <v>44270</v>
      </c>
      <c r="C7223">
        <v>1</v>
      </c>
    </row>
    <row r="7224" spans="1:3" ht="14.5" x14ac:dyDescent="0.35">
      <c r="A7224" s="104" t="s">
        <v>2680</v>
      </c>
      <c r="B7224" s="1">
        <v>44270</v>
      </c>
      <c r="C7224">
        <v>6</v>
      </c>
    </row>
    <row r="7225" spans="1:3" ht="14.5" x14ac:dyDescent="0.35">
      <c r="A7225" s="104" t="s">
        <v>64</v>
      </c>
      <c r="B7225" s="1">
        <v>44270</v>
      </c>
      <c r="C7225">
        <v>1</v>
      </c>
    </row>
    <row r="7226" spans="1:3" ht="14.5" x14ac:dyDescent="0.35">
      <c r="A7226" s="104" t="s">
        <v>1456</v>
      </c>
      <c r="B7226" s="1">
        <v>44270</v>
      </c>
      <c r="C7226">
        <v>8</v>
      </c>
    </row>
    <row r="7227" spans="1:3" ht="14.5" x14ac:dyDescent="0.35">
      <c r="A7227" s="104" t="s">
        <v>1459</v>
      </c>
      <c r="B7227" s="1">
        <v>44270</v>
      </c>
      <c r="C7227">
        <v>4</v>
      </c>
    </row>
    <row r="7228" spans="1:3" ht="14.5" x14ac:dyDescent="0.35">
      <c r="A7228" s="104" t="s">
        <v>1455</v>
      </c>
      <c r="B7228" s="1">
        <v>44270</v>
      </c>
      <c r="C7228">
        <v>52</v>
      </c>
    </row>
    <row r="7229" spans="1:3" ht="14.5" x14ac:dyDescent="0.35">
      <c r="A7229" s="104" t="s">
        <v>1346</v>
      </c>
      <c r="B7229" s="1">
        <v>44270</v>
      </c>
      <c r="C7229">
        <v>48</v>
      </c>
    </row>
    <row r="7230" spans="1:3" ht="14.5" x14ac:dyDescent="0.35">
      <c r="A7230" s="104" t="s">
        <v>1646</v>
      </c>
      <c r="B7230" s="1">
        <v>44270</v>
      </c>
      <c r="C7230">
        <v>16</v>
      </c>
    </row>
    <row r="7231" spans="1:3" ht="14.5" x14ac:dyDescent="0.35">
      <c r="A7231" s="104" t="s">
        <v>1463</v>
      </c>
      <c r="B7231" s="1">
        <v>44270</v>
      </c>
      <c r="C7231">
        <v>16</v>
      </c>
    </row>
    <row r="7232" spans="1:3" ht="14.5" x14ac:dyDescent="0.35">
      <c r="A7232" s="104" t="s">
        <v>8</v>
      </c>
      <c r="B7232" s="1">
        <v>44270</v>
      </c>
      <c r="C7232">
        <v>3</v>
      </c>
    </row>
    <row r="7233" spans="1:3" ht="14.5" x14ac:dyDescent="0.35">
      <c r="A7233" s="104" t="s">
        <v>2381</v>
      </c>
      <c r="B7233" s="1">
        <v>44270</v>
      </c>
      <c r="C7233">
        <v>8</v>
      </c>
    </row>
    <row r="7234" spans="1:3" ht="14.5" x14ac:dyDescent="0.35">
      <c r="A7234" s="104" t="s">
        <v>10</v>
      </c>
      <c r="B7234" s="1">
        <v>44270</v>
      </c>
      <c r="C7234">
        <v>1</v>
      </c>
    </row>
    <row r="7235" spans="1:3" ht="14.5" x14ac:dyDescent="0.35">
      <c r="A7235" s="104" t="s">
        <v>1334</v>
      </c>
      <c r="B7235" s="1">
        <v>44270</v>
      </c>
      <c r="C7235">
        <v>12</v>
      </c>
    </row>
    <row r="7236" spans="1:3" ht="14.5" x14ac:dyDescent="0.35">
      <c r="A7236" s="104" t="s">
        <v>2591</v>
      </c>
      <c r="B7236" s="1">
        <v>44270</v>
      </c>
      <c r="C7236">
        <v>2</v>
      </c>
    </row>
    <row r="7237" spans="1:3" ht="14.5" x14ac:dyDescent="0.35">
      <c r="A7237" s="104" t="s">
        <v>2765</v>
      </c>
      <c r="B7237" s="1">
        <v>44270</v>
      </c>
      <c r="C7237">
        <v>2</v>
      </c>
    </row>
    <row r="7238" spans="1:3" ht="14.5" x14ac:dyDescent="0.35">
      <c r="A7238" s="104" t="s">
        <v>3611</v>
      </c>
      <c r="B7238" s="1">
        <v>44270</v>
      </c>
      <c r="C7238">
        <v>4</v>
      </c>
    </row>
    <row r="7239" spans="1:3" ht="14.5" x14ac:dyDescent="0.35">
      <c r="A7239" s="104" t="s">
        <v>2995</v>
      </c>
      <c r="B7239" s="1">
        <v>44271</v>
      </c>
      <c r="C7239">
        <v>5</v>
      </c>
    </row>
    <row r="7240" spans="1:3" ht="14.5" x14ac:dyDescent="0.35">
      <c r="A7240" s="104" t="s">
        <v>3612</v>
      </c>
      <c r="B7240" s="1">
        <v>44271</v>
      </c>
      <c r="C7240">
        <v>2</v>
      </c>
    </row>
    <row r="7241" spans="1:3" ht="14.5" x14ac:dyDescent="0.35">
      <c r="A7241" s="104" t="s">
        <v>3587</v>
      </c>
      <c r="B7241" s="1">
        <v>44271</v>
      </c>
      <c r="C7241">
        <v>6</v>
      </c>
    </row>
    <row r="7242" spans="1:3" ht="14.5" x14ac:dyDescent="0.35">
      <c r="A7242" s="104" t="s">
        <v>3587</v>
      </c>
      <c r="B7242" s="1">
        <v>44271</v>
      </c>
      <c r="C7242">
        <v>6</v>
      </c>
    </row>
    <row r="7243" spans="1:3" ht="14.5" x14ac:dyDescent="0.35">
      <c r="A7243" s="104" t="s">
        <v>3415</v>
      </c>
      <c r="B7243" s="1">
        <v>44271</v>
      </c>
      <c r="C7243">
        <v>1</v>
      </c>
    </row>
    <row r="7244" spans="1:3" ht="14.5" x14ac:dyDescent="0.35">
      <c r="A7244" s="104" t="s">
        <v>3613</v>
      </c>
      <c r="B7244" s="1">
        <v>44271</v>
      </c>
      <c r="C7244">
        <v>1280</v>
      </c>
    </row>
    <row r="7245" spans="1:3" ht="14.5" x14ac:dyDescent="0.35">
      <c r="A7245" s="104" t="s">
        <v>2683</v>
      </c>
      <c r="B7245" s="1">
        <v>44271</v>
      </c>
      <c r="C7245">
        <v>2</v>
      </c>
    </row>
    <row r="7246" spans="1:3" ht="14.5" x14ac:dyDescent="0.35">
      <c r="A7246" s="104" t="s">
        <v>1521</v>
      </c>
      <c r="B7246" s="1">
        <v>44271</v>
      </c>
      <c r="C7246">
        <v>100</v>
      </c>
    </row>
    <row r="7247" spans="1:3" ht="14.5" x14ac:dyDescent="0.35">
      <c r="A7247" s="104" t="s">
        <v>3614</v>
      </c>
      <c r="B7247" s="1">
        <v>44271</v>
      </c>
      <c r="C7247">
        <v>1</v>
      </c>
    </row>
    <row r="7248" spans="1:3" ht="14.5" x14ac:dyDescent="0.35">
      <c r="A7248" s="104" t="s">
        <v>3615</v>
      </c>
      <c r="B7248" s="1">
        <v>44271</v>
      </c>
      <c r="C7248">
        <v>8</v>
      </c>
    </row>
    <row r="7249" spans="1:3" ht="14.5" x14ac:dyDescent="0.35">
      <c r="A7249" s="104" t="s">
        <v>1344</v>
      </c>
      <c r="B7249" s="1">
        <v>44271</v>
      </c>
      <c r="C7249">
        <v>1024</v>
      </c>
    </row>
    <row r="7250" spans="1:3" ht="14.5" x14ac:dyDescent="0.35">
      <c r="A7250" s="104" t="s">
        <v>594</v>
      </c>
      <c r="B7250" s="1">
        <v>44271</v>
      </c>
      <c r="C7250">
        <v>87</v>
      </c>
    </row>
    <row r="7251" spans="1:3" ht="14.5" x14ac:dyDescent="0.35">
      <c r="A7251" s="104" t="s">
        <v>2338</v>
      </c>
      <c r="B7251" s="1">
        <v>44271</v>
      </c>
      <c r="C7251">
        <v>12</v>
      </c>
    </row>
    <row r="7252" spans="1:3" ht="14.5" x14ac:dyDescent="0.35">
      <c r="A7252" s="104" t="s">
        <v>1671</v>
      </c>
      <c r="B7252" s="1">
        <v>44271</v>
      </c>
      <c r="C7252">
        <v>8</v>
      </c>
    </row>
    <row r="7253" spans="1:3" ht="14.5" x14ac:dyDescent="0.35">
      <c r="A7253" s="104" t="s">
        <v>1667</v>
      </c>
      <c r="B7253" s="1">
        <v>44271</v>
      </c>
      <c r="C7253">
        <v>16</v>
      </c>
    </row>
    <row r="7254" spans="1:3" ht="14.5" x14ac:dyDescent="0.35">
      <c r="A7254" s="104" t="s">
        <v>3589</v>
      </c>
      <c r="B7254" s="1">
        <v>44271</v>
      </c>
      <c r="C7254">
        <v>10</v>
      </c>
    </row>
    <row r="7255" spans="1:3" ht="14.5" x14ac:dyDescent="0.35">
      <c r="A7255" s="104" t="s">
        <v>1667</v>
      </c>
      <c r="B7255" s="1">
        <v>44271</v>
      </c>
      <c r="C7255">
        <v>18</v>
      </c>
    </row>
    <row r="7256" spans="1:3" ht="14.5" x14ac:dyDescent="0.35">
      <c r="A7256" s="104" t="s">
        <v>1488</v>
      </c>
      <c r="B7256" s="1">
        <v>44271</v>
      </c>
      <c r="C7256">
        <v>400</v>
      </c>
    </row>
    <row r="7257" spans="1:3" ht="14.5" x14ac:dyDescent="0.35">
      <c r="A7257" s="104" t="s">
        <v>3616</v>
      </c>
      <c r="B7257" s="1">
        <v>44271</v>
      </c>
      <c r="C7257">
        <v>8</v>
      </c>
    </row>
    <row r="7258" spans="1:3" ht="14.5" x14ac:dyDescent="0.35">
      <c r="A7258" s="104" t="s">
        <v>3617</v>
      </c>
      <c r="B7258" s="1">
        <v>44271</v>
      </c>
      <c r="C7258">
        <v>8</v>
      </c>
    </row>
    <row r="7259" spans="1:3" ht="14.5" x14ac:dyDescent="0.35">
      <c r="A7259" s="104" t="s">
        <v>1459</v>
      </c>
      <c r="B7259" s="1">
        <v>44271</v>
      </c>
      <c r="C7259">
        <v>60</v>
      </c>
    </row>
    <row r="7260" spans="1:3" ht="14.5" x14ac:dyDescent="0.35">
      <c r="A7260" s="104" t="s">
        <v>1324</v>
      </c>
      <c r="B7260" s="1">
        <v>44271</v>
      </c>
      <c r="C7260">
        <v>160</v>
      </c>
    </row>
    <row r="7261" spans="1:3" ht="14.5" x14ac:dyDescent="0.35">
      <c r="A7261" s="104" t="s">
        <v>1324</v>
      </c>
      <c r="B7261" s="1">
        <v>44271</v>
      </c>
      <c r="C7261">
        <v>304</v>
      </c>
    </row>
    <row r="7262" spans="1:3" ht="14.5" x14ac:dyDescent="0.35">
      <c r="A7262" s="104" t="s">
        <v>1324</v>
      </c>
      <c r="B7262" s="1">
        <v>44271</v>
      </c>
      <c r="C7262">
        <v>172</v>
      </c>
    </row>
    <row r="7263" spans="1:3" ht="14.5" x14ac:dyDescent="0.35">
      <c r="A7263" s="104" t="s">
        <v>1324</v>
      </c>
      <c r="B7263" s="1">
        <v>44271</v>
      </c>
      <c r="C7263">
        <v>1024</v>
      </c>
    </row>
    <row r="7264" spans="1:3" ht="14.5" x14ac:dyDescent="0.35">
      <c r="A7264" s="104" t="s">
        <v>1324</v>
      </c>
      <c r="B7264" s="1">
        <v>44271</v>
      </c>
      <c r="C7264">
        <v>220</v>
      </c>
    </row>
    <row r="7265" spans="1:3" ht="14.5" x14ac:dyDescent="0.35">
      <c r="A7265" s="104" t="s">
        <v>1324</v>
      </c>
      <c r="B7265" s="1">
        <v>44271</v>
      </c>
      <c r="C7265">
        <v>20</v>
      </c>
    </row>
    <row r="7266" spans="1:3" ht="14.5" x14ac:dyDescent="0.35">
      <c r="A7266" s="104" t="s">
        <v>1918</v>
      </c>
      <c r="B7266" s="1">
        <v>44271</v>
      </c>
      <c r="C7266">
        <v>1</v>
      </c>
    </row>
    <row r="7267" spans="1:3" ht="14.5" x14ac:dyDescent="0.35">
      <c r="A7267" s="104" t="s">
        <v>1918</v>
      </c>
      <c r="B7267" s="1">
        <v>44271</v>
      </c>
      <c r="C7267">
        <v>12</v>
      </c>
    </row>
    <row r="7268" spans="1:3" ht="14.5" x14ac:dyDescent="0.35">
      <c r="A7268" s="104" t="s">
        <v>1489</v>
      </c>
      <c r="B7268" s="1">
        <v>44271</v>
      </c>
      <c r="C7268">
        <v>2</v>
      </c>
    </row>
    <row r="7269" spans="1:3" ht="14.5" x14ac:dyDescent="0.35">
      <c r="A7269" s="104" t="s">
        <v>1489</v>
      </c>
      <c r="B7269" s="1">
        <v>44271</v>
      </c>
      <c r="C7269">
        <v>2</v>
      </c>
    </row>
    <row r="7270" spans="1:3" ht="14.5" x14ac:dyDescent="0.35">
      <c r="A7270" s="104" t="s">
        <v>653</v>
      </c>
      <c r="B7270" s="1">
        <v>44271</v>
      </c>
      <c r="C7270">
        <v>45</v>
      </c>
    </row>
    <row r="7271" spans="1:3" ht="14.5" x14ac:dyDescent="0.35">
      <c r="A7271" s="104" t="s">
        <v>1299</v>
      </c>
      <c r="B7271" s="1">
        <v>44271</v>
      </c>
      <c r="C7271">
        <v>500</v>
      </c>
    </row>
    <row r="7272" spans="1:3" ht="14.5" x14ac:dyDescent="0.35">
      <c r="A7272" s="104" t="s">
        <v>1625</v>
      </c>
      <c r="B7272" s="1">
        <v>44271</v>
      </c>
      <c r="C7272">
        <v>250</v>
      </c>
    </row>
    <row r="7273" spans="1:3" ht="14.5" x14ac:dyDescent="0.35">
      <c r="A7273" s="104" t="s">
        <v>1324</v>
      </c>
      <c r="B7273" s="1">
        <v>44271</v>
      </c>
      <c r="C7273">
        <v>160</v>
      </c>
    </row>
    <row r="7274" spans="1:3" ht="14.5" x14ac:dyDescent="0.35">
      <c r="A7274" s="104" t="s">
        <v>1324</v>
      </c>
      <c r="B7274" s="1">
        <v>44271</v>
      </c>
      <c r="C7274">
        <v>424</v>
      </c>
    </row>
    <row r="7275" spans="1:3" ht="14.5" x14ac:dyDescent="0.35">
      <c r="A7275" s="104" t="s">
        <v>3481</v>
      </c>
      <c r="B7275" s="1">
        <v>44271</v>
      </c>
      <c r="C7275">
        <v>1</v>
      </c>
    </row>
    <row r="7276" spans="1:3" ht="14.5" x14ac:dyDescent="0.35">
      <c r="A7276" s="104" t="s">
        <v>1667</v>
      </c>
      <c r="B7276" s="1">
        <v>44271</v>
      </c>
      <c r="C7276">
        <v>4</v>
      </c>
    </row>
    <row r="7277" spans="1:3" ht="14.5" x14ac:dyDescent="0.35">
      <c r="A7277" s="104" t="s">
        <v>3612</v>
      </c>
      <c r="B7277" s="1">
        <v>44271</v>
      </c>
      <c r="C7277">
        <v>2</v>
      </c>
    </row>
    <row r="7278" spans="1:3" ht="14.5" x14ac:dyDescent="0.35">
      <c r="A7278" s="104" t="s">
        <v>745</v>
      </c>
      <c r="B7278" s="1">
        <v>44271</v>
      </c>
      <c r="C7278">
        <v>1</v>
      </c>
    </row>
    <row r="7279" spans="1:3" ht="14.5" x14ac:dyDescent="0.35">
      <c r="A7279" s="104" t="s">
        <v>746</v>
      </c>
      <c r="B7279" s="1">
        <v>44271</v>
      </c>
      <c r="C7279">
        <v>1</v>
      </c>
    </row>
    <row r="7280" spans="1:3" ht="14.5" x14ac:dyDescent="0.35">
      <c r="A7280" s="104" t="s">
        <v>1763</v>
      </c>
      <c r="B7280" s="1">
        <v>44271</v>
      </c>
      <c r="C7280">
        <v>128</v>
      </c>
    </row>
    <row r="7281" spans="1:3" ht="14.5" x14ac:dyDescent="0.35">
      <c r="A7281" s="104" t="s">
        <v>1583</v>
      </c>
      <c r="B7281" s="1">
        <v>44271</v>
      </c>
      <c r="C7281">
        <v>1</v>
      </c>
    </row>
    <row r="7282" spans="1:3" ht="14.5" x14ac:dyDescent="0.35">
      <c r="A7282" s="104" t="s">
        <v>1364</v>
      </c>
      <c r="B7282" s="1">
        <v>44271</v>
      </c>
      <c r="C7282">
        <v>5</v>
      </c>
    </row>
    <row r="7283" spans="1:3" ht="14.5" x14ac:dyDescent="0.35">
      <c r="A7283" s="104" t="s">
        <v>3618</v>
      </c>
      <c r="B7283" s="1">
        <v>44271</v>
      </c>
      <c r="C7283">
        <v>50</v>
      </c>
    </row>
    <row r="7284" spans="1:3" ht="14.5" x14ac:dyDescent="0.35">
      <c r="A7284" s="104" t="s">
        <v>3619</v>
      </c>
      <c r="B7284" s="1">
        <v>44271</v>
      </c>
      <c r="C7284">
        <v>40</v>
      </c>
    </row>
    <row r="7285" spans="1:3" ht="14.5" x14ac:dyDescent="0.35">
      <c r="A7285" s="104" t="s">
        <v>3620</v>
      </c>
      <c r="B7285" s="1">
        <v>44271</v>
      </c>
      <c r="C7285">
        <v>48</v>
      </c>
    </row>
    <row r="7286" spans="1:3" ht="14.5" x14ac:dyDescent="0.35">
      <c r="A7286" s="104" t="s">
        <v>1298</v>
      </c>
      <c r="B7286" s="1">
        <v>44271</v>
      </c>
      <c r="C7286">
        <v>5</v>
      </c>
    </row>
    <row r="7287" spans="1:3" ht="14.5" x14ac:dyDescent="0.35">
      <c r="A7287" s="104" t="s">
        <v>1586</v>
      </c>
      <c r="B7287" s="1">
        <v>44271</v>
      </c>
      <c r="C7287">
        <v>88</v>
      </c>
    </row>
    <row r="7288" spans="1:3" ht="14.5" x14ac:dyDescent="0.35">
      <c r="A7288" s="104" t="s">
        <v>1283</v>
      </c>
      <c r="B7288" s="1">
        <v>44271</v>
      </c>
      <c r="C7288">
        <v>3000</v>
      </c>
    </row>
    <row r="7289" spans="1:3" ht="14.5" x14ac:dyDescent="0.35">
      <c r="A7289" s="105" t="s">
        <v>200</v>
      </c>
      <c r="B7289" s="1">
        <v>44271</v>
      </c>
      <c r="C7289">
        <v>1</v>
      </c>
    </row>
    <row r="7290" spans="1:3" ht="14.5" x14ac:dyDescent="0.35">
      <c r="A7290" s="104" t="s">
        <v>1930</v>
      </c>
      <c r="B7290" s="1">
        <v>44271</v>
      </c>
      <c r="C7290">
        <v>16</v>
      </c>
    </row>
    <row r="7291" spans="1:3" ht="14.5" x14ac:dyDescent="0.35">
      <c r="A7291" s="104" t="s">
        <v>2044</v>
      </c>
      <c r="B7291" s="1">
        <v>44271</v>
      </c>
      <c r="C7291">
        <v>24</v>
      </c>
    </row>
    <row r="7292" spans="1:3" ht="14.5" x14ac:dyDescent="0.35">
      <c r="A7292" s="104" t="s">
        <v>2057</v>
      </c>
      <c r="B7292" s="1">
        <v>44271</v>
      </c>
      <c r="C7292">
        <v>16</v>
      </c>
    </row>
    <row r="7293" spans="1:3" ht="14.5" x14ac:dyDescent="0.35">
      <c r="A7293" s="104" t="s">
        <v>2805</v>
      </c>
      <c r="B7293" s="1">
        <v>44271</v>
      </c>
      <c r="C7293">
        <v>1</v>
      </c>
    </row>
    <row r="7294" spans="1:3" ht="14.5" x14ac:dyDescent="0.35">
      <c r="A7294" s="104" t="s">
        <v>3621</v>
      </c>
      <c r="B7294" s="1">
        <v>44271</v>
      </c>
      <c r="C7294">
        <v>4</v>
      </c>
    </row>
    <row r="7295" spans="1:3" ht="14.5" x14ac:dyDescent="0.35">
      <c r="A7295" s="104" t="s">
        <v>3621</v>
      </c>
      <c r="B7295" s="1">
        <v>44271</v>
      </c>
      <c r="C7295">
        <v>1</v>
      </c>
    </row>
    <row r="7296" spans="1:3" ht="14.5" x14ac:dyDescent="0.35">
      <c r="A7296" s="104" t="s">
        <v>3622</v>
      </c>
      <c r="B7296" s="1">
        <v>44271</v>
      </c>
      <c r="C7296">
        <v>2</v>
      </c>
    </row>
    <row r="7297" spans="1:3" ht="14.5" x14ac:dyDescent="0.35">
      <c r="A7297" s="104" t="s">
        <v>1976</v>
      </c>
      <c r="B7297" s="1">
        <v>44271</v>
      </c>
      <c r="C7297">
        <v>50</v>
      </c>
    </row>
    <row r="7298" spans="1:3" ht="14.5" x14ac:dyDescent="0.35">
      <c r="A7298" s="104" t="s">
        <v>1979</v>
      </c>
      <c r="B7298" s="1">
        <v>44271</v>
      </c>
      <c r="C7298">
        <v>100</v>
      </c>
    </row>
    <row r="7299" spans="1:3" ht="14.5" x14ac:dyDescent="0.35">
      <c r="A7299" s="104" t="s">
        <v>1405</v>
      </c>
      <c r="B7299" s="1">
        <v>44271</v>
      </c>
      <c r="C7299">
        <v>16</v>
      </c>
    </row>
    <row r="7300" spans="1:3" ht="14.5" x14ac:dyDescent="0.35">
      <c r="A7300" s="104" t="s">
        <v>1431</v>
      </c>
      <c r="B7300" s="1">
        <v>44271</v>
      </c>
      <c r="C7300">
        <v>32</v>
      </c>
    </row>
    <row r="7301" spans="1:3" ht="14.5" x14ac:dyDescent="0.35">
      <c r="A7301" s="104" t="s">
        <v>1595</v>
      </c>
      <c r="B7301" s="1">
        <v>44271</v>
      </c>
      <c r="C7301">
        <v>16</v>
      </c>
    </row>
    <row r="7302" spans="1:3" ht="14.5" x14ac:dyDescent="0.35">
      <c r="A7302" s="104" t="s">
        <v>1334</v>
      </c>
      <c r="B7302" s="1">
        <v>44271</v>
      </c>
      <c r="C7302">
        <v>64</v>
      </c>
    </row>
    <row r="7303" spans="1:3" ht="14.5" x14ac:dyDescent="0.35">
      <c r="A7303" s="104" t="s">
        <v>2977</v>
      </c>
      <c r="B7303" s="1">
        <v>44271</v>
      </c>
      <c r="C7303">
        <v>1</v>
      </c>
    </row>
    <row r="7304" spans="1:3" ht="14.5" x14ac:dyDescent="0.35">
      <c r="A7304" s="104" t="s">
        <v>3452</v>
      </c>
      <c r="B7304" s="1">
        <v>44271</v>
      </c>
      <c r="C7304">
        <v>1</v>
      </c>
    </row>
    <row r="7305" spans="1:3" ht="14.5" x14ac:dyDescent="0.35">
      <c r="A7305" s="104" t="s">
        <v>2368</v>
      </c>
      <c r="B7305" s="1">
        <v>44271</v>
      </c>
      <c r="C7305">
        <v>1</v>
      </c>
    </row>
    <row r="7306" spans="1:3" ht="14.5" x14ac:dyDescent="0.35">
      <c r="A7306" s="104" t="s">
        <v>2035</v>
      </c>
      <c r="B7306" s="1">
        <v>44271</v>
      </c>
      <c r="C7306">
        <v>16</v>
      </c>
    </row>
    <row r="7307" spans="1:3" ht="14.5" x14ac:dyDescent="0.35">
      <c r="A7307" s="104" t="s">
        <v>1595</v>
      </c>
      <c r="B7307" s="1">
        <v>44271</v>
      </c>
      <c r="C7307">
        <v>16</v>
      </c>
    </row>
    <row r="7308" spans="1:3" ht="14.5" x14ac:dyDescent="0.35">
      <c r="A7308" s="104" t="s">
        <v>1334</v>
      </c>
      <c r="B7308" s="1">
        <v>44271</v>
      </c>
      <c r="C7308">
        <v>256</v>
      </c>
    </row>
    <row r="7309" spans="1:3" ht="14.5" x14ac:dyDescent="0.35">
      <c r="A7309" s="104" t="s">
        <v>2383</v>
      </c>
      <c r="B7309" s="1">
        <v>44271</v>
      </c>
      <c r="C7309">
        <v>16</v>
      </c>
    </row>
    <row r="7310" spans="1:3" ht="14.5" x14ac:dyDescent="0.35">
      <c r="A7310" s="104" t="s">
        <v>1362</v>
      </c>
      <c r="B7310" s="1">
        <v>44271</v>
      </c>
      <c r="C7310">
        <v>8</v>
      </c>
    </row>
    <row r="7311" spans="1:3" ht="14.5" x14ac:dyDescent="0.35">
      <c r="A7311" s="104" t="s">
        <v>1334</v>
      </c>
      <c r="B7311" s="1">
        <v>44271</v>
      </c>
      <c r="C7311">
        <v>16</v>
      </c>
    </row>
    <row r="7312" spans="1:3" ht="14.5" x14ac:dyDescent="0.35">
      <c r="A7312" s="104" t="s">
        <v>1334</v>
      </c>
      <c r="B7312" s="1">
        <v>44271</v>
      </c>
      <c r="C7312">
        <v>16</v>
      </c>
    </row>
    <row r="7313" spans="1:3" ht="14.5" x14ac:dyDescent="0.35">
      <c r="A7313" s="104" t="s">
        <v>1147</v>
      </c>
      <c r="B7313" s="1">
        <v>44271</v>
      </c>
      <c r="C7313">
        <v>4</v>
      </c>
    </row>
    <row r="7314" spans="1:3" ht="14.5" x14ac:dyDescent="0.35">
      <c r="A7314" s="104" t="s">
        <v>3250</v>
      </c>
      <c r="B7314" s="1">
        <v>44271</v>
      </c>
      <c r="C7314">
        <v>4</v>
      </c>
    </row>
    <row r="7315" spans="1:3" ht="14.5" x14ac:dyDescent="0.35">
      <c r="A7315" s="104" t="s">
        <v>1455</v>
      </c>
      <c r="B7315" s="1">
        <v>44271</v>
      </c>
      <c r="C7315">
        <v>192</v>
      </c>
    </row>
    <row r="7316" spans="1:3" ht="14.5" x14ac:dyDescent="0.35">
      <c r="A7316" s="104" t="s">
        <v>1334</v>
      </c>
      <c r="B7316" s="1">
        <v>44271</v>
      </c>
      <c r="C7316">
        <v>28</v>
      </c>
    </row>
    <row r="7317" spans="1:3" ht="14.5" x14ac:dyDescent="0.35">
      <c r="A7317" s="104" t="s">
        <v>2226</v>
      </c>
      <c r="B7317" s="1">
        <v>44271</v>
      </c>
      <c r="C7317">
        <v>3</v>
      </c>
    </row>
    <row r="7318" spans="1:3" ht="14.5" x14ac:dyDescent="0.35">
      <c r="A7318" s="104" t="s">
        <v>1405</v>
      </c>
      <c r="B7318" s="1">
        <v>44271</v>
      </c>
      <c r="C7318">
        <v>8</v>
      </c>
    </row>
    <row r="7319" spans="1:3" ht="14.5" x14ac:dyDescent="0.35">
      <c r="A7319" s="104" t="s">
        <v>1547</v>
      </c>
      <c r="B7319" s="1">
        <v>44271</v>
      </c>
      <c r="C7319">
        <v>192</v>
      </c>
    </row>
    <row r="7320" spans="1:3" ht="14.5" x14ac:dyDescent="0.35">
      <c r="A7320" s="104" t="s">
        <v>1334</v>
      </c>
      <c r="B7320" s="1">
        <v>44271</v>
      </c>
      <c r="C7320">
        <v>48</v>
      </c>
    </row>
    <row r="7321" spans="1:3" ht="14.5" x14ac:dyDescent="0.35">
      <c r="A7321" s="104" t="s">
        <v>3623</v>
      </c>
      <c r="B7321" s="1">
        <v>44271</v>
      </c>
      <c r="C7321">
        <v>2</v>
      </c>
    </row>
    <row r="7322" spans="1:3" ht="14.5" x14ac:dyDescent="0.35">
      <c r="A7322" s="104" t="s">
        <v>3624</v>
      </c>
      <c r="B7322" s="1">
        <v>44271</v>
      </c>
      <c r="C7322">
        <v>2</v>
      </c>
    </row>
    <row r="7323" spans="1:3" ht="14.5" x14ac:dyDescent="0.35">
      <c r="A7323" s="104" t="s">
        <v>3625</v>
      </c>
      <c r="B7323" s="1">
        <v>44271</v>
      </c>
      <c r="C7323">
        <v>4</v>
      </c>
    </row>
    <row r="7324" spans="1:3" ht="14.5" x14ac:dyDescent="0.35">
      <c r="A7324" s="104" t="s">
        <v>1762</v>
      </c>
      <c r="B7324" s="1">
        <v>44271</v>
      </c>
      <c r="C7324">
        <v>16</v>
      </c>
    </row>
    <row r="7325" spans="1:3" ht="14.5" x14ac:dyDescent="0.35">
      <c r="A7325" s="104" t="s">
        <v>2280</v>
      </c>
      <c r="B7325" s="1">
        <v>44271</v>
      </c>
      <c r="C7325">
        <v>48</v>
      </c>
    </row>
    <row r="7326" spans="1:3" ht="14.5" x14ac:dyDescent="0.35">
      <c r="A7326" s="104" t="s">
        <v>2015</v>
      </c>
      <c r="B7326" s="1">
        <v>44271</v>
      </c>
      <c r="C7326">
        <v>48</v>
      </c>
    </row>
    <row r="7327" spans="1:3" ht="14.5" x14ac:dyDescent="0.35">
      <c r="A7327" s="104" t="s">
        <v>1408</v>
      </c>
      <c r="B7327" s="1">
        <v>44271</v>
      </c>
      <c r="C7327">
        <v>16</v>
      </c>
    </row>
    <row r="7328" spans="1:3" ht="14.5" x14ac:dyDescent="0.35">
      <c r="A7328" s="104" t="s">
        <v>1444</v>
      </c>
      <c r="B7328" s="1">
        <v>44271</v>
      </c>
      <c r="C7328">
        <v>32</v>
      </c>
    </row>
    <row r="7329" spans="1:3" ht="14.5" x14ac:dyDescent="0.35">
      <c r="A7329" s="104" t="s">
        <v>1588</v>
      </c>
      <c r="B7329" s="1">
        <v>44271</v>
      </c>
      <c r="C7329">
        <v>32</v>
      </c>
    </row>
    <row r="7330" spans="1:3" ht="14.5" x14ac:dyDescent="0.35">
      <c r="A7330" s="104" t="s">
        <v>1570</v>
      </c>
      <c r="B7330" s="1">
        <v>44271</v>
      </c>
      <c r="C7330">
        <v>16</v>
      </c>
    </row>
    <row r="7331" spans="1:3" ht="14.5" x14ac:dyDescent="0.35">
      <c r="A7331" s="104" t="s">
        <v>1656</v>
      </c>
      <c r="B7331" s="1">
        <v>44271</v>
      </c>
      <c r="C7331">
        <v>8</v>
      </c>
    </row>
    <row r="7332" spans="1:3" ht="14.5" x14ac:dyDescent="0.35">
      <c r="A7332" s="104" t="s">
        <v>12</v>
      </c>
      <c r="B7332" s="1">
        <v>44271</v>
      </c>
      <c r="C7332">
        <v>3</v>
      </c>
    </row>
    <row r="7333" spans="1:3" ht="14.5" x14ac:dyDescent="0.35">
      <c r="A7333" s="104" t="s">
        <v>702</v>
      </c>
      <c r="B7333" s="1">
        <v>44272</v>
      </c>
      <c r="C7333">
        <v>8</v>
      </c>
    </row>
    <row r="7334" spans="1:3" ht="14.5" x14ac:dyDescent="0.35">
      <c r="A7334" s="104" t="s">
        <v>3626</v>
      </c>
      <c r="B7334" s="1">
        <v>44272</v>
      </c>
      <c r="C7334">
        <v>1</v>
      </c>
    </row>
    <row r="7335" spans="1:3" ht="14.5" x14ac:dyDescent="0.35">
      <c r="A7335" s="105" t="s">
        <v>310</v>
      </c>
      <c r="B7335" s="1">
        <v>44272</v>
      </c>
      <c r="C7335">
        <v>1</v>
      </c>
    </row>
    <row r="7336" spans="1:3" ht="14.5" x14ac:dyDescent="0.35">
      <c r="A7336" s="104" t="s">
        <v>1933</v>
      </c>
      <c r="B7336" s="1">
        <v>44272</v>
      </c>
      <c r="C7336">
        <v>50</v>
      </c>
    </row>
    <row r="7337" spans="1:3" ht="14.5" x14ac:dyDescent="0.35">
      <c r="A7337" s="105" t="s">
        <v>733</v>
      </c>
      <c r="B7337" s="1">
        <v>44272</v>
      </c>
      <c r="C7337">
        <v>15</v>
      </c>
    </row>
    <row r="7338" spans="1:3" ht="14.5" x14ac:dyDescent="0.35">
      <c r="A7338" s="104" t="s">
        <v>3627</v>
      </c>
      <c r="B7338" s="1">
        <v>44272</v>
      </c>
      <c r="C7338">
        <v>1</v>
      </c>
    </row>
    <row r="7339" spans="1:3" ht="14.5" x14ac:dyDescent="0.35">
      <c r="A7339" s="104" t="s">
        <v>1918</v>
      </c>
      <c r="B7339" s="1">
        <v>44272</v>
      </c>
      <c r="C7339">
        <v>6</v>
      </c>
    </row>
    <row r="7340" spans="1:3" ht="14.5" x14ac:dyDescent="0.35">
      <c r="A7340" s="105" t="s">
        <v>69</v>
      </c>
      <c r="B7340" s="1">
        <v>44272</v>
      </c>
      <c r="C7340">
        <v>6</v>
      </c>
    </row>
    <row r="7341" spans="1:3" ht="14.5" x14ac:dyDescent="0.35">
      <c r="A7341" s="104" t="s">
        <v>3454</v>
      </c>
      <c r="B7341" s="1">
        <v>44272</v>
      </c>
      <c r="C7341">
        <v>8</v>
      </c>
    </row>
    <row r="7342" spans="1:3" ht="14.5" x14ac:dyDescent="0.35">
      <c r="A7342" s="104" t="s">
        <v>3628</v>
      </c>
      <c r="B7342" s="1">
        <v>44272</v>
      </c>
      <c r="C7342">
        <v>1</v>
      </c>
    </row>
    <row r="7343" spans="1:3" ht="14.5" x14ac:dyDescent="0.35">
      <c r="A7343" s="104" t="s">
        <v>734</v>
      </c>
      <c r="B7343" s="1">
        <v>44272</v>
      </c>
      <c r="C7343">
        <v>1</v>
      </c>
    </row>
    <row r="7344" spans="1:3" ht="14.5" x14ac:dyDescent="0.35">
      <c r="A7344" s="105" t="s">
        <v>73</v>
      </c>
      <c r="B7344" s="1">
        <v>44272</v>
      </c>
      <c r="C7344">
        <v>2</v>
      </c>
    </row>
    <row r="7345" spans="1:3" ht="14.5" x14ac:dyDescent="0.35">
      <c r="A7345" s="104" t="s">
        <v>735</v>
      </c>
      <c r="B7345" s="1">
        <v>44272</v>
      </c>
      <c r="C7345">
        <v>3</v>
      </c>
    </row>
    <row r="7346" spans="1:3" ht="14.5" x14ac:dyDescent="0.35">
      <c r="A7346" s="105" t="s">
        <v>651</v>
      </c>
      <c r="B7346" s="1">
        <v>44272</v>
      </c>
      <c r="C7346">
        <v>20</v>
      </c>
    </row>
    <row r="7347" spans="1:3" ht="14.5" x14ac:dyDescent="0.35">
      <c r="A7347" s="104" t="s">
        <v>2521</v>
      </c>
      <c r="B7347" s="1">
        <v>44272</v>
      </c>
      <c r="C7347">
        <v>2</v>
      </c>
    </row>
    <row r="7348" spans="1:3" ht="14.5" x14ac:dyDescent="0.35">
      <c r="A7348" s="104" t="s">
        <v>95</v>
      </c>
      <c r="B7348" s="1">
        <v>44272</v>
      </c>
      <c r="C7348">
        <v>14</v>
      </c>
    </row>
    <row r="7349" spans="1:3" ht="14.5" x14ac:dyDescent="0.35">
      <c r="A7349" s="104" t="s">
        <v>876</v>
      </c>
      <c r="B7349" s="1">
        <v>44272</v>
      </c>
      <c r="C7349">
        <v>18</v>
      </c>
    </row>
    <row r="7350" spans="1:3" ht="14.5" x14ac:dyDescent="0.35">
      <c r="A7350" s="104" t="s">
        <v>1716</v>
      </c>
      <c r="B7350" s="1">
        <v>44272</v>
      </c>
      <c r="C7350">
        <v>120</v>
      </c>
    </row>
    <row r="7351" spans="1:3" ht="14.5" x14ac:dyDescent="0.35">
      <c r="A7351" s="104" t="s">
        <v>1762</v>
      </c>
      <c r="B7351" s="1">
        <v>44272</v>
      </c>
      <c r="C7351">
        <v>120</v>
      </c>
    </row>
    <row r="7352" spans="1:3" ht="14.5" x14ac:dyDescent="0.35">
      <c r="A7352" s="104" t="s">
        <v>1940</v>
      </c>
      <c r="B7352" s="1">
        <v>44272</v>
      </c>
      <c r="C7352">
        <v>120</v>
      </c>
    </row>
    <row r="7353" spans="1:3" ht="14.5" x14ac:dyDescent="0.35">
      <c r="A7353" s="104" t="s">
        <v>1972</v>
      </c>
      <c r="B7353" s="1">
        <v>44272</v>
      </c>
      <c r="C7353">
        <v>120</v>
      </c>
    </row>
    <row r="7354" spans="1:3" ht="14.5" x14ac:dyDescent="0.35">
      <c r="A7354" s="104" t="s">
        <v>3629</v>
      </c>
      <c r="B7354" s="1">
        <v>44272</v>
      </c>
      <c r="C7354">
        <v>2</v>
      </c>
    </row>
    <row r="7355" spans="1:3" ht="14.5" x14ac:dyDescent="0.35">
      <c r="A7355" s="104" t="s">
        <v>2035</v>
      </c>
      <c r="B7355" s="1">
        <v>44272</v>
      </c>
      <c r="C7355">
        <v>48</v>
      </c>
    </row>
    <row r="7356" spans="1:3" ht="14.5" x14ac:dyDescent="0.35">
      <c r="A7356" s="104" t="s">
        <v>3630</v>
      </c>
      <c r="B7356" s="1">
        <v>44272</v>
      </c>
      <c r="C7356">
        <v>6</v>
      </c>
    </row>
    <row r="7357" spans="1:3" ht="14.5" x14ac:dyDescent="0.35">
      <c r="A7357" s="104" t="s">
        <v>715</v>
      </c>
      <c r="B7357" s="1">
        <v>44272</v>
      </c>
      <c r="C7357">
        <v>2</v>
      </c>
    </row>
    <row r="7358" spans="1:3" ht="14.5" x14ac:dyDescent="0.35">
      <c r="A7358" s="104" t="s">
        <v>1144</v>
      </c>
      <c r="B7358" s="1">
        <v>44272</v>
      </c>
      <c r="C7358">
        <v>2</v>
      </c>
    </row>
    <row r="7359" spans="1:3" ht="14.5" x14ac:dyDescent="0.35">
      <c r="A7359" s="104" t="s">
        <v>1145</v>
      </c>
      <c r="B7359" s="1">
        <v>44272</v>
      </c>
      <c r="C7359">
        <v>15</v>
      </c>
    </row>
    <row r="7360" spans="1:3" ht="14.5" x14ac:dyDescent="0.35">
      <c r="A7360" s="104" t="s">
        <v>702</v>
      </c>
      <c r="B7360" s="1">
        <v>44272</v>
      </c>
      <c r="C7360">
        <v>2</v>
      </c>
    </row>
    <row r="7361" spans="1:3" ht="14.5" x14ac:dyDescent="0.35">
      <c r="A7361" s="104" t="s">
        <v>1616</v>
      </c>
      <c r="B7361" s="1">
        <v>44272</v>
      </c>
      <c r="C7361">
        <v>8</v>
      </c>
    </row>
    <row r="7362" spans="1:3" ht="14.5" x14ac:dyDescent="0.35">
      <c r="A7362" s="104" t="s">
        <v>1314</v>
      </c>
      <c r="B7362" s="1">
        <v>44272</v>
      </c>
      <c r="C7362">
        <v>50</v>
      </c>
    </row>
    <row r="7363" spans="1:3" ht="14.5" x14ac:dyDescent="0.35">
      <c r="A7363" s="104" t="s">
        <v>3631</v>
      </c>
      <c r="B7363" s="1">
        <v>44272</v>
      </c>
      <c r="C7363">
        <v>50</v>
      </c>
    </row>
    <row r="7364" spans="1:3" ht="14.5" x14ac:dyDescent="0.35">
      <c r="A7364" s="104" t="s">
        <v>1882</v>
      </c>
      <c r="B7364" s="1">
        <v>44272</v>
      </c>
      <c r="C7364">
        <v>50</v>
      </c>
    </row>
    <row r="7365" spans="1:3" ht="14.5" x14ac:dyDescent="0.35">
      <c r="A7365" s="104" t="s">
        <v>91</v>
      </c>
      <c r="B7365" s="1">
        <v>44272</v>
      </c>
      <c r="C7365">
        <v>2</v>
      </c>
    </row>
    <row r="7366" spans="1:3" ht="14.5" x14ac:dyDescent="0.35">
      <c r="A7366" s="104" t="s">
        <v>2028</v>
      </c>
      <c r="B7366" s="1">
        <v>44272</v>
      </c>
      <c r="C7366">
        <v>50</v>
      </c>
    </row>
    <row r="7367" spans="1:3" ht="14.5" x14ac:dyDescent="0.35">
      <c r="A7367" s="104" t="s">
        <v>1580</v>
      </c>
      <c r="B7367" s="1">
        <v>44272</v>
      </c>
      <c r="C7367">
        <v>20</v>
      </c>
    </row>
    <row r="7368" spans="1:3" ht="14.5" x14ac:dyDescent="0.35">
      <c r="A7368" s="104" t="s">
        <v>107</v>
      </c>
      <c r="B7368" s="1">
        <v>44272</v>
      </c>
      <c r="C7368">
        <v>3</v>
      </c>
    </row>
    <row r="7369" spans="1:3" ht="14.5" x14ac:dyDescent="0.35">
      <c r="A7369" s="104" t="s">
        <v>3632</v>
      </c>
      <c r="B7369" s="1">
        <v>44272</v>
      </c>
      <c r="C7369">
        <v>16</v>
      </c>
    </row>
    <row r="7370" spans="1:3" ht="14.5" x14ac:dyDescent="0.35">
      <c r="A7370" s="104" t="s">
        <v>2868</v>
      </c>
      <c r="B7370" s="1">
        <v>44272</v>
      </c>
      <c r="C7370">
        <v>16</v>
      </c>
    </row>
    <row r="7371" spans="1:3" ht="14.5" x14ac:dyDescent="0.35">
      <c r="A7371" s="104" t="s">
        <v>2048</v>
      </c>
      <c r="B7371" s="1">
        <v>44272</v>
      </c>
      <c r="C7371">
        <v>24</v>
      </c>
    </row>
    <row r="7372" spans="1:3" ht="14.5" x14ac:dyDescent="0.35">
      <c r="A7372" s="104" t="s">
        <v>2048</v>
      </c>
      <c r="B7372" s="1">
        <v>44272</v>
      </c>
      <c r="C7372">
        <v>16</v>
      </c>
    </row>
    <row r="7373" spans="1:3" ht="14.5" x14ac:dyDescent="0.35">
      <c r="A7373" s="104" t="s">
        <v>2869</v>
      </c>
      <c r="B7373" s="1">
        <v>44272</v>
      </c>
      <c r="C7373">
        <v>16</v>
      </c>
    </row>
    <row r="7374" spans="1:3" ht="14.5" x14ac:dyDescent="0.35">
      <c r="A7374" s="104" t="s">
        <v>312</v>
      </c>
      <c r="B7374" s="1">
        <v>44272</v>
      </c>
      <c r="C7374">
        <v>10</v>
      </c>
    </row>
    <row r="7375" spans="1:3" ht="14.5" x14ac:dyDescent="0.35">
      <c r="A7375" s="104" t="s">
        <v>2046</v>
      </c>
      <c r="B7375" s="1">
        <v>44272</v>
      </c>
      <c r="C7375">
        <v>48</v>
      </c>
    </row>
    <row r="7376" spans="1:3" ht="14.5" x14ac:dyDescent="0.35">
      <c r="A7376" s="104" t="s">
        <v>2030</v>
      </c>
      <c r="B7376" s="1">
        <v>44272</v>
      </c>
      <c r="C7376">
        <v>2</v>
      </c>
    </row>
    <row r="7377" spans="1:3" ht="14.5" x14ac:dyDescent="0.35">
      <c r="A7377" s="104" t="s">
        <v>2137</v>
      </c>
      <c r="B7377" s="1">
        <v>44272</v>
      </c>
      <c r="C7377">
        <v>200</v>
      </c>
    </row>
    <row r="7378" spans="1:3" ht="14.5" x14ac:dyDescent="0.35">
      <c r="A7378" s="104" t="s">
        <v>3633</v>
      </c>
      <c r="B7378" s="1">
        <v>44272</v>
      </c>
      <c r="C7378">
        <v>8</v>
      </c>
    </row>
    <row r="7379" spans="1:3" ht="14.5" x14ac:dyDescent="0.35">
      <c r="A7379" s="104" t="s">
        <v>2250</v>
      </c>
      <c r="B7379" s="1">
        <v>44272</v>
      </c>
      <c r="C7379">
        <v>50</v>
      </c>
    </row>
    <row r="7380" spans="1:3" ht="14.5" x14ac:dyDescent="0.35">
      <c r="A7380" s="104" t="s">
        <v>3256</v>
      </c>
      <c r="B7380" s="1">
        <v>44272</v>
      </c>
      <c r="C7380">
        <v>8</v>
      </c>
    </row>
    <row r="7381" spans="1:3" ht="14.5" x14ac:dyDescent="0.35">
      <c r="A7381" s="104" t="s">
        <v>1675</v>
      </c>
      <c r="B7381" s="1">
        <v>44272</v>
      </c>
      <c r="C7381">
        <v>32</v>
      </c>
    </row>
    <row r="7382" spans="1:3" ht="14.5" x14ac:dyDescent="0.35">
      <c r="A7382" s="104" t="s">
        <v>1675</v>
      </c>
      <c r="B7382" s="1">
        <v>44272</v>
      </c>
      <c r="C7382">
        <v>48</v>
      </c>
    </row>
    <row r="7383" spans="1:3" ht="14.5" x14ac:dyDescent="0.35">
      <c r="A7383" s="104" t="s">
        <v>3634</v>
      </c>
      <c r="B7383" s="1">
        <v>44272</v>
      </c>
      <c r="C7383">
        <v>1</v>
      </c>
    </row>
    <row r="7384" spans="1:3" ht="14.5" x14ac:dyDescent="0.35">
      <c r="A7384" s="104" t="s">
        <v>3225</v>
      </c>
      <c r="B7384" s="1">
        <v>44272</v>
      </c>
      <c r="C7384">
        <v>1</v>
      </c>
    </row>
    <row r="7385" spans="1:3" ht="14.5" x14ac:dyDescent="0.35">
      <c r="A7385" s="104" t="s">
        <v>2058</v>
      </c>
      <c r="B7385" s="1">
        <v>44272</v>
      </c>
      <c r="C7385">
        <v>16</v>
      </c>
    </row>
    <row r="7386" spans="1:3" ht="14.5" x14ac:dyDescent="0.35">
      <c r="A7386" s="104" t="s">
        <v>1408</v>
      </c>
      <c r="B7386" s="1">
        <v>44272</v>
      </c>
      <c r="C7386">
        <v>160</v>
      </c>
    </row>
    <row r="7387" spans="1:3" ht="14.5" x14ac:dyDescent="0.35">
      <c r="A7387" s="104" t="s">
        <v>1862</v>
      </c>
      <c r="B7387" s="1">
        <v>44272</v>
      </c>
      <c r="C7387">
        <v>32</v>
      </c>
    </row>
    <row r="7388" spans="1:3" ht="14.5" x14ac:dyDescent="0.35">
      <c r="A7388" s="104" t="s">
        <v>2016</v>
      </c>
      <c r="B7388" s="1">
        <v>44272</v>
      </c>
      <c r="C7388">
        <v>20</v>
      </c>
    </row>
    <row r="7389" spans="1:3" ht="14.5" x14ac:dyDescent="0.35">
      <c r="A7389" s="104" t="s">
        <v>1436</v>
      </c>
      <c r="B7389" s="1">
        <v>44272</v>
      </c>
      <c r="C7389">
        <v>48</v>
      </c>
    </row>
    <row r="7390" spans="1:3" ht="14.5" x14ac:dyDescent="0.35">
      <c r="A7390" s="104" t="s">
        <v>2754</v>
      </c>
      <c r="B7390" s="1">
        <v>44272</v>
      </c>
      <c r="C7390">
        <v>16</v>
      </c>
    </row>
    <row r="7391" spans="1:3" ht="14.5" x14ac:dyDescent="0.35">
      <c r="A7391" s="104" t="s">
        <v>1864</v>
      </c>
      <c r="B7391" s="1">
        <v>44272</v>
      </c>
      <c r="C7391">
        <v>32</v>
      </c>
    </row>
    <row r="7392" spans="1:3" ht="14.5" x14ac:dyDescent="0.35">
      <c r="A7392" s="104" t="s">
        <v>1438</v>
      </c>
      <c r="B7392" s="1">
        <v>44272</v>
      </c>
      <c r="C7392">
        <v>16</v>
      </c>
    </row>
    <row r="7393" spans="1:3" ht="14.5" x14ac:dyDescent="0.35">
      <c r="A7393" s="104" t="s">
        <v>1438</v>
      </c>
      <c r="B7393" s="1">
        <v>44272</v>
      </c>
      <c r="C7393">
        <v>48</v>
      </c>
    </row>
    <row r="7394" spans="1:3" ht="14.5" x14ac:dyDescent="0.35">
      <c r="A7394" s="104" t="s">
        <v>2756</v>
      </c>
      <c r="B7394" s="1">
        <v>44272</v>
      </c>
      <c r="C7394">
        <v>8</v>
      </c>
    </row>
    <row r="7395" spans="1:3" ht="14.5" x14ac:dyDescent="0.35">
      <c r="A7395" s="104" t="s">
        <v>1444</v>
      </c>
      <c r="B7395" s="1">
        <v>44272</v>
      </c>
      <c r="C7395">
        <v>96</v>
      </c>
    </row>
    <row r="7396" spans="1:3" ht="14.5" x14ac:dyDescent="0.35">
      <c r="A7396" s="104" t="s">
        <v>1588</v>
      </c>
      <c r="B7396" s="1">
        <v>44272</v>
      </c>
      <c r="C7396">
        <v>32</v>
      </c>
    </row>
    <row r="7397" spans="1:3" ht="14.5" x14ac:dyDescent="0.35">
      <c r="A7397" s="104" t="s">
        <v>1336</v>
      </c>
      <c r="B7397" s="1">
        <v>44272</v>
      </c>
      <c r="C7397">
        <v>300</v>
      </c>
    </row>
    <row r="7398" spans="1:3" ht="14.5" x14ac:dyDescent="0.35">
      <c r="A7398" s="104" t="s">
        <v>1616</v>
      </c>
      <c r="B7398" s="1">
        <v>44272</v>
      </c>
      <c r="C7398">
        <v>32</v>
      </c>
    </row>
    <row r="7399" spans="1:3" ht="14.5" x14ac:dyDescent="0.35">
      <c r="A7399" s="104" t="s">
        <v>3635</v>
      </c>
      <c r="B7399" s="1">
        <v>44272</v>
      </c>
      <c r="C7399">
        <v>3</v>
      </c>
    </row>
    <row r="7400" spans="1:3" ht="14.5" x14ac:dyDescent="0.35">
      <c r="A7400" s="104" t="s">
        <v>1765</v>
      </c>
      <c r="B7400" s="1">
        <v>44272</v>
      </c>
      <c r="C7400">
        <v>20</v>
      </c>
    </row>
    <row r="7401" spans="1:3" ht="14.5" x14ac:dyDescent="0.35">
      <c r="A7401" s="104" t="s">
        <v>1346</v>
      </c>
      <c r="B7401" s="1">
        <v>44272</v>
      </c>
      <c r="C7401">
        <v>160</v>
      </c>
    </row>
    <row r="7402" spans="1:3" ht="14.5" x14ac:dyDescent="0.35">
      <c r="A7402" s="104" t="s">
        <v>2800</v>
      </c>
      <c r="B7402" s="1">
        <v>44272</v>
      </c>
      <c r="C7402">
        <v>10</v>
      </c>
    </row>
    <row r="7403" spans="1:3" ht="14.5" x14ac:dyDescent="0.35">
      <c r="A7403" s="104" t="s">
        <v>1941</v>
      </c>
      <c r="B7403" s="1">
        <v>44272</v>
      </c>
      <c r="C7403">
        <v>12</v>
      </c>
    </row>
    <row r="7404" spans="1:3" ht="14.5" x14ac:dyDescent="0.35">
      <c r="A7404" s="104" t="s">
        <v>2043</v>
      </c>
      <c r="B7404" s="1">
        <v>44272</v>
      </c>
      <c r="C7404">
        <v>20</v>
      </c>
    </row>
    <row r="7405" spans="1:3" ht="14.5" x14ac:dyDescent="0.35">
      <c r="A7405" s="104" t="s">
        <v>893</v>
      </c>
      <c r="B7405" s="1">
        <v>44272</v>
      </c>
      <c r="C7405">
        <v>50</v>
      </c>
    </row>
    <row r="7406" spans="1:3" ht="14.5" x14ac:dyDescent="0.35">
      <c r="A7406" s="104" t="s">
        <v>219</v>
      </c>
      <c r="B7406" s="1">
        <v>44272</v>
      </c>
      <c r="C7406">
        <v>50</v>
      </c>
    </row>
    <row r="7407" spans="1:3" ht="14.5" x14ac:dyDescent="0.35">
      <c r="A7407" s="104" t="s">
        <v>1530</v>
      </c>
      <c r="B7407" s="1">
        <v>44272</v>
      </c>
      <c r="C7407">
        <v>1</v>
      </c>
    </row>
    <row r="7408" spans="1:3" ht="14.5" x14ac:dyDescent="0.35">
      <c r="A7408" s="104" t="s">
        <v>2942</v>
      </c>
      <c r="B7408" s="1">
        <v>44272</v>
      </c>
      <c r="C7408">
        <v>2</v>
      </c>
    </row>
    <row r="7409" spans="1:3" ht="14.5" x14ac:dyDescent="0.35">
      <c r="A7409" s="104" t="s">
        <v>1866</v>
      </c>
      <c r="B7409" s="1">
        <v>44272</v>
      </c>
      <c r="C7409">
        <v>32</v>
      </c>
    </row>
    <row r="7410" spans="1:3" ht="14.5" x14ac:dyDescent="0.35">
      <c r="A7410" s="104" t="s">
        <v>2036</v>
      </c>
      <c r="B7410" s="1">
        <v>44272</v>
      </c>
      <c r="C7410">
        <v>32</v>
      </c>
    </row>
    <row r="7411" spans="1:3" ht="14.5" x14ac:dyDescent="0.35">
      <c r="A7411" s="104" t="s">
        <v>3342</v>
      </c>
      <c r="B7411" s="1">
        <v>44272</v>
      </c>
      <c r="C7411">
        <v>16</v>
      </c>
    </row>
    <row r="7412" spans="1:3" ht="14.5" x14ac:dyDescent="0.35">
      <c r="A7412" s="104" t="s">
        <v>2810</v>
      </c>
      <c r="B7412" s="1">
        <v>44272</v>
      </c>
      <c r="C7412">
        <v>16</v>
      </c>
    </row>
    <row r="7413" spans="1:3" ht="14.5" x14ac:dyDescent="0.35">
      <c r="A7413" s="104" t="s">
        <v>3242</v>
      </c>
      <c r="B7413" s="1">
        <v>44272</v>
      </c>
      <c r="C7413">
        <v>3</v>
      </c>
    </row>
    <row r="7414" spans="1:3" ht="14.5" x14ac:dyDescent="0.35">
      <c r="A7414" s="104" t="s">
        <v>2811</v>
      </c>
      <c r="B7414" s="1">
        <v>44272</v>
      </c>
      <c r="C7414">
        <v>3</v>
      </c>
    </row>
    <row r="7415" spans="1:3" ht="14.5" x14ac:dyDescent="0.35">
      <c r="A7415" s="104" t="s">
        <v>2813</v>
      </c>
      <c r="B7415" s="1">
        <v>44272</v>
      </c>
      <c r="C7415">
        <v>2</v>
      </c>
    </row>
    <row r="7416" spans="1:3" ht="14.5" x14ac:dyDescent="0.35">
      <c r="A7416" s="104" t="s">
        <v>2960</v>
      </c>
      <c r="B7416" s="1">
        <v>44272</v>
      </c>
      <c r="C7416">
        <v>6</v>
      </c>
    </row>
    <row r="7417" spans="1:3" ht="14.5" x14ac:dyDescent="0.35">
      <c r="A7417" s="104" t="s">
        <v>2227</v>
      </c>
      <c r="B7417" s="1">
        <v>44272</v>
      </c>
      <c r="C7417">
        <v>6</v>
      </c>
    </row>
    <row r="7418" spans="1:3" ht="14.5" x14ac:dyDescent="0.35">
      <c r="A7418" s="104" t="s">
        <v>1945</v>
      </c>
      <c r="B7418" s="1">
        <v>44272</v>
      </c>
      <c r="C7418">
        <v>6</v>
      </c>
    </row>
    <row r="7419" spans="1:3" ht="14.5" x14ac:dyDescent="0.35">
      <c r="A7419" s="104" t="s">
        <v>2353</v>
      </c>
      <c r="B7419" s="1">
        <v>44272</v>
      </c>
      <c r="C7419">
        <v>16</v>
      </c>
    </row>
    <row r="7420" spans="1:3" ht="14.5" x14ac:dyDescent="0.35">
      <c r="A7420" s="104" t="s">
        <v>2175</v>
      </c>
      <c r="B7420" s="1">
        <v>44272</v>
      </c>
      <c r="C7420">
        <v>4</v>
      </c>
    </row>
    <row r="7421" spans="1:3" ht="14.5" x14ac:dyDescent="0.35">
      <c r="A7421" s="104" t="s">
        <v>3611</v>
      </c>
      <c r="B7421" s="1">
        <v>44272</v>
      </c>
      <c r="C7421">
        <v>1</v>
      </c>
    </row>
    <row r="7422" spans="1:3" ht="14.5" x14ac:dyDescent="0.35">
      <c r="A7422" s="104" t="s">
        <v>1605</v>
      </c>
      <c r="B7422" s="1">
        <v>44272</v>
      </c>
      <c r="C7422">
        <v>1</v>
      </c>
    </row>
    <row r="7423" spans="1:3" ht="14.5" x14ac:dyDescent="0.35">
      <c r="A7423" s="104" t="s">
        <v>1590</v>
      </c>
      <c r="B7423" s="1">
        <v>44272</v>
      </c>
      <c r="C7423">
        <v>1</v>
      </c>
    </row>
    <row r="7424" spans="1:3" ht="14.5" x14ac:dyDescent="0.35">
      <c r="A7424" s="104" t="s">
        <v>1933</v>
      </c>
      <c r="B7424" s="1">
        <v>44272</v>
      </c>
      <c r="C7424">
        <v>50</v>
      </c>
    </row>
    <row r="7425" spans="1:3" ht="14.5" x14ac:dyDescent="0.35">
      <c r="A7425" s="104" t="s">
        <v>2457</v>
      </c>
      <c r="B7425" s="1">
        <v>44272</v>
      </c>
      <c r="C7425">
        <v>100</v>
      </c>
    </row>
    <row r="7426" spans="1:3" ht="14.5" x14ac:dyDescent="0.35">
      <c r="A7426" s="104" t="s">
        <v>3636</v>
      </c>
      <c r="B7426" s="1">
        <v>44272</v>
      </c>
      <c r="C7426">
        <v>1</v>
      </c>
    </row>
    <row r="7427" spans="1:3" ht="14.5" x14ac:dyDescent="0.35">
      <c r="A7427" s="104" t="s">
        <v>3637</v>
      </c>
      <c r="B7427" s="1">
        <v>44272</v>
      </c>
      <c r="C7427">
        <v>5</v>
      </c>
    </row>
    <row r="7428" spans="1:3" ht="14.5" x14ac:dyDescent="0.35">
      <c r="A7428" s="104" t="s">
        <v>1279</v>
      </c>
      <c r="B7428" s="1">
        <v>44273</v>
      </c>
      <c r="C7428">
        <v>100</v>
      </c>
    </row>
    <row r="7429" spans="1:3" ht="14.5" x14ac:dyDescent="0.35">
      <c r="A7429" s="104" t="s">
        <v>1279</v>
      </c>
      <c r="B7429" s="1">
        <v>44273</v>
      </c>
      <c r="C7429">
        <v>100</v>
      </c>
    </row>
    <row r="7430" spans="1:3" ht="14.5" x14ac:dyDescent="0.35">
      <c r="A7430" s="104" t="s">
        <v>3194</v>
      </c>
      <c r="B7430" s="1">
        <v>44273</v>
      </c>
      <c r="C7430">
        <v>19</v>
      </c>
    </row>
    <row r="7431" spans="1:3" ht="14.5" x14ac:dyDescent="0.35">
      <c r="A7431" s="104" t="s">
        <v>1918</v>
      </c>
      <c r="B7431" s="1">
        <v>44273</v>
      </c>
      <c r="C7431">
        <v>6</v>
      </c>
    </row>
    <row r="7432" spans="1:3" ht="14.5" x14ac:dyDescent="0.35">
      <c r="A7432" s="104" t="s">
        <v>1908</v>
      </c>
      <c r="B7432" s="1">
        <v>44273</v>
      </c>
      <c r="C7432">
        <v>2</v>
      </c>
    </row>
    <row r="7433" spans="1:3" ht="14.5" x14ac:dyDescent="0.35">
      <c r="A7433" s="104" t="s">
        <v>1918</v>
      </c>
      <c r="B7433" s="1">
        <v>44273</v>
      </c>
      <c r="C7433">
        <v>8</v>
      </c>
    </row>
    <row r="7434" spans="1:3" ht="14.5" x14ac:dyDescent="0.35">
      <c r="A7434" s="104" t="s">
        <v>1412</v>
      </c>
      <c r="B7434" s="1">
        <v>44273</v>
      </c>
      <c r="C7434">
        <v>366</v>
      </c>
    </row>
    <row r="7435" spans="1:3" ht="14.5" x14ac:dyDescent="0.35">
      <c r="A7435" s="104" t="s">
        <v>1401</v>
      </c>
      <c r="B7435" s="1">
        <v>44273</v>
      </c>
      <c r="C7435">
        <v>700</v>
      </c>
    </row>
    <row r="7436" spans="1:3" ht="14.5" x14ac:dyDescent="0.35">
      <c r="A7436" s="104" t="s">
        <v>3344</v>
      </c>
      <c r="B7436" s="1">
        <v>44273</v>
      </c>
      <c r="C7436">
        <v>14</v>
      </c>
    </row>
    <row r="7437" spans="1:3" ht="14.5" x14ac:dyDescent="0.35">
      <c r="A7437" s="104" t="s">
        <v>1573</v>
      </c>
      <c r="B7437" s="1">
        <v>44273</v>
      </c>
      <c r="C7437">
        <v>48</v>
      </c>
    </row>
    <row r="7438" spans="1:3" ht="14.5" x14ac:dyDescent="0.35">
      <c r="A7438" s="104" t="s">
        <v>3455</v>
      </c>
      <c r="B7438" s="1">
        <v>44273</v>
      </c>
      <c r="C7438">
        <v>1</v>
      </c>
    </row>
    <row r="7439" spans="1:3" ht="14.5" x14ac:dyDescent="0.35">
      <c r="A7439" s="104" t="s">
        <v>732</v>
      </c>
      <c r="B7439" s="1">
        <v>44273</v>
      </c>
      <c r="C7439">
        <v>10</v>
      </c>
    </row>
    <row r="7440" spans="1:3" ht="14.5" x14ac:dyDescent="0.35">
      <c r="A7440" s="104" t="s">
        <v>2032</v>
      </c>
      <c r="B7440" s="1">
        <v>44273</v>
      </c>
      <c r="C7440">
        <v>248</v>
      </c>
    </row>
    <row r="7441" spans="1:3" ht="14.5" x14ac:dyDescent="0.35">
      <c r="A7441" s="104" t="s">
        <v>1682</v>
      </c>
      <c r="B7441" s="1">
        <v>44273</v>
      </c>
      <c r="C7441">
        <v>2</v>
      </c>
    </row>
    <row r="7442" spans="1:3" ht="14.5" x14ac:dyDescent="0.35">
      <c r="A7442" s="104" t="s">
        <v>1682</v>
      </c>
      <c r="B7442" s="1">
        <v>44273</v>
      </c>
      <c r="C7442">
        <v>2</v>
      </c>
    </row>
    <row r="7443" spans="1:3" ht="14.5" x14ac:dyDescent="0.35">
      <c r="A7443" s="104" t="s">
        <v>3638</v>
      </c>
      <c r="B7443" s="1">
        <v>44273</v>
      </c>
      <c r="C7443">
        <v>7</v>
      </c>
    </row>
    <row r="7444" spans="1:3" ht="14.5" x14ac:dyDescent="0.35">
      <c r="A7444" s="104" t="s">
        <v>9</v>
      </c>
      <c r="B7444" s="1">
        <v>44274</v>
      </c>
      <c r="C7444">
        <v>92</v>
      </c>
    </row>
    <row r="7445" spans="1:3" ht="14.5" x14ac:dyDescent="0.35">
      <c r="A7445" s="104" t="s">
        <v>3639</v>
      </c>
      <c r="B7445" s="1">
        <v>44274</v>
      </c>
      <c r="C7445">
        <v>3</v>
      </c>
    </row>
    <row r="7446" spans="1:3" ht="14.5" x14ac:dyDescent="0.35">
      <c r="A7446" s="104" t="s">
        <v>3640</v>
      </c>
      <c r="B7446" s="1">
        <v>44274</v>
      </c>
      <c r="C7446">
        <v>12</v>
      </c>
    </row>
    <row r="7447" spans="1:3" ht="14.5" x14ac:dyDescent="0.35">
      <c r="A7447" s="104" t="s">
        <v>3093</v>
      </c>
      <c r="B7447" s="1">
        <v>44274</v>
      </c>
      <c r="C7447">
        <v>6</v>
      </c>
    </row>
    <row r="7448" spans="1:3" ht="14.5" x14ac:dyDescent="0.35">
      <c r="A7448" s="104" t="s">
        <v>3641</v>
      </c>
      <c r="B7448" s="1">
        <v>44274</v>
      </c>
      <c r="C7448">
        <v>6</v>
      </c>
    </row>
    <row r="7449" spans="1:3" ht="14.5" x14ac:dyDescent="0.35">
      <c r="A7449" s="104" t="s">
        <v>3092</v>
      </c>
      <c r="B7449" s="1">
        <v>44274</v>
      </c>
      <c r="C7449">
        <v>14</v>
      </c>
    </row>
    <row r="7450" spans="1:3" ht="14.5" x14ac:dyDescent="0.35">
      <c r="A7450" s="104" t="s">
        <v>3641</v>
      </c>
      <c r="B7450" s="1">
        <v>44274</v>
      </c>
      <c r="C7450">
        <v>12</v>
      </c>
    </row>
    <row r="7451" spans="1:3" ht="14.5" x14ac:dyDescent="0.35">
      <c r="A7451" s="104" t="s">
        <v>1350</v>
      </c>
      <c r="B7451" s="1">
        <v>44274</v>
      </c>
      <c r="C7451">
        <v>2700</v>
      </c>
    </row>
    <row r="7452" spans="1:3" ht="14.5" x14ac:dyDescent="0.35">
      <c r="A7452" s="104" t="s">
        <v>3454</v>
      </c>
      <c r="B7452" s="1">
        <v>44274</v>
      </c>
      <c r="C7452">
        <v>5</v>
      </c>
    </row>
    <row r="7453" spans="1:3" ht="14.5" x14ac:dyDescent="0.35">
      <c r="A7453" s="104" t="s">
        <v>3094</v>
      </c>
      <c r="B7453" s="1">
        <v>44274</v>
      </c>
      <c r="C7453">
        <v>5</v>
      </c>
    </row>
    <row r="7454" spans="1:3" ht="14.5" x14ac:dyDescent="0.35">
      <c r="A7454" s="104" t="s">
        <v>3641</v>
      </c>
      <c r="B7454" s="1">
        <v>44274</v>
      </c>
      <c r="C7454">
        <v>16</v>
      </c>
    </row>
    <row r="7455" spans="1:3" ht="14.5" x14ac:dyDescent="0.35">
      <c r="A7455" s="104" t="s">
        <v>1315</v>
      </c>
      <c r="B7455" s="1">
        <v>44274</v>
      </c>
      <c r="C7455">
        <v>18</v>
      </c>
    </row>
    <row r="7456" spans="1:3" ht="14.5" x14ac:dyDescent="0.35">
      <c r="A7456" s="104" t="s">
        <v>1707</v>
      </c>
      <c r="B7456" s="1">
        <v>44274</v>
      </c>
      <c r="C7456">
        <v>500</v>
      </c>
    </row>
    <row r="7457" spans="1:3" ht="14.5" x14ac:dyDescent="0.35">
      <c r="A7457" s="104" t="s">
        <v>1707</v>
      </c>
      <c r="B7457" s="1">
        <v>44274</v>
      </c>
      <c r="C7457">
        <v>200</v>
      </c>
    </row>
    <row r="7458" spans="1:3" ht="14.5" x14ac:dyDescent="0.35">
      <c r="A7458" s="104" t="s">
        <v>1337</v>
      </c>
      <c r="B7458" s="1">
        <v>44274</v>
      </c>
      <c r="C7458">
        <v>4180</v>
      </c>
    </row>
    <row r="7459" spans="1:3" ht="14.5" x14ac:dyDescent="0.35">
      <c r="A7459" s="104" t="s">
        <v>1354</v>
      </c>
      <c r="B7459" s="1">
        <v>44274</v>
      </c>
      <c r="C7459">
        <v>2430</v>
      </c>
    </row>
    <row r="7460" spans="1:3" ht="14.5" x14ac:dyDescent="0.35">
      <c r="A7460" s="104" t="s">
        <v>3642</v>
      </c>
      <c r="B7460" s="1">
        <v>44274</v>
      </c>
      <c r="C7460">
        <v>4</v>
      </c>
    </row>
    <row r="7461" spans="1:3" ht="14.5" x14ac:dyDescent="0.35">
      <c r="A7461" s="104" t="s">
        <v>3643</v>
      </c>
      <c r="B7461" s="1">
        <v>44274</v>
      </c>
      <c r="C7461">
        <v>9</v>
      </c>
    </row>
    <row r="7462" spans="1:3" ht="14.5" x14ac:dyDescent="0.35">
      <c r="A7462" s="104" t="s">
        <v>2905</v>
      </c>
      <c r="B7462" s="1">
        <v>44274</v>
      </c>
      <c r="C7462">
        <v>2</v>
      </c>
    </row>
    <row r="7463" spans="1:3" ht="14.5" x14ac:dyDescent="0.35">
      <c r="A7463" s="104" t="s">
        <v>3644</v>
      </c>
      <c r="B7463" s="1">
        <v>44274</v>
      </c>
      <c r="C7463">
        <v>1</v>
      </c>
    </row>
    <row r="7464" spans="1:3" ht="14.5" x14ac:dyDescent="0.35">
      <c r="A7464" s="104" t="s">
        <v>3587</v>
      </c>
      <c r="B7464" s="1">
        <v>44274</v>
      </c>
      <c r="C7464">
        <v>6</v>
      </c>
    </row>
    <row r="7465" spans="1:3" ht="14.5" x14ac:dyDescent="0.35">
      <c r="A7465" s="104" t="s">
        <v>1397</v>
      </c>
      <c r="B7465" s="1">
        <v>44274</v>
      </c>
      <c r="C7465">
        <v>1500</v>
      </c>
    </row>
    <row r="7466" spans="1:3" ht="14.5" x14ac:dyDescent="0.35">
      <c r="A7466" s="104" t="s">
        <v>676</v>
      </c>
      <c r="B7466" s="1">
        <v>44274</v>
      </c>
      <c r="C7466">
        <v>4</v>
      </c>
    </row>
    <row r="7467" spans="1:3" ht="14.5" x14ac:dyDescent="0.35">
      <c r="A7467" s="104" t="s">
        <v>2369</v>
      </c>
      <c r="B7467" s="1">
        <v>44274</v>
      </c>
      <c r="C7467">
        <v>1</v>
      </c>
    </row>
    <row r="7468" spans="1:3" ht="14.5" x14ac:dyDescent="0.35">
      <c r="A7468" s="104" t="s">
        <v>676</v>
      </c>
      <c r="B7468" s="1">
        <v>44274</v>
      </c>
      <c r="C7468">
        <v>1</v>
      </c>
    </row>
    <row r="7469" spans="1:3" ht="14.5" x14ac:dyDescent="0.35">
      <c r="A7469" s="104" t="s">
        <v>8</v>
      </c>
      <c r="B7469" s="1">
        <v>44274</v>
      </c>
      <c r="C7469">
        <v>3</v>
      </c>
    </row>
    <row r="7470" spans="1:3" ht="14.5" x14ac:dyDescent="0.35">
      <c r="A7470" s="104" t="s">
        <v>9</v>
      </c>
      <c r="B7470" s="1">
        <v>44274</v>
      </c>
      <c r="C7470">
        <v>1</v>
      </c>
    </row>
    <row r="7471" spans="1:3" ht="14.5" x14ac:dyDescent="0.35">
      <c r="A7471" s="104" t="s">
        <v>9</v>
      </c>
      <c r="B7471" s="1">
        <v>44274</v>
      </c>
      <c r="C7471">
        <v>6</v>
      </c>
    </row>
    <row r="7472" spans="1:3" ht="14.5" x14ac:dyDescent="0.35">
      <c r="A7472" s="104" t="s">
        <v>1908</v>
      </c>
      <c r="B7472" s="1">
        <v>44274</v>
      </c>
      <c r="C7472">
        <v>1</v>
      </c>
    </row>
    <row r="7473" spans="1:3" ht="14.5" x14ac:dyDescent="0.35">
      <c r="A7473" s="104" t="s">
        <v>2683</v>
      </c>
      <c r="B7473" s="1">
        <v>44274</v>
      </c>
      <c r="C7473">
        <v>11</v>
      </c>
    </row>
    <row r="7474" spans="1:3" ht="14.5" x14ac:dyDescent="0.35">
      <c r="A7474" s="104" t="s">
        <v>1740</v>
      </c>
      <c r="B7474" s="1">
        <v>44274</v>
      </c>
      <c r="C7474">
        <v>100</v>
      </c>
    </row>
    <row r="7475" spans="1:3" ht="14.5" x14ac:dyDescent="0.35">
      <c r="A7475" s="104" t="s">
        <v>1908</v>
      </c>
      <c r="B7475" s="1">
        <v>44274</v>
      </c>
      <c r="C7475">
        <v>1</v>
      </c>
    </row>
    <row r="7476" spans="1:3" ht="14.5" x14ac:dyDescent="0.35">
      <c r="A7476" s="104" t="s">
        <v>1870</v>
      </c>
      <c r="B7476" s="1">
        <v>44274</v>
      </c>
      <c r="C7476">
        <v>16</v>
      </c>
    </row>
    <row r="7477" spans="1:3" ht="14.5" x14ac:dyDescent="0.35">
      <c r="A7477" s="104" t="s">
        <v>2321</v>
      </c>
      <c r="B7477" s="1">
        <v>44277</v>
      </c>
      <c r="C7477">
        <v>6</v>
      </c>
    </row>
    <row r="7478" spans="1:3" ht="14.5" x14ac:dyDescent="0.35">
      <c r="A7478" s="104" t="s">
        <v>2321</v>
      </c>
      <c r="B7478" s="1">
        <v>44277</v>
      </c>
      <c r="C7478">
        <v>24</v>
      </c>
    </row>
    <row r="7479" spans="1:3" ht="14.5" x14ac:dyDescent="0.35">
      <c r="A7479" s="104" t="s">
        <v>2321</v>
      </c>
      <c r="B7479" s="1">
        <v>44277</v>
      </c>
      <c r="C7479">
        <v>10</v>
      </c>
    </row>
    <row r="7480" spans="1:3" ht="14.5" x14ac:dyDescent="0.35">
      <c r="A7480" s="104" t="s">
        <v>3645</v>
      </c>
      <c r="B7480" s="1">
        <v>44277</v>
      </c>
      <c r="C7480">
        <v>1</v>
      </c>
    </row>
    <row r="7481" spans="1:3" ht="14.5" x14ac:dyDescent="0.35">
      <c r="A7481" s="104" t="s">
        <v>1691</v>
      </c>
      <c r="B7481" s="1">
        <v>44277</v>
      </c>
      <c r="C7481">
        <v>805</v>
      </c>
    </row>
    <row r="7482" spans="1:3" ht="14.5" x14ac:dyDescent="0.35">
      <c r="A7482" s="104" t="s">
        <v>1295</v>
      </c>
      <c r="B7482" s="1">
        <v>44277</v>
      </c>
      <c r="C7482">
        <v>12000</v>
      </c>
    </row>
    <row r="7483" spans="1:3" ht="14.5" x14ac:dyDescent="0.35">
      <c r="A7483" s="104" t="s">
        <v>3587</v>
      </c>
      <c r="B7483" s="1">
        <v>44277</v>
      </c>
      <c r="C7483">
        <v>5</v>
      </c>
    </row>
    <row r="7484" spans="1:3" ht="14.5" x14ac:dyDescent="0.35">
      <c r="A7484" s="104" t="s">
        <v>825</v>
      </c>
      <c r="B7484" s="1">
        <v>44277</v>
      </c>
      <c r="C7484">
        <v>1</v>
      </c>
    </row>
    <row r="7485" spans="1:3" ht="14.5" x14ac:dyDescent="0.35">
      <c r="A7485" s="104" t="s">
        <v>12</v>
      </c>
      <c r="B7485" s="1">
        <v>44277</v>
      </c>
      <c r="C7485">
        <v>1</v>
      </c>
    </row>
    <row r="7486" spans="1:3" ht="14.5" x14ac:dyDescent="0.35">
      <c r="A7486" s="104" t="s">
        <v>92</v>
      </c>
      <c r="B7486" s="1">
        <v>44277</v>
      </c>
      <c r="C7486">
        <v>1</v>
      </c>
    </row>
    <row r="7487" spans="1:3" ht="14.5" x14ac:dyDescent="0.35">
      <c r="A7487" s="104" t="s">
        <v>33</v>
      </c>
      <c r="B7487" s="1">
        <v>44277</v>
      </c>
      <c r="C7487">
        <v>2</v>
      </c>
    </row>
    <row r="7488" spans="1:3" ht="14.5" x14ac:dyDescent="0.35">
      <c r="A7488" s="104" t="s">
        <v>1030</v>
      </c>
      <c r="B7488" s="1">
        <v>44277</v>
      </c>
      <c r="C7488">
        <v>1</v>
      </c>
    </row>
    <row r="7489" spans="1:3" ht="14.5" x14ac:dyDescent="0.35">
      <c r="A7489" s="104" t="s">
        <v>1921</v>
      </c>
      <c r="B7489" s="1">
        <v>44277</v>
      </c>
      <c r="C7489">
        <v>8</v>
      </c>
    </row>
    <row r="7490" spans="1:3" ht="14.5" x14ac:dyDescent="0.35">
      <c r="A7490" s="104" t="s">
        <v>2869</v>
      </c>
      <c r="B7490" s="1">
        <v>44277</v>
      </c>
      <c r="C7490">
        <v>8</v>
      </c>
    </row>
    <row r="7491" spans="1:3" ht="14.5" x14ac:dyDescent="0.35">
      <c r="A7491" s="104" t="s">
        <v>1752</v>
      </c>
      <c r="B7491" s="1">
        <v>44277</v>
      </c>
      <c r="C7491">
        <v>2</v>
      </c>
    </row>
    <row r="7492" spans="1:3" ht="14.5" x14ac:dyDescent="0.35">
      <c r="A7492" s="104" t="s">
        <v>2030</v>
      </c>
      <c r="B7492" s="1">
        <v>44277</v>
      </c>
      <c r="C7492">
        <v>4</v>
      </c>
    </row>
    <row r="7493" spans="1:3" ht="14.5" x14ac:dyDescent="0.35">
      <c r="A7493" s="104" t="s">
        <v>980</v>
      </c>
      <c r="B7493" s="1">
        <v>44277</v>
      </c>
      <c r="C7493">
        <v>16</v>
      </c>
    </row>
    <row r="7494" spans="1:3" ht="14.5" x14ac:dyDescent="0.35">
      <c r="A7494" s="104" t="s">
        <v>560</v>
      </c>
      <c r="B7494" s="1">
        <v>44277</v>
      </c>
      <c r="C7494">
        <v>4</v>
      </c>
    </row>
    <row r="7495" spans="1:3" ht="14.5" x14ac:dyDescent="0.35">
      <c r="A7495" s="104" t="s">
        <v>188</v>
      </c>
      <c r="B7495" s="1">
        <v>44277</v>
      </c>
      <c r="C7495">
        <v>4</v>
      </c>
    </row>
    <row r="7496" spans="1:3" ht="14.5" x14ac:dyDescent="0.35">
      <c r="A7496" s="104" t="s">
        <v>188</v>
      </c>
      <c r="B7496" s="1">
        <v>44277</v>
      </c>
      <c r="C7496">
        <v>4</v>
      </c>
    </row>
    <row r="7497" spans="1:3" ht="14.5" x14ac:dyDescent="0.35">
      <c r="A7497" s="104" t="s">
        <v>117</v>
      </c>
      <c r="B7497" s="1">
        <v>44277</v>
      </c>
      <c r="C7497">
        <v>12</v>
      </c>
    </row>
    <row r="7498" spans="1:3" ht="14.5" x14ac:dyDescent="0.35">
      <c r="A7498" s="104" t="s">
        <v>1371</v>
      </c>
      <c r="B7498" s="1">
        <v>44277</v>
      </c>
      <c r="C7498">
        <v>4</v>
      </c>
    </row>
    <row r="7499" spans="1:3" ht="14.5" x14ac:dyDescent="0.35">
      <c r="A7499" s="104" t="s">
        <v>3028</v>
      </c>
      <c r="B7499" s="1">
        <v>44277</v>
      </c>
      <c r="C7499">
        <v>2</v>
      </c>
    </row>
    <row r="7500" spans="1:3" ht="14.5" x14ac:dyDescent="0.35">
      <c r="A7500" s="104" t="s">
        <v>3646</v>
      </c>
      <c r="B7500" s="1">
        <v>44277</v>
      </c>
      <c r="C7500">
        <v>1</v>
      </c>
    </row>
    <row r="7501" spans="1:3" ht="14.5" x14ac:dyDescent="0.35">
      <c r="A7501" s="104" t="s">
        <v>1373</v>
      </c>
      <c r="B7501" s="1">
        <v>44277</v>
      </c>
      <c r="C7501">
        <v>6</v>
      </c>
    </row>
    <row r="7502" spans="1:3" ht="14.5" x14ac:dyDescent="0.35">
      <c r="A7502" s="104" t="s">
        <v>1392</v>
      </c>
      <c r="B7502" s="1">
        <v>44277</v>
      </c>
      <c r="C7502">
        <v>16</v>
      </c>
    </row>
    <row r="7503" spans="1:3" ht="14.5" x14ac:dyDescent="0.35">
      <c r="A7503" s="104" t="s">
        <v>1958</v>
      </c>
      <c r="B7503" s="1">
        <v>44277</v>
      </c>
      <c r="C7503">
        <v>8</v>
      </c>
    </row>
    <row r="7504" spans="1:3" ht="14.5" x14ac:dyDescent="0.35">
      <c r="A7504" s="104" t="s">
        <v>1396</v>
      </c>
      <c r="B7504" s="1">
        <v>44277</v>
      </c>
      <c r="C7504">
        <v>8</v>
      </c>
    </row>
    <row r="7505" spans="1:3" ht="14.5" x14ac:dyDescent="0.35">
      <c r="A7505" s="104" t="s">
        <v>3647</v>
      </c>
      <c r="B7505" s="1">
        <v>44277</v>
      </c>
      <c r="C7505">
        <v>8</v>
      </c>
    </row>
    <row r="7506" spans="1:3" ht="14.5" x14ac:dyDescent="0.35">
      <c r="A7506" s="104" t="s">
        <v>3648</v>
      </c>
      <c r="B7506" s="1">
        <v>44277</v>
      </c>
      <c r="C7506">
        <v>8</v>
      </c>
    </row>
    <row r="7507" spans="1:3" ht="14.5" x14ac:dyDescent="0.35">
      <c r="A7507" s="104" t="s">
        <v>1948</v>
      </c>
      <c r="B7507" s="1">
        <v>44277</v>
      </c>
      <c r="C7507">
        <v>4</v>
      </c>
    </row>
    <row r="7508" spans="1:3" ht="14.5" x14ac:dyDescent="0.35">
      <c r="A7508" s="104" t="s">
        <v>1948</v>
      </c>
      <c r="B7508" s="1">
        <v>44277</v>
      </c>
      <c r="C7508">
        <v>4</v>
      </c>
    </row>
    <row r="7509" spans="1:3" ht="14.5" x14ac:dyDescent="0.35">
      <c r="A7509" s="104" t="s">
        <v>3649</v>
      </c>
      <c r="B7509" s="1">
        <v>44277</v>
      </c>
      <c r="C7509">
        <v>8</v>
      </c>
    </row>
    <row r="7510" spans="1:3" ht="14.5" x14ac:dyDescent="0.35">
      <c r="A7510" s="104" t="s">
        <v>3650</v>
      </c>
      <c r="B7510" s="1">
        <v>44277</v>
      </c>
      <c r="C7510">
        <v>2</v>
      </c>
    </row>
    <row r="7511" spans="1:3" ht="14.5" x14ac:dyDescent="0.35">
      <c r="A7511" s="104" t="s">
        <v>2737</v>
      </c>
      <c r="B7511" s="1">
        <v>44277</v>
      </c>
      <c r="C7511">
        <v>6</v>
      </c>
    </row>
    <row r="7512" spans="1:3" ht="14.5" x14ac:dyDescent="0.35">
      <c r="A7512" s="104" t="s">
        <v>2673</v>
      </c>
      <c r="B7512" s="1">
        <v>44277</v>
      </c>
      <c r="C7512">
        <v>4</v>
      </c>
    </row>
    <row r="7513" spans="1:3" ht="14.5" x14ac:dyDescent="0.35">
      <c r="A7513" s="104" t="s">
        <v>3651</v>
      </c>
      <c r="B7513" s="1">
        <v>44277</v>
      </c>
      <c r="C7513">
        <v>8</v>
      </c>
    </row>
    <row r="7514" spans="1:3" ht="14.5" x14ac:dyDescent="0.35">
      <c r="A7514" s="104" t="s">
        <v>2324</v>
      </c>
      <c r="B7514" s="1">
        <v>44277</v>
      </c>
      <c r="C7514">
        <v>3</v>
      </c>
    </row>
    <row r="7515" spans="1:3" ht="14.5" x14ac:dyDescent="0.35">
      <c r="A7515" s="104" t="s">
        <v>3254</v>
      </c>
      <c r="B7515" s="1">
        <v>44277</v>
      </c>
      <c r="C7515">
        <v>2</v>
      </c>
    </row>
    <row r="7516" spans="1:3" ht="14.5" x14ac:dyDescent="0.35">
      <c r="A7516" s="104" t="s">
        <v>3254</v>
      </c>
      <c r="B7516" s="1">
        <v>44277</v>
      </c>
      <c r="C7516">
        <v>1</v>
      </c>
    </row>
    <row r="7517" spans="1:3" ht="14.5" x14ac:dyDescent="0.35">
      <c r="A7517" s="104" t="s">
        <v>1959</v>
      </c>
      <c r="B7517" s="1">
        <v>44277</v>
      </c>
      <c r="C7517">
        <v>12</v>
      </c>
    </row>
    <row r="7518" spans="1:3" ht="14.5" x14ac:dyDescent="0.35">
      <c r="A7518" s="104" t="s">
        <v>2747</v>
      </c>
      <c r="B7518" s="1">
        <v>44277</v>
      </c>
      <c r="C7518">
        <v>8</v>
      </c>
    </row>
    <row r="7519" spans="1:3" ht="14.5" x14ac:dyDescent="0.35">
      <c r="A7519" s="104" t="s">
        <v>1491</v>
      </c>
      <c r="B7519" s="1">
        <v>44277</v>
      </c>
      <c r="C7519">
        <v>16</v>
      </c>
    </row>
    <row r="7520" spans="1:3" ht="14.5" x14ac:dyDescent="0.35">
      <c r="A7520" s="104" t="s">
        <v>3652</v>
      </c>
      <c r="B7520" s="1">
        <v>44277</v>
      </c>
      <c r="C7520">
        <v>16</v>
      </c>
    </row>
    <row r="7521" spans="1:3" ht="14.5" x14ac:dyDescent="0.35">
      <c r="A7521" s="104" t="s">
        <v>1445</v>
      </c>
      <c r="B7521" s="1">
        <v>44277</v>
      </c>
      <c r="C7521">
        <v>12</v>
      </c>
    </row>
    <row r="7522" spans="1:3" ht="14.5" x14ac:dyDescent="0.35">
      <c r="A7522" s="104" t="s">
        <v>1498</v>
      </c>
      <c r="B7522" s="1">
        <v>44277</v>
      </c>
      <c r="C7522">
        <v>16</v>
      </c>
    </row>
    <row r="7523" spans="1:3" ht="14.5" x14ac:dyDescent="0.35">
      <c r="A7523" s="104" t="s">
        <v>262</v>
      </c>
      <c r="B7523" s="1">
        <v>44277</v>
      </c>
      <c r="C7523">
        <v>2</v>
      </c>
    </row>
    <row r="7524" spans="1:3" ht="14.5" x14ac:dyDescent="0.35">
      <c r="A7524" s="104" t="s">
        <v>2679</v>
      </c>
      <c r="B7524" s="1">
        <v>44277</v>
      </c>
      <c r="C7524">
        <v>2</v>
      </c>
    </row>
    <row r="7525" spans="1:3" ht="14.5" x14ac:dyDescent="0.35">
      <c r="A7525" s="104" t="s">
        <v>1616</v>
      </c>
      <c r="B7525" s="1">
        <v>44277</v>
      </c>
      <c r="C7525">
        <v>16</v>
      </c>
    </row>
    <row r="7526" spans="1:3" ht="14.5" x14ac:dyDescent="0.35">
      <c r="A7526" s="104" t="s">
        <v>1972</v>
      </c>
      <c r="B7526" s="1">
        <v>44277</v>
      </c>
      <c r="C7526">
        <v>8</v>
      </c>
    </row>
    <row r="7527" spans="1:3" ht="14.5" x14ac:dyDescent="0.35">
      <c r="A7527" s="104" t="s">
        <v>1615</v>
      </c>
      <c r="B7527" s="1">
        <v>44277</v>
      </c>
      <c r="C7527">
        <v>24</v>
      </c>
    </row>
    <row r="7528" spans="1:3" ht="14.5" x14ac:dyDescent="0.35">
      <c r="A7528" s="104" t="s">
        <v>1822</v>
      </c>
      <c r="B7528" s="1">
        <v>44277</v>
      </c>
      <c r="C7528">
        <v>32</v>
      </c>
    </row>
    <row r="7529" spans="1:3" ht="14.5" x14ac:dyDescent="0.35">
      <c r="A7529" s="104" t="s">
        <v>1346</v>
      </c>
      <c r="B7529" s="1">
        <v>44277</v>
      </c>
      <c r="C7529">
        <v>48</v>
      </c>
    </row>
    <row r="7530" spans="1:3" ht="14.5" x14ac:dyDescent="0.35">
      <c r="A7530" s="104" t="s">
        <v>1531</v>
      </c>
      <c r="B7530" s="1">
        <v>44277</v>
      </c>
      <c r="C7530">
        <v>16</v>
      </c>
    </row>
    <row r="7531" spans="1:3" ht="14.5" x14ac:dyDescent="0.35">
      <c r="A7531" s="104" t="s">
        <v>1808</v>
      </c>
      <c r="B7531" s="1">
        <v>44277</v>
      </c>
      <c r="C7531">
        <v>16</v>
      </c>
    </row>
    <row r="7532" spans="1:3" ht="14.5" x14ac:dyDescent="0.35">
      <c r="A7532" s="104" t="s">
        <v>1654</v>
      </c>
      <c r="B7532" s="1">
        <v>44277</v>
      </c>
      <c r="C7532">
        <v>16</v>
      </c>
    </row>
    <row r="7533" spans="1:3" ht="14.5" x14ac:dyDescent="0.35">
      <c r="A7533" s="104" t="s">
        <v>2042</v>
      </c>
      <c r="B7533" s="1">
        <v>44277</v>
      </c>
      <c r="C7533">
        <v>6</v>
      </c>
    </row>
    <row r="7534" spans="1:3" ht="14.5" x14ac:dyDescent="0.35">
      <c r="A7534" s="104" t="s">
        <v>1314</v>
      </c>
      <c r="B7534" s="1">
        <v>44277</v>
      </c>
      <c r="C7534">
        <v>50</v>
      </c>
    </row>
    <row r="7535" spans="1:3" ht="14.5" x14ac:dyDescent="0.35">
      <c r="A7535" s="104" t="s">
        <v>10</v>
      </c>
      <c r="B7535" s="1">
        <v>44277</v>
      </c>
      <c r="C7535">
        <v>1</v>
      </c>
    </row>
    <row r="7536" spans="1:3" ht="14.5" x14ac:dyDescent="0.35">
      <c r="A7536" s="104" t="s">
        <v>2450</v>
      </c>
      <c r="B7536" s="1">
        <v>44277</v>
      </c>
      <c r="C7536">
        <v>1</v>
      </c>
    </row>
    <row r="7537" spans="1:3" ht="14.5" x14ac:dyDescent="0.35">
      <c r="A7537" s="104" t="s">
        <v>1580</v>
      </c>
      <c r="B7537" s="1">
        <v>44277</v>
      </c>
      <c r="C7537">
        <v>1</v>
      </c>
    </row>
    <row r="7538" spans="1:3" ht="14.5" x14ac:dyDescent="0.35">
      <c r="A7538" s="104" t="s">
        <v>1482</v>
      </c>
      <c r="B7538" s="1">
        <v>44277</v>
      </c>
      <c r="C7538">
        <v>4</v>
      </c>
    </row>
    <row r="7539" spans="1:3" ht="14.5" x14ac:dyDescent="0.35">
      <c r="A7539" s="104" t="s">
        <v>15</v>
      </c>
      <c r="B7539" s="1">
        <v>44277</v>
      </c>
      <c r="C7539">
        <v>10</v>
      </c>
    </row>
    <row r="7540" spans="1:3" ht="14.5" x14ac:dyDescent="0.35">
      <c r="A7540" s="104" t="s">
        <v>8</v>
      </c>
      <c r="B7540" s="1">
        <v>44277</v>
      </c>
      <c r="C7540">
        <v>25</v>
      </c>
    </row>
    <row r="7541" spans="1:3" ht="14.5" x14ac:dyDescent="0.35">
      <c r="A7541" s="104" t="s">
        <v>2355</v>
      </c>
      <c r="B7541" s="1">
        <v>44277</v>
      </c>
      <c r="C7541">
        <v>16</v>
      </c>
    </row>
    <row r="7542" spans="1:3" ht="14.5" x14ac:dyDescent="0.35">
      <c r="A7542" s="104" t="s">
        <v>1279</v>
      </c>
      <c r="B7542" s="1">
        <v>44277</v>
      </c>
      <c r="C7542">
        <v>100</v>
      </c>
    </row>
    <row r="7543" spans="1:3" ht="14.5" x14ac:dyDescent="0.35">
      <c r="A7543" s="104" t="s">
        <v>941</v>
      </c>
      <c r="B7543" s="1">
        <v>44277</v>
      </c>
      <c r="C7543">
        <v>25</v>
      </c>
    </row>
    <row r="7544" spans="1:3" ht="14.5" x14ac:dyDescent="0.35">
      <c r="A7544" s="104" t="s">
        <v>1141</v>
      </c>
      <c r="B7544" s="1">
        <v>44277</v>
      </c>
      <c r="C7544">
        <v>25</v>
      </c>
    </row>
    <row r="7545" spans="1:3" ht="14.5" x14ac:dyDescent="0.35">
      <c r="A7545" s="104" t="s">
        <v>942</v>
      </c>
      <c r="B7545" s="1">
        <v>44277</v>
      </c>
      <c r="C7545">
        <v>25</v>
      </c>
    </row>
    <row r="7546" spans="1:3" ht="14.5" x14ac:dyDescent="0.35">
      <c r="A7546" s="104" t="s">
        <v>1004</v>
      </c>
      <c r="B7546" s="1">
        <v>44277</v>
      </c>
      <c r="C7546">
        <v>25</v>
      </c>
    </row>
    <row r="7547" spans="1:3" ht="14.5" x14ac:dyDescent="0.35">
      <c r="A7547" s="104" t="s">
        <v>1125</v>
      </c>
      <c r="B7547" s="1">
        <v>44277</v>
      </c>
      <c r="C7547">
        <v>25</v>
      </c>
    </row>
    <row r="7548" spans="1:3" ht="14.5" x14ac:dyDescent="0.35">
      <c r="A7548" s="104" t="s">
        <v>1142</v>
      </c>
      <c r="B7548" s="1">
        <v>44277</v>
      </c>
      <c r="C7548">
        <v>25</v>
      </c>
    </row>
    <row r="7549" spans="1:3" ht="14.5" x14ac:dyDescent="0.35">
      <c r="A7549" s="104" t="s">
        <v>1142</v>
      </c>
      <c r="B7549" s="1">
        <v>44277</v>
      </c>
      <c r="C7549">
        <v>25</v>
      </c>
    </row>
    <row r="7550" spans="1:3" ht="14.5" x14ac:dyDescent="0.35">
      <c r="A7550" s="104" t="s">
        <v>1143</v>
      </c>
      <c r="B7550" s="1">
        <v>44277</v>
      </c>
      <c r="C7550">
        <v>25</v>
      </c>
    </row>
    <row r="7551" spans="1:3" ht="14.5" x14ac:dyDescent="0.35">
      <c r="A7551" s="104" t="s">
        <v>236</v>
      </c>
      <c r="B7551" s="1">
        <v>44277</v>
      </c>
      <c r="C7551">
        <v>50</v>
      </c>
    </row>
    <row r="7552" spans="1:3" ht="14.5" x14ac:dyDescent="0.35">
      <c r="A7552" s="104" t="s">
        <v>1547</v>
      </c>
      <c r="B7552" s="1">
        <v>44277</v>
      </c>
      <c r="C7552">
        <v>36</v>
      </c>
    </row>
    <row r="7553" spans="1:3" ht="14.5" x14ac:dyDescent="0.35">
      <c r="A7553" s="104" t="s">
        <v>3654</v>
      </c>
      <c r="B7553" s="1">
        <v>44277</v>
      </c>
      <c r="C7553">
        <v>1</v>
      </c>
    </row>
    <row r="7554" spans="1:3" ht="14.5" x14ac:dyDescent="0.35">
      <c r="A7554" s="105" t="s">
        <v>1037</v>
      </c>
      <c r="B7554" s="1">
        <v>44277</v>
      </c>
      <c r="C7554">
        <v>1</v>
      </c>
    </row>
    <row r="7555" spans="1:3" ht="14.5" x14ac:dyDescent="0.35">
      <c r="A7555" s="104" t="s">
        <v>3655</v>
      </c>
      <c r="B7555" s="1">
        <v>44277</v>
      </c>
      <c r="C7555">
        <v>1</v>
      </c>
    </row>
    <row r="7556" spans="1:3" ht="14.5" x14ac:dyDescent="0.35">
      <c r="A7556" s="104" t="s">
        <v>3656</v>
      </c>
      <c r="B7556" s="1">
        <v>44277</v>
      </c>
      <c r="C7556">
        <v>1</v>
      </c>
    </row>
    <row r="7557" spans="1:3" ht="14.5" x14ac:dyDescent="0.35">
      <c r="A7557" s="104" t="s">
        <v>2775</v>
      </c>
      <c r="B7557" s="1">
        <v>44277</v>
      </c>
      <c r="C7557">
        <v>12</v>
      </c>
    </row>
    <row r="7558" spans="1:3" ht="14.5" x14ac:dyDescent="0.35">
      <c r="A7558" s="104" t="s">
        <v>77</v>
      </c>
      <c r="B7558" s="1">
        <v>44277</v>
      </c>
      <c r="C7558">
        <v>2</v>
      </c>
    </row>
    <row r="7559" spans="1:3" ht="14.5" x14ac:dyDescent="0.35">
      <c r="A7559" s="104" t="s">
        <v>3657</v>
      </c>
      <c r="B7559" s="1">
        <v>44277</v>
      </c>
      <c r="C7559">
        <v>25</v>
      </c>
    </row>
    <row r="7560" spans="1:3" ht="14.5" x14ac:dyDescent="0.35">
      <c r="A7560" s="104" t="s">
        <v>2037</v>
      </c>
      <c r="B7560" s="1">
        <v>44277</v>
      </c>
      <c r="C7560">
        <v>50</v>
      </c>
    </row>
    <row r="7561" spans="1:3" ht="14.5" x14ac:dyDescent="0.35">
      <c r="A7561" s="104" t="s">
        <v>2024</v>
      </c>
      <c r="B7561" s="1">
        <v>44277</v>
      </c>
      <c r="C7561">
        <v>50</v>
      </c>
    </row>
    <row r="7562" spans="1:3" ht="14.5" x14ac:dyDescent="0.35">
      <c r="A7562" s="104" t="s">
        <v>1950</v>
      </c>
      <c r="B7562" s="1">
        <v>44277</v>
      </c>
      <c r="C7562">
        <v>25</v>
      </c>
    </row>
    <row r="7563" spans="1:3" ht="14.5" x14ac:dyDescent="0.35">
      <c r="A7563" s="104" t="s">
        <v>35</v>
      </c>
      <c r="B7563" s="1">
        <v>44277</v>
      </c>
      <c r="C7563">
        <v>4</v>
      </c>
    </row>
    <row r="7564" spans="1:3" ht="14.5" x14ac:dyDescent="0.35">
      <c r="A7564" s="104" t="s">
        <v>825</v>
      </c>
      <c r="B7564" s="1">
        <v>44277</v>
      </c>
      <c r="C7564">
        <v>8</v>
      </c>
    </row>
    <row r="7565" spans="1:3" ht="14.5" x14ac:dyDescent="0.35">
      <c r="A7565" s="104" t="s">
        <v>2192</v>
      </c>
      <c r="B7565" s="1">
        <v>44277</v>
      </c>
      <c r="C7565">
        <v>25</v>
      </c>
    </row>
    <row r="7566" spans="1:3" ht="14.5" x14ac:dyDescent="0.35">
      <c r="A7566" s="104" t="s">
        <v>97</v>
      </c>
      <c r="B7566" s="1">
        <v>44277</v>
      </c>
      <c r="C7566">
        <v>3</v>
      </c>
    </row>
    <row r="7567" spans="1:3" ht="14.5" x14ac:dyDescent="0.35">
      <c r="A7567" s="104" t="s">
        <v>3658</v>
      </c>
      <c r="B7567" s="1">
        <v>44277</v>
      </c>
      <c r="C7567">
        <v>25</v>
      </c>
    </row>
    <row r="7568" spans="1:3" ht="14.5" x14ac:dyDescent="0.35">
      <c r="A7568" s="104" t="s">
        <v>1576</v>
      </c>
      <c r="B7568" s="1">
        <v>44277</v>
      </c>
      <c r="C7568">
        <v>100</v>
      </c>
    </row>
    <row r="7569" spans="1:3" ht="14.5" x14ac:dyDescent="0.35">
      <c r="A7569" s="104" t="s">
        <v>3510</v>
      </c>
      <c r="B7569" s="1">
        <v>44277</v>
      </c>
      <c r="C7569">
        <v>10</v>
      </c>
    </row>
    <row r="7570" spans="1:3" ht="14.5" x14ac:dyDescent="0.35">
      <c r="A7570" s="104" t="s">
        <v>1523</v>
      </c>
      <c r="B7570" s="1">
        <v>44277</v>
      </c>
      <c r="C7570">
        <v>400</v>
      </c>
    </row>
    <row r="7571" spans="1:3" ht="14.5" x14ac:dyDescent="0.35">
      <c r="A7571" s="104" t="s">
        <v>1075</v>
      </c>
      <c r="B7571" s="1">
        <v>44277</v>
      </c>
      <c r="C7571">
        <v>1</v>
      </c>
    </row>
    <row r="7572" spans="1:3" ht="14.5" x14ac:dyDescent="0.35">
      <c r="A7572" s="104" t="s">
        <v>1666</v>
      </c>
      <c r="B7572" s="1">
        <v>44277</v>
      </c>
      <c r="C7572">
        <v>200</v>
      </c>
    </row>
    <row r="7573" spans="1:3" ht="14.5" x14ac:dyDescent="0.35">
      <c r="A7573" s="104" t="s">
        <v>1451</v>
      </c>
      <c r="B7573" s="1">
        <v>44277</v>
      </c>
      <c r="C7573">
        <v>100</v>
      </c>
    </row>
    <row r="7574" spans="1:3" ht="14.5" x14ac:dyDescent="0.35">
      <c r="A7574" s="104" t="s">
        <v>1692</v>
      </c>
      <c r="B7574" s="1">
        <v>44277</v>
      </c>
      <c r="C7574">
        <v>25</v>
      </c>
    </row>
    <row r="7575" spans="1:3" ht="14.5" x14ac:dyDescent="0.35">
      <c r="A7575" s="104" t="s">
        <v>1713</v>
      </c>
      <c r="B7575" s="1">
        <v>44277</v>
      </c>
      <c r="C7575">
        <v>12</v>
      </c>
    </row>
    <row r="7576" spans="1:3" ht="14.5" x14ac:dyDescent="0.35">
      <c r="A7576" s="104" t="s">
        <v>2359</v>
      </c>
      <c r="B7576" s="1">
        <v>44277</v>
      </c>
      <c r="C7576">
        <v>8</v>
      </c>
    </row>
    <row r="7577" spans="1:3" ht="14.5" x14ac:dyDescent="0.35">
      <c r="A7577" s="104" t="s">
        <v>2272</v>
      </c>
      <c r="B7577" s="1">
        <v>44277</v>
      </c>
      <c r="C7577">
        <v>16</v>
      </c>
    </row>
    <row r="7578" spans="1:3" ht="14.5" x14ac:dyDescent="0.35">
      <c r="A7578" s="104" t="s">
        <v>1762</v>
      </c>
      <c r="B7578" s="1">
        <v>44277</v>
      </c>
      <c r="C7578">
        <v>16</v>
      </c>
    </row>
    <row r="7579" spans="1:3" ht="14.5" x14ac:dyDescent="0.35">
      <c r="A7579" s="104" t="s">
        <v>1710</v>
      </c>
      <c r="B7579" s="1">
        <v>44277</v>
      </c>
      <c r="C7579">
        <v>16</v>
      </c>
    </row>
    <row r="7580" spans="1:3" ht="14.5" x14ac:dyDescent="0.35">
      <c r="A7580" s="104" t="s">
        <v>2805</v>
      </c>
      <c r="B7580" s="1">
        <v>44277</v>
      </c>
      <c r="C7580">
        <v>1</v>
      </c>
    </row>
    <row r="7581" spans="1:3" ht="14.5" x14ac:dyDescent="0.35">
      <c r="A7581" s="104" t="s">
        <v>3344</v>
      </c>
      <c r="B7581" s="1">
        <v>44277</v>
      </c>
      <c r="C7581">
        <v>1</v>
      </c>
    </row>
    <row r="7582" spans="1:3" ht="14.5" x14ac:dyDescent="0.35">
      <c r="A7582" s="104" t="s">
        <v>1999</v>
      </c>
      <c r="B7582" s="1">
        <v>44277</v>
      </c>
      <c r="C7582">
        <v>50</v>
      </c>
    </row>
    <row r="7583" spans="1:3" ht="14.5" x14ac:dyDescent="0.35">
      <c r="A7583" s="104" t="s">
        <v>1293</v>
      </c>
      <c r="B7583" s="1">
        <v>44277</v>
      </c>
      <c r="C7583">
        <v>7500</v>
      </c>
    </row>
    <row r="7584" spans="1:3" ht="14.5" x14ac:dyDescent="0.35">
      <c r="A7584" s="104" t="s">
        <v>1293</v>
      </c>
      <c r="B7584" s="1">
        <v>44277</v>
      </c>
      <c r="C7584">
        <v>3000</v>
      </c>
    </row>
    <row r="7585" spans="1:3" ht="14.5" x14ac:dyDescent="0.35">
      <c r="A7585" s="104" t="s">
        <v>3659</v>
      </c>
      <c r="B7585" s="1">
        <v>44277</v>
      </c>
      <c r="C7585">
        <v>50</v>
      </c>
    </row>
    <row r="7586" spans="1:3" ht="14.5" x14ac:dyDescent="0.35">
      <c r="A7586" s="104" t="s">
        <v>1722</v>
      </c>
      <c r="B7586" s="1">
        <v>44277</v>
      </c>
      <c r="C7586">
        <v>50</v>
      </c>
    </row>
    <row r="7587" spans="1:3" ht="14.5" x14ac:dyDescent="0.35">
      <c r="A7587" s="104" t="s">
        <v>1688</v>
      </c>
      <c r="B7587" s="1">
        <v>44277</v>
      </c>
      <c r="C7587">
        <v>50</v>
      </c>
    </row>
    <row r="7588" spans="1:3" ht="14.5" x14ac:dyDescent="0.35">
      <c r="A7588" s="104" t="s">
        <v>1706</v>
      </c>
      <c r="B7588" s="1">
        <v>44277</v>
      </c>
      <c r="C7588">
        <v>200</v>
      </c>
    </row>
    <row r="7589" spans="1:3" ht="14.5" x14ac:dyDescent="0.35">
      <c r="A7589" s="104" t="s">
        <v>1352</v>
      </c>
      <c r="B7589" s="1">
        <v>44277</v>
      </c>
      <c r="C7589">
        <v>400</v>
      </c>
    </row>
    <row r="7590" spans="1:3" ht="14.5" x14ac:dyDescent="0.35">
      <c r="A7590" s="104" t="s">
        <v>1630</v>
      </c>
      <c r="B7590" s="1">
        <v>44277</v>
      </c>
      <c r="C7590">
        <v>200</v>
      </c>
    </row>
    <row r="7591" spans="1:3" ht="14.5" x14ac:dyDescent="0.35">
      <c r="A7591" s="104" t="s">
        <v>1425</v>
      </c>
      <c r="B7591" s="1">
        <v>44277</v>
      </c>
      <c r="C7591">
        <v>100</v>
      </c>
    </row>
    <row r="7592" spans="1:3" ht="14.5" x14ac:dyDescent="0.35">
      <c r="A7592" s="104" t="s">
        <v>1621</v>
      </c>
      <c r="B7592" s="1">
        <v>44277</v>
      </c>
      <c r="C7592">
        <v>200</v>
      </c>
    </row>
    <row r="7593" spans="1:3" ht="14.5" x14ac:dyDescent="0.35">
      <c r="A7593" s="104" t="s">
        <v>1475</v>
      </c>
      <c r="B7593" s="1">
        <v>44277</v>
      </c>
      <c r="C7593">
        <v>200</v>
      </c>
    </row>
    <row r="7594" spans="1:3" ht="14.5" x14ac:dyDescent="0.35">
      <c r="A7594" s="104" t="s">
        <v>1698</v>
      </c>
      <c r="B7594" s="1">
        <v>44277</v>
      </c>
      <c r="C7594">
        <v>200</v>
      </c>
    </row>
    <row r="7595" spans="1:3" ht="14.5" x14ac:dyDescent="0.35">
      <c r="A7595" s="104" t="s">
        <v>1462</v>
      </c>
      <c r="B7595" s="1">
        <v>44277</v>
      </c>
      <c r="C7595">
        <v>200</v>
      </c>
    </row>
    <row r="7596" spans="1:3" ht="14.5" x14ac:dyDescent="0.35">
      <c r="A7596" s="104" t="s">
        <v>1527</v>
      </c>
      <c r="B7596" s="1">
        <v>44277</v>
      </c>
      <c r="C7596">
        <v>200</v>
      </c>
    </row>
    <row r="7597" spans="1:3" ht="14.5" x14ac:dyDescent="0.35">
      <c r="A7597" s="104" t="s">
        <v>1349</v>
      </c>
      <c r="B7597" s="1">
        <v>44277</v>
      </c>
      <c r="C7597">
        <v>200</v>
      </c>
    </row>
    <row r="7598" spans="1:3" ht="14.5" x14ac:dyDescent="0.35">
      <c r="A7598" s="104" t="s">
        <v>1521</v>
      </c>
      <c r="B7598" s="1">
        <v>44277</v>
      </c>
      <c r="C7598">
        <v>300</v>
      </c>
    </row>
    <row r="7599" spans="1:3" ht="14.5" x14ac:dyDescent="0.35">
      <c r="A7599" s="104" t="s">
        <v>1279</v>
      </c>
      <c r="B7599" s="1">
        <v>44277</v>
      </c>
      <c r="C7599">
        <v>200</v>
      </c>
    </row>
    <row r="7600" spans="1:3" ht="14.5" x14ac:dyDescent="0.35">
      <c r="A7600" s="104" t="s">
        <v>1312</v>
      </c>
      <c r="B7600" s="1">
        <v>44277</v>
      </c>
      <c r="C7600">
        <v>1600</v>
      </c>
    </row>
    <row r="7601" spans="1:3" ht="14.5" x14ac:dyDescent="0.35">
      <c r="A7601" s="104" t="s">
        <v>1573</v>
      </c>
      <c r="B7601" s="1">
        <v>44277</v>
      </c>
      <c r="C7601">
        <v>16</v>
      </c>
    </row>
    <row r="7602" spans="1:3" ht="14.5" x14ac:dyDescent="0.35">
      <c r="A7602" s="104" t="s">
        <v>3660</v>
      </c>
      <c r="B7602" s="1">
        <v>44277</v>
      </c>
      <c r="C7602">
        <v>16</v>
      </c>
    </row>
    <row r="7603" spans="1:3" ht="14.5" x14ac:dyDescent="0.35">
      <c r="A7603" s="104" t="s">
        <v>1334</v>
      </c>
      <c r="B7603" s="1">
        <v>44277</v>
      </c>
      <c r="C7603">
        <v>60</v>
      </c>
    </row>
    <row r="7604" spans="1:3" ht="14.5" x14ac:dyDescent="0.35">
      <c r="A7604" s="104" t="s">
        <v>381</v>
      </c>
      <c r="B7604" s="1">
        <v>44277</v>
      </c>
      <c r="C7604">
        <v>2</v>
      </c>
    </row>
    <row r="7605" spans="1:3" ht="14.5" x14ac:dyDescent="0.35">
      <c r="A7605" s="104" t="s">
        <v>19</v>
      </c>
      <c r="B7605" s="1">
        <v>44277</v>
      </c>
      <c r="C7605">
        <v>2</v>
      </c>
    </row>
    <row r="7606" spans="1:3" ht="14.5" x14ac:dyDescent="0.35">
      <c r="A7606" s="104" t="s">
        <v>3661</v>
      </c>
      <c r="B7606" s="1">
        <v>44277</v>
      </c>
      <c r="C7606">
        <v>32</v>
      </c>
    </row>
    <row r="7607" spans="1:3" ht="14.5" x14ac:dyDescent="0.35">
      <c r="A7607" s="104" t="s">
        <v>1570</v>
      </c>
      <c r="B7607" s="1">
        <v>44277</v>
      </c>
      <c r="C7607">
        <v>24</v>
      </c>
    </row>
    <row r="7608" spans="1:3" ht="14.5" x14ac:dyDescent="0.35">
      <c r="A7608" s="104" t="s">
        <v>3602</v>
      </c>
      <c r="B7608" s="1">
        <v>44277</v>
      </c>
      <c r="C7608">
        <v>1</v>
      </c>
    </row>
    <row r="7609" spans="1:3" ht="14.5" x14ac:dyDescent="0.35">
      <c r="A7609" s="104" t="s">
        <v>1689</v>
      </c>
      <c r="B7609" s="1">
        <v>44277</v>
      </c>
      <c r="C7609">
        <v>1</v>
      </c>
    </row>
    <row r="7610" spans="1:3" ht="14.5" x14ac:dyDescent="0.35">
      <c r="A7610" s="104" t="s">
        <v>1689</v>
      </c>
      <c r="B7610" s="1">
        <v>44277</v>
      </c>
      <c r="C7610">
        <v>4</v>
      </c>
    </row>
    <row r="7611" spans="1:3" ht="14.5" x14ac:dyDescent="0.35">
      <c r="A7611" s="104" t="s">
        <v>2798</v>
      </c>
      <c r="B7611" s="1">
        <v>44277</v>
      </c>
      <c r="C7611">
        <v>1</v>
      </c>
    </row>
    <row r="7612" spans="1:3" ht="14.5" x14ac:dyDescent="0.35">
      <c r="A7612" s="104" t="s">
        <v>3662</v>
      </c>
      <c r="B7612" s="1">
        <v>44277</v>
      </c>
      <c r="C7612">
        <v>2</v>
      </c>
    </row>
    <row r="7613" spans="1:3" ht="14.5" x14ac:dyDescent="0.35">
      <c r="A7613" s="104" t="s">
        <v>3605</v>
      </c>
      <c r="B7613" s="1">
        <v>44277</v>
      </c>
      <c r="C7613">
        <v>1</v>
      </c>
    </row>
    <row r="7614" spans="1:3" ht="14.5" x14ac:dyDescent="0.35">
      <c r="A7614" s="104" t="s">
        <v>2051</v>
      </c>
      <c r="B7614" s="1">
        <v>44277</v>
      </c>
      <c r="C7614">
        <v>1</v>
      </c>
    </row>
    <row r="7615" spans="1:3" ht="14.5" x14ac:dyDescent="0.35">
      <c r="A7615" s="104" t="s">
        <v>1563</v>
      </c>
      <c r="B7615" s="1">
        <v>44277</v>
      </c>
      <c r="C7615">
        <v>200</v>
      </c>
    </row>
    <row r="7616" spans="1:3" ht="14.5" x14ac:dyDescent="0.35">
      <c r="A7616" s="104" t="s">
        <v>1636</v>
      </c>
      <c r="B7616" s="1">
        <v>44277</v>
      </c>
      <c r="C7616">
        <v>2</v>
      </c>
    </row>
    <row r="7617" spans="1:3" ht="14.5" x14ac:dyDescent="0.35">
      <c r="A7617" s="104" t="s">
        <v>1634</v>
      </c>
      <c r="B7617" s="1">
        <v>44277</v>
      </c>
      <c r="C7617">
        <v>1</v>
      </c>
    </row>
    <row r="7618" spans="1:3" ht="14.5" x14ac:dyDescent="0.35">
      <c r="A7618" s="104" t="s">
        <v>1719</v>
      </c>
      <c r="B7618" s="1">
        <v>44277</v>
      </c>
      <c r="C7618">
        <v>1</v>
      </c>
    </row>
    <row r="7619" spans="1:3" ht="14.5" x14ac:dyDescent="0.35">
      <c r="A7619" s="104" t="s">
        <v>2521</v>
      </c>
      <c r="B7619" s="1">
        <v>44277</v>
      </c>
      <c r="C7619">
        <v>3</v>
      </c>
    </row>
    <row r="7620" spans="1:3" ht="14.5" x14ac:dyDescent="0.35">
      <c r="A7620" s="104" t="s">
        <v>2593</v>
      </c>
      <c r="B7620" s="1">
        <v>44277</v>
      </c>
      <c r="C7620">
        <v>1</v>
      </c>
    </row>
    <row r="7621" spans="1:3" ht="14.5" x14ac:dyDescent="0.35">
      <c r="A7621" s="104" t="s">
        <v>2595</v>
      </c>
      <c r="B7621" s="1">
        <v>44277</v>
      </c>
      <c r="C7621">
        <v>6</v>
      </c>
    </row>
    <row r="7622" spans="1:3" ht="14.5" x14ac:dyDescent="0.35">
      <c r="A7622" s="104" t="s">
        <v>2595</v>
      </c>
      <c r="B7622" s="1">
        <v>44277</v>
      </c>
      <c r="C7622">
        <v>2</v>
      </c>
    </row>
    <row r="7623" spans="1:3" ht="14.5" x14ac:dyDescent="0.35">
      <c r="A7623" s="104" t="s">
        <v>417</v>
      </c>
      <c r="B7623" s="1">
        <v>44277</v>
      </c>
      <c r="C7623">
        <v>1</v>
      </c>
    </row>
    <row r="7624" spans="1:3" ht="14.5" x14ac:dyDescent="0.35">
      <c r="A7624" s="104" t="s">
        <v>1802</v>
      </c>
      <c r="B7624" s="1">
        <v>44277</v>
      </c>
      <c r="C7624">
        <v>16</v>
      </c>
    </row>
    <row r="7625" spans="1:3" ht="14.5" x14ac:dyDescent="0.35">
      <c r="A7625" s="104" t="s">
        <v>3307</v>
      </c>
      <c r="B7625" s="1">
        <v>44277</v>
      </c>
      <c r="C7625">
        <v>8</v>
      </c>
    </row>
    <row r="7626" spans="1:3" ht="14.5" x14ac:dyDescent="0.35">
      <c r="A7626" s="104" t="s">
        <v>1595</v>
      </c>
      <c r="B7626" s="1">
        <v>44277</v>
      </c>
      <c r="C7626">
        <v>48</v>
      </c>
    </row>
    <row r="7627" spans="1:3" ht="14.5" x14ac:dyDescent="0.35">
      <c r="A7627" s="104" t="s">
        <v>1580</v>
      </c>
      <c r="B7627" s="1">
        <v>44277</v>
      </c>
      <c r="C7627">
        <v>1</v>
      </c>
    </row>
    <row r="7628" spans="1:3" ht="14.5" x14ac:dyDescent="0.35">
      <c r="A7628" s="104" t="s">
        <v>3663</v>
      </c>
      <c r="B7628" s="1">
        <v>44277</v>
      </c>
      <c r="C7628">
        <v>1</v>
      </c>
    </row>
    <row r="7629" spans="1:3" ht="14.5" x14ac:dyDescent="0.35">
      <c r="A7629" s="104" t="s">
        <v>3662</v>
      </c>
      <c r="B7629" s="1">
        <v>44277</v>
      </c>
      <c r="C7629">
        <v>1</v>
      </c>
    </row>
    <row r="7630" spans="1:3" ht="14.5" x14ac:dyDescent="0.35">
      <c r="A7630" s="104" t="s">
        <v>1298</v>
      </c>
      <c r="B7630" s="1">
        <v>44277</v>
      </c>
      <c r="C7630">
        <v>1</v>
      </c>
    </row>
    <row r="7631" spans="1:3" ht="14.5" x14ac:dyDescent="0.35">
      <c r="A7631" s="104" t="s">
        <v>2241</v>
      </c>
      <c r="B7631" s="1">
        <v>44277</v>
      </c>
      <c r="C7631">
        <v>2</v>
      </c>
    </row>
    <row r="7632" spans="1:3" ht="14.5" x14ac:dyDescent="0.35">
      <c r="A7632" s="104" t="s">
        <v>609</v>
      </c>
      <c r="B7632" s="1">
        <v>44278</v>
      </c>
      <c r="C7632">
        <v>20</v>
      </c>
    </row>
    <row r="7633" spans="1:3" ht="14.5" x14ac:dyDescent="0.35">
      <c r="A7633" s="104" t="s">
        <v>2906</v>
      </c>
      <c r="B7633" s="1">
        <v>44278</v>
      </c>
      <c r="C7633">
        <v>2</v>
      </c>
    </row>
    <row r="7634" spans="1:3" ht="14.5" x14ac:dyDescent="0.35">
      <c r="A7634" s="104" t="s">
        <v>621</v>
      </c>
      <c r="B7634" s="1">
        <v>44278</v>
      </c>
      <c r="C7634">
        <v>48</v>
      </c>
    </row>
    <row r="7635" spans="1:3" ht="14.5" x14ac:dyDescent="0.35">
      <c r="A7635" s="104" t="s">
        <v>2981</v>
      </c>
      <c r="B7635" s="1">
        <v>44278</v>
      </c>
      <c r="C7635">
        <v>1</v>
      </c>
    </row>
    <row r="7636" spans="1:3" ht="14.5" x14ac:dyDescent="0.35">
      <c r="A7636" s="104" t="s">
        <v>2981</v>
      </c>
      <c r="B7636" s="1">
        <v>44278</v>
      </c>
      <c r="C7636">
        <v>2</v>
      </c>
    </row>
    <row r="7637" spans="1:3" ht="14.5" x14ac:dyDescent="0.35">
      <c r="A7637" s="104" t="s">
        <v>2981</v>
      </c>
      <c r="B7637" s="1">
        <v>44278</v>
      </c>
      <c r="C7637">
        <v>1</v>
      </c>
    </row>
    <row r="7638" spans="1:3" ht="14.5" x14ac:dyDescent="0.35">
      <c r="A7638" s="104" t="s">
        <v>2981</v>
      </c>
      <c r="B7638" s="1">
        <v>44278</v>
      </c>
      <c r="C7638">
        <v>2</v>
      </c>
    </row>
    <row r="7639" spans="1:3" ht="14.5" x14ac:dyDescent="0.35">
      <c r="A7639" s="104" t="s">
        <v>2906</v>
      </c>
      <c r="B7639" s="1">
        <v>44278</v>
      </c>
      <c r="C7639">
        <v>2</v>
      </c>
    </row>
    <row r="7640" spans="1:3" ht="14.5" x14ac:dyDescent="0.35">
      <c r="A7640" s="104" t="s">
        <v>3664</v>
      </c>
      <c r="B7640" s="1">
        <v>44278</v>
      </c>
      <c r="C7640">
        <v>2</v>
      </c>
    </row>
    <row r="7641" spans="1:3" ht="14.5" x14ac:dyDescent="0.35">
      <c r="A7641" s="104" t="s">
        <v>2981</v>
      </c>
      <c r="B7641" s="1">
        <v>44278</v>
      </c>
      <c r="C7641">
        <v>1</v>
      </c>
    </row>
    <row r="7642" spans="1:3" ht="14.5" x14ac:dyDescent="0.35">
      <c r="A7642" s="104" t="s">
        <v>2981</v>
      </c>
      <c r="B7642" s="1">
        <v>44278</v>
      </c>
      <c r="C7642">
        <v>3</v>
      </c>
    </row>
    <row r="7643" spans="1:3" ht="14.5" x14ac:dyDescent="0.35">
      <c r="A7643" s="104" t="s">
        <v>729</v>
      </c>
      <c r="B7643" s="1">
        <v>44278</v>
      </c>
      <c r="C7643">
        <v>200</v>
      </c>
    </row>
    <row r="7644" spans="1:3" ht="14.5" x14ac:dyDescent="0.35">
      <c r="A7644" s="104" t="s">
        <v>3665</v>
      </c>
      <c r="B7644" s="1">
        <v>44278</v>
      </c>
      <c r="C7644">
        <v>2</v>
      </c>
    </row>
    <row r="7645" spans="1:3" ht="14.5" x14ac:dyDescent="0.35">
      <c r="A7645" s="104" t="s">
        <v>1604</v>
      </c>
      <c r="B7645" s="1">
        <v>44278</v>
      </c>
      <c r="C7645">
        <v>200</v>
      </c>
    </row>
    <row r="7646" spans="1:3" ht="14.5" x14ac:dyDescent="0.35">
      <c r="A7646" s="104" t="s">
        <v>1644</v>
      </c>
      <c r="B7646" s="1">
        <v>44278</v>
      </c>
      <c r="C7646">
        <v>324</v>
      </c>
    </row>
    <row r="7647" spans="1:3" ht="14.5" x14ac:dyDescent="0.35">
      <c r="A7647" s="104" t="s">
        <v>15</v>
      </c>
      <c r="B7647" s="1">
        <v>44278</v>
      </c>
      <c r="C7647">
        <v>10</v>
      </c>
    </row>
    <row r="7648" spans="1:3" ht="14.5" x14ac:dyDescent="0.35">
      <c r="A7648" s="104" t="s">
        <v>8</v>
      </c>
      <c r="B7648" s="1">
        <v>44278</v>
      </c>
      <c r="C7648">
        <v>25</v>
      </c>
    </row>
    <row r="7649" spans="1:3" ht="14.5" x14ac:dyDescent="0.35">
      <c r="A7649" s="104" t="s">
        <v>1905</v>
      </c>
      <c r="B7649" s="1">
        <v>44278</v>
      </c>
      <c r="C7649">
        <v>200</v>
      </c>
    </row>
    <row r="7650" spans="1:3" ht="14.5" x14ac:dyDescent="0.35">
      <c r="A7650" s="104" t="s">
        <v>1344</v>
      </c>
      <c r="B7650" s="1">
        <v>44278</v>
      </c>
      <c r="C7650">
        <v>1152</v>
      </c>
    </row>
    <row r="7651" spans="1:3" ht="14.5" x14ac:dyDescent="0.35">
      <c r="A7651" s="104" t="s">
        <v>2394</v>
      </c>
      <c r="B7651" s="1">
        <v>44278</v>
      </c>
      <c r="C7651">
        <v>50</v>
      </c>
    </row>
    <row r="7652" spans="1:3" ht="14.5" x14ac:dyDescent="0.35">
      <c r="A7652" s="104" t="s">
        <v>1950</v>
      </c>
      <c r="B7652" s="1">
        <v>44278</v>
      </c>
      <c r="C7652">
        <v>25</v>
      </c>
    </row>
    <row r="7653" spans="1:3" ht="14.5" x14ac:dyDescent="0.35">
      <c r="A7653" s="104" t="s">
        <v>463</v>
      </c>
      <c r="B7653" s="1">
        <v>44278</v>
      </c>
      <c r="C7653">
        <v>2</v>
      </c>
    </row>
    <row r="7654" spans="1:3" ht="14.5" x14ac:dyDescent="0.35">
      <c r="A7654" s="104" t="s">
        <v>108</v>
      </c>
      <c r="B7654" s="1">
        <v>44278</v>
      </c>
      <c r="C7654">
        <v>3</v>
      </c>
    </row>
    <row r="7655" spans="1:3" ht="14.5" x14ac:dyDescent="0.35">
      <c r="A7655" s="104" t="s">
        <v>2459</v>
      </c>
      <c r="B7655" s="1">
        <v>44278</v>
      </c>
      <c r="C7655">
        <v>100</v>
      </c>
    </row>
    <row r="7656" spans="1:3" ht="14.5" x14ac:dyDescent="0.35">
      <c r="A7656" s="104" t="s">
        <v>1580</v>
      </c>
      <c r="B7656" s="1">
        <v>44278</v>
      </c>
      <c r="C7656">
        <v>6</v>
      </c>
    </row>
    <row r="7657" spans="1:3" ht="14.5" x14ac:dyDescent="0.35">
      <c r="A7657" s="104" t="s">
        <v>1580</v>
      </c>
      <c r="B7657" s="1">
        <v>44278</v>
      </c>
      <c r="C7657">
        <v>5</v>
      </c>
    </row>
    <row r="7658" spans="1:3" ht="14.5" x14ac:dyDescent="0.35">
      <c r="A7658" s="104" t="s">
        <v>1547</v>
      </c>
      <c r="B7658" s="1">
        <v>44278</v>
      </c>
      <c r="C7658">
        <v>96</v>
      </c>
    </row>
    <row r="7659" spans="1:3" ht="14.5" x14ac:dyDescent="0.35">
      <c r="A7659" s="104" t="s">
        <v>554</v>
      </c>
      <c r="B7659" s="1">
        <v>44278</v>
      </c>
      <c r="C7659">
        <v>1</v>
      </c>
    </row>
    <row r="7660" spans="1:3" ht="14.5" x14ac:dyDescent="0.35">
      <c r="A7660" s="104" t="s">
        <v>3667</v>
      </c>
      <c r="B7660" s="1">
        <v>44278</v>
      </c>
      <c r="C7660">
        <v>1</v>
      </c>
    </row>
    <row r="7661" spans="1:3" ht="14.5" x14ac:dyDescent="0.35">
      <c r="A7661" s="104" t="s">
        <v>2361</v>
      </c>
      <c r="B7661" s="1">
        <v>44278</v>
      </c>
      <c r="C7661">
        <v>1</v>
      </c>
    </row>
    <row r="7662" spans="1:3" ht="14.5" x14ac:dyDescent="0.35">
      <c r="A7662" s="104" t="s">
        <v>2035</v>
      </c>
      <c r="B7662" s="1">
        <v>44278</v>
      </c>
      <c r="C7662">
        <v>32</v>
      </c>
    </row>
    <row r="7663" spans="1:3" ht="14.5" x14ac:dyDescent="0.35">
      <c r="A7663" s="104" t="s">
        <v>3668</v>
      </c>
      <c r="B7663" s="1">
        <v>44278</v>
      </c>
      <c r="C7663">
        <v>10</v>
      </c>
    </row>
    <row r="7664" spans="1:3" ht="14.5" x14ac:dyDescent="0.35">
      <c r="A7664" s="104" t="s">
        <v>3669</v>
      </c>
      <c r="B7664" s="1">
        <v>44278</v>
      </c>
      <c r="C7664">
        <v>30</v>
      </c>
    </row>
    <row r="7665" spans="1:3" ht="14.5" x14ac:dyDescent="0.35">
      <c r="A7665" s="104" t="s">
        <v>33</v>
      </c>
      <c r="B7665" s="1">
        <v>44278</v>
      </c>
      <c r="C7665">
        <v>1</v>
      </c>
    </row>
    <row r="7666" spans="1:3" ht="14.5" x14ac:dyDescent="0.35">
      <c r="A7666" s="104" t="s">
        <v>39</v>
      </c>
      <c r="B7666" s="1">
        <v>44278</v>
      </c>
      <c r="C7666">
        <v>1</v>
      </c>
    </row>
    <row r="7667" spans="1:3" ht="14.5" x14ac:dyDescent="0.35">
      <c r="A7667" s="104" t="s">
        <v>3670</v>
      </c>
      <c r="B7667" s="1">
        <v>44278</v>
      </c>
      <c r="C7667">
        <v>25</v>
      </c>
    </row>
    <row r="7668" spans="1:3" ht="14.5" x14ac:dyDescent="0.35">
      <c r="A7668" s="104" t="s">
        <v>2018</v>
      </c>
      <c r="B7668" s="1">
        <v>44278</v>
      </c>
      <c r="C7668">
        <v>25</v>
      </c>
    </row>
    <row r="7669" spans="1:3" ht="14.5" x14ac:dyDescent="0.35">
      <c r="A7669" s="104" t="s">
        <v>1356</v>
      </c>
      <c r="B7669" s="1">
        <v>44278</v>
      </c>
      <c r="C7669">
        <v>16</v>
      </c>
    </row>
    <row r="7670" spans="1:3" ht="14.5" x14ac:dyDescent="0.35">
      <c r="A7670" s="104" t="s">
        <v>1573</v>
      </c>
      <c r="B7670" s="1">
        <v>44278</v>
      </c>
      <c r="C7670">
        <v>16</v>
      </c>
    </row>
    <row r="7671" spans="1:3" ht="14.5" x14ac:dyDescent="0.35">
      <c r="A7671" s="104" t="s">
        <v>2020</v>
      </c>
      <c r="B7671" s="1">
        <v>44278</v>
      </c>
      <c r="C7671">
        <v>32</v>
      </c>
    </row>
    <row r="7672" spans="1:3" ht="14.5" x14ac:dyDescent="0.35">
      <c r="A7672" s="104" t="s">
        <v>3070</v>
      </c>
      <c r="B7672" s="1">
        <v>44278</v>
      </c>
      <c r="C7672">
        <v>8</v>
      </c>
    </row>
    <row r="7673" spans="1:3" ht="14.5" x14ac:dyDescent="0.35">
      <c r="A7673" s="104" t="s">
        <v>1923</v>
      </c>
      <c r="B7673" s="1">
        <v>44278</v>
      </c>
      <c r="C7673">
        <v>1</v>
      </c>
    </row>
    <row r="7674" spans="1:3" ht="14.5" x14ac:dyDescent="0.35">
      <c r="A7674" s="104" t="s">
        <v>152</v>
      </c>
      <c r="B7674" s="1">
        <v>44278</v>
      </c>
      <c r="C7674">
        <v>4</v>
      </c>
    </row>
    <row r="7675" spans="1:3" ht="14.5" x14ac:dyDescent="0.35">
      <c r="A7675" s="104" t="s">
        <v>1823</v>
      </c>
      <c r="B7675" s="1">
        <v>44278</v>
      </c>
      <c r="C7675">
        <v>16</v>
      </c>
    </row>
    <row r="7676" spans="1:3" ht="14.5" x14ac:dyDescent="0.35">
      <c r="A7676" s="104" t="s">
        <v>1138</v>
      </c>
      <c r="B7676" s="1">
        <v>44278</v>
      </c>
      <c r="C7676">
        <v>8</v>
      </c>
    </row>
    <row r="7677" spans="1:3" ht="14.5" x14ac:dyDescent="0.35">
      <c r="A7677" s="104" t="s">
        <v>2228</v>
      </c>
      <c r="B7677" s="1">
        <v>44278</v>
      </c>
      <c r="C7677">
        <v>1</v>
      </c>
    </row>
    <row r="7678" spans="1:3" ht="14.5" x14ac:dyDescent="0.35">
      <c r="A7678" s="104" t="s">
        <v>1373</v>
      </c>
      <c r="B7678" s="1">
        <v>44278</v>
      </c>
      <c r="C7678">
        <v>1</v>
      </c>
    </row>
    <row r="7679" spans="1:3" ht="14.5" x14ac:dyDescent="0.35">
      <c r="A7679" s="104" t="s">
        <v>1709</v>
      </c>
      <c r="B7679" s="1">
        <v>44278</v>
      </c>
      <c r="C7679">
        <v>16</v>
      </c>
    </row>
    <row r="7680" spans="1:3" ht="14.5" x14ac:dyDescent="0.35">
      <c r="A7680" s="104" t="s">
        <v>1384</v>
      </c>
      <c r="B7680" s="1">
        <v>44278</v>
      </c>
      <c r="C7680">
        <v>4</v>
      </c>
    </row>
    <row r="7681" spans="1:3" ht="14.5" x14ac:dyDescent="0.35">
      <c r="A7681" s="104" t="s">
        <v>3161</v>
      </c>
      <c r="B7681" s="1">
        <v>44278</v>
      </c>
      <c r="C7681">
        <v>8</v>
      </c>
    </row>
    <row r="7682" spans="1:3" ht="14.5" x14ac:dyDescent="0.35">
      <c r="A7682" s="104" t="s">
        <v>3671</v>
      </c>
      <c r="B7682" s="1">
        <v>44278</v>
      </c>
      <c r="C7682">
        <v>16</v>
      </c>
    </row>
    <row r="7683" spans="1:3" ht="14.5" x14ac:dyDescent="0.35">
      <c r="A7683" s="104" t="s">
        <v>128</v>
      </c>
      <c r="B7683" s="1">
        <v>44278</v>
      </c>
      <c r="C7683">
        <v>16</v>
      </c>
    </row>
    <row r="7684" spans="1:3" ht="14.5" x14ac:dyDescent="0.35">
      <c r="A7684" s="104" t="s">
        <v>282</v>
      </c>
      <c r="B7684" s="1">
        <v>44278</v>
      </c>
      <c r="C7684">
        <v>40</v>
      </c>
    </row>
    <row r="7685" spans="1:3" ht="14.5" x14ac:dyDescent="0.35">
      <c r="A7685" s="104" t="s">
        <v>1866</v>
      </c>
      <c r="B7685" s="1">
        <v>44278</v>
      </c>
      <c r="C7685">
        <v>20</v>
      </c>
    </row>
    <row r="7686" spans="1:3" ht="14.5" x14ac:dyDescent="0.35">
      <c r="A7686" s="104" t="s">
        <v>3647</v>
      </c>
      <c r="B7686" s="1">
        <v>44278</v>
      </c>
      <c r="C7686">
        <v>8</v>
      </c>
    </row>
    <row r="7687" spans="1:3" ht="14.5" x14ac:dyDescent="0.35">
      <c r="A7687" s="104" t="s">
        <v>2958</v>
      </c>
      <c r="B7687" s="1">
        <v>44278</v>
      </c>
      <c r="C7687">
        <v>4</v>
      </c>
    </row>
    <row r="7688" spans="1:3" ht="14.5" x14ac:dyDescent="0.35">
      <c r="A7688" s="104" t="s">
        <v>2655</v>
      </c>
      <c r="B7688" s="1">
        <v>44278</v>
      </c>
      <c r="C7688">
        <v>4</v>
      </c>
    </row>
    <row r="7689" spans="1:3" ht="14.5" x14ac:dyDescent="0.35">
      <c r="A7689" s="104" t="s">
        <v>2655</v>
      </c>
      <c r="B7689" s="1">
        <v>44278</v>
      </c>
      <c r="C7689">
        <v>2</v>
      </c>
    </row>
    <row r="7690" spans="1:3" ht="14.5" x14ac:dyDescent="0.35">
      <c r="A7690" s="104" t="s">
        <v>2876</v>
      </c>
      <c r="B7690" s="1">
        <v>44278</v>
      </c>
      <c r="C7690">
        <v>8</v>
      </c>
    </row>
    <row r="7691" spans="1:3" ht="14.5" x14ac:dyDescent="0.35">
      <c r="A7691" s="104" t="s">
        <v>3172</v>
      </c>
      <c r="B7691" s="1">
        <v>44278</v>
      </c>
      <c r="C7691">
        <v>2</v>
      </c>
    </row>
    <row r="7692" spans="1:3" ht="14.5" x14ac:dyDescent="0.35">
      <c r="A7692" s="104" t="s">
        <v>2565</v>
      </c>
      <c r="B7692" s="1">
        <v>44278</v>
      </c>
      <c r="C7692">
        <v>12</v>
      </c>
    </row>
    <row r="7693" spans="1:3" ht="14.5" x14ac:dyDescent="0.35">
      <c r="A7693" s="104" t="s">
        <v>3598</v>
      </c>
      <c r="B7693" s="1">
        <v>44278</v>
      </c>
      <c r="C7693">
        <v>4</v>
      </c>
    </row>
    <row r="7694" spans="1:3" ht="14.5" x14ac:dyDescent="0.35">
      <c r="A7694" s="104" t="s">
        <v>3672</v>
      </c>
      <c r="B7694" s="1">
        <v>44278</v>
      </c>
      <c r="C7694">
        <v>2</v>
      </c>
    </row>
    <row r="7695" spans="1:3" ht="14.5" x14ac:dyDescent="0.35">
      <c r="A7695" s="104" t="s">
        <v>2216</v>
      </c>
      <c r="B7695" s="1">
        <v>44278</v>
      </c>
      <c r="C7695">
        <v>12</v>
      </c>
    </row>
    <row r="7696" spans="1:3" ht="14.5" x14ac:dyDescent="0.35">
      <c r="A7696" s="104" t="s">
        <v>2668</v>
      </c>
      <c r="B7696" s="1">
        <v>44278</v>
      </c>
      <c r="C7696">
        <v>8</v>
      </c>
    </row>
    <row r="7697" spans="1:3" ht="14.5" x14ac:dyDescent="0.35">
      <c r="A7697" s="104" t="s">
        <v>2737</v>
      </c>
      <c r="B7697" s="1">
        <v>44278</v>
      </c>
      <c r="C7697">
        <v>2</v>
      </c>
    </row>
    <row r="7698" spans="1:3" ht="14.5" x14ac:dyDescent="0.35">
      <c r="A7698" s="104" t="s">
        <v>2211</v>
      </c>
      <c r="B7698" s="1">
        <v>44278</v>
      </c>
      <c r="C7698">
        <v>8</v>
      </c>
    </row>
    <row r="7699" spans="1:3" ht="14.5" x14ac:dyDescent="0.35">
      <c r="A7699" s="104" t="s">
        <v>1879</v>
      </c>
      <c r="B7699" s="1">
        <v>44278</v>
      </c>
      <c r="C7699">
        <v>4</v>
      </c>
    </row>
    <row r="7700" spans="1:3" ht="14.5" x14ac:dyDescent="0.35">
      <c r="A7700" s="104" t="s">
        <v>1680</v>
      </c>
      <c r="B7700" s="1">
        <v>44278</v>
      </c>
      <c r="C7700">
        <v>8</v>
      </c>
    </row>
    <row r="7701" spans="1:3" ht="14.5" x14ac:dyDescent="0.35">
      <c r="A7701" s="104" t="s">
        <v>3131</v>
      </c>
      <c r="B7701" s="1">
        <v>44278</v>
      </c>
      <c r="C7701">
        <v>2</v>
      </c>
    </row>
    <row r="7702" spans="1:3" ht="14.5" x14ac:dyDescent="0.35">
      <c r="A7702" s="104" t="s">
        <v>3154</v>
      </c>
      <c r="B7702" s="1">
        <v>44278</v>
      </c>
      <c r="C7702">
        <v>4</v>
      </c>
    </row>
    <row r="7703" spans="1:3" ht="14.5" x14ac:dyDescent="0.35">
      <c r="A7703" s="104" t="s">
        <v>1491</v>
      </c>
      <c r="B7703" s="1">
        <v>44278</v>
      </c>
      <c r="C7703">
        <v>16</v>
      </c>
    </row>
    <row r="7704" spans="1:3" ht="14.5" x14ac:dyDescent="0.35">
      <c r="A7704" s="104" t="s">
        <v>1586</v>
      </c>
      <c r="B7704" s="1">
        <v>44278</v>
      </c>
      <c r="C7704">
        <v>8</v>
      </c>
    </row>
    <row r="7705" spans="1:3" ht="14.5" x14ac:dyDescent="0.35">
      <c r="A7705" s="104" t="s">
        <v>2754</v>
      </c>
      <c r="B7705" s="1">
        <v>44278</v>
      </c>
      <c r="C7705">
        <v>4</v>
      </c>
    </row>
    <row r="7706" spans="1:3" ht="14.5" x14ac:dyDescent="0.35">
      <c r="A7706" s="104" t="s">
        <v>1438</v>
      </c>
      <c r="B7706" s="1">
        <v>44278</v>
      </c>
      <c r="C7706">
        <v>16</v>
      </c>
    </row>
    <row r="7707" spans="1:3" ht="14.5" x14ac:dyDescent="0.35">
      <c r="A7707" s="104" t="s">
        <v>1966</v>
      </c>
      <c r="B7707" s="1">
        <v>44278</v>
      </c>
      <c r="C7707">
        <v>8</v>
      </c>
    </row>
    <row r="7708" spans="1:3" ht="14.5" x14ac:dyDescent="0.35">
      <c r="A7708" s="104" t="s">
        <v>1445</v>
      </c>
      <c r="B7708" s="1">
        <v>44278</v>
      </c>
      <c r="C7708">
        <v>12</v>
      </c>
    </row>
    <row r="7709" spans="1:3" ht="14.5" x14ac:dyDescent="0.35">
      <c r="A7709" s="104" t="s">
        <v>1588</v>
      </c>
      <c r="B7709" s="1">
        <v>44278</v>
      </c>
      <c r="C7709">
        <v>16</v>
      </c>
    </row>
    <row r="7710" spans="1:3" ht="14.5" x14ac:dyDescent="0.35">
      <c r="A7710" s="104" t="s">
        <v>1446</v>
      </c>
      <c r="B7710" s="1">
        <v>44278</v>
      </c>
      <c r="C7710">
        <v>2</v>
      </c>
    </row>
    <row r="7711" spans="1:3" ht="14.5" x14ac:dyDescent="0.35">
      <c r="A7711" s="104" t="s">
        <v>1570</v>
      </c>
      <c r="B7711" s="1">
        <v>44278</v>
      </c>
      <c r="C7711">
        <v>40</v>
      </c>
    </row>
    <row r="7712" spans="1:3" ht="14.5" x14ac:dyDescent="0.35">
      <c r="A7712" s="104" t="s">
        <v>1969</v>
      </c>
      <c r="B7712" s="1">
        <v>44278</v>
      </c>
      <c r="C7712">
        <v>25</v>
      </c>
    </row>
    <row r="7713" spans="1:3" ht="14.5" x14ac:dyDescent="0.35">
      <c r="A7713" s="104" t="s">
        <v>2679</v>
      </c>
      <c r="B7713" s="1">
        <v>44278</v>
      </c>
      <c r="C7713">
        <v>2</v>
      </c>
    </row>
    <row r="7714" spans="1:3" ht="14.5" x14ac:dyDescent="0.35">
      <c r="A7714" s="104" t="s">
        <v>1459</v>
      </c>
      <c r="B7714" s="1">
        <v>44278</v>
      </c>
      <c r="C7714">
        <v>4</v>
      </c>
    </row>
    <row r="7715" spans="1:3" ht="14.5" x14ac:dyDescent="0.35">
      <c r="A7715" s="104" t="s">
        <v>1807</v>
      </c>
      <c r="B7715" s="1">
        <v>44278</v>
      </c>
      <c r="C7715">
        <v>40</v>
      </c>
    </row>
    <row r="7716" spans="1:3" ht="14.5" x14ac:dyDescent="0.35">
      <c r="A7716" s="104" t="s">
        <v>1314</v>
      </c>
      <c r="B7716" s="1">
        <v>44278</v>
      </c>
      <c r="C7716">
        <v>50</v>
      </c>
    </row>
    <row r="7717" spans="1:3" ht="14.5" x14ac:dyDescent="0.35">
      <c r="A7717" s="104" t="s">
        <v>1334</v>
      </c>
      <c r="B7717" s="1">
        <v>44278</v>
      </c>
      <c r="C7717">
        <v>4</v>
      </c>
    </row>
    <row r="7718" spans="1:3" ht="14.5" x14ac:dyDescent="0.35">
      <c r="A7718" s="104" t="s">
        <v>2033</v>
      </c>
      <c r="B7718" s="1">
        <v>44278</v>
      </c>
      <c r="C7718">
        <v>1</v>
      </c>
    </row>
    <row r="7719" spans="1:3" ht="14.5" x14ac:dyDescent="0.35">
      <c r="A7719" s="104" t="s">
        <v>3089</v>
      </c>
      <c r="B7719" s="1">
        <v>44278</v>
      </c>
      <c r="C7719">
        <v>1</v>
      </c>
    </row>
    <row r="7720" spans="1:3" ht="14.5" x14ac:dyDescent="0.35">
      <c r="A7720" s="104" t="s">
        <v>1605</v>
      </c>
      <c r="B7720" s="1">
        <v>44278</v>
      </c>
      <c r="C7720">
        <v>4</v>
      </c>
    </row>
    <row r="7721" spans="1:3" ht="14.5" x14ac:dyDescent="0.35">
      <c r="A7721" s="104" t="s">
        <v>429</v>
      </c>
      <c r="B7721" s="1">
        <v>44278</v>
      </c>
      <c r="C7721">
        <v>50</v>
      </c>
    </row>
    <row r="7722" spans="1:3" ht="14.5" x14ac:dyDescent="0.35">
      <c r="A7722" s="104" t="s">
        <v>428</v>
      </c>
      <c r="B7722" s="1">
        <v>44278</v>
      </c>
      <c r="C7722">
        <v>50</v>
      </c>
    </row>
    <row r="7723" spans="1:3" ht="14.5" x14ac:dyDescent="0.35">
      <c r="A7723" s="104" t="s">
        <v>1503</v>
      </c>
      <c r="B7723" s="1">
        <v>44278</v>
      </c>
      <c r="C7723">
        <v>100</v>
      </c>
    </row>
    <row r="7724" spans="1:3" ht="14.5" x14ac:dyDescent="0.35">
      <c r="A7724" s="104" t="s">
        <v>3244</v>
      </c>
      <c r="B7724" s="1">
        <v>44278</v>
      </c>
      <c r="C7724">
        <v>8</v>
      </c>
    </row>
    <row r="7725" spans="1:3" ht="14.5" x14ac:dyDescent="0.35">
      <c r="A7725" s="104" t="s">
        <v>1318</v>
      </c>
      <c r="B7725" s="1">
        <v>44278</v>
      </c>
      <c r="C7725">
        <v>1000</v>
      </c>
    </row>
    <row r="7726" spans="1:3" ht="14.5" x14ac:dyDescent="0.35">
      <c r="A7726" s="104" t="s">
        <v>1318</v>
      </c>
      <c r="B7726" s="1">
        <v>44278</v>
      </c>
      <c r="C7726">
        <v>1000</v>
      </c>
    </row>
    <row r="7727" spans="1:3" ht="14.5" x14ac:dyDescent="0.35">
      <c r="A7727" s="104" t="s">
        <v>3244</v>
      </c>
      <c r="B7727" s="1">
        <v>44278</v>
      </c>
      <c r="C7727">
        <v>8</v>
      </c>
    </row>
    <row r="7728" spans="1:3" ht="14.5" x14ac:dyDescent="0.35">
      <c r="A7728" s="104" t="s">
        <v>2198</v>
      </c>
      <c r="B7728" s="1">
        <v>44278</v>
      </c>
      <c r="C7728">
        <v>1</v>
      </c>
    </row>
    <row r="7729" spans="1:3" ht="14.5" x14ac:dyDescent="0.35">
      <c r="A7729" s="104" t="s">
        <v>2785</v>
      </c>
      <c r="B7729" s="1">
        <v>44278</v>
      </c>
      <c r="C7729">
        <v>1</v>
      </c>
    </row>
    <row r="7730" spans="1:3" ht="14.5" x14ac:dyDescent="0.35">
      <c r="A7730" s="104" t="s">
        <v>543</v>
      </c>
      <c r="B7730" s="1">
        <v>44278</v>
      </c>
      <c r="C7730">
        <v>2</v>
      </c>
    </row>
    <row r="7731" spans="1:3" ht="14.5" x14ac:dyDescent="0.35">
      <c r="A7731" s="104" t="s">
        <v>543</v>
      </c>
      <c r="B7731" s="1">
        <v>44278</v>
      </c>
      <c r="C7731">
        <v>6</v>
      </c>
    </row>
    <row r="7732" spans="1:3" ht="14.5" x14ac:dyDescent="0.35">
      <c r="A7732" s="104" t="s">
        <v>1099</v>
      </c>
      <c r="B7732" s="1">
        <v>44278</v>
      </c>
      <c r="C7732">
        <v>5</v>
      </c>
    </row>
    <row r="7733" spans="1:3" ht="14.5" x14ac:dyDescent="0.35">
      <c r="A7733" s="104" t="s">
        <v>431</v>
      </c>
      <c r="B7733" s="1">
        <v>44278</v>
      </c>
      <c r="C7733">
        <v>10</v>
      </c>
    </row>
    <row r="7734" spans="1:3" ht="14.5" x14ac:dyDescent="0.35">
      <c r="A7734" s="104" t="s">
        <v>82</v>
      </c>
      <c r="B7734" s="1">
        <v>44278</v>
      </c>
      <c r="C7734">
        <v>4</v>
      </c>
    </row>
    <row r="7735" spans="1:3" ht="14.5" x14ac:dyDescent="0.35">
      <c r="A7735" s="104" t="s">
        <v>83</v>
      </c>
      <c r="B7735" s="1">
        <v>44278</v>
      </c>
      <c r="C7735">
        <v>4</v>
      </c>
    </row>
    <row r="7736" spans="1:3" ht="14.5" x14ac:dyDescent="0.35">
      <c r="A7736" s="104" t="s">
        <v>544</v>
      </c>
      <c r="B7736" s="1">
        <v>44278</v>
      </c>
      <c r="C7736">
        <v>10</v>
      </c>
    </row>
    <row r="7737" spans="1:3" ht="14.5" x14ac:dyDescent="0.35">
      <c r="A7737" s="104" t="s">
        <v>666</v>
      </c>
      <c r="B7737" s="1">
        <v>44278</v>
      </c>
      <c r="C7737">
        <v>10</v>
      </c>
    </row>
    <row r="7738" spans="1:3" ht="14.5" x14ac:dyDescent="0.35">
      <c r="A7738" s="104" t="s">
        <v>132</v>
      </c>
      <c r="B7738" s="1">
        <v>44278</v>
      </c>
      <c r="C7738">
        <v>8</v>
      </c>
    </row>
    <row r="7739" spans="1:3" ht="14.5" x14ac:dyDescent="0.35">
      <c r="A7739" s="104" t="s">
        <v>1042</v>
      </c>
      <c r="B7739" s="1">
        <v>44278</v>
      </c>
      <c r="C7739">
        <v>3</v>
      </c>
    </row>
    <row r="7740" spans="1:3" ht="14.5" x14ac:dyDescent="0.35">
      <c r="A7740" s="104" t="s">
        <v>1042</v>
      </c>
      <c r="B7740" s="1">
        <v>44278</v>
      </c>
      <c r="C7740">
        <v>1</v>
      </c>
    </row>
    <row r="7741" spans="1:3" ht="14.5" x14ac:dyDescent="0.35">
      <c r="A7741" s="105" t="s">
        <v>133</v>
      </c>
      <c r="B7741" s="1">
        <v>44278</v>
      </c>
      <c r="C7741">
        <v>1</v>
      </c>
    </row>
    <row r="7742" spans="1:3" ht="14.5" x14ac:dyDescent="0.35">
      <c r="A7742" s="105" t="s">
        <v>133</v>
      </c>
      <c r="B7742" s="1">
        <v>44278</v>
      </c>
      <c r="C7742">
        <v>2</v>
      </c>
    </row>
    <row r="7743" spans="1:3" ht="14.5" x14ac:dyDescent="0.35">
      <c r="A7743" s="104" t="s">
        <v>1908</v>
      </c>
      <c r="B7743" s="1">
        <v>44278</v>
      </c>
      <c r="C7743">
        <v>1</v>
      </c>
    </row>
    <row r="7744" spans="1:3" ht="14.5" x14ac:dyDescent="0.35">
      <c r="A7744" s="104" t="s">
        <v>1908</v>
      </c>
      <c r="B7744" s="1">
        <v>44278</v>
      </c>
      <c r="C7744">
        <v>2</v>
      </c>
    </row>
    <row r="7745" spans="1:3" ht="14.5" x14ac:dyDescent="0.35">
      <c r="A7745" s="104" t="s">
        <v>1334</v>
      </c>
      <c r="B7745" s="1">
        <v>44278</v>
      </c>
      <c r="C7745">
        <v>640</v>
      </c>
    </row>
    <row r="7746" spans="1:3" ht="14.5" x14ac:dyDescent="0.35">
      <c r="A7746" s="104" t="s">
        <v>1324</v>
      </c>
      <c r="B7746" s="1">
        <v>44278</v>
      </c>
      <c r="C7746">
        <v>8</v>
      </c>
    </row>
    <row r="7747" spans="1:3" ht="14.5" x14ac:dyDescent="0.35">
      <c r="A7747" s="104" t="s">
        <v>2386</v>
      </c>
      <c r="B7747" s="1">
        <v>44278</v>
      </c>
      <c r="C7747">
        <v>16</v>
      </c>
    </row>
    <row r="7748" spans="1:3" ht="14.5" x14ac:dyDescent="0.35">
      <c r="A7748" s="104" t="s">
        <v>3648</v>
      </c>
      <c r="B7748" s="1">
        <v>44278</v>
      </c>
      <c r="C7748">
        <v>2</v>
      </c>
    </row>
    <row r="7749" spans="1:3" ht="14.5" x14ac:dyDescent="0.35">
      <c r="A7749" s="104" t="s">
        <v>3648</v>
      </c>
      <c r="B7749" s="1">
        <v>44278</v>
      </c>
      <c r="C7749">
        <v>2</v>
      </c>
    </row>
    <row r="7750" spans="1:3" ht="14.5" x14ac:dyDescent="0.35">
      <c r="A7750" s="104" t="s">
        <v>2104</v>
      </c>
      <c r="B7750" s="1">
        <v>44278</v>
      </c>
      <c r="C7750">
        <v>100</v>
      </c>
    </row>
    <row r="7751" spans="1:3" ht="14.5" x14ac:dyDescent="0.35">
      <c r="A7751" s="104" t="s">
        <v>2104</v>
      </c>
      <c r="B7751" s="1">
        <v>44278</v>
      </c>
      <c r="C7751">
        <v>100</v>
      </c>
    </row>
    <row r="7752" spans="1:3" ht="14.5" x14ac:dyDescent="0.35">
      <c r="A7752" s="104" t="s">
        <v>3352</v>
      </c>
      <c r="B7752" s="1">
        <v>44278</v>
      </c>
      <c r="C7752">
        <v>50</v>
      </c>
    </row>
    <row r="7753" spans="1:3" ht="14.5" x14ac:dyDescent="0.35">
      <c r="A7753" s="104" t="s">
        <v>2235</v>
      </c>
      <c r="B7753" s="1">
        <v>44278</v>
      </c>
      <c r="C7753">
        <v>25</v>
      </c>
    </row>
    <row r="7754" spans="1:3" ht="14.5" x14ac:dyDescent="0.35">
      <c r="A7754" s="104" t="s">
        <v>2069</v>
      </c>
      <c r="B7754" s="1">
        <v>44278</v>
      </c>
      <c r="C7754">
        <v>50</v>
      </c>
    </row>
    <row r="7755" spans="1:3" ht="14.5" x14ac:dyDescent="0.35">
      <c r="A7755" s="106">
        <v>2753808</v>
      </c>
      <c r="B7755" s="1">
        <v>44278</v>
      </c>
      <c r="C7755">
        <v>2</v>
      </c>
    </row>
    <row r="7756" spans="1:3" ht="14.5" x14ac:dyDescent="0.35">
      <c r="A7756" s="104" t="s">
        <v>3673</v>
      </c>
      <c r="B7756" s="1">
        <v>44278</v>
      </c>
      <c r="C7756">
        <v>1</v>
      </c>
    </row>
    <row r="7757" spans="1:3" ht="14.5" x14ac:dyDescent="0.35">
      <c r="A7757" s="104" t="s">
        <v>2820</v>
      </c>
      <c r="B7757" s="1">
        <v>44278</v>
      </c>
      <c r="C7757">
        <v>1</v>
      </c>
    </row>
    <row r="7758" spans="1:3" ht="14.5" x14ac:dyDescent="0.35">
      <c r="A7758" s="104" t="s">
        <v>1875</v>
      </c>
      <c r="B7758" s="1">
        <v>44278</v>
      </c>
      <c r="C7758">
        <v>1</v>
      </c>
    </row>
    <row r="7759" spans="1:3" ht="14.5" x14ac:dyDescent="0.35">
      <c r="A7759" s="104" t="s">
        <v>2798</v>
      </c>
      <c r="B7759" s="1">
        <v>44278</v>
      </c>
      <c r="C7759">
        <v>1</v>
      </c>
    </row>
    <row r="7760" spans="1:3" ht="14.5" x14ac:dyDescent="0.35">
      <c r="A7760" s="104" t="s">
        <v>2798</v>
      </c>
      <c r="B7760" s="1">
        <v>44278</v>
      </c>
      <c r="C7760">
        <v>1</v>
      </c>
    </row>
    <row r="7761" spans="1:3" ht="14.5" x14ac:dyDescent="0.35">
      <c r="A7761" s="104" t="s">
        <v>1583</v>
      </c>
      <c r="B7761" s="1">
        <v>44278</v>
      </c>
      <c r="C7761">
        <v>1</v>
      </c>
    </row>
    <row r="7762" spans="1:3" ht="14.5" x14ac:dyDescent="0.35">
      <c r="A7762" s="104" t="s">
        <v>1547</v>
      </c>
      <c r="B7762" s="1">
        <v>44278</v>
      </c>
      <c r="C7762">
        <v>16</v>
      </c>
    </row>
    <row r="7763" spans="1:3" ht="14.5" x14ac:dyDescent="0.35">
      <c r="A7763" s="104" t="s">
        <v>1324</v>
      </c>
      <c r="B7763" s="1">
        <v>44278</v>
      </c>
      <c r="C7763">
        <v>44</v>
      </c>
    </row>
    <row r="7764" spans="1:3" ht="14.5" x14ac:dyDescent="0.35">
      <c r="A7764" s="104" t="s">
        <v>1950</v>
      </c>
      <c r="B7764" s="1">
        <v>44278</v>
      </c>
      <c r="C7764">
        <v>50</v>
      </c>
    </row>
    <row r="7765" spans="1:3" ht="14.5" x14ac:dyDescent="0.35">
      <c r="A7765" s="104" t="s">
        <v>1950</v>
      </c>
      <c r="B7765" s="1">
        <v>44278</v>
      </c>
      <c r="C7765">
        <v>100</v>
      </c>
    </row>
    <row r="7766" spans="1:3" ht="14.5" x14ac:dyDescent="0.35">
      <c r="A7766" s="104" t="s">
        <v>2382</v>
      </c>
      <c r="B7766" s="1">
        <v>44278</v>
      </c>
      <c r="C7766">
        <v>8</v>
      </c>
    </row>
    <row r="7767" spans="1:3" ht="14.5" x14ac:dyDescent="0.35">
      <c r="A7767" s="104" t="s">
        <v>3674</v>
      </c>
      <c r="B7767" s="1">
        <v>44278</v>
      </c>
      <c r="C7767">
        <v>2</v>
      </c>
    </row>
    <row r="7768" spans="1:3" ht="14.5" x14ac:dyDescent="0.35">
      <c r="A7768" s="104" t="s">
        <v>2280</v>
      </c>
      <c r="B7768" s="1">
        <v>44278</v>
      </c>
      <c r="C7768">
        <v>8</v>
      </c>
    </row>
    <row r="7769" spans="1:3" ht="14.5" x14ac:dyDescent="0.35">
      <c r="A7769" s="104" t="s">
        <v>1547</v>
      </c>
      <c r="B7769" s="1">
        <v>44278</v>
      </c>
      <c r="C7769">
        <v>48</v>
      </c>
    </row>
    <row r="7770" spans="1:3" ht="14.5" x14ac:dyDescent="0.35">
      <c r="A7770" s="104" t="s">
        <v>1547</v>
      </c>
      <c r="B7770" s="1">
        <v>44278</v>
      </c>
      <c r="C7770">
        <v>32</v>
      </c>
    </row>
    <row r="7771" spans="1:3" ht="14.5" x14ac:dyDescent="0.35">
      <c r="A7771" s="104" t="s">
        <v>1595</v>
      </c>
      <c r="B7771" s="1">
        <v>44278</v>
      </c>
      <c r="C7771">
        <v>48</v>
      </c>
    </row>
    <row r="7772" spans="1:3" ht="14.5" x14ac:dyDescent="0.35">
      <c r="A7772" s="104" t="s">
        <v>1455</v>
      </c>
      <c r="B7772" s="1">
        <v>44278</v>
      </c>
      <c r="C7772">
        <v>16</v>
      </c>
    </row>
    <row r="7773" spans="1:3" ht="14.5" x14ac:dyDescent="0.35">
      <c r="A7773" s="104" t="s">
        <v>1307</v>
      </c>
      <c r="B7773" s="1">
        <v>44278</v>
      </c>
      <c r="C7773">
        <v>2500</v>
      </c>
    </row>
    <row r="7774" spans="1:3" ht="14.5" x14ac:dyDescent="0.35">
      <c r="A7774" s="104" t="s">
        <v>621</v>
      </c>
      <c r="B7774" s="1">
        <v>44278</v>
      </c>
      <c r="C7774">
        <v>2</v>
      </c>
    </row>
    <row r="7775" spans="1:3" ht="14.5" x14ac:dyDescent="0.35">
      <c r="A7775" s="104" t="s">
        <v>1604</v>
      </c>
      <c r="B7775" s="1">
        <v>44278</v>
      </c>
      <c r="C7775">
        <v>200</v>
      </c>
    </row>
    <row r="7776" spans="1:3" ht="14.5" x14ac:dyDescent="0.35">
      <c r="A7776" s="104" t="s">
        <v>1977</v>
      </c>
      <c r="B7776" s="1">
        <v>44278</v>
      </c>
      <c r="C7776">
        <v>50</v>
      </c>
    </row>
    <row r="7777" spans="1:3" ht="14.5" x14ac:dyDescent="0.35">
      <c r="A7777" s="104" t="s">
        <v>1347</v>
      </c>
      <c r="B7777" s="1">
        <v>44278</v>
      </c>
      <c r="C7777">
        <v>250</v>
      </c>
    </row>
    <row r="7778" spans="1:3" ht="14.5" x14ac:dyDescent="0.35">
      <c r="A7778" s="104" t="s">
        <v>1870</v>
      </c>
      <c r="B7778" s="1">
        <v>44278</v>
      </c>
      <c r="C7778">
        <v>16</v>
      </c>
    </row>
    <row r="7779" spans="1:3" ht="14.5" x14ac:dyDescent="0.35">
      <c r="A7779" s="104" t="s">
        <v>1804</v>
      </c>
      <c r="B7779" s="1">
        <v>44278</v>
      </c>
      <c r="C7779">
        <v>18</v>
      </c>
    </row>
    <row r="7780" spans="1:3" ht="14.5" x14ac:dyDescent="0.35">
      <c r="A7780" s="104" t="s">
        <v>2358</v>
      </c>
      <c r="B7780" s="1">
        <v>44278</v>
      </c>
      <c r="C7780">
        <v>60</v>
      </c>
    </row>
    <row r="7781" spans="1:3" ht="14.5" x14ac:dyDescent="0.35">
      <c r="A7781" s="104" t="s">
        <v>333</v>
      </c>
      <c r="B7781" s="1">
        <v>44278</v>
      </c>
      <c r="C7781">
        <v>60</v>
      </c>
    </row>
    <row r="7782" spans="1:3" ht="14.5" x14ac:dyDescent="0.35">
      <c r="A7782" s="104" t="s">
        <v>2329</v>
      </c>
      <c r="B7782" s="1">
        <v>44278</v>
      </c>
      <c r="C7782">
        <v>18</v>
      </c>
    </row>
    <row r="7783" spans="1:3" ht="14.5" x14ac:dyDescent="0.35">
      <c r="A7783" s="104" t="s">
        <v>2203</v>
      </c>
      <c r="B7783" s="1">
        <v>44278</v>
      </c>
      <c r="C7783">
        <v>24</v>
      </c>
    </row>
    <row r="7784" spans="1:3" ht="14.5" x14ac:dyDescent="0.35">
      <c r="A7784" s="104" t="s">
        <v>2203</v>
      </c>
      <c r="B7784" s="1">
        <v>44278</v>
      </c>
      <c r="C7784">
        <v>6</v>
      </c>
    </row>
    <row r="7785" spans="1:3" ht="14.5" x14ac:dyDescent="0.35">
      <c r="A7785" s="104" t="s">
        <v>3675</v>
      </c>
      <c r="B7785" s="1">
        <v>44278</v>
      </c>
      <c r="C7785">
        <v>6</v>
      </c>
    </row>
    <row r="7786" spans="1:3" ht="14.5" x14ac:dyDescent="0.35">
      <c r="A7786" s="104" t="s">
        <v>3675</v>
      </c>
      <c r="B7786" s="1">
        <v>44278</v>
      </c>
      <c r="C7786">
        <v>66</v>
      </c>
    </row>
    <row r="7787" spans="1:3" ht="14.5" x14ac:dyDescent="0.35">
      <c r="A7787" s="104" t="s">
        <v>2309</v>
      </c>
      <c r="B7787" s="1">
        <v>44278</v>
      </c>
      <c r="C7787">
        <v>24</v>
      </c>
    </row>
    <row r="7788" spans="1:3" ht="14.5" x14ac:dyDescent="0.35">
      <c r="A7788" s="104" t="s">
        <v>367</v>
      </c>
      <c r="B7788" s="1">
        <v>44278</v>
      </c>
      <c r="C7788">
        <v>32</v>
      </c>
    </row>
    <row r="7789" spans="1:3" ht="14.5" x14ac:dyDescent="0.35">
      <c r="A7789" s="104" t="s">
        <v>938</v>
      </c>
      <c r="B7789" s="1">
        <v>44278</v>
      </c>
      <c r="C7789">
        <v>120</v>
      </c>
    </row>
    <row r="7790" spans="1:3" ht="14.5" x14ac:dyDescent="0.35">
      <c r="A7790" s="104" t="s">
        <v>281</v>
      </c>
      <c r="B7790" s="1">
        <v>44278</v>
      </c>
      <c r="C7790">
        <v>24</v>
      </c>
    </row>
    <row r="7791" spans="1:3" ht="14.5" x14ac:dyDescent="0.35">
      <c r="A7791" s="104" t="s">
        <v>370</v>
      </c>
      <c r="B7791" s="1">
        <v>44278</v>
      </c>
      <c r="C7791">
        <v>60</v>
      </c>
    </row>
    <row r="7792" spans="1:3" ht="14.5" x14ac:dyDescent="0.35">
      <c r="A7792" s="104" t="s">
        <v>473</v>
      </c>
      <c r="B7792" s="1">
        <v>44278</v>
      </c>
      <c r="C7792">
        <v>76</v>
      </c>
    </row>
    <row r="7793" spans="1:3" ht="14.5" x14ac:dyDescent="0.35">
      <c r="A7793" s="104" t="s">
        <v>473</v>
      </c>
      <c r="B7793" s="1">
        <v>44278</v>
      </c>
      <c r="C7793">
        <v>28</v>
      </c>
    </row>
    <row r="7794" spans="1:3" ht="14.5" x14ac:dyDescent="0.35">
      <c r="A7794" s="104" t="s">
        <v>3676</v>
      </c>
      <c r="B7794" s="1">
        <v>44278</v>
      </c>
      <c r="C7794">
        <v>1</v>
      </c>
    </row>
    <row r="7795" spans="1:3" ht="14.5" x14ac:dyDescent="0.35">
      <c r="A7795" s="104" t="s">
        <v>3151</v>
      </c>
      <c r="B7795" s="1">
        <v>44278</v>
      </c>
      <c r="C7795">
        <v>24</v>
      </c>
    </row>
    <row r="7796" spans="1:3" ht="14.5" x14ac:dyDescent="0.35">
      <c r="A7796" s="104" t="s">
        <v>3153</v>
      </c>
      <c r="B7796" s="1">
        <v>44278</v>
      </c>
      <c r="C7796">
        <v>8</v>
      </c>
    </row>
    <row r="7797" spans="1:3" ht="14.5" x14ac:dyDescent="0.35">
      <c r="A7797" s="104" t="s">
        <v>2702</v>
      </c>
      <c r="B7797" s="1">
        <v>44278</v>
      </c>
      <c r="C7797">
        <v>2</v>
      </c>
    </row>
    <row r="7798" spans="1:3" ht="14.5" x14ac:dyDescent="0.35">
      <c r="A7798" s="104" t="s">
        <v>2702</v>
      </c>
      <c r="B7798" s="1">
        <v>44278</v>
      </c>
      <c r="C7798">
        <v>22</v>
      </c>
    </row>
    <row r="7799" spans="1:3" ht="14.5" x14ac:dyDescent="0.35">
      <c r="A7799" s="104" t="s">
        <v>3677</v>
      </c>
      <c r="B7799" s="1">
        <v>44278</v>
      </c>
      <c r="C7799">
        <v>154</v>
      </c>
    </row>
    <row r="7800" spans="1:3" ht="14.5" x14ac:dyDescent="0.35">
      <c r="A7800" s="104" t="s">
        <v>3677</v>
      </c>
      <c r="B7800" s="1">
        <v>44278</v>
      </c>
      <c r="C7800">
        <v>2</v>
      </c>
    </row>
    <row r="7801" spans="1:3" ht="14.5" x14ac:dyDescent="0.35">
      <c r="A7801" s="104" t="s">
        <v>1430</v>
      </c>
      <c r="B7801" s="1">
        <v>44278</v>
      </c>
      <c r="C7801">
        <v>54</v>
      </c>
    </row>
    <row r="7802" spans="1:3" ht="14.5" x14ac:dyDescent="0.35">
      <c r="A7802" s="104" t="s">
        <v>1430</v>
      </c>
      <c r="B7802" s="1">
        <v>44278</v>
      </c>
      <c r="C7802">
        <v>6</v>
      </c>
    </row>
    <row r="7803" spans="1:3" ht="14.5" x14ac:dyDescent="0.35">
      <c r="A7803" s="104" t="s">
        <v>3678</v>
      </c>
      <c r="B7803" s="1">
        <v>44278</v>
      </c>
      <c r="C7803">
        <v>60</v>
      </c>
    </row>
    <row r="7804" spans="1:3" ht="14.5" x14ac:dyDescent="0.35">
      <c r="A7804" s="104" t="s">
        <v>3155</v>
      </c>
      <c r="B7804" s="1">
        <v>44278</v>
      </c>
      <c r="C7804">
        <v>30</v>
      </c>
    </row>
    <row r="7805" spans="1:3" ht="14.5" x14ac:dyDescent="0.35">
      <c r="A7805" s="104" t="s">
        <v>3155</v>
      </c>
      <c r="B7805" s="1">
        <v>44278</v>
      </c>
      <c r="C7805">
        <v>10</v>
      </c>
    </row>
    <row r="7806" spans="1:3" ht="14.5" x14ac:dyDescent="0.35">
      <c r="A7806" s="104" t="s">
        <v>3155</v>
      </c>
      <c r="B7806" s="1">
        <v>44278</v>
      </c>
      <c r="C7806">
        <v>32</v>
      </c>
    </row>
    <row r="7807" spans="1:3" ht="14.5" x14ac:dyDescent="0.35">
      <c r="A7807" s="104" t="s">
        <v>472</v>
      </c>
      <c r="B7807" s="1">
        <v>44278</v>
      </c>
      <c r="C7807">
        <v>5</v>
      </c>
    </row>
    <row r="7808" spans="1:3" ht="14.5" x14ac:dyDescent="0.35">
      <c r="A7808" s="104" t="s">
        <v>1140</v>
      </c>
      <c r="B7808" s="1">
        <v>44278</v>
      </c>
      <c r="C7808">
        <v>1</v>
      </c>
    </row>
    <row r="7809" spans="1:3" ht="14.5" x14ac:dyDescent="0.35">
      <c r="A7809" s="104" t="s">
        <v>3622</v>
      </c>
      <c r="B7809" s="1">
        <v>44278</v>
      </c>
      <c r="C7809">
        <v>1</v>
      </c>
    </row>
    <row r="7810" spans="1:3" ht="14.5" x14ac:dyDescent="0.35">
      <c r="A7810" s="104" t="s">
        <v>3679</v>
      </c>
      <c r="B7810" s="1">
        <v>44278</v>
      </c>
      <c r="C7810">
        <v>1</v>
      </c>
    </row>
    <row r="7811" spans="1:3" ht="14.5" x14ac:dyDescent="0.35">
      <c r="A7811" s="104" t="s">
        <v>3680</v>
      </c>
      <c r="B7811" s="1">
        <v>44278</v>
      </c>
      <c r="C7811">
        <v>3</v>
      </c>
    </row>
    <row r="7812" spans="1:3" ht="14.5" x14ac:dyDescent="0.35">
      <c r="A7812" s="105" t="s">
        <v>527</v>
      </c>
      <c r="B7812" s="1">
        <v>44278</v>
      </c>
      <c r="C7812">
        <v>1</v>
      </c>
    </row>
    <row r="7813" spans="1:3" ht="14.5" x14ac:dyDescent="0.35">
      <c r="A7813" s="105" t="s">
        <v>156</v>
      </c>
      <c r="B7813" s="1">
        <v>44278</v>
      </c>
      <c r="C7813">
        <v>3</v>
      </c>
    </row>
    <row r="7814" spans="1:3" ht="14.5" x14ac:dyDescent="0.35">
      <c r="A7814" s="105" t="s">
        <v>75</v>
      </c>
      <c r="B7814" s="1">
        <v>44278</v>
      </c>
      <c r="C7814">
        <v>1</v>
      </c>
    </row>
    <row r="7815" spans="1:3" ht="14.5" x14ac:dyDescent="0.35">
      <c r="A7815" s="104" t="s">
        <v>2552</v>
      </c>
      <c r="B7815" s="1">
        <v>44278</v>
      </c>
      <c r="C7815">
        <v>16</v>
      </c>
    </row>
    <row r="7816" spans="1:3" ht="14.5" x14ac:dyDescent="0.35">
      <c r="A7816" s="104" t="s">
        <v>1287</v>
      </c>
      <c r="B7816" s="1">
        <v>44278</v>
      </c>
      <c r="C7816">
        <v>4000</v>
      </c>
    </row>
    <row r="7817" spans="1:3" ht="14.5" x14ac:dyDescent="0.35">
      <c r="A7817" s="104" t="s">
        <v>3073</v>
      </c>
      <c r="B7817" s="1">
        <v>44278</v>
      </c>
      <c r="C7817">
        <v>4</v>
      </c>
    </row>
    <row r="7818" spans="1:3" ht="14.5" x14ac:dyDescent="0.35">
      <c r="A7818" s="104" t="s">
        <v>2619</v>
      </c>
      <c r="B7818" s="1">
        <v>44278</v>
      </c>
      <c r="C7818">
        <v>4</v>
      </c>
    </row>
    <row r="7819" spans="1:3" ht="14.5" x14ac:dyDescent="0.35">
      <c r="A7819" s="104" t="s">
        <v>3594</v>
      </c>
      <c r="B7819" s="1">
        <v>44278</v>
      </c>
      <c r="C7819">
        <v>4</v>
      </c>
    </row>
    <row r="7820" spans="1:3" ht="14.5" x14ac:dyDescent="0.35">
      <c r="A7820" s="104" t="s">
        <v>1547</v>
      </c>
      <c r="B7820" s="1">
        <v>44278</v>
      </c>
      <c r="C7820">
        <v>32</v>
      </c>
    </row>
    <row r="7821" spans="1:3" ht="14.5" x14ac:dyDescent="0.35">
      <c r="A7821" s="104" t="s">
        <v>3070</v>
      </c>
      <c r="B7821" s="1">
        <v>44278</v>
      </c>
      <c r="C7821">
        <v>8</v>
      </c>
    </row>
    <row r="7822" spans="1:3" ht="14.5" x14ac:dyDescent="0.35">
      <c r="A7822" s="104" t="s">
        <v>3681</v>
      </c>
      <c r="B7822" s="1">
        <v>44278</v>
      </c>
      <c r="C7822">
        <v>10</v>
      </c>
    </row>
    <row r="7823" spans="1:3" ht="14.5" x14ac:dyDescent="0.35">
      <c r="A7823" s="104" t="s">
        <v>3682</v>
      </c>
      <c r="B7823" s="1">
        <v>44278</v>
      </c>
      <c r="C7823">
        <v>10</v>
      </c>
    </row>
    <row r="7824" spans="1:3" ht="14.5" x14ac:dyDescent="0.35">
      <c r="A7824" s="104" t="s">
        <v>3656</v>
      </c>
      <c r="B7824" s="1">
        <v>44278</v>
      </c>
      <c r="C7824">
        <v>5</v>
      </c>
    </row>
    <row r="7825" spans="1:3" ht="14.5" x14ac:dyDescent="0.35">
      <c r="A7825" s="104" t="s">
        <v>3235</v>
      </c>
      <c r="B7825" s="1">
        <v>44278</v>
      </c>
      <c r="C7825">
        <v>1</v>
      </c>
    </row>
    <row r="7826" spans="1:3" ht="14.5" x14ac:dyDescent="0.35">
      <c r="A7826" s="104" t="s">
        <v>2187</v>
      </c>
      <c r="B7826" s="1">
        <v>44278</v>
      </c>
      <c r="C7826">
        <v>2</v>
      </c>
    </row>
    <row r="7827" spans="1:3" ht="14.5" x14ac:dyDescent="0.35">
      <c r="A7827" s="104" t="s">
        <v>1592</v>
      </c>
      <c r="B7827" s="1">
        <v>44278</v>
      </c>
      <c r="C7827">
        <v>1</v>
      </c>
    </row>
    <row r="7828" spans="1:3" ht="14.5" x14ac:dyDescent="0.35">
      <c r="A7828" s="104" t="s">
        <v>1592</v>
      </c>
      <c r="B7828" s="1">
        <v>44278</v>
      </c>
      <c r="C7828">
        <v>1</v>
      </c>
    </row>
    <row r="7829" spans="1:3" ht="14.5" x14ac:dyDescent="0.35">
      <c r="A7829" s="104" t="s">
        <v>1356</v>
      </c>
      <c r="B7829" s="1">
        <v>44278</v>
      </c>
      <c r="C7829">
        <v>36</v>
      </c>
    </row>
    <row r="7830" spans="1:3" ht="14.5" x14ac:dyDescent="0.35">
      <c r="A7830" s="104" t="s">
        <v>1573</v>
      </c>
      <c r="B7830" s="1">
        <v>44278</v>
      </c>
      <c r="C7830">
        <v>12</v>
      </c>
    </row>
    <row r="7831" spans="1:3" ht="14.5" x14ac:dyDescent="0.35">
      <c r="A7831" s="104" t="s">
        <v>1334</v>
      </c>
      <c r="B7831" s="1">
        <v>44278</v>
      </c>
      <c r="C7831">
        <v>64</v>
      </c>
    </row>
    <row r="7832" spans="1:3" ht="14.5" x14ac:dyDescent="0.35">
      <c r="A7832" s="104" t="s">
        <v>3348</v>
      </c>
      <c r="B7832" s="1">
        <v>44279</v>
      </c>
      <c r="C7832">
        <v>7</v>
      </c>
    </row>
    <row r="7833" spans="1:3" ht="14.5" x14ac:dyDescent="0.35">
      <c r="A7833" s="104" t="s">
        <v>1279</v>
      </c>
      <c r="B7833" s="1">
        <v>44279</v>
      </c>
      <c r="C7833">
        <v>4100</v>
      </c>
    </row>
    <row r="7834" spans="1:3" ht="14.5" x14ac:dyDescent="0.35">
      <c r="A7834" s="104" t="s">
        <v>3644</v>
      </c>
      <c r="B7834" s="1">
        <v>44279</v>
      </c>
      <c r="C7834">
        <v>1</v>
      </c>
    </row>
    <row r="7835" spans="1:3" ht="14.5" x14ac:dyDescent="0.35">
      <c r="A7835" s="104" t="s">
        <v>721</v>
      </c>
      <c r="B7835" s="1">
        <v>44279</v>
      </c>
      <c r="C7835">
        <v>6</v>
      </c>
    </row>
    <row r="7836" spans="1:3" ht="14.5" x14ac:dyDescent="0.35">
      <c r="A7836" s="104" t="s">
        <v>2909</v>
      </c>
      <c r="B7836" s="1">
        <v>44279</v>
      </c>
      <c r="C7836">
        <v>14</v>
      </c>
    </row>
    <row r="7837" spans="1:3" ht="14.5" x14ac:dyDescent="0.35">
      <c r="A7837" s="104" t="s">
        <v>1484</v>
      </c>
      <c r="B7837" s="1">
        <v>44279</v>
      </c>
      <c r="C7837">
        <v>100</v>
      </c>
    </row>
    <row r="7838" spans="1:3" ht="14.5" x14ac:dyDescent="0.35">
      <c r="A7838" s="104" t="s">
        <v>1804</v>
      </c>
      <c r="B7838" s="1">
        <v>44279</v>
      </c>
      <c r="C7838">
        <v>66</v>
      </c>
    </row>
    <row r="7839" spans="1:3" ht="14.5" x14ac:dyDescent="0.35">
      <c r="A7839" s="104" t="s">
        <v>1484</v>
      </c>
      <c r="B7839" s="1">
        <v>44279</v>
      </c>
      <c r="C7839">
        <v>100</v>
      </c>
    </row>
    <row r="7840" spans="1:3" ht="14.5" x14ac:dyDescent="0.35">
      <c r="A7840" s="104" t="s">
        <v>3266</v>
      </c>
      <c r="B7840" s="1">
        <v>44279</v>
      </c>
      <c r="C7840">
        <v>24</v>
      </c>
    </row>
    <row r="7841" spans="1:3" ht="14.5" x14ac:dyDescent="0.35">
      <c r="A7841" s="104" t="s">
        <v>2905</v>
      </c>
      <c r="B7841" s="1">
        <v>44279</v>
      </c>
      <c r="C7841">
        <v>1</v>
      </c>
    </row>
    <row r="7842" spans="1:3" ht="14.5" x14ac:dyDescent="0.35">
      <c r="A7842" s="104" t="s">
        <v>3645</v>
      </c>
      <c r="B7842" s="1">
        <v>44279</v>
      </c>
      <c r="C7842">
        <v>1</v>
      </c>
    </row>
    <row r="7843" spans="1:3" ht="14.5" x14ac:dyDescent="0.35">
      <c r="A7843" s="104" t="s">
        <v>1279</v>
      </c>
      <c r="B7843" s="1">
        <v>44279</v>
      </c>
      <c r="C7843">
        <v>2700</v>
      </c>
    </row>
    <row r="7844" spans="1:3" ht="14.5" x14ac:dyDescent="0.35">
      <c r="A7844" s="104" t="s">
        <v>1557</v>
      </c>
      <c r="B7844" s="1">
        <v>44279</v>
      </c>
      <c r="C7844">
        <v>400</v>
      </c>
    </row>
    <row r="7845" spans="1:3" ht="14.5" x14ac:dyDescent="0.35">
      <c r="A7845" s="104" t="s">
        <v>2329</v>
      </c>
      <c r="B7845" s="1">
        <v>44279</v>
      </c>
      <c r="C7845">
        <v>54</v>
      </c>
    </row>
    <row r="7846" spans="1:3" ht="14.5" x14ac:dyDescent="0.35">
      <c r="A7846" s="104" t="s">
        <v>2901</v>
      </c>
      <c r="B7846" s="1">
        <v>44279</v>
      </c>
      <c r="C7846">
        <v>3</v>
      </c>
    </row>
    <row r="7847" spans="1:3" ht="14.5" x14ac:dyDescent="0.35">
      <c r="A7847" s="104" t="s">
        <v>725</v>
      </c>
      <c r="B7847" s="1">
        <v>44279</v>
      </c>
      <c r="C7847">
        <v>2</v>
      </c>
    </row>
    <row r="7848" spans="1:3" ht="14.5" x14ac:dyDescent="0.35">
      <c r="A7848" s="104" t="s">
        <v>726</v>
      </c>
      <c r="B7848" s="1">
        <v>44279</v>
      </c>
      <c r="C7848">
        <v>1</v>
      </c>
    </row>
    <row r="7849" spans="1:3" ht="14.5" x14ac:dyDescent="0.35">
      <c r="A7849" s="104" t="s">
        <v>3683</v>
      </c>
      <c r="B7849" s="1">
        <v>44279</v>
      </c>
      <c r="C7849">
        <v>6</v>
      </c>
    </row>
    <row r="7850" spans="1:3" ht="14.5" x14ac:dyDescent="0.35">
      <c r="A7850" s="104" t="s">
        <v>372</v>
      </c>
      <c r="B7850" s="1">
        <v>44279</v>
      </c>
      <c r="C7850">
        <v>4</v>
      </c>
    </row>
    <row r="7851" spans="1:3" ht="14.5" x14ac:dyDescent="0.35">
      <c r="A7851" s="104" t="s">
        <v>1918</v>
      </c>
      <c r="B7851" s="1">
        <v>44279</v>
      </c>
      <c r="C7851">
        <v>12</v>
      </c>
    </row>
    <row r="7852" spans="1:3" ht="14.5" x14ac:dyDescent="0.35">
      <c r="A7852" s="104" t="s">
        <v>1918</v>
      </c>
      <c r="B7852" s="1">
        <v>44279</v>
      </c>
      <c r="C7852">
        <v>93</v>
      </c>
    </row>
    <row r="7853" spans="1:3" ht="14.5" x14ac:dyDescent="0.35">
      <c r="A7853" s="104" t="s">
        <v>1918</v>
      </c>
      <c r="B7853" s="1">
        <v>44279</v>
      </c>
      <c r="C7853">
        <v>6</v>
      </c>
    </row>
    <row r="7854" spans="1:3" ht="14.5" x14ac:dyDescent="0.35">
      <c r="A7854" s="104" t="s">
        <v>1324</v>
      </c>
      <c r="B7854" s="1">
        <v>44279</v>
      </c>
      <c r="C7854">
        <v>200</v>
      </c>
    </row>
    <row r="7855" spans="1:3" ht="14.5" x14ac:dyDescent="0.35">
      <c r="A7855" s="104" t="s">
        <v>2485</v>
      </c>
      <c r="B7855" s="1">
        <v>44279</v>
      </c>
      <c r="C7855">
        <v>1</v>
      </c>
    </row>
    <row r="7856" spans="1:3" ht="14.5" x14ac:dyDescent="0.35">
      <c r="A7856" s="104" t="s">
        <v>2485</v>
      </c>
      <c r="B7856" s="1">
        <v>44279</v>
      </c>
      <c r="C7856">
        <v>2</v>
      </c>
    </row>
    <row r="7857" spans="1:3" ht="14.5" x14ac:dyDescent="0.35">
      <c r="A7857" s="104" t="s">
        <v>493</v>
      </c>
      <c r="B7857" s="1">
        <v>44279</v>
      </c>
      <c r="C7857">
        <v>8</v>
      </c>
    </row>
    <row r="7858" spans="1:3" ht="14.5" x14ac:dyDescent="0.35">
      <c r="A7858" s="104" t="s">
        <v>653</v>
      </c>
      <c r="B7858" s="1">
        <v>44279</v>
      </c>
      <c r="C7858">
        <v>1</v>
      </c>
    </row>
    <row r="7859" spans="1:3" ht="14.5" x14ac:dyDescent="0.35">
      <c r="A7859" s="104" t="s">
        <v>728</v>
      </c>
      <c r="B7859" s="1">
        <v>44279</v>
      </c>
      <c r="C7859">
        <v>10</v>
      </c>
    </row>
    <row r="7860" spans="1:3" ht="14.5" x14ac:dyDescent="0.35">
      <c r="A7860" s="104" t="s">
        <v>1491</v>
      </c>
      <c r="B7860" s="1">
        <v>44279</v>
      </c>
      <c r="C7860">
        <v>16</v>
      </c>
    </row>
    <row r="7861" spans="1:3" ht="14.5" x14ac:dyDescent="0.35">
      <c r="A7861" s="104" t="s">
        <v>1408</v>
      </c>
      <c r="B7861" s="1">
        <v>44279</v>
      </c>
      <c r="C7861">
        <v>32</v>
      </c>
    </row>
    <row r="7862" spans="1:3" ht="14.5" x14ac:dyDescent="0.35">
      <c r="A7862" s="104" t="s">
        <v>3415</v>
      </c>
      <c r="B7862" s="1">
        <v>44279</v>
      </c>
      <c r="C7862">
        <v>10</v>
      </c>
    </row>
    <row r="7863" spans="1:3" ht="14.5" x14ac:dyDescent="0.35">
      <c r="A7863" s="104" t="s">
        <v>2361</v>
      </c>
      <c r="B7863" s="1">
        <v>44279</v>
      </c>
      <c r="C7863">
        <v>4</v>
      </c>
    </row>
    <row r="7864" spans="1:3" ht="14.5" x14ac:dyDescent="0.35">
      <c r="A7864" s="104" t="s">
        <v>1889</v>
      </c>
      <c r="B7864" s="1">
        <v>44279</v>
      </c>
      <c r="C7864">
        <v>4</v>
      </c>
    </row>
    <row r="7865" spans="1:3" ht="14.5" x14ac:dyDescent="0.35">
      <c r="A7865" s="104" t="s">
        <v>1889</v>
      </c>
      <c r="B7865" s="1">
        <v>44279</v>
      </c>
      <c r="C7865">
        <v>6</v>
      </c>
    </row>
    <row r="7866" spans="1:3" ht="14.5" x14ac:dyDescent="0.35">
      <c r="A7866" s="104" t="s">
        <v>2994</v>
      </c>
      <c r="B7866" s="1">
        <v>44279</v>
      </c>
      <c r="C7866">
        <v>1</v>
      </c>
    </row>
    <row r="7867" spans="1:3" ht="14.5" x14ac:dyDescent="0.35">
      <c r="A7867" s="104" t="s">
        <v>2745</v>
      </c>
      <c r="B7867" s="1">
        <v>44279</v>
      </c>
      <c r="C7867">
        <v>1</v>
      </c>
    </row>
    <row r="7868" spans="1:3" ht="14.5" x14ac:dyDescent="0.35">
      <c r="A7868" s="104" t="s">
        <v>3684</v>
      </c>
      <c r="B7868" s="1">
        <v>44279</v>
      </c>
      <c r="C7868">
        <v>1</v>
      </c>
    </row>
    <row r="7869" spans="1:3" ht="14.5" x14ac:dyDescent="0.35">
      <c r="A7869" s="104" t="s">
        <v>3398</v>
      </c>
      <c r="B7869" s="1">
        <v>44279</v>
      </c>
      <c r="C7869">
        <v>1</v>
      </c>
    </row>
    <row r="7870" spans="1:3" ht="14.5" x14ac:dyDescent="0.35">
      <c r="A7870" s="104" t="s">
        <v>424</v>
      </c>
      <c r="B7870" s="1">
        <v>44279</v>
      </c>
      <c r="C7870">
        <v>1</v>
      </c>
    </row>
    <row r="7871" spans="1:3" ht="14.5" x14ac:dyDescent="0.35">
      <c r="A7871" s="104" t="s">
        <v>1042</v>
      </c>
      <c r="B7871" s="1">
        <v>44279</v>
      </c>
      <c r="C7871">
        <v>1</v>
      </c>
    </row>
    <row r="7872" spans="1:3" ht="14.5" x14ac:dyDescent="0.35">
      <c r="A7872" s="104" t="s">
        <v>544</v>
      </c>
      <c r="B7872" s="1">
        <v>44279</v>
      </c>
      <c r="C7872">
        <v>1</v>
      </c>
    </row>
    <row r="7873" spans="1:3" ht="14.5" x14ac:dyDescent="0.35">
      <c r="A7873" s="104" t="s">
        <v>666</v>
      </c>
      <c r="B7873" s="1">
        <v>44279</v>
      </c>
      <c r="C7873">
        <v>1</v>
      </c>
    </row>
    <row r="7874" spans="1:3" ht="14.5" x14ac:dyDescent="0.35">
      <c r="A7874" s="104" t="s">
        <v>1694</v>
      </c>
      <c r="B7874" s="1">
        <v>44279</v>
      </c>
      <c r="C7874">
        <v>100</v>
      </c>
    </row>
    <row r="7875" spans="1:3" ht="14.5" x14ac:dyDescent="0.35">
      <c r="A7875" s="104" t="s">
        <v>2301</v>
      </c>
      <c r="B7875" s="1">
        <v>44279</v>
      </c>
      <c r="C7875">
        <v>16</v>
      </c>
    </row>
    <row r="7876" spans="1:3" ht="14.5" x14ac:dyDescent="0.35">
      <c r="A7876" s="104" t="s">
        <v>3685</v>
      </c>
      <c r="B7876" s="1">
        <v>44279</v>
      </c>
      <c r="C7876">
        <v>16</v>
      </c>
    </row>
    <row r="7877" spans="1:3" ht="14.5" x14ac:dyDescent="0.35">
      <c r="A7877" s="104" t="s">
        <v>3686</v>
      </c>
      <c r="B7877" s="1">
        <v>44279</v>
      </c>
      <c r="C7877">
        <v>8</v>
      </c>
    </row>
    <row r="7878" spans="1:3" ht="14.5" x14ac:dyDescent="0.35">
      <c r="A7878" s="104" t="s">
        <v>1312</v>
      </c>
      <c r="B7878" s="1">
        <v>44279</v>
      </c>
      <c r="C7878">
        <v>100</v>
      </c>
    </row>
    <row r="7879" spans="1:3" ht="14.5" x14ac:dyDescent="0.35">
      <c r="A7879" s="104" t="s">
        <v>1279</v>
      </c>
      <c r="B7879" s="1">
        <v>44279</v>
      </c>
      <c r="C7879">
        <v>100</v>
      </c>
    </row>
    <row r="7880" spans="1:3" ht="14.5" x14ac:dyDescent="0.35">
      <c r="A7880" s="104" t="s">
        <v>1364</v>
      </c>
      <c r="B7880" s="1">
        <v>44279</v>
      </c>
      <c r="C7880">
        <v>2</v>
      </c>
    </row>
    <row r="7881" spans="1:3" ht="14.5" x14ac:dyDescent="0.35">
      <c r="A7881" s="104" t="s">
        <v>3348</v>
      </c>
      <c r="B7881" s="1">
        <v>44279</v>
      </c>
      <c r="C7881">
        <v>3</v>
      </c>
    </row>
    <row r="7882" spans="1:3" ht="14.5" x14ac:dyDescent="0.35">
      <c r="A7882" s="104" t="s">
        <v>3687</v>
      </c>
      <c r="B7882" s="1">
        <v>44279</v>
      </c>
      <c r="C7882">
        <v>1</v>
      </c>
    </row>
    <row r="7883" spans="1:3" ht="14.5" x14ac:dyDescent="0.35">
      <c r="A7883" s="104" t="s">
        <v>3688</v>
      </c>
      <c r="B7883" s="1">
        <v>44279</v>
      </c>
      <c r="C7883">
        <v>3</v>
      </c>
    </row>
    <row r="7884" spans="1:3" ht="14.5" x14ac:dyDescent="0.35">
      <c r="A7884" s="104" t="s">
        <v>2790</v>
      </c>
      <c r="B7884" s="1">
        <v>44279</v>
      </c>
      <c r="C7884">
        <v>1</v>
      </c>
    </row>
    <row r="7885" spans="1:3" ht="14.5" x14ac:dyDescent="0.35">
      <c r="A7885" s="104" t="s">
        <v>2714</v>
      </c>
      <c r="B7885" s="1">
        <v>44279</v>
      </c>
      <c r="C7885">
        <v>1</v>
      </c>
    </row>
    <row r="7886" spans="1:3" ht="14.5" x14ac:dyDescent="0.35">
      <c r="A7886" s="104" t="s">
        <v>3689</v>
      </c>
      <c r="B7886" s="1">
        <v>44279</v>
      </c>
      <c r="C7886">
        <v>1</v>
      </c>
    </row>
    <row r="7887" spans="1:3" ht="14.5" x14ac:dyDescent="0.35">
      <c r="A7887" s="104" t="s">
        <v>3018</v>
      </c>
      <c r="B7887" s="1">
        <v>44279</v>
      </c>
      <c r="C7887">
        <v>1</v>
      </c>
    </row>
    <row r="7888" spans="1:3" ht="14.5" x14ac:dyDescent="0.35">
      <c r="A7888" s="104" t="s">
        <v>1556</v>
      </c>
      <c r="B7888" s="1">
        <v>44279</v>
      </c>
      <c r="C7888">
        <v>1</v>
      </c>
    </row>
    <row r="7889" spans="1:3" ht="14.5" x14ac:dyDescent="0.35">
      <c r="A7889" s="104" t="s">
        <v>33</v>
      </c>
      <c r="B7889" s="1">
        <v>44279</v>
      </c>
      <c r="C7889">
        <v>1</v>
      </c>
    </row>
    <row r="7890" spans="1:3" ht="14.5" x14ac:dyDescent="0.35">
      <c r="A7890" s="104" t="s">
        <v>107</v>
      </c>
      <c r="B7890" s="1">
        <v>44279</v>
      </c>
      <c r="C7890">
        <v>1</v>
      </c>
    </row>
    <row r="7891" spans="1:3" ht="14.5" x14ac:dyDescent="0.35">
      <c r="A7891" s="104" t="s">
        <v>13</v>
      </c>
      <c r="B7891" s="1">
        <v>44279</v>
      </c>
      <c r="C7891">
        <v>1</v>
      </c>
    </row>
    <row r="7892" spans="1:3" ht="14.5" x14ac:dyDescent="0.35">
      <c r="A7892" s="104" t="s">
        <v>825</v>
      </c>
      <c r="B7892" s="1">
        <v>44279</v>
      </c>
      <c r="C7892">
        <v>1</v>
      </c>
    </row>
    <row r="7893" spans="1:3" ht="14.5" x14ac:dyDescent="0.35">
      <c r="A7893" s="104" t="s">
        <v>15</v>
      </c>
      <c r="B7893" s="1">
        <v>44279</v>
      </c>
      <c r="C7893">
        <v>1</v>
      </c>
    </row>
    <row r="7894" spans="1:3" ht="14.5" x14ac:dyDescent="0.35">
      <c r="A7894" s="104" t="s">
        <v>449</v>
      </c>
      <c r="B7894" s="1">
        <v>44279</v>
      </c>
      <c r="C7894">
        <v>2</v>
      </c>
    </row>
    <row r="7895" spans="1:3" ht="14.5" x14ac:dyDescent="0.35">
      <c r="A7895" s="104" t="s">
        <v>1030</v>
      </c>
      <c r="B7895" s="1">
        <v>44279</v>
      </c>
      <c r="C7895">
        <v>3</v>
      </c>
    </row>
    <row r="7896" spans="1:3" ht="14.5" x14ac:dyDescent="0.35">
      <c r="A7896" s="104" t="s">
        <v>395</v>
      </c>
      <c r="B7896" s="1">
        <v>44279</v>
      </c>
      <c r="C7896">
        <v>1</v>
      </c>
    </row>
    <row r="7897" spans="1:3" ht="14.5" x14ac:dyDescent="0.35">
      <c r="A7897" s="104" t="s">
        <v>1356</v>
      </c>
      <c r="B7897" s="1">
        <v>44279</v>
      </c>
      <c r="C7897">
        <v>24</v>
      </c>
    </row>
    <row r="7898" spans="1:3" ht="14.5" x14ac:dyDescent="0.35">
      <c r="A7898" s="104" t="s">
        <v>2020</v>
      </c>
      <c r="B7898" s="1">
        <v>44279</v>
      </c>
      <c r="C7898">
        <v>16</v>
      </c>
    </row>
    <row r="7899" spans="1:3" ht="14.5" x14ac:dyDescent="0.35">
      <c r="A7899" s="104" t="s">
        <v>19</v>
      </c>
      <c r="B7899" s="1">
        <v>44279</v>
      </c>
      <c r="C7899">
        <v>5</v>
      </c>
    </row>
    <row r="7900" spans="1:3" ht="14.5" x14ac:dyDescent="0.35">
      <c r="A7900" s="104" t="s">
        <v>1923</v>
      </c>
      <c r="B7900" s="1">
        <v>44279</v>
      </c>
      <c r="C7900">
        <v>2</v>
      </c>
    </row>
    <row r="7901" spans="1:3" ht="14.5" x14ac:dyDescent="0.35">
      <c r="A7901" s="104" t="s">
        <v>1752</v>
      </c>
      <c r="B7901" s="1">
        <v>44279</v>
      </c>
      <c r="C7901">
        <v>24</v>
      </c>
    </row>
    <row r="7902" spans="1:3" ht="14.5" x14ac:dyDescent="0.35">
      <c r="A7902" s="104" t="s">
        <v>1450</v>
      </c>
      <c r="B7902" s="1">
        <v>44279</v>
      </c>
      <c r="C7902">
        <v>32</v>
      </c>
    </row>
    <row r="7903" spans="1:3" ht="14.5" x14ac:dyDescent="0.35">
      <c r="A7903" s="104" t="s">
        <v>2011</v>
      </c>
      <c r="B7903" s="1">
        <v>44279</v>
      </c>
      <c r="C7903">
        <v>4</v>
      </c>
    </row>
    <row r="7904" spans="1:3" ht="14.5" x14ac:dyDescent="0.35">
      <c r="A7904" s="104" t="s">
        <v>2219</v>
      </c>
      <c r="B7904" s="1">
        <v>44279</v>
      </c>
      <c r="C7904">
        <v>16</v>
      </c>
    </row>
    <row r="7905" spans="1:3" ht="14.5" x14ac:dyDescent="0.35">
      <c r="A7905" s="104" t="s">
        <v>1802</v>
      </c>
      <c r="B7905" s="1">
        <v>44279</v>
      </c>
      <c r="C7905">
        <v>16</v>
      </c>
    </row>
    <row r="7906" spans="1:3" ht="14.5" x14ac:dyDescent="0.35">
      <c r="A7906" s="104" t="s">
        <v>1371</v>
      </c>
      <c r="B7906" s="1">
        <v>44279</v>
      </c>
      <c r="C7906">
        <v>1</v>
      </c>
    </row>
    <row r="7907" spans="1:3" ht="14.5" x14ac:dyDescent="0.35">
      <c r="A7907" s="104" t="s">
        <v>2823</v>
      </c>
      <c r="B7907" s="1">
        <v>44279</v>
      </c>
      <c r="C7907">
        <v>8</v>
      </c>
    </row>
    <row r="7908" spans="1:3" ht="14.5" x14ac:dyDescent="0.35">
      <c r="A7908" s="104" t="s">
        <v>1688</v>
      </c>
      <c r="B7908" s="1">
        <v>44279</v>
      </c>
      <c r="C7908">
        <v>16</v>
      </c>
    </row>
    <row r="7909" spans="1:3" ht="14.5" x14ac:dyDescent="0.35">
      <c r="A7909" s="104" t="s">
        <v>1927</v>
      </c>
      <c r="B7909" s="1">
        <v>44279</v>
      </c>
      <c r="C7909">
        <v>16</v>
      </c>
    </row>
    <row r="7910" spans="1:3" ht="14.5" x14ac:dyDescent="0.35">
      <c r="A7910" s="104" t="s">
        <v>1712</v>
      </c>
      <c r="B7910" s="1">
        <v>44279</v>
      </c>
      <c r="C7910">
        <v>32</v>
      </c>
    </row>
    <row r="7911" spans="1:3" ht="14.5" x14ac:dyDescent="0.35">
      <c r="A7911" s="104" t="s">
        <v>1390</v>
      </c>
      <c r="B7911" s="1">
        <v>44279</v>
      </c>
      <c r="C7911">
        <v>16</v>
      </c>
    </row>
    <row r="7912" spans="1:3" ht="14.5" x14ac:dyDescent="0.35">
      <c r="A7912" s="104" t="s">
        <v>2650</v>
      </c>
      <c r="B7912" s="1">
        <v>44279</v>
      </c>
      <c r="C7912">
        <v>16</v>
      </c>
    </row>
    <row r="7913" spans="1:3" ht="14.5" x14ac:dyDescent="0.35">
      <c r="A7913" s="104" t="s">
        <v>1755</v>
      </c>
      <c r="B7913" s="1">
        <v>44279</v>
      </c>
      <c r="C7913">
        <v>32</v>
      </c>
    </row>
    <row r="7914" spans="1:3" ht="14.5" x14ac:dyDescent="0.35">
      <c r="A7914" s="104" t="s">
        <v>3690</v>
      </c>
      <c r="B7914" s="1">
        <v>44279</v>
      </c>
      <c r="C7914">
        <v>8</v>
      </c>
    </row>
    <row r="7915" spans="1:3" ht="14.5" x14ac:dyDescent="0.35">
      <c r="A7915" s="104" t="s">
        <v>3691</v>
      </c>
      <c r="B7915" s="1">
        <v>44279</v>
      </c>
      <c r="C7915">
        <v>8</v>
      </c>
    </row>
    <row r="7916" spans="1:3" ht="14.5" x14ac:dyDescent="0.35">
      <c r="A7916" s="104" t="s">
        <v>2060</v>
      </c>
      <c r="B7916" s="1">
        <v>44279</v>
      </c>
      <c r="C7916">
        <v>8</v>
      </c>
    </row>
    <row r="7917" spans="1:3" ht="14.5" x14ac:dyDescent="0.35">
      <c r="A7917" s="104" t="s">
        <v>2664</v>
      </c>
      <c r="B7917" s="1">
        <v>44279</v>
      </c>
      <c r="C7917">
        <v>8</v>
      </c>
    </row>
    <row r="7918" spans="1:3" ht="14.5" x14ac:dyDescent="0.35">
      <c r="A7918" s="104" t="s">
        <v>2277</v>
      </c>
      <c r="B7918" s="1">
        <v>44279</v>
      </c>
      <c r="C7918">
        <v>8</v>
      </c>
    </row>
    <row r="7919" spans="1:3" ht="14.5" x14ac:dyDescent="0.35">
      <c r="A7919" s="104" t="s">
        <v>1948</v>
      </c>
      <c r="B7919" s="1">
        <v>44279</v>
      </c>
      <c r="C7919">
        <v>8</v>
      </c>
    </row>
    <row r="7920" spans="1:3" ht="14.5" x14ac:dyDescent="0.35">
      <c r="A7920" s="104" t="s">
        <v>1922</v>
      </c>
      <c r="B7920" s="1">
        <v>44279</v>
      </c>
      <c r="C7920">
        <v>8</v>
      </c>
    </row>
    <row r="7921" spans="1:3" ht="14.5" x14ac:dyDescent="0.35">
      <c r="A7921" s="104" t="s">
        <v>1949</v>
      </c>
      <c r="B7921" s="1">
        <v>44279</v>
      </c>
      <c r="C7921">
        <v>2</v>
      </c>
    </row>
    <row r="7922" spans="1:3" ht="14.5" x14ac:dyDescent="0.35">
      <c r="A7922" s="104" t="s">
        <v>2176</v>
      </c>
      <c r="B7922" s="1">
        <v>44279</v>
      </c>
      <c r="C7922">
        <v>8</v>
      </c>
    </row>
    <row r="7923" spans="1:3" ht="14.5" x14ac:dyDescent="0.35">
      <c r="A7923" s="104" t="s">
        <v>3040</v>
      </c>
      <c r="B7923" s="1">
        <v>44279</v>
      </c>
      <c r="C7923">
        <v>8</v>
      </c>
    </row>
    <row r="7924" spans="1:3" ht="14.5" x14ac:dyDescent="0.35">
      <c r="A7924" s="104" t="s">
        <v>3692</v>
      </c>
      <c r="B7924" s="1">
        <v>44279</v>
      </c>
      <c r="C7924">
        <v>4</v>
      </c>
    </row>
    <row r="7925" spans="1:3" ht="14.5" x14ac:dyDescent="0.35">
      <c r="A7925" s="104" t="s">
        <v>1680</v>
      </c>
      <c r="B7925" s="1">
        <v>44279</v>
      </c>
      <c r="C7925">
        <v>20</v>
      </c>
    </row>
    <row r="7926" spans="1:3" ht="14.5" x14ac:dyDescent="0.35">
      <c r="A7926" s="104" t="s">
        <v>3560</v>
      </c>
      <c r="B7926" s="1">
        <v>44279</v>
      </c>
      <c r="C7926">
        <v>4</v>
      </c>
    </row>
    <row r="7927" spans="1:3" ht="14.5" x14ac:dyDescent="0.35">
      <c r="A7927" s="104" t="s">
        <v>3693</v>
      </c>
      <c r="B7927" s="1">
        <v>44279</v>
      </c>
      <c r="C7927">
        <v>2</v>
      </c>
    </row>
    <row r="7928" spans="1:3" ht="14.5" x14ac:dyDescent="0.35">
      <c r="A7928" s="104" t="s">
        <v>3694</v>
      </c>
      <c r="B7928" s="1">
        <v>44279</v>
      </c>
      <c r="C7928">
        <v>12</v>
      </c>
    </row>
    <row r="7929" spans="1:3" ht="14.5" x14ac:dyDescent="0.35">
      <c r="A7929" s="104" t="s">
        <v>1491</v>
      </c>
      <c r="B7929" s="1">
        <v>44279</v>
      </c>
      <c r="C7929">
        <v>16</v>
      </c>
    </row>
    <row r="7930" spans="1:3" ht="14.5" x14ac:dyDescent="0.35">
      <c r="A7930" s="104" t="s">
        <v>2677</v>
      </c>
      <c r="B7930" s="1">
        <v>44279</v>
      </c>
      <c r="C7930">
        <v>6</v>
      </c>
    </row>
    <row r="7931" spans="1:3" ht="14.5" x14ac:dyDescent="0.35">
      <c r="A7931" s="104" t="s">
        <v>1930</v>
      </c>
      <c r="B7931" s="1">
        <v>44279</v>
      </c>
      <c r="C7931">
        <v>16</v>
      </c>
    </row>
    <row r="7932" spans="1:3" ht="14.5" x14ac:dyDescent="0.35">
      <c r="A7932" s="104" t="s">
        <v>1408</v>
      </c>
      <c r="B7932" s="1">
        <v>44279</v>
      </c>
      <c r="C7932">
        <v>136</v>
      </c>
    </row>
    <row r="7933" spans="1:3" ht="14.5" x14ac:dyDescent="0.35">
      <c r="A7933" s="104" t="s">
        <v>1408</v>
      </c>
      <c r="B7933" s="1">
        <v>44279</v>
      </c>
      <c r="C7933">
        <v>8</v>
      </c>
    </row>
    <row r="7934" spans="1:3" ht="14.5" x14ac:dyDescent="0.35">
      <c r="A7934" s="104" t="s">
        <v>1586</v>
      </c>
      <c r="B7934" s="1">
        <v>44279</v>
      </c>
      <c r="C7934">
        <v>12</v>
      </c>
    </row>
    <row r="7935" spans="1:3" ht="14.5" x14ac:dyDescent="0.35">
      <c r="A7935" s="104" t="s">
        <v>2012</v>
      </c>
      <c r="B7935" s="1">
        <v>44279</v>
      </c>
      <c r="C7935">
        <v>16</v>
      </c>
    </row>
    <row r="7936" spans="1:3" ht="14.5" x14ac:dyDescent="0.35">
      <c r="A7936" s="104" t="s">
        <v>1442</v>
      </c>
      <c r="B7936" s="1">
        <v>44279</v>
      </c>
      <c r="C7936">
        <v>40</v>
      </c>
    </row>
    <row r="7937" spans="1:3" ht="14.5" x14ac:dyDescent="0.35">
      <c r="A7937" s="104" t="s">
        <v>1442</v>
      </c>
      <c r="B7937" s="1">
        <v>44279</v>
      </c>
      <c r="C7937">
        <v>56</v>
      </c>
    </row>
    <row r="7938" spans="1:3" ht="14.5" x14ac:dyDescent="0.35">
      <c r="A7938" s="104" t="s">
        <v>2755</v>
      </c>
      <c r="B7938" s="1">
        <v>44279</v>
      </c>
      <c r="C7938">
        <v>8</v>
      </c>
    </row>
    <row r="7939" spans="1:3" ht="14.5" x14ac:dyDescent="0.35">
      <c r="A7939" s="104" t="s">
        <v>1444</v>
      </c>
      <c r="B7939" s="1">
        <v>44279</v>
      </c>
      <c r="C7939">
        <v>16</v>
      </c>
    </row>
    <row r="7940" spans="1:3" ht="14.5" x14ac:dyDescent="0.35">
      <c r="A7940" s="104" t="s">
        <v>1445</v>
      </c>
      <c r="B7940" s="1">
        <v>44279</v>
      </c>
      <c r="C7940">
        <v>36</v>
      </c>
    </row>
    <row r="7941" spans="1:3" ht="14.5" x14ac:dyDescent="0.35">
      <c r="A7941" s="104" t="s">
        <v>1588</v>
      </c>
      <c r="B7941" s="1">
        <v>44279</v>
      </c>
      <c r="C7941">
        <v>60</v>
      </c>
    </row>
    <row r="7942" spans="1:3" ht="14.5" x14ac:dyDescent="0.35">
      <c r="A7942" s="104" t="s">
        <v>1588</v>
      </c>
      <c r="B7942" s="1">
        <v>44279</v>
      </c>
      <c r="C7942">
        <v>84</v>
      </c>
    </row>
    <row r="7943" spans="1:3" ht="14.5" x14ac:dyDescent="0.35">
      <c r="A7943" s="104" t="s">
        <v>1571</v>
      </c>
      <c r="B7943" s="1">
        <v>44279</v>
      </c>
      <c r="C7943">
        <v>48</v>
      </c>
    </row>
    <row r="7944" spans="1:3" ht="14.5" x14ac:dyDescent="0.35">
      <c r="A7944" s="104" t="s">
        <v>1498</v>
      </c>
      <c r="B7944" s="1">
        <v>44279</v>
      </c>
      <c r="C7944">
        <v>112</v>
      </c>
    </row>
    <row r="7945" spans="1:3" ht="14.5" x14ac:dyDescent="0.35">
      <c r="A7945" s="104" t="s">
        <v>1448</v>
      </c>
      <c r="B7945" s="1">
        <v>44279</v>
      </c>
      <c r="C7945">
        <v>2</v>
      </c>
    </row>
    <row r="7946" spans="1:3" ht="14.5" x14ac:dyDescent="0.35">
      <c r="A7946" s="104" t="s">
        <v>1589</v>
      </c>
      <c r="B7946" s="1">
        <v>44279</v>
      </c>
      <c r="C7946">
        <v>16</v>
      </c>
    </row>
    <row r="7947" spans="1:3" ht="14.5" x14ac:dyDescent="0.35">
      <c r="A7947" s="104" t="s">
        <v>1421</v>
      </c>
      <c r="B7947" s="1">
        <v>44279</v>
      </c>
      <c r="C7947">
        <v>80</v>
      </c>
    </row>
    <row r="7948" spans="1:3" ht="14.5" x14ac:dyDescent="0.35">
      <c r="A7948" s="104" t="s">
        <v>1616</v>
      </c>
      <c r="B7948" s="1">
        <v>44279</v>
      </c>
      <c r="C7948">
        <v>31</v>
      </c>
    </row>
    <row r="7949" spans="1:3" ht="14.5" x14ac:dyDescent="0.35">
      <c r="A7949" s="104" t="s">
        <v>121</v>
      </c>
      <c r="B7949" s="1">
        <v>44279</v>
      </c>
      <c r="C7949">
        <v>1</v>
      </c>
    </row>
    <row r="7950" spans="1:3" ht="14.5" x14ac:dyDescent="0.35">
      <c r="A7950" s="104" t="s">
        <v>6</v>
      </c>
      <c r="B7950" s="1">
        <v>44279</v>
      </c>
      <c r="C7950">
        <v>5</v>
      </c>
    </row>
    <row r="7951" spans="1:3" ht="14.5" x14ac:dyDescent="0.35">
      <c r="A7951" s="104" t="s">
        <v>181</v>
      </c>
      <c r="B7951" s="1">
        <v>44279</v>
      </c>
      <c r="C7951">
        <v>1</v>
      </c>
    </row>
    <row r="7952" spans="1:3" ht="14.5" x14ac:dyDescent="0.35">
      <c r="A7952" s="104" t="s">
        <v>1346</v>
      </c>
      <c r="B7952" s="1">
        <v>44279</v>
      </c>
      <c r="C7952">
        <v>444</v>
      </c>
    </row>
    <row r="7953" spans="1:3" ht="14.5" x14ac:dyDescent="0.35">
      <c r="A7953" s="104" t="s">
        <v>1646</v>
      </c>
      <c r="B7953" s="1">
        <v>44279</v>
      </c>
      <c r="C7953">
        <v>16</v>
      </c>
    </row>
    <row r="7954" spans="1:3" ht="14.5" x14ac:dyDescent="0.35">
      <c r="A7954" s="104" t="s">
        <v>8</v>
      </c>
      <c r="B7954" s="1">
        <v>44279</v>
      </c>
      <c r="C7954">
        <v>18</v>
      </c>
    </row>
    <row r="7955" spans="1:3" ht="14.5" x14ac:dyDescent="0.35">
      <c r="A7955" s="104" t="s">
        <v>2042</v>
      </c>
      <c r="B7955" s="1">
        <v>44279</v>
      </c>
      <c r="C7955">
        <v>8</v>
      </c>
    </row>
    <row r="7956" spans="1:3" ht="14.5" x14ac:dyDescent="0.35">
      <c r="A7956" s="104" t="s">
        <v>1654</v>
      </c>
      <c r="B7956" s="1">
        <v>44279</v>
      </c>
      <c r="C7956">
        <v>16</v>
      </c>
    </row>
    <row r="7957" spans="1:3" ht="14.5" x14ac:dyDescent="0.35">
      <c r="A7957" s="104" t="s">
        <v>1504</v>
      </c>
      <c r="B7957" s="1">
        <v>44279</v>
      </c>
      <c r="C7957">
        <v>16</v>
      </c>
    </row>
    <row r="7958" spans="1:3" ht="14.5" x14ac:dyDescent="0.35">
      <c r="A7958" s="104" t="s">
        <v>1470</v>
      </c>
      <c r="B7958" s="1">
        <v>44279</v>
      </c>
      <c r="C7958">
        <v>8</v>
      </c>
    </row>
    <row r="7959" spans="1:3" ht="14.5" x14ac:dyDescent="0.35">
      <c r="A7959" s="104" t="s">
        <v>1314</v>
      </c>
      <c r="B7959" s="1">
        <v>44279</v>
      </c>
      <c r="C7959">
        <v>150</v>
      </c>
    </row>
    <row r="7960" spans="1:3" ht="14.5" x14ac:dyDescent="0.35">
      <c r="A7960" s="104" t="s">
        <v>1279</v>
      </c>
      <c r="B7960" s="1">
        <v>44279</v>
      </c>
      <c r="C7960">
        <v>100</v>
      </c>
    </row>
    <row r="7961" spans="1:3" ht="14.5" x14ac:dyDescent="0.35">
      <c r="A7961" s="104" t="s">
        <v>10</v>
      </c>
      <c r="B7961" s="1">
        <v>44279</v>
      </c>
      <c r="C7961">
        <v>1</v>
      </c>
    </row>
    <row r="7962" spans="1:3" ht="14.5" x14ac:dyDescent="0.35">
      <c r="A7962" s="104" t="s">
        <v>1334</v>
      </c>
      <c r="B7962" s="1">
        <v>44279</v>
      </c>
      <c r="C7962">
        <v>160</v>
      </c>
    </row>
    <row r="7963" spans="1:3" ht="14.5" x14ac:dyDescent="0.35">
      <c r="A7963" s="104" t="s">
        <v>1580</v>
      </c>
      <c r="B7963" s="1">
        <v>44279</v>
      </c>
      <c r="C7963">
        <v>3</v>
      </c>
    </row>
    <row r="7964" spans="1:3" ht="14.5" x14ac:dyDescent="0.35">
      <c r="A7964" s="104" t="s">
        <v>1690</v>
      </c>
      <c r="B7964" s="1">
        <v>44279</v>
      </c>
      <c r="C7964">
        <v>2</v>
      </c>
    </row>
    <row r="7965" spans="1:3" ht="14.5" x14ac:dyDescent="0.35">
      <c r="A7965" s="104" t="s">
        <v>1485</v>
      </c>
      <c r="B7965" s="1">
        <v>44279</v>
      </c>
      <c r="C7965">
        <v>3</v>
      </c>
    </row>
    <row r="7966" spans="1:3" ht="14.5" x14ac:dyDescent="0.35">
      <c r="A7966" s="104" t="s">
        <v>1284</v>
      </c>
      <c r="B7966" s="1">
        <v>44279</v>
      </c>
      <c r="C7966">
        <v>100</v>
      </c>
    </row>
    <row r="7967" spans="1:3" ht="14.5" x14ac:dyDescent="0.35">
      <c r="A7967" s="104" t="s">
        <v>1507</v>
      </c>
      <c r="B7967" s="1">
        <v>44279</v>
      </c>
      <c r="C7967">
        <v>200</v>
      </c>
    </row>
    <row r="7968" spans="1:3" ht="14.5" x14ac:dyDescent="0.35">
      <c r="A7968" s="104" t="s">
        <v>3695</v>
      </c>
      <c r="B7968" s="1">
        <v>44279</v>
      </c>
      <c r="C7968">
        <v>1</v>
      </c>
    </row>
    <row r="7969" spans="1:3" ht="14.5" x14ac:dyDescent="0.35">
      <c r="A7969" s="104" t="s">
        <v>3696</v>
      </c>
      <c r="B7969" s="1">
        <v>44279</v>
      </c>
      <c r="C7969">
        <v>12</v>
      </c>
    </row>
    <row r="7970" spans="1:3" ht="14.5" x14ac:dyDescent="0.35">
      <c r="A7970" s="104" t="s">
        <v>3696</v>
      </c>
      <c r="B7970" s="1">
        <v>44279</v>
      </c>
      <c r="C7970">
        <v>16</v>
      </c>
    </row>
    <row r="7971" spans="1:3" ht="14.5" x14ac:dyDescent="0.35">
      <c r="A7971" s="104" t="s">
        <v>1316</v>
      </c>
      <c r="B7971" s="1">
        <v>44279</v>
      </c>
      <c r="C7971">
        <v>100</v>
      </c>
    </row>
    <row r="7972" spans="1:3" ht="14.5" x14ac:dyDescent="0.35">
      <c r="A7972" s="104" t="s">
        <v>1299</v>
      </c>
      <c r="B7972" s="1">
        <v>44279</v>
      </c>
      <c r="C7972">
        <v>100</v>
      </c>
    </row>
    <row r="7973" spans="1:3" ht="14.5" x14ac:dyDescent="0.35">
      <c r="A7973" s="104" t="s">
        <v>3452</v>
      </c>
      <c r="B7973" s="1">
        <v>44279</v>
      </c>
      <c r="C7973">
        <v>2</v>
      </c>
    </row>
    <row r="7974" spans="1:3" ht="14.5" x14ac:dyDescent="0.35">
      <c r="A7974" s="104" t="s">
        <v>1450</v>
      </c>
      <c r="B7974" s="1">
        <v>44279</v>
      </c>
      <c r="C7974">
        <v>16</v>
      </c>
    </row>
    <row r="7975" spans="1:3" ht="14.5" x14ac:dyDescent="0.35">
      <c r="A7975" s="104" t="s">
        <v>1074</v>
      </c>
      <c r="B7975" s="1">
        <v>44279</v>
      </c>
      <c r="C7975">
        <v>1</v>
      </c>
    </row>
    <row r="7976" spans="1:3" ht="14.5" x14ac:dyDescent="0.35">
      <c r="A7976" s="104">
        <v>1541001</v>
      </c>
      <c r="B7976" s="1">
        <v>44279</v>
      </c>
      <c r="C7976">
        <v>2</v>
      </c>
    </row>
    <row r="7977" spans="1:3" ht="14.5" x14ac:dyDescent="0.35">
      <c r="A7977" s="104" t="s">
        <v>1134</v>
      </c>
      <c r="B7977" s="1">
        <v>44279</v>
      </c>
      <c r="C7977">
        <v>4</v>
      </c>
    </row>
    <row r="7978" spans="1:3" ht="14.5" x14ac:dyDescent="0.35">
      <c r="A7978" s="104" t="s">
        <v>1410</v>
      </c>
      <c r="B7978" s="1">
        <v>44279</v>
      </c>
      <c r="C7978">
        <v>100</v>
      </c>
    </row>
    <row r="7979" spans="1:3" ht="14.5" x14ac:dyDescent="0.35">
      <c r="A7979" s="104" t="s">
        <v>1391</v>
      </c>
      <c r="B7979" s="1">
        <v>44279</v>
      </c>
      <c r="C7979">
        <v>50</v>
      </c>
    </row>
    <row r="7980" spans="1:3" ht="14.5" x14ac:dyDescent="0.35">
      <c r="A7980" s="104" t="s">
        <v>1696</v>
      </c>
      <c r="B7980" s="1">
        <v>44279</v>
      </c>
      <c r="C7980">
        <v>100</v>
      </c>
    </row>
    <row r="7981" spans="1:3" ht="14.5" x14ac:dyDescent="0.35">
      <c r="A7981" s="104" t="s">
        <v>2298</v>
      </c>
      <c r="B7981" s="1">
        <v>44279</v>
      </c>
      <c r="C7981">
        <v>26</v>
      </c>
    </row>
    <row r="7982" spans="1:3" ht="14.5" x14ac:dyDescent="0.35">
      <c r="A7982" s="104" t="s">
        <v>1433</v>
      </c>
      <c r="B7982" s="1">
        <v>44279</v>
      </c>
      <c r="C7982">
        <v>100</v>
      </c>
    </row>
    <row r="7983" spans="1:3" ht="14.5" x14ac:dyDescent="0.35">
      <c r="A7983" s="104" t="s">
        <v>1457</v>
      </c>
      <c r="B7983" s="1">
        <v>44279</v>
      </c>
      <c r="C7983">
        <v>100</v>
      </c>
    </row>
    <row r="7984" spans="1:3" ht="14.5" x14ac:dyDescent="0.35">
      <c r="A7984" s="104" t="s">
        <v>1312</v>
      </c>
      <c r="B7984" s="1">
        <v>44279</v>
      </c>
      <c r="C7984">
        <v>400</v>
      </c>
    </row>
    <row r="7985" spans="1:3" ht="14.5" x14ac:dyDescent="0.35">
      <c r="A7985" s="104" t="s">
        <v>1279</v>
      </c>
      <c r="B7985" s="1">
        <v>44279</v>
      </c>
      <c r="C7985">
        <v>100</v>
      </c>
    </row>
    <row r="7986" spans="1:3" ht="14.5" x14ac:dyDescent="0.35">
      <c r="A7986" s="104" t="s">
        <v>3102</v>
      </c>
      <c r="B7986" s="1">
        <v>44279</v>
      </c>
      <c r="C7986">
        <v>2</v>
      </c>
    </row>
    <row r="7987" spans="1:3" ht="14.5" x14ac:dyDescent="0.35">
      <c r="A7987" s="104" t="s">
        <v>1135</v>
      </c>
      <c r="B7987" s="1">
        <v>44279</v>
      </c>
      <c r="C7987">
        <v>1</v>
      </c>
    </row>
    <row r="7988" spans="1:3" ht="14.5" x14ac:dyDescent="0.35">
      <c r="A7988" s="104" t="s">
        <v>315</v>
      </c>
      <c r="B7988" s="1">
        <v>44279</v>
      </c>
      <c r="C7988">
        <v>6</v>
      </c>
    </row>
    <row r="7989" spans="1:3" ht="14.5" x14ac:dyDescent="0.35">
      <c r="A7989" s="104" t="s">
        <v>934</v>
      </c>
      <c r="B7989" s="1">
        <v>44279</v>
      </c>
      <c r="C7989">
        <v>6</v>
      </c>
    </row>
    <row r="7990" spans="1:3" ht="14.5" x14ac:dyDescent="0.35">
      <c r="A7990" s="104" t="s">
        <v>3697</v>
      </c>
      <c r="B7990" s="1">
        <v>44279</v>
      </c>
      <c r="C7990">
        <v>1</v>
      </c>
    </row>
    <row r="7991" spans="1:3" ht="14.5" x14ac:dyDescent="0.35">
      <c r="A7991" s="104" t="s">
        <v>2909</v>
      </c>
      <c r="B7991" s="1">
        <v>44279</v>
      </c>
      <c r="C7991">
        <v>2</v>
      </c>
    </row>
    <row r="7992" spans="1:3" ht="14.5" x14ac:dyDescent="0.35">
      <c r="A7992" s="104" t="s">
        <v>2909</v>
      </c>
      <c r="B7992" s="1">
        <v>44279</v>
      </c>
      <c r="C7992">
        <v>2</v>
      </c>
    </row>
    <row r="7993" spans="1:3" ht="14.5" x14ac:dyDescent="0.35">
      <c r="A7993" s="104" t="s">
        <v>2863</v>
      </c>
      <c r="B7993" s="1">
        <v>44279</v>
      </c>
      <c r="C7993">
        <v>6</v>
      </c>
    </row>
    <row r="7994" spans="1:3" ht="14.5" x14ac:dyDescent="0.35">
      <c r="A7994" s="104" t="s">
        <v>2861</v>
      </c>
      <c r="B7994" s="1">
        <v>44279</v>
      </c>
      <c r="C7994">
        <v>7</v>
      </c>
    </row>
    <row r="7995" spans="1:3" ht="14.5" x14ac:dyDescent="0.35">
      <c r="A7995" s="104" t="s">
        <v>3698</v>
      </c>
      <c r="B7995" s="1">
        <v>44279</v>
      </c>
      <c r="C7995">
        <v>1</v>
      </c>
    </row>
    <row r="7996" spans="1:3" ht="14.5" x14ac:dyDescent="0.35">
      <c r="A7996" s="104" t="s">
        <v>1135</v>
      </c>
      <c r="B7996" s="1">
        <v>44279</v>
      </c>
      <c r="C7996">
        <v>1</v>
      </c>
    </row>
    <row r="7997" spans="1:3" ht="14.5" x14ac:dyDescent="0.35">
      <c r="A7997" s="104" t="s">
        <v>3699</v>
      </c>
      <c r="B7997" s="1">
        <v>44279</v>
      </c>
      <c r="C7997">
        <v>1</v>
      </c>
    </row>
    <row r="7998" spans="1:3" ht="14.5" x14ac:dyDescent="0.35">
      <c r="A7998" s="104" t="s">
        <v>1136</v>
      </c>
      <c r="B7998" s="1">
        <v>44279</v>
      </c>
      <c r="C7998">
        <v>1</v>
      </c>
    </row>
    <row r="7999" spans="1:3" ht="14.5" x14ac:dyDescent="0.35">
      <c r="A7999" s="104" t="s">
        <v>1366</v>
      </c>
      <c r="B7999" s="1">
        <v>44279</v>
      </c>
      <c r="C7999">
        <v>100</v>
      </c>
    </row>
    <row r="8000" spans="1:3" ht="14.5" x14ac:dyDescent="0.35">
      <c r="A8000" s="104" t="s">
        <v>3340</v>
      </c>
      <c r="B8000" s="1">
        <v>44279</v>
      </c>
      <c r="C8000">
        <v>1</v>
      </c>
    </row>
    <row r="8001" spans="1:3" ht="14.5" x14ac:dyDescent="0.35">
      <c r="A8001" s="104" t="s">
        <v>3700</v>
      </c>
      <c r="B8001" s="1">
        <v>44279</v>
      </c>
      <c r="C8001">
        <v>16</v>
      </c>
    </row>
    <row r="8002" spans="1:3" ht="14.5" x14ac:dyDescent="0.35">
      <c r="A8002" s="104" t="s">
        <v>2627</v>
      </c>
      <c r="B8002" s="1">
        <v>44279</v>
      </c>
      <c r="C8002">
        <v>3</v>
      </c>
    </row>
    <row r="8003" spans="1:3" ht="14.5" x14ac:dyDescent="0.35">
      <c r="A8003" s="104" t="s">
        <v>2306</v>
      </c>
      <c r="B8003" s="1">
        <v>44279</v>
      </c>
      <c r="C8003">
        <v>4</v>
      </c>
    </row>
    <row r="8004" spans="1:3" ht="14.5" x14ac:dyDescent="0.35">
      <c r="A8004" s="104" t="s">
        <v>2352</v>
      </c>
      <c r="B8004" s="1">
        <v>44279</v>
      </c>
      <c r="C8004">
        <v>4</v>
      </c>
    </row>
    <row r="8005" spans="1:3" ht="14.5" x14ac:dyDescent="0.35">
      <c r="A8005" s="104" t="s">
        <v>1364</v>
      </c>
      <c r="B8005" s="1">
        <v>44279</v>
      </c>
      <c r="C8005">
        <v>1</v>
      </c>
    </row>
    <row r="8006" spans="1:3" ht="14.5" x14ac:dyDescent="0.35">
      <c r="A8006" s="104" t="s">
        <v>3232</v>
      </c>
      <c r="B8006" s="1">
        <v>44279</v>
      </c>
      <c r="C8006">
        <v>1</v>
      </c>
    </row>
    <row r="8007" spans="1:3" ht="14.5" x14ac:dyDescent="0.35">
      <c r="A8007" s="104" t="s">
        <v>3701</v>
      </c>
      <c r="B8007" s="1">
        <v>44279</v>
      </c>
      <c r="C8007">
        <v>10</v>
      </c>
    </row>
    <row r="8008" spans="1:3" ht="14.5" x14ac:dyDescent="0.35">
      <c r="A8008" s="104" t="s">
        <v>1926</v>
      </c>
      <c r="B8008" s="1">
        <v>44279</v>
      </c>
      <c r="C8008">
        <v>75</v>
      </c>
    </row>
    <row r="8009" spans="1:3" ht="14.5" x14ac:dyDescent="0.35">
      <c r="A8009" s="104" t="s">
        <v>2067</v>
      </c>
      <c r="B8009" s="1">
        <v>44279</v>
      </c>
      <c r="C8009">
        <v>50</v>
      </c>
    </row>
    <row r="8010" spans="1:3" ht="14.5" x14ac:dyDescent="0.35">
      <c r="A8010" s="104" t="s">
        <v>33</v>
      </c>
      <c r="B8010" s="1">
        <v>44279</v>
      </c>
      <c r="C8010">
        <v>5</v>
      </c>
    </row>
    <row r="8011" spans="1:3" ht="14.5" x14ac:dyDescent="0.35">
      <c r="A8011" s="104" t="s">
        <v>92</v>
      </c>
      <c r="B8011" s="1">
        <v>44279</v>
      </c>
      <c r="C8011">
        <v>1</v>
      </c>
    </row>
    <row r="8012" spans="1:3" ht="14.5" x14ac:dyDescent="0.35">
      <c r="A8012" s="104" t="s">
        <v>35</v>
      </c>
      <c r="B8012" s="1">
        <v>44279</v>
      </c>
      <c r="C8012">
        <v>1</v>
      </c>
    </row>
    <row r="8013" spans="1:3" ht="14.5" x14ac:dyDescent="0.35">
      <c r="A8013" s="104" t="s">
        <v>13</v>
      </c>
      <c r="B8013" s="1">
        <v>44279</v>
      </c>
      <c r="C8013">
        <v>1</v>
      </c>
    </row>
    <row r="8014" spans="1:3" ht="14.5" x14ac:dyDescent="0.35">
      <c r="A8014" s="104" t="s">
        <v>37</v>
      </c>
      <c r="B8014" s="1">
        <v>44279</v>
      </c>
      <c r="C8014">
        <v>1</v>
      </c>
    </row>
    <row r="8015" spans="1:3" ht="14.5" x14ac:dyDescent="0.35">
      <c r="A8015" s="104" t="s">
        <v>825</v>
      </c>
      <c r="B8015" s="1">
        <v>44279</v>
      </c>
      <c r="C8015">
        <v>1</v>
      </c>
    </row>
    <row r="8016" spans="1:3" ht="14.5" x14ac:dyDescent="0.35">
      <c r="A8016" s="104" t="s">
        <v>2192</v>
      </c>
      <c r="B8016" s="1">
        <v>44279</v>
      </c>
      <c r="C8016">
        <v>50</v>
      </c>
    </row>
    <row r="8017" spans="1:3" ht="14.5" x14ac:dyDescent="0.35">
      <c r="A8017" s="104" t="s">
        <v>39</v>
      </c>
      <c r="B8017" s="1">
        <v>44279</v>
      </c>
      <c r="C8017">
        <v>1</v>
      </c>
    </row>
    <row r="8018" spans="1:3" ht="14.5" x14ac:dyDescent="0.35">
      <c r="A8018" s="104" t="s">
        <v>40</v>
      </c>
      <c r="B8018" s="1">
        <v>44279</v>
      </c>
      <c r="C8018">
        <v>1</v>
      </c>
    </row>
    <row r="8019" spans="1:3" ht="14.5" x14ac:dyDescent="0.35">
      <c r="A8019" s="104" t="s">
        <v>17</v>
      </c>
      <c r="B8019" s="1">
        <v>44279</v>
      </c>
      <c r="C8019">
        <v>2</v>
      </c>
    </row>
    <row r="8020" spans="1:3" ht="14.5" x14ac:dyDescent="0.35">
      <c r="A8020" s="104" t="s">
        <v>163</v>
      </c>
      <c r="B8020" s="1">
        <v>44279</v>
      </c>
      <c r="C8020">
        <v>1</v>
      </c>
    </row>
    <row r="8021" spans="1:3" ht="14.5" x14ac:dyDescent="0.35">
      <c r="A8021" s="104" t="s">
        <v>18</v>
      </c>
      <c r="B8021" s="1">
        <v>44279</v>
      </c>
      <c r="C8021">
        <v>1</v>
      </c>
    </row>
    <row r="8022" spans="1:3" ht="14.5" x14ac:dyDescent="0.35">
      <c r="A8022" s="104" t="s">
        <v>1356</v>
      </c>
      <c r="B8022" s="1">
        <v>44279</v>
      </c>
      <c r="C8022">
        <v>60</v>
      </c>
    </row>
    <row r="8023" spans="1:3" ht="14.5" x14ac:dyDescent="0.35">
      <c r="A8023" s="104" t="s">
        <v>2020</v>
      </c>
      <c r="B8023" s="1">
        <v>44279</v>
      </c>
      <c r="C8023">
        <v>8</v>
      </c>
    </row>
    <row r="8024" spans="1:3" ht="14.5" x14ac:dyDescent="0.35">
      <c r="A8024" s="104" t="s">
        <v>1358</v>
      </c>
      <c r="B8024" s="1">
        <v>44279</v>
      </c>
      <c r="C8024">
        <v>32</v>
      </c>
    </row>
    <row r="8025" spans="1:3" ht="14.5" x14ac:dyDescent="0.35">
      <c r="A8025" s="104" t="s">
        <v>1634</v>
      </c>
      <c r="B8025" s="1">
        <v>44279</v>
      </c>
      <c r="C8025">
        <v>2</v>
      </c>
    </row>
    <row r="8026" spans="1:3" ht="14.5" x14ac:dyDescent="0.35">
      <c r="A8026" s="104" t="s">
        <v>1923</v>
      </c>
      <c r="B8026" s="1">
        <v>44279</v>
      </c>
      <c r="C8026">
        <v>3</v>
      </c>
    </row>
    <row r="8027" spans="1:3" ht="14.5" x14ac:dyDescent="0.35">
      <c r="A8027" s="104" t="s">
        <v>208</v>
      </c>
      <c r="B8027" s="1">
        <v>44279</v>
      </c>
      <c r="C8027">
        <v>4</v>
      </c>
    </row>
    <row r="8028" spans="1:3" ht="14.5" x14ac:dyDescent="0.35">
      <c r="A8028" s="104" t="s">
        <v>45</v>
      </c>
      <c r="B8028" s="1">
        <v>44279</v>
      </c>
      <c r="C8028">
        <v>8</v>
      </c>
    </row>
    <row r="8029" spans="1:3" ht="14.5" x14ac:dyDescent="0.35">
      <c r="A8029" s="104" t="s">
        <v>320</v>
      </c>
      <c r="B8029" s="1">
        <v>44279</v>
      </c>
      <c r="C8029">
        <v>4</v>
      </c>
    </row>
    <row r="8030" spans="1:3" ht="14.5" x14ac:dyDescent="0.35">
      <c r="A8030" s="104" t="s">
        <v>958</v>
      </c>
      <c r="B8030" s="1">
        <v>44279</v>
      </c>
      <c r="C8030">
        <v>4</v>
      </c>
    </row>
    <row r="8031" spans="1:3" ht="14.5" x14ac:dyDescent="0.35">
      <c r="A8031" s="104" t="s">
        <v>1823</v>
      </c>
      <c r="B8031" s="1">
        <v>44279</v>
      </c>
      <c r="C8031">
        <v>16</v>
      </c>
    </row>
    <row r="8032" spans="1:3" ht="14.5" x14ac:dyDescent="0.35">
      <c r="A8032" s="104" t="s">
        <v>2271</v>
      </c>
      <c r="B8032" s="1">
        <v>44279</v>
      </c>
      <c r="C8032">
        <v>16</v>
      </c>
    </row>
    <row r="8033" spans="1:3" ht="14.5" x14ac:dyDescent="0.35">
      <c r="A8033" s="104" t="s">
        <v>477</v>
      </c>
      <c r="B8033" s="1">
        <v>44279</v>
      </c>
      <c r="C8033">
        <v>8</v>
      </c>
    </row>
    <row r="8034" spans="1:3" ht="14.5" x14ac:dyDescent="0.35">
      <c r="A8034" s="104" t="s">
        <v>170</v>
      </c>
      <c r="B8034" s="1">
        <v>44279</v>
      </c>
      <c r="C8034">
        <v>4</v>
      </c>
    </row>
    <row r="8035" spans="1:3" ht="14.5" x14ac:dyDescent="0.35">
      <c r="A8035" s="104" t="s">
        <v>117</v>
      </c>
      <c r="B8035" s="1">
        <v>44279</v>
      </c>
      <c r="C8035">
        <v>8</v>
      </c>
    </row>
    <row r="8036" spans="1:3" ht="14.5" x14ac:dyDescent="0.35">
      <c r="A8036" s="104" t="s">
        <v>1371</v>
      </c>
      <c r="B8036" s="1">
        <v>44279</v>
      </c>
      <c r="C8036">
        <v>1</v>
      </c>
    </row>
    <row r="8037" spans="1:3" ht="14.5" x14ac:dyDescent="0.35">
      <c r="A8037" s="104" t="s">
        <v>3028</v>
      </c>
      <c r="B8037" s="1">
        <v>44279</v>
      </c>
      <c r="C8037">
        <v>1</v>
      </c>
    </row>
    <row r="8038" spans="1:3" ht="14.5" x14ac:dyDescent="0.35">
      <c r="A8038" s="104" t="s">
        <v>1473</v>
      </c>
      <c r="B8038" s="1">
        <v>44279</v>
      </c>
      <c r="C8038">
        <v>200</v>
      </c>
    </row>
    <row r="8039" spans="1:3" ht="14.5" x14ac:dyDescent="0.35">
      <c r="A8039" s="104" t="s">
        <v>3251</v>
      </c>
      <c r="B8039" s="1">
        <v>44279</v>
      </c>
      <c r="C8039">
        <v>1</v>
      </c>
    </row>
    <row r="8040" spans="1:3" ht="14.5" x14ac:dyDescent="0.35">
      <c r="A8040" s="104" t="s">
        <v>3702</v>
      </c>
      <c r="B8040" s="1">
        <v>44279</v>
      </c>
      <c r="C8040">
        <v>16</v>
      </c>
    </row>
    <row r="8041" spans="1:3" ht="14.5" x14ac:dyDescent="0.35">
      <c r="A8041" s="104" t="s">
        <v>1375</v>
      </c>
      <c r="B8041" s="1">
        <v>44279</v>
      </c>
      <c r="C8041">
        <v>1</v>
      </c>
    </row>
    <row r="8042" spans="1:3" ht="14.5" x14ac:dyDescent="0.35">
      <c r="A8042" s="104" t="s">
        <v>1688</v>
      </c>
      <c r="B8042" s="1">
        <v>44279</v>
      </c>
      <c r="C8042">
        <v>16</v>
      </c>
    </row>
    <row r="8043" spans="1:3" ht="14.5" x14ac:dyDescent="0.35">
      <c r="A8043" s="104" t="s">
        <v>1597</v>
      </c>
      <c r="B8043" s="1">
        <v>44279</v>
      </c>
      <c r="C8043">
        <v>12</v>
      </c>
    </row>
    <row r="8044" spans="1:3" ht="14.5" x14ac:dyDescent="0.35">
      <c r="A8044" s="104" t="s">
        <v>1820</v>
      </c>
      <c r="B8044" s="1">
        <v>44279</v>
      </c>
      <c r="C8044">
        <v>8</v>
      </c>
    </row>
    <row r="8045" spans="1:3" ht="14.5" x14ac:dyDescent="0.35">
      <c r="A8045" s="104" t="s">
        <v>3703</v>
      </c>
      <c r="B8045" s="1">
        <v>44279</v>
      </c>
      <c r="C8045">
        <v>3</v>
      </c>
    </row>
    <row r="8046" spans="1:3" ht="14.5" x14ac:dyDescent="0.35">
      <c r="A8046" s="104" t="s">
        <v>1712</v>
      </c>
      <c r="B8046" s="1">
        <v>44279</v>
      </c>
      <c r="C8046">
        <v>32</v>
      </c>
    </row>
    <row r="8047" spans="1:3" ht="14.5" x14ac:dyDescent="0.35">
      <c r="A8047" s="104" t="s">
        <v>2824</v>
      </c>
      <c r="B8047" s="1">
        <v>44279</v>
      </c>
      <c r="C8047">
        <v>16</v>
      </c>
    </row>
    <row r="8048" spans="1:3" ht="14.5" x14ac:dyDescent="0.35">
      <c r="A8048" s="104" t="s">
        <v>1396</v>
      </c>
      <c r="B8048" s="1">
        <v>44279</v>
      </c>
      <c r="C8048">
        <v>16</v>
      </c>
    </row>
    <row r="8049" spans="1:3" ht="14.5" x14ac:dyDescent="0.35">
      <c r="A8049" s="104" t="s">
        <v>3169</v>
      </c>
      <c r="B8049" s="1">
        <v>44279</v>
      </c>
      <c r="C8049">
        <v>12</v>
      </c>
    </row>
    <row r="8050" spans="1:3" ht="14.5" x14ac:dyDescent="0.35">
      <c r="A8050" s="104" t="s">
        <v>189</v>
      </c>
      <c r="B8050" s="1">
        <v>44279</v>
      </c>
      <c r="C8050">
        <v>12</v>
      </c>
    </row>
    <row r="8051" spans="1:3" ht="14.5" x14ac:dyDescent="0.35">
      <c r="A8051" s="104" t="s">
        <v>261</v>
      </c>
      <c r="B8051" s="1">
        <v>44279</v>
      </c>
      <c r="C8051">
        <v>8</v>
      </c>
    </row>
    <row r="8052" spans="1:3" ht="14.5" x14ac:dyDescent="0.35">
      <c r="A8052" s="104" t="s">
        <v>178</v>
      </c>
      <c r="B8052" s="1">
        <v>44279</v>
      </c>
      <c r="C8052">
        <v>24</v>
      </c>
    </row>
    <row r="8053" spans="1:3" ht="14.5" x14ac:dyDescent="0.35">
      <c r="A8053" s="104" t="s">
        <v>1538</v>
      </c>
      <c r="B8053" s="1">
        <v>44279</v>
      </c>
      <c r="C8053">
        <v>100</v>
      </c>
    </row>
    <row r="8054" spans="1:3" ht="14.5" x14ac:dyDescent="0.35">
      <c r="A8054" s="104" t="s">
        <v>1403</v>
      </c>
      <c r="B8054" s="1">
        <v>44279</v>
      </c>
      <c r="C8054">
        <v>32</v>
      </c>
    </row>
    <row r="8055" spans="1:3" ht="14.5" x14ac:dyDescent="0.35">
      <c r="A8055" s="104" t="s">
        <v>1866</v>
      </c>
      <c r="B8055" s="1">
        <v>44279</v>
      </c>
      <c r="C8055">
        <v>4</v>
      </c>
    </row>
    <row r="8056" spans="1:3" ht="14.5" x14ac:dyDescent="0.35">
      <c r="A8056" s="104" t="s">
        <v>212</v>
      </c>
      <c r="B8056" s="1">
        <v>44279</v>
      </c>
      <c r="C8056">
        <v>3</v>
      </c>
    </row>
    <row r="8057" spans="1:3" ht="14.5" x14ac:dyDescent="0.35">
      <c r="A8057" s="104" t="s">
        <v>2569</v>
      </c>
      <c r="B8057" s="1">
        <v>44279</v>
      </c>
      <c r="C8057">
        <v>12</v>
      </c>
    </row>
    <row r="8058" spans="1:3" ht="14.5" x14ac:dyDescent="0.35">
      <c r="A8058" s="104" t="s">
        <v>3248</v>
      </c>
      <c r="B8058" s="1">
        <v>44279</v>
      </c>
      <c r="C8058">
        <v>8</v>
      </c>
    </row>
    <row r="8059" spans="1:3" ht="14.5" x14ac:dyDescent="0.35">
      <c r="A8059" s="104" t="s">
        <v>1964</v>
      </c>
      <c r="B8059" s="1">
        <v>44279</v>
      </c>
      <c r="C8059">
        <v>4</v>
      </c>
    </row>
    <row r="8060" spans="1:3" ht="14.5" x14ac:dyDescent="0.35">
      <c r="A8060" s="104" t="s">
        <v>1964</v>
      </c>
      <c r="B8060" s="1">
        <v>44279</v>
      </c>
      <c r="C8060">
        <v>12</v>
      </c>
    </row>
    <row r="8061" spans="1:3" ht="14.5" x14ac:dyDescent="0.35">
      <c r="A8061" s="104" t="s">
        <v>2656</v>
      </c>
      <c r="B8061" s="1">
        <v>44279</v>
      </c>
      <c r="C8061">
        <v>6</v>
      </c>
    </row>
    <row r="8062" spans="1:3" ht="14.5" x14ac:dyDescent="0.35">
      <c r="A8062" s="104" t="s">
        <v>3008</v>
      </c>
      <c r="B8062" s="1">
        <v>44279</v>
      </c>
      <c r="C8062">
        <v>2</v>
      </c>
    </row>
    <row r="8063" spans="1:3" ht="14.5" x14ac:dyDescent="0.35">
      <c r="A8063" s="104" t="s">
        <v>2876</v>
      </c>
      <c r="B8063" s="1">
        <v>44279</v>
      </c>
      <c r="C8063">
        <v>8</v>
      </c>
    </row>
    <row r="8064" spans="1:3" ht="14.5" x14ac:dyDescent="0.35">
      <c r="A8064" s="104" t="s">
        <v>2540</v>
      </c>
      <c r="B8064" s="1">
        <v>44279</v>
      </c>
      <c r="C8064">
        <v>8</v>
      </c>
    </row>
    <row r="8065" spans="1:3" ht="14.5" x14ac:dyDescent="0.35">
      <c r="A8065" s="104" t="s">
        <v>2839</v>
      </c>
      <c r="B8065" s="1">
        <v>44279</v>
      </c>
      <c r="C8065">
        <v>8</v>
      </c>
    </row>
    <row r="8066" spans="1:3" ht="14.5" x14ac:dyDescent="0.35">
      <c r="A8066" s="104" t="s">
        <v>3253</v>
      </c>
      <c r="B8066" s="1">
        <v>44279</v>
      </c>
      <c r="C8066">
        <v>8</v>
      </c>
    </row>
    <row r="8067" spans="1:3" ht="14.5" x14ac:dyDescent="0.35">
      <c r="A8067" s="104" t="s">
        <v>1415</v>
      </c>
      <c r="B8067" s="1">
        <v>44279</v>
      </c>
      <c r="C8067">
        <v>8</v>
      </c>
    </row>
    <row r="8068" spans="1:3" ht="14.5" x14ac:dyDescent="0.35">
      <c r="A8068" s="104" t="s">
        <v>2534</v>
      </c>
      <c r="B8068" s="1">
        <v>44279</v>
      </c>
      <c r="C8068">
        <v>4</v>
      </c>
    </row>
    <row r="8069" spans="1:3" ht="14.5" x14ac:dyDescent="0.35">
      <c r="A8069" s="104" t="s">
        <v>2663</v>
      </c>
      <c r="B8069" s="1">
        <v>44279</v>
      </c>
      <c r="C8069">
        <v>4</v>
      </c>
    </row>
    <row r="8070" spans="1:3" ht="14.5" x14ac:dyDescent="0.35">
      <c r="A8070" s="104" t="s">
        <v>3076</v>
      </c>
      <c r="B8070" s="1">
        <v>44279</v>
      </c>
      <c r="C8070">
        <v>6</v>
      </c>
    </row>
    <row r="8071" spans="1:3" ht="14.5" x14ac:dyDescent="0.35">
      <c r="A8071" s="104" t="s">
        <v>2665</v>
      </c>
      <c r="B8071" s="1">
        <v>44279</v>
      </c>
      <c r="C8071">
        <v>2</v>
      </c>
    </row>
    <row r="8072" spans="1:3" ht="14.5" x14ac:dyDescent="0.35">
      <c r="A8072" s="104" t="s">
        <v>2815</v>
      </c>
      <c r="B8072" s="1">
        <v>44279</v>
      </c>
      <c r="C8072">
        <v>8</v>
      </c>
    </row>
    <row r="8073" spans="1:3" ht="14.5" x14ac:dyDescent="0.35">
      <c r="A8073" s="104" t="s">
        <v>2536</v>
      </c>
      <c r="B8073" s="1">
        <v>44279</v>
      </c>
      <c r="C8073">
        <v>4</v>
      </c>
    </row>
    <row r="8074" spans="1:3" ht="14.5" x14ac:dyDescent="0.35">
      <c r="A8074" s="104" t="s">
        <v>1949</v>
      </c>
      <c r="B8074" s="1">
        <v>44279</v>
      </c>
      <c r="C8074">
        <v>4</v>
      </c>
    </row>
    <row r="8075" spans="1:3" ht="14.5" x14ac:dyDescent="0.35">
      <c r="A8075" s="104" t="s">
        <v>3704</v>
      </c>
      <c r="B8075" s="1">
        <v>44279</v>
      </c>
      <c r="C8075">
        <v>2</v>
      </c>
    </row>
    <row r="8076" spans="1:3" ht="14.5" x14ac:dyDescent="0.35">
      <c r="A8076" s="104" t="s">
        <v>2972</v>
      </c>
      <c r="B8076" s="1">
        <v>44279</v>
      </c>
      <c r="C8076">
        <v>2</v>
      </c>
    </row>
    <row r="8077" spans="1:3" ht="14.5" x14ac:dyDescent="0.35">
      <c r="A8077" s="104" t="s">
        <v>2673</v>
      </c>
      <c r="B8077" s="1">
        <v>44279</v>
      </c>
      <c r="C8077">
        <v>8</v>
      </c>
    </row>
    <row r="8078" spans="1:3" ht="14.5" x14ac:dyDescent="0.35">
      <c r="A8078" s="104" t="s">
        <v>3107</v>
      </c>
      <c r="B8078" s="1">
        <v>44279</v>
      </c>
      <c r="C8078">
        <v>2</v>
      </c>
    </row>
    <row r="8079" spans="1:3" ht="14.5" x14ac:dyDescent="0.35">
      <c r="A8079" s="104" t="s">
        <v>1680</v>
      </c>
      <c r="B8079" s="1">
        <v>44279</v>
      </c>
      <c r="C8079">
        <v>8</v>
      </c>
    </row>
    <row r="8080" spans="1:3" ht="14.5" x14ac:dyDescent="0.35">
      <c r="A8080" s="104" t="s">
        <v>2702</v>
      </c>
      <c r="B8080" s="1">
        <v>44279</v>
      </c>
      <c r="C8080">
        <v>2</v>
      </c>
    </row>
    <row r="8081" spans="1:3" ht="14.5" x14ac:dyDescent="0.35">
      <c r="A8081" s="104" t="s">
        <v>2895</v>
      </c>
      <c r="B8081" s="1">
        <v>44279</v>
      </c>
      <c r="C8081">
        <v>2</v>
      </c>
    </row>
    <row r="8082" spans="1:3" ht="14.5" x14ac:dyDescent="0.35">
      <c r="A8082" s="104" t="s">
        <v>2897</v>
      </c>
      <c r="B8082" s="1">
        <v>44279</v>
      </c>
      <c r="C8082">
        <v>12</v>
      </c>
    </row>
    <row r="8083" spans="1:3" ht="14.5" x14ac:dyDescent="0.35">
      <c r="A8083" s="104" t="s">
        <v>3705</v>
      </c>
      <c r="B8083" s="1">
        <v>44279</v>
      </c>
      <c r="C8083">
        <v>4</v>
      </c>
    </row>
    <row r="8084" spans="1:3" ht="14.5" x14ac:dyDescent="0.35">
      <c r="A8084" s="104" t="s">
        <v>2898</v>
      </c>
      <c r="B8084" s="1">
        <v>44279</v>
      </c>
      <c r="C8084">
        <v>12</v>
      </c>
    </row>
    <row r="8085" spans="1:3" ht="14.5" x14ac:dyDescent="0.35">
      <c r="A8085" s="104" t="s">
        <v>1408</v>
      </c>
      <c r="B8085" s="1">
        <v>44279</v>
      </c>
      <c r="C8085">
        <v>16</v>
      </c>
    </row>
    <row r="8086" spans="1:3" ht="14.5" x14ac:dyDescent="0.35">
      <c r="A8086" s="104" t="s">
        <v>1586</v>
      </c>
      <c r="B8086" s="1">
        <v>44279</v>
      </c>
      <c r="C8086">
        <v>8</v>
      </c>
    </row>
    <row r="8087" spans="1:3" ht="14.5" x14ac:dyDescent="0.35">
      <c r="A8087" s="104" t="s">
        <v>3257</v>
      </c>
      <c r="B8087" s="1">
        <v>44279</v>
      </c>
      <c r="C8087">
        <v>4</v>
      </c>
    </row>
    <row r="8088" spans="1:3" ht="14.5" x14ac:dyDescent="0.35">
      <c r="A8088" s="104" t="s">
        <v>1564</v>
      </c>
      <c r="B8088" s="1">
        <v>44279</v>
      </c>
      <c r="C8088">
        <v>12</v>
      </c>
    </row>
    <row r="8089" spans="1:3" ht="14.5" x14ac:dyDescent="0.35">
      <c r="A8089" s="104" t="s">
        <v>1599</v>
      </c>
      <c r="B8089" s="1">
        <v>44279</v>
      </c>
      <c r="C8089">
        <v>12</v>
      </c>
    </row>
    <row r="8090" spans="1:3" ht="14.5" x14ac:dyDescent="0.35">
      <c r="A8090" s="104" t="s">
        <v>1710</v>
      </c>
      <c r="B8090" s="1">
        <v>44279</v>
      </c>
      <c r="C8090">
        <v>16</v>
      </c>
    </row>
    <row r="8091" spans="1:3" ht="14.5" x14ac:dyDescent="0.35">
      <c r="A8091" s="104" t="s">
        <v>1966</v>
      </c>
      <c r="B8091" s="1">
        <v>44279</v>
      </c>
      <c r="C8091">
        <v>12</v>
      </c>
    </row>
    <row r="8092" spans="1:3" ht="14.5" x14ac:dyDescent="0.35">
      <c r="A8092" s="104" t="s">
        <v>1968</v>
      </c>
      <c r="B8092" s="1">
        <v>44279</v>
      </c>
      <c r="C8092">
        <v>6</v>
      </c>
    </row>
    <row r="8093" spans="1:3" ht="14.5" x14ac:dyDescent="0.35">
      <c r="A8093" s="104" t="s">
        <v>1498</v>
      </c>
      <c r="B8093" s="1">
        <v>44279</v>
      </c>
      <c r="C8093">
        <v>96</v>
      </c>
    </row>
    <row r="8094" spans="1:3" ht="14.5" x14ac:dyDescent="0.35">
      <c r="A8094" s="104" t="s">
        <v>1940</v>
      </c>
      <c r="B8094" s="1">
        <v>44279</v>
      </c>
      <c r="C8094">
        <v>16</v>
      </c>
    </row>
    <row r="8095" spans="1:3" ht="14.5" x14ac:dyDescent="0.35">
      <c r="A8095" s="104" t="s">
        <v>1421</v>
      </c>
      <c r="B8095" s="1">
        <v>44279</v>
      </c>
      <c r="C8095">
        <v>16</v>
      </c>
    </row>
    <row r="8096" spans="1:3" ht="14.5" x14ac:dyDescent="0.35">
      <c r="A8096" s="104" t="s">
        <v>60</v>
      </c>
      <c r="B8096" s="1">
        <v>44279</v>
      </c>
      <c r="C8096">
        <v>2</v>
      </c>
    </row>
    <row r="8097" spans="1:3" ht="14.5" x14ac:dyDescent="0.35">
      <c r="A8097" s="104" t="s">
        <v>2758</v>
      </c>
      <c r="B8097" s="1">
        <v>44279</v>
      </c>
      <c r="C8097">
        <v>4</v>
      </c>
    </row>
    <row r="8098" spans="1:3" ht="14.5" x14ac:dyDescent="0.35">
      <c r="A8098" s="104" t="s">
        <v>2680</v>
      </c>
      <c r="B8098" s="1">
        <v>44279</v>
      </c>
      <c r="C8098">
        <v>6</v>
      </c>
    </row>
    <row r="8099" spans="1:3" ht="14.5" x14ac:dyDescent="0.35">
      <c r="A8099" s="104" t="s">
        <v>121</v>
      </c>
      <c r="B8099" s="1">
        <v>44279</v>
      </c>
      <c r="C8099">
        <v>3</v>
      </c>
    </row>
    <row r="8100" spans="1:3" ht="14.5" x14ac:dyDescent="0.35">
      <c r="A8100" s="104" t="s">
        <v>64</v>
      </c>
      <c r="B8100" s="1">
        <v>44279</v>
      </c>
      <c r="C8100">
        <v>3</v>
      </c>
    </row>
    <row r="8101" spans="1:3" ht="14.5" x14ac:dyDescent="0.35">
      <c r="A8101" s="104" t="s">
        <v>1972</v>
      </c>
      <c r="B8101" s="1">
        <v>44279</v>
      </c>
      <c r="C8101">
        <v>16</v>
      </c>
    </row>
    <row r="8102" spans="1:3" ht="14.5" x14ac:dyDescent="0.35">
      <c r="A8102" s="104" t="s">
        <v>192</v>
      </c>
      <c r="B8102" s="1">
        <v>44279</v>
      </c>
      <c r="C8102">
        <v>12</v>
      </c>
    </row>
    <row r="8103" spans="1:3" ht="14.5" x14ac:dyDescent="0.35">
      <c r="A8103" s="104" t="s">
        <v>6</v>
      </c>
      <c r="B8103" s="1">
        <v>44279</v>
      </c>
      <c r="C8103">
        <v>4</v>
      </c>
    </row>
    <row r="8104" spans="1:3" ht="14.5" x14ac:dyDescent="0.35">
      <c r="A8104" s="104" t="s">
        <v>2034</v>
      </c>
      <c r="B8104" s="1">
        <v>44279</v>
      </c>
      <c r="C8104">
        <v>8</v>
      </c>
    </row>
    <row r="8105" spans="1:3" ht="14.5" x14ac:dyDescent="0.35">
      <c r="A8105" s="104" t="s">
        <v>1615</v>
      </c>
      <c r="B8105" s="1">
        <v>44279</v>
      </c>
      <c r="C8105">
        <v>48</v>
      </c>
    </row>
    <row r="8106" spans="1:3" ht="14.5" x14ac:dyDescent="0.35">
      <c r="A8106" s="104" t="s">
        <v>1461</v>
      </c>
      <c r="B8106" s="1">
        <v>44279</v>
      </c>
      <c r="C8106">
        <v>32</v>
      </c>
    </row>
    <row r="8107" spans="1:3" ht="14.5" x14ac:dyDescent="0.35">
      <c r="A8107" s="104" t="s">
        <v>1822</v>
      </c>
      <c r="B8107" s="1">
        <v>44279</v>
      </c>
      <c r="C8107">
        <v>40</v>
      </c>
    </row>
    <row r="8108" spans="1:3" ht="14.5" x14ac:dyDescent="0.35">
      <c r="A8108" s="104" t="s">
        <v>1646</v>
      </c>
      <c r="B8108" s="1">
        <v>44279</v>
      </c>
      <c r="C8108">
        <v>32</v>
      </c>
    </row>
    <row r="8109" spans="1:3" ht="14.5" x14ac:dyDescent="0.35">
      <c r="A8109" s="104" t="s">
        <v>1346</v>
      </c>
      <c r="B8109" s="1">
        <v>44279</v>
      </c>
      <c r="C8109">
        <v>128</v>
      </c>
    </row>
    <row r="8110" spans="1:3" ht="14.5" x14ac:dyDescent="0.35">
      <c r="A8110" s="104" t="s">
        <v>1808</v>
      </c>
      <c r="B8110" s="1">
        <v>44279</v>
      </c>
      <c r="C8110">
        <v>16</v>
      </c>
    </row>
    <row r="8111" spans="1:3" ht="14.5" x14ac:dyDescent="0.35">
      <c r="A8111" s="104" t="s">
        <v>1504</v>
      </c>
      <c r="B8111" s="1">
        <v>44279</v>
      </c>
      <c r="C8111">
        <v>16</v>
      </c>
    </row>
    <row r="8112" spans="1:3" ht="14.5" x14ac:dyDescent="0.35">
      <c r="A8112" s="104" t="s">
        <v>1654</v>
      </c>
      <c r="B8112" s="1">
        <v>44279</v>
      </c>
      <c r="C8112">
        <v>16</v>
      </c>
    </row>
    <row r="8113" spans="1:3" ht="14.5" x14ac:dyDescent="0.35">
      <c r="A8113" s="104" t="s">
        <v>2042</v>
      </c>
      <c r="B8113" s="1">
        <v>44279</v>
      </c>
      <c r="C8113">
        <v>1</v>
      </c>
    </row>
    <row r="8114" spans="1:3" ht="14.5" x14ac:dyDescent="0.35">
      <c r="A8114" s="104" t="s">
        <v>8</v>
      </c>
      <c r="B8114" s="1">
        <v>44279</v>
      </c>
      <c r="C8114">
        <v>2</v>
      </c>
    </row>
    <row r="8115" spans="1:3" ht="14.5" x14ac:dyDescent="0.35">
      <c r="A8115" s="104" t="s">
        <v>1314</v>
      </c>
      <c r="B8115" s="1">
        <v>44279</v>
      </c>
      <c r="C8115">
        <v>350</v>
      </c>
    </row>
    <row r="8116" spans="1:3" ht="14.5" x14ac:dyDescent="0.35">
      <c r="A8116" s="104" t="s">
        <v>1279</v>
      </c>
      <c r="B8116" s="1">
        <v>44279</v>
      </c>
      <c r="C8116">
        <v>300</v>
      </c>
    </row>
    <row r="8117" spans="1:3" ht="14.5" x14ac:dyDescent="0.35">
      <c r="A8117" s="104" t="s">
        <v>10</v>
      </c>
      <c r="B8117" s="1">
        <v>44279</v>
      </c>
      <c r="C8117">
        <v>2</v>
      </c>
    </row>
    <row r="8118" spans="1:3" ht="14.5" x14ac:dyDescent="0.35">
      <c r="A8118" s="104" t="s">
        <v>1580</v>
      </c>
      <c r="B8118" s="1">
        <v>44279</v>
      </c>
      <c r="C8118">
        <v>1</v>
      </c>
    </row>
    <row r="8119" spans="1:3" ht="14.5" x14ac:dyDescent="0.35">
      <c r="A8119" s="104" t="s">
        <v>2901</v>
      </c>
      <c r="B8119" s="1">
        <v>44279</v>
      </c>
      <c r="C8119">
        <v>3</v>
      </c>
    </row>
    <row r="8120" spans="1:3" ht="14.5" x14ac:dyDescent="0.35">
      <c r="A8120" s="104" t="s">
        <v>2903</v>
      </c>
      <c r="B8120" s="1">
        <v>44279</v>
      </c>
      <c r="C8120">
        <v>1</v>
      </c>
    </row>
    <row r="8121" spans="1:3" ht="14.5" x14ac:dyDescent="0.35">
      <c r="A8121" s="104" t="s">
        <v>3509</v>
      </c>
      <c r="B8121" s="1">
        <v>44279</v>
      </c>
      <c r="C8121">
        <v>1</v>
      </c>
    </row>
    <row r="8122" spans="1:3" ht="14.5" x14ac:dyDescent="0.35">
      <c r="A8122" s="104" t="s">
        <v>3089</v>
      </c>
      <c r="B8122" s="1">
        <v>44279</v>
      </c>
      <c r="C8122">
        <v>1</v>
      </c>
    </row>
    <row r="8123" spans="1:3" ht="14.5" x14ac:dyDescent="0.35">
      <c r="A8123" s="104" t="s">
        <v>1480</v>
      </c>
      <c r="B8123" s="1">
        <v>44279</v>
      </c>
      <c r="C8123">
        <v>4</v>
      </c>
    </row>
    <row r="8124" spans="1:3" ht="14.5" x14ac:dyDescent="0.35">
      <c r="A8124" s="104" t="s">
        <v>1480</v>
      </c>
      <c r="B8124" s="1">
        <v>44279</v>
      </c>
      <c r="C8124">
        <v>2</v>
      </c>
    </row>
    <row r="8125" spans="1:3" ht="14.5" x14ac:dyDescent="0.35">
      <c r="A8125" s="104" t="s">
        <v>1482</v>
      </c>
      <c r="B8125" s="1">
        <v>44279</v>
      </c>
      <c r="C8125">
        <v>2</v>
      </c>
    </row>
    <row r="8126" spans="1:3" ht="14.5" x14ac:dyDescent="0.35">
      <c r="A8126" s="104" t="s">
        <v>2799</v>
      </c>
      <c r="B8126" s="1">
        <v>44279</v>
      </c>
      <c r="C8126">
        <v>1</v>
      </c>
    </row>
    <row r="8127" spans="1:3" ht="14.5" x14ac:dyDescent="0.35">
      <c r="A8127" s="104" t="s">
        <v>1908</v>
      </c>
      <c r="B8127" s="1">
        <v>44279</v>
      </c>
      <c r="C8127">
        <v>1</v>
      </c>
    </row>
    <row r="8128" spans="1:3" ht="14.5" x14ac:dyDescent="0.35">
      <c r="A8128" s="104" t="s">
        <v>1918</v>
      </c>
      <c r="B8128" s="1">
        <v>44280</v>
      </c>
      <c r="C8128">
        <v>100</v>
      </c>
    </row>
    <row r="8129" spans="1:3" ht="14.5" x14ac:dyDescent="0.35">
      <c r="A8129" s="104" t="s">
        <v>1937</v>
      </c>
      <c r="B8129" s="1">
        <v>44280</v>
      </c>
      <c r="C8129">
        <v>200</v>
      </c>
    </row>
    <row r="8130" spans="1:3" ht="14.5" x14ac:dyDescent="0.35">
      <c r="A8130" s="104" t="s">
        <v>3515</v>
      </c>
      <c r="B8130" s="1">
        <v>44280</v>
      </c>
      <c r="C8130">
        <v>16</v>
      </c>
    </row>
    <row r="8131" spans="1:3" ht="14.5" x14ac:dyDescent="0.35">
      <c r="A8131" s="104" t="s">
        <v>1751</v>
      </c>
      <c r="B8131" s="1">
        <v>44280</v>
      </c>
      <c r="C8131">
        <v>300</v>
      </c>
    </row>
    <row r="8132" spans="1:3" ht="14.5" x14ac:dyDescent="0.35">
      <c r="A8132" s="104" t="s">
        <v>1619</v>
      </c>
      <c r="B8132" s="1">
        <v>44280</v>
      </c>
      <c r="C8132">
        <v>128</v>
      </c>
    </row>
    <row r="8133" spans="1:3" ht="14.5" x14ac:dyDescent="0.35">
      <c r="A8133" s="104" t="s">
        <v>3686</v>
      </c>
      <c r="B8133" s="1">
        <v>44280</v>
      </c>
      <c r="C8133">
        <v>8</v>
      </c>
    </row>
    <row r="8134" spans="1:3" ht="14.5" x14ac:dyDescent="0.35">
      <c r="A8134" s="104" t="s">
        <v>1918</v>
      </c>
      <c r="B8134" s="1">
        <v>44280</v>
      </c>
      <c r="C8134">
        <v>8</v>
      </c>
    </row>
    <row r="8135" spans="1:3" ht="14.5" x14ac:dyDescent="0.35">
      <c r="A8135" s="104" t="s">
        <v>1327</v>
      </c>
      <c r="B8135" s="1">
        <v>44280</v>
      </c>
      <c r="C8135">
        <v>300</v>
      </c>
    </row>
    <row r="8136" spans="1:3" ht="14.5" x14ac:dyDescent="0.35">
      <c r="A8136" s="104" t="s">
        <v>2907</v>
      </c>
      <c r="B8136" s="1">
        <v>44280</v>
      </c>
      <c r="C8136">
        <v>2</v>
      </c>
    </row>
    <row r="8137" spans="1:3" ht="14.5" x14ac:dyDescent="0.35">
      <c r="A8137" s="104" t="s">
        <v>3706</v>
      </c>
      <c r="B8137" s="1">
        <v>44280</v>
      </c>
      <c r="C8137">
        <v>50</v>
      </c>
    </row>
    <row r="8138" spans="1:3" ht="14.5" x14ac:dyDescent="0.35">
      <c r="A8138" s="104" t="s">
        <v>3688</v>
      </c>
      <c r="B8138" s="1">
        <v>44280</v>
      </c>
      <c r="C8138">
        <v>1</v>
      </c>
    </row>
    <row r="8139" spans="1:3" ht="14.5" x14ac:dyDescent="0.35">
      <c r="A8139" s="104" t="s">
        <v>1327</v>
      </c>
      <c r="B8139" s="1">
        <v>44280</v>
      </c>
      <c r="C8139">
        <v>300</v>
      </c>
    </row>
    <row r="8140" spans="1:3" ht="14.5" x14ac:dyDescent="0.35">
      <c r="A8140" s="104" t="s">
        <v>2220</v>
      </c>
      <c r="B8140" s="1">
        <v>44280</v>
      </c>
      <c r="C8140">
        <v>20</v>
      </c>
    </row>
    <row r="8141" spans="1:3" ht="14.5" x14ac:dyDescent="0.35">
      <c r="A8141" s="104" t="s">
        <v>1293</v>
      </c>
      <c r="B8141" s="1">
        <v>44280</v>
      </c>
      <c r="C8141">
        <v>2000</v>
      </c>
    </row>
    <row r="8142" spans="1:3" ht="14.5" x14ac:dyDescent="0.35">
      <c r="A8142" s="104" t="s">
        <v>3707</v>
      </c>
      <c r="B8142" s="1">
        <v>44280</v>
      </c>
      <c r="C8142">
        <v>1</v>
      </c>
    </row>
    <row r="8143" spans="1:3" ht="14.5" x14ac:dyDescent="0.35">
      <c r="A8143" s="104" t="s">
        <v>1700</v>
      </c>
      <c r="B8143" s="1">
        <v>44280</v>
      </c>
      <c r="C8143">
        <v>100</v>
      </c>
    </row>
    <row r="8144" spans="1:3" ht="14.5" x14ac:dyDescent="0.35">
      <c r="A8144" s="104" t="s">
        <v>3708</v>
      </c>
      <c r="B8144" s="1">
        <v>44280</v>
      </c>
      <c r="C8144">
        <v>25</v>
      </c>
    </row>
    <row r="8145" spans="1:3" ht="14.5" x14ac:dyDescent="0.35">
      <c r="A8145" s="104" t="s">
        <v>1358</v>
      </c>
      <c r="B8145" s="1">
        <v>44280</v>
      </c>
      <c r="C8145">
        <v>4</v>
      </c>
    </row>
    <row r="8146" spans="1:3" ht="14.5" x14ac:dyDescent="0.35">
      <c r="A8146" s="104" t="s">
        <v>3245</v>
      </c>
      <c r="B8146" s="1">
        <v>44280</v>
      </c>
      <c r="C8146">
        <v>16</v>
      </c>
    </row>
    <row r="8147" spans="1:3" ht="14.5" x14ac:dyDescent="0.35">
      <c r="A8147" s="104" t="s">
        <v>2045</v>
      </c>
      <c r="B8147" s="1">
        <v>44280</v>
      </c>
      <c r="C8147">
        <v>1</v>
      </c>
    </row>
    <row r="8148" spans="1:3" ht="14.5" x14ac:dyDescent="0.35">
      <c r="A8148" s="104" t="s">
        <v>1721</v>
      </c>
      <c r="B8148" s="1">
        <v>44280</v>
      </c>
      <c r="C8148">
        <v>2</v>
      </c>
    </row>
    <row r="8149" spans="1:3" ht="14.5" x14ac:dyDescent="0.35">
      <c r="A8149" s="104" t="s">
        <v>1450</v>
      </c>
      <c r="B8149" s="1">
        <v>44280</v>
      </c>
      <c r="C8149">
        <v>16</v>
      </c>
    </row>
    <row r="8150" spans="1:3" ht="14.5" x14ac:dyDescent="0.35">
      <c r="A8150" s="104" t="s">
        <v>3709</v>
      </c>
      <c r="B8150" s="1">
        <v>44280</v>
      </c>
      <c r="C8150">
        <v>16</v>
      </c>
    </row>
    <row r="8151" spans="1:3" ht="14.5" x14ac:dyDescent="0.35">
      <c r="A8151" s="104" t="s">
        <v>2826</v>
      </c>
      <c r="B8151" s="1">
        <v>44280</v>
      </c>
      <c r="C8151">
        <v>13</v>
      </c>
    </row>
    <row r="8152" spans="1:3" ht="14.5" x14ac:dyDescent="0.35">
      <c r="A8152" s="104" t="s">
        <v>1536</v>
      </c>
      <c r="B8152" s="1">
        <v>44280</v>
      </c>
      <c r="C8152">
        <v>50</v>
      </c>
    </row>
    <row r="8153" spans="1:3" ht="14.5" x14ac:dyDescent="0.35">
      <c r="A8153" s="104" t="s">
        <v>1390</v>
      </c>
      <c r="B8153" s="1">
        <v>44280</v>
      </c>
      <c r="C8153">
        <v>16</v>
      </c>
    </row>
    <row r="8154" spans="1:3" ht="14.5" x14ac:dyDescent="0.35">
      <c r="A8154" s="104" t="s">
        <v>2077</v>
      </c>
      <c r="B8154" s="1">
        <v>44280</v>
      </c>
      <c r="C8154">
        <v>50</v>
      </c>
    </row>
    <row r="8155" spans="1:3" ht="14.5" x14ac:dyDescent="0.35">
      <c r="A8155" s="104" t="s">
        <v>3710</v>
      </c>
      <c r="B8155" s="1">
        <v>44280</v>
      </c>
      <c r="C8155">
        <v>8</v>
      </c>
    </row>
    <row r="8156" spans="1:3" ht="14.5" x14ac:dyDescent="0.35">
      <c r="A8156" s="104" t="s">
        <v>3003</v>
      </c>
      <c r="B8156" s="1">
        <v>44280</v>
      </c>
      <c r="C8156">
        <v>8</v>
      </c>
    </row>
    <row r="8157" spans="1:3" ht="14.5" x14ac:dyDescent="0.35">
      <c r="A8157" s="104" t="s">
        <v>2830</v>
      </c>
      <c r="B8157" s="1">
        <v>44280</v>
      </c>
      <c r="C8157">
        <v>16</v>
      </c>
    </row>
    <row r="8158" spans="1:3" ht="14.5" x14ac:dyDescent="0.35">
      <c r="A8158" s="104" t="s">
        <v>2498</v>
      </c>
      <c r="B8158" s="1">
        <v>44280</v>
      </c>
      <c r="C8158">
        <v>12</v>
      </c>
    </row>
    <row r="8159" spans="1:3" ht="14.5" x14ac:dyDescent="0.35">
      <c r="A8159" s="104" t="s">
        <v>1762</v>
      </c>
      <c r="B8159" s="1">
        <v>44280</v>
      </c>
      <c r="C8159">
        <v>4</v>
      </c>
    </row>
    <row r="8160" spans="1:3" ht="14.5" x14ac:dyDescent="0.35">
      <c r="A8160" s="104" t="s">
        <v>1716</v>
      </c>
      <c r="B8160" s="1">
        <v>44280</v>
      </c>
      <c r="C8160">
        <v>8</v>
      </c>
    </row>
    <row r="8161" spans="1:3" ht="14.5" x14ac:dyDescent="0.35">
      <c r="A8161" s="104" t="s">
        <v>3711</v>
      </c>
      <c r="B8161" s="1">
        <v>44280</v>
      </c>
      <c r="C8161">
        <v>1</v>
      </c>
    </row>
    <row r="8162" spans="1:3" ht="14.5" x14ac:dyDescent="0.35">
      <c r="A8162" s="104" t="s">
        <v>2812</v>
      </c>
      <c r="B8162" s="1">
        <v>44280</v>
      </c>
      <c r="C8162">
        <v>2</v>
      </c>
    </row>
    <row r="8163" spans="1:3" ht="14.5" x14ac:dyDescent="0.35">
      <c r="A8163" s="104" t="s">
        <v>2171</v>
      </c>
      <c r="B8163" s="1">
        <v>44280</v>
      </c>
      <c r="C8163">
        <v>1</v>
      </c>
    </row>
    <row r="8164" spans="1:3" ht="14.5" x14ac:dyDescent="0.35">
      <c r="A8164" s="104" t="s">
        <v>3712</v>
      </c>
      <c r="B8164" s="1">
        <v>44280</v>
      </c>
      <c r="C8164">
        <v>1</v>
      </c>
    </row>
    <row r="8165" spans="1:3" ht="14.5" x14ac:dyDescent="0.35">
      <c r="A8165" s="104" t="s">
        <v>3713</v>
      </c>
      <c r="B8165" s="1">
        <v>44280</v>
      </c>
      <c r="C8165">
        <v>1</v>
      </c>
    </row>
    <row r="8166" spans="1:3" ht="14.5" x14ac:dyDescent="0.35">
      <c r="A8166" s="104" t="s">
        <v>3714</v>
      </c>
      <c r="B8166" s="1">
        <v>44280</v>
      </c>
      <c r="C8166">
        <v>3</v>
      </c>
    </row>
    <row r="8167" spans="1:3" ht="14.5" x14ac:dyDescent="0.35">
      <c r="A8167" s="104" t="s">
        <v>3573</v>
      </c>
      <c r="B8167" s="1">
        <v>44280</v>
      </c>
      <c r="C8167">
        <v>4</v>
      </c>
    </row>
    <row r="8168" spans="1:3" ht="14.5" x14ac:dyDescent="0.35">
      <c r="A8168" s="104" t="s">
        <v>3573</v>
      </c>
      <c r="B8168" s="1">
        <v>44280</v>
      </c>
      <c r="C8168">
        <v>4</v>
      </c>
    </row>
    <row r="8169" spans="1:3" ht="14.5" x14ac:dyDescent="0.35">
      <c r="A8169" s="104" t="s">
        <v>3715</v>
      </c>
      <c r="B8169" s="1">
        <v>44280</v>
      </c>
      <c r="C8169">
        <v>6</v>
      </c>
    </row>
    <row r="8170" spans="1:3" ht="14.5" x14ac:dyDescent="0.35">
      <c r="A8170" s="104" t="s">
        <v>3574</v>
      </c>
      <c r="B8170" s="1">
        <v>44280</v>
      </c>
      <c r="C8170">
        <v>2</v>
      </c>
    </row>
    <row r="8171" spans="1:3" ht="14.5" x14ac:dyDescent="0.35">
      <c r="A8171" s="104" t="s">
        <v>2963</v>
      </c>
      <c r="B8171" s="1">
        <v>44280</v>
      </c>
      <c r="C8171">
        <v>6</v>
      </c>
    </row>
    <row r="8172" spans="1:3" ht="14.5" x14ac:dyDescent="0.35">
      <c r="A8172" s="104" t="s">
        <v>3716</v>
      </c>
      <c r="B8172" s="1">
        <v>44280</v>
      </c>
      <c r="C8172">
        <v>6</v>
      </c>
    </row>
    <row r="8173" spans="1:3" ht="14.5" x14ac:dyDescent="0.35">
      <c r="A8173" s="104" t="s">
        <v>3575</v>
      </c>
      <c r="B8173" s="1">
        <v>44280</v>
      </c>
      <c r="C8173">
        <v>2</v>
      </c>
    </row>
    <row r="8174" spans="1:3" ht="14.5" x14ac:dyDescent="0.35">
      <c r="A8174" s="104" t="s">
        <v>3717</v>
      </c>
      <c r="B8174" s="1">
        <v>44280</v>
      </c>
      <c r="C8174">
        <v>4</v>
      </c>
    </row>
    <row r="8175" spans="1:3" ht="14.5" x14ac:dyDescent="0.35">
      <c r="A8175" s="104" t="s">
        <v>3375</v>
      </c>
      <c r="B8175" s="1">
        <v>44280</v>
      </c>
      <c r="C8175">
        <v>2</v>
      </c>
    </row>
    <row r="8176" spans="1:3" ht="14.5" x14ac:dyDescent="0.35">
      <c r="A8176" s="104" t="s">
        <v>2541</v>
      </c>
      <c r="B8176" s="1">
        <v>44280</v>
      </c>
      <c r="C8176">
        <v>2</v>
      </c>
    </row>
    <row r="8177" spans="1:3" ht="14.5" x14ac:dyDescent="0.35">
      <c r="A8177" s="104" t="s">
        <v>2541</v>
      </c>
      <c r="B8177" s="1">
        <v>44280</v>
      </c>
      <c r="C8177">
        <v>6</v>
      </c>
    </row>
    <row r="8178" spans="1:3" ht="14.5" x14ac:dyDescent="0.35">
      <c r="A8178" s="104" t="s">
        <v>3718</v>
      </c>
      <c r="B8178" s="1">
        <v>44280</v>
      </c>
      <c r="C8178">
        <v>10</v>
      </c>
    </row>
    <row r="8179" spans="1:3" ht="14.5" x14ac:dyDescent="0.35">
      <c r="A8179" s="104" t="s">
        <v>3718</v>
      </c>
      <c r="B8179" s="1">
        <v>44280</v>
      </c>
      <c r="C8179">
        <v>4</v>
      </c>
    </row>
    <row r="8180" spans="1:3" ht="14.5" x14ac:dyDescent="0.35">
      <c r="A8180" s="104" t="s">
        <v>3376</v>
      </c>
      <c r="B8180" s="1">
        <v>44280</v>
      </c>
      <c r="C8180">
        <v>4</v>
      </c>
    </row>
    <row r="8181" spans="1:3" ht="14.5" x14ac:dyDescent="0.35">
      <c r="A8181" s="104" t="s">
        <v>2496</v>
      </c>
      <c r="B8181" s="1">
        <v>44280</v>
      </c>
      <c r="C8181">
        <v>2</v>
      </c>
    </row>
    <row r="8182" spans="1:3" ht="14.5" x14ac:dyDescent="0.35">
      <c r="A8182" s="104" t="s">
        <v>3579</v>
      </c>
      <c r="B8182" s="1">
        <v>44280</v>
      </c>
      <c r="C8182">
        <v>2</v>
      </c>
    </row>
    <row r="8183" spans="1:3" ht="14.5" x14ac:dyDescent="0.35">
      <c r="A8183" s="104" t="s">
        <v>3719</v>
      </c>
      <c r="B8183" s="1">
        <v>44280</v>
      </c>
      <c r="C8183">
        <v>12</v>
      </c>
    </row>
    <row r="8184" spans="1:3" ht="14.5" x14ac:dyDescent="0.35">
      <c r="A8184" s="104" t="s">
        <v>2162</v>
      </c>
      <c r="B8184" s="1">
        <v>44280</v>
      </c>
      <c r="C8184">
        <v>16</v>
      </c>
    </row>
    <row r="8185" spans="1:3" ht="14.5" x14ac:dyDescent="0.35">
      <c r="A8185" s="104" t="s">
        <v>3652</v>
      </c>
      <c r="B8185" s="1">
        <v>44280</v>
      </c>
      <c r="C8185">
        <v>12</v>
      </c>
    </row>
    <row r="8186" spans="1:3" ht="14.5" x14ac:dyDescent="0.35">
      <c r="A8186" s="104" t="s">
        <v>3241</v>
      </c>
      <c r="B8186" s="1">
        <v>44280</v>
      </c>
      <c r="C8186">
        <v>4</v>
      </c>
    </row>
    <row r="8187" spans="1:3" ht="14.5" x14ac:dyDescent="0.35">
      <c r="A8187" s="104" t="s">
        <v>1498</v>
      </c>
      <c r="B8187" s="1">
        <v>44280</v>
      </c>
      <c r="C8187">
        <v>12</v>
      </c>
    </row>
    <row r="8188" spans="1:3" ht="14.5" x14ac:dyDescent="0.35">
      <c r="A8188" s="104" t="s">
        <v>1570</v>
      </c>
      <c r="B8188" s="1">
        <v>44280</v>
      </c>
      <c r="C8188">
        <v>16</v>
      </c>
    </row>
    <row r="8189" spans="1:3" ht="14.5" x14ac:dyDescent="0.35">
      <c r="A8189" s="104" t="s">
        <v>2854</v>
      </c>
      <c r="B8189" s="1">
        <v>44280</v>
      </c>
      <c r="C8189">
        <v>2</v>
      </c>
    </row>
    <row r="8190" spans="1:3" ht="14.5" x14ac:dyDescent="0.35">
      <c r="A8190" s="104" t="s">
        <v>3580</v>
      </c>
      <c r="B8190" s="1">
        <v>44280</v>
      </c>
      <c r="C8190">
        <v>4</v>
      </c>
    </row>
    <row r="8191" spans="1:3" ht="14.5" x14ac:dyDescent="0.35">
      <c r="A8191" s="104" t="s">
        <v>1825</v>
      </c>
      <c r="B8191" s="1">
        <v>44280</v>
      </c>
      <c r="C8191">
        <v>1</v>
      </c>
    </row>
    <row r="8192" spans="1:3" ht="14.5" x14ac:dyDescent="0.35">
      <c r="A8192" s="104" t="s">
        <v>2356</v>
      </c>
      <c r="B8192" s="1">
        <v>44280</v>
      </c>
      <c r="C8192">
        <v>24</v>
      </c>
    </row>
    <row r="8193" spans="1:3" ht="14.5" x14ac:dyDescent="0.35">
      <c r="A8193" s="104" t="s">
        <v>3233</v>
      </c>
      <c r="B8193" s="1">
        <v>44280</v>
      </c>
      <c r="C8193">
        <v>4</v>
      </c>
    </row>
    <row r="8194" spans="1:3" ht="14.5" x14ac:dyDescent="0.35">
      <c r="A8194" s="104" t="s">
        <v>1312</v>
      </c>
      <c r="B8194" s="1">
        <v>44280</v>
      </c>
      <c r="C8194">
        <v>100</v>
      </c>
    </row>
    <row r="8195" spans="1:3" ht="14.5" x14ac:dyDescent="0.35">
      <c r="A8195" s="104" t="s">
        <v>2977</v>
      </c>
      <c r="B8195" s="1">
        <v>44280</v>
      </c>
      <c r="C8195">
        <v>1</v>
      </c>
    </row>
    <row r="8196" spans="1:3" ht="14.5" x14ac:dyDescent="0.35">
      <c r="A8196" s="104" t="s">
        <v>2599</v>
      </c>
      <c r="B8196" s="1">
        <v>44280</v>
      </c>
      <c r="C8196">
        <v>1</v>
      </c>
    </row>
    <row r="8197" spans="1:3" ht="14.5" x14ac:dyDescent="0.35">
      <c r="A8197" s="104" t="s">
        <v>2981</v>
      </c>
      <c r="B8197" s="1">
        <v>44280</v>
      </c>
      <c r="C8197">
        <v>1</v>
      </c>
    </row>
    <row r="8198" spans="1:3" ht="14.5" x14ac:dyDescent="0.35">
      <c r="A8198" s="104" t="s">
        <v>3056</v>
      </c>
      <c r="B8198" s="1">
        <v>44280</v>
      </c>
      <c r="C8198">
        <v>2</v>
      </c>
    </row>
    <row r="8199" spans="1:3" ht="14.5" x14ac:dyDescent="0.35">
      <c r="A8199" s="104" t="s">
        <v>2541</v>
      </c>
      <c r="B8199" s="1">
        <v>44280</v>
      </c>
      <c r="C8199">
        <v>14</v>
      </c>
    </row>
    <row r="8200" spans="1:3" ht="14.5" x14ac:dyDescent="0.35">
      <c r="A8200" s="104" t="s">
        <v>3720</v>
      </c>
      <c r="B8200" s="1">
        <v>44280</v>
      </c>
      <c r="C8200">
        <v>2</v>
      </c>
    </row>
    <row r="8201" spans="1:3" ht="14.5" x14ac:dyDescent="0.35">
      <c r="A8201" s="104" t="s">
        <v>2380</v>
      </c>
      <c r="B8201" s="1">
        <v>44280</v>
      </c>
      <c r="C8201">
        <v>4</v>
      </c>
    </row>
    <row r="8202" spans="1:3" ht="14.5" x14ac:dyDescent="0.35">
      <c r="A8202" s="104" t="s">
        <v>2185</v>
      </c>
      <c r="B8202" s="1">
        <v>44280</v>
      </c>
      <c r="C8202">
        <v>1</v>
      </c>
    </row>
    <row r="8203" spans="1:3" ht="14.5" x14ac:dyDescent="0.35">
      <c r="A8203" s="104" t="s">
        <v>3184</v>
      </c>
      <c r="B8203" s="1">
        <v>44280</v>
      </c>
      <c r="C8203">
        <v>1</v>
      </c>
    </row>
    <row r="8204" spans="1:3" ht="14.5" x14ac:dyDescent="0.35">
      <c r="A8204" s="104" t="s">
        <v>1580</v>
      </c>
      <c r="B8204" s="1">
        <v>44280</v>
      </c>
      <c r="C8204">
        <v>2</v>
      </c>
    </row>
    <row r="8205" spans="1:3" ht="14.5" x14ac:dyDescent="0.35">
      <c r="A8205" s="104" t="s">
        <v>2485</v>
      </c>
      <c r="B8205" s="1">
        <v>44280</v>
      </c>
      <c r="C8205">
        <v>3</v>
      </c>
    </row>
    <row r="8206" spans="1:3" ht="14.5" x14ac:dyDescent="0.35">
      <c r="A8206" s="104" t="s">
        <v>1558</v>
      </c>
      <c r="B8206" s="1">
        <v>44280</v>
      </c>
      <c r="C8206">
        <v>1</v>
      </c>
    </row>
    <row r="8207" spans="1:3" ht="14.5" x14ac:dyDescent="0.35">
      <c r="A8207" s="104" t="s">
        <v>2799</v>
      </c>
      <c r="B8207" s="1">
        <v>44280</v>
      </c>
      <c r="C8207">
        <v>1</v>
      </c>
    </row>
    <row r="8208" spans="1:3" ht="14.5" x14ac:dyDescent="0.35">
      <c r="A8208" s="104" t="s">
        <v>1298</v>
      </c>
      <c r="B8208" s="1">
        <v>44280</v>
      </c>
      <c r="C8208">
        <v>2</v>
      </c>
    </row>
    <row r="8209" spans="1:3" ht="14.5" x14ac:dyDescent="0.35">
      <c r="A8209" s="104" t="s">
        <v>1587</v>
      </c>
      <c r="B8209" s="1">
        <v>44280</v>
      </c>
      <c r="C8209">
        <v>1</v>
      </c>
    </row>
    <row r="8210" spans="1:3" ht="14.5" x14ac:dyDescent="0.35">
      <c r="A8210" s="104" t="s">
        <v>1590</v>
      </c>
      <c r="B8210" s="1">
        <v>44280</v>
      </c>
      <c r="C8210">
        <v>1</v>
      </c>
    </row>
    <row r="8211" spans="1:3" ht="14.5" x14ac:dyDescent="0.35">
      <c r="A8211" s="104" t="s">
        <v>1489</v>
      </c>
      <c r="B8211" s="1">
        <v>44280</v>
      </c>
      <c r="C8211">
        <v>2</v>
      </c>
    </row>
    <row r="8212" spans="1:3" ht="14.5" x14ac:dyDescent="0.35">
      <c r="A8212" s="104" t="s">
        <v>1908</v>
      </c>
      <c r="B8212" s="1">
        <v>44280</v>
      </c>
      <c r="C8212">
        <v>1</v>
      </c>
    </row>
    <row r="8213" spans="1:3" ht="14.5" x14ac:dyDescent="0.35">
      <c r="A8213" s="104" t="s">
        <v>1595</v>
      </c>
      <c r="B8213" s="1">
        <v>44280</v>
      </c>
      <c r="C8213">
        <v>20</v>
      </c>
    </row>
    <row r="8214" spans="1:3" ht="14.5" x14ac:dyDescent="0.35">
      <c r="A8214" s="104" t="s">
        <v>2033</v>
      </c>
      <c r="B8214" s="1">
        <v>44280</v>
      </c>
      <c r="C8214">
        <v>1</v>
      </c>
    </row>
    <row r="8215" spans="1:3" ht="14.5" x14ac:dyDescent="0.35">
      <c r="A8215" s="104" t="s">
        <v>2380</v>
      </c>
      <c r="B8215" s="1">
        <v>44280</v>
      </c>
      <c r="C8215">
        <v>2</v>
      </c>
    </row>
    <row r="8216" spans="1:3" ht="14.5" x14ac:dyDescent="0.35">
      <c r="A8216" s="104" t="s">
        <v>2185</v>
      </c>
      <c r="B8216" s="1">
        <v>44280</v>
      </c>
      <c r="C8216">
        <v>2</v>
      </c>
    </row>
    <row r="8217" spans="1:3" ht="14.5" x14ac:dyDescent="0.35">
      <c r="A8217" s="104" t="s">
        <v>2799</v>
      </c>
      <c r="B8217" s="1">
        <v>44280</v>
      </c>
      <c r="C8217">
        <v>1</v>
      </c>
    </row>
    <row r="8218" spans="1:3" ht="14.5" x14ac:dyDescent="0.35">
      <c r="A8218" s="104" t="s">
        <v>1298</v>
      </c>
      <c r="B8218" s="1">
        <v>44280</v>
      </c>
      <c r="C8218">
        <v>2</v>
      </c>
    </row>
    <row r="8219" spans="1:3" ht="14.5" x14ac:dyDescent="0.35">
      <c r="A8219" s="104" t="s">
        <v>1585</v>
      </c>
      <c r="B8219" s="1">
        <v>44280</v>
      </c>
      <c r="C8219">
        <v>1</v>
      </c>
    </row>
    <row r="8220" spans="1:3" ht="14.5" x14ac:dyDescent="0.35">
      <c r="A8220" s="104" t="s">
        <v>1590</v>
      </c>
      <c r="B8220" s="1">
        <v>44280</v>
      </c>
      <c r="C8220">
        <v>1</v>
      </c>
    </row>
    <row r="8221" spans="1:3" ht="14.5" x14ac:dyDescent="0.35">
      <c r="A8221" s="104" t="s">
        <v>1868</v>
      </c>
      <c r="B8221" s="1">
        <v>44280</v>
      </c>
      <c r="C8221">
        <v>1</v>
      </c>
    </row>
    <row r="8222" spans="1:3" ht="14.5" x14ac:dyDescent="0.35">
      <c r="A8222" s="104" t="s">
        <v>1870</v>
      </c>
      <c r="B8222" s="1">
        <v>44280</v>
      </c>
      <c r="C8222">
        <v>96</v>
      </c>
    </row>
    <row r="8223" spans="1:3" ht="14.5" x14ac:dyDescent="0.35">
      <c r="A8223" s="104" t="s">
        <v>1436</v>
      </c>
      <c r="B8223" s="1">
        <v>44280</v>
      </c>
      <c r="C8223">
        <v>32</v>
      </c>
    </row>
    <row r="8224" spans="1:3" ht="14.5" x14ac:dyDescent="0.35">
      <c r="A8224" s="104" t="s">
        <v>1444</v>
      </c>
      <c r="B8224" s="1">
        <v>44280</v>
      </c>
      <c r="C8224">
        <v>96</v>
      </c>
    </row>
    <row r="8225" spans="1:3" ht="14.5" x14ac:dyDescent="0.35">
      <c r="A8225" s="104" t="s">
        <v>186</v>
      </c>
      <c r="B8225" s="1">
        <v>44280</v>
      </c>
      <c r="C8225">
        <v>2</v>
      </c>
    </row>
    <row r="8226" spans="1:3" ht="14.5" x14ac:dyDescent="0.35">
      <c r="A8226" s="104" t="s">
        <v>784</v>
      </c>
      <c r="B8226" s="1">
        <v>44280</v>
      </c>
      <c r="C8226">
        <v>1</v>
      </c>
    </row>
    <row r="8227" spans="1:3" ht="14.5" x14ac:dyDescent="0.35">
      <c r="A8227" s="104" t="s">
        <v>910</v>
      </c>
      <c r="B8227" s="1">
        <v>44280</v>
      </c>
      <c r="C8227">
        <v>1</v>
      </c>
    </row>
    <row r="8228" spans="1:3" ht="14.5" x14ac:dyDescent="0.35">
      <c r="A8228" s="104" t="s">
        <v>926</v>
      </c>
      <c r="B8228" s="1">
        <v>44280</v>
      </c>
      <c r="C8228">
        <v>2</v>
      </c>
    </row>
    <row r="8229" spans="1:3" ht="14.5" x14ac:dyDescent="0.35">
      <c r="A8229" s="104" t="s">
        <v>2187</v>
      </c>
      <c r="B8229" s="1">
        <v>44280</v>
      </c>
      <c r="C8229">
        <v>1</v>
      </c>
    </row>
    <row r="8230" spans="1:3" ht="14.5" x14ac:dyDescent="0.35">
      <c r="A8230" s="104" t="s">
        <v>1332</v>
      </c>
      <c r="B8230" s="1">
        <v>44280</v>
      </c>
      <c r="C8230">
        <v>1800</v>
      </c>
    </row>
    <row r="8231" spans="1:3" ht="14.5" x14ac:dyDescent="0.35">
      <c r="A8231" s="104" t="s">
        <v>1332</v>
      </c>
      <c r="B8231" s="1">
        <v>44280</v>
      </c>
      <c r="C8231">
        <v>300</v>
      </c>
    </row>
    <row r="8232" spans="1:3" ht="14.5" x14ac:dyDescent="0.35">
      <c r="A8232" s="104" t="s">
        <v>1332</v>
      </c>
      <c r="B8232" s="1">
        <v>44280</v>
      </c>
      <c r="C8232">
        <v>900</v>
      </c>
    </row>
    <row r="8233" spans="1:3" ht="14.5" x14ac:dyDescent="0.35">
      <c r="A8233" s="104" t="s">
        <v>1580</v>
      </c>
      <c r="B8233" s="1">
        <v>44280</v>
      </c>
      <c r="C8233">
        <v>1</v>
      </c>
    </row>
    <row r="8234" spans="1:3" ht="14.5" x14ac:dyDescent="0.35">
      <c r="A8234" s="104" t="s">
        <v>2799</v>
      </c>
      <c r="B8234" s="1">
        <v>44280</v>
      </c>
      <c r="C8234">
        <v>1</v>
      </c>
    </row>
    <row r="8235" spans="1:3" ht="14.5" x14ac:dyDescent="0.35">
      <c r="A8235" s="104" t="s">
        <v>2344</v>
      </c>
      <c r="B8235" s="1">
        <v>44280</v>
      </c>
      <c r="C8235">
        <v>1</v>
      </c>
    </row>
    <row r="8236" spans="1:3" ht="14.5" x14ac:dyDescent="0.35">
      <c r="A8236" s="104" t="s">
        <v>1487</v>
      </c>
      <c r="B8236" s="1">
        <v>44280</v>
      </c>
      <c r="C8236">
        <v>1</v>
      </c>
    </row>
    <row r="8237" spans="1:3" ht="14.5" x14ac:dyDescent="0.35">
      <c r="A8237" s="104" t="s">
        <v>1732</v>
      </c>
      <c r="B8237" s="1">
        <v>44280</v>
      </c>
      <c r="C8237">
        <v>25</v>
      </c>
    </row>
    <row r="8238" spans="1:3" ht="14.5" x14ac:dyDescent="0.35">
      <c r="A8238" s="104" t="s">
        <v>2315</v>
      </c>
      <c r="B8238" s="1">
        <v>44280</v>
      </c>
      <c r="C8238">
        <v>25</v>
      </c>
    </row>
    <row r="8239" spans="1:3" ht="14.5" x14ac:dyDescent="0.35">
      <c r="A8239" s="104" t="s">
        <v>1734</v>
      </c>
      <c r="B8239" s="1">
        <v>44280</v>
      </c>
      <c r="C8239">
        <v>100</v>
      </c>
    </row>
    <row r="8240" spans="1:3" ht="14.5" x14ac:dyDescent="0.35">
      <c r="A8240" s="104" t="s">
        <v>1897</v>
      </c>
      <c r="B8240" s="1">
        <v>44280</v>
      </c>
      <c r="C8240">
        <v>100</v>
      </c>
    </row>
    <row r="8241" spans="1:3" ht="14.5" x14ac:dyDescent="0.35">
      <c r="A8241" s="105" t="s">
        <v>1131</v>
      </c>
      <c r="B8241" s="1">
        <v>44280</v>
      </c>
      <c r="C8241">
        <v>50</v>
      </c>
    </row>
    <row r="8242" spans="1:3" ht="14.5" x14ac:dyDescent="0.35">
      <c r="A8242" s="105" t="s">
        <v>974</v>
      </c>
      <c r="B8242" s="1">
        <v>44280</v>
      </c>
      <c r="C8242">
        <v>50</v>
      </c>
    </row>
    <row r="8243" spans="1:3" ht="14.5" x14ac:dyDescent="0.35">
      <c r="A8243" s="104" t="s">
        <v>1370</v>
      </c>
      <c r="B8243" s="1">
        <v>44280</v>
      </c>
      <c r="C8243">
        <v>200</v>
      </c>
    </row>
    <row r="8244" spans="1:3" ht="14.5" x14ac:dyDescent="0.35">
      <c r="A8244" s="104" t="s">
        <v>1760</v>
      </c>
      <c r="B8244" s="1">
        <v>44280</v>
      </c>
      <c r="C8244">
        <v>25</v>
      </c>
    </row>
    <row r="8245" spans="1:3" ht="14.5" x14ac:dyDescent="0.35">
      <c r="A8245" s="104" t="s">
        <v>1318</v>
      </c>
      <c r="B8245" s="1">
        <v>44280</v>
      </c>
      <c r="C8245">
        <v>2000</v>
      </c>
    </row>
    <row r="8246" spans="1:3" ht="14.5" x14ac:dyDescent="0.35">
      <c r="A8246" s="104" t="s">
        <v>1332</v>
      </c>
      <c r="B8246" s="1">
        <v>44280</v>
      </c>
      <c r="C8246">
        <v>300</v>
      </c>
    </row>
    <row r="8247" spans="1:3" ht="14.5" x14ac:dyDescent="0.35">
      <c r="A8247" s="104" t="s">
        <v>1381</v>
      </c>
      <c r="B8247" s="1">
        <v>44280</v>
      </c>
      <c r="C8247">
        <v>22</v>
      </c>
    </row>
    <row r="8248" spans="1:3" ht="14.5" x14ac:dyDescent="0.35">
      <c r="A8248" s="104" t="s">
        <v>1700</v>
      </c>
      <c r="B8248" s="1">
        <v>44280</v>
      </c>
      <c r="C8248">
        <v>100</v>
      </c>
    </row>
    <row r="8249" spans="1:3" ht="14.5" x14ac:dyDescent="0.35">
      <c r="A8249" s="104" t="s">
        <v>1574</v>
      </c>
      <c r="B8249" s="1">
        <v>44280</v>
      </c>
      <c r="C8249">
        <v>100</v>
      </c>
    </row>
    <row r="8250" spans="1:3" ht="14.5" x14ac:dyDescent="0.35">
      <c r="A8250" s="104" t="s">
        <v>1623</v>
      </c>
      <c r="B8250" s="1">
        <v>44280</v>
      </c>
      <c r="C8250">
        <v>100</v>
      </c>
    </row>
    <row r="8251" spans="1:3" ht="14.5" x14ac:dyDescent="0.35">
      <c r="A8251" s="104" t="s">
        <v>3721</v>
      </c>
      <c r="B8251" s="1">
        <v>44280</v>
      </c>
      <c r="C8251">
        <v>10</v>
      </c>
    </row>
    <row r="8252" spans="1:3" ht="14.5" x14ac:dyDescent="0.35">
      <c r="A8252" s="104" t="s">
        <v>1423</v>
      </c>
      <c r="B8252" s="1">
        <v>44280</v>
      </c>
      <c r="C8252">
        <v>300</v>
      </c>
    </row>
    <row r="8253" spans="1:3" ht="14.5" x14ac:dyDescent="0.35">
      <c r="A8253" s="104" t="s">
        <v>1693</v>
      </c>
      <c r="B8253" s="1">
        <v>44280</v>
      </c>
      <c r="C8253">
        <v>100</v>
      </c>
    </row>
    <row r="8254" spans="1:3" ht="14.5" x14ac:dyDescent="0.35">
      <c r="A8254" s="104" t="s">
        <v>1452</v>
      </c>
      <c r="B8254" s="1">
        <v>44280</v>
      </c>
      <c r="C8254">
        <v>200</v>
      </c>
    </row>
    <row r="8255" spans="1:3" ht="14.5" x14ac:dyDescent="0.35">
      <c r="A8255" s="104" t="s">
        <v>1681</v>
      </c>
      <c r="B8255" s="1">
        <v>44280</v>
      </c>
      <c r="C8255">
        <v>100</v>
      </c>
    </row>
    <row r="8256" spans="1:3" ht="14.5" x14ac:dyDescent="0.35">
      <c r="A8256" s="104" t="s">
        <v>1389</v>
      </c>
      <c r="B8256" s="1">
        <v>44280</v>
      </c>
      <c r="C8256">
        <v>50</v>
      </c>
    </row>
    <row r="8257" spans="1:3" ht="14.5" x14ac:dyDescent="0.35">
      <c r="A8257" s="104" t="s">
        <v>1528</v>
      </c>
      <c r="B8257" s="1">
        <v>44280</v>
      </c>
      <c r="C8257">
        <v>50</v>
      </c>
    </row>
    <row r="8258" spans="1:3" ht="14.5" x14ac:dyDescent="0.35">
      <c r="A8258" s="104" t="s">
        <v>2251</v>
      </c>
      <c r="B8258" s="1">
        <v>44280</v>
      </c>
      <c r="C8258">
        <v>50</v>
      </c>
    </row>
    <row r="8259" spans="1:3" ht="14.5" x14ac:dyDescent="0.35">
      <c r="A8259" s="104" t="s">
        <v>2833</v>
      </c>
      <c r="B8259" s="1">
        <v>44280</v>
      </c>
      <c r="C8259">
        <v>1</v>
      </c>
    </row>
    <row r="8260" spans="1:3" ht="14.5" x14ac:dyDescent="0.35">
      <c r="A8260" s="104" t="s">
        <v>3341</v>
      </c>
      <c r="B8260" s="1">
        <v>44280</v>
      </c>
      <c r="C8260">
        <v>1</v>
      </c>
    </row>
    <row r="8261" spans="1:3" ht="14.5" x14ac:dyDescent="0.35">
      <c r="A8261" s="104" t="s">
        <v>3722</v>
      </c>
      <c r="B8261" s="1">
        <v>44280</v>
      </c>
      <c r="C8261">
        <v>5</v>
      </c>
    </row>
    <row r="8262" spans="1:3" ht="14.5" x14ac:dyDescent="0.35">
      <c r="A8262" s="104" t="s">
        <v>2721</v>
      </c>
      <c r="B8262" s="1">
        <v>44280</v>
      </c>
      <c r="C8262">
        <v>1</v>
      </c>
    </row>
    <row r="8263" spans="1:3" ht="14.5" x14ac:dyDescent="0.35">
      <c r="A8263" s="104" t="s">
        <v>1811</v>
      </c>
      <c r="B8263" s="1">
        <v>44280</v>
      </c>
      <c r="C8263">
        <v>12</v>
      </c>
    </row>
    <row r="8264" spans="1:3" ht="14.5" x14ac:dyDescent="0.35">
      <c r="A8264" s="104" t="s">
        <v>3714</v>
      </c>
      <c r="B8264" s="1">
        <v>44280</v>
      </c>
      <c r="C8264">
        <v>1</v>
      </c>
    </row>
    <row r="8265" spans="1:3" ht="14.5" x14ac:dyDescent="0.35">
      <c r="A8265" s="104" t="s">
        <v>3723</v>
      </c>
      <c r="B8265" s="1">
        <v>44280</v>
      </c>
      <c r="C8265">
        <v>1</v>
      </c>
    </row>
    <row r="8266" spans="1:3" ht="14.5" x14ac:dyDescent="0.35">
      <c r="A8266" s="104" t="s">
        <v>3724</v>
      </c>
      <c r="B8266" s="1">
        <v>44280</v>
      </c>
      <c r="C8266">
        <v>1</v>
      </c>
    </row>
    <row r="8267" spans="1:3" ht="14.5" x14ac:dyDescent="0.35">
      <c r="A8267" s="104" t="s">
        <v>3026</v>
      </c>
      <c r="B8267" s="1">
        <v>44280</v>
      </c>
      <c r="C8267">
        <v>2</v>
      </c>
    </row>
    <row r="8268" spans="1:3" ht="14.5" x14ac:dyDescent="0.35">
      <c r="A8268" s="104" t="s">
        <v>2303</v>
      </c>
      <c r="B8268" s="1">
        <v>44280</v>
      </c>
      <c r="C8268">
        <v>1</v>
      </c>
    </row>
    <row r="8269" spans="1:3" ht="14.5" x14ac:dyDescent="0.35">
      <c r="A8269" s="104" t="s">
        <v>3725</v>
      </c>
      <c r="B8269" s="1">
        <v>44280</v>
      </c>
      <c r="C8269">
        <v>6</v>
      </c>
    </row>
    <row r="8270" spans="1:3" ht="14.5" x14ac:dyDescent="0.35">
      <c r="A8270" s="104" t="s">
        <v>2842</v>
      </c>
      <c r="B8270" s="1">
        <v>44280</v>
      </c>
      <c r="C8270">
        <v>8</v>
      </c>
    </row>
    <row r="8271" spans="1:3" ht="14.5" x14ac:dyDescent="0.35">
      <c r="A8271" s="104" t="s">
        <v>3100</v>
      </c>
      <c r="B8271" s="1">
        <v>44280</v>
      </c>
      <c r="C8271">
        <v>10</v>
      </c>
    </row>
    <row r="8272" spans="1:3" ht="14.5" x14ac:dyDescent="0.35">
      <c r="A8272" s="104" t="s">
        <v>3726</v>
      </c>
      <c r="B8272" s="1">
        <v>44280</v>
      </c>
      <c r="C8272">
        <v>6</v>
      </c>
    </row>
    <row r="8273" spans="1:3" ht="14.5" x14ac:dyDescent="0.35">
      <c r="A8273" s="104" t="s">
        <v>1420</v>
      </c>
      <c r="B8273" s="1">
        <v>44280</v>
      </c>
      <c r="C8273">
        <v>6</v>
      </c>
    </row>
    <row r="8274" spans="1:3" ht="14.5" x14ac:dyDescent="0.35">
      <c r="A8274" s="104" t="s">
        <v>2847</v>
      </c>
      <c r="B8274" s="1">
        <v>44280</v>
      </c>
      <c r="C8274">
        <v>8</v>
      </c>
    </row>
    <row r="8275" spans="1:3" ht="14.5" x14ac:dyDescent="0.35">
      <c r="A8275" s="104" t="s">
        <v>2849</v>
      </c>
      <c r="B8275" s="1">
        <v>44280</v>
      </c>
      <c r="C8275">
        <v>6</v>
      </c>
    </row>
    <row r="8276" spans="1:3" ht="14.5" x14ac:dyDescent="0.35">
      <c r="A8276" s="104" t="s">
        <v>2633</v>
      </c>
      <c r="B8276" s="1">
        <v>44280</v>
      </c>
      <c r="C8276">
        <v>8</v>
      </c>
    </row>
    <row r="8277" spans="1:3" ht="14.5" x14ac:dyDescent="0.35">
      <c r="A8277" s="104" t="s">
        <v>2539</v>
      </c>
      <c r="B8277" s="1">
        <v>44280</v>
      </c>
      <c r="C8277">
        <v>2</v>
      </c>
    </row>
    <row r="8278" spans="1:3" ht="14.5" x14ac:dyDescent="0.35">
      <c r="A8278" s="104" t="s">
        <v>2851</v>
      </c>
      <c r="B8278" s="1">
        <v>44280</v>
      </c>
      <c r="C8278">
        <v>2</v>
      </c>
    </row>
    <row r="8279" spans="1:3" ht="14.5" x14ac:dyDescent="0.35">
      <c r="A8279" s="106">
        <v>1250470</v>
      </c>
      <c r="B8279" s="1">
        <v>44280</v>
      </c>
      <c r="C8279">
        <v>1</v>
      </c>
    </row>
    <row r="8280" spans="1:3" ht="14.5" x14ac:dyDescent="0.35">
      <c r="A8280" s="104" t="s">
        <v>1520</v>
      </c>
      <c r="B8280" s="1">
        <v>44280</v>
      </c>
      <c r="C8280">
        <v>100</v>
      </c>
    </row>
    <row r="8281" spans="1:3" ht="14.5" x14ac:dyDescent="0.35">
      <c r="A8281" s="104" t="s">
        <v>1342</v>
      </c>
      <c r="B8281" s="1">
        <v>44280</v>
      </c>
      <c r="C8281">
        <v>100</v>
      </c>
    </row>
    <row r="8282" spans="1:3" ht="14.5" x14ac:dyDescent="0.35">
      <c r="A8282" s="104" t="s">
        <v>1654</v>
      </c>
      <c r="B8282" s="1">
        <v>44280</v>
      </c>
      <c r="C8282">
        <v>6</v>
      </c>
    </row>
    <row r="8283" spans="1:3" ht="14.5" x14ac:dyDescent="0.35">
      <c r="A8283" s="104" t="s">
        <v>1299</v>
      </c>
      <c r="B8283" s="1">
        <v>44280</v>
      </c>
      <c r="C8283">
        <v>400</v>
      </c>
    </row>
    <row r="8284" spans="1:3" ht="14.5" x14ac:dyDescent="0.35">
      <c r="A8284" s="104" t="s">
        <v>1279</v>
      </c>
      <c r="B8284" s="1">
        <v>44280</v>
      </c>
      <c r="C8284">
        <v>100</v>
      </c>
    </row>
    <row r="8285" spans="1:3" ht="14.5" x14ac:dyDescent="0.35">
      <c r="A8285" s="104" t="s">
        <v>1312</v>
      </c>
      <c r="B8285" s="1">
        <v>44280</v>
      </c>
      <c r="C8285">
        <v>100</v>
      </c>
    </row>
    <row r="8286" spans="1:3" ht="14.5" x14ac:dyDescent="0.35">
      <c r="A8286" s="104" t="s">
        <v>1331</v>
      </c>
      <c r="B8286" s="1">
        <v>44280</v>
      </c>
      <c r="C8286">
        <v>50</v>
      </c>
    </row>
    <row r="8287" spans="1:3" ht="14.5" x14ac:dyDescent="0.35">
      <c r="A8287" s="104" t="s">
        <v>2981</v>
      </c>
      <c r="B8287" s="1">
        <v>44280</v>
      </c>
      <c r="C8287">
        <v>5</v>
      </c>
    </row>
    <row r="8288" spans="1:3" ht="14.5" x14ac:dyDescent="0.35">
      <c r="A8288" s="104" t="s">
        <v>1287</v>
      </c>
      <c r="B8288" s="1">
        <v>44280</v>
      </c>
      <c r="C8288">
        <v>100</v>
      </c>
    </row>
    <row r="8289" spans="1:3" ht="14.5" x14ac:dyDescent="0.35">
      <c r="A8289" s="104" t="s">
        <v>1732</v>
      </c>
      <c r="B8289" s="1">
        <v>44280</v>
      </c>
      <c r="C8289">
        <v>25</v>
      </c>
    </row>
    <row r="8290" spans="1:3" ht="14.5" x14ac:dyDescent="0.35">
      <c r="A8290" s="104" t="s">
        <v>2315</v>
      </c>
      <c r="B8290" s="1">
        <v>44280</v>
      </c>
      <c r="C8290">
        <v>25</v>
      </c>
    </row>
    <row r="8291" spans="1:3" ht="14.5" x14ac:dyDescent="0.35">
      <c r="A8291" s="104" t="s">
        <v>1734</v>
      </c>
      <c r="B8291" s="1">
        <v>44280</v>
      </c>
      <c r="C8291">
        <v>100</v>
      </c>
    </row>
    <row r="8292" spans="1:3" ht="14.5" x14ac:dyDescent="0.35">
      <c r="A8292" s="104" t="s">
        <v>1897</v>
      </c>
      <c r="B8292" s="1">
        <v>44280</v>
      </c>
      <c r="C8292">
        <v>100</v>
      </c>
    </row>
    <row r="8293" spans="1:3" ht="14.5" x14ac:dyDescent="0.35">
      <c r="A8293" s="105" t="s">
        <v>1131</v>
      </c>
      <c r="B8293" s="1">
        <v>44280</v>
      </c>
      <c r="C8293">
        <v>50</v>
      </c>
    </row>
    <row r="8294" spans="1:3" ht="14.5" x14ac:dyDescent="0.35">
      <c r="A8294" s="105" t="s">
        <v>974</v>
      </c>
      <c r="B8294" s="1">
        <v>44280</v>
      </c>
      <c r="C8294">
        <v>50</v>
      </c>
    </row>
    <row r="8295" spans="1:3" ht="14.5" x14ac:dyDescent="0.35">
      <c r="A8295" s="104" t="s">
        <v>1370</v>
      </c>
      <c r="B8295" s="1">
        <v>44280</v>
      </c>
      <c r="C8295">
        <v>200</v>
      </c>
    </row>
    <row r="8296" spans="1:3" ht="14.5" x14ac:dyDescent="0.35">
      <c r="A8296" s="104" t="s">
        <v>1760</v>
      </c>
      <c r="B8296" s="1">
        <v>44280</v>
      </c>
      <c r="C8296">
        <v>25</v>
      </c>
    </row>
    <row r="8297" spans="1:3" ht="14.5" x14ac:dyDescent="0.35">
      <c r="A8297" s="104" t="s">
        <v>1318</v>
      </c>
      <c r="B8297" s="1">
        <v>44280</v>
      </c>
      <c r="C8297">
        <v>2000</v>
      </c>
    </row>
    <row r="8298" spans="1:3" ht="14.5" x14ac:dyDescent="0.35">
      <c r="A8298" s="104" t="s">
        <v>1332</v>
      </c>
      <c r="B8298" s="1">
        <v>44280</v>
      </c>
      <c r="C8298">
        <v>300</v>
      </c>
    </row>
    <row r="8299" spans="1:3" ht="14.5" x14ac:dyDescent="0.35">
      <c r="A8299" s="104" t="s">
        <v>1381</v>
      </c>
      <c r="B8299" s="1">
        <v>44280</v>
      </c>
      <c r="C8299">
        <v>22</v>
      </c>
    </row>
    <row r="8300" spans="1:3" ht="14.5" x14ac:dyDescent="0.35">
      <c r="A8300" s="104" t="s">
        <v>1700</v>
      </c>
      <c r="B8300" s="1">
        <v>44280</v>
      </c>
      <c r="C8300">
        <v>100</v>
      </c>
    </row>
    <row r="8301" spans="1:3" ht="14.5" x14ac:dyDescent="0.35">
      <c r="A8301" s="104" t="s">
        <v>1574</v>
      </c>
      <c r="B8301" s="1">
        <v>44280</v>
      </c>
      <c r="C8301">
        <v>100</v>
      </c>
    </row>
    <row r="8302" spans="1:3" ht="14.5" x14ac:dyDescent="0.35">
      <c r="A8302" s="104" t="s">
        <v>1623</v>
      </c>
      <c r="B8302" s="1">
        <v>44280</v>
      </c>
      <c r="C8302">
        <v>100</v>
      </c>
    </row>
    <row r="8303" spans="1:3" ht="14.5" x14ac:dyDescent="0.35">
      <c r="A8303" s="104" t="s">
        <v>3721</v>
      </c>
      <c r="B8303" s="1">
        <v>44280</v>
      </c>
      <c r="C8303">
        <v>10</v>
      </c>
    </row>
    <row r="8304" spans="1:3" ht="14.5" x14ac:dyDescent="0.35">
      <c r="A8304" s="104" t="s">
        <v>1423</v>
      </c>
      <c r="B8304" s="1">
        <v>44280</v>
      </c>
      <c r="C8304">
        <v>300</v>
      </c>
    </row>
    <row r="8305" spans="1:3" ht="14.5" x14ac:dyDescent="0.35">
      <c r="A8305" s="104" t="s">
        <v>1693</v>
      </c>
      <c r="B8305" s="1">
        <v>44280</v>
      </c>
      <c r="C8305">
        <v>100</v>
      </c>
    </row>
    <row r="8306" spans="1:3" ht="14.5" x14ac:dyDescent="0.35">
      <c r="A8306" s="104" t="s">
        <v>1452</v>
      </c>
      <c r="B8306" s="1">
        <v>44280</v>
      </c>
      <c r="C8306">
        <v>200</v>
      </c>
    </row>
    <row r="8307" spans="1:3" ht="14.5" x14ac:dyDescent="0.35">
      <c r="A8307" s="104" t="s">
        <v>1681</v>
      </c>
      <c r="B8307" s="1">
        <v>44280</v>
      </c>
      <c r="C8307">
        <v>100</v>
      </c>
    </row>
    <row r="8308" spans="1:3" ht="14.5" x14ac:dyDescent="0.35">
      <c r="A8308" s="104" t="s">
        <v>1389</v>
      </c>
      <c r="B8308" s="1">
        <v>44280</v>
      </c>
      <c r="C8308">
        <v>50</v>
      </c>
    </row>
    <row r="8309" spans="1:3" ht="14.5" x14ac:dyDescent="0.35">
      <c r="A8309" s="104" t="s">
        <v>1528</v>
      </c>
      <c r="B8309" s="1">
        <v>44280</v>
      </c>
      <c r="C8309">
        <v>50</v>
      </c>
    </row>
    <row r="8310" spans="1:3" ht="14.5" x14ac:dyDescent="0.35">
      <c r="A8310" s="104" t="s">
        <v>2251</v>
      </c>
      <c r="B8310" s="1">
        <v>44280</v>
      </c>
      <c r="C8310">
        <v>50</v>
      </c>
    </row>
    <row r="8311" spans="1:3" ht="14.5" x14ac:dyDescent="0.35">
      <c r="A8311" s="104" t="s">
        <v>2833</v>
      </c>
      <c r="B8311" s="1">
        <v>44280</v>
      </c>
      <c r="C8311">
        <v>1</v>
      </c>
    </row>
    <row r="8312" spans="1:3" ht="14.5" x14ac:dyDescent="0.35">
      <c r="A8312" s="104" t="s">
        <v>3341</v>
      </c>
      <c r="B8312" s="1">
        <v>44280</v>
      </c>
      <c r="C8312">
        <v>1</v>
      </c>
    </row>
    <row r="8313" spans="1:3" ht="14.5" x14ac:dyDescent="0.35">
      <c r="A8313" s="104" t="s">
        <v>3722</v>
      </c>
      <c r="B8313" s="1">
        <v>44280</v>
      </c>
      <c r="C8313">
        <v>5</v>
      </c>
    </row>
    <row r="8314" spans="1:3" ht="14.5" x14ac:dyDescent="0.35">
      <c r="A8314" s="104" t="s">
        <v>2721</v>
      </c>
      <c r="B8314" s="1">
        <v>44280</v>
      </c>
      <c r="C8314">
        <v>1</v>
      </c>
    </row>
    <row r="8315" spans="1:3" ht="14.5" x14ac:dyDescent="0.35">
      <c r="A8315" s="104" t="s">
        <v>1811</v>
      </c>
      <c r="B8315" s="1">
        <v>44280</v>
      </c>
      <c r="C8315">
        <v>12</v>
      </c>
    </row>
    <row r="8316" spans="1:3" ht="14.5" x14ac:dyDescent="0.35">
      <c r="A8316" s="104" t="s">
        <v>3714</v>
      </c>
      <c r="B8316" s="1">
        <v>44280</v>
      </c>
      <c r="C8316">
        <v>1</v>
      </c>
    </row>
    <row r="8317" spans="1:3" ht="14.5" x14ac:dyDescent="0.35">
      <c r="A8317" s="104" t="s">
        <v>3723</v>
      </c>
      <c r="B8317" s="1">
        <v>44280</v>
      </c>
      <c r="C8317">
        <v>1</v>
      </c>
    </row>
    <row r="8318" spans="1:3" ht="14.5" x14ac:dyDescent="0.35">
      <c r="A8318" s="104" t="s">
        <v>3724</v>
      </c>
      <c r="B8318" s="1">
        <v>44280</v>
      </c>
      <c r="C8318">
        <v>1</v>
      </c>
    </row>
    <row r="8319" spans="1:3" ht="14.5" x14ac:dyDescent="0.35">
      <c r="A8319" s="104" t="s">
        <v>3026</v>
      </c>
      <c r="B8319" s="1">
        <v>44280</v>
      </c>
      <c r="C8319">
        <v>2</v>
      </c>
    </row>
    <row r="8320" spans="1:3" ht="14.5" x14ac:dyDescent="0.35">
      <c r="A8320" s="104" t="s">
        <v>2303</v>
      </c>
      <c r="B8320" s="1">
        <v>44280</v>
      </c>
      <c r="C8320">
        <v>1</v>
      </c>
    </row>
    <row r="8321" spans="1:3" ht="14.5" x14ac:dyDescent="0.35">
      <c r="A8321" s="104" t="s">
        <v>3725</v>
      </c>
      <c r="B8321" s="1">
        <v>44280</v>
      </c>
      <c r="C8321">
        <v>6</v>
      </c>
    </row>
    <row r="8322" spans="1:3" ht="14.5" x14ac:dyDescent="0.35">
      <c r="A8322" s="104" t="s">
        <v>2842</v>
      </c>
      <c r="B8322" s="1">
        <v>44280</v>
      </c>
      <c r="C8322">
        <v>8</v>
      </c>
    </row>
    <row r="8323" spans="1:3" ht="14.5" x14ac:dyDescent="0.35">
      <c r="A8323" s="104" t="s">
        <v>3100</v>
      </c>
      <c r="B8323" s="1">
        <v>44280</v>
      </c>
      <c r="C8323">
        <v>10</v>
      </c>
    </row>
    <row r="8324" spans="1:3" ht="14.5" x14ac:dyDescent="0.35">
      <c r="A8324" s="104" t="s">
        <v>3726</v>
      </c>
      <c r="B8324" s="1">
        <v>44280</v>
      </c>
      <c r="C8324">
        <v>6</v>
      </c>
    </row>
    <row r="8325" spans="1:3" ht="14.5" x14ac:dyDescent="0.35">
      <c r="A8325" s="104" t="s">
        <v>1420</v>
      </c>
      <c r="B8325" s="1">
        <v>44280</v>
      </c>
      <c r="C8325">
        <v>6</v>
      </c>
    </row>
    <row r="8326" spans="1:3" ht="14.5" x14ac:dyDescent="0.35">
      <c r="A8326" s="104" t="s">
        <v>2847</v>
      </c>
      <c r="B8326" s="1">
        <v>44280</v>
      </c>
      <c r="C8326">
        <v>8</v>
      </c>
    </row>
    <row r="8327" spans="1:3" ht="14.5" x14ac:dyDescent="0.35">
      <c r="A8327" s="104" t="s">
        <v>2849</v>
      </c>
      <c r="B8327" s="1">
        <v>44280</v>
      </c>
      <c r="C8327">
        <v>6</v>
      </c>
    </row>
    <row r="8328" spans="1:3" ht="14.5" x14ac:dyDescent="0.35">
      <c r="A8328" s="104" t="s">
        <v>2633</v>
      </c>
      <c r="B8328" s="1">
        <v>44280</v>
      </c>
      <c r="C8328">
        <v>2</v>
      </c>
    </row>
    <row r="8329" spans="1:3" ht="14.5" x14ac:dyDescent="0.35">
      <c r="A8329" s="104" t="s">
        <v>2633</v>
      </c>
      <c r="B8329" s="1">
        <v>44280</v>
      </c>
      <c r="C8329">
        <v>6</v>
      </c>
    </row>
    <row r="8330" spans="1:3" ht="14.5" x14ac:dyDescent="0.35">
      <c r="A8330" s="104" t="s">
        <v>2539</v>
      </c>
      <c r="B8330" s="1">
        <v>44280</v>
      </c>
      <c r="C8330">
        <v>2</v>
      </c>
    </row>
    <row r="8331" spans="1:3" ht="14.5" x14ac:dyDescent="0.35">
      <c r="A8331" s="104" t="s">
        <v>2851</v>
      </c>
      <c r="B8331" s="1">
        <v>44280</v>
      </c>
      <c r="C8331">
        <v>1</v>
      </c>
    </row>
    <row r="8332" spans="1:3" ht="14.5" x14ac:dyDescent="0.35">
      <c r="A8332" s="104" t="s">
        <v>2851</v>
      </c>
      <c r="B8332" s="1">
        <v>44280</v>
      </c>
      <c r="C8332">
        <v>1</v>
      </c>
    </row>
    <row r="8333" spans="1:3" ht="14.5" x14ac:dyDescent="0.35">
      <c r="A8333" s="106">
        <v>1250470</v>
      </c>
      <c r="B8333" s="1">
        <v>44280</v>
      </c>
      <c r="C8333">
        <v>1</v>
      </c>
    </row>
    <row r="8334" spans="1:3" ht="14.5" x14ac:dyDescent="0.35">
      <c r="A8334" s="104" t="s">
        <v>1520</v>
      </c>
      <c r="B8334" s="1">
        <v>44280</v>
      </c>
      <c r="C8334">
        <v>100</v>
      </c>
    </row>
    <row r="8335" spans="1:3" ht="14.5" x14ac:dyDescent="0.35">
      <c r="A8335" s="104" t="s">
        <v>1342</v>
      </c>
      <c r="B8335" s="1">
        <v>44280</v>
      </c>
      <c r="C8335">
        <v>100</v>
      </c>
    </row>
    <row r="8336" spans="1:3" ht="14.5" x14ac:dyDescent="0.35">
      <c r="A8336" s="104" t="s">
        <v>1654</v>
      </c>
      <c r="B8336" s="1">
        <v>44280</v>
      </c>
      <c r="C8336">
        <v>6</v>
      </c>
    </row>
    <row r="8337" spans="1:3" ht="14.5" x14ac:dyDescent="0.35">
      <c r="A8337" s="104" t="s">
        <v>1299</v>
      </c>
      <c r="B8337" s="1">
        <v>44280</v>
      </c>
      <c r="C8337">
        <v>350</v>
      </c>
    </row>
    <row r="8338" spans="1:3" ht="14.5" x14ac:dyDescent="0.35">
      <c r="A8338" s="104" t="s">
        <v>1299</v>
      </c>
      <c r="B8338" s="1">
        <v>44280</v>
      </c>
      <c r="C8338">
        <v>50</v>
      </c>
    </row>
    <row r="8339" spans="1:3" ht="14.5" x14ac:dyDescent="0.35">
      <c r="A8339" s="104" t="s">
        <v>1279</v>
      </c>
      <c r="B8339" s="1">
        <v>44280</v>
      </c>
      <c r="C8339">
        <v>100</v>
      </c>
    </row>
    <row r="8340" spans="1:3" ht="14.5" x14ac:dyDescent="0.35">
      <c r="A8340" s="104" t="s">
        <v>1312</v>
      </c>
      <c r="B8340" s="1">
        <v>44280</v>
      </c>
      <c r="C8340">
        <v>100</v>
      </c>
    </row>
    <row r="8341" spans="1:3" ht="14.5" x14ac:dyDescent="0.35">
      <c r="A8341" s="104" t="s">
        <v>1331</v>
      </c>
      <c r="B8341" s="1">
        <v>44280</v>
      </c>
      <c r="C8341">
        <v>50</v>
      </c>
    </row>
    <row r="8342" spans="1:3" ht="14.5" x14ac:dyDescent="0.35">
      <c r="A8342" s="104" t="s">
        <v>2981</v>
      </c>
      <c r="B8342" s="1">
        <v>44280</v>
      </c>
      <c r="C8342">
        <v>5</v>
      </c>
    </row>
    <row r="8343" spans="1:3" ht="14.5" x14ac:dyDescent="0.35">
      <c r="A8343" s="104" t="s">
        <v>2461</v>
      </c>
      <c r="B8343" s="1">
        <v>44280</v>
      </c>
      <c r="C8343">
        <v>100</v>
      </c>
    </row>
    <row r="8344" spans="1:3" ht="14.5" x14ac:dyDescent="0.35">
      <c r="A8344" s="104" t="s">
        <v>2954</v>
      </c>
      <c r="B8344" s="1">
        <v>44280</v>
      </c>
      <c r="C8344">
        <v>25</v>
      </c>
    </row>
    <row r="8345" spans="1:3" ht="14.5" x14ac:dyDescent="0.35">
      <c r="A8345" s="104" t="s">
        <v>3727</v>
      </c>
      <c r="B8345" s="1">
        <v>44280</v>
      </c>
      <c r="C8345">
        <v>75</v>
      </c>
    </row>
    <row r="8346" spans="1:3" ht="14.5" x14ac:dyDescent="0.35">
      <c r="A8346" s="104" t="s">
        <v>3728</v>
      </c>
      <c r="B8346" s="1">
        <v>44280</v>
      </c>
      <c r="C8346">
        <v>1</v>
      </c>
    </row>
    <row r="8347" spans="1:3" ht="14.5" x14ac:dyDescent="0.35">
      <c r="A8347" s="104" t="s">
        <v>2045</v>
      </c>
      <c r="B8347" s="1">
        <v>44280</v>
      </c>
      <c r="C8347">
        <v>2</v>
      </c>
    </row>
    <row r="8348" spans="1:3" ht="14.5" x14ac:dyDescent="0.35">
      <c r="A8348" s="104" t="s">
        <v>1851</v>
      </c>
      <c r="B8348" s="1">
        <v>44280</v>
      </c>
      <c r="C8348">
        <v>100</v>
      </c>
    </row>
    <row r="8349" spans="1:3" ht="14.5" x14ac:dyDescent="0.35">
      <c r="A8349" s="104" t="s">
        <v>3729</v>
      </c>
      <c r="B8349" s="1">
        <v>44280</v>
      </c>
      <c r="C8349">
        <v>1</v>
      </c>
    </row>
    <row r="8350" spans="1:3" ht="14.5" x14ac:dyDescent="0.35">
      <c r="A8350" s="104" t="s">
        <v>1332</v>
      </c>
      <c r="B8350" s="1">
        <v>44280</v>
      </c>
      <c r="C8350">
        <v>100</v>
      </c>
    </row>
    <row r="8351" spans="1:3" ht="14.5" x14ac:dyDescent="0.35">
      <c r="A8351" s="104" t="s">
        <v>2818</v>
      </c>
      <c r="B8351" s="1">
        <v>44280</v>
      </c>
      <c r="C8351">
        <v>10</v>
      </c>
    </row>
    <row r="8352" spans="1:3" ht="14.5" x14ac:dyDescent="0.35">
      <c r="A8352" s="104" t="s">
        <v>2818</v>
      </c>
      <c r="B8352" s="1">
        <v>44280</v>
      </c>
      <c r="C8352">
        <v>22</v>
      </c>
    </row>
    <row r="8353" spans="1:3" ht="14.5" x14ac:dyDescent="0.35">
      <c r="A8353" s="104" t="s">
        <v>1616</v>
      </c>
      <c r="B8353" s="1">
        <v>44280</v>
      </c>
      <c r="C8353">
        <v>48</v>
      </c>
    </row>
    <row r="8354" spans="1:3" ht="14.5" x14ac:dyDescent="0.35">
      <c r="A8354" s="104" t="s">
        <v>2042</v>
      </c>
      <c r="B8354" s="1">
        <v>44280</v>
      </c>
      <c r="C8354">
        <v>10</v>
      </c>
    </row>
    <row r="8355" spans="1:3" ht="14.5" x14ac:dyDescent="0.35">
      <c r="A8355" s="104" t="s">
        <v>3398</v>
      </c>
      <c r="B8355" s="1">
        <v>44280</v>
      </c>
      <c r="C8355">
        <v>1</v>
      </c>
    </row>
    <row r="8356" spans="1:3" ht="14.5" x14ac:dyDescent="0.35">
      <c r="A8356" s="104" t="s">
        <v>2232</v>
      </c>
      <c r="B8356" s="1">
        <v>44280</v>
      </c>
      <c r="C8356">
        <v>32</v>
      </c>
    </row>
    <row r="8357" spans="1:3" ht="14.5" x14ac:dyDescent="0.35">
      <c r="A8357" s="104" t="s">
        <v>2232</v>
      </c>
      <c r="B8357" s="1">
        <v>44280</v>
      </c>
      <c r="C8357">
        <v>24</v>
      </c>
    </row>
    <row r="8358" spans="1:3" ht="14.5" x14ac:dyDescent="0.35">
      <c r="A8358" s="104" t="s">
        <v>2367</v>
      </c>
      <c r="B8358" s="1">
        <v>44280</v>
      </c>
      <c r="C8358">
        <v>4</v>
      </c>
    </row>
    <row r="8359" spans="1:3" ht="14.5" x14ac:dyDescent="0.35">
      <c r="A8359" s="104" t="s">
        <v>3191</v>
      </c>
      <c r="B8359" s="1">
        <v>44280</v>
      </c>
      <c r="C8359">
        <v>24</v>
      </c>
    </row>
    <row r="8360" spans="1:3" ht="14.5" x14ac:dyDescent="0.35">
      <c r="A8360" s="104" t="s">
        <v>3546</v>
      </c>
      <c r="B8360" s="1">
        <v>44280</v>
      </c>
      <c r="C8360">
        <v>40</v>
      </c>
    </row>
    <row r="8361" spans="1:3" ht="14.5" x14ac:dyDescent="0.35">
      <c r="A8361" s="104" t="s">
        <v>1920</v>
      </c>
      <c r="B8361" s="1">
        <v>44280</v>
      </c>
      <c r="C8361">
        <v>16</v>
      </c>
    </row>
    <row r="8362" spans="1:3" ht="14.5" x14ac:dyDescent="0.35">
      <c r="A8362" s="104" t="s">
        <v>3730</v>
      </c>
      <c r="B8362" s="1">
        <v>44280</v>
      </c>
      <c r="C8362">
        <v>24</v>
      </c>
    </row>
    <row r="8363" spans="1:3" ht="14.5" x14ac:dyDescent="0.35">
      <c r="A8363" s="104" t="s">
        <v>3547</v>
      </c>
      <c r="B8363" s="1">
        <v>44280</v>
      </c>
      <c r="C8363">
        <v>16</v>
      </c>
    </row>
    <row r="8364" spans="1:3" ht="14.5" x14ac:dyDescent="0.35">
      <c r="A8364" s="104" t="s">
        <v>2422</v>
      </c>
      <c r="B8364" s="1">
        <v>44280</v>
      </c>
      <c r="C8364">
        <v>75</v>
      </c>
    </row>
    <row r="8365" spans="1:3" ht="14.5" x14ac:dyDescent="0.35">
      <c r="A8365" s="104" t="s">
        <v>1820</v>
      </c>
      <c r="B8365" s="1">
        <v>44280</v>
      </c>
      <c r="C8365">
        <v>48</v>
      </c>
    </row>
    <row r="8366" spans="1:3" ht="14.5" x14ac:dyDescent="0.35">
      <c r="A8366" s="104" t="s">
        <v>3731</v>
      </c>
      <c r="B8366" s="1">
        <v>44280</v>
      </c>
      <c r="C8366">
        <v>8</v>
      </c>
    </row>
    <row r="8367" spans="1:3" ht="14.5" x14ac:dyDescent="0.35">
      <c r="A8367" s="104" t="s">
        <v>3732</v>
      </c>
      <c r="B8367" s="1">
        <v>44280</v>
      </c>
      <c r="C8367">
        <v>32</v>
      </c>
    </row>
    <row r="8368" spans="1:3" ht="14.5" x14ac:dyDescent="0.35">
      <c r="A8368" s="104" t="s">
        <v>3733</v>
      </c>
      <c r="B8368" s="1">
        <v>44280</v>
      </c>
      <c r="C8368">
        <v>36</v>
      </c>
    </row>
    <row r="8369" spans="1:3" ht="14.5" x14ac:dyDescent="0.35">
      <c r="A8369" s="104" t="s">
        <v>1865</v>
      </c>
      <c r="B8369" s="1">
        <v>44280</v>
      </c>
      <c r="C8369">
        <v>20</v>
      </c>
    </row>
    <row r="8370" spans="1:3" ht="14.5" x14ac:dyDescent="0.35">
      <c r="A8370" s="104" t="s">
        <v>3187</v>
      </c>
      <c r="B8370" s="1">
        <v>44280</v>
      </c>
      <c r="C8370">
        <v>24</v>
      </c>
    </row>
    <row r="8371" spans="1:3" ht="14.5" x14ac:dyDescent="0.35">
      <c r="A8371" s="104" t="s">
        <v>2410</v>
      </c>
      <c r="B8371" s="1">
        <v>44280</v>
      </c>
      <c r="C8371">
        <v>216</v>
      </c>
    </row>
    <row r="8372" spans="1:3" ht="14.5" x14ac:dyDescent="0.35">
      <c r="A8372" s="104" t="s">
        <v>2410</v>
      </c>
      <c r="B8372" s="1">
        <v>44280</v>
      </c>
      <c r="C8372">
        <v>84</v>
      </c>
    </row>
    <row r="8373" spans="1:3" ht="14.5" x14ac:dyDescent="0.35">
      <c r="A8373" s="104" t="s">
        <v>3734</v>
      </c>
      <c r="B8373" s="1">
        <v>44280</v>
      </c>
      <c r="C8373">
        <v>8</v>
      </c>
    </row>
    <row r="8374" spans="1:3" ht="14.5" x14ac:dyDescent="0.35">
      <c r="A8374" s="104" t="s">
        <v>2412</v>
      </c>
      <c r="B8374" s="1">
        <v>44280</v>
      </c>
      <c r="C8374">
        <v>16</v>
      </c>
    </row>
    <row r="8375" spans="1:3" ht="14.5" x14ac:dyDescent="0.35">
      <c r="A8375" s="104" t="s">
        <v>3735</v>
      </c>
      <c r="B8375" s="1">
        <v>44280</v>
      </c>
      <c r="C8375">
        <v>1</v>
      </c>
    </row>
    <row r="8376" spans="1:3" ht="14.5" x14ac:dyDescent="0.35">
      <c r="A8376" s="104" t="s">
        <v>2631</v>
      </c>
      <c r="B8376" s="1">
        <v>44280</v>
      </c>
      <c r="C8376">
        <v>1</v>
      </c>
    </row>
    <row r="8377" spans="1:3" ht="14.5" x14ac:dyDescent="0.35">
      <c r="A8377" s="104" t="s">
        <v>3736</v>
      </c>
      <c r="B8377" s="1">
        <v>44280</v>
      </c>
      <c r="C8377">
        <v>4</v>
      </c>
    </row>
    <row r="8378" spans="1:3" ht="14.5" x14ac:dyDescent="0.35">
      <c r="A8378" s="104" t="s">
        <v>3737</v>
      </c>
      <c r="B8378" s="1">
        <v>44280</v>
      </c>
      <c r="C8378">
        <v>10</v>
      </c>
    </row>
    <row r="8379" spans="1:3" ht="14.5" x14ac:dyDescent="0.35">
      <c r="A8379" s="104" t="s">
        <v>3738</v>
      </c>
      <c r="B8379" s="1">
        <v>44280</v>
      </c>
      <c r="C8379">
        <v>10</v>
      </c>
    </row>
    <row r="8380" spans="1:3" ht="14.5" x14ac:dyDescent="0.35">
      <c r="A8380" s="104" t="s">
        <v>3738</v>
      </c>
      <c r="B8380" s="1">
        <v>44280</v>
      </c>
      <c r="C8380">
        <v>20</v>
      </c>
    </row>
    <row r="8381" spans="1:3" ht="14.5" x14ac:dyDescent="0.35">
      <c r="A8381" s="104" t="s">
        <v>2306</v>
      </c>
      <c r="B8381" s="1">
        <v>44280</v>
      </c>
      <c r="C8381">
        <v>3</v>
      </c>
    </row>
    <row r="8382" spans="1:3" ht="14.5" x14ac:dyDescent="0.35">
      <c r="A8382" s="104" t="s">
        <v>1431</v>
      </c>
      <c r="B8382" s="1">
        <v>44280</v>
      </c>
      <c r="C8382">
        <v>24</v>
      </c>
    </row>
    <row r="8383" spans="1:3" ht="14.5" x14ac:dyDescent="0.35">
      <c r="A8383" s="104" t="s">
        <v>1431</v>
      </c>
      <c r="B8383" s="1">
        <v>44280</v>
      </c>
      <c r="C8383">
        <v>48</v>
      </c>
    </row>
    <row r="8384" spans="1:3" ht="14.5" x14ac:dyDescent="0.35">
      <c r="A8384" s="104" t="s">
        <v>3739</v>
      </c>
      <c r="B8384" s="1">
        <v>44280</v>
      </c>
      <c r="C8384">
        <v>8</v>
      </c>
    </row>
    <row r="8385" spans="1:3" ht="14.5" x14ac:dyDescent="0.35">
      <c r="A8385" s="104" t="s">
        <v>3740</v>
      </c>
      <c r="B8385" s="1">
        <v>44280</v>
      </c>
      <c r="C8385">
        <v>16</v>
      </c>
    </row>
    <row r="8386" spans="1:3" ht="14.5" x14ac:dyDescent="0.35">
      <c r="A8386" s="104" t="s">
        <v>3124</v>
      </c>
      <c r="B8386" s="1">
        <v>44280</v>
      </c>
      <c r="C8386">
        <v>8</v>
      </c>
    </row>
    <row r="8387" spans="1:3" ht="14.5" x14ac:dyDescent="0.35">
      <c r="A8387" s="104" t="s">
        <v>243</v>
      </c>
      <c r="B8387" s="1">
        <v>44280</v>
      </c>
      <c r="C8387">
        <v>16</v>
      </c>
    </row>
    <row r="8388" spans="1:3" ht="14.5" x14ac:dyDescent="0.35">
      <c r="A8388" s="104" t="s">
        <v>2249</v>
      </c>
      <c r="B8388" s="1">
        <v>44280</v>
      </c>
      <c r="C8388">
        <v>50</v>
      </c>
    </row>
    <row r="8389" spans="1:3" ht="14.5" x14ac:dyDescent="0.35">
      <c r="A8389" s="104" t="s">
        <v>3646</v>
      </c>
      <c r="B8389" s="1">
        <v>44280</v>
      </c>
      <c r="C8389">
        <v>1</v>
      </c>
    </row>
    <row r="8390" spans="1:3" ht="14.5" x14ac:dyDescent="0.35">
      <c r="A8390" s="104" t="s">
        <v>2871</v>
      </c>
      <c r="B8390" s="1">
        <v>44280</v>
      </c>
      <c r="C8390">
        <v>16</v>
      </c>
    </row>
    <row r="8391" spans="1:3" ht="14.5" x14ac:dyDescent="0.35">
      <c r="A8391" s="104" t="s">
        <v>2318</v>
      </c>
      <c r="B8391" s="1">
        <v>44280</v>
      </c>
      <c r="C8391">
        <v>12</v>
      </c>
    </row>
    <row r="8392" spans="1:3" ht="14.5" x14ac:dyDescent="0.35">
      <c r="A8392" s="104" t="s">
        <v>2941</v>
      </c>
      <c r="B8392" s="1">
        <v>44280</v>
      </c>
      <c r="C8392">
        <v>2</v>
      </c>
    </row>
    <row r="8393" spans="1:3" ht="14.5" x14ac:dyDescent="0.35">
      <c r="A8393" s="104" t="s">
        <v>2835</v>
      </c>
      <c r="B8393" s="1">
        <v>44280</v>
      </c>
      <c r="C8393">
        <v>2</v>
      </c>
    </row>
    <row r="8394" spans="1:3" ht="14.5" x14ac:dyDescent="0.35">
      <c r="A8394" s="104" t="s">
        <v>2064</v>
      </c>
      <c r="B8394" s="1">
        <v>44280</v>
      </c>
      <c r="C8394">
        <v>2</v>
      </c>
    </row>
    <row r="8395" spans="1:3" ht="14.5" x14ac:dyDescent="0.35">
      <c r="A8395" s="104" t="s">
        <v>2720</v>
      </c>
      <c r="B8395" s="1">
        <v>44280</v>
      </c>
      <c r="C8395">
        <v>1</v>
      </c>
    </row>
    <row r="8396" spans="1:3" ht="14.5" x14ac:dyDescent="0.35">
      <c r="A8396" s="104" t="s">
        <v>3434</v>
      </c>
      <c r="B8396" s="1">
        <v>44280</v>
      </c>
      <c r="C8396">
        <v>16</v>
      </c>
    </row>
    <row r="8397" spans="1:3" ht="14.5" x14ac:dyDescent="0.35">
      <c r="A8397" s="104" t="s">
        <v>1947</v>
      </c>
      <c r="B8397" s="1">
        <v>44280</v>
      </c>
      <c r="C8397">
        <v>16</v>
      </c>
    </row>
    <row r="8398" spans="1:3" ht="14.5" x14ac:dyDescent="0.35">
      <c r="A8398" s="104" t="s">
        <v>1564</v>
      </c>
      <c r="B8398" s="1">
        <v>44280</v>
      </c>
      <c r="C8398">
        <v>20</v>
      </c>
    </row>
    <row r="8399" spans="1:3" ht="14.5" x14ac:dyDescent="0.35">
      <c r="A8399" s="104" t="s">
        <v>1438</v>
      </c>
      <c r="B8399" s="1">
        <v>44280</v>
      </c>
      <c r="C8399">
        <v>16</v>
      </c>
    </row>
    <row r="8400" spans="1:3" ht="14.5" x14ac:dyDescent="0.35">
      <c r="A8400" s="104" t="s">
        <v>1570</v>
      </c>
      <c r="B8400" s="1">
        <v>44280</v>
      </c>
      <c r="C8400">
        <v>32</v>
      </c>
    </row>
    <row r="8401" spans="1:3" ht="14.5" x14ac:dyDescent="0.35">
      <c r="A8401" s="104" t="s">
        <v>2764</v>
      </c>
      <c r="B8401" s="1">
        <v>44280</v>
      </c>
      <c r="C8401">
        <v>1</v>
      </c>
    </row>
    <row r="8402" spans="1:3" ht="14.5" x14ac:dyDescent="0.35">
      <c r="A8402" s="104" t="s">
        <v>1480</v>
      </c>
      <c r="B8402" s="1">
        <v>44280</v>
      </c>
      <c r="C8402">
        <v>3</v>
      </c>
    </row>
    <row r="8403" spans="1:3" ht="14.5" x14ac:dyDescent="0.35">
      <c r="A8403" s="104" t="s">
        <v>1673</v>
      </c>
      <c r="B8403" s="1">
        <v>44280</v>
      </c>
      <c r="C8403">
        <v>400</v>
      </c>
    </row>
    <row r="8404" spans="1:3" ht="14.5" x14ac:dyDescent="0.35">
      <c r="A8404" s="104" t="s">
        <v>1331</v>
      </c>
      <c r="B8404" s="1">
        <v>44280</v>
      </c>
      <c r="C8404">
        <v>2000</v>
      </c>
    </row>
    <row r="8405" spans="1:3" ht="14.5" x14ac:dyDescent="0.35">
      <c r="A8405" s="104" t="s">
        <v>1289</v>
      </c>
      <c r="B8405" s="1">
        <v>44280</v>
      </c>
      <c r="C8405">
        <v>9000</v>
      </c>
    </row>
    <row r="8406" spans="1:3" ht="14.5" x14ac:dyDescent="0.35">
      <c r="A8406" s="104" t="s">
        <v>1339</v>
      </c>
      <c r="B8406" s="1">
        <v>44280</v>
      </c>
      <c r="C8406">
        <v>950</v>
      </c>
    </row>
    <row r="8407" spans="1:3" ht="14.5" x14ac:dyDescent="0.35">
      <c r="A8407" s="104" t="s">
        <v>2462</v>
      </c>
      <c r="B8407" s="1">
        <v>44280</v>
      </c>
      <c r="C8407">
        <v>100</v>
      </c>
    </row>
    <row r="8408" spans="1:3" ht="14.5" x14ac:dyDescent="0.35">
      <c r="A8408" s="104" t="s">
        <v>1385</v>
      </c>
      <c r="B8408" s="1">
        <v>44280</v>
      </c>
      <c r="C8408">
        <v>450</v>
      </c>
    </row>
    <row r="8409" spans="1:3" ht="14.5" x14ac:dyDescent="0.35">
      <c r="A8409" s="104" t="s">
        <v>2342</v>
      </c>
      <c r="B8409" s="1">
        <v>44280</v>
      </c>
      <c r="C8409">
        <v>10</v>
      </c>
    </row>
    <row r="8410" spans="1:3" ht="14.5" x14ac:dyDescent="0.35">
      <c r="A8410" s="104" t="s">
        <v>3741</v>
      </c>
      <c r="B8410" s="1">
        <v>44280</v>
      </c>
      <c r="C8410">
        <v>25</v>
      </c>
    </row>
    <row r="8411" spans="1:3" ht="14.5" x14ac:dyDescent="0.35">
      <c r="A8411" s="104" t="s">
        <v>33</v>
      </c>
      <c r="B8411" s="1">
        <v>44280</v>
      </c>
      <c r="C8411">
        <v>1</v>
      </c>
    </row>
    <row r="8412" spans="1:3" ht="14.5" x14ac:dyDescent="0.35">
      <c r="A8412" s="104" t="s">
        <v>36</v>
      </c>
      <c r="B8412" s="1">
        <v>44280</v>
      </c>
      <c r="C8412">
        <v>1</v>
      </c>
    </row>
    <row r="8413" spans="1:3" ht="14.5" x14ac:dyDescent="0.35">
      <c r="A8413" s="104" t="s">
        <v>2575</v>
      </c>
      <c r="B8413" s="1">
        <v>44280</v>
      </c>
      <c r="C8413">
        <v>10</v>
      </c>
    </row>
    <row r="8414" spans="1:3" ht="14.5" x14ac:dyDescent="0.35">
      <c r="A8414" s="104" t="s">
        <v>126</v>
      </c>
      <c r="B8414" s="1">
        <v>44280</v>
      </c>
      <c r="C8414">
        <v>1</v>
      </c>
    </row>
    <row r="8415" spans="1:3" ht="14.5" x14ac:dyDescent="0.35">
      <c r="A8415" s="104" t="s">
        <v>1356</v>
      </c>
      <c r="B8415" s="1">
        <v>44280</v>
      </c>
      <c r="C8415">
        <v>60</v>
      </c>
    </row>
    <row r="8416" spans="1:3" ht="14.5" x14ac:dyDescent="0.35">
      <c r="A8416" s="104" t="s">
        <v>1364</v>
      </c>
      <c r="B8416" s="1">
        <v>44280</v>
      </c>
      <c r="C8416">
        <v>1</v>
      </c>
    </row>
    <row r="8417" spans="1:3" ht="14.5" x14ac:dyDescent="0.35">
      <c r="A8417" s="104" t="s">
        <v>1752</v>
      </c>
      <c r="B8417" s="1">
        <v>44280</v>
      </c>
      <c r="C8417">
        <v>24</v>
      </c>
    </row>
    <row r="8418" spans="1:3" ht="14.5" x14ac:dyDescent="0.35">
      <c r="A8418" s="104" t="s">
        <v>980</v>
      </c>
      <c r="B8418" s="1">
        <v>44280</v>
      </c>
      <c r="C8418">
        <v>8</v>
      </c>
    </row>
    <row r="8419" spans="1:3" ht="14.5" x14ac:dyDescent="0.35">
      <c r="A8419" s="104" t="s">
        <v>152</v>
      </c>
      <c r="B8419" s="1">
        <v>44280</v>
      </c>
      <c r="C8419">
        <v>4</v>
      </c>
    </row>
    <row r="8420" spans="1:3" ht="14.5" x14ac:dyDescent="0.35">
      <c r="A8420" s="104" t="s">
        <v>359</v>
      </c>
      <c r="B8420" s="1">
        <v>44280</v>
      </c>
      <c r="C8420">
        <v>4</v>
      </c>
    </row>
    <row r="8421" spans="1:3" ht="14.5" x14ac:dyDescent="0.35">
      <c r="A8421" s="104" t="s">
        <v>1802</v>
      </c>
      <c r="B8421" s="1">
        <v>44280</v>
      </c>
      <c r="C8421">
        <v>16</v>
      </c>
    </row>
    <row r="8422" spans="1:3" ht="14.5" x14ac:dyDescent="0.35">
      <c r="A8422" s="104" t="s">
        <v>2219</v>
      </c>
      <c r="B8422" s="1">
        <v>44280</v>
      </c>
      <c r="C8422">
        <v>16</v>
      </c>
    </row>
    <row r="8423" spans="1:3" ht="14.5" x14ac:dyDescent="0.35">
      <c r="A8423" s="104" t="s">
        <v>171</v>
      </c>
      <c r="B8423" s="1">
        <v>44280</v>
      </c>
      <c r="C8423">
        <v>4</v>
      </c>
    </row>
    <row r="8424" spans="1:3" ht="14.5" x14ac:dyDescent="0.35">
      <c r="A8424" s="104" t="s">
        <v>22</v>
      </c>
      <c r="B8424" s="1">
        <v>44280</v>
      </c>
      <c r="C8424">
        <v>4</v>
      </c>
    </row>
    <row r="8425" spans="1:3" ht="14.5" x14ac:dyDescent="0.35">
      <c r="A8425" s="104" t="s">
        <v>1375</v>
      </c>
      <c r="B8425" s="1">
        <v>44280</v>
      </c>
      <c r="C8425">
        <v>24</v>
      </c>
    </row>
    <row r="8426" spans="1:3" ht="14.5" x14ac:dyDescent="0.35">
      <c r="A8426" s="104" t="s">
        <v>2573</v>
      </c>
      <c r="B8426" s="1">
        <v>44280</v>
      </c>
      <c r="C8426">
        <v>11</v>
      </c>
    </row>
    <row r="8427" spans="1:3" ht="14.5" x14ac:dyDescent="0.35">
      <c r="A8427" s="104" t="s">
        <v>3742</v>
      </c>
      <c r="B8427" s="1">
        <v>44280</v>
      </c>
      <c r="C8427">
        <v>16</v>
      </c>
    </row>
    <row r="8428" spans="1:3" ht="14.5" x14ac:dyDescent="0.35">
      <c r="A8428" s="104" t="s">
        <v>3743</v>
      </c>
      <c r="B8428" s="1">
        <v>44280</v>
      </c>
      <c r="C8428">
        <v>8</v>
      </c>
    </row>
    <row r="8429" spans="1:3" ht="14.5" x14ac:dyDescent="0.35">
      <c r="A8429" s="104" t="s">
        <v>1958</v>
      </c>
      <c r="B8429" s="1">
        <v>44280</v>
      </c>
      <c r="C8429">
        <v>8</v>
      </c>
    </row>
    <row r="8430" spans="1:3" ht="14.5" x14ac:dyDescent="0.35">
      <c r="A8430" s="104" t="s">
        <v>370</v>
      </c>
      <c r="B8430" s="1">
        <v>44280</v>
      </c>
      <c r="C8430">
        <v>8</v>
      </c>
    </row>
    <row r="8431" spans="1:3" ht="14.5" x14ac:dyDescent="0.35">
      <c r="A8431" s="104" t="s">
        <v>928</v>
      </c>
      <c r="B8431" s="1">
        <v>44280</v>
      </c>
      <c r="C8431">
        <v>4</v>
      </c>
    </row>
    <row r="8432" spans="1:3" ht="14.5" x14ac:dyDescent="0.35">
      <c r="A8432" s="104" t="s">
        <v>284</v>
      </c>
      <c r="B8432" s="1">
        <v>44280</v>
      </c>
      <c r="C8432">
        <v>4</v>
      </c>
    </row>
    <row r="8433" spans="1:3" ht="14.5" x14ac:dyDescent="0.35">
      <c r="A8433" s="104" t="s">
        <v>282</v>
      </c>
      <c r="B8433" s="1">
        <v>44280</v>
      </c>
      <c r="C8433">
        <v>4</v>
      </c>
    </row>
    <row r="8434" spans="1:3" ht="14.5" x14ac:dyDescent="0.35">
      <c r="A8434" s="104" t="s">
        <v>119</v>
      </c>
      <c r="B8434" s="1">
        <v>44280</v>
      </c>
      <c r="C8434">
        <v>4</v>
      </c>
    </row>
    <row r="8435" spans="1:3" ht="14.5" x14ac:dyDescent="0.35">
      <c r="A8435" s="104" t="s">
        <v>3744</v>
      </c>
      <c r="B8435" s="1">
        <v>44280</v>
      </c>
      <c r="C8435">
        <v>12</v>
      </c>
    </row>
    <row r="8436" spans="1:3" ht="14.5" x14ac:dyDescent="0.35">
      <c r="A8436" s="104" t="s">
        <v>1762</v>
      </c>
      <c r="B8436" s="1">
        <v>44280</v>
      </c>
      <c r="C8436">
        <v>8</v>
      </c>
    </row>
    <row r="8437" spans="1:3" ht="14.5" x14ac:dyDescent="0.35">
      <c r="A8437" s="104" t="s">
        <v>1716</v>
      </c>
      <c r="B8437" s="1">
        <v>44280</v>
      </c>
      <c r="C8437">
        <v>12</v>
      </c>
    </row>
    <row r="8438" spans="1:3" ht="14.5" x14ac:dyDescent="0.35">
      <c r="A8438" s="104" t="s">
        <v>2924</v>
      </c>
      <c r="B8438" s="1">
        <v>44280</v>
      </c>
      <c r="C8438">
        <v>8</v>
      </c>
    </row>
    <row r="8439" spans="1:3" ht="14.5" x14ac:dyDescent="0.35">
      <c r="A8439" s="104" t="s">
        <v>3745</v>
      </c>
      <c r="B8439" s="1">
        <v>44280</v>
      </c>
      <c r="C8439">
        <v>8</v>
      </c>
    </row>
    <row r="8440" spans="1:3" ht="14.5" x14ac:dyDescent="0.35">
      <c r="A8440" s="104" t="s">
        <v>3594</v>
      </c>
      <c r="B8440" s="1">
        <v>44280</v>
      </c>
      <c r="C8440">
        <v>8</v>
      </c>
    </row>
    <row r="8441" spans="1:3" ht="14.5" x14ac:dyDescent="0.35">
      <c r="A8441" s="104" t="s">
        <v>554</v>
      </c>
      <c r="B8441" s="1">
        <v>44280</v>
      </c>
      <c r="C8441">
        <v>4</v>
      </c>
    </row>
    <row r="8442" spans="1:3" ht="14.5" x14ac:dyDescent="0.35">
      <c r="A8442" s="104" t="s">
        <v>2725</v>
      </c>
      <c r="B8442" s="1">
        <v>44280</v>
      </c>
      <c r="C8442">
        <v>2</v>
      </c>
    </row>
    <row r="8443" spans="1:3" ht="14.5" x14ac:dyDescent="0.35">
      <c r="A8443" s="104" t="s">
        <v>2876</v>
      </c>
      <c r="B8443" s="1">
        <v>44280</v>
      </c>
      <c r="C8443">
        <v>8</v>
      </c>
    </row>
    <row r="8444" spans="1:3" ht="14.5" x14ac:dyDescent="0.35">
      <c r="A8444" s="104" t="s">
        <v>2565</v>
      </c>
      <c r="B8444" s="1">
        <v>44280</v>
      </c>
      <c r="C8444">
        <v>2</v>
      </c>
    </row>
    <row r="8445" spans="1:3" ht="14.5" x14ac:dyDescent="0.35">
      <c r="A8445" s="104" t="s">
        <v>3249</v>
      </c>
      <c r="B8445" s="1">
        <v>44280</v>
      </c>
      <c r="C8445">
        <v>8</v>
      </c>
    </row>
    <row r="8446" spans="1:3" ht="14.5" x14ac:dyDescent="0.35">
      <c r="A8446" s="104" t="s">
        <v>1945</v>
      </c>
      <c r="B8446" s="1">
        <v>44280</v>
      </c>
      <c r="C8446">
        <v>2</v>
      </c>
    </row>
    <row r="8447" spans="1:3" ht="14.5" x14ac:dyDescent="0.35">
      <c r="A8447" s="104" t="s">
        <v>2216</v>
      </c>
      <c r="B8447" s="1">
        <v>44280</v>
      </c>
      <c r="C8447">
        <v>2</v>
      </c>
    </row>
    <row r="8448" spans="1:3" ht="14.5" x14ac:dyDescent="0.35">
      <c r="A8448" s="104" t="s">
        <v>2541</v>
      </c>
      <c r="B8448" s="1">
        <v>44280</v>
      </c>
      <c r="C8448">
        <v>6</v>
      </c>
    </row>
    <row r="8449" spans="1:3" ht="14.5" x14ac:dyDescent="0.35">
      <c r="A8449" s="104" t="s">
        <v>1943</v>
      </c>
      <c r="B8449" s="1">
        <v>44280</v>
      </c>
      <c r="C8449">
        <v>8</v>
      </c>
    </row>
    <row r="8450" spans="1:3" ht="14.5" x14ac:dyDescent="0.35">
      <c r="A8450" s="104" t="s">
        <v>3114</v>
      </c>
      <c r="B8450" s="1">
        <v>44280</v>
      </c>
      <c r="C8450">
        <v>8</v>
      </c>
    </row>
    <row r="8451" spans="1:3" ht="14.5" x14ac:dyDescent="0.35">
      <c r="A8451" s="104" t="s">
        <v>3746</v>
      </c>
      <c r="B8451" s="1">
        <v>44280</v>
      </c>
      <c r="C8451">
        <v>4</v>
      </c>
    </row>
    <row r="8452" spans="1:3" ht="14.5" x14ac:dyDescent="0.35">
      <c r="A8452" s="104" t="s">
        <v>3397</v>
      </c>
      <c r="B8452" s="1">
        <v>44280</v>
      </c>
      <c r="C8452">
        <v>2</v>
      </c>
    </row>
    <row r="8453" spans="1:3" ht="14.5" x14ac:dyDescent="0.35">
      <c r="A8453" s="104" t="s">
        <v>3254</v>
      </c>
      <c r="B8453" s="1">
        <v>44280</v>
      </c>
      <c r="C8453">
        <v>1</v>
      </c>
    </row>
    <row r="8454" spans="1:3" ht="14.5" x14ac:dyDescent="0.35">
      <c r="A8454" s="104" t="s">
        <v>1680</v>
      </c>
      <c r="B8454" s="1">
        <v>44280</v>
      </c>
      <c r="C8454">
        <v>8</v>
      </c>
    </row>
    <row r="8455" spans="1:3" ht="14.5" x14ac:dyDescent="0.35">
      <c r="A8455" s="104" t="s">
        <v>2894</v>
      </c>
      <c r="B8455" s="1">
        <v>44280</v>
      </c>
      <c r="C8455">
        <v>2</v>
      </c>
    </row>
    <row r="8456" spans="1:3" ht="14.5" x14ac:dyDescent="0.35">
      <c r="A8456" s="104" t="s">
        <v>3747</v>
      </c>
      <c r="B8456" s="1">
        <v>44280</v>
      </c>
      <c r="C8456">
        <v>2</v>
      </c>
    </row>
    <row r="8457" spans="1:3" ht="14.5" x14ac:dyDescent="0.35">
      <c r="A8457" s="104" t="s">
        <v>2015</v>
      </c>
      <c r="B8457" s="1">
        <v>44280</v>
      </c>
      <c r="C8457">
        <v>4</v>
      </c>
    </row>
    <row r="8458" spans="1:3" ht="14.5" x14ac:dyDescent="0.35">
      <c r="A8458" s="104" t="s">
        <v>1586</v>
      </c>
      <c r="B8458" s="1">
        <v>44280</v>
      </c>
      <c r="C8458">
        <v>8</v>
      </c>
    </row>
    <row r="8459" spans="1:3" ht="14.5" x14ac:dyDescent="0.35">
      <c r="A8459" s="104" t="s">
        <v>1864</v>
      </c>
      <c r="B8459" s="1">
        <v>44280</v>
      </c>
      <c r="C8459">
        <v>8</v>
      </c>
    </row>
    <row r="8460" spans="1:3" ht="14.5" x14ac:dyDescent="0.35">
      <c r="A8460" s="104" t="s">
        <v>1440</v>
      </c>
      <c r="B8460" s="1">
        <v>44280</v>
      </c>
      <c r="C8460">
        <v>4</v>
      </c>
    </row>
    <row r="8461" spans="1:3" ht="14.5" x14ac:dyDescent="0.35">
      <c r="A8461" s="104" t="s">
        <v>1446</v>
      </c>
      <c r="B8461" s="1">
        <v>44280</v>
      </c>
      <c r="C8461">
        <v>4</v>
      </c>
    </row>
    <row r="8462" spans="1:3" ht="14.5" x14ac:dyDescent="0.35">
      <c r="A8462" s="104" t="s">
        <v>1498</v>
      </c>
      <c r="B8462" s="1">
        <v>44280</v>
      </c>
      <c r="C8462">
        <v>16</v>
      </c>
    </row>
    <row r="8463" spans="1:3" ht="14.5" x14ac:dyDescent="0.35">
      <c r="A8463" s="104" t="s">
        <v>1570</v>
      </c>
      <c r="B8463" s="1">
        <v>44280</v>
      </c>
      <c r="C8463">
        <v>28</v>
      </c>
    </row>
    <row r="8464" spans="1:3" ht="14.5" x14ac:dyDescent="0.35">
      <c r="A8464" s="104" t="s">
        <v>1589</v>
      </c>
      <c r="B8464" s="1">
        <v>44280</v>
      </c>
      <c r="C8464">
        <v>16</v>
      </c>
    </row>
    <row r="8465" spans="1:3" ht="14.5" x14ac:dyDescent="0.35">
      <c r="A8465" s="104" t="s">
        <v>2679</v>
      </c>
      <c r="B8465" s="1">
        <v>44280</v>
      </c>
      <c r="C8465">
        <v>2</v>
      </c>
    </row>
    <row r="8466" spans="1:3" ht="14.5" x14ac:dyDescent="0.35">
      <c r="A8466" s="104" t="s">
        <v>64</v>
      </c>
      <c r="B8466" s="1">
        <v>44280</v>
      </c>
      <c r="C8466">
        <v>2</v>
      </c>
    </row>
    <row r="8467" spans="1:3" ht="14.5" x14ac:dyDescent="0.35">
      <c r="A8467" s="104" t="s">
        <v>1461</v>
      </c>
      <c r="B8467" s="1">
        <v>44280</v>
      </c>
      <c r="C8467">
        <v>16</v>
      </c>
    </row>
    <row r="8468" spans="1:3" ht="14.5" x14ac:dyDescent="0.35">
      <c r="A8468" s="104" t="s">
        <v>1346</v>
      </c>
      <c r="B8468" s="1">
        <v>44280</v>
      </c>
      <c r="C8468">
        <v>96</v>
      </c>
    </row>
    <row r="8469" spans="1:3" ht="14.5" x14ac:dyDescent="0.35">
      <c r="A8469" s="104" t="s">
        <v>1654</v>
      </c>
      <c r="B8469" s="1">
        <v>44280</v>
      </c>
      <c r="C8469">
        <v>16</v>
      </c>
    </row>
    <row r="8470" spans="1:3" ht="14.5" x14ac:dyDescent="0.35">
      <c r="A8470" s="104" t="s">
        <v>2042</v>
      </c>
      <c r="B8470" s="1">
        <v>44280</v>
      </c>
      <c r="C8470">
        <v>1</v>
      </c>
    </row>
    <row r="8471" spans="1:3" ht="14.5" x14ac:dyDescent="0.35">
      <c r="A8471" s="104" t="s">
        <v>1299</v>
      </c>
      <c r="B8471" s="1">
        <v>44280</v>
      </c>
      <c r="C8471">
        <v>100</v>
      </c>
    </row>
    <row r="8472" spans="1:3" ht="14.5" x14ac:dyDescent="0.35">
      <c r="A8472" s="104" t="s">
        <v>1470</v>
      </c>
      <c r="B8472" s="1">
        <v>44280</v>
      </c>
      <c r="C8472">
        <v>4</v>
      </c>
    </row>
    <row r="8473" spans="1:3" ht="14.5" x14ac:dyDescent="0.35">
      <c r="A8473" s="104" t="s">
        <v>1470</v>
      </c>
      <c r="B8473" s="1">
        <v>44280</v>
      </c>
      <c r="C8473">
        <v>4</v>
      </c>
    </row>
    <row r="8474" spans="1:3" ht="14.5" x14ac:dyDescent="0.35">
      <c r="A8474" s="104" t="s">
        <v>1314</v>
      </c>
      <c r="B8474" s="1">
        <v>44280</v>
      </c>
      <c r="C8474">
        <v>100</v>
      </c>
    </row>
    <row r="8475" spans="1:3" ht="14.5" x14ac:dyDescent="0.35">
      <c r="A8475" s="104" t="s">
        <v>10</v>
      </c>
      <c r="B8475" s="1">
        <v>44280</v>
      </c>
      <c r="C8475">
        <v>1</v>
      </c>
    </row>
    <row r="8476" spans="1:3" ht="14.5" x14ac:dyDescent="0.35">
      <c r="A8476" s="104" t="s">
        <v>2187</v>
      </c>
      <c r="B8476" s="1">
        <v>44280</v>
      </c>
      <c r="C8476">
        <v>1</v>
      </c>
    </row>
    <row r="8477" spans="1:3" ht="14.5" x14ac:dyDescent="0.35">
      <c r="A8477" s="104" t="s">
        <v>3602</v>
      </c>
      <c r="B8477" s="1">
        <v>44280</v>
      </c>
      <c r="C8477">
        <v>1</v>
      </c>
    </row>
    <row r="8478" spans="1:3" ht="14.5" x14ac:dyDescent="0.35">
      <c r="A8478" s="104" t="s">
        <v>2981</v>
      </c>
      <c r="B8478" s="1">
        <v>44280</v>
      </c>
      <c r="C8478">
        <v>2</v>
      </c>
    </row>
    <row r="8479" spans="1:3" ht="14.5" x14ac:dyDescent="0.35">
      <c r="A8479" s="104" t="s">
        <v>2344</v>
      </c>
      <c r="B8479" s="1">
        <v>44280</v>
      </c>
      <c r="C8479">
        <v>1</v>
      </c>
    </row>
    <row r="8480" spans="1:3" ht="14.5" x14ac:dyDescent="0.35">
      <c r="A8480" s="104" t="s">
        <v>3398</v>
      </c>
      <c r="B8480" s="1">
        <v>44280</v>
      </c>
      <c r="C8480">
        <v>2</v>
      </c>
    </row>
    <row r="8481" spans="1:3" ht="14.5" x14ac:dyDescent="0.35">
      <c r="A8481" s="104" t="s">
        <v>214</v>
      </c>
      <c r="B8481" s="1">
        <v>44280</v>
      </c>
      <c r="C8481">
        <v>10</v>
      </c>
    </row>
    <row r="8482" spans="1:3" ht="14.5" x14ac:dyDescent="0.35">
      <c r="A8482" s="104" t="s">
        <v>3398</v>
      </c>
      <c r="B8482" s="1">
        <v>44280</v>
      </c>
      <c r="C8482">
        <v>1</v>
      </c>
    </row>
    <row r="8483" spans="1:3" ht="14.5" x14ac:dyDescent="0.35">
      <c r="A8483" s="104" t="s">
        <v>1738</v>
      </c>
      <c r="B8483" s="1">
        <v>44280</v>
      </c>
      <c r="C8483">
        <v>100</v>
      </c>
    </row>
    <row r="8484" spans="1:3" ht="14.5" x14ac:dyDescent="0.35">
      <c r="A8484" s="104" t="s">
        <v>1623</v>
      </c>
      <c r="B8484" s="1">
        <v>44280</v>
      </c>
      <c r="C8484">
        <v>100</v>
      </c>
    </row>
    <row r="8485" spans="1:3" ht="14.5" x14ac:dyDescent="0.35">
      <c r="A8485" s="104" t="s">
        <v>1666</v>
      </c>
      <c r="B8485" s="1">
        <v>44280</v>
      </c>
      <c r="C8485">
        <v>100</v>
      </c>
    </row>
    <row r="8486" spans="1:3" ht="14.5" x14ac:dyDescent="0.35">
      <c r="A8486" s="104" t="s">
        <v>3182</v>
      </c>
      <c r="B8486" s="1">
        <v>44280</v>
      </c>
      <c r="C8486">
        <v>4</v>
      </c>
    </row>
    <row r="8487" spans="1:3" ht="14.5" x14ac:dyDescent="0.35">
      <c r="A8487" s="105" t="s">
        <v>1109</v>
      </c>
      <c r="B8487" s="1">
        <v>44280</v>
      </c>
      <c r="C8487">
        <v>6</v>
      </c>
    </row>
    <row r="8488" spans="1:3" ht="14.5" x14ac:dyDescent="0.35">
      <c r="A8488" s="105" t="s">
        <v>307</v>
      </c>
      <c r="B8488" s="1">
        <v>44280</v>
      </c>
      <c r="C8488">
        <v>6</v>
      </c>
    </row>
    <row r="8489" spans="1:3" ht="14.5" x14ac:dyDescent="0.35">
      <c r="A8489" s="104" t="s">
        <v>967</v>
      </c>
      <c r="B8489" s="1">
        <v>44280</v>
      </c>
      <c r="C8489">
        <v>5</v>
      </c>
    </row>
    <row r="8490" spans="1:3" ht="14.5" x14ac:dyDescent="0.35">
      <c r="A8490" s="104" t="s">
        <v>1600</v>
      </c>
      <c r="B8490" s="1">
        <v>44280</v>
      </c>
      <c r="C8490">
        <v>100</v>
      </c>
    </row>
    <row r="8491" spans="1:3" ht="14.5" x14ac:dyDescent="0.35">
      <c r="A8491" s="104" t="s">
        <v>1788</v>
      </c>
      <c r="B8491" s="1">
        <v>44280</v>
      </c>
      <c r="C8491">
        <v>400</v>
      </c>
    </row>
    <row r="8492" spans="1:3" ht="14.5" x14ac:dyDescent="0.35">
      <c r="A8492" s="104" t="s">
        <v>1509</v>
      </c>
      <c r="B8492" s="1">
        <v>44280</v>
      </c>
      <c r="C8492">
        <v>100</v>
      </c>
    </row>
    <row r="8493" spans="1:3" ht="14.5" x14ac:dyDescent="0.35">
      <c r="A8493" s="104" t="s">
        <v>1429</v>
      </c>
      <c r="B8493" s="1">
        <v>44280</v>
      </c>
      <c r="C8493">
        <v>100</v>
      </c>
    </row>
    <row r="8494" spans="1:3" ht="14.5" x14ac:dyDescent="0.35">
      <c r="A8494" s="104" t="s">
        <v>1633</v>
      </c>
      <c r="B8494" s="1">
        <v>44280</v>
      </c>
      <c r="C8494">
        <v>300</v>
      </c>
    </row>
    <row r="8495" spans="1:3" ht="14.5" x14ac:dyDescent="0.35">
      <c r="A8495" s="104" t="s">
        <v>1365</v>
      </c>
      <c r="B8495" s="1">
        <v>44280</v>
      </c>
      <c r="C8495">
        <v>200</v>
      </c>
    </row>
    <row r="8496" spans="1:3" ht="14.5" x14ac:dyDescent="0.35">
      <c r="A8496" s="104" t="s">
        <v>2463</v>
      </c>
      <c r="B8496" s="1">
        <v>44280</v>
      </c>
      <c r="C8496">
        <v>100</v>
      </c>
    </row>
    <row r="8497" spans="1:3" ht="14.5" x14ac:dyDescent="0.35">
      <c r="A8497" s="104" t="s">
        <v>3489</v>
      </c>
      <c r="B8497" s="1">
        <v>44280</v>
      </c>
      <c r="C8497">
        <v>5</v>
      </c>
    </row>
    <row r="8498" spans="1:3" ht="14.5" x14ac:dyDescent="0.35">
      <c r="A8498" s="104" t="s">
        <v>27</v>
      </c>
      <c r="B8498" s="1">
        <v>44280</v>
      </c>
      <c r="C8498">
        <v>1</v>
      </c>
    </row>
    <row r="8499" spans="1:3" ht="14.5" x14ac:dyDescent="0.35">
      <c r="A8499" s="104" t="s">
        <v>554</v>
      </c>
      <c r="B8499" s="1">
        <v>44280</v>
      </c>
      <c r="C8499">
        <v>2</v>
      </c>
    </row>
    <row r="8500" spans="1:3" ht="14.5" x14ac:dyDescent="0.35">
      <c r="A8500" s="104" t="s">
        <v>296</v>
      </c>
      <c r="B8500" s="1">
        <v>44280</v>
      </c>
      <c r="C8500">
        <v>2</v>
      </c>
    </row>
    <row r="8501" spans="1:3" ht="14.5" x14ac:dyDescent="0.35">
      <c r="A8501" s="104" t="s">
        <v>1580</v>
      </c>
      <c r="B8501" s="1">
        <v>44280</v>
      </c>
      <c r="C8501">
        <v>15</v>
      </c>
    </row>
    <row r="8502" spans="1:3" ht="14.5" x14ac:dyDescent="0.35">
      <c r="A8502" s="104" t="s">
        <v>1558</v>
      </c>
      <c r="B8502" s="1">
        <v>44280</v>
      </c>
      <c r="C8502">
        <v>2</v>
      </c>
    </row>
    <row r="8503" spans="1:3" ht="14.5" x14ac:dyDescent="0.35">
      <c r="A8503" s="104" t="s">
        <v>3454</v>
      </c>
      <c r="B8503" s="1">
        <v>44280</v>
      </c>
      <c r="C8503">
        <v>1</v>
      </c>
    </row>
    <row r="8504" spans="1:3" ht="14.5" x14ac:dyDescent="0.35">
      <c r="A8504" s="104" t="s">
        <v>2212</v>
      </c>
      <c r="B8504" s="1">
        <v>44281</v>
      </c>
      <c r="C8504">
        <v>1</v>
      </c>
    </row>
    <row r="8505" spans="1:3" ht="14.5" x14ac:dyDescent="0.35">
      <c r="A8505" s="104" t="s">
        <v>3748</v>
      </c>
      <c r="B8505" s="1">
        <v>44281</v>
      </c>
      <c r="C8505">
        <v>22</v>
      </c>
    </row>
    <row r="8506" spans="1:3" ht="14.5" x14ac:dyDescent="0.35">
      <c r="A8506" s="104" t="s">
        <v>1690</v>
      </c>
      <c r="B8506" s="1">
        <v>44281</v>
      </c>
      <c r="C8506">
        <v>2</v>
      </c>
    </row>
    <row r="8507" spans="1:3" ht="14.5" x14ac:dyDescent="0.35">
      <c r="A8507" s="104" t="s">
        <v>3749</v>
      </c>
      <c r="B8507" s="1">
        <v>44281</v>
      </c>
      <c r="C8507">
        <v>1</v>
      </c>
    </row>
    <row r="8508" spans="1:3" ht="14.5" x14ac:dyDescent="0.35">
      <c r="A8508" s="104" t="s">
        <v>3455</v>
      </c>
      <c r="B8508" s="1">
        <v>44281</v>
      </c>
      <c r="C8508">
        <v>4</v>
      </c>
    </row>
    <row r="8509" spans="1:3" ht="14.5" x14ac:dyDescent="0.35">
      <c r="A8509" s="104" t="s">
        <v>3644</v>
      </c>
      <c r="B8509" s="1">
        <v>44281</v>
      </c>
      <c r="C8509">
        <v>1</v>
      </c>
    </row>
    <row r="8510" spans="1:3" ht="14.5" x14ac:dyDescent="0.35">
      <c r="A8510" s="104" t="s">
        <v>1877</v>
      </c>
      <c r="B8510" s="1">
        <v>44281</v>
      </c>
      <c r="C8510">
        <v>21</v>
      </c>
    </row>
    <row r="8511" spans="1:3" ht="14.5" x14ac:dyDescent="0.35">
      <c r="A8511" s="104" t="s">
        <v>1667</v>
      </c>
      <c r="B8511" s="1">
        <v>44281</v>
      </c>
      <c r="C8511">
        <v>9</v>
      </c>
    </row>
    <row r="8512" spans="1:3" ht="14.5" x14ac:dyDescent="0.35">
      <c r="A8512" s="104" t="s">
        <v>3750</v>
      </c>
      <c r="B8512" s="1">
        <v>44281</v>
      </c>
      <c r="C8512">
        <v>1</v>
      </c>
    </row>
    <row r="8513" spans="1:3" ht="14.5" x14ac:dyDescent="0.35">
      <c r="A8513" s="104" t="s">
        <v>1412</v>
      </c>
      <c r="B8513" s="1">
        <v>44281</v>
      </c>
      <c r="C8513">
        <v>122</v>
      </c>
    </row>
    <row r="8514" spans="1:3" ht="14.5" x14ac:dyDescent="0.35">
      <c r="A8514" s="104" t="s">
        <v>1412</v>
      </c>
      <c r="B8514" s="1">
        <v>44281</v>
      </c>
      <c r="C8514">
        <v>244</v>
      </c>
    </row>
    <row r="8515" spans="1:3" ht="14.5" x14ac:dyDescent="0.35">
      <c r="A8515" s="104" t="s">
        <v>1296</v>
      </c>
      <c r="B8515" s="1">
        <v>44281</v>
      </c>
      <c r="C8515">
        <v>2</v>
      </c>
    </row>
    <row r="8516" spans="1:3" ht="14.5" x14ac:dyDescent="0.35">
      <c r="A8516" s="104" t="s">
        <v>2054</v>
      </c>
      <c r="B8516" s="1">
        <v>44281</v>
      </c>
      <c r="C8516">
        <v>16</v>
      </c>
    </row>
    <row r="8517" spans="1:3" ht="14.5" x14ac:dyDescent="0.35">
      <c r="A8517" s="104" t="s">
        <v>1767</v>
      </c>
      <c r="B8517" s="1">
        <v>44281</v>
      </c>
      <c r="C8517">
        <v>188</v>
      </c>
    </row>
    <row r="8518" spans="1:3" ht="14.5" x14ac:dyDescent="0.35">
      <c r="A8518" s="104" t="s">
        <v>1767</v>
      </c>
      <c r="B8518" s="1">
        <v>44281</v>
      </c>
      <c r="C8518">
        <v>100</v>
      </c>
    </row>
    <row r="8519" spans="1:3" ht="14.5" x14ac:dyDescent="0.35">
      <c r="A8519" s="104" t="s">
        <v>2167</v>
      </c>
      <c r="B8519" s="1">
        <v>44281</v>
      </c>
      <c r="C8519">
        <v>84</v>
      </c>
    </row>
    <row r="8520" spans="1:3" ht="14.5" x14ac:dyDescent="0.35">
      <c r="A8520" s="104" t="s">
        <v>2367</v>
      </c>
      <c r="B8520" s="1">
        <v>44281</v>
      </c>
      <c r="C8520">
        <v>36</v>
      </c>
    </row>
    <row r="8521" spans="1:3" ht="14.5" x14ac:dyDescent="0.35">
      <c r="A8521" s="104" t="s">
        <v>2367</v>
      </c>
      <c r="B8521" s="1">
        <v>44281</v>
      </c>
      <c r="C8521">
        <v>60</v>
      </c>
    </row>
    <row r="8522" spans="1:3" ht="14.5" x14ac:dyDescent="0.35">
      <c r="A8522" s="104" t="s">
        <v>2054</v>
      </c>
      <c r="B8522" s="1">
        <v>44281</v>
      </c>
      <c r="C8522">
        <v>16</v>
      </c>
    </row>
    <row r="8523" spans="1:3" ht="14.5" x14ac:dyDescent="0.35">
      <c r="A8523" s="104" t="s">
        <v>1767</v>
      </c>
      <c r="B8523" s="1">
        <v>44281</v>
      </c>
      <c r="C8523">
        <v>188</v>
      </c>
    </row>
    <row r="8524" spans="1:3" ht="14.5" x14ac:dyDescent="0.35">
      <c r="A8524" s="104" t="s">
        <v>1767</v>
      </c>
      <c r="B8524" s="1">
        <v>44281</v>
      </c>
      <c r="C8524">
        <v>100</v>
      </c>
    </row>
    <row r="8525" spans="1:3" ht="14.5" x14ac:dyDescent="0.35">
      <c r="A8525" s="104" t="s">
        <v>2167</v>
      </c>
      <c r="B8525" s="1">
        <v>44281</v>
      </c>
      <c r="C8525">
        <v>84</v>
      </c>
    </row>
    <row r="8526" spans="1:3" ht="14.5" x14ac:dyDescent="0.35">
      <c r="A8526" s="104" t="s">
        <v>1344</v>
      </c>
      <c r="B8526" s="1">
        <v>44281</v>
      </c>
      <c r="C8526">
        <v>128</v>
      </c>
    </row>
    <row r="8527" spans="1:3" ht="14.5" x14ac:dyDescent="0.35">
      <c r="A8527" s="104" t="s">
        <v>1918</v>
      </c>
      <c r="B8527" s="1">
        <v>44281</v>
      </c>
      <c r="C8527">
        <v>8</v>
      </c>
    </row>
    <row r="8528" spans="1:3" ht="14.5" x14ac:dyDescent="0.35">
      <c r="A8528" s="104" t="s">
        <v>2369</v>
      </c>
      <c r="B8528" s="1">
        <v>44281</v>
      </c>
      <c r="C8528">
        <v>1</v>
      </c>
    </row>
    <row r="8529" spans="1:3" ht="14.5" x14ac:dyDescent="0.35">
      <c r="A8529" s="104" t="s">
        <v>3751</v>
      </c>
      <c r="B8529" s="1">
        <v>44281</v>
      </c>
      <c r="C8529">
        <v>4</v>
      </c>
    </row>
    <row r="8530" spans="1:3" ht="14.5" x14ac:dyDescent="0.35">
      <c r="A8530" s="104" t="s">
        <v>3459</v>
      </c>
      <c r="B8530" s="1">
        <v>44281</v>
      </c>
      <c r="C8530">
        <v>2</v>
      </c>
    </row>
    <row r="8531" spans="1:3" ht="14.5" x14ac:dyDescent="0.35">
      <c r="A8531" s="104" t="s">
        <v>1918</v>
      </c>
      <c r="B8531" s="1">
        <v>44281</v>
      </c>
      <c r="C8531">
        <v>8</v>
      </c>
    </row>
    <row r="8532" spans="1:3" ht="14.5" x14ac:dyDescent="0.35">
      <c r="A8532" s="104" t="s">
        <v>2252</v>
      </c>
      <c r="B8532" s="1">
        <v>44281</v>
      </c>
      <c r="C8532">
        <v>50</v>
      </c>
    </row>
    <row r="8533" spans="1:3" ht="14.5" x14ac:dyDescent="0.35">
      <c r="A8533" s="104" t="s">
        <v>3752</v>
      </c>
      <c r="B8533" s="1">
        <v>44281</v>
      </c>
      <c r="C8533">
        <v>1</v>
      </c>
    </row>
    <row r="8534" spans="1:3" ht="14.5" x14ac:dyDescent="0.35">
      <c r="A8534" s="104" t="s">
        <v>2283</v>
      </c>
      <c r="B8534" s="1">
        <v>44281</v>
      </c>
      <c r="C8534">
        <v>110</v>
      </c>
    </row>
    <row r="8535" spans="1:3" ht="14.5" x14ac:dyDescent="0.35">
      <c r="A8535" s="105" t="s">
        <v>155</v>
      </c>
      <c r="B8535" s="1">
        <v>44281</v>
      </c>
      <c r="C8535">
        <v>3</v>
      </c>
    </row>
    <row r="8536" spans="1:3" ht="14.5" x14ac:dyDescent="0.35">
      <c r="A8536" s="105" t="s">
        <v>72</v>
      </c>
      <c r="B8536" s="1">
        <v>44281</v>
      </c>
      <c r="C8536">
        <v>1</v>
      </c>
    </row>
    <row r="8537" spans="1:3" ht="14.5" x14ac:dyDescent="0.35">
      <c r="A8537" s="105" t="s">
        <v>155</v>
      </c>
      <c r="B8537" s="1">
        <v>44281</v>
      </c>
      <c r="C8537">
        <v>3</v>
      </c>
    </row>
    <row r="8538" spans="1:3" ht="14.5" x14ac:dyDescent="0.35">
      <c r="A8538" s="105" t="s">
        <v>72</v>
      </c>
      <c r="B8538" s="1">
        <v>44281</v>
      </c>
      <c r="C8538">
        <v>1</v>
      </c>
    </row>
    <row r="8539" spans="1:3" ht="14.5" x14ac:dyDescent="0.35">
      <c r="A8539" s="104" t="s">
        <v>3511</v>
      </c>
      <c r="B8539" s="1">
        <v>44281</v>
      </c>
      <c r="C8539">
        <v>4</v>
      </c>
    </row>
    <row r="8540" spans="1:3" ht="14.5" x14ac:dyDescent="0.35">
      <c r="A8540" s="104" t="s">
        <v>2059</v>
      </c>
      <c r="B8540" s="1">
        <v>44281</v>
      </c>
      <c r="C8540">
        <v>48</v>
      </c>
    </row>
    <row r="8541" spans="1:3" ht="14.5" x14ac:dyDescent="0.35">
      <c r="A8541" s="104" t="s">
        <v>3520</v>
      </c>
      <c r="B8541" s="1">
        <v>44281</v>
      </c>
      <c r="C8541">
        <v>20</v>
      </c>
    </row>
    <row r="8542" spans="1:3" ht="14.5" x14ac:dyDescent="0.35">
      <c r="A8542" s="104" t="s">
        <v>3520</v>
      </c>
      <c r="B8542" s="1">
        <v>44281</v>
      </c>
      <c r="C8542">
        <v>50</v>
      </c>
    </row>
    <row r="8543" spans="1:3" ht="14.5" x14ac:dyDescent="0.35">
      <c r="A8543" s="104" t="s">
        <v>2059</v>
      </c>
      <c r="B8543" s="1">
        <v>44281</v>
      </c>
      <c r="C8543">
        <v>48</v>
      </c>
    </row>
    <row r="8544" spans="1:3" ht="14.5" x14ac:dyDescent="0.35">
      <c r="A8544" s="105" t="s">
        <v>155</v>
      </c>
      <c r="B8544" s="1">
        <v>44281</v>
      </c>
      <c r="C8544">
        <v>3</v>
      </c>
    </row>
    <row r="8545" spans="1:3" ht="14.5" x14ac:dyDescent="0.35">
      <c r="A8545" s="105" t="s">
        <v>155</v>
      </c>
      <c r="B8545" s="1">
        <v>44281</v>
      </c>
      <c r="C8545">
        <v>3</v>
      </c>
    </row>
    <row r="8546" spans="1:3" ht="14.5" x14ac:dyDescent="0.35">
      <c r="A8546" s="104" t="s">
        <v>3753</v>
      </c>
      <c r="B8546" s="1">
        <v>44281</v>
      </c>
      <c r="C8546">
        <v>12</v>
      </c>
    </row>
    <row r="8547" spans="1:3" ht="14.5" x14ac:dyDescent="0.35">
      <c r="A8547" s="104" t="s">
        <v>1126</v>
      </c>
      <c r="B8547" s="1">
        <v>44281</v>
      </c>
      <c r="C8547">
        <v>8</v>
      </c>
    </row>
    <row r="8548" spans="1:3" ht="14.5" x14ac:dyDescent="0.35">
      <c r="A8548" s="104" t="s">
        <v>539</v>
      </c>
      <c r="B8548" s="1">
        <v>44281</v>
      </c>
      <c r="C8548">
        <v>1</v>
      </c>
    </row>
    <row r="8549" spans="1:3" ht="14.5" x14ac:dyDescent="0.35">
      <c r="A8549" s="104" t="s">
        <v>449</v>
      </c>
      <c r="B8549" s="1">
        <v>44281</v>
      </c>
      <c r="C8549">
        <v>10</v>
      </c>
    </row>
    <row r="8550" spans="1:3" ht="14.5" x14ac:dyDescent="0.35">
      <c r="A8550" s="104" t="s">
        <v>15</v>
      </c>
      <c r="B8550" s="1">
        <v>44281</v>
      </c>
      <c r="C8550">
        <v>6</v>
      </c>
    </row>
    <row r="8551" spans="1:3" ht="14.5" x14ac:dyDescent="0.35">
      <c r="A8551" s="104" t="s">
        <v>107</v>
      </c>
      <c r="B8551" s="1">
        <v>44281</v>
      </c>
      <c r="C8551">
        <v>4</v>
      </c>
    </row>
    <row r="8552" spans="1:3" ht="14.5" x14ac:dyDescent="0.35">
      <c r="A8552" s="104" t="s">
        <v>2808</v>
      </c>
      <c r="B8552" s="1">
        <v>44281</v>
      </c>
      <c r="C8552">
        <v>8</v>
      </c>
    </row>
    <row r="8553" spans="1:3" ht="14.5" x14ac:dyDescent="0.35">
      <c r="A8553" s="104" t="s">
        <v>2020</v>
      </c>
      <c r="B8553" s="1">
        <v>44281</v>
      </c>
      <c r="C8553">
        <v>32</v>
      </c>
    </row>
    <row r="8554" spans="1:3" ht="14.5" x14ac:dyDescent="0.35">
      <c r="A8554" s="104" t="s">
        <v>2048</v>
      </c>
      <c r="B8554" s="1">
        <v>44281</v>
      </c>
      <c r="C8554">
        <v>32</v>
      </c>
    </row>
    <row r="8555" spans="1:3" ht="14.5" x14ac:dyDescent="0.35">
      <c r="A8555" s="104" t="s">
        <v>89</v>
      </c>
      <c r="B8555" s="1">
        <v>44281</v>
      </c>
      <c r="C8555">
        <v>6</v>
      </c>
    </row>
    <row r="8556" spans="1:3" ht="14.5" x14ac:dyDescent="0.35">
      <c r="A8556" s="104" t="s">
        <v>382</v>
      </c>
      <c r="B8556" s="1">
        <v>44281</v>
      </c>
      <c r="C8556">
        <v>3</v>
      </c>
    </row>
    <row r="8557" spans="1:3" ht="14.5" x14ac:dyDescent="0.35">
      <c r="A8557" s="104" t="s">
        <v>312</v>
      </c>
      <c r="B8557" s="1">
        <v>44281</v>
      </c>
      <c r="C8557">
        <v>20</v>
      </c>
    </row>
    <row r="8558" spans="1:3" ht="14.5" x14ac:dyDescent="0.35">
      <c r="A8558" s="104" t="s">
        <v>3754</v>
      </c>
      <c r="B8558" s="1">
        <v>44281</v>
      </c>
      <c r="C8558">
        <v>16</v>
      </c>
    </row>
    <row r="8559" spans="1:3" ht="14.5" x14ac:dyDescent="0.35">
      <c r="A8559" s="104" t="s">
        <v>2545</v>
      </c>
      <c r="B8559" s="1">
        <v>44281</v>
      </c>
      <c r="C8559">
        <v>24</v>
      </c>
    </row>
    <row r="8560" spans="1:3" ht="14.5" x14ac:dyDescent="0.35">
      <c r="A8560" s="104" t="s">
        <v>2045</v>
      </c>
      <c r="B8560" s="1">
        <v>44281</v>
      </c>
      <c r="C8560">
        <v>3</v>
      </c>
    </row>
    <row r="8561" spans="1:3" ht="14.5" x14ac:dyDescent="0.35">
      <c r="A8561" s="104" t="s">
        <v>3633</v>
      </c>
      <c r="B8561" s="1">
        <v>44281</v>
      </c>
      <c r="C8561">
        <v>8</v>
      </c>
    </row>
    <row r="8562" spans="1:3" ht="14.5" x14ac:dyDescent="0.35">
      <c r="A8562" s="104" t="s">
        <v>1631</v>
      </c>
      <c r="B8562" s="1">
        <v>44281</v>
      </c>
      <c r="C8562">
        <v>100</v>
      </c>
    </row>
    <row r="8563" spans="1:3" ht="14.5" x14ac:dyDescent="0.35">
      <c r="A8563" s="104" t="s">
        <v>2051</v>
      </c>
      <c r="B8563" s="1">
        <v>44281</v>
      </c>
      <c r="C8563">
        <v>1</v>
      </c>
    </row>
    <row r="8564" spans="1:3" ht="14.5" x14ac:dyDescent="0.35">
      <c r="A8564" s="104" t="s">
        <v>1835</v>
      </c>
      <c r="B8564" s="1">
        <v>44281</v>
      </c>
      <c r="C8564">
        <v>200</v>
      </c>
    </row>
    <row r="8565" spans="1:3" ht="14.5" x14ac:dyDescent="0.35">
      <c r="A8565" s="104" t="s">
        <v>2058</v>
      </c>
      <c r="B8565" s="1">
        <v>44281</v>
      </c>
      <c r="C8565">
        <v>16</v>
      </c>
    </row>
    <row r="8566" spans="1:3" ht="14.5" x14ac:dyDescent="0.35">
      <c r="A8566" s="104" t="s">
        <v>1709</v>
      </c>
      <c r="B8566" s="1">
        <v>44281</v>
      </c>
      <c r="C8566">
        <v>80</v>
      </c>
    </row>
    <row r="8567" spans="1:3" ht="14.5" x14ac:dyDescent="0.35">
      <c r="A8567" s="104" t="s">
        <v>1941</v>
      </c>
      <c r="B8567" s="1">
        <v>44281</v>
      </c>
      <c r="C8567">
        <v>32</v>
      </c>
    </row>
    <row r="8568" spans="1:3" ht="14.5" x14ac:dyDescent="0.35">
      <c r="A8568" s="104" t="s">
        <v>2043</v>
      </c>
      <c r="B8568" s="1">
        <v>44281</v>
      </c>
      <c r="C8568">
        <v>32</v>
      </c>
    </row>
    <row r="8569" spans="1:3" ht="14.5" x14ac:dyDescent="0.35">
      <c r="A8569" s="104" t="s">
        <v>3341</v>
      </c>
      <c r="B8569" s="1">
        <v>44281</v>
      </c>
      <c r="C8569">
        <v>1</v>
      </c>
    </row>
    <row r="8570" spans="1:3" ht="14.5" x14ac:dyDescent="0.35">
      <c r="A8570" s="104" t="s">
        <v>93</v>
      </c>
      <c r="B8570" s="1">
        <v>44281</v>
      </c>
      <c r="C8570">
        <v>3</v>
      </c>
    </row>
    <row r="8571" spans="1:3" ht="14.5" x14ac:dyDescent="0.35">
      <c r="A8571" s="104" t="s">
        <v>1866</v>
      </c>
      <c r="B8571" s="1">
        <v>44281</v>
      </c>
      <c r="C8571">
        <v>48</v>
      </c>
    </row>
    <row r="8572" spans="1:3" ht="14.5" x14ac:dyDescent="0.35">
      <c r="A8572" s="104" t="s">
        <v>3342</v>
      </c>
      <c r="B8572" s="1">
        <v>44281</v>
      </c>
      <c r="C8572">
        <v>16</v>
      </c>
    </row>
    <row r="8573" spans="1:3" ht="14.5" x14ac:dyDescent="0.35">
      <c r="A8573" s="104" t="s">
        <v>2363</v>
      </c>
      <c r="B8573" s="1">
        <v>44281</v>
      </c>
      <c r="C8573">
        <v>16</v>
      </c>
    </row>
    <row r="8574" spans="1:3" ht="14.5" x14ac:dyDescent="0.35">
      <c r="A8574" s="104" t="s">
        <v>2804</v>
      </c>
      <c r="B8574" s="1">
        <v>44281</v>
      </c>
      <c r="C8574">
        <v>4</v>
      </c>
    </row>
    <row r="8575" spans="1:3" ht="14.5" x14ac:dyDescent="0.35">
      <c r="A8575" s="104" t="s">
        <v>2035</v>
      </c>
      <c r="B8575" s="1">
        <v>44281</v>
      </c>
      <c r="C8575">
        <v>32</v>
      </c>
    </row>
    <row r="8576" spans="1:3" ht="14.5" x14ac:dyDescent="0.35">
      <c r="A8576" s="104" t="s">
        <v>3755</v>
      </c>
      <c r="B8576" s="1">
        <v>44281</v>
      </c>
      <c r="C8576">
        <v>2</v>
      </c>
    </row>
    <row r="8577" spans="1:3" ht="14.5" x14ac:dyDescent="0.35">
      <c r="A8577" s="104" t="s">
        <v>2963</v>
      </c>
      <c r="B8577" s="1">
        <v>44281</v>
      </c>
      <c r="C8577">
        <v>4</v>
      </c>
    </row>
    <row r="8578" spans="1:3" ht="14.5" x14ac:dyDescent="0.35">
      <c r="A8578" s="104" t="s">
        <v>2176</v>
      </c>
      <c r="B8578" s="1">
        <v>44281</v>
      </c>
      <c r="C8578">
        <v>44</v>
      </c>
    </row>
    <row r="8579" spans="1:3" ht="14.5" x14ac:dyDescent="0.35">
      <c r="A8579" s="104" t="s">
        <v>3756</v>
      </c>
      <c r="B8579" s="1">
        <v>44281</v>
      </c>
      <c r="C8579">
        <v>24</v>
      </c>
    </row>
    <row r="8580" spans="1:3" ht="14.5" x14ac:dyDescent="0.35">
      <c r="A8580" s="104" t="s">
        <v>3756</v>
      </c>
      <c r="B8580" s="1">
        <v>44281</v>
      </c>
      <c r="C8580">
        <v>32</v>
      </c>
    </row>
    <row r="8581" spans="1:3" ht="14.5" x14ac:dyDescent="0.35">
      <c r="A8581" s="104" t="s">
        <v>1680</v>
      </c>
      <c r="B8581" s="1">
        <v>44281</v>
      </c>
      <c r="C8581">
        <v>48</v>
      </c>
    </row>
    <row r="8582" spans="1:3" ht="14.5" x14ac:dyDescent="0.35">
      <c r="A8582" s="104" t="s">
        <v>3757</v>
      </c>
      <c r="B8582" s="1">
        <v>44281</v>
      </c>
      <c r="C8582">
        <v>32</v>
      </c>
    </row>
    <row r="8583" spans="1:3" ht="14.5" x14ac:dyDescent="0.35">
      <c r="A8583" s="104" t="s">
        <v>2364</v>
      </c>
      <c r="B8583" s="1">
        <v>44281</v>
      </c>
      <c r="C8583">
        <v>48</v>
      </c>
    </row>
    <row r="8584" spans="1:3" ht="14.5" x14ac:dyDescent="0.35">
      <c r="A8584" s="104" t="s">
        <v>1408</v>
      </c>
      <c r="B8584" s="1">
        <v>44281</v>
      </c>
      <c r="C8584">
        <v>160</v>
      </c>
    </row>
    <row r="8585" spans="1:3" ht="14.5" x14ac:dyDescent="0.35">
      <c r="A8585" s="104" t="s">
        <v>1586</v>
      </c>
      <c r="B8585" s="1">
        <v>44281</v>
      </c>
      <c r="C8585">
        <v>48</v>
      </c>
    </row>
    <row r="8586" spans="1:3" ht="14.5" x14ac:dyDescent="0.35">
      <c r="A8586" s="104" t="s">
        <v>1436</v>
      </c>
      <c r="B8586" s="1">
        <v>44281</v>
      </c>
      <c r="C8586">
        <v>32</v>
      </c>
    </row>
    <row r="8587" spans="1:3" ht="14.5" x14ac:dyDescent="0.35">
      <c r="A8587" s="104" t="s">
        <v>1566</v>
      </c>
      <c r="B8587" s="1">
        <v>44281</v>
      </c>
      <c r="C8587">
        <v>32</v>
      </c>
    </row>
    <row r="8588" spans="1:3" ht="14.5" x14ac:dyDescent="0.35">
      <c r="A8588" s="104" t="s">
        <v>2756</v>
      </c>
      <c r="B8588" s="1">
        <v>44281</v>
      </c>
      <c r="C8588">
        <v>12</v>
      </c>
    </row>
    <row r="8589" spans="1:3" ht="14.5" x14ac:dyDescent="0.35">
      <c r="A8589" s="104" t="s">
        <v>1571</v>
      </c>
      <c r="B8589" s="1">
        <v>44281</v>
      </c>
      <c r="C8589">
        <v>80</v>
      </c>
    </row>
    <row r="8590" spans="1:3" ht="14.5" x14ac:dyDescent="0.35">
      <c r="A8590" s="104" t="s">
        <v>1498</v>
      </c>
      <c r="B8590" s="1">
        <v>44281</v>
      </c>
      <c r="C8590">
        <v>160</v>
      </c>
    </row>
    <row r="8591" spans="1:3" ht="14.5" x14ac:dyDescent="0.35">
      <c r="A8591" s="104" t="s">
        <v>1570</v>
      </c>
      <c r="B8591" s="1">
        <v>44281</v>
      </c>
      <c r="C8591">
        <v>96</v>
      </c>
    </row>
    <row r="8592" spans="1:3" ht="14.5" x14ac:dyDescent="0.35">
      <c r="A8592" s="104" t="s">
        <v>1616</v>
      </c>
      <c r="B8592" s="1">
        <v>44281</v>
      </c>
      <c r="C8592">
        <v>48</v>
      </c>
    </row>
    <row r="8593" spans="1:3" ht="14.5" x14ac:dyDescent="0.35">
      <c r="A8593" s="104" t="s">
        <v>1456</v>
      </c>
      <c r="B8593" s="1">
        <v>44281</v>
      </c>
      <c r="C8593">
        <v>40</v>
      </c>
    </row>
    <row r="8594" spans="1:3" ht="14.5" x14ac:dyDescent="0.35">
      <c r="A8594" s="104" t="s">
        <v>6</v>
      </c>
      <c r="B8594" s="1">
        <v>44281</v>
      </c>
      <c r="C8594">
        <v>10</v>
      </c>
    </row>
    <row r="8595" spans="1:3" ht="14.5" x14ac:dyDescent="0.35">
      <c r="A8595" s="104" t="s">
        <v>1342</v>
      </c>
      <c r="B8595" s="1">
        <v>44281</v>
      </c>
      <c r="C8595">
        <v>300</v>
      </c>
    </row>
    <row r="8596" spans="1:3" ht="14.5" x14ac:dyDescent="0.35">
      <c r="A8596" s="104" t="s">
        <v>1455</v>
      </c>
      <c r="B8596" s="1">
        <v>44281</v>
      </c>
      <c r="C8596">
        <v>128</v>
      </c>
    </row>
    <row r="8597" spans="1:3" ht="14.5" x14ac:dyDescent="0.35">
      <c r="A8597" s="104" t="s">
        <v>1461</v>
      </c>
      <c r="B8597" s="1">
        <v>44281</v>
      </c>
      <c r="C8597">
        <v>48</v>
      </c>
    </row>
    <row r="8598" spans="1:3" ht="14.5" x14ac:dyDescent="0.35">
      <c r="A8598" s="104" t="s">
        <v>1765</v>
      </c>
      <c r="B8598" s="1">
        <v>44281</v>
      </c>
      <c r="C8598">
        <v>30</v>
      </c>
    </row>
    <row r="8599" spans="1:3" ht="14.5" x14ac:dyDescent="0.35">
      <c r="A8599" s="104" t="s">
        <v>2042</v>
      </c>
      <c r="B8599" s="1">
        <v>44281</v>
      </c>
      <c r="C8599">
        <v>8</v>
      </c>
    </row>
    <row r="8600" spans="1:3" ht="14.5" x14ac:dyDescent="0.35">
      <c r="A8600" s="104" t="s">
        <v>3758</v>
      </c>
      <c r="B8600" s="1">
        <v>44281</v>
      </c>
      <c r="C8600">
        <v>1</v>
      </c>
    </row>
    <row r="8601" spans="1:3" ht="14.5" x14ac:dyDescent="0.35">
      <c r="A8601" s="104" t="s">
        <v>3239</v>
      </c>
      <c r="B8601" s="1">
        <v>44281</v>
      </c>
      <c r="C8601">
        <v>1</v>
      </c>
    </row>
    <row r="8602" spans="1:3" ht="14.5" x14ac:dyDescent="0.35">
      <c r="A8602" s="104" t="s">
        <v>1849</v>
      </c>
      <c r="B8602" s="1">
        <v>44281</v>
      </c>
      <c r="C8602">
        <v>300</v>
      </c>
    </row>
    <row r="8603" spans="1:3" ht="14.5" x14ac:dyDescent="0.35">
      <c r="A8603" s="104" t="s">
        <v>2212</v>
      </c>
      <c r="B8603" s="1">
        <v>44281</v>
      </c>
      <c r="C8603">
        <v>2</v>
      </c>
    </row>
    <row r="8604" spans="1:3" ht="14.5" x14ac:dyDescent="0.35">
      <c r="A8604" s="104" t="s">
        <v>2210</v>
      </c>
      <c r="B8604" s="1">
        <v>44281</v>
      </c>
      <c r="C8604">
        <v>10</v>
      </c>
    </row>
    <row r="8605" spans="1:3" ht="14.5" x14ac:dyDescent="0.35">
      <c r="A8605" s="104" t="s">
        <v>3759</v>
      </c>
      <c r="B8605" s="1">
        <v>44281</v>
      </c>
      <c r="C8605">
        <v>5</v>
      </c>
    </row>
    <row r="8606" spans="1:3" ht="14.5" x14ac:dyDescent="0.35">
      <c r="A8606" s="104" t="s">
        <v>3760</v>
      </c>
      <c r="B8606" s="1">
        <v>44281</v>
      </c>
      <c r="C8606">
        <v>3</v>
      </c>
    </row>
    <row r="8607" spans="1:3" ht="14.5" x14ac:dyDescent="0.35">
      <c r="A8607" s="104" t="s">
        <v>1778</v>
      </c>
      <c r="B8607" s="1">
        <v>44281</v>
      </c>
      <c r="C8607">
        <v>100</v>
      </c>
    </row>
    <row r="8608" spans="1:3" ht="14.5" x14ac:dyDescent="0.35">
      <c r="A8608" s="104" t="s">
        <v>3066</v>
      </c>
      <c r="B8608" s="1">
        <v>44281</v>
      </c>
      <c r="C8608">
        <v>1</v>
      </c>
    </row>
    <row r="8609" spans="1:3" ht="14.5" x14ac:dyDescent="0.35">
      <c r="A8609" s="104" t="s">
        <v>3059</v>
      </c>
      <c r="B8609" s="1">
        <v>44281</v>
      </c>
      <c r="C8609">
        <v>1</v>
      </c>
    </row>
    <row r="8610" spans="1:3" ht="14.5" x14ac:dyDescent="0.35">
      <c r="A8610" s="104" t="s">
        <v>3408</v>
      </c>
      <c r="B8610" s="1">
        <v>44281</v>
      </c>
      <c r="C8610">
        <v>2</v>
      </c>
    </row>
    <row r="8611" spans="1:3" ht="14.5" x14ac:dyDescent="0.35">
      <c r="A8611" s="104" t="s">
        <v>2368</v>
      </c>
      <c r="B8611" s="1">
        <v>44281</v>
      </c>
      <c r="C8611">
        <v>2</v>
      </c>
    </row>
    <row r="8612" spans="1:3" ht="14.5" x14ac:dyDescent="0.35">
      <c r="A8612" s="104" t="s">
        <v>1583</v>
      </c>
      <c r="B8612" s="1">
        <v>44281</v>
      </c>
      <c r="C8612">
        <v>1</v>
      </c>
    </row>
    <row r="8613" spans="1:3" ht="14.5" x14ac:dyDescent="0.35">
      <c r="A8613" s="104" t="s">
        <v>1127</v>
      </c>
      <c r="B8613" s="1">
        <v>44281</v>
      </c>
      <c r="C8613">
        <v>3</v>
      </c>
    </row>
    <row r="8614" spans="1:3" ht="14.5" x14ac:dyDescent="0.35">
      <c r="A8614" s="104" t="s">
        <v>3761</v>
      </c>
      <c r="B8614" s="1">
        <v>44281</v>
      </c>
      <c r="C8614">
        <v>6</v>
      </c>
    </row>
    <row r="8615" spans="1:3" ht="14.5" x14ac:dyDescent="0.35">
      <c r="A8615" s="104" t="s">
        <v>212</v>
      </c>
      <c r="B8615" s="1">
        <v>44281</v>
      </c>
      <c r="C8615">
        <v>4</v>
      </c>
    </row>
    <row r="8616" spans="1:3" ht="14.5" x14ac:dyDescent="0.35">
      <c r="A8616" s="104" t="s">
        <v>213</v>
      </c>
      <c r="B8616" s="1">
        <v>44281</v>
      </c>
      <c r="C8616">
        <v>10</v>
      </c>
    </row>
    <row r="8617" spans="1:3" ht="14.5" x14ac:dyDescent="0.35">
      <c r="A8617" s="104" t="s">
        <v>1605</v>
      </c>
      <c r="B8617" s="1">
        <v>44281</v>
      </c>
      <c r="C8617">
        <v>5</v>
      </c>
    </row>
    <row r="8618" spans="1:3" ht="14.5" x14ac:dyDescent="0.35">
      <c r="A8618" s="104" t="s">
        <v>2086</v>
      </c>
      <c r="B8618" s="1">
        <v>44281</v>
      </c>
      <c r="C8618">
        <v>50</v>
      </c>
    </row>
    <row r="8619" spans="1:3" ht="14.5" x14ac:dyDescent="0.35">
      <c r="A8619" s="104" t="s">
        <v>2328</v>
      </c>
      <c r="B8619" s="1">
        <v>44281</v>
      </c>
      <c r="C8619">
        <v>24</v>
      </c>
    </row>
    <row r="8620" spans="1:3" ht="14.5" x14ac:dyDescent="0.35">
      <c r="A8620" s="104" t="s">
        <v>1471</v>
      </c>
      <c r="B8620" s="1">
        <v>44281</v>
      </c>
      <c r="C8620">
        <v>600</v>
      </c>
    </row>
    <row r="8621" spans="1:3" ht="14.5" x14ac:dyDescent="0.35">
      <c r="A8621" s="104" t="s">
        <v>1291</v>
      </c>
      <c r="B8621" s="1">
        <v>44281</v>
      </c>
      <c r="C8621">
        <v>500</v>
      </c>
    </row>
    <row r="8622" spans="1:3" ht="14.5" x14ac:dyDescent="0.35">
      <c r="A8622" s="104" t="s">
        <v>1542</v>
      </c>
      <c r="B8622" s="1">
        <v>44281</v>
      </c>
      <c r="C8622">
        <v>400</v>
      </c>
    </row>
    <row r="8623" spans="1:3" ht="14.5" x14ac:dyDescent="0.35">
      <c r="A8623" s="104" t="s">
        <v>2252</v>
      </c>
      <c r="B8623" s="1">
        <v>44281</v>
      </c>
      <c r="C8623">
        <v>50</v>
      </c>
    </row>
    <row r="8624" spans="1:3" ht="14.5" x14ac:dyDescent="0.35">
      <c r="A8624" s="104" t="s">
        <v>3762</v>
      </c>
      <c r="B8624" s="1">
        <v>44281</v>
      </c>
      <c r="C8624">
        <v>20</v>
      </c>
    </row>
    <row r="8625" spans="1:3" ht="14.5" x14ac:dyDescent="0.35">
      <c r="A8625" s="104" t="s">
        <v>33</v>
      </c>
      <c r="B8625" s="1">
        <v>44281</v>
      </c>
      <c r="C8625">
        <v>2</v>
      </c>
    </row>
    <row r="8626" spans="1:3" ht="14.5" x14ac:dyDescent="0.35">
      <c r="A8626" s="104" t="s">
        <v>37</v>
      </c>
      <c r="B8626" s="1">
        <v>44281</v>
      </c>
      <c r="C8626">
        <v>1</v>
      </c>
    </row>
    <row r="8627" spans="1:3" ht="14.5" x14ac:dyDescent="0.35">
      <c r="A8627" s="104" t="s">
        <v>38</v>
      </c>
      <c r="B8627" s="1">
        <v>44281</v>
      </c>
      <c r="C8627">
        <v>1</v>
      </c>
    </row>
    <row r="8628" spans="1:3" ht="14.5" x14ac:dyDescent="0.35">
      <c r="A8628" s="104" t="s">
        <v>1892</v>
      </c>
      <c r="B8628" s="1">
        <v>44281</v>
      </c>
      <c r="C8628">
        <v>100</v>
      </c>
    </row>
    <row r="8629" spans="1:3" ht="14.5" x14ac:dyDescent="0.35">
      <c r="A8629" s="104" t="s">
        <v>1356</v>
      </c>
      <c r="B8629" s="1">
        <v>44281</v>
      </c>
      <c r="C8629">
        <v>40</v>
      </c>
    </row>
    <row r="8630" spans="1:3" ht="14.5" x14ac:dyDescent="0.35">
      <c r="A8630" s="104" t="s">
        <v>2020</v>
      </c>
      <c r="B8630" s="1">
        <v>44281</v>
      </c>
      <c r="C8630">
        <v>16</v>
      </c>
    </row>
    <row r="8631" spans="1:3" ht="14.5" x14ac:dyDescent="0.35">
      <c r="A8631" s="104" t="s">
        <v>2545</v>
      </c>
      <c r="B8631" s="1">
        <v>44281</v>
      </c>
      <c r="C8631">
        <v>8</v>
      </c>
    </row>
    <row r="8632" spans="1:3" ht="14.5" x14ac:dyDescent="0.35">
      <c r="A8632" s="104" t="s">
        <v>1752</v>
      </c>
      <c r="B8632" s="1">
        <v>44281</v>
      </c>
      <c r="C8632">
        <v>6</v>
      </c>
    </row>
    <row r="8633" spans="1:3" ht="14.5" x14ac:dyDescent="0.35">
      <c r="A8633" s="104" t="s">
        <v>152</v>
      </c>
      <c r="B8633" s="1">
        <v>44281</v>
      </c>
      <c r="C8633">
        <v>8</v>
      </c>
    </row>
    <row r="8634" spans="1:3" ht="14.5" x14ac:dyDescent="0.35">
      <c r="A8634" s="104" t="s">
        <v>958</v>
      </c>
      <c r="B8634" s="1">
        <v>44281</v>
      </c>
      <c r="C8634">
        <v>4</v>
      </c>
    </row>
    <row r="8635" spans="1:3" ht="14.5" x14ac:dyDescent="0.35">
      <c r="A8635" s="104" t="s">
        <v>320</v>
      </c>
      <c r="B8635" s="1">
        <v>44281</v>
      </c>
      <c r="C8635">
        <v>4</v>
      </c>
    </row>
    <row r="8636" spans="1:3" ht="14.5" x14ac:dyDescent="0.35">
      <c r="A8636" s="104" t="s">
        <v>1991</v>
      </c>
      <c r="B8636" s="1">
        <v>44281</v>
      </c>
      <c r="C8636">
        <v>4</v>
      </c>
    </row>
    <row r="8637" spans="1:3" ht="14.5" x14ac:dyDescent="0.35">
      <c r="A8637" s="104" t="s">
        <v>1929</v>
      </c>
      <c r="B8637" s="1">
        <v>44281</v>
      </c>
      <c r="C8637">
        <v>4</v>
      </c>
    </row>
    <row r="8638" spans="1:3" ht="14.5" x14ac:dyDescent="0.35">
      <c r="A8638" s="104" t="s">
        <v>1128</v>
      </c>
      <c r="B8638" s="1">
        <v>44281</v>
      </c>
      <c r="C8638">
        <v>4</v>
      </c>
    </row>
    <row r="8639" spans="1:3" ht="14.5" x14ac:dyDescent="0.35">
      <c r="A8639" s="104" t="s">
        <v>21</v>
      </c>
      <c r="B8639" s="1">
        <v>44281</v>
      </c>
      <c r="C8639">
        <v>4</v>
      </c>
    </row>
    <row r="8640" spans="1:3" ht="14.5" x14ac:dyDescent="0.35">
      <c r="A8640" s="104" t="s">
        <v>331</v>
      </c>
      <c r="B8640" s="1">
        <v>44281</v>
      </c>
      <c r="C8640">
        <v>12</v>
      </c>
    </row>
    <row r="8641" spans="1:3" ht="14.5" x14ac:dyDescent="0.35">
      <c r="A8641" s="104" t="s">
        <v>171</v>
      </c>
      <c r="B8641" s="1">
        <v>44281</v>
      </c>
      <c r="C8641">
        <v>8</v>
      </c>
    </row>
    <row r="8642" spans="1:3" ht="14.5" x14ac:dyDescent="0.35">
      <c r="A8642" s="104" t="s">
        <v>170</v>
      </c>
      <c r="B8642" s="1">
        <v>44281</v>
      </c>
      <c r="C8642">
        <v>8</v>
      </c>
    </row>
    <row r="8643" spans="1:3" ht="14.5" x14ac:dyDescent="0.35">
      <c r="A8643" s="104" t="s">
        <v>22</v>
      </c>
      <c r="B8643" s="1">
        <v>44281</v>
      </c>
      <c r="C8643">
        <v>16</v>
      </c>
    </row>
    <row r="8644" spans="1:3" ht="14.5" x14ac:dyDescent="0.35">
      <c r="A8644" s="104" t="s">
        <v>1371</v>
      </c>
      <c r="B8644" s="1">
        <v>44281</v>
      </c>
      <c r="C8644">
        <v>5</v>
      </c>
    </row>
    <row r="8645" spans="1:3" ht="14.5" x14ac:dyDescent="0.35">
      <c r="A8645" s="104" t="s">
        <v>3028</v>
      </c>
      <c r="B8645" s="1">
        <v>44281</v>
      </c>
      <c r="C8645">
        <v>1</v>
      </c>
    </row>
    <row r="8646" spans="1:3" ht="14.5" x14ac:dyDescent="0.35">
      <c r="A8646" s="104" t="s">
        <v>1820</v>
      </c>
      <c r="B8646" s="1">
        <v>44281</v>
      </c>
      <c r="C8646">
        <v>8</v>
      </c>
    </row>
    <row r="8647" spans="1:3" ht="14.5" x14ac:dyDescent="0.35">
      <c r="A8647" s="104" t="s">
        <v>2140</v>
      </c>
      <c r="B8647" s="1">
        <v>44281</v>
      </c>
      <c r="C8647">
        <v>200</v>
      </c>
    </row>
    <row r="8648" spans="1:3" ht="14.5" x14ac:dyDescent="0.35">
      <c r="A8648" s="104" t="s">
        <v>1712</v>
      </c>
      <c r="B8648" s="1">
        <v>44281</v>
      </c>
      <c r="C8648">
        <v>16</v>
      </c>
    </row>
    <row r="8649" spans="1:3" ht="14.5" x14ac:dyDescent="0.35">
      <c r="A8649" s="104" t="s">
        <v>3582</v>
      </c>
      <c r="B8649" s="1">
        <v>44281</v>
      </c>
      <c r="C8649">
        <v>16</v>
      </c>
    </row>
    <row r="8650" spans="1:3" ht="14.5" x14ac:dyDescent="0.35">
      <c r="A8650" s="104" t="s">
        <v>1396</v>
      </c>
      <c r="B8650" s="1">
        <v>44281</v>
      </c>
      <c r="C8650">
        <v>8</v>
      </c>
    </row>
    <row r="8651" spans="1:3" ht="14.5" x14ac:dyDescent="0.35">
      <c r="A8651" s="104" t="s">
        <v>3470</v>
      </c>
      <c r="B8651" s="1">
        <v>44281</v>
      </c>
      <c r="C8651">
        <v>4</v>
      </c>
    </row>
    <row r="8652" spans="1:3" ht="14.5" x14ac:dyDescent="0.35">
      <c r="A8652" s="104" t="s">
        <v>3362</v>
      </c>
      <c r="B8652" s="1">
        <v>44281</v>
      </c>
      <c r="C8652">
        <v>4</v>
      </c>
    </row>
    <row r="8653" spans="1:3" ht="14.5" x14ac:dyDescent="0.35">
      <c r="A8653" s="104" t="s">
        <v>190</v>
      </c>
      <c r="B8653" s="1">
        <v>44281</v>
      </c>
      <c r="C8653">
        <v>8</v>
      </c>
    </row>
    <row r="8654" spans="1:3" ht="14.5" x14ac:dyDescent="0.35">
      <c r="A8654" s="104" t="s">
        <v>119</v>
      </c>
      <c r="B8654" s="1">
        <v>44281</v>
      </c>
      <c r="C8654">
        <v>4</v>
      </c>
    </row>
    <row r="8655" spans="1:3" ht="14.5" x14ac:dyDescent="0.35">
      <c r="A8655" s="104" t="s">
        <v>2729</v>
      </c>
      <c r="B8655" s="1">
        <v>44281</v>
      </c>
      <c r="C8655">
        <v>6</v>
      </c>
    </row>
    <row r="8656" spans="1:3" ht="14.5" x14ac:dyDescent="0.35">
      <c r="A8656" s="104" t="s">
        <v>2540</v>
      </c>
      <c r="B8656" s="1">
        <v>44281</v>
      </c>
      <c r="C8656">
        <v>2</v>
      </c>
    </row>
    <row r="8657" spans="1:3" ht="14.5" x14ac:dyDescent="0.35">
      <c r="A8657" s="104" t="s">
        <v>1411</v>
      </c>
      <c r="B8657" s="1">
        <v>44281</v>
      </c>
      <c r="C8657">
        <v>8</v>
      </c>
    </row>
    <row r="8658" spans="1:3" ht="14.5" x14ac:dyDescent="0.35">
      <c r="A8658" s="104" t="s">
        <v>2534</v>
      </c>
      <c r="B8658" s="1">
        <v>44281</v>
      </c>
      <c r="C8658">
        <v>4</v>
      </c>
    </row>
    <row r="8659" spans="1:3" ht="14.5" x14ac:dyDescent="0.35">
      <c r="A8659" s="104" t="s">
        <v>3608</v>
      </c>
      <c r="B8659" s="1">
        <v>44281</v>
      </c>
      <c r="C8659">
        <v>6</v>
      </c>
    </row>
    <row r="8660" spans="1:3" ht="14.5" x14ac:dyDescent="0.35">
      <c r="A8660" s="104" t="s">
        <v>3578</v>
      </c>
      <c r="B8660" s="1">
        <v>44281</v>
      </c>
      <c r="C8660">
        <v>6</v>
      </c>
    </row>
    <row r="8661" spans="1:3" ht="14.5" x14ac:dyDescent="0.35">
      <c r="A8661" s="104" t="s">
        <v>2536</v>
      </c>
      <c r="B8661" s="1">
        <v>44281</v>
      </c>
      <c r="C8661">
        <v>4</v>
      </c>
    </row>
    <row r="8662" spans="1:3" ht="14.5" x14ac:dyDescent="0.35">
      <c r="A8662" s="104" t="s">
        <v>3114</v>
      </c>
      <c r="B8662" s="1">
        <v>44281</v>
      </c>
      <c r="C8662">
        <v>8</v>
      </c>
    </row>
    <row r="8663" spans="1:3" ht="14.5" x14ac:dyDescent="0.35">
      <c r="A8663" s="104" t="s">
        <v>3115</v>
      </c>
      <c r="B8663" s="1">
        <v>44281</v>
      </c>
      <c r="C8663">
        <v>8</v>
      </c>
    </row>
    <row r="8664" spans="1:3" ht="14.5" x14ac:dyDescent="0.35">
      <c r="A8664" s="104" t="s">
        <v>2568</v>
      </c>
      <c r="B8664" s="1">
        <v>44281</v>
      </c>
      <c r="C8664">
        <v>8</v>
      </c>
    </row>
    <row r="8665" spans="1:3" ht="14.5" x14ac:dyDescent="0.35">
      <c r="A8665" s="104" t="s">
        <v>3763</v>
      </c>
      <c r="B8665" s="1">
        <v>44281</v>
      </c>
      <c r="C8665">
        <v>6</v>
      </c>
    </row>
    <row r="8666" spans="1:3" ht="14.5" x14ac:dyDescent="0.35">
      <c r="A8666" s="104" t="s">
        <v>3012</v>
      </c>
      <c r="B8666" s="1">
        <v>44281</v>
      </c>
      <c r="C8666">
        <v>8</v>
      </c>
    </row>
    <row r="8667" spans="1:3" ht="14.5" x14ac:dyDescent="0.35">
      <c r="A8667" s="104" t="s">
        <v>1426</v>
      </c>
      <c r="B8667" s="1">
        <v>44281</v>
      </c>
      <c r="C8667">
        <v>2</v>
      </c>
    </row>
    <row r="8668" spans="1:3" ht="14.5" x14ac:dyDescent="0.35">
      <c r="A8668" s="104" t="s">
        <v>2745</v>
      </c>
      <c r="B8668" s="1">
        <v>44281</v>
      </c>
      <c r="C8668">
        <v>2</v>
      </c>
    </row>
    <row r="8669" spans="1:3" ht="14.5" x14ac:dyDescent="0.35">
      <c r="A8669" s="104" t="s">
        <v>2570</v>
      </c>
      <c r="B8669" s="1">
        <v>44281</v>
      </c>
      <c r="C8669">
        <v>32</v>
      </c>
    </row>
    <row r="8670" spans="1:3" ht="14.5" x14ac:dyDescent="0.35">
      <c r="A8670" s="104" t="s">
        <v>3764</v>
      </c>
      <c r="B8670" s="1">
        <v>44281</v>
      </c>
      <c r="C8670">
        <v>12</v>
      </c>
    </row>
    <row r="8671" spans="1:3" ht="14.5" x14ac:dyDescent="0.35">
      <c r="A8671" s="104" t="s">
        <v>3765</v>
      </c>
      <c r="B8671" s="1">
        <v>44281</v>
      </c>
      <c r="C8671">
        <v>4</v>
      </c>
    </row>
    <row r="8672" spans="1:3" ht="14.5" x14ac:dyDescent="0.35">
      <c r="A8672" s="104" t="s">
        <v>1444</v>
      </c>
      <c r="B8672" s="1">
        <v>44281</v>
      </c>
      <c r="C8672">
        <v>16</v>
      </c>
    </row>
    <row r="8673" spans="1:3" ht="14.5" x14ac:dyDescent="0.35">
      <c r="A8673" s="104" t="s">
        <v>1710</v>
      </c>
      <c r="B8673" s="1">
        <v>44281</v>
      </c>
      <c r="C8673">
        <v>32</v>
      </c>
    </row>
    <row r="8674" spans="1:3" ht="14.5" x14ac:dyDescent="0.35">
      <c r="A8674" s="104" t="s">
        <v>1570</v>
      </c>
      <c r="B8674" s="1">
        <v>44281</v>
      </c>
      <c r="C8674">
        <v>44</v>
      </c>
    </row>
    <row r="8675" spans="1:3" ht="14.5" x14ac:dyDescent="0.35">
      <c r="A8675" s="104" t="s">
        <v>60</v>
      </c>
      <c r="B8675" s="1">
        <v>44281</v>
      </c>
      <c r="C8675">
        <v>3</v>
      </c>
    </row>
    <row r="8676" spans="1:3" ht="14.5" x14ac:dyDescent="0.35">
      <c r="A8676" s="104" t="s">
        <v>1456</v>
      </c>
      <c r="B8676" s="1">
        <v>44281</v>
      </c>
      <c r="C8676">
        <v>6</v>
      </c>
    </row>
    <row r="8677" spans="1:3" ht="14.5" x14ac:dyDescent="0.35">
      <c r="A8677" s="104" t="s">
        <v>2034</v>
      </c>
      <c r="B8677" s="1">
        <v>44281</v>
      </c>
      <c r="C8677">
        <v>12</v>
      </c>
    </row>
    <row r="8678" spans="1:3" ht="14.5" x14ac:dyDescent="0.35">
      <c r="A8678" s="104" t="s">
        <v>181</v>
      </c>
      <c r="B8678" s="1">
        <v>44281</v>
      </c>
      <c r="C8678">
        <v>1</v>
      </c>
    </row>
    <row r="8679" spans="1:3" ht="14.5" x14ac:dyDescent="0.35">
      <c r="A8679" s="104" t="s">
        <v>1808</v>
      </c>
      <c r="B8679" s="1">
        <v>44281</v>
      </c>
      <c r="C8679">
        <v>16</v>
      </c>
    </row>
    <row r="8680" spans="1:3" ht="14.5" x14ac:dyDescent="0.35">
      <c r="A8680" s="104" t="s">
        <v>1346</v>
      </c>
      <c r="B8680" s="1">
        <v>44281</v>
      </c>
      <c r="C8680">
        <v>160</v>
      </c>
    </row>
    <row r="8681" spans="1:3" ht="14.5" x14ac:dyDescent="0.35">
      <c r="A8681" s="104" t="s">
        <v>8</v>
      </c>
      <c r="B8681" s="1">
        <v>44281</v>
      </c>
      <c r="C8681">
        <v>4</v>
      </c>
    </row>
    <row r="8682" spans="1:3" ht="14.5" x14ac:dyDescent="0.35">
      <c r="A8682" s="104" t="s">
        <v>2042</v>
      </c>
      <c r="B8682" s="1">
        <v>44281</v>
      </c>
      <c r="C8682">
        <v>3</v>
      </c>
    </row>
    <row r="8683" spans="1:3" ht="14.5" x14ac:dyDescent="0.35">
      <c r="A8683" s="104" t="s">
        <v>1504</v>
      </c>
      <c r="B8683" s="1">
        <v>44281</v>
      </c>
      <c r="C8683">
        <v>16</v>
      </c>
    </row>
    <row r="8684" spans="1:3" ht="14.5" x14ac:dyDescent="0.35">
      <c r="A8684" s="104" t="s">
        <v>1470</v>
      </c>
      <c r="B8684" s="1">
        <v>44281</v>
      </c>
      <c r="C8684">
        <v>14</v>
      </c>
    </row>
    <row r="8685" spans="1:3" ht="14.5" x14ac:dyDescent="0.35">
      <c r="A8685" s="104" t="s">
        <v>1314</v>
      </c>
      <c r="B8685" s="1">
        <v>44281</v>
      </c>
      <c r="C8685">
        <v>200</v>
      </c>
    </row>
    <row r="8686" spans="1:3" ht="14.5" x14ac:dyDescent="0.35">
      <c r="A8686" s="104" t="s">
        <v>9</v>
      </c>
      <c r="B8686" s="1">
        <v>44281</v>
      </c>
      <c r="C8686">
        <v>2</v>
      </c>
    </row>
    <row r="8687" spans="1:3" ht="14.5" x14ac:dyDescent="0.35">
      <c r="A8687" s="104" t="s">
        <v>10</v>
      </c>
      <c r="B8687" s="1">
        <v>44281</v>
      </c>
      <c r="C8687">
        <v>8</v>
      </c>
    </row>
    <row r="8688" spans="1:3" ht="14.5" x14ac:dyDescent="0.35">
      <c r="A8688" s="104" t="s">
        <v>3385</v>
      </c>
      <c r="B8688" s="1">
        <v>44281</v>
      </c>
      <c r="C8688">
        <v>2</v>
      </c>
    </row>
    <row r="8689" spans="1:3" ht="14.5" x14ac:dyDescent="0.35">
      <c r="A8689" s="104" t="s">
        <v>2981</v>
      </c>
      <c r="B8689" s="1">
        <v>44281</v>
      </c>
      <c r="C8689">
        <v>2</v>
      </c>
    </row>
    <row r="8690" spans="1:3" ht="14.5" x14ac:dyDescent="0.35">
      <c r="A8690" s="104" t="s">
        <v>2582</v>
      </c>
      <c r="B8690" s="1">
        <v>44281</v>
      </c>
      <c r="C8690">
        <v>3</v>
      </c>
    </row>
    <row r="8691" spans="1:3" ht="14.5" x14ac:dyDescent="0.35">
      <c r="A8691" s="104" t="s">
        <v>1485</v>
      </c>
      <c r="B8691" s="1">
        <v>44281</v>
      </c>
      <c r="C8691">
        <v>6</v>
      </c>
    </row>
    <row r="8692" spans="1:3" ht="14.5" x14ac:dyDescent="0.35">
      <c r="A8692" s="104" t="s">
        <v>2786</v>
      </c>
      <c r="B8692" s="1">
        <v>44281</v>
      </c>
      <c r="C8692">
        <v>2</v>
      </c>
    </row>
    <row r="8693" spans="1:3" ht="14.5" x14ac:dyDescent="0.35">
      <c r="A8693" s="104" t="s">
        <v>3766</v>
      </c>
      <c r="B8693" s="1">
        <v>44281</v>
      </c>
      <c r="C8693">
        <v>2</v>
      </c>
    </row>
    <row r="8694" spans="1:3" ht="14.5" x14ac:dyDescent="0.35">
      <c r="A8694" s="104" t="s">
        <v>1585</v>
      </c>
      <c r="B8694" s="1">
        <v>44281</v>
      </c>
      <c r="C8694">
        <v>5</v>
      </c>
    </row>
    <row r="8695" spans="1:3" ht="14.5" x14ac:dyDescent="0.35">
      <c r="A8695" s="104" t="s">
        <v>1587</v>
      </c>
      <c r="B8695" s="1">
        <v>44281</v>
      </c>
      <c r="C8695">
        <v>1</v>
      </c>
    </row>
    <row r="8696" spans="1:3" ht="14.5" x14ac:dyDescent="0.35">
      <c r="A8696" s="104" t="s">
        <v>2306</v>
      </c>
      <c r="B8696" s="1">
        <v>44281</v>
      </c>
      <c r="C8696">
        <v>1</v>
      </c>
    </row>
    <row r="8697" spans="1:3" ht="14.5" x14ac:dyDescent="0.35">
      <c r="A8697" s="104" t="s">
        <v>2212</v>
      </c>
      <c r="B8697" s="1">
        <v>44281</v>
      </c>
      <c r="C8697">
        <v>2</v>
      </c>
    </row>
    <row r="8698" spans="1:3" ht="14.5" x14ac:dyDescent="0.35">
      <c r="A8698" s="104" t="s">
        <v>3722</v>
      </c>
      <c r="B8698" s="1">
        <v>44281</v>
      </c>
      <c r="C8698">
        <v>1</v>
      </c>
    </row>
    <row r="8699" spans="1:3" ht="14.5" x14ac:dyDescent="0.35">
      <c r="A8699" s="104" t="s">
        <v>2011</v>
      </c>
      <c r="B8699" s="1">
        <v>44281</v>
      </c>
      <c r="C8699">
        <v>2</v>
      </c>
    </row>
    <row r="8700" spans="1:3" ht="14.5" x14ac:dyDescent="0.35">
      <c r="A8700" s="104" t="s">
        <v>1427</v>
      </c>
      <c r="B8700" s="1">
        <v>44281</v>
      </c>
      <c r="C8700">
        <v>100</v>
      </c>
    </row>
    <row r="8701" spans="1:3" ht="14.5" x14ac:dyDescent="0.35">
      <c r="A8701" s="104" t="s">
        <v>1410</v>
      </c>
      <c r="B8701" s="1">
        <v>44281</v>
      </c>
      <c r="C8701">
        <v>100</v>
      </c>
    </row>
    <row r="8702" spans="1:3" ht="14.5" x14ac:dyDescent="0.35">
      <c r="A8702" s="104" t="s">
        <v>1750</v>
      </c>
      <c r="B8702" s="1">
        <v>44281</v>
      </c>
      <c r="C8702">
        <v>100</v>
      </c>
    </row>
    <row r="8703" spans="1:3" ht="14.5" x14ac:dyDescent="0.35">
      <c r="A8703" s="104" t="s">
        <v>1898</v>
      </c>
      <c r="B8703" s="1">
        <v>44281</v>
      </c>
      <c r="C8703">
        <v>100</v>
      </c>
    </row>
    <row r="8704" spans="1:3" ht="14.5" x14ac:dyDescent="0.35">
      <c r="A8704" s="104" t="s">
        <v>2423</v>
      </c>
      <c r="B8704" s="1">
        <v>44281</v>
      </c>
      <c r="C8704">
        <v>50</v>
      </c>
    </row>
    <row r="8705" spans="1:3" ht="14.5" x14ac:dyDescent="0.35">
      <c r="A8705" s="104" t="s">
        <v>2257</v>
      </c>
      <c r="B8705" s="1">
        <v>44281</v>
      </c>
      <c r="C8705">
        <v>50</v>
      </c>
    </row>
    <row r="8706" spans="1:3" ht="14.5" x14ac:dyDescent="0.35">
      <c r="A8706" s="104" t="s">
        <v>1580</v>
      </c>
      <c r="B8706" s="1">
        <v>44281</v>
      </c>
      <c r="C8706">
        <v>1</v>
      </c>
    </row>
    <row r="8707" spans="1:3" ht="14.5" x14ac:dyDescent="0.35">
      <c r="A8707" s="104" t="s">
        <v>1682</v>
      </c>
      <c r="B8707" s="1">
        <v>44281</v>
      </c>
      <c r="C8707">
        <v>4</v>
      </c>
    </row>
    <row r="8708" spans="1:3" ht="14.5" x14ac:dyDescent="0.35">
      <c r="A8708" s="104" t="s">
        <v>1583</v>
      </c>
      <c r="B8708" s="1">
        <v>44281</v>
      </c>
      <c r="C8708">
        <v>2</v>
      </c>
    </row>
    <row r="8709" spans="1:3" ht="14.5" x14ac:dyDescent="0.35">
      <c r="A8709" s="104" t="s">
        <v>2177</v>
      </c>
      <c r="B8709" s="1">
        <v>44281</v>
      </c>
      <c r="C8709">
        <v>20</v>
      </c>
    </row>
    <row r="8710" spans="1:3" ht="14.5" x14ac:dyDescent="0.35">
      <c r="A8710" s="104" t="s">
        <v>3239</v>
      </c>
      <c r="B8710" s="1">
        <v>44281</v>
      </c>
      <c r="C8710">
        <v>3</v>
      </c>
    </row>
    <row r="8711" spans="1:3" ht="14.5" x14ac:dyDescent="0.35">
      <c r="A8711" s="104" t="s">
        <v>1487</v>
      </c>
      <c r="B8711" s="1">
        <v>44281</v>
      </c>
      <c r="C8711">
        <v>2</v>
      </c>
    </row>
    <row r="8712" spans="1:3" ht="14.5" x14ac:dyDescent="0.35">
      <c r="A8712" s="104" t="s">
        <v>1590</v>
      </c>
      <c r="B8712" s="1">
        <v>44281</v>
      </c>
      <c r="C8712">
        <v>1</v>
      </c>
    </row>
    <row r="8713" spans="1:3" ht="14.5" x14ac:dyDescent="0.35">
      <c r="A8713" s="105" t="s">
        <v>72</v>
      </c>
      <c r="B8713" s="1">
        <v>44281</v>
      </c>
      <c r="C8713">
        <v>2</v>
      </c>
    </row>
    <row r="8714" spans="1:3" ht="14.5" x14ac:dyDescent="0.35">
      <c r="A8714" s="105" t="s">
        <v>307</v>
      </c>
      <c r="B8714" s="1">
        <v>44281</v>
      </c>
      <c r="C8714">
        <v>3</v>
      </c>
    </row>
    <row r="8715" spans="1:3" ht="14.5" x14ac:dyDescent="0.35">
      <c r="A8715" s="105" t="s">
        <v>277</v>
      </c>
      <c r="B8715" s="1">
        <v>44281</v>
      </c>
      <c r="C8715">
        <v>3</v>
      </c>
    </row>
    <row r="8716" spans="1:3" ht="14.5" x14ac:dyDescent="0.35">
      <c r="A8716" s="104" t="s">
        <v>1455</v>
      </c>
      <c r="B8716" s="1">
        <v>44281</v>
      </c>
      <c r="C8716">
        <v>16</v>
      </c>
    </row>
    <row r="8717" spans="1:3" ht="14.5" x14ac:dyDescent="0.35">
      <c r="A8717" s="104" t="s">
        <v>452</v>
      </c>
      <c r="B8717" s="1">
        <v>44281</v>
      </c>
      <c r="C8717">
        <v>20</v>
      </c>
    </row>
    <row r="8718" spans="1:3" ht="14.5" x14ac:dyDescent="0.35">
      <c r="A8718" s="104" t="s">
        <v>3394</v>
      </c>
      <c r="B8718" s="1">
        <v>44281</v>
      </c>
      <c r="C8718">
        <v>40</v>
      </c>
    </row>
    <row r="8719" spans="1:3" ht="14.5" x14ac:dyDescent="0.35">
      <c r="A8719" s="104" t="s">
        <v>35</v>
      </c>
      <c r="B8719" s="1">
        <v>44281</v>
      </c>
      <c r="C8719">
        <v>4</v>
      </c>
    </row>
    <row r="8720" spans="1:3" ht="14.5" x14ac:dyDescent="0.35">
      <c r="A8720" s="104" t="s">
        <v>14</v>
      </c>
      <c r="B8720" s="1">
        <v>44281</v>
      </c>
      <c r="C8720">
        <v>2</v>
      </c>
    </row>
    <row r="8721" spans="1:3" ht="14.5" x14ac:dyDescent="0.35">
      <c r="A8721" s="104" t="s">
        <v>2052</v>
      </c>
      <c r="B8721" s="1">
        <v>44281</v>
      </c>
      <c r="C8721">
        <v>30</v>
      </c>
    </row>
    <row r="8722" spans="1:3" ht="14.5" x14ac:dyDescent="0.35">
      <c r="A8722" s="104" t="s">
        <v>3721</v>
      </c>
      <c r="B8722" s="1">
        <v>44281</v>
      </c>
      <c r="C8722">
        <v>20</v>
      </c>
    </row>
    <row r="8723" spans="1:3" ht="14.5" x14ac:dyDescent="0.35">
      <c r="A8723" s="104" t="s">
        <v>151</v>
      </c>
      <c r="B8723" s="1">
        <v>44281</v>
      </c>
      <c r="C8723">
        <v>1</v>
      </c>
    </row>
    <row r="8724" spans="1:3" ht="14.5" x14ac:dyDescent="0.35">
      <c r="A8724" s="104" t="s">
        <v>254</v>
      </c>
      <c r="B8724" s="1">
        <v>44281</v>
      </c>
      <c r="C8724">
        <v>2</v>
      </c>
    </row>
    <row r="8725" spans="1:3" ht="14.5" x14ac:dyDescent="0.35">
      <c r="A8725" s="104" t="s">
        <v>255</v>
      </c>
      <c r="B8725" s="1">
        <v>44281</v>
      </c>
      <c r="C8725">
        <v>2</v>
      </c>
    </row>
    <row r="8726" spans="1:3" ht="14.5" x14ac:dyDescent="0.35">
      <c r="A8726" s="104" t="s">
        <v>1537</v>
      </c>
      <c r="B8726" s="1">
        <v>44281</v>
      </c>
      <c r="C8726">
        <v>100</v>
      </c>
    </row>
    <row r="8727" spans="1:3" ht="14.5" x14ac:dyDescent="0.35">
      <c r="A8727" s="104" t="s">
        <v>1393</v>
      </c>
      <c r="B8727" s="1">
        <v>44281</v>
      </c>
      <c r="C8727">
        <v>300</v>
      </c>
    </row>
    <row r="8728" spans="1:3" ht="14.5" x14ac:dyDescent="0.35">
      <c r="A8728" s="104" t="s">
        <v>1381</v>
      </c>
      <c r="B8728" s="1">
        <v>44281</v>
      </c>
      <c r="C8728">
        <v>12</v>
      </c>
    </row>
    <row r="8729" spans="1:3" ht="14.5" x14ac:dyDescent="0.35">
      <c r="A8729" s="104" t="s">
        <v>1569</v>
      </c>
      <c r="B8729" s="1">
        <v>44281</v>
      </c>
      <c r="C8729">
        <v>48</v>
      </c>
    </row>
    <row r="8730" spans="1:3" ht="14.5" x14ac:dyDescent="0.35">
      <c r="A8730" s="104" t="s">
        <v>1716</v>
      </c>
      <c r="B8730" s="1">
        <v>44281</v>
      </c>
      <c r="C8730">
        <v>24</v>
      </c>
    </row>
    <row r="8731" spans="1:3" ht="14.5" x14ac:dyDescent="0.35">
      <c r="A8731" s="104" t="s">
        <v>3767</v>
      </c>
      <c r="B8731" s="1">
        <v>44281</v>
      </c>
      <c r="C8731">
        <v>4</v>
      </c>
    </row>
    <row r="8732" spans="1:3" ht="14.5" x14ac:dyDescent="0.35">
      <c r="A8732" s="104" t="s">
        <v>2506</v>
      </c>
      <c r="B8732" s="1">
        <v>44281</v>
      </c>
      <c r="C8732">
        <v>12</v>
      </c>
    </row>
    <row r="8733" spans="1:3" ht="14.5" x14ac:dyDescent="0.35">
      <c r="A8733" s="104" t="s">
        <v>1821</v>
      </c>
      <c r="B8733" s="1">
        <v>44281</v>
      </c>
      <c r="C8733">
        <v>8</v>
      </c>
    </row>
    <row r="8734" spans="1:3" ht="14.5" x14ac:dyDescent="0.35">
      <c r="A8734" s="104" t="s">
        <v>6</v>
      </c>
      <c r="B8734" s="1">
        <v>44281</v>
      </c>
      <c r="C8734">
        <v>25</v>
      </c>
    </row>
    <row r="8735" spans="1:3" ht="14.5" x14ac:dyDescent="0.35">
      <c r="A8735" s="104" t="s">
        <v>181</v>
      </c>
      <c r="B8735" s="1">
        <v>44281</v>
      </c>
      <c r="C8735">
        <v>10</v>
      </c>
    </row>
    <row r="8736" spans="1:3" ht="14.5" x14ac:dyDescent="0.35">
      <c r="A8736" s="104" t="s">
        <v>1346</v>
      </c>
      <c r="B8736" s="1">
        <v>44281</v>
      </c>
      <c r="C8736">
        <v>48</v>
      </c>
    </row>
    <row r="8737" spans="1:3" ht="14.5" x14ac:dyDescent="0.35">
      <c r="A8737" s="104" t="s">
        <v>1654</v>
      </c>
      <c r="B8737" s="1">
        <v>44281</v>
      </c>
      <c r="C8737">
        <v>48</v>
      </c>
    </row>
    <row r="8738" spans="1:3" ht="14.5" x14ac:dyDescent="0.35">
      <c r="A8738" s="104" t="s">
        <v>8</v>
      </c>
      <c r="B8738" s="1">
        <v>44281</v>
      </c>
      <c r="C8738">
        <v>25</v>
      </c>
    </row>
    <row r="8739" spans="1:3" ht="14.5" x14ac:dyDescent="0.35">
      <c r="A8739" s="104" t="s">
        <v>1279</v>
      </c>
      <c r="B8739" s="1">
        <v>44281</v>
      </c>
      <c r="C8739">
        <v>100</v>
      </c>
    </row>
    <row r="8740" spans="1:3" ht="14.5" x14ac:dyDescent="0.35">
      <c r="A8740" s="104" t="s">
        <v>2220</v>
      </c>
      <c r="B8740" s="1">
        <v>44281</v>
      </c>
      <c r="C8740">
        <v>1</v>
      </c>
    </row>
    <row r="8741" spans="1:3" ht="14.5" x14ac:dyDescent="0.35">
      <c r="A8741" s="104" t="s">
        <v>653</v>
      </c>
      <c r="B8741" s="1">
        <v>44284</v>
      </c>
      <c r="C8741">
        <v>5</v>
      </c>
    </row>
    <row r="8742" spans="1:3" ht="14.5" x14ac:dyDescent="0.35">
      <c r="A8742" s="104" t="s">
        <v>108</v>
      </c>
      <c r="B8742" s="1">
        <v>44284</v>
      </c>
      <c r="C8742">
        <v>1</v>
      </c>
    </row>
    <row r="8743" spans="1:3" ht="14.5" x14ac:dyDescent="0.35">
      <c r="A8743" s="104" t="s">
        <v>108</v>
      </c>
      <c r="B8743" s="1">
        <v>44284</v>
      </c>
      <c r="C8743">
        <v>1</v>
      </c>
    </row>
    <row r="8744" spans="1:3" ht="14.5" x14ac:dyDescent="0.35">
      <c r="A8744" s="104" t="s">
        <v>121</v>
      </c>
      <c r="B8744" s="1">
        <v>44284</v>
      </c>
      <c r="C8744">
        <v>2</v>
      </c>
    </row>
    <row r="8745" spans="1:3" ht="14.5" x14ac:dyDescent="0.35">
      <c r="A8745" s="104" t="s">
        <v>1841</v>
      </c>
      <c r="B8745" s="1">
        <v>44284</v>
      </c>
      <c r="C8745">
        <v>288</v>
      </c>
    </row>
    <row r="8746" spans="1:3" ht="14.5" x14ac:dyDescent="0.35">
      <c r="A8746" s="104" t="s">
        <v>3768</v>
      </c>
      <c r="B8746" s="1">
        <v>44284</v>
      </c>
      <c r="C8746">
        <v>5</v>
      </c>
    </row>
    <row r="8747" spans="1:3" ht="14.5" x14ac:dyDescent="0.35">
      <c r="A8747" s="104" t="s">
        <v>1308</v>
      </c>
      <c r="B8747" s="1">
        <v>44284</v>
      </c>
      <c r="C8747">
        <v>10</v>
      </c>
    </row>
    <row r="8748" spans="1:3" ht="14.5" x14ac:dyDescent="0.35">
      <c r="A8748" s="104" t="s">
        <v>1340</v>
      </c>
      <c r="B8748" s="1">
        <v>44284</v>
      </c>
      <c r="C8748">
        <v>100</v>
      </c>
    </row>
    <row r="8749" spans="1:3" ht="14.5" x14ac:dyDescent="0.35">
      <c r="A8749" s="104" t="s">
        <v>1340</v>
      </c>
      <c r="B8749" s="1">
        <v>44284</v>
      </c>
      <c r="C8749">
        <v>400</v>
      </c>
    </row>
    <row r="8750" spans="1:3" ht="14.5" x14ac:dyDescent="0.35">
      <c r="A8750" s="104" t="s">
        <v>1399</v>
      </c>
      <c r="B8750" s="1">
        <v>44284</v>
      </c>
      <c r="C8750">
        <v>128</v>
      </c>
    </row>
    <row r="8751" spans="1:3" ht="14.5" x14ac:dyDescent="0.35">
      <c r="A8751" s="104" t="s">
        <v>3769</v>
      </c>
      <c r="B8751" s="1">
        <v>44284</v>
      </c>
      <c r="C8751">
        <v>2</v>
      </c>
    </row>
    <row r="8752" spans="1:3" ht="14.5" x14ac:dyDescent="0.35">
      <c r="A8752" s="104" t="s">
        <v>3770</v>
      </c>
      <c r="B8752" s="1">
        <v>44284</v>
      </c>
      <c r="C8752">
        <v>1</v>
      </c>
    </row>
    <row r="8753" spans="1:3" ht="14.5" x14ac:dyDescent="0.35">
      <c r="A8753" s="104" t="s">
        <v>1545</v>
      </c>
      <c r="B8753" s="1">
        <v>44284</v>
      </c>
      <c r="C8753">
        <v>500</v>
      </c>
    </row>
    <row r="8754" spans="1:3" ht="14.5" x14ac:dyDescent="0.35">
      <c r="A8754" s="104" t="s">
        <v>3771</v>
      </c>
      <c r="B8754" s="1">
        <v>44284</v>
      </c>
      <c r="C8754">
        <v>3</v>
      </c>
    </row>
    <row r="8755" spans="1:3" ht="14.5" x14ac:dyDescent="0.35">
      <c r="A8755" s="104" t="s">
        <v>3771</v>
      </c>
      <c r="B8755" s="1">
        <v>44284</v>
      </c>
      <c r="C8755">
        <v>3</v>
      </c>
    </row>
    <row r="8756" spans="1:3" ht="14.5" x14ac:dyDescent="0.35">
      <c r="A8756" s="104" t="s">
        <v>2331</v>
      </c>
      <c r="B8756" s="1">
        <v>44284</v>
      </c>
      <c r="C8756">
        <v>16</v>
      </c>
    </row>
    <row r="8757" spans="1:3" ht="14.5" x14ac:dyDescent="0.35">
      <c r="A8757" s="104" t="s">
        <v>2331</v>
      </c>
      <c r="B8757" s="1">
        <v>44284</v>
      </c>
      <c r="C8757">
        <v>80</v>
      </c>
    </row>
    <row r="8758" spans="1:3" ht="14.5" x14ac:dyDescent="0.35">
      <c r="A8758" s="104" t="s">
        <v>1841</v>
      </c>
      <c r="B8758" s="1">
        <v>44284</v>
      </c>
      <c r="C8758">
        <v>192</v>
      </c>
    </row>
    <row r="8759" spans="1:3" ht="14.5" x14ac:dyDescent="0.35">
      <c r="A8759" s="104" t="s">
        <v>3148</v>
      </c>
      <c r="B8759" s="1">
        <v>44284</v>
      </c>
      <c r="C8759">
        <v>15</v>
      </c>
    </row>
    <row r="8760" spans="1:3" ht="14.5" x14ac:dyDescent="0.35">
      <c r="A8760" s="104" t="s">
        <v>3148</v>
      </c>
      <c r="B8760" s="1">
        <v>44284</v>
      </c>
      <c r="C8760">
        <v>10</v>
      </c>
    </row>
    <row r="8761" spans="1:3" ht="14.5" x14ac:dyDescent="0.35">
      <c r="A8761" s="104" t="s">
        <v>1918</v>
      </c>
      <c r="B8761" s="1">
        <v>44284</v>
      </c>
      <c r="C8761">
        <v>10</v>
      </c>
    </row>
    <row r="8762" spans="1:3" ht="14.5" x14ac:dyDescent="0.35">
      <c r="A8762" s="104" t="s">
        <v>1304</v>
      </c>
      <c r="B8762" s="1">
        <v>44284</v>
      </c>
      <c r="C8762">
        <v>900</v>
      </c>
    </row>
    <row r="8763" spans="1:3" ht="14.5" x14ac:dyDescent="0.35">
      <c r="A8763" s="104" t="s">
        <v>1304</v>
      </c>
      <c r="B8763" s="1">
        <v>44284</v>
      </c>
      <c r="C8763">
        <v>100</v>
      </c>
    </row>
    <row r="8764" spans="1:3" ht="14.5" x14ac:dyDescent="0.35">
      <c r="A8764" s="104" t="s">
        <v>1304</v>
      </c>
      <c r="B8764" s="1">
        <v>44284</v>
      </c>
      <c r="C8764">
        <v>1700</v>
      </c>
    </row>
    <row r="8765" spans="1:3" ht="14.5" x14ac:dyDescent="0.35">
      <c r="A8765" s="104" t="s">
        <v>1304</v>
      </c>
      <c r="B8765" s="1">
        <v>44284</v>
      </c>
      <c r="C8765">
        <v>900</v>
      </c>
    </row>
    <row r="8766" spans="1:3" ht="14.5" x14ac:dyDescent="0.35">
      <c r="A8766" s="104" t="s">
        <v>2716</v>
      </c>
      <c r="B8766" s="1">
        <v>44284</v>
      </c>
      <c r="C8766">
        <v>7</v>
      </c>
    </row>
    <row r="8767" spans="1:3" ht="14.5" x14ac:dyDescent="0.35">
      <c r="A8767" s="104" t="s">
        <v>1369</v>
      </c>
      <c r="B8767" s="1">
        <v>44284</v>
      </c>
      <c r="C8767">
        <v>700</v>
      </c>
    </row>
    <row r="8768" spans="1:3" ht="14.5" x14ac:dyDescent="0.35">
      <c r="A8768" s="104" t="s">
        <v>1369</v>
      </c>
      <c r="B8768" s="1">
        <v>44284</v>
      </c>
      <c r="C8768">
        <v>2000</v>
      </c>
    </row>
    <row r="8769" spans="1:3" ht="14.5" x14ac:dyDescent="0.35">
      <c r="A8769" s="104" t="s">
        <v>1369</v>
      </c>
      <c r="B8769" s="1">
        <v>44284</v>
      </c>
      <c r="C8769">
        <v>700</v>
      </c>
    </row>
    <row r="8770" spans="1:3" ht="14.5" x14ac:dyDescent="0.35">
      <c r="A8770" s="104" t="s">
        <v>2321</v>
      </c>
      <c r="B8770" s="1">
        <v>44284</v>
      </c>
      <c r="C8770">
        <v>32</v>
      </c>
    </row>
    <row r="8771" spans="1:3" ht="14.5" x14ac:dyDescent="0.35">
      <c r="A8771" s="104" t="s">
        <v>2321</v>
      </c>
      <c r="B8771" s="1">
        <v>44284</v>
      </c>
      <c r="C8771">
        <v>40</v>
      </c>
    </row>
    <row r="8772" spans="1:3" ht="14.5" x14ac:dyDescent="0.35">
      <c r="A8772" s="104" t="s">
        <v>2321</v>
      </c>
      <c r="B8772" s="1">
        <v>44284</v>
      </c>
      <c r="C8772">
        <v>10</v>
      </c>
    </row>
    <row r="8773" spans="1:3" ht="14.5" x14ac:dyDescent="0.35">
      <c r="A8773" s="104" t="s">
        <v>1604</v>
      </c>
      <c r="B8773" s="1">
        <v>44284</v>
      </c>
      <c r="C8773">
        <v>100</v>
      </c>
    </row>
    <row r="8774" spans="1:3" ht="14.5" x14ac:dyDescent="0.35">
      <c r="A8774" s="104" t="s">
        <v>1368</v>
      </c>
      <c r="B8774" s="1">
        <v>44284</v>
      </c>
      <c r="C8774">
        <v>200</v>
      </c>
    </row>
    <row r="8775" spans="1:3" ht="14.5" x14ac:dyDescent="0.35">
      <c r="A8775" s="104" t="s">
        <v>2212</v>
      </c>
      <c r="B8775" s="1">
        <v>44284</v>
      </c>
      <c r="C8775">
        <v>1</v>
      </c>
    </row>
    <row r="8776" spans="1:3" ht="14.5" x14ac:dyDescent="0.35">
      <c r="A8776" s="104" t="s">
        <v>2093</v>
      </c>
      <c r="B8776" s="1">
        <v>44284</v>
      </c>
      <c r="C8776">
        <v>100</v>
      </c>
    </row>
    <row r="8777" spans="1:3" ht="14.5" x14ac:dyDescent="0.35">
      <c r="A8777" s="104" t="s">
        <v>2316</v>
      </c>
      <c r="B8777" s="1">
        <v>44284</v>
      </c>
      <c r="C8777">
        <v>28</v>
      </c>
    </row>
    <row r="8778" spans="1:3" ht="14.5" x14ac:dyDescent="0.35">
      <c r="A8778" s="104" t="s">
        <v>3063</v>
      </c>
      <c r="B8778" s="1">
        <v>44284</v>
      </c>
      <c r="C8778">
        <v>2</v>
      </c>
    </row>
    <row r="8779" spans="1:3" ht="14.5" x14ac:dyDescent="0.35">
      <c r="A8779" s="104" t="s">
        <v>3064</v>
      </c>
      <c r="B8779" s="1">
        <v>44284</v>
      </c>
      <c r="C8779">
        <v>2</v>
      </c>
    </row>
    <row r="8780" spans="1:3" ht="14.5" x14ac:dyDescent="0.35">
      <c r="A8780" s="104" t="s">
        <v>3133</v>
      </c>
      <c r="B8780" s="1">
        <v>44284</v>
      </c>
      <c r="C8780">
        <v>1</v>
      </c>
    </row>
    <row r="8781" spans="1:3" ht="14.5" x14ac:dyDescent="0.35">
      <c r="A8781" s="104" t="s">
        <v>2161</v>
      </c>
      <c r="B8781" s="1">
        <v>44284</v>
      </c>
      <c r="C8781">
        <v>8</v>
      </c>
    </row>
    <row r="8782" spans="1:3" ht="14.5" x14ac:dyDescent="0.35">
      <c r="A8782" s="104" t="s">
        <v>1863</v>
      </c>
      <c r="B8782" s="1">
        <v>44284</v>
      </c>
      <c r="C8782">
        <v>12</v>
      </c>
    </row>
    <row r="8783" spans="1:3" ht="14.5" x14ac:dyDescent="0.35">
      <c r="A8783" s="104" t="s">
        <v>1821</v>
      </c>
      <c r="B8783" s="1">
        <v>44284</v>
      </c>
      <c r="C8783">
        <v>12</v>
      </c>
    </row>
    <row r="8784" spans="1:3" ht="14.5" x14ac:dyDescent="0.35">
      <c r="A8784" s="104" t="s">
        <v>2323</v>
      </c>
      <c r="B8784" s="1">
        <v>44284</v>
      </c>
      <c r="C8784">
        <v>1</v>
      </c>
    </row>
    <row r="8785" spans="1:3" ht="14.5" x14ac:dyDescent="0.35">
      <c r="A8785" s="104" t="s">
        <v>2322</v>
      </c>
      <c r="B8785" s="1">
        <v>44284</v>
      </c>
      <c r="C8785">
        <v>3</v>
      </c>
    </row>
    <row r="8786" spans="1:3" ht="14.5" x14ac:dyDescent="0.35">
      <c r="A8786" s="104" t="s">
        <v>1312</v>
      </c>
      <c r="B8786" s="1">
        <v>44284</v>
      </c>
      <c r="C8786">
        <v>100</v>
      </c>
    </row>
    <row r="8787" spans="1:3" ht="14.5" x14ac:dyDescent="0.35">
      <c r="A8787" s="104" t="s">
        <v>1279</v>
      </c>
      <c r="B8787" s="1">
        <v>44284</v>
      </c>
      <c r="C8787">
        <v>100</v>
      </c>
    </row>
    <row r="8788" spans="1:3" ht="14.5" x14ac:dyDescent="0.35">
      <c r="A8788" s="104" t="s">
        <v>3344</v>
      </c>
      <c r="B8788" s="1">
        <v>44284</v>
      </c>
      <c r="C8788">
        <v>3</v>
      </c>
    </row>
    <row r="8789" spans="1:3" ht="14.5" x14ac:dyDescent="0.35">
      <c r="A8789" s="104" t="s">
        <v>2361</v>
      </c>
      <c r="B8789" s="1">
        <v>44284</v>
      </c>
      <c r="C8789">
        <v>1</v>
      </c>
    </row>
    <row r="8790" spans="1:3" ht="14.5" x14ac:dyDescent="0.35">
      <c r="A8790" s="104" t="s">
        <v>2761</v>
      </c>
      <c r="B8790" s="1">
        <v>44284</v>
      </c>
      <c r="C8790">
        <v>1</v>
      </c>
    </row>
    <row r="8791" spans="1:3" ht="14.5" x14ac:dyDescent="0.35">
      <c r="A8791" s="104" t="s">
        <v>3411</v>
      </c>
      <c r="B8791" s="1">
        <v>44284</v>
      </c>
      <c r="C8791">
        <v>1</v>
      </c>
    </row>
    <row r="8792" spans="1:3" ht="14.5" x14ac:dyDescent="0.35">
      <c r="A8792" s="104" t="s">
        <v>1882</v>
      </c>
      <c r="B8792" s="1">
        <v>44284</v>
      </c>
      <c r="C8792">
        <v>25</v>
      </c>
    </row>
    <row r="8793" spans="1:3" ht="14.5" x14ac:dyDescent="0.35">
      <c r="A8793" s="104" t="s">
        <v>825</v>
      </c>
      <c r="B8793" s="1">
        <v>44284</v>
      </c>
      <c r="C8793">
        <v>1</v>
      </c>
    </row>
    <row r="8794" spans="1:3" ht="14.5" x14ac:dyDescent="0.35">
      <c r="A8794" s="104" t="s">
        <v>2199</v>
      </c>
      <c r="B8794" s="1">
        <v>44284</v>
      </c>
      <c r="C8794">
        <v>25</v>
      </c>
    </row>
    <row r="8795" spans="1:3" ht="14.5" x14ac:dyDescent="0.35">
      <c r="A8795" s="104" t="s">
        <v>395</v>
      </c>
      <c r="B8795" s="1">
        <v>44284</v>
      </c>
      <c r="C8795">
        <v>2</v>
      </c>
    </row>
    <row r="8796" spans="1:3" ht="14.5" x14ac:dyDescent="0.35">
      <c r="A8796" s="104" t="s">
        <v>1356</v>
      </c>
      <c r="B8796" s="1">
        <v>44284</v>
      </c>
      <c r="C8796">
        <v>36</v>
      </c>
    </row>
    <row r="8797" spans="1:3" ht="14.5" x14ac:dyDescent="0.35">
      <c r="A8797" s="104" t="s">
        <v>2020</v>
      </c>
      <c r="B8797" s="1">
        <v>44284</v>
      </c>
      <c r="C8797">
        <v>16</v>
      </c>
    </row>
    <row r="8798" spans="1:3" ht="14.5" x14ac:dyDescent="0.35">
      <c r="A8798" s="104" t="s">
        <v>1921</v>
      </c>
      <c r="B8798" s="1">
        <v>44284</v>
      </c>
      <c r="C8798">
        <v>16</v>
      </c>
    </row>
    <row r="8799" spans="1:3" ht="14.5" x14ac:dyDescent="0.35">
      <c r="A8799" s="104" t="s">
        <v>19</v>
      </c>
      <c r="B8799" s="1">
        <v>44284</v>
      </c>
      <c r="C8799">
        <v>2</v>
      </c>
    </row>
    <row r="8800" spans="1:3" ht="14.5" x14ac:dyDescent="0.35">
      <c r="A8800" s="104" t="s">
        <v>2048</v>
      </c>
      <c r="B8800" s="1">
        <v>44284</v>
      </c>
      <c r="C8800">
        <v>8</v>
      </c>
    </row>
    <row r="8801" spans="1:3" ht="14.5" x14ac:dyDescent="0.35">
      <c r="A8801" s="104" t="s">
        <v>3415</v>
      </c>
      <c r="B8801" s="1">
        <v>44284</v>
      </c>
      <c r="C8801">
        <v>1</v>
      </c>
    </row>
    <row r="8802" spans="1:3" ht="14.5" x14ac:dyDescent="0.35">
      <c r="A8802" s="104" t="s">
        <v>1675</v>
      </c>
      <c r="B8802" s="1">
        <v>44284</v>
      </c>
      <c r="C8802">
        <v>16</v>
      </c>
    </row>
    <row r="8803" spans="1:3" ht="14.5" x14ac:dyDescent="0.35">
      <c r="A8803" s="104" t="s">
        <v>1709</v>
      </c>
      <c r="B8803" s="1">
        <v>44284</v>
      </c>
      <c r="C8803">
        <v>16</v>
      </c>
    </row>
    <row r="8804" spans="1:3" ht="14.5" x14ac:dyDescent="0.35">
      <c r="A8804" s="104" t="s">
        <v>1820</v>
      </c>
      <c r="B8804" s="1">
        <v>44284</v>
      </c>
      <c r="C8804">
        <v>12</v>
      </c>
    </row>
    <row r="8805" spans="1:3" ht="14.5" x14ac:dyDescent="0.35">
      <c r="A8805" s="104" t="s">
        <v>2275</v>
      </c>
      <c r="B8805" s="1">
        <v>44284</v>
      </c>
      <c r="C8805">
        <v>16</v>
      </c>
    </row>
    <row r="8806" spans="1:3" ht="14.5" x14ac:dyDescent="0.35">
      <c r="A8806" s="104" t="s">
        <v>1958</v>
      </c>
      <c r="B8806" s="1">
        <v>44284</v>
      </c>
      <c r="C8806">
        <v>16</v>
      </c>
    </row>
    <row r="8807" spans="1:3" ht="14.5" x14ac:dyDescent="0.35">
      <c r="A8807" s="104" t="s">
        <v>1400</v>
      </c>
      <c r="B8807" s="1">
        <v>44284</v>
      </c>
      <c r="C8807">
        <v>16</v>
      </c>
    </row>
    <row r="8808" spans="1:3" ht="14.5" x14ac:dyDescent="0.35">
      <c r="A8808" s="104" t="s">
        <v>1866</v>
      </c>
      <c r="B8808" s="1">
        <v>44284</v>
      </c>
      <c r="C8808">
        <v>32</v>
      </c>
    </row>
    <row r="8809" spans="1:3" ht="14.5" x14ac:dyDescent="0.35">
      <c r="A8809" s="104" t="s">
        <v>1919</v>
      </c>
      <c r="B8809" s="1">
        <v>44284</v>
      </c>
      <c r="C8809">
        <v>32</v>
      </c>
    </row>
    <row r="8810" spans="1:3" ht="14.5" x14ac:dyDescent="0.35">
      <c r="A8810" s="104" t="s">
        <v>2035</v>
      </c>
      <c r="B8810" s="1">
        <v>44284</v>
      </c>
      <c r="C8810">
        <v>16</v>
      </c>
    </row>
    <row r="8811" spans="1:3" ht="14.5" x14ac:dyDescent="0.35">
      <c r="A8811" s="104" t="s">
        <v>1580</v>
      </c>
      <c r="B8811" s="1">
        <v>44284</v>
      </c>
      <c r="C8811">
        <v>2</v>
      </c>
    </row>
    <row r="8812" spans="1:3" ht="14.5" x14ac:dyDescent="0.35">
      <c r="A8812" s="104" t="s">
        <v>1487</v>
      </c>
      <c r="B8812" s="1">
        <v>44284</v>
      </c>
      <c r="C8812">
        <v>4</v>
      </c>
    </row>
    <row r="8813" spans="1:3" ht="14.5" x14ac:dyDescent="0.35">
      <c r="A8813" s="104" t="s">
        <v>2658</v>
      </c>
      <c r="B8813" s="1">
        <v>44284</v>
      </c>
      <c r="C8813">
        <v>2</v>
      </c>
    </row>
    <row r="8814" spans="1:3" ht="14.5" x14ac:dyDescent="0.35">
      <c r="A8814" s="104" t="s">
        <v>2666</v>
      </c>
      <c r="B8814" s="1">
        <v>44284</v>
      </c>
      <c r="C8814">
        <v>2</v>
      </c>
    </row>
    <row r="8815" spans="1:3" ht="14.5" x14ac:dyDescent="0.35">
      <c r="A8815" s="104" t="s">
        <v>2541</v>
      </c>
      <c r="B8815" s="1">
        <v>44284</v>
      </c>
      <c r="C8815">
        <v>4</v>
      </c>
    </row>
    <row r="8816" spans="1:3" ht="14.5" x14ac:dyDescent="0.35">
      <c r="A8816" s="104" t="s">
        <v>1948</v>
      </c>
      <c r="B8816" s="1">
        <v>44284</v>
      </c>
      <c r="C8816">
        <v>4</v>
      </c>
    </row>
    <row r="8817" spans="1:3" ht="14.5" x14ac:dyDescent="0.35">
      <c r="A8817" s="104" t="s">
        <v>2277</v>
      </c>
      <c r="B8817" s="1">
        <v>44284</v>
      </c>
      <c r="C8817">
        <v>4</v>
      </c>
    </row>
    <row r="8818" spans="1:3" ht="14.5" x14ac:dyDescent="0.35">
      <c r="A8818" s="104" t="s">
        <v>2157</v>
      </c>
      <c r="B8818" s="1">
        <v>44284</v>
      </c>
      <c r="C8818">
        <v>8</v>
      </c>
    </row>
    <row r="8819" spans="1:3" ht="14.5" x14ac:dyDescent="0.35">
      <c r="A8819" s="104" t="s">
        <v>2157</v>
      </c>
      <c r="B8819" s="1">
        <v>44284</v>
      </c>
      <c r="C8819">
        <v>8</v>
      </c>
    </row>
    <row r="8820" spans="1:3" ht="14.5" x14ac:dyDescent="0.35">
      <c r="A8820" s="104" t="s">
        <v>2353</v>
      </c>
      <c r="B8820" s="1">
        <v>44284</v>
      </c>
      <c r="C8820">
        <v>8</v>
      </c>
    </row>
    <row r="8821" spans="1:3" ht="14.5" x14ac:dyDescent="0.35">
      <c r="A8821" s="104" t="s">
        <v>3756</v>
      </c>
      <c r="B8821" s="1">
        <v>44284</v>
      </c>
      <c r="C8821">
        <v>2</v>
      </c>
    </row>
    <row r="8822" spans="1:3" ht="14.5" x14ac:dyDescent="0.35">
      <c r="A8822" s="104" t="s">
        <v>2742</v>
      </c>
      <c r="B8822" s="1">
        <v>44284</v>
      </c>
      <c r="C8822">
        <v>6</v>
      </c>
    </row>
    <row r="8823" spans="1:3" ht="14.5" x14ac:dyDescent="0.35">
      <c r="A8823" s="104" t="s">
        <v>2743</v>
      </c>
      <c r="B8823" s="1">
        <v>44284</v>
      </c>
      <c r="C8823">
        <v>6</v>
      </c>
    </row>
    <row r="8824" spans="1:3" ht="14.5" x14ac:dyDescent="0.35">
      <c r="A8824" s="104" t="s">
        <v>3397</v>
      </c>
      <c r="B8824" s="1">
        <v>44284</v>
      </c>
      <c r="C8824">
        <v>2</v>
      </c>
    </row>
    <row r="8825" spans="1:3" ht="14.5" x14ac:dyDescent="0.35">
      <c r="A8825" s="104" t="s">
        <v>2889</v>
      </c>
      <c r="B8825" s="1">
        <v>44284</v>
      </c>
      <c r="C8825">
        <v>8</v>
      </c>
    </row>
    <row r="8826" spans="1:3" ht="14.5" x14ac:dyDescent="0.35">
      <c r="A8826" s="104" t="s">
        <v>1491</v>
      </c>
      <c r="B8826" s="1">
        <v>44284</v>
      </c>
      <c r="C8826">
        <v>64</v>
      </c>
    </row>
    <row r="8827" spans="1:3" ht="14.5" x14ac:dyDescent="0.35">
      <c r="A8827" s="104" t="s">
        <v>1930</v>
      </c>
      <c r="B8827" s="1">
        <v>44284</v>
      </c>
      <c r="C8827">
        <v>16</v>
      </c>
    </row>
    <row r="8828" spans="1:3" ht="14.5" x14ac:dyDescent="0.35">
      <c r="A8828" s="104" t="s">
        <v>1408</v>
      </c>
      <c r="B8828" s="1">
        <v>44284</v>
      </c>
      <c r="C8828">
        <v>48</v>
      </c>
    </row>
    <row r="8829" spans="1:3" ht="14.5" x14ac:dyDescent="0.35">
      <c r="A8829" s="104" t="s">
        <v>1863</v>
      </c>
      <c r="B8829" s="1">
        <v>44284</v>
      </c>
      <c r="C8829">
        <v>8</v>
      </c>
    </row>
    <row r="8830" spans="1:3" ht="14.5" x14ac:dyDescent="0.35">
      <c r="A8830" s="104" t="s">
        <v>1864</v>
      </c>
      <c r="B8830" s="1">
        <v>44284</v>
      </c>
      <c r="C8830">
        <v>8</v>
      </c>
    </row>
    <row r="8831" spans="1:3" ht="14.5" x14ac:dyDescent="0.35">
      <c r="A8831" s="104" t="s">
        <v>1566</v>
      </c>
      <c r="B8831" s="1">
        <v>44284</v>
      </c>
      <c r="C8831">
        <v>16</v>
      </c>
    </row>
    <row r="8832" spans="1:3" ht="14.5" x14ac:dyDescent="0.35">
      <c r="A8832" s="104" t="s">
        <v>1445</v>
      </c>
      <c r="B8832" s="1">
        <v>44284</v>
      </c>
      <c r="C8832">
        <v>12</v>
      </c>
    </row>
    <row r="8833" spans="1:3" ht="14.5" x14ac:dyDescent="0.35">
      <c r="A8833" s="104" t="s">
        <v>1821</v>
      </c>
      <c r="B8833" s="1">
        <v>44284</v>
      </c>
      <c r="C8833">
        <v>8</v>
      </c>
    </row>
    <row r="8834" spans="1:3" ht="14.5" x14ac:dyDescent="0.35">
      <c r="A8834" s="104" t="s">
        <v>1571</v>
      </c>
      <c r="B8834" s="1">
        <v>44284</v>
      </c>
      <c r="C8834">
        <v>16</v>
      </c>
    </row>
    <row r="8835" spans="1:3" ht="14.5" x14ac:dyDescent="0.35">
      <c r="A8835" s="104" t="s">
        <v>1498</v>
      </c>
      <c r="B8835" s="1">
        <v>44284</v>
      </c>
      <c r="C8835">
        <v>32</v>
      </c>
    </row>
    <row r="8836" spans="1:3" ht="14.5" x14ac:dyDescent="0.35">
      <c r="A8836" s="104" t="s">
        <v>1570</v>
      </c>
      <c r="B8836" s="1">
        <v>44284</v>
      </c>
      <c r="C8836">
        <v>16</v>
      </c>
    </row>
    <row r="8837" spans="1:3" ht="14.5" x14ac:dyDescent="0.35">
      <c r="A8837" s="104" t="s">
        <v>1448</v>
      </c>
      <c r="B8837" s="1">
        <v>44284</v>
      </c>
      <c r="C8837">
        <v>4</v>
      </c>
    </row>
    <row r="8838" spans="1:3" ht="14.5" x14ac:dyDescent="0.35">
      <c r="A8838" s="104" t="s">
        <v>1547</v>
      </c>
      <c r="B8838" s="1">
        <v>44284</v>
      </c>
      <c r="C8838">
        <v>16</v>
      </c>
    </row>
    <row r="8839" spans="1:3" ht="14.5" x14ac:dyDescent="0.35">
      <c r="A8839" s="104" t="s">
        <v>1449</v>
      </c>
      <c r="B8839" s="1">
        <v>44284</v>
      </c>
      <c r="C8839">
        <v>4</v>
      </c>
    </row>
    <row r="8840" spans="1:3" ht="14.5" x14ac:dyDescent="0.35">
      <c r="A8840" s="104" t="s">
        <v>1421</v>
      </c>
      <c r="B8840" s="1">
        <v>44284</v>
      </c>
      <c r="C8840">
        <v>48</v>
      </c>
    </row>
    <row r="8841" spans="1:3" ht="14.5" x14ac:dyDescent="0.35">
      <c r="A8841" s="104" t="s">
        <v>64</v>
      </c>
      <c r="B8841" s="1">
        <v>44284</v>
      </c>
      <c r="C8841">
        <v>2</v>
      </c>
    </row>
    <row r="8842" spans="1:3" ht="14.5" x14ac:dyDescent="0.35">
      <c r="A8842" s="104" t="s">
        <v>1595</v>
      </c>
      <c r="B8842" s="1">
        <v>44284</v>
      </c>
      <c r="C8842">
        <v>16</v>
      </c>
    </row>
    <row r="8843" spans="1:3" ht="14.5" x14ac:dyDescent="0.35">
      <c r="A8843" s="104" t="s">
        <v>6</v>
      </c>
      <c r="B8843" s="1">
        <v>44284</v>
      </c>
      <c r="C8843">
        <v>2</v>
      </c>
    </row>
    <row r="8844" spans="1:3" ht="14.5" x14ac:dyDescent="0.35">
      <c r="A8844" s="104" t="s">
        <v>1615</v>
      </c>
      <c r="B8844" s="1">
        <v>44284</v>
      </c>
      <c r="C8844">
        <v>24</v>
      </c>
    </row>
    <row r="8845" spans="1:3" ht="14.5" x14ac:dyDescent="0.35">
      <c r="A8845" s="104" t="s">
        <v>181</v>
      </c>
      <c r="B8845" s="1">
        <v>44284</v>
      </c>
      <c r="C8845">
        <v>3</v>
      </c>
    </row>
    <row r="8846" spans="1:3" ht="14.5" x14ac:dyDescent="0.35">
      <c r="A8846" s="104" t="s">
        <v>2042</v>
      </c>
      <c r="B8846" s="1">
        <v>44284</v>
      </c>
      <c r="C8846">
        <v>3</v>
      </c>
    </row>
    <row r="8847" spans="1:3" ht="14.5" x14ac:dyDescent="0.35">
      <c r="A8847" s="104" t="s">
        <v>8</v>
      </c>
      <c r="B8847" s="1">
        <v>44284</v>
      </c>
      <c r="C8847">
        <v>1</v>
      </c>
    </row>
    <row r="8848" spans="1:3" ht="14.5" x14ac:dyDescent="0.35">
      <c r="A8848" s="104" t="s">
        <v>1314</v>
      </c>
      <c r="B8848" s="1">
        <v>44284</v>
      </c>
      <c r="C8848">
        <v>100</v>
      </c>
    </row>
    <row r="8849" spans="1:3" ht="14.5" x14ac:dyDescent="0.35">
      <c r="A8849" s="104" t="s">
        <v>1314</v>
      </c>
      <c r="B8849" s="1">
        <v>44284</v>
      </c>
      <c r="C8849">
        <v>50</v>
      </c>
    </row>
    <row r="8850" spans="1:3" ht="14.5" x14ac:dyDescent="0.35">
      <c r="A8850" s="104" t="s">
        <v>1279</v>
      </c>
      <c r="B8850" s="1">
        <v>44284</v>
      </c>
      <c r="C8850">
        <v>300</v>
      </c>
    </row>
    <row r="8851" spans="1:3" ht="14.5" x14ac:dyDescent="0.35">
      <c r="A8851" s="104" t="s">
        <v>9</v>
      </c>
      <c r="B8851" s="1">
        <v>44284</v>
      </c>
      <c r="C8851">
        <v>2</v>
      </c>
    </row>
    <row r="8852" spans="1:3" ht="14.5" x14ac:dyDescent="0.35">
      <c r="A8852" s="104" t="s">
        <v>10</v>
      </c>
      <c r="B8852" s="1">
        <v>44284</v>
      </c>
      <c r="C8852">
        <v>2</v>
      </c>
    </row>
    <row r="8853" spans="1:3" ht="14.5" x14ac:dyDescent="0.35">
      <c r="A8853" s="104" t="s">
        <v>1334</v>
      </c>
      <c r="B8853" s="1">
        <v>44284</v>
      </c>
      <c r="C8853">
        <v>12</v>
      </c>
    </row>
    <row r="8854" spans="1:3" ht="14.5" x14ac:dyDescent="0.35">
      <c r="A8854" s="104" t="s">
        <v>702</v>
      </c>
      <c r="B8854" s="1">
        <v>44284</v>
      </c>
      <c r="C8854">
        <v>1</v>
      </c>
    </row>
    <row r="8855" spans="1:3" ht="14.5" x14ac:dyDescent="0.35">
      <c r="A8855" s="104" t="s">
        <v>1329</v>
      </c>
      <c r="B8855" s="1">
        <v>44284</v>
      </c>
      <c r="C8855">
        <v>150</v>
      </c>
    </row>
    <row r="8856" spans="1:3" ht="14.5" x14ac:dyDescent="0.35">
      <c r="A8856" s="104" t="s">
        <v>1329</v>
      </c>
      <c r="B8856" s="1">
        <v>44284</v>
      </c>
      <c r="C8856">
        <v>50</v>
      </c>
    </row>
    <row r="8857" spans="1:3" ht="14.5" x14ac:dyDescent="0.35">
      <c r="A8857" s="104" t="s">
        <v>1329</v>
      </c>
      <c r="B8857" s="1">
        <v>44284</v>
      </c>
      <c r="C8857">
        <v>600</v>
      </c>
    </row>
    <row r="8858" spans="1:3" ht="14.5" x14ac:dyDescent="0.35">
      <c r="A8858" s="104" t="s">
        <v>1329</v>
      </c>
      <c r="B8858" s="1">
        <v>44284</v>
      </c>
      <c r="C8858">
        <v>200</v>
      </c>
    </row>
    <row r="8859" spans="1:3" ht="14.5" x14ac:dyDescent="0.35">
      <c r="A8859" s="104" t="s">
        <v>3772</v>
      </c>
      <c r="B8859" s="1">
        <v>44284</v>
      </c>
      <c r="C8859">
        <v>2</v>
      </c>
    </row>
    <row r="8860" spans="1:3" ht="14.5" x14ac:dyDescent="0.35">
      <c r="A8860" s="104" t="s">
        <v>2785</v>
      </c>
      <c r="B8860" s="1">
        <v>44284</v>
      </c>
      <c r="C8860">
        <v>1</v>
      </c>
    </row>
    <row r="8861" spans="1:3" ht="14.5" x14ac:dyDescent="0.35">
      <c r="A8861" s="105" t="s">
        <v>1053</v>
      </c>
      <c r="B8861" s="1">
        <v>44284</v>
      </c>
      <c r="C8861">
        <v>1</v>
      </c>
    </row>
    <row r="8862" spans="1:3" ht="14.5" x14ac:dyDescent="0.35">
      <c r="A8862" s="104" t="s">
        <v>2346</v>
      </c>
      <c r="B8862" s="1">
        <v>44284</v>
      </c>
      <c r="C8862">
        <v>1</v>
      </c>
    </row>
    <row r="8863" spans="1:3" ht="14.5" x14ac:dyDescent="0.35">
      <c r="A8863" s="104" t="s">
        <v>2856</v>
      </c>
      <c r="B8863" s="1">
        <v>44284</v>
      </c>
      <c r="C8863">
        <v>4</v>
      </c>
    </row>
    <row r="8864" spans="1:3" ht="14.5" x14ac:dyDescent="0.35">
      <c r="A8864" s="104" t="s">
        <v>2375</v>
      </c>
      <c r="B8864" s="1">
        <v>44284</v>
      </c>
      <c r="C8864">
        <v>1</v>
      </c>
    </row>
    <row r="8865" spans="1:3" ht="14.5" x14ac:dyDescent="0.35">
      <c r="A8865" s="104" t="s">
        <v>3667</v>
      </c>
      <c r="B8865" s="1">
        <v>44284</v>
      </c>
      <c r="C8865">
        <v>1</v>
      </c>
    </row>
    <row r="8866" spans="1:3" ht="14.5" x14ac:dyDescent="0.35">
      <c r="A8866" s="104" t="s">
        <v>204</v>
      </c>
      <c r="B8866" s="1">
        <v>44284</v>
      </c>
      <c r="C8866">
        <v>10</v>
      </c>
    </row>
    <row r="8867" spans="1:3" ht="14.5" x14ac:dyDescent="0.35">
      <c r="A8867" s="104" t="s">
        <v>202</v>
      </c>
      <c r="B8867" s="1">
        <v>44284</v>
      </c>
      <c r="C8867">
        <v>6</v>
      </c>
    </row>
    <row r="8868" spans="1:3" ht="14.5" x14ac:dyDescent="0.35">
      <c r="A8868" s="104" t="s">
        <v>203</v>
      </c>
      <c r="B8868" s="1">
        <v>44284</v>
      </c>
      <c r="C8868">
        <v>6</v>
      </c>
    </row>
    <row r="8869" spans="1:3" ht="14.5" x14ac:dyDescent="0.35">
      <c r="A8869" s="104" t="s">
        <v>384</v>
      </c>
      <c r="B8869" s="1">
        <v>44284</v>
      </c>
      <c r="C8869">
        <v>10</v>
      </c>
    </row>
    <row r="8870" spans="1:3" ht="14.5" x14ac:dyDescent="0.35">
      <c r="A8870" s="104" t="s">
        <v>376</v>
      </c>
      <c r="B8870" s="1">
        <v>44284</v>
      </c>
      <c r="C8870">
        <v>10</v>
      </c>
    </row>
    <row r="8871" spans="1:3" ht="14.5" x14ac:dyDescent="0.35">
      <c r="A8871" s="104" t="s">
        <v>1870</v>
      </c>
      <c r="B8871" s="1">
        <v>44284</v>
      </c>
      <c r="C8871">
        <v>96</v>
      </c>
    </row>
    <row r="8872" spans="1:3" ht="14.5" x14ac:dyDescent="0.35">
      <c r="A8872" s="104" t="s">
        <v>1436</v>
      </c>
      <c r="B8872" s="1">
        <v>44284</v>
      </c>
      <c r="C8872">
        <v>16</v>
      </c>
    </row>
    <row r="8873" spans="1:3" ht="14.5" x14ac:dyDescent="0.35">
      <c r="A8873" s="104" t="s">
        <v>3773</v>
      </c>
      <c r="B8873" s="1">
        <v>44284</v>
      </c>
      <c r="C8873">
        <v>4</v>
      </c>
    </row>
    <row r="8874" spans="1:3" ht="14.5" x14ac:dyDescent="0.35">
      <c r="A8874" s="104" t="s">
        <v>3774</v>
      </c>
      <c r="B8874" s="1">
        <v>44284</v>
      </c>
      <c r="C8874">
        <v>4</v>
      </c>
    </row>
    <row r="8875" spans="1:3" ht="14.5" x14ac:dyDescent="0.35">
      <c r="A8875" s="104" t="s">
        <v>3775</v>
      </c>
      <c r="B8875" s="1">
        <v>44284</v>
      </c>
      <c r="C8875">
        <v>4</v>
      </c>
    </row>
    <row r="8876" spans="1:3" ht="14.5" x14ac:dyDescent="0.35">
      <c r="A8876" s="104" t="s">
        <v>2637</v>
      </c>
      <c r="B8876" s="1">
        <v>44284</v>
      </c>
      <c r="C8876">
        <v>1</v>
      </c>
    </row>
    <row r="8877" spans="1:3" ht="14.5" x14ac:dyDescent="0.35">
      <c r="A8877" s="104" t="s">
        <v>1755</v>
      </c>
      <c r="B8877" s="1">
        <v>44284</v>
      </c>
      <c r="C8877">
        <v>32</v>
      </c>
    </row>
    <row r="8878" spans="1:3" ht="14.5" x14ac:dyDescent="0.35">
      <c r="A8878" s="104" t="s">
        <v>1437</v>
      </c>
      <c r="B8878" s="1">
        <v>44284</v>
      </c>
      <c r="C8878">
        <v>100</v>
      </c>
    </row>
    <row r="8879" spans="1:3" ht="14.5" x14ac:dyDescent="0.35">
      <c r="A8879" s="104" t="s">
        <v>2595</v>
      </c>
      <c r="B8879" s="1">
        <v>44284</v>
      </c>
      <c r="C8879">
        <v>2</v>
      </c>
    </row>
    <row r="8880" spans="1:3" ht="14.5" x14ac:dyDescent="0.35">
      <c r="A8880" s="104" t="s">
        <v>3467</v>
      </c>
      <c r="B8880" s="1">
        <v>44284</v>
      </c>
      <c r="C8880">
        <v>3</v>
      </c>
    </row>
    <row r="8881" spans="1:3" ht="14.5" x14ac:dyDescent="0.35">
      <c r="A8881" s="104" t="s">
        <v>1638</v>
      </c>
      <c r="B8881" s="1">
        <v>44284</v>
      </c>
      <c r="C8881">
        <v>1</v>
      </c>
    </row>
    <row r="8882" spans="1:3" ht="14.5" x14ac:dyDescent="0.35">
      <c r="A8882" s="104" t="s">
        <v>2593</v>
      </c>
      <c r="B8882" s="1">
        <v>44284</v>
      </c>
      <c r="C8882">
        <v>2</v>
      </c>
    </row>
    <row r="8883" spans="1:3" ht="14.5" x14ac:dyDescent="0.35">
      <c r="A8883" s="104" t="s">
        <v>2595</v>
      </c>
      <c r="B8883" s="1">
        <v>44284</v>
      </c>
      <c r="C8883">
        <v>4</v>
      </c>
    </row>
    <row r="8884" spans="1:3" ht="14.5" x14ac:dyDescent="0.35">
      <c r="A8884" s="104" t="s">
        <v>2521</v>
      </c>
      <c r="B8884" s="1">
        <v>44284</v>
      </c>
      <c r="C8884">
        <v>3</v>
      </c>
    </row>
    <row r="8885" spans="1:3" ht="14.5" x14ac:dyDescent="0.35">
      <c r="A8885" s="104" t="s">
        <v>1636</v>
      </c>
      <c r="B8885" s="1">
        <v>44284</v>
      </c>
      <c r="C8885">
        <v>1</v>
      </c>
    </row>
    <row r="8886" spans="1:3" ht="14.5" x14ac:dyDescent="0.35">
      <c r="A8886" s="104" t="s">
        <v>2521</v>
      </c>
      <c r="B8886" s="1">
        <v>44284</v>
      </c>
      <c r="C8886">
        <v>1</v>
      </c>
    </row>
    <row r="8887" spans="1:3" ht="14.5" x14ac:dyDescent="0.35">
      <c r="A8887" s="104" t="s">
        <v>2595</v>
      </c>
      <c r="B8887" s="1">
        <v>44284</v>
      </c>
      <c r="C8887">
        <v>1</v>
      </c>
    </row>
    <row r="8888" spans="1:3" ht="14.5" x14ac:dyDescent="0.35">
      <c r="A8888" s="104" t="s">
        <v>1572</v>
      </c>
      <c r="B8888" s="1">
        <v>44284</v>
      </c>
      <c r="C8888">
        <v>4</v>
      </c>
    </row>
    <row r="8889" spans="1:3" ht="14.5" x14ac:dyDescent="0.35">
      <c r="A8889" s="104" t="s">
        <v>1305</v>
      </c>
      <c r="B8889" s="1">
        <v>44284</v>
      </c>
      <c r="C8889">
        <v>1</v>
      </c>
    </row>
    <row r="8890" spans="1:3" ht="14.5" x14ac:dyDescent="0.35">
      <c r="A8890" s="104" t="s">
        <v>3776</v>
      </c>
      <c r="B8890" s="1">
        <v>44284</v>
      </c>
      <c r="C8890">
        <v>8</v>
      </c>
    </row>
    <row r="8891" spans="1:3" ht="14.5" x14ac:dyDescent="0.35">
      <c r="A8891" s="104" t="s">
        <v>1569</v>
      </c>
      <c r="B8891" s="1">
        <v>44284</v>
      </c>
      <c r="C8891">
        <v>16</v>
      </c>
    </row>
    <row r="8892" spans="1:3" ht="14.5" x14ac:dyDescent="0.35">
      <c r="A8892" s="104" t="s">
        <v>1569</v>
      </c>
      <c r="B8892" s="1">
        <v>44284</v>
      </c>
      <c r="C8892">
        <v>16</v>
      </c>
    </row>
    <row r="8893" spans="1:3" ht="14.5" x14ac:dyDescent="0.35">
      <c r="A8893" s="104" t="s">
        <v>3402</v>
      </c>
      <c r="B8893" s="1">
        <v>44284</v>
      </c>
      <c r="C8893">
        <v>25</v>
      </c>
    </row>
    <row r="8894" spans="1:3" ht="14.5" x14ac:dyDescent="0.35">
      <c r="A8894" s="104" t="s">
        <v>1530</v>
      </c>
      <c r="B8894" s="1">
        <v>44284</v>
      </c>
      <c r="C8894">
        <v>4</v>
      </c>
    </row>
    <row r="8895" spans="1:3" ht="14.5" x14ac:dyDescent="0.35">
      <c r="A8895" s="104" t="s">
        <v>2272</v>
      </c>
      <c r="B8895" s="1">
        <v>44284</v>
      </c>
      <c r="C8895">
        <v>12</v>
      </c>
    </row>
    <row r="8896" spans="1:3" ht="14.5" x14ac:dyDescent="0.35">
      <c r="A8896" s="104" t="s">
        <v>1525</v>
      </c>
      <c r="B8896" s="1">
        <v>44284</v>
      </c>
      <c r="C8896">
        <v>100</v>
      </c>
    </row>
    <row r="8897" spans="1:3" ht="14.5" x14ac:dyDescent="0.35">
      <c r="A8897" s="104" t="s">
        <v>2313</v>
      </c>
      <c r="B8897" s="1">
        <v>44284</v>
      </c>
      <c r="C8897">
        <v>2</v>
      </c>
    </row>
    <row r="8898" spans="1:3" ht="14.5" x14ac:dyDescent="0.35">
      <c r="A8898" s="104" t="s">
        <v>3777</v>
      </c>
      <c r="B8898" s="1">
        <v>44284</v>
      </c>
      <c r="C8898">
        <v>2</v>
      </c>
    </row>
    <row r="8899" spans="1:3" ht="14.5" x14ac:dyDescent="0.35">
      <c r="A8899" s="104" t="s">
        <v>1615</v>
      </c>
      <c r="B8899" s="1">
        <v>44284</v>
      </c>
      <c r="C8899">
        <v>72</v>
      </c>
    </row>
    <row r="8900" spans="1:3" ht="14.5" x14ac:dyDescent="0.35">
      <c r="A8900" s="104" t="s">
        <v>2621</v>
      </c>
      <c r="B8900" s="1">
        <v>44284</v>
      </c>
      <c r="C8900">
        <v>1</v>
      </c>
    </row>
    <row r="8901" spans="1:3" ht="14.5" x14ac:dyDescent="0.35">
      <c r="A8901" s="104" t="s">
        <v>1831</v>
      </c>
      <c r="B8901" s="1">
        <v>44284</v>
      </c>
      <c r="C8901">
        <v>1</v>
      </c>
    </row>
    <row r="8902" spans="1:3" ht="14.5" x14ac:dyDescent="0.35">
      <c r="A8902" s="104" t="s">
        <v>1556</v>
      </c>
      <c r="B8902" s="1">
        <v>44284</v>
      </c>
      <c r="C8902">
        <v>2</v>
      </c>
    </row>
    <row r="8903" spans="1:3" ht="14.5" x14ac:dyDescent="0.35">
      <c r="A8903" s="104" t="s">
        <v>2759</v>
      </c>
      <c r="B8903" s="1">
        <v>44284</v>
      </c>
      <c r="C8903">
        <v>1</v>
      </c>
    </row>
    <row r="8904" spans="1:3" ht="14.5" x14ac:dyDescent="0.35">
      <c r="A8904" s="104" t="s">
        <v>1752</v>
      </c>
      <c r="B8904" s="1">
        <v>44284</v>
      </c>
      <c r="C8904">
        <v>4</v>
      </c>
    </row>
    <row r="8905" spans="1:3" ht="14.5" x14ac:dyDescent="0.35">
      <c r="A8905" s="104" t="s">
        <v>3778</v>
      </c>
      <c r="B8905" s="1">
        <v>44284</v>
      </c>
      <c r="C8905">
        <v>16</v>
      </c>
    </row>
    <row r="8906" spans="1:3" ht="14.5" x14ac:dyDescent="0.35">
      <c r="A8906" s="104" t="s">
        <v>164</v>
      </c>
      <c r="B8906" s="1">
        <v>44284</v>
      </c>
      <c r="C8906">
        <v>4</v>
      </c>
    </row>
    <row r="8907" spans="1:3" ht="14.5" x14ac:dyDescent="0.35">
      <c r="A8907" s="104" t="s">
        <v>44</v>
      </c>
      <c r="B8907" s="1">
        <v>44284</v>
      </c>
      <c r="C8907">
        <v>4</v>
      </c>
    </row>
    <row r="8908" spans="1:3" ht="14.5" x14ac:dyDescent="0.35">
      <c r="A8908" s="104" t="s">
        <v>1991</v>
      </c>
      <c r="B8908" s="1">
        <v>44284</v>
      </c>
      <c r="C8908">
        <v>16</v>
      </c>
    </row>
    <row r="8909" spans="1:3" ht="14.5" x14ac:dyDescent="0.35">
      <c r="A8909" s="104" t="s">
        <v>1929</v>
      </c>
      <c r="B8909" s="1">
        <v>44284</v>
      </c>
      <c r="C8909">
        <v>6</v>
      </c>
    </row>
    <row r="8910" spans="1:3" ht="14.5" x14ac:dyDescent="0.35">
      <c r="A8910" s="104" t="s">
        <v>3526</v>
      </c>
      <c r="B8910" s="1">
        <v>44284</v>
      </c>
      <c r="C8910">
        <v>20</v>
      </c>
    </row>
    <row r="8911" spans="1:3" ht="14.5" x14ac:dyDescent="0.35">
      <c r="A8911" s="104" t="s">
        <v>1120</v>
      </c>
      <c r="B8911" s="1">
        <v>44284</v>
      </c>
      <c r="C8911">
        <v>8</v>
      </c>
    </row>
    <row r="8912" spans="1:3" ht="14.5" x14ac:dyDescent="0.35">
      <c r="A8912" s="104" t="s">
        <v>1121</v>
      </c>
      <c r="B8912" s="1">
        <v>44284</v>
      </c>
      <c r="C8912">
        <v>4</v>
      </c>
    </row>
    <row r="8913" spans="1:3" ht="14.5" x14ac:dyDescent="0.35">
      <c r="A8913" s="104" t="s">
        <v>1046</v>
      </c>
      <c r="B8913" s="1">
        <v>44284</v>
      </c>
      <c r="C8913">
        <v>8</v>
      </c>
    </row>
    <row r="8914" spans="1:3" ht="14.5" x14ac:dyDescent="0.35">
      <c r="A8914" s="104" t="s">
        <v>453</v>
      </c>
      <c r="B8914" s="1">
        <v>44284</v>
      </c>
      <c r="C8914">
        <v>32</v>
      </c>
    </row>
    <row r="8915" spans="1:3" ht="14.5" x14ac:dyDescent="0.35">
      <c r="A8915" s="104" t="s">
        <v>363</v>
      </c>
      <c r="B8915" s="1">
        <v>44284</v>
      </c>
      <c r="C8915">
        <v>32</v>
      </c>
    </row>
    <row r="8916" spans="1:3" ht="14.5" x14ac:dyDescent="0.35">
      <c r="A8916" s="104" t="s">
        <v>249</v>
      </c>
      <c r="B8916" s="1">
        <v>44284</v>
      </c>
      <c r="C8916">
        <v>16</v>
      </c>
    </row>
    <row r="8917" spans="1:3" ht="14.5" x14ac:dyDescent="0.35">
      <c r="A8917" s="104" t="s">
        <v>1122</v>
      </c>
      <c r="B8917" s="1">
        <v>44284</v>
      </c>
      <c r="C8917">
        <v>60</v>
      </c>
    </row>
    <row r="8918" spans="1:3" ht="14.5" x14ac:dyDescent="0.35">
      <c r="A8918" s="104" t="s">
        <v>1403</v>
      </c>
      <c r="B8918" s="1">
        <v>44284</v>
      </c>
      <c r="C8918">
        <v>48</v>
      </c>
    </row>
    <row r="8919" spans="1:3" ht="14.5" x14ac:dyDescent="0.35">
      <c r="A8919" s="104" t="s">
        <v>3560</v>
      </c>
      <c r="B8919" s="1">
        <v>44284</v>
      </c>
      <c r="C8919">
        <v>32</v>
      </c>
    </row>
    <row r="8920" spans="1:3" ht="14.5" x14ac:dyDescent="0.35">
      <c r="A8920" s="104" t="s">
        <v>3779</v>
      </c>
      <c r="B8920" s="1">
        <v>44284</v>
      </c>
      <c r="C8920">
        <v>3</v>
      </c>
    </row>
    <row r="8921" spans="1:3" ht="14.5" x14ac:dyDescent="0.35">
      <c r="A8921" s="104" t="s">
        <v>3780</v>
      </c>
      <c r="B8921" s="1">
        <v>44284</v>
      </c>
      <c r="C8921">
        <v>3</v>
      </c>
    </row>
    <row r="8922" spans="1:3" ht="14.5" x14ac:dyDescent="0.35">
      <c r="A8922" s="105" t="s">
        <v>303</v>
      </c>
      <c r="B8922" s="1">
        <v>44284</v>
      </c>
      <c r="C8922">
        <v>200</v>
      </c>
    </row>
    <row r="8923" spans="1:3" ht="14.5" x14ac:dyDescent="0.35">
      <c r="A8923" s="104" t="s">
        <v>3781</v>
      </c>
      <c r="B8923" s="1">
        <v>44284</v>
      </c>
      <c r="C8923">
        <v>25</v>
      </c>
    </row>
    <row r="8924" spans="1:3" ht="14.5" x14ac:dyDescent="0.35">
      <c r="A8924" s="104" t="s">
        <v>941</v>
      </c>
      <c r="B8924" s="1">
        <v>44284</v>
      </c>
      <c r="C8924">
        <v>125</v>
      </c>
    </row>
    <row r="8925" spans="1:3" ht="14.5" x14ac:dyDescent="0.35">
      <c r="A8925" s="104" t="s">
        <v>1123</v>
      </c>
      <c r="B8925" s="1">
        <v>44284</v>
      </c>
      <c r="C8925">
        <v>50</v>
      </c>
    </row>
    <row r="8926" spans="1:3" ht="14.5" x14ac:dyDescent="0.35">
      <c r="A8926" s="104" t="s">
        <v>1124</v>
      </c>
      <c r="B8926" s="1">
        <v>44284</v>
      </c>
      <c r="C8926">
        <v>50</v>
      </c>
    </row>
    <row r="8927" spans="1:3" ht="14.5" x14ac:dyDescent="0.35">
      <c r="A8927" s="104" t="s">
        <v>1125</v>
      </c>
      <c r="B8927" s="1">
        <v>44284</v>
      </c>
      <c r="C8927">
        <v>25</v>
      </c>
    </row>
    <row r="8928" spans="1:3" ht="14.5" x14ac:dyDescent="0.35">
      <c r="A8928" s="104" t="s">
        <v>2030</v>
      </c>
      <c r="B8928" s="1">
        <v>44284</v>
      </c>
      <c r="C8928">
        <v>6</v>
      </c>
    </row>
    <row r="8929" spans="1:3" ht="14.5" x14ac:dyDescent="0.35">
      <c r="A8929" s="104" t="s">
        <v>2285</v>
      </c>
      <c r="B8929" s="1">
        <v>44284</v>
      </c>
      <c r="C8929">
        <v>16</v>
      </c>
    </row>
    <row r="8930" spans="1:3" ht="14.5" x14ac:dyDescent="0.35">
      <c r="A8930" s="104" t="s">
        <v>3782</v>
      </c>
      <c r="B8930" s="1">
        <v>44284</v>
      </c>
      <c r="C8930">
        <v>4</v>
      </c>
    </row>
    <row r="8931" spans="1:3" ht="14.5" x14ac:dyDescent="0.35">
      <c r="A8931" s="104" t="s">
        <v>3782</v>
      </c>
      <c r="B8931" s="1">
        <v>44284</v>
      </c>
      <c r="C8931">
        <v>19</v>
      </c>
    </row>
    <row r="8932" spans="1:3" ht="14.5" x14ac:dyDescent="0.35">
      <c r="A8932" s="104" t="s">
        <v>3782</v>
      </c>
      <c r="B8932" s="1">
        <v>44284</v>
      </c>
      <c r="C8932">
        <v>1</v>
      </c>
    </row>
    <row r="8933" spans="1:3" ht="14.5" x14ac:dyDescent="0.35">
      <c r="A8933" s="104" t="s">
        <v>1375</v>
      </c>
      <c r="B8933" s="1">
        <v>44284</v>
      </c>
      <c r="C8933">
        <v>12</v>
      </c>
    </row>
    <row r="8934" spans="1:3" ht="14.5" x14ac:dyDescent="0.35">
      <c r="A8934" s="104" t="s">
        <v>2056</v>
      </c>
      <c r="B8934" s="1">
        <v>44284</v>
      </c>
      <c r="C8934">
        <v>48</v>
      </c>
    </row>
    <row r="8935" spans="1:3" ht="14.5" x14ac:dyDescent="0.35">
      <c r="A8935" s="104" t="s">
        <v>3783</v>
      </c>
      <c r="B8935" s="1">
        <v>44284</v>
      </c>
      <c r="C8935">
        <v>2</v>
      </c>
    </row>
    <row r="8936" spans="1:3" ht="14.5" x14ac:dyDescent="0.35">
      <c r="A8936" s="104" t="s">
        <v>3526</v>
      </c>
      <c r="B8936" s="1">
        <v>44284</v>
      </c>
      <c r="C8936">
        <v>24</v>
      </c>
    </row>
    <row r="8937" spans="1:3" ht="14.5" x14ac:dyDescent="0.35">
      <c r="A8937" s="104" t="s">
        <v>3784</v>
      </c>
      <c r="B8937" s="1">
        <v>44284</v>
      </c>
      <c r="C8937">
        <v>12</v>
      </c>
    </row>
    <row r="8938" spans="1:3" ht="14.5" x14ac:dyDescent="0.35">
      <c r="A8938" s="104" t="s">
        <v>3785</v>
      </c>
      <c r="B8938" s="1">
        <v>44284</v>
      </c>
      <c r="C8938">
        <v>16</v>
      </c>
    </row>
    <row r="8939" spans="1:3" ht="14.5" x14ac:dyDescent="0.35">
      <c r="A8939" s="104" t="s">
        <v>3492</v>
      </c>
      <c r="B8939" s="1">
        <v>44284</v>
      </c>
      <c r="C8939">
        <v>36</v>
      </c>
    </row>
    <row r="8940" spans="1:3" ht="14.5" x14ac:dyDescent="0.35">
      <c r="A8940" s="104" t="s">
        <v>1599</v>
      </c>
      <c r="B8940" s="1">
        <v>44284</v>
      </c>
      <c r="C8940">
        <v>8</v>
      </c>
    </row>
    <row r="8941" spans="1:3" ht="14.5" x14ac:dyDescent="0.35">
      <c r="A8941" s="104" t="s">
        <v>1599</v>
      </c>
      <c r="B8941" s="1">
        <v>44284</v>
      </c>
      <c r="C8941">
        <v>8</v>
      </c>
    </row>
    <row r="8942" spans="1:3" ht="14.5" x14ac:dyDescent="0.35">
      <c r="A8942" s="104" t="s">
        <v>1710</v>
      </c>
      <c r="B8942" s="1">
        <v>44284</v>
      </c>
      <c r="C8942">
        <v>12</v>
      </c>
    </row>
    <row r="8943" spans="1:3" ht="14.5" x14ac:dyDescent="0.35">
      <c r="A8943" s="104" t="s">
        <v>1656</v>
      </c>
      <c r="B8943" s="1">
        <v>44284</v>
      </c>
      <c r="C8943">
        <v>12</v>
      </c>
    </row>
    <row r="8944" spans="1:3" ht="14.5" x14ac:dyDescent="0.35">
      <c r="A8944" s="104" t="s">
        <v>3580</v>
      </c>
      <c r="B8944" s="1">
        <v>44284</v>
      </c>
      <c r="C8944">
        <v>16</v>
      </c>
    </row>
    <row r="8945" spans="1:3" ht="14.5" x14ac:dyDescent="0.35">
      <c r="A8945" s="104" t="s">
        <v>2543</v>
      </c>
      <c r="B8945" s="1">
        <v>44284</v>
      </c>
      <c r="C8945">
        <v>16</v>
      </c>
    </row>
    <row r="8946" spans="1:3" ht="14.5" x14ac:dyDescent="0.35">
      <c r="A8946" s="104" t="s">
        <v>2592</v>
      </c>
      <c r="B8946" s="1">
        <v>44284</v>
      </c>
      <c r="C8946">
        <v>2</v>
      </c>
    </row>
    <row r="8947" spans="1:3" ht="14.5" x14ac:dyDescent="0.35">
      <c r="A8947" s="104" t="s">
        <v>1374</v>
      </c>
      <c r="B8947" s="1">
        <v>44284</v>
      </c>
      <c r="C8947">
        <v>350</v>
      </c>
    </row>
    <row r="8948" spans="1:3" ht="14.5" x14ac:dyDescent="0.35">
      <c r="A8948" s="104" t="s">
        <v>1688</v>
      </c>
      <c r="B8948" s="1">
        <v>44284</v>
      </c>
      <c r="C8948">
        <v>150</v>
      </c>
    </row>
    <row r="8949" spans="1:3" ht="14.5" x14ac:dyDescent="0.35">
      <c r="A8949" s="104" t="s">
        <v>1624</v>
      </c>
      <c r="B8949" s="1">
        <v>44284</v>
      </c>
      <c r="C8949">
        <v>100</v>
      </c>
    </row>
    <row r="8950" spans="1:3" ht="14.5" x14ac:dyDescent="0.35">
      <c r="A8950" s="104" t="s">
        <v>1352</v>
      </c>
      <c r="B8950" s="1">
        <v>44284</v>
      </c>
      <c r="C8950">
        <v>200</v>
      </c>
    </row>
    <row r="8951" spans="1:3" ht="14.5" x14ac:dyDescent="0.35">
      <c r="A8951" s="104" t="s">
        <v>1416</v>
      </c>
      <c r="B8951" s="1">
        <v>44284</v>
      </c>
      <c r="C8951">
        <v>100</v>
      </c>
    </row>
    <row r="8952" spans="1:3" ht="14.5" x14ac:dyDescent="0.35">
      <c r="A8952" s="104" t="s">
        <v>1630</v>
      </c>
      <c r="B8952" s="1">
        <v>44284</v>
      </c>
      <c r="C8952">
        <v>300</v>
      </c>
    </row>
    <row r="8953" spans="1:3" ht="14.5" x14ac:dyDescent="0.35">
      <c r="A8953" s="104" t="s">
        <v>2465</v>
      </c>
      <c r="B8953" s="1">
        <v>44284</v>
      </c>
      <c r="C8953">
        <v>100</v>
      </c>
    </row>
    <row r="8954" spans="1:3" ht="14.5" x14ac:dyDescent="0.35">
      <c r="A8954" s="104" t="s">
        <v>1698</v>
      </c>
      <c r="B8954" s="1">
        <v>44284</v>
      </c>
      <c r="C8954">
        <v>100</v>
      </c>
    </row>
    <row r="8955" spans="1:3" ht="14.5" x14ac:dyDescent="0.35">
      <c r="A8955" s="104" t="s">
        <v>1462</v>
      </c>
      <c r="B8955" s="1">
        <v>44284</v>
      </c>
      <c r="C8955">
        <v>100</v>
      </c>
    </row>
    <row r="8956" spans="1:3" ht="14.5" x14ac:dyDescent="0.35">
      <c r="A8956" s="104" t="s">
        <v>1527</v>
      </c>
      <c r="B8956" s="1">
        <v>44284</v>
      </c>
      <c r="C8956">
        <v>100</v>
      </c>
    </row>
    <row r="8957" spans="1:3" ht="14.5" x14ac:dyDescent="0.35">
      <c r="A8957" s="104" t="s">
        <v>1986</v>
      </c>
      <c r="B8957" s="1">
        <v>44284</v>
      </c>
      <c r="C8957">
        <v>100</v>
      </c>
    </row>
    <row r="8958" spans="1:3" ht="14.5" x14ac:dyDescent="0.35">
      <c r="A8958" s="104" t="s">
        <v>1349</v>
      </c>
      <c r="B8958" s="1">
        <v>44284</v>
      </c>
      <c r="C8958">
        <v>100</v>
      </c>
    </row>
    <row r="8959" spans="1:3" ht="14.5" x14ac:dyDescent="0.35">
      <c r="A8959" s="104" t="s">
        <v>1885</v>
      </c>
      <c r="B8959" s="1">
        <v>44284</v>
      </c>
      <c r="C8959">
        <v>100</v>
      </c>
    </row>
    <row r="8960" spans="1:3" ht="14.5" x14ac:dyDescent="0.35">
      <c r="A8960" s="104" t="s">
        <v>1349</v>
      </c>
      <c r="B8960" s="1">
        <v>44284</v>
      </c>
      <c r="C8960">
        <v>200</v>
      </c>
    </row>
    <row r="8961" spans="1:3" ht="14.5" x14ac:dyDescent="0.35">
      <c r="A8961" s="104" t="s">
        <v>1279</v>
      </c>
      <c r="B8961" s="1">
        <v>44284</v>
      </c>
      <c r="C8961">
        <v>1900</v>
      </c>
    </row>
    <row r="8962" spans="1:3" ht="14.5" x14ac:dyDescent="0.35">
      <c r="A8962" s="104" t="s">
        <v>1279</v>
      </c>
      <c r="B8962" s="1">
        <v>44284</v>
      </c>
      <c r="C8962">
        <v>2200</v>
      </c>
    </row>
    <row r="8963" spans="1:3" ht="14.5" x14ac:dyDescent="0.35">
      <c r="A8963" s="104" t="s">
        <v>1279</v>
      </c>
      <c r="B8963" s="1">
        <v>44284</v>
      </c>
      <c r="C8963">
        <v>500</v>
      </c>
    </row>
    <row r="8964" spans="1:3" ht="14.5" x14ac:dyDescent="0.35">
      <c r="A8964" s="104" t="s">
        <v>1312</v>
      </c>
      <c r="B8964" s="1">
        <v>44284</v>
      </c>
      <c r="C8964">
        <v>200</v>
      </c>
    </row>
    <row r="8965" spans="1:3" ht="14.5" x14ac:dyDescent="0.35">
      <c r="A8965" s="104" t="s">
        <v>1368</v>
      </c>
      <c r="B8965" s="1">
        <v>44285</v>
      </c>
      <c r="C8965">
        <v>100</v>
      </c>
    </row>
    <row r="8966" spans="1:3" ht="14.5" x14ac:dyDescent="0.35">
      <c r="A8966" s="104" t="s">
        <v>3703</v>
      </c>
      <c r="B8966" s="1">
        <v>44285</v>
      </c>
      <c r="C8966">
        <v>13</v>
      </c>
    </row>
    <row r="8967" spans="1:3" ht="14.5" x14ac:dyDescent="0.35">
      <c r="A8967" s="104" t="s">
        <v>1597</v>
      </c>
      <c r="B8967" s="1">
        <v>44285</v>
      </c>
      <c r="C8967">
        <v>9</v>
      </c>
    </row>
    <row r="8968" spans="1:3" ht="14.5" x14ac:dyDescent="0.35">
      <c r="A8968" s="104" t="s">
        <v>1463</v>
      </c>
      <c r="B8968" s="1">
        <v>44285</v>
      </c>
      <c r="C8968">
        <v>48</v>
      </c>
    </row>
    <row r="8969" spans="1:3" ht="14.5" x14ac:dyDescent="0.35">
      <c r="A8969" s="104" t="s">
        <v>1463</v>
      </c>
      <c r="B8969" s="1">
        <v>44285</v>
      </c>
      <c r="C8969">
        <v>16</v>
      </c>
    </row>
    <row r="8970" spans="1:3" ht="14.5" x14ac:dyDescent="0.35">
      <c r="A8970" s="104" t="s">
        <v>1324</v>
      </c>
      <c r="B8970" s="1">
        <v>44285</v>
      </c>
      <c r="C8970">
        <v>8</v>
      </c>
    </row>
    <row r="8971" spans="1:3" ht="14.5" x14ac:dyDescent="0.35">
      <c r="A8971" s="104" t="s">
        <v>1368</v>
      </c>
      <c r="B8971" s="1">
        <v>44285</v>
      </c>
      <c r="C8971">
        <v>100</v>
      </c>
    </row>
    <row r="8972" spans="1:3" ht="14.5" x14ac:dyDescent="0.35">
      <c r="A8972" s="105" t="s">
        <v>72</v>
      </c>
      <c r="B8972" s="1">
        <v>44285</v>
      </c>
      <c r="C8972">
        <v>20</v>
      </c>
    </row>
    <row r="8973" spans="1:3" ht="14.5" x14ac:dyDescent="0.35">
      <c r="A8973" s="104" t="s">
        <v>1341</v>
      </c>
      <c r="B8973" s="1">
        <v>44285</v>
      </c>
      <c r="C8973">
        <v>570</v>
      </c>
    </row>
    <row r="8974" spans="1:3" ht="14.5" x14ac:dyDescent="0.35">
      <c r="A8974" s="104" t="s">
        <v>1882</v>
      </c>
      <c r="B8974" s="1">
        <v>44285</v>
      </c>
      <c r="C8974">
        <v>50</v>
      </c>
    </row>
    <row r="8975" spans="1:3" ht="14.5" x14ac:dyDescent="0.35">
      <c r="A8975" s="104" t="s">
        <v>136</v>
      </c>
      <c r="B8975" s="1">
        <v>44285</v>
      </c>
      <c r="C8975">
        <v>4</v>
      </c>
    </row>
    <row r="8976" spans="1:3" ht="14.5" x14ac:dyDescent="0.35">
      <c r="A8976" s="104" t="s">
        <v>714</v>
      </c>
      <c r="B8976" s="1">
        <v>44285</v>
      </c>
      <c r="C8976">
        <v>4</v>
      </c>
    </row>
    <row r="8977" spans="1:3" ht="14.5" x14ac:dyDescent="0.35">
      <c r="A8977" s="104" t="s">
        <v>3786</v>
      </c>
      <c r="B8977" s="1">
        <v>44285</v>
      </c>
      <c r="C8977">
        <v>10</v>
      </c>
    </row>
    <row r="8978" spans="1:3" ht="14.5" x14ac:dyDescent="0.35">
      <c r="A8978" s="104" t="s">
        <v>3786</v>
      </c>
      <c r="B8978" s="1">
        <v>44285</v>
      </c>
      <c r="C8978">
        <v>12</v>
      </c>
    </row>
    <row r="8979" spans="1:3" ht="14.5" x14ac:dyDescent="0.35">
      <c r="A8979" s="104" t="s">
        <v>1679</v>
      </c>
      <c r="B8979" s="1">
        <v>44285</v>
      </c>
      <c r="C8979">
        <v>8</v>
      </c>
    </row>
    <row r="8980" spans="1:3" ht="14.5" x14ac:dyDescent="0.35">
      <c r="A8980" s="104" t="s">
        <v>1679</v>
      </c>
      <c r="B8980" s="1">
        <v>44285</v>
      </c>
      <c r="C8980">
        <v>8</v>
      </c>
    </row>
    <row r="8981" spans="1:3" ht="14.5" x14ac:dyDescent="0.35">
      <c r="A8981" s="104" t="s">
        <v>121</v>
      </c>
      <c r="B8981" s="1">
        <v>44285</v>
      </c>
      <c r="C8981">
        <v>1</v>
      </c>
    </row>
    <row r="8982" spans="1:3" ht="14.5" x14ac:dyDescent="0.35">
      <c r="A8982" s="104" t="s">
        <v>2805</v>
      </c>
      <c r="B8982" s="1">
        <v>44285</v>
      </c>
      <c r="C8982">
        <v>4</v>
      </c>
    </row>
    <row r="8983" spans="1:3" ht="14.5" x14ac:dyDescent="0.35">
      <c r="A8983" s="104" t="s">
        <v>1343</v>
      </c>
      <c r="B8983" s="1">
        <v>44285</v>
      </c>
      <c r="C8983">
        <v>2300</v>
      </c>
    </row>
    <row r="8984" spans="1:3" ht="14.5" x14ac:dyDescent="0.35">
      <c r="A8984" s="104" t="s">
        <v>715</v>
      </c>
      <c r="B8984" s="1">
        <v>44285</v>
      </c>
      <c r="C8984">
        <v>4</v>
      </c>
    </row>
    <row r="8985" spans="1:3" ht="14.5" x14ac:dyDescent="0.35">
      <c r="A8985" s="104" t="s">
        <v>1882</v>
      </c>
      <c r="B8985" s="1">
        <v>44285</v>
      </c>
      <c r="C8985">
        <v>50</v>
      </c>
    </row>
    <row r="8986" spans="1:3" ht="14.5" x14ac:dyDescent="0.35">
      <c r="A8986" s="104" t="s">
        <v>136</v>
      </c>
      <c r="B8986" s="1">
        <v>44285</v>
      </c>
      <c r="C8986">
        <v>4</v>
      </c>
    </row>
    <row r="8987" spans="1:3" ht="14.5" x14ac:dyDescent="0.35">
      <c r="A8987" s="104" t="s">
        <v>714</v>
      </c>
      <c r="B8987" s="1">
        <v>44285</v>
      </c>
      <c r="C8987">
        <v>4</v>
      </c>
    </row>
    <row r="8988" spans="1:3" ht="14.5" x14ac:dyDescent="0.35">
      <c r="A8988" s="104" t="s">
        <v>3786</v>
      </c>
      <c r="B8988" s="1">
        <v>44285</v>
      </c>
      <c r="C8988">
        <v>10</v>
      </c>
    </row>
    <row r="8989" spans="1:3" ht="14.5" x14ac:dyDescent="0.35">
      <c r="A8989" s="104" t="s">
        <v>3786</v>
      </c>
      <c r="B8989" s="1">
        <v>44285</v>
      </c>
      <c r="C8989">
        <v>12</v>
      </c>
    </row>
    <row r="8990" spans="1:3" ht="14.5" x14ac:dyDescent="0.35">
      <c r="A8990" s="104" t="s">
        <v>1679</v>
      </c>
      <c r="B8990" s="1">
        <v>44285</v>
      </c>
      <c r="C8990">
        <v>8</v>
      </c>
    </row>
    <row r="8991" spans="1:3" ht="14.5" x14ac:dyDescent="0.35">
      <c r="A8991" s="104" t="s">
        <v>1679</v>
      </c>
      <c r="B8991" s="1">
        <v>44285</v>
      </c>
      <c r="C8991">
        <v>8</v>
      </c>
    </row>
    <row r="8992" spans="1:3" ht="14.5" x14ac:dyDescent="0.35">
      <c r="A8992" s="104" t="s">
        <v>121</v>
      </c>
      <c r="B8992" s="1">
        <v>44285</v>
      </c>
      <c r="C8992">
        <v>1</v>
      </c>
    </row>
    <row r="8993" spans="1:3" ht="14.5" x14ac:dyDescent="0.35">
      <c r="A8993" s="104" t="s">
        <v>121</v>
      </c>
      <c r="B8993" s="1">
        <v>44285</v>
      </c>
      <c r="C8993">
        <v>3</v>
      </c>
    </row>
    <row r="8994" spans="1:3" ht="14.5" x14ac:dyDescent="0.35">
      <c r="A8994" s="104" t="s">
        <v>1551</v>
      </c>
      <c r="B8994" s="1">
        <v>44285</v>
      </c>
      <c r="C8994">
        <v>732</v>
      </c>
    </row>
    <row r="8995" spans="1:3" ht="14.5" x14ac:dyDescent="0.35">
      <c r="A8995" s="104" t="s">
        <v>1663</v>
      </c>
      <c r="B8995" s="1">
        <v>44285</v>
      </c>
      <c r="C8995">
        <v>1</v>
      </c>
    </row>
    <row r="8996" spans="1:3" ht="14.5" x14ac:dyDescent="0.35">
      <c r="A8996" s="104" t="s">
        <v>1314</v>
      </c>
      <c r="B8996" s="1">
        <v>44285</v>
      </c>
      <c r="C8996">
        <v>66</v>
      </c>
    </row>
    <row r="8997" spans="1:3" ht="14.5" x14ac:dyDescent="0.35">
      <c r="A8997" s="104" t="s">
        <v>715</v>
      </c>
      <c r="B8997" s="1">
        <v>44285</v>
      </c>
      <c r="C8997">
        <v>26</v>
      </c>
    </row>
    <row r="8998" spans="1:3" ht="14.5" x14ac:dyDescent="0.35">
      <c r="A8998" s="104" t="s">
        <v>2187</v>
      </c>
      <c r="B8998" s="1">
        <v>44285</v>
      </c>
      <c r="C8998">
        <v>1</v>
      </c>
    </row>
    <row r="8999" spans="1:3" ht="14.5" x14ac:dyDescent="0.35">
      <c r="A8999" s="104" t="s">
        <v>2187</v>
      </c>
      <c r="B8999" s="1">
        <v>44285</v>
      </c>
      <c r="C8999">
        <v>18</v>
      </c>
    </row>
    <row r="9000" spans="1:3" ht="14.5" x14ac:dyDescent="0.35">
      <c r="A9000" s="104" t="s">
        <v>2346</v>
      </c>
      <c r="B9000" s="1">
        <v>44285</v>
      </c>
      <c r="C9000">
        <v>3</v>
      </c>
    </row>
    <row r="9001" spans="1:3" ht="14.5" x14ac:dyDescent="0.35">
      <c r="A9001" s="104" t="s">
        <v>3780</v>
      </c>
      <c r="B9001" s="1">
        <v>44285</v>
      </c>
      <c r="C9001">
        <v>1</v>
      </c>
    </row>
    <row r="9002" spans="1:3" ht="14.5" x14ac:dyDescent="0.35">
      <c r="A9002" s="104" t="s">
        <v>1481</v>
      </c>
      <c r="B9002" s="1">
        <v>44285</v>
      </c>
      <c r="C9002">
        <v>50</v>
      </c>
    </row>
    <row r="9003" spans="1:3" ht="14.5" x14ac:dyDescent="0.35">
      <c r="A9003" s="104" t="s">
        <v>1399</v>
      </c>
      <c r="B9003" s="1">
        <v>44285</v>
      </c>
      <c r="C9003">
        <v>256</v>
      </c>
    </row>
    <row r="9004" spans="1:3" ht="14.5" x14ac:dyDescent="0.35">
      <c r="A9004" s="105" t="s">
        <v>716</v>
      </c>
      <c r="B9004" s="1">
        <v>44285</v>
      </c>
      <c r="C9004">
        <v>11</v>
      </c>
    </row>
    <row r="9005" spans="1:3" ht="14.5" x14ac:dyDescent="0.35">
      <c r="A9005" s="105" t="s">
        <v>375</v>
      </c>
      <c r="B9005" s="1">
        <v>44285</v>
      </c>
      <c r="C9005">
        <v>22</v>
      </c>
    </row>
    <row r="9006" spans="1:3" ht="14.5" x14ac:dyDescent="0.35">
      <c r="A9006" s="105" t="s">
        <v>414</v>
      </c>
      <c r="B9006" s="1">
        <v>44285</v>
      </c>
      <c r="C9006">
        <v>1</v>
      </c>
    </row>
    <row r="9007" spans="1:3" ht="14.5" x14ac:dyDescent="0.35">
      <c r="A9007" s="104" t="s">
        <v>688</v>
      </c>
      <c r="B9007" s="1">
        <v>44285</v>
      </c>
      <c r="C9007">
        <v>1</v>
      </c>
    </row>
    <row r="9008" spans="1:3" ht="14.5" x14ac:dyDescent="0.35">
      <c r="A9008" s="104" t="s">
        <v>3626</v>
      </c>
      <c r="B9008" s="1">
        <v>44285</v>
      </c>
      <c r="C9008">
        <v>1</v>
      </c>
    </row>
    <row r="9009" spans="1:3" ht="14.5" x14ac:dyDescent="0.35">
      <c r="A9009" s="104" t="s">
        <v>33</v>
      </c>
      <c r="B9009" s="1">
        <v>44285</v>
      </c>
      <c r="C9009">
        <v>1</v>
      </c>
    </row>
    <row r="9010" spans="1:3" ht="14.5" x14ac:dyDescent="0.35">
      <c r="A9010" s="104" t="s">
        <v>92</v>
      </c>
      <c r="B9010" s="1">
        <v>44285</v>
      </c>
      <c r="C9010">
        <v>1</v>
      </c>
    </row>
    <row r="9011" spans="1:3" ht="14.5" x14ac:dyDescent="0.35">
      <c r="A9011" s="104" t="s">
        <v>140</v>
      </c>
      <c r="B9011" s="1">
        <v>44285</v>
      </c>
      <c r="C9011">
        <v>1</v>
      </c>
    </row>
    <row r="9012" spans="1:3" ht="14.5" x14ac:dyDescent="0.35">
      <c r="A9012" s="104" t="s">
        <v>108</v>
      </c>
      <c r="B9012" s="1">
        <v>44285</v>
      </c>
      <c r="C9012">
        <v>1</v>
      </c>
    </row>
    <row r="9013" spans="1:3" ht="14.5" x14ac:dyDescent="0.35">
      <c r="A9013" s="104" t="s">
        <v>18</v>
      </c>
      <c r="B9013" s="1">
        <v>44285</v>
      </c>
      <c r="C9013">
        <v>1</v>
      </c>
    </row>
    <row r="9014" spans="1:3" ht="14.5" x14ac:dyDescent="0.35">
      <c r="A9014" s="104" t="s">
        <v>1356</v>
      </c>
      <c r="B9014" s="1">
        <v>44285</v>
      </c>
      <c r="C9014">
        <v>12</v>
      </c>
    </row>
    <row r="9015" spans="1:3" ht="14.5" x14ac:dyDescent="0.35">
      <c r="A9015" s="104" t="s">
        <v>1573</v>
      </c>
      <c r="B9015" s="1">
        <v>44285</v>
      </c>
      <c r="C9015">
        <v>48</v>
      </c>
    </row>
    <row r="9016" spans="1:3" ht="14.5" x14ac:dyDescent="0.35">
      <c r="A9016" s="104" t="s">
        <v>1358</v>
      </c>
      <c r="B9016" s="1">
        <v>44285</v>
      </c>
      <c r="C9016">
        <v>8</v>
      </c>
    </row>
    <row r="9017" spans="1:3" ht="14.5" x14ac:dyDescent="0.35">
      <c r="A9017" s="104" t="s">
        <v>1923</v>
      </c>
      <c r="B9017" s="1">
        <v>44285</v>
      </c>
      <c r="C9017">
        <v>2</v>
      </c>
    </row>
    <row r="9018" spans="1:3" ht="14.5" x14ac:dyDescent="0.35">
      <c r="A9018" s="104" t="s">
        <v>2011</v>
      </c>
      <c r="B9018" s="1">
        <v>44285</v>
      </c>
      <c r="C9018">
        <v>2</v>
      </c>
    </row>
    <row r="9019" spans="1:3" ht="14.5" x14ac:dyDescent="0.35">
      <c r="A9019" s="104" t="s">
        <v>244</v>
      </c>
      <c r="B9019" s="1">
        <v>44285</v>
      </c>
      <c r="C9019">
        <v>8</v>
      </c>
    </row>
    <row r="9020" spans="1:3" ht="14.5" x14ac:dyDescent="0.35">
      <c r="A9020" s="104" t="s">
        <v>1929</v>
      </c>
      <c r="B9020" s="1">
        <v>44285</v>
      </c>
      <c r="C9020">
        <v>1</v>
      </c>
    </row>
    <row r="9021" spans="1:3" ht="14.5" x14ac:dyDescent="0.35">
      <c r="A9021" s="104" t="s">
        <v>1929</v>
      </c>
      <c r="B9021" s="1">
        <v>44285</v>
      </c>
      <c r="C9021">
        <v>2</v>
      </c>
    </row>
    <row r="9022" spans="1:3" ht="14.5" x14ac:dyDescent="0.35">
      <c r="A9022" s="104" t="s">
        <v>172</v>
      </c>
      <c r="B9022" s="1">
        <v>44285</v>
      </c>
      <c r="C9022">
        <v>4</v>
      </c>
    </row>
    <row r="9023" spans="1:3" ht="14.5" x14ac:dyDescent="0.35">
      <c r="A9023" s="104" t="s">
        <v>392</v>
      </c>
      <c r="B9023" s="1">
        <v>44285</v>
      </c>
      <c r="C9023">
        <v>8</v>
      </c>
    </row>
    <row r="9024" spans="1:3" ht="14.5" x14ac:dyDescent="0.35">
      <c r="A9024" s="104" t="s">
        <v>1371</v>
      </c>
      <c r="B9024" s="1">
        <v>44285</v>
      </c>
      <c r="C9024">
        <v>1</v>
      </c>
    </row>
    <row r="9025" spans="1:3" ht="14.5" x14ac:dyDescent="0.35">
      <c r="A9025" s="104" t="s">
        <v>3028</v>
      </c>
      <c r="B9025" s="1">
        <v>44285</v>
      </c>
      <c r="C9025">
        <v>1</v>
      </c>
    </row>
    <row r="9026" spans="1:3" ht="14.5" x14ac:dyDescent="0.35">
      <c r="A9026" s="104" t="s">
        <v>3787</v>
      </c>
      <c r="B9026" s="1">
        <v>44285</v>
      </c>
      <c r="C9026">
        <v>16</v>
      </c>
    </row>
    <row r="9027" spans="1:3" ht="14.5" x14ac:dyDescent="0.35">
      <c r="A9027" s="104" t="s">
        <v>1927</v>
      </c>
      <c r="B9027" s="1">
        <v>44285</v>
      </c>
      <c r="C9027">
        <v>4</v>
      </c>
    </row>
    <row r="9028" spans="1:3" ht="14.5" x14ac:dyDescent="0.35">
      <c r="A9028" s="104" t="s">
        <v>3788</v>
      </c>
      <c r="B9028" s="1">
        <v>44285</v>
      </c>
      <c r="C9028">
        <v>12</v>
      </c>
    </row>
    <row r="9029" spans="1:3" ht="14.5" x14ac:dyDescent="0.35">
      <c r="A9029" s="104" t="s">
        <v>3425</v>
      </c>
      <c r="B9029" s="1">
        <v>44285</v>
      </c>
      <c r="C9029">
        <v>8</v>
      </c>
    </row>
    <row r="9030" spans="1:3" ht="14.5" x14ac:dyDescent="0.35">
      <c r="A9030" s="104" t="s">
        <v>1755</v>
      </c>
      <c r="B9030" s="1">
        <v>44285</v>
      </c>
      <c r="C9030">
        <v>16</v>
      </c>
    </row>
    <row r="9031" spans="1:3" ht="14.5" x14ac:dyDescent="0.35">
      <c r="A9031" s="104" t="s">
        <v>2774</v>
      </c>
      <c r="B9031" s="1">
        <v>44285</v>
      </c>
      <c r="C9031">
        <v>16</v>
      </c>
    </row>
    <row r="9032" spans="1:3" ht="14.5" x14ac:dyDescent="0.35">
      <c r="A9032" s="104" t="s">
        <v>3789</v>
      </c>
      <c r="B9032" s="1">
        <v>44285</v>
      </c>
      <c r="C9032">
        <v>4</v>
      </c>
    </row>
    <row r="9033" spans="1:3" ht="14.5" x14ac:dyDescent="0.35">
      <c r="A9033" s="104" t="s">
        <v>1958</v>
      </c>
      <c r="B9033" s="1">
        <v>44285</v>
      </c>
      <c r="C9033">
        <v>16</v>
      </c>
    </row>
    <row r="9034" spans="1:3" ht="14.5" x14ac:dyDescent="0.35">
      <c r="A9034" s="104" t="s">
        <v>271</v>
      </c>
      <c r="B9034" s="1">
        <v>44285</v>
      </c>
      <c r="C9034">
        <v>4</v>
      </c>
    </row>
    <row r="9035" spans="1:3" ht="14.5" x14ac:dyDescent="0.35">
      <c r="A9035" s="104" t="s">
        <v>474</v>
      </c>
      <c r="B9035" s="1">
        <v>44285</v>
      </c>
      <c r="C9035">
        <v>4</v>
      </c>
    </row>
    <row r="9036" spans="1:3" ht="14.5" x14ac:dyDescent="0.35">
      <c r="A9036" s="104" t="s">
        <v>1001</v>
      </c>
      <c r="B9036" s="1">
        <v>44285</v>
      </c>
      <c r="C9036">
        <v>8</v>
      </c>
    </row>
    <row r="9037" spans="1:3" ht="14.5" x14ac:dyDescent="0.35">
      <c r="A9037" s="104" t="s">
        <v>261</v>
      </c>
      <c r="B9037" s="1">
        <v>44285</v>
      </c>
      <c r="C9037">
        <v>16</v>
      </c>
    </row>
    <row r="9038" spans="1:3" ht="14.5" x14ac:dyDescent="0.35">
      <c r="A9038" s="104" t="s">
        <v>391</v>
      </c>
      <c r="B9038" s="1">
        <v>44285</v>
      </c>
      <c r="C9038">
        <v>2</v>
      </c>
    </row>
    <row r="9039" spans="1:3" ht="14.5" x14ac:dyDescent="0.35">
      <c r="A9039" s="104" t="s">
        <v>1942</v>
      </c>
      <c r="B9039" s="1">
        <v>44285</v>
      </c>
      <c r="C9039">
        <v>4</v>
      </c>
    </row>
    <row r="9040" spans="1:3" ht="14.5" x14ac:dyDescent="0.35">
      <c r="A9040" s="104" t="s">
        <v>3035</v>
      </c>
      <c r="B9040" s="1">
        <v>44285</v>
      </c>
      <c r="C9040">
        <v>8</v>
      </c>
    </row>
    <row r="9041" spans="1:3" ht="14.5" x14ac:dyDescent="0.35">
      <c r="A9041" s="104" t="s">
        <v>1922</v>
      </c>
      <c r="B9041" s="1">
        <v>44285</v>
      </c>
      <c r="C9041">
        <v>8</v>
      </c>
    </row>
    <row r="9042" spans="1:3" ht="14.5" x14ac:dyDescent="0.35">
      <c r="A9042" s="104" t="s">
        <v>2738</v>
      </c>
      <c r="B9042" s="1">
        <v>44285</v>
      </c>
      <c r="C9042">
        <v>16</v>
      </c>
    </row>
    <row r="9043" spans="1:3" ht="14.5" x14ac:dyDescent="0.35">
      <c r="A9043" s="104" t="s">
        <v>2743</v>
      </c>
      <c r="B9043" s="1">
        <v>44285</v>
      </c>
      <c r="C9043">
        <v>6</v>
      </c>
    </row>
    <row r="9044" spans="1:3" ht="14.5" x14ac:dyDescent="0.35">
      <c r="A9044" s="104" t="s">
        <v>2563</v>
      </c>
      <c r="B9044" s="1">
        <v>44285</v>
      </c>
      <c r="C9044">
        <v>8</v>
      </c>
    </row>
    <row r="9045" spans="1:3" ht="14.5" x14ac:dyDescent="0.35">
      <c r="A9045" s="104" t="s">
        <v>3790</v>
      </c>
      <c r="B9045" s="1">
        <v>44285</v>
      </c>
      <c r="C9045">
        <v>12</v>
      </c>
    </row>
    <row r="9046" spans="1:3" ht="14.5" x14ac:dyDescent="0.35">
      <c r="A9046" s="104" t="s">
        <v>1408</v>
      </c>
      <c r="B9046" s="1">
        <v>44285</v>
      </c>
      <c r="C9046">
        <v>16</v>
      </c>
    </row>
    <row r="9047" spans="1:3" ht="14.5" x14ac:dyDescent="0.35">
      <c r="A9047" s="104" t="s">
        <v>2012</v>
      </c>
      <c r="B9047" s="1">
        <v>44285</v>
      </c>
      <c r="C9047">
        <v>16</v>
      </c>
    </row>
    <row r="9048" spans="1:3" ht="14.5" x14ac:dyDescent="0.35">
      <c r="A9048" s="104" t="s">
        <v>1445</v>
      </c>
      <c r="B9048" s="1">
        <v>44285</v>
      </c>
      <c r="C9048">
        <v>24</v>
      </c>
    </row>
    <row r="9049" spans="1:3" ht="14.5" x14ac:dyDescent="0.35">
      <c r="A9049" s="104" t="s">
        <v>1710</v>
      </c>
      <c r="B9049" s="1">
        <v>44285</v>
      </c>
      <c r="C9049">
        <v>32</v>
      </c>
    </row>
    <row r="9050" spans="1:3" ht="14.5" x14ac:dyDescent="0.35">
      <c r="A9050" s="104" t="s">
        <v>1498</v>
      </c>
      <c r="B9050" s="1">
        <v>44285</v>
      </c>
      <c r="C9050">
        <v>16</v>
      </c>
    </row>
    <row r="9051" spans="1:3" ht="14.5" x14ac:dyDescent="0.35">
      <c r="A9051" s="104" t="s">
        <v>121</v>
      </c>
      <c r="B9051" s="1">
        <v>44285</v>
      </c>
      <c r="C9051">
        <v>2</v>
      </c>
    </row>
    <row r="9052" spans="1:3" ht="14.5" x14ac:dyDescent="0.35">
      <c r="A9052" s="104" t="s">
        <v>2900</v>
      </c>
      <c r="B9052" s="1">
        <v>44285</v>
      </c>
      <c r="C9052">
        <v>4</v>
      </c>
    </row>
    <row r="9053" spans="1:3" ht="14.5" x14ac:dyDescent="0.35">
      <c r="A9053" s="104" t="s">
        <v>181</v>
      </c>
      <c r="B9053" s="1">
        <v>44285</v>
      </c>
      <c r="C9053">
        <v>1</v>
      </c>
    </row>
    <row r="9054" spans="1:3" ht="14.5" x14ac:dyDescent="0.35">
      <c r="A9054" s="104" t="s">
        <v>1504</v>
      </c>
      <c r="B9054" s="1">
        <v>44285</v>
      </c>
      <c r="C9054">
        <v>16</v>
      </c>
    </row>
    <row r="9055" spans="1:3" ht="14.5" x14ac:dyDescent="0.35">
      <c r="A9055" s="104" t="s">
        <v>9</v>
      </c>
      <c r="B9055" s="1">
        <v>44285</v>
      </c>
      <c r="C9055">
        <v>3</v>
      </c>
    </row>
    <row r="9056" spans="1:3" ht="14.5" x14ac:dyDescent="0.35">
      <c r="A9056" s="104" t="s">
        <v>10</v>
      </c>
      <c r="B9056" s="1">
        <v>44285</v>
      </c>
      <c r="C9056">
        <v>1</v>
      </c>
    </row>
    <row r="9057" spans="1:3" ht="14.5" x14ac:dyDescent="0.35">
      <c r="A9057" s="104" t="s">
        <v>2033</v>
      </c>
      <c r="B9057" s="1">
        <v>44285</v>
      </c>
      <c r="C9057">
        <v>1</v>
      </c>
    </row>
    <row r="9058" spans="1:3" ht="14.5" x14ac:dyDescent="0.35">
      <c r="A9058" s="104" t="s">
        <v>1580</v>
      </c>
      <c r="B9058" s="1">
        <v>44285</v>
      </c>
      <c r="C9058">
        <v>1</v>
      </c>
    </row>
    <row r="9059" spans="1:3" ht="14.5" x14ac:dyDescent="0.35">
      <c r="A9059" s="104" t="s">
        <v>3048</v>
      </c>
      <c r="B9059" s="1">
        <v>44285</v>
      </c>
      <c r="C9059">
        <v>2</v>
      </c>
    </row>
    <row r="9060" spans="1:3" ht="14.5" x14ac:dyDescent="0.35">
      <c r="A9060" s="104" t="s">
        <v>3344</v>
      </c>
      <c r="B9060" s="1">
        <v>44285</v>
      </c>
      <c r="C9060">
        <v>1</v>
      </c>
    </row>
    <row r="9061" spans="1:3" ht="14.5" x14ac:dyDescent="0.35">
      <c r="A9061" s="104" t="s">
        <v>3119</v>
      </c>
      <c r="B9061" s="1">
        <v>44285</v>
      </c>
      <c r="C9061">
        <v>4</v>
      </c>
    </row>
    <row r="9062" spans="1:3" ht="14.5" x14ac:dyDescent="0.35">
      <c r="A9062" s="104" t="s">
        <v>825</v>
      </c>
      <c r="B9062" s="1">
        <v>44285</v>
      </c>
      <c r="C9062">
        <v>1</v>
      </c>
    </row>
    <row r="9063" spans="1:3" ht="14.5" x14ac:dyDescent="0.35">
      <c r="A9063" s="104" t="s">
        <v>395</v>
      </c>
      <c r="B9063" s="1">
        <v>44285</v>
      </c>
      <c r="C9063">
        <v>1</v>
      </c>
    </row>
    <row r="9064" spans="1:3" ht="14.5" x14ac:dyDescent="0.35">
      <c r="A9064" s="104" t="s">
        <v>1692</v>
      </c>
      <c r="B9064" s="1">
        <v>44285</v>
      </c>
      <c r="C9064">
        <v>100</v>
      </c>
    </row>
    <row r="9065" spans="1:3" ht="14.5" x14ac:dyDescent="0.35">
      <c r="A9065" s="104" t="s">
        <v>1921</v>
      </c>
      <c r="B9065" s="1">
        <v>44285</v>
      </c>
      <c r="C9065">
        <v>8</v>
      </c>
    </row>
    <row r="9066" spans="1:3" ht="14.5" x14ac:dyDescent="0.35">
      <c r="A9066" s="104" t="s">
        <v>1923</v>
      </c>
      <c r="B9066" s="1">
        <v>44285</v>
      </c>
      <c r="C9066">
        <v>4</v>
      </c>
    </row>
    <row r="9067" spans="1:3" ht="14.5" x14ac:dyDescent="0.35">
      <c r="A9067" s="104" t="s">
        <v>1450</v>
      </c>
      <c r="B9067" s="1">
        <v>44285</v>
      </c>
      <c r="C9067">
        <v>32</v>
      </c>
    </row>
    <row r="9068" spans="1:3" ht="14.5" x14ac:dyDescent="0.35">
      <c r="A9068" s="104" t="s">
        <v>1688</v>
      </c>
      <c r="B9068" s="1">
        <v>44285</v>
      </c>
      <c r="C9068">
        <v>16</v>
      </c>
    </row>
    <row r="9069" spans="1:3" ht="14.5" x14ac:dyDescent="0.35">
      <c r="A9069" s="104" t="s">
        <v>1709</v>
      </c>
      <c r="B9069" s="1">
        <v>44285</v>
      </c>
      <c r="C9069">
        <v>16</v>
      </c>
    </row>
    <row r="9070" spans="1:3" ht="14.5" x14ac:dyDescent="0.35">
      <c r="A9070" s="104" t="s">
        <v>1820</v>
      </c>
      <c r="B9070" s="1">
        <v>44285</v>
      </c>
      <c r="C9070">
        <v>4</v>
      </c>
    </row>
    <row r="9071" spans="1:3" ht="14.5" x14ac:dyDescent="0.35">
      <c r="A9071" s="104" t="s">
        <v>1927</v>
      </c>
      <c r="B9071" s="1">
        <v>44285</v>
      </c>
      <c r="C9071">
        <v>16</v>
      </c>
    </row>
    <row r="9072" spans="1:3" ht="14.5" x14ac:dyDescent="0.35">
      <c r="A9072" s="104" t="s">
        <v>1712</v>
      </c>
      <c r="B9072" s="1">
        <v>44285</v>
      </c>
      <c r="C9072">
        <v>88</v>
      </c>
    </row>
    <row r="9073" spans="1:3" ht="14.5" x14ac:dyDescent="0.35">
      <c r="A9073" s="104" t="s">
        <v>1755</v>
      </c>
      <c r="B9073" s="1">
        <v>44285</v>
      </c>
      <c r="C9073">
        <v>12</v>
      </c>
    </row>
    <row r="9074" spans="1:3" ht="14.5" x14ac:dyDescent="0.35">
      <c r="A9074" s="104" t="s">
        <v>1941</v>
      </c>
      <c r="B9074" s="1">
        <v>44285</v>
      </c>
      <c r="C9074">
        <v>16</v>
      </c>
    </row>
    <row r="9075" spans="1:3" ht="14.5" x14ac:dyDescent="0.35">
      <c r="A9075" s="104" t="s">
        <v>2656</v>
      </c>
      <c r="B9075" s="1">
        <v>44285</v>
      </c>
      <c r="C9075">
        <v>8</v>
      </c>
    </row>
    <row r="9076" spans="1:3" ht="14.5" x14ac:dyDescent="0.35">
      <c r="A9076" s="104" t="s">
        <v>2455</v>
      </c>
      <c r="B9076" s="1">
        <v>44285</v>
      </c>
      <c r="C9076">
        <v>8</v>
      </c>
    </row>
    <row r="9077" spans="1:3" ht="14.5" x14ac:dyDescent="0.35">
      <c r="A9077" s="104" t="s">
        <v>3107</v>
      </c>
      <c r="B9077" s="1">
        <v>44285</v>
      </c>
      <c r="C9077">
        <v>6</v>
      </c>
    </row>
    <row r="9078" spans="1:3" ht="14.5" x14ac:dyDescent="0.35">
      <c r="A9078" s="104" t="s">
        <v>1491</v>
      </c>
      <c r="B9078" s="1">
        <v>44285</v>
      </c>
      <c r="C9078">
        <v>16</v>
      </c>
    </row>
    <row r="9079" spans="1:3" ht="14.5" x14ac:dyDescent="0.35">
      <c r="A9079" s="104" t="s">
        <v>2268</v>
      </c>
      <c r="B9079" s="1">
        <v>44285</v>
      </c>
      <c r="C9079">
        <v>16</v>
      </c>
    </row>
    <row r="9080" spans="1:3" ht="14.5" x14ac:dyDescent="0.35">
      <c r="A9080" s="104" t="s">
        <v>1408</v>
      </c>
      <c r="B9080" s="1">
        <v>44285</v>
      </c>
      <c r="C9080">
        <v>16</v>
      </c>
    </row>
    <row r="9081" spans="1:3" ht="14.5" x14ac:dyDescent="0.35">
      <c r="A9081" s="104" t="s">
        <v>1862</v>
      </c>
      <c r="B9081" s="1">
        <v>44285</v>
      </c>
      <c r="C9081">
        <v>16</v>
      </c>
    </row>
    <row r="9082" spans="1:3" ht="14.5" x14ac:dyDescent="0.35">
      <c r="A9082" s="104" t="s">
        <v>1864</v>
      </c>
      <c r="B9082" s="1">
        <v>44285</v>
      </c>
      <c r="C9082">
        <v>8</v>
      </c>
    </row>
    <row r="9083" spans="1:3" ht="14.5" x14ac:dyDescent="0.35">
      <c r="A9083" s="104" t="s">
        <v>1864</v>
      </c>
      <c r="B9083" s="1">
        <v>44285</v>
      </c>
      <c r="C9083">
        <v>8</v>
      </c>
    </row>
    <row r="9084" spans="1:3" ht="14.5" x14ac:dyDescent="0.35">
      <c r="A9084" s="104" t="s">
        <v>1442</v>
      </c>
      <c r="B9084" s="1">
        <v>44285</v>
      </c>
      <c r="C9084">
        <v>16</v>
      </c>
    </row>
    <row r="9085" spans="1:3" ht="14.5" x14ac:dyDescent="0.35">
      <c r="A9085" s="104" t="s">
        <v>1499</v>
      </c>
      <c r="B9085" s="1">
        <v>44285</v>
      </c>
      <c r="C9085">
        <v>8</v>
      </c>
    </row>
    <row r="9086" spans="1:3" ht="14.5" x14ac:dyDescent="0.35">
      <c r="A9086" s="104" t="s">
        <v>3593</v>
      </c>
      <c r="B9086" s="1">
        <v>44285</v>
      </c>
      <c r="C9086">
        <v>8</v>
      </c>
    </row>
    <row r="9087" spans="1:3" ht="14.5" x14ac:dyDescent="0.35">
      <c r="A9087" s="104" t="s">
        <v>1444</v>
      </c>
      <c r="B9087" s="1">
        <v>44285</v>
      </c>
      <c r="C9087">
        <v>16</v>
      </c>
    </row>
    <row r="9088" spans="1:3" ht="14.5" x14ac:dyDescent="0.35">
      <c r="A9088" s="104" t="s">
        <v>1445</v>
      </c>
      <c r="B9088" s="1">
        <v>44285</v>
      </c>
      <c r="C9088">
        <v>24</v>
      </c>
    </row>
    <row r="9089" spans="1:3" ht="14.5" x14ac:dyDescent="0.35">
      <c r="A9089" s="104" t="s">
        <v>1588</v>
      </c>
      <c r="B9089" s="1">
        <v>44285</v>
      </c>
      <c r="C9089">
        <v>12</v>
      </c>
    </row>
    <row r="9090" spans="1:3" ht="14.5" x14ac:dyDescent="0.35">
      <c r="A9090" s="104" t="s">
        <v>1571</v>
      </c>
      <c r="B9090" s="1">
        <v>44285</v>
      </c>
      <c r="C9090">
        <v>16</v>
      </c>
    </row>
    <row r="9091" spans="1:3" ht="14.5" x14ac:dyDescent="0.35">
      <c r="A9091" s="104" t="s">
        <v>1498</v>
      </c>
      <c r="B9091" s="1">
        <v>44285</v>
      </c>
      <c r="C9091">
        <v>32</v>
      </c>
    </row>
    <row r="9092" spans="1:3" ht="14.5" x14ac:dyDescent="0.35">
      <c r="A9092" s="104" t="s">
        <v>1421</v>
      </c>
      <c r="B9092" s="1">
        <v>44285</v>
      </c>
      <c r="C9092">
        <v>32</v>
      </c>
    </row>
    <row r="9093" spans="1:3" ht="14.5" x14ac:dyDescent="0.35">
      <c r="A9093" s="104" t="s">
        <v>1659</v>
      </c>
      <c r="B9093" s="1">
        <v>44285</v>
      </c>
      <c r="C9093">
        <v>8</v>
      </c>
    </row>
    <row r="9094" spans="1:3" ht="14.5" x14ac:dyDescent="0.35">
      <c r="A9094" s="104" t="s">
        <v>1346</v>
      </c>
      <c r="B9094" s="1">
        <v>44285</v>
      </c>
      <c r="C9094">
        <v>20</v>
      </c>
    </row>
    <row r="9095" spans="1:3" ht="14.5" x14ac:dyDescent="0.35">
      <c r="A9095" s="104" t="s">
        <v>1468</v>
      </c>
      <c r="B9095" s="1">
        <v>44285</v>
      </c>
      <c r="C9095">
        <v>2</v>
      </c>
    </row>
    <row r="9096" spans="1:3" ht="14.5" x14ac:dyDescent="0.35">
      <c r="A9096" s="104" t="s">
        <v>2042</v>
      </c>
      <c r="B9096" s="1">
        <v>44285</v>
      </c>
      <c r="C9096">
        <v>5</v>
      </c>
    </row>
    <row r="9097" spans="1:3" ht="14.5" x14ac:dyDescent="0.35">
      <c r="A9097" s="104" t="s">
        <v>8</v>
      </c>
      <c r="B9097" s="1">
        <v>44285</v>
      </c>
      <c r="C9097">
        <v>6</v>
      </c>
    </row>
    <row r="9098" spans="1:3" ht="14.5" x14ac:dyDescent="0.35">
      <c r="A9098" s="104" t="s">
        <v>1314</v>
      </c>
      <c r="B9098" s="1">
        <v>44285</v>
      </c>
      <c r="C9098">
        <v>50</v>
      </c>
    </row>
    <row r="9099" spans="1:3" ht="14.5" x14ac:dyDescent="0.35">
      <c r="A9099" s="104" t="s">
        <v>9</v>
      </c>
      <c r="B9099" s="1">
        <v>44285</v>
      </c>
      <c r="C9099">
        <v>2</v>
      </c>
    </row>
    <row r="9100" spans="1:3" ht="14.5" x14ac:dyDescent="0.35">
      <c r="A9100" s="104" t="s">
        <v>10</v>
      </c>
      <c r="B9100" s="1">
        <v>44285</v>
      </c>
      <c r="C9100">
        <v>2</v>
      </c>
    </row>
    <row r="9101" spans="1:3" ht="14.5" x14ac:dyDescent="0.35">
      <c r="A9101" s="104" t="s">
        <v>1605</v>
      </c>
      <c r="B9101" s="1">
        <v>44285</v>
      </c>
      <c r="C9101">
        <v>4</v>
      </c>
    </row>
    <row r="9102" spans="1:3" ht="14.5" x14ac:dyDescent="0.35">
      <c r="A9102" s="105" t="s">
        <v>548</v>
      </c>
      <c r="B9102" s="1">
        <v>44285</v>
      </c>
      <c r="C9102">
        <v>3</v>
      </c>
    </row>
    <row r="9103" spans="1:3" ht="14.5" x14ac:dyDescent="0.35">
      <c r="A9103" s="105" t="s">
        <v>230</v>
      </c>
      <c r="B9103" s="1">
        <v>44285</v>
      </c>
      <c r="C9103">
        <v>6</v>
      </c>
    </row>
    <row r="9104" spans="1:3" ht="14.5" x14ac:dyDescent="0.35">
      <c r="A9104" s="105" t="s">
        <v>1109</v>
      </c>
      <c r="B9104" s="1">
        <v>44285</v>
      </c>
      <c r="C9104">
        <v>2</v>
      </c>
    </row>
    <row r="9105" spans="1:3" ht="14.5" x14ac:dyDescent="0.35">
      <c r="A9105" s="105" t="s">
        <v>1109</v>
      </c>
      <c r="B9105" s="1">
        <v>44285</v>
      </c>
      <c r="C9105">
        <v>2</v>
      </c>
    </row>
    <row r="9106" spans="1:3" ht="14.5" x14ac:dyDescent="0.35">
      <c r="A9106" s="105" t="s">
        <v>1109</v>
      </c>
      <c r="B9106" s="1">
        <v>44285</v>
      </c>
      <c r="C9106">
        <v>6</v>
      </c>
    </row>
    <row r="9107" spans="1:3" ht="14.5" x14ac:dyDescent="0.35">
      <c r="A9107" s="105" t="s">
        <v>1109</v>
      </c>
      <c r="B9107" s="1">
        <v>44285</v>
      </c>
      <c r="C9107">
        <v>4</v>
      </c>
    </row>
    <row r="9108" spans="1:3" ht="14.5" x14ac:dyDescent="0.35">
      <c r="A9108" s="105" t="s">
        <v>231</v>
      </c>
      <c r="B9108" s="1">
        <v>44285</v>
      </c>
      <c r="C9108">
        <v>5</v>
      </c>
    </row>
    <row r="9109" spans="1:3" ht="14.5" x14ac:dyDescent="0.35">
      <c r="A9109" s="105" t="s">
        <v>231</v>
      </c>
      <c r="B9109" s="1">
        <v>44285</v>
      </c>
      <c r="C9109">
        <v>5</v>
      </c>
    </row>
    <row r="9110" spans="1:3" ht="14.5" x14ac:dyDescent="0.35">
      <c r="A9110" s="104" t="s">
        <v>967</v>
      </c>
      <c r="B9110" s="1">
        <v>44285</v>
      </c>
      <c r="C9110">
        <v>5</v>
      </c>
    </row>
    <row r="9111" spans="1:3" ht="14.5" x14ac:dyDescent="0.35">
      <c r="A9111" s="104" t="s">
        <v>3415</v>
      </c>
      <c r="B9111" s="1">
        <v>44285</v>
      </c>
      <c r="C9111">
        <v>8</v>
      </c>
    </row>
    <row r="9112" spans="1:3" ht="14.5" x14ac:dyDescent="0.35">
      <c r="A9112" s="104" t="s">
        <v>3415</v>
      </c>
      <c r="B9112" s="1">
        <v>44285</v>
      </c>
      <c r="C9112">
        <v>2</v>
      </c>
    </row>
    <row r="9113" spans="1:3" ht="14.5" x14ac:dyDescent="0.35">
      <c r="A9113" s="104" t="s">
        <v>1346</v>
      </c>
      <c r="B9113" s="1">
        <v>44285</v>
      </c>
      <c r="C9113">
        <v>144</v>
      </c>
    </row>
    <row r="9114" spans="1:3" ht="14.5" x14ac:dyDescent="0.35">
      <c r="A9114" s="104" t="s">
        <v>1580</v>
      </c>
      <c r="B9114" s="1">
        <v>44285</v>
      </c>
      <c r="C9114">
        <v>28</v>
      </c>
    </row>
    <row r="9115" spans="1:3" ht="14.5" x14ac:dyDescent="0.35">
      <c r="A9115" s="104" t="s">
        <v>1580</v>
      </c>
      <c r="B9115" s="1">
        <v>44285</v>
      </c>
      <c r="C9115">
        <v>29</v>
      </c>
    </row>
    <row r="9116" spans="1:3" ht="14.5" x14ac:dyDescent="0.35">
      <c r="A9116" s="104" t="s">
        <v>1580</v>
      </c>
      <c r="B9116" s="1">
        <v>44285</v>
      </c>
      <c r="C9116">
        <v>3</v>
      </c>
    </row>
    <row r="9117" spans="1:3" ht="14.5" x14ac:dyDescent="0.35">
      <c r="A9117" s="104" t="s">
        <v>2042</v>
      </c>
      <c r="B9117" s="1">
        <v>44285</v>
      </c>
      <c r="C9117">
        <v>19</v>
      </c>
    </row>
    <row r="9118" spans="1:3" ht="14.5" x14ac:dyDescent="0.35">
      <c r="A9118" s="104" t="s">
        <v>2042</v>
      </c>
      <c r="B9118" s="1">
        <v>44285</v>
      </c>
      <c r="C9118">
        <v>31</v>
      </c>
    </row>
    <row r="9119" spans="1:3" ht="14.5" x14ac:dyDescent="0.35">
      <c r="A9119" s="104" t="s">
        <v>1356</v>
      </c>
      <c r="B9119" s="1">
        <v>44285</v>
      </c>
      <c r="C9119">
        <v>8</v>
      </c>
    </row>
    <row r="9120" spans="1:3" ht="14.5" x14ac:dyDescent="0.35">
      <c r="A9120" s="104" t="s">
        <v>214</v>
      </c>
      <c r="B9120" s="1">
        <v>44285</v>
      </c>
      <c r="C9120">
        <v>3</v>
      </c>
    </row>
    <row r="9121" spans="1:3" ht="14.5" x14ac:dyDescent="0.35">
      <c r="A9121" s="104" t="s">
        <v>319</v>
      </c>
      <c r="B9121" s="1">
        <v>44285</v>
      </c>
      <c r="C9121">
        <v>1</v>
      </c>
    </row>
    <row r="9122" spans="1:3" ht="14.5" x14ac:dyDescent="0.35">
      <c r="A9122" s="104" t="s">
        <v>86</v>
      </c>
      <c r="B9122" s="1">
        <v>44285</v>
      </c>
      <c r="C9122">
        <v>1</v>
      </c>
    </row>
    <row r="9123" spans="1:3" ht="14.5" x14ac:dyDescent="0.35">
      <c r="A9123" s="104" t="s">
        <v>1498</v>
      </c>
      <c r="B9123" s="1">
        <v>44285</v>
      </c>
      <c r="C9123">
        <v>32</v>
      </c>
    </row>
    <row r="9124" spans="1:3" ht="14.5" x14ac:dyDescent="0.35">
      <c r="A9124" s="104" t="s">
        <v>1069</v>
      </c>
      <c r="B9124" s="1">
        <v>44285</v>
      </c>
      <c r="C9124">
        <v>1</v>
      </c>
    </row>
    <row r="9125" spans="1:3" ht="14.5" x14ac:dyDescent="0.35">
      <c r="A9125" s="104" t="s">
        <v>2361</v>
      </c>
      <c r="B9125" s="1">
        <v>44285</v>
      </c>
      <c r="C9125">
        <v>1</v>
      </c>
    </row>
    <row r="9126" spans="1:3" ht="14.5" x14ac:dyDescent="0.35">
      <c r="A9126" s="104" t="s">
        <v>2467</v>
      </c>
      <c r="B9126" s="1">
        <v>44285</v>
      </c>
      <c r="C9126">
        <v>100</v>
      </c>
    </row>
    <row r="9127" spans="1:3" ht="14.5" x14ac:dyDescent="0.35">
      <c r="A9127" s="104" t="s">
        <v>2468</v>
      </c>
      <c r="B9127" s="1">
        <v>44285</v>
      </c>
      <c r="C9127">
        <v>100</v>
      </c>
    </row>
    <row r="9128" spans="1:3" ht="14.5" x14ac:dyDescent="0.35">
      <c r="A9128" s="104" t="s">
        <v>3791</v>
      </c>
      <c r="B9128" s="1">
        <v>44285</v>
      </c>
      <c r="C9128">
        <v>25</v>
      </c>
    </row>
    <row r="9129" spans="1:3" ht="14.5" x14ac:dyDescent="0.35">
      <c r="A9129" s="104" t="s">
        <v>97</v>
      </c>
      <c r="B9129" s="1">
        <v>44285</v>
      </c>
      <c r="C9129">
        <v>1</v>
      </c>
    </row>
    <row r="9130" spans="1:3" ht="14.5" x14ac:dyDescent="0.35">
      <c r="A9130" s="104" t="s">
        <v>38</v>
      </c>
      <c r="B9130" s="1">
        <v>44285</v>
      </c>
      <c r="C9130">
        <v>1</v>
      </c>
    </row>
    <row r="9131" spans="1:3" ht="14.5" x14ac:dyDescent="0.35">
      <c r="A9131" s="104" t="s">
        <v>36</v>
      </c>
      <c r="B9131" s="1">
        <v>44285</v>
      </c>
      <c r="C9131">
        <v>1</v>
      </c>
    </row>
    <row r="9132" spans="1:3" ht="14.5" x14ac:dyDescent="0.35">
      <c r="A9132" s="104" t="s">
        <v>3792</v>
      </c>
      <c r="B9132" s="1">
        <v>44285</v>
      </c>
      <c r="C9132">
        <v>10</v>
      </c>
    </row>
    <row r="9133" spans="1:3" ht="14.5" x14ac:dyDescent="0.35">
      <c r="A9133" s="104" t="s">
        <v>2199</v>
      </c>
      <c r="B9133" s="1">
        <v>44285</v>
      </c>
      <c r="C9133">
        <v>50</v>
      </c>
    </row>
    <row r="9134" spans="1:3" ht="14.5" x14ac:dyDescent="0.35">
      <c r="A9134" s="104" t="s">
        <v>33</v>
      </c>
      <c r="B9134" s="1">
        <v>44285</v>
      </c>
      <c r="C9134">
        <v>2</v>
      </c>
    </row>
    <row r="9135" spans="1:3" ht="14.5" x14ac:dyDescent="0.35">
      <c r="A9135" s="104" t="s">
        <v>34</v>
      </c>
      <c r="B9135" s="1">
        <v>44285</v>
      </c>
      <c r="C9135">
        <v>3</v>
      </c>
    </row>
    <row r="9136" spans="1:3" ht="14.5" x14ac:dyDescent="0.35">
      <c r="A9136" s="104" t="s">
        <v>106</v>
      </c>
      <c r="B9136" s="1">
        <v>44285</v>
      </c>
      <c r="C9136">
        <v>1</v>
      </c>
    </row>
    <row r="9137" spans="1:3" ht="14.5" x14ac:dyDescent="0.35">
      <c r="A9137" s="104" t="s">
        <v>108</v>
      </c>
      <c r="B9137" s="1">
        <v>44285</v>
      </c>
      <c r="C9137">
        <v>1</v>
      </c>
    </row>
    <row r="9138" spans="1:3" ht="14.5" x14ac:dyDescent="0.35">
      <c r="A9138" s="104" t="s">
        <v>39</v>
      </c>
      <c r="B9138" s="1">
        <v>44285</v>
      </c>
      <c r="C9138">
        <v>1</v>
      </c>
    </row>
    <row r="9139" spans="1:3" ht="14.5" x14ac:dyDescent="0.35">
      <c r="A9139" s="104" t="s">
        <v>163</v>
      </c>
      <c r="B9139" s="1">
        <v>44285</v>
      </c>
      <c r="C9139">
        <v>1</v>
      </c>
    </row>
    <row r="9140" spans="1:3" ht="14.5" x14ac:dyDescent="0.35">
      <c r="A9140" s="104" t="s">
        <v>18</v>
      </c>
      <c r="B9140" s="1">
        <v>44285</v>
      </c>
      <c r="C9140">
        <v>2</v>
      </c>
    </row>
    <row r="9141" spans="1:3" ht="14.5" x14ac:dyDescent="0.35">
      <c r="A9141" s="104" t="s">
        <v>125</v>
      </c>
      <c r="B9141" s="1">
        <v>44285</v>
      </c>
      <c r="C9141">
        <v>1</v>
      </c>
    </row>
    <row r="9142" spans="1:3" ht="14.5" x14ac:dyDescent="0.35">
      <c r="A9142" s="104" t="s">
        <v>267</v>
      </c>
      <c r="B9142" s="1">
        <v>44285</v>
      </c>
      <c r="C9142">
        <v>1</v>
      </c>
    </row>
    <row r="9143" spans="1:3" ht="14.5" x14ac:dyDescent="0.35">
      <c r="A9143" s="104" t="s">
        <v>41</v>
      </c>
      <c r="B9143" s="1">
        <v>44285</v>
      </c>
      <c r="C9143">
        <v>1</v>
      </c>
    </row>
    <row r="9144" spans="1:3" ht="14.5" x14ac:dyDescent="0.35">
      <c r="A9144" s="104" t="s">
        <v>1692</v>
      </c>
      <c r="B9144" s="1">
        <v>44285</v>
      </c>
      <c r="C9144">
        <v>25</v>
      </c>
    </row>
    <row r="9145" spans="1:3" ht="14.5" x14ac:dyDescent="0.35">
      <c r="A9145" s="104" t="s">
        <v>1713</v>
      </c>
      <c r="B9145" s="1">
        <v>44285</v>
      </c>
      <c r="C9145">
        <v>24</v>
      </c>
    </row>
    <row r="9146" spans="1:3" ht="14.5" x14ac:dyDescent="0.35">
      <c r="A9146" s="104" t="s">
        <v>1356</v>
      </c>
      <c r="B9146" s="1">
        <v>44285</v>
      </c>
      <c r="C9146">
        <v>12</v>
      </c>
    </row>
    <row r="9147" spans="1:3" ht="14.5" x14ac:dyDescent="0.35">
      <c r="A9147" s="104" t="s">
        <v>1573</v>
      </c>
      <c r="B9147" s="1">
        <v>44285</v>
      </c>
      <c r="C9147">
        <v>48</v>
      </c>
    </row>
    <row r="9148" spans="1:3" ht="14.5" x14ac:dyDescent="0.35">
      <c r="A9148" s="104" t="s">
        <v>1921</v>
      </c>
      <c r="B9148" s="1">
        <v>44285</v>
      </c>
      <c r="C9148">
        <v>8</v>
      </c>
    </row>
    <row r="9149" spans="1:3" ht="14.5" x14ac:dyDescent="0.35">
      <c r="A9149" s="104" t="s">
        <v>1362</v>
      </c>
      <c r="B9149" s="1">
        <v>44285</v>
      </c>
      <c r="C9149">
        <v>60</v>
      </c>
    </row>
    <row r="9150" spans="1:3" ht="14.5" x14ac:dyDescent="0.35">
      <c r="A9150" s="104" t="s">
        <v>1687</v>
      </c>
      <c r="B9150" s="1">
        <v>44285</v>
      </c>
      <c r="C9150">
        <v>8</v>
      </c>
    </row>
    <row r="9151" spans="1:3" ht="14.5" x14ac:dyDescent="0.35">
      <c r="A9151" s="104" t="s">
        <v>1923</v>
      </c>
      <c r="B9151" s="1">
        <v>44285</v>
      </c>
      <c r="C9151">
        <v>5</v>
      </c>
    </row>
    <row r="9152" spans="1:3" ht="14.5" x14ac:dyDescent="0.35">
      <c r="A9152" s="104" t="s">
        <v>3793</v>
      </c>
      <c r="B9152" s="1">
        <v>44285</v>
      </c>
      <c r="C9152">
        <v>25</v>
      </c>
    </row>
    <row r="9153" spans="1:3" ht="14.5" x14ac:dyDescent="0.35">
      <c r="A9153" s="104" t="s">
        <v>21</v>
      </c>
      <c r="B9153" s="1">
        <v>44285</v>
      </c>
      <c r="C9153">
        <v>12</v>
      </c>
    </row>
    <row r="9154" spans="1:3" ht="14.5" x14ac:dyDescent="0.35">
      <c r="A9154" s="104" t="s">
        <v>48</v>
      </c>
      <c r="B9154" s="1">
        <v>44285</v>
      </c>
      <c r="C9154">
        <v>4</v>
      </c>
    </row>
    <row r="9155" spans="1:3" ht="14.5" x14ac:dyDescent="0.35">
      <c r="A9155" s="104" t="s">
        <v>248</v>
      </c>
      <c r="B9155" s="1">
        <v>44285</v>
      </c>
      <c r="C9155">
        <v>4</v>
      </c>
    </row>
    <row r="9156" spans="1:3" ht="14.5" x14ac:dyDescent="0.35">
      <c r="A9156" s="104" t="s">
        <v>117</v>
      </c>
      <c r="B9156" s="1">
        <v>44285</v>
      </c>
      <c r="C9156">
        <v>4</v>
      </c>
    </row>
    <row r="9157" spans="1:3" ht="14.5" x14ac:dyDescent="0.35">
      <c r="A9157" s="104" t="s">
        <v>22</v>
      </c>
      <c r="B9157" s="1">
        <v>44285</v>
      </c>
      <c r="C9157">
        <v>8</v>
      </c>
    </row>
    <row r="9158" spans="1:3" ht="14.5" x14ac:dyDescent="0.35">
      <c r="A9158" s="104" t="s">
        <v>1736</v>
      </c>
      <c r="B9158" s="1">
        <v>44285</v>
      </c>
      <c r="C9158">
        <v>100</v>
      </c>
    </row>
    <row r="9159" spans="1:3" ht="14.5" x14ac:dyDescent="0.35">
      <c r="A9159" s="104" t="s">
        <v>3794</v>
      </c>
      <c r="B9159" s="1">
        <v>44285</v>
      </c>
      <c r="C9159">
        <v>4</v>
      </c>
    </row>
    <row r="9160" spans="1:3" ht="14.5" x14ac:dyDescent="0.35">
      <c r="A9160" s="104" t="s">
        <v>1712</v>
      </c>
      <c r="B9160" s="1">
        <v>44285</v>
      </c>
      <c r="C9160">
        <v>44</v>
      </c>
    </row>
    <row r="9161" spans="1:3" ht="14.5" x14ac:dyDescent="0.35">
      <c r="A9161" s="104" t="s">
        <v>2824</v>
      </c>
      <c r="B9161" s="1">
        <v>44285</v>
      </c>
      <c r="C9161">
        <v>16</v>
      </c>
    </row>
    <row r="9162" spans="1:3" ht="14.5" x14ac:dyDescent="0.35">
      <c r="A9162" s="104" t="s">
        <v>2339</v>
      </c>
      <c r="B9162" s="1">
        <v>44285</v>
      </c>
      <c r="C9162">
        <v>16</v>
      </c>
    </row>
    <row r="9163" spans="1:3" ht="14.5" x14ac:dyDescent="0.35">
      <c r="A9163" s="104" t="s">
        <v>281</v>
      </c>
      <c r="B9163" s="1">
        <v>44285</v>
      </c>
      <c r="C9163">
        <v>16</v>
      </c>
    </row>
    <row r="9164" spans="1:3" ht="14.5" x14ac:dyDescent="0.35">
      <c r="A9164" s="104" t="s">
        <v>128</v>
      </c>
      <c r="B9164" s="1">
        <v>44285</v>
      </c>
      <c r="C9164">
        <v>4</v>
      </c>
    </row>
    <row r="9165" spans="1:3" ht="14.5" x14ac:dyDescent="0.35">
      <c r="A9165" s="104" t="s">
        <v>473</v>
      </c>
      <c r="B9165" s="1">
        <v>44285</v>
      </c>
      <c r="C9165">
        <v>8</v>
      </c>
    </row>
    <row r="9166" spans="1:3" ht="14.5" x14ac:dyDescent="0.35">
      <c r="A9166" s="104" t="s">
        <v>473</v>
      </c>
      <c r="B9166" s="1">
        <v>44285</v>
      </c>
      <c r="C9166">
        <v>4</v>
      </c>
    </row>
    <row r="9167" spans="1:3" ht="14.5" x14ac:dyDescent="0.35">
      <c r="A9167" s="104" t="s">
        <v>363</v>
      </c>
      <c r="B9167" s="1">
        <v>44285</v>
      </c>
      <c r="C9167">
        <v>32</v>
      </c>
    </row>
    <row r="9168" spans="1:3" ht="14.5" x14ac:dyDescent="0.35">
      <c r="A9168" s="104" t="s">
        <v>177</v>
      </c>
      <c r="B9168" s="1">
        <v>44285</v>
      </c>
      <c r="C9168">
        <v>8</v>
      </c>
    </row>
    <row r="9169" spans="1:3" ht="14.5" x14ac:dyDescent="0.35">
      <c r="A9169" s="104" t="s">
        <v>119</v>
      </c>
      <c r="B9169" s="1">
        <v>44285</v>
      </c>
      <c r="C9169">
        <v>16</v>
      </c>
    </row>
    <row r="9170" spans="1:3" ht="14.5" x14ac:dyDescent="0.35">
      <c r="A9170" s="104" t="s">
        <v>1403</v>
      </c>
      <c r="B9170" s="1">
        <v>44285</v>
      </c>
      <c r="C9170">
        <v>10</v>
      </c>
    </row>
    <row r="9171" spans="1:3" ht="14.5" x14ac:dyDescent="0.35">
      <c r="A9171" s="104" t="s">
        <v>2281</v>
      </c>
      <c r="B9171" s="1">
        <v>44285</v>
      </c>
      <c r="C9171">
        <v>8</v>
      </c>
    </row>
    <row r="9172" spans="1:3" ht="14.5" x14ac:dyDescent="0.35">
      <c r="A9172" s="104" t="s">
        <v>2035</v>
      </c>
      <c r="B9172" s="1">
        <v>44285</v>
      </c>
      <c r="C9172">
        <v>16</v>
      </c>
    </row>
    <row r="9173" spans="1:3" ht="14.5" x14ac:dyDescent="0.35">
      <c r="A9173" s="104" t="s">
        <v>214</v>
      </c>
      <c r="B9173" s="1">
        <v>44285</v>
      </c>
      <c r="C9173">
        <v>3</v>
      </c>
    </row>
    <row r="9174" spans="1:3" ht="14.5" x14ac:dyDescent="0.35">
      <c r="A9174" s="104" t="s">
        <v>1942</v>
      </c>
      <c r="B9174" s="1">
        <v>44285</v>
      </c>
      <c r="C9174">
        <v>2</v>
      </c>
    </row>
    <row r="9175" spans="1:3" ht="14.5" x14ac:dyDescent="0.35">
      <c r="A9175" s="104" t="s">
        <v>2876</v>
      </c>
      <c r="B9175" s="1">
        <v>44285</v>
      </c>
      <c r="C9175">
        <v>8</v>
      </c>
    </row>
    <row r="9176" spans="1:3" ht="14.5" x14ac:dyDescent="0.35">
      <c r="A9176" s="104" t="s">
        <v>1415</v>
      </c>
      <c r="B9176" s="1">
        <v>44285</v>
      </c>
      <c r="C9176">
        <v>2</v>
      </c>
    </row>
    <row r="9177" spans="1:3" ht="14.5" x14ac:dyDescent="0.35">
      <c r="A9177" s="104" t="s">
        <v>3032</v>
      </c>
      <c r="B9177" s="1">
        <v>44285</v>
      </c>
      <c r="C9177">
        <v>2</v>
      </c>
    </row>
    <row r="9178" spans="1:3" ht="14.5" x14ac:dyDescent="0.35">
      <c r="A9178" s="104" t="s">
        <v>3795</v>
      </c>
      <c r="B9178" s="1">
        <v>44285</v>
      </c>
      <c r="C9178">
        <v>2</v>
      </c>
    </row>
    <row r="9179" spans="1:3" ht="14.5" x14ac:dyDescent="0.35">
      <c r="A9179" s="104" t="s">
        <v>3076</v>
      </c>
      <c r="B9179" s="1">
        <v>44285</v>
      </c>
      <c r="C9179">
        <v>4</v>
      </c>
    </row>
    <row r="9180" spans="1:3" ht="14.5" x14ac:dyDescent="0.35">
      <c r="A9180" s="104" t="s">
        <v>3113</v>
      </c>
      <c r="B9180" s="1">
        <v>44285</v>
      </c>
      <c r="C9180">
        <v>4</v>
      </c>
    </row>
    <row r="9181" spans="1:3" ht="14.5" x14ac:dyDescent="0.35">
      <c r="A9181" s="104" t="s">
        <v>2216</v>
      </c>
      <c r="B9181" s="1">
        <v>44285</v>
      </c>
      <c r="C9181">
        <v>6</v>
      </c>
    </row>
    <row r="9182" spans="1:3" ht="14.5" x14ac:dyDescent="0.35">
      <c r="A9182" s="104" t="s">
        <v>2157</v>
      </c>
      <c r="B9182" s="1">
        <v>44285</v>
      </c>
      <c r="C9182">
        <v>8</v>
      </c>
    </row>
    <row r="9183" spans="1:3" ht="14.5" x14ac:dyDescent="0.35">
      <c r="A9183" s="104" t="s">
        <v>3080</v>
      </c>
      <c r="B9183" s="1">
        <v>44285</v>
      </c>
      <c r="C9183">
        <v>8</v>
      </c>
    </row>
    <row r="9184" spans="1:3" ht="14.5" x14ac:dyDescent="0.35">
      <c r="A9184" s="104" t="s">
        <v>3471</v>
      </c>
      <c r="B9184" s="1">
        <v>44285</v>
      </c>
      <c r="C9184">
        <v>8</v>
      </c>
    </row>
    <row r="9185" spans="1:3" ht="14.5" x14ac:dyDescent="0.35">
      <c r="A9185" s="104" t="s">
        <v>2176</v>
      </c>
      <c r="B9185" s="1">
        <v>44285</v>
      </c>
      <c r="C9185">
        <v>8</v>
      </c>
    </row>
    <row r="9186" spans="1:3" ht="14.5" x14ac:dyDescent="0.35">
      <c r="A9186" s="104" t="s">
        <v>3756</v>
      </c>
      <c r="B9186" s="1">
        <v>44285</v>
      </c>
      <c r="C9186">
        <v>2</v>
      </c>
    </row>
    <row r="9187" spans="1:3" ht="14.5" x14ac:dyDescent="0.35">
      <c r="A9187" s="104" t="s">
        <v>2673</v>
      </c>
      <c r="B9187" s="1">
        <v>44285</v>
      </c>
      <c r="C9187">
        <v>8</v>
      </c>
    </row>
    <row r="9188" spans="1:3" ht="14.5" x14ac:dyDescent="0.35">
      <c r="A9188" s="104" t="s">
        <v>3012</v>
      </c>
      <c r="B9188" s="1">
        <v>44285</v>
      </c>
      <c r="C9188">
        <v>2</v>
      </c>
    </row>
    <row r="9189" spans="1:3" ht="14.5" x14ac:dyDescent="0.35">
      <c r="A9189" s="104" t="s">
        <v>3083</v>
      </c>
      <c r="B9189" s="1">
        <v>44285</v>
      </c>
      <c r="C9189">
        <v>6</v>
      </c>
    </row>
    <row r="9190" spans="1:3" ht="14.5" x14ac:dyDescent="0.35">
      <c r="A9190" s="104" t="s">
        <v>1680</v>
      </c>
      <c r="B9190" s="1">
        <v>44285</v>
      </c>
      <c r="C9190">
        <v>24</v>
      </c>
    </row>
    <row r="9191" spans="1:3" ht="14.5" x14ac:dyDescent="0.35">
      <c r="A9191" s="104" t="s">
        <v>3131</v>
      </c>
      <c r="B9191" s="1">
        <v>44285</v>
      </c>
      <c r="C9191">
        <v>2</v>
      </c>
    </row>
    <row r="9192" spans="1:3" ht="14.5" x14ac:dyDescent="0.35">
      <c r="A9192" s="104" t="s">
        <v>3045</v>
      </c>
      <c r="B9192" s="1">
        <v>44285</v>
      </c>
      <c r="C9192">
        <v>2</v>
      </c>
    </row>
    <row r="9193" spans="1:3" ht="14.5" x14ac:dyDescent="0.35">
      <c r="A9193" s="104" t="s">
        <v>3308</v>
      </c>
      <c r="B9193" s="1">
        <v>44285</v>
      </c>
      <c r="C9193">
        <v>8</v>
      </c>
    </row>
    <row r="9194" spans="1:3" ht="14.5" x14ac:dyDescent="0.35">
      <c r="A9194" s="104" t="s">
        <v>2897</v>
      </c>
      <c r="B9194" s="1">
        <v>44285</v>
      </c>
      <c r="C9194">
        <v>2</v>
      </c>
    </row>
    <row r="9195" spans="1:3" ht="14.5" x14ac:dyDescent="0.35">
      <c r="A9195" s="104" t="s">
        <v>3610</v>
      </c>
      <c r="B9195" s="1">
        <v>44285</v>
      </c>
      <c r="C9195">
        <v>6</v>
      </c>
    </row>
    <row r="9196" spans="1:3" ht="14.5" x14ac:dyDescent="0.35">
      <c r="A9196" s="104" t="s">
        <v>1586</v>
      </c>
      <c r="B9196" s="1">
        <v>44285</v>
      </c>
      <c r="C9196">
        <v>16</v>
      </c>
    </row>
    <row r="9197" spans="1:3" ht="14.5" x14ac:dyDescent="0.35">
      <c r="A9197" s="104" t="s">
        <v>2021</v>
      </c>
      <c r="B9197" s="1">
        <v>44285</v>
      </c>
      <c r="C9197">
        <v>8</v>
      </c>
    </row>
    <row r="9198" spans="1:3" ht="14.5" x14ac:dyDescent="0.35">
      <c r="A9198" s="104" t="s">
        <v>1445</v>
      </c>
      <c r="B9198" s="1">
        <v>44285</v>
      </c>
      <c r="C9198">
        <v>24</v>
      </c>
    </row>
    <row r="9199" spans="1:3" ht="14.5" x14ac:dyDescent="0.35">
      <c r="A9199" s="104" t="s">
        <v>1498</v>
      </c>
      <c r="B9199" s="1">
        <v>44285</v>
      </c>
      <c r="C9199">
        <v>48</v>
      </c>
    </row>
    <row r="9200" spans="1:3" ht="14.5" x14ac:dyDescent="0.35">
      <c r="A9200" s="104" t="s">
        <v>1547</v>
      </c>
      <c r="B9200" s="1">
        <v>44285</v>
      </c>
      <c r="C9200">
        <v>16</v>
      </c>
    </row>
    <row r="9201" spans="1:3" ht="14.5" x14ac:dyDescent="0.35">
      <c r="A9201" s="104" t="s">
        <v>1659</v>
      </c>
      <c r="B9201" s="1">
        <v>44285</v>
      </c>
      <c r="C9201">
        <v>8</v>
      </c>
    </row>
    <row r="9202" spans="1:3" ht="14.5" x14ac:dyDescent="0.35">
      <c r="A9202" s="104" t="s">
        <v>1659</v>
      </c>
      <c r="B9202" s="1">
        <v>44285</v>
      </c>
      <c r="C9202">
        <v>24</v>
      </c>
    </row>
    <row r="9203" spans="1:3" ht="14.5" x14ac:dyDescent="0.35">
      <c r="A9203" s="104" t="s">
        <v>1659</v>
      </c>
      <c r="B9203" s="1">
        <v>44285</v>
      </c>
      <c r="C9203">
        <v>8</v>
      </c>
    </row>
    <row r="9204" spans="1:3" ht="14.5" x14ac:dyDescent="0.35">
      <c r="A9204" s="104" t="s">
        <v>60</v>
      </c>
      <c r="B9204" s="1">
        <v>44285</v>
      </c>
      <c r="C9204">
        <v>2</v>
      </c>
    </row>
    <row r="9205" spans="1:3" ht="14.5" x14ac:dyDescent="0.35">
      <c r="A9205" s="104" t="s">
        <v>1616</v>
      </c>
      <c r="B9205" s="1">
        <v>44285</v>
      </c>
      <c r="C9205">
        <v>16</v>
      </c>
    </row>
    <row r="9206" spans="1:3" ht="14.5" x14ac:dyDescent="0.35">
      <c r="A9206" s="104" t="s">
        <v>2900</v>
      </c>
      <c r="B9206" s="1">
        <v>44285</v>
      </c>
      <c r="C9206">
        <v>4</v>
      </c>
    </row>
    <row r="9207" spans="1:3" ht="14.5" x14ac:dyDescent="0.35">
      <c r="A9207" s="104" t="s">
        <v>2034</v>
      </c>
      <c r="B9207" s="1">
        <v>44285</v>
      </c>
      <c r="C9207">
        <v>20</v>
      </c>
    </row>
    <row r="9208" spans="1:3" ht="14.5" x14ac:dyDescent="0.35">
      <c r="A9208" s="104" t="s">
        <v>6</v>
      </c>
      <c r="B9208" s="1">
        <v>44285</v>
      </c>
      <c r="C9208">
        <v>3</v>
      </c>
    </row>
    <row r="9209" spans="1:3" ht="14.5" x14ac:dyDescent="0.35">
      <c r="A9209" s="104" t="s">
        <v>1342</v>
      </c>
      <c r="B9209" s="1">
        <v>44285</v>
      </c>
      <c r="C9209">
        <v>100</v>
      </c>
    </row>
    <row r="9210" spans="1:3" ht="14.5" x14ac:dyDescent="0.35">
      <c r="A9210" s="104" t="s">
        <v>8</v>
      </c>
      <c r="B9210" s="1">
        <v>44285</v>
      </c>
      <c r="C9210">
        <v>5</v>
      </c>
    </row>
    <row r="9211" spans="1:3" ht="14.5" x14ac:dyDescent="0.35">
      <c r="A9211" s="104" t="s">
        <v>1468</v>
      </c>
      <c r="B9211" s="1">
        <v>44285</v>
      </c>
      <c r="C9211">
        <v>8</v>
      </c>
    </row>
    <row r="9212" spans="1:3" ht="14.5" x14ac:dyDescent="0.35">
      <c r="A9212" s="104" t="s">
        <v>1470</v>
      </c>
      <c r="B9212" s="1">
        <v>44285</v>
      </c>
      <c r="C9212">
        <v>16</v>
      </c>
    </row>
    <row r="9213" spans="1:3" ht="14.5" x14ac:dyDescent="0.35">
      <c r="A9213" s="104" t="s">
        <v>1314</v>
      </c>
      <c r="B9213" s="1">
        <v>44285</v>
      </c>
      <c r="C9213">
        <v>100</v>
      </c>
    </row>
    <row r="9214" spans="1:3" ht="14.5" x14ac:dyDescent="0.35">
      <c r="A9214" s="104" t="s">
        <v>10</v>
      </c>
      <c r="B9214" s="1">
        <v>44285</v>
      </c>
      <c r="C9214">
        <v>3</v>
      </c>
    </row>
    <row r="9215" spans="1:3" ht="14.5" x14ac:dyDescent="0.35">
      <c r="A9215" s="104" t="s">
        <v>2033</v>
      </c>
      <c r="B9215" s="1">
        <v>44285</v>
      </c>
      <c r="C9215">
        <v>1</v>
      </c>
    </row>
    <row r="9216" spans="1:3" ht="14.5" x14ac:dyDescent="0.35">
      <c r="A9216" s="104" t="s">
        <v>1580</v>
      </c>
      <c r="B9216" s="1">
        <v>44285</v>
      </c>
      <c r="C9216">
        <v>1</v>
      </c>
    </row>
    <row r="9217" spans="1:3" ht="14.5" x14ac:dyDescent="0.35">
      <c r="A9217" s="104" t="s">
        <v>2786</v>
      </c>
      <c r="B9217" s="1">
        <v>44285</v>
      </c>
      <c r="C9217">
        <v>3</v>
      </c>
    </row>
    <row r="9218" spans="1:3" ht="14.5" x14ac:dyDescent="0.35">
      <c r="A9218" s="104" t="s">
        <v>1690</v>
      </c>
      <c r="B9218" s="1">
        <v>44285</v>
      </c>
      <c r="C9218">
        <v>2</v>
      </c>
    </row>
    <row r="9219" spans="1:3" ht="14.5" x14ac:dyDescent="0.35">
      <c r="A9219" s="104" t="s">
        <v>1558</v>
      </c>
      <c r="B9219" s="1">
        <v>44285</v>
      </c>
      <c r="C9219">
        <v>2</v>
      </c>
    </row>
    <row r="9220" spans="1:3" ht="14.5" x14ac:dyDescent="0.35">
      <c r="A9220" s="104" t="s">
        <v>1485</v>
      </c>
      <c r="B9220" s="1">
        <v>44285</v>
      </c>
      <c r="C9220">
        <v>6</v>
      </c>
    </row>
    <row r="9221" spans="1:3" ht="14.5" x14ac:dyDescent="0.35">
      <c r="A9221" s="104" t="s">
        <v>3398</v>
      </c>
      <c r="B9221" s="1">
        <v>44285</v>
      </c>
      <c r="C9221">
        <v>1</v>
      </c>
    </row>
    <row r="9222" spans="1:3" ht="14.5" x14ac:dyDescent="0.35">
      <c r="A9222" s="104" t="s">
        <v>1592</v>
      </c>
      <c r="B9222" s="1">
        <v>44285</v>
      </c>
      <c r="C9222">
        <v>1</v>
      </c>
    </row>
    <row r="9223" spans="1:3" ht="14.5" x14ac:dyDescent="0.35">
      <c r="A9223" s="104" t="s">
        <v>1081</v>
      </c>
      <c r="B9223" s="1">
        <v>44285</v>
      </c>
      <c r="C9223">
        <v>16</v>
      </c>
    </row>
    <row r="9224" spans="1:3" ht="14.5" x14ac:dyDescent="0.35">
      <c r="A9224" s="104" t="s">
        <v>1081</v>
      </c>
      <c r="B9224" s="1">
        <v>44285</v>
      </c>
      <c r="C9224">
        <v>18</v>
      </c>
    </row>
    <row r="9225" spans="1:3" ht="14.5" x14ac:dyDescent="0.35">
      <c r="A9225" s="104" t="s">
        <v>1081</v>
      </c>
      <c r="B9225" s="1">
        <v>44285</v>
      </c>
      <c r="C9225">
        <v>1</v>
      </c>
    </row>
    <row r="9226" spans="1:3" ht="14.5" x14ac:dyDescent="0.35">
      <c r="A9226" s="104" t="s">
        <v>1110</v>
      </c>
      <c r="B9226" s="1">
        <v>44285</v>
      </c>
      <c r="C9226">
        <v>5</v>
      </c>
    </row>
    <row r="9227" spans="1:3" ht="14.5" x14ac:dyDescent="0.35">
      <c r="A9227" s="104" t="s">
        <v>1085</v>
      </c>
      <c r="B9227" s="1">
        <v>44285</v>
      </c>
      <c r="C9227">
        <v>10</v>
      </c>
    </row>
    <row r="9228" spans="1:3" ht="14.5" x14ac:dyDescent="0.35">
      <c r="A9228" s="104" t="s">
        <v>373</v>
      </c>
      <c r="B9228" s="1">
        <v>44285</v>
      </c>
      <c r="C9228">
        <v>10</v>
      </c>
    </row>
    <row r="9229" spans="1:3" ht="14.5" x14ac:dyDescent="0.35">
      <c r="A9229" s="104" t="s">
        <v>84</v>
      </c>
      <c r="B9229" s="1">
        <v>44285</v>
      </c>
      <c r="C9229">
        <v>2</v>
      </c>
    </row>
    <row r="9230" spans="1:3" ht="14.5" x14ac:dyDescent="0.35">
      <c r="A9230" s="104" t="s">
        <v>902</v>
      </c>
      <c r="B9230" s="1">
        <v>44285</v>
      </c>
      <c r="C9230">
        <v>10</v>
      </c>
    </row>
    <row r="9231" spans="1:3" ht="14.5" x14ac:dyDescent="0.35">
      <c r="A9231" s="104" t="s">
        <v>1111</v>
      </c>
      <c r="B9231" s="1">
        <v>44285</v>
      </c>
      <c r="C9231">
        <v>4</v>
      </c>
    </row>
    <row r="9232" spans="1:3" ht="14.5" x14ac:dyDescent="0.35">
      <c r="A9232" s="104" t="s">
        <v>98</v>
      </c>
      <c r="B9232" s="1">
        <v>44285</v>
      </c>
      <c r="C9232">
        <v>20</v>
      </c>
    </row>
    <row r="9233" spans="1:3" ht="14.5" x14ac:dyDescent="0.35">
      <c r="A9233" s="104" t="s">
        <v>1087</v>
      </c>
      <c r="B9233" s="1">
        <v>44285</v>
      </c>
      <c r="C9233">
        <v>10</v>
      </c>
    </row>
    <row r="9234" spans="1:3" ht="14.5" x14ac:dyDescent="0.35">
      <c r="A9234" s="104" t="s">
        <v>1087</v>
      </c>
      <c r="B9234" s="1">
        <v>44285</v>
      </c>
      <c r="C9234">
        <v>10</v>
      </c>
    </row>
    <row r="9235" spans="1:3" ht="14.5" x14ac:dyDescent="0.35">
      <c r="A9235" s="104" t="s">
        <v>1112</v>
      </c>
      <c r="B9235" s="1">
        <v>44285</v>
      </c>
      <c r="C9235">
        <v>5</v>
      </c>
    </row>
    <row r="9236" spans="1:3" ht="14.5" x14ac:dyDescent="0.35">
      <c r="A9236" s="104" t="s">
        <v>1113</v>
      </c>
      <c r="B9236" s="1">
        <v>44285</v>
      </c>
      <c r="C9236">
        <v>10</v>
      </c>
    </row>
    <row r="9237" spans="1:3" ht="14.5" x14ac:dyDescent="0.35">
      <c r="A9237" s="104" t="s">
        <v>1382</v>
      </c>
      <c r="B9237" s="1">
        <v>44285</v>
      </c>
      <c r="C9237">
        <v>700</v>
      </c>
    </row>
    <row r="9238" spans="1:3" ht="14.5" x14ac:dyDescent="0.35">
      <c r="A9238" s="104" t="s">
        <v>1831</v>
      </c>
      <c r="B9238" s="1">
        <v>44285</v>
      </c>
      <c r="C9238">
        <v>12</v>
      </c>
    </row>
    <row r="9239" spans="1:3" ht="14.5" x14ac:dyDescent="0.35">
      <c r="A9239" s="104" t="s">
        <v>1287</v>
      </c>
      <c r="B9239" s="1">
        <v>44285</v>
      </c>
      <c r="C9239">
        <v>400</v>
      </c>
    </row>
    <row r="9240" spans="1:3" ht="14.5" x14ac:dyDescent="0.35">
      <c r="A9240" s="104" t="s">
        <v>1332</v>
      </c>
      <c r="B9240" s="1">
        <v>44285</v>
      </c>
      <c r="C9240">
        <v>300</v>
      </c>
    </row>
    <row r="9241" spans="1:3" ht="14.5" x14ac:dyDescent="0.35">
      <c r="A9241" s="104" t="s">
        <v>3796</v>
      </c>
      <c r="B9241" s="1">
        <v>44285</v>
      </c>
      <c r="C9241">
        <v>16</v>
      </c>
    </row>
    <row r="9242" spans="1:3" ht="14.5" x14ac:dyDescent="0.35">
      <c r="A9242" s="104" t="s">
        <v>1742</v>
      </c>
      <c r="B9242" s="1">
        <v>44285</v>
      </c>
      <c r="C9242">
        <v>100</v>
      </c>
    </row>
    <row r="9243" spans="1:3" ht="14.5" x14ac:dyDescent="0.35">
      <c r="A9243" s="104" t="s">
        <v>1502</v>
      </c>
      <c r="B9243" s="1">
        <v>44285</v>
      </c>
      <c r="C9243">
        <v>50</v>
      </c>
    </row>
    <row r="9244" spans="1:3" ht="14.5" x14ac:dyDescent="0.35">
      <c r="A9244" s="104" t="s">
        <v>1389</v>
      </c>
      <c r="B9244" s="1">
        <v>44285</v>
      </c>
      <c r="C9244">
        <v>50</v>
      </c>
    </row>
    <row r="9245" spans="1:3" ht="14.5" x14ac:dyDescent="0.35">
      <c r="A9245" s="104" t="s">
        <v>1533</v>
      </c>
      <c r="B9245" s="1">
        <v>44285</v>
      </c>
      <c r="C9245">
        <v>12</v>
      </c>
    </row>
    <row r="9246" spans="1:3" ht="14.5" x14ac:dyDescent="0.35">
      <c r="A9246" s="104" t="s">
        <v>1532</v>
      </c>
      <c r="B9246" s="1">
        <v>44285</v>
      </c>
      <c r="C9246">
        <v>1</v>
      </c>
    </row>
    <row r="9247" spans="1:3" ht="14.5" x14ac:dyDescent="0.35">
      <c r="A9247" s="104" t="s">
        <v>1530</v>
      </c>
      <c r="B9247" s="1">
        <v>44285</v>
      </c>
      <c r="C9247">
        <v>4</v>
      </c>
    </row>
    <row r="9248" spans="1:3" ht="14.5" x14ac:dyDescent="0.35">
      <c r="A9248" s="104" t="s">
        <v>3797</v>
      </c>
      <c r="B9248" s="1">
        <v>44285</v>
      </c>
      <c r="C9248">
        <v>4</v>
      </c>
    </row>
    <row r="9249" spans="1:3" ht="14.5" x14ac:dyDescent="0.35">
      <c r="A9249" s="104" t="s">
        <v>1535</v>
      </c>
      <c r="B9249" s="1">
        <v>44285</v>
      </c>
      <c r="C9249">
        <v>1</v>
      </c>
    </row>
    <row r="9250" spans="1:3" ht="14.5" x14ac:dyDescent="0.35">
      <c r="A9250" s="104" t="s">
        <v>1284</v>
      </c>
      <c r="B9250" s="1">
        <v>44285</v>
      </c>
      <c r="C9250">
        <v>600</v>
      </c>
    </row>
    <row r="9251" spans="1:3" ht="14.5" x14ac:dyDescent="0.35">
      <c r="A9251" s="104" t="s">
        <v>1525</v>
      </c>
      <c r="B9251" s="1">
        <v>44285</v>
      </c>
      <c r="C9251">
        <v>100</v>
      </c>
    </row>
    <row r="9252" spans="1:3" ht="14.5" x14ac:dyDescent="0.35">
      <c r="A9252" s="104" t="s">
        <v>2946</v>
      </c>
      <c r="B9252" s="1">
        <v>44285</v>
      </c>
      <c r="C9252">
        <v>16</v>
      </c>
    </row>
    <row r="9253" spans="1:3" ht="14.5" x14ac:dyDescent="0.35">
      <c r="A9253" s="104" t="s">
        <v>1460</v>
      </c>
      <c r="B9253" s="1">
        <v>44285</v>
      </c>
      <c r="C9253">
        <v>100</v>
      </c>
    </row>
    <row r="9254" spans="1:3" ht="14.5" x14ac:dyDescent="0.35">
      <c r="A9254" s="104" t="s">
        <v>1366</v>
      </c>
      <c r="B9254" s="1">
        <v>44285</v>
      </c>
      <c r="C9254">
        <v>600</v>
      </c>
    </row>
    <row r="9255" spans="1:3" ht="14.5" x14ac:dyDescent="0.35">
      <c r="A9255" s="104" t="s">
        <v>1383</v>
      </c>
      <c r="B9255" s="1">
        <v>44285</v>
      </c>
      <c r="C9255">
        <v>600</v>
      </c>
    </row>
    <row r="9256" spans="1:3" ht="14.5" x14ac:dyDescent="0.35">
      <c r="A9256" s="104" t="s">
        <v>1514</v>
      </c>
      <c r="B9256" s="1">
        <v>44285</v>
      </c>
      <c r="C9256">
        <v>12</v>
      </c>
    </row>
    <row r="9257" spans="1:3" ht="14.5" x14ac:dyDescent="0.35">
      <c r="A9257" s="104" t="s">
        <v>1650</v>
      </c>
      <c r="B9257" s="1">
        <v>44285</v>
      </c>
      <c r="C9257">
        <v>150</v>
      </c>
    </row>
    <row r="9258" spans="1:3" ht="14.5" x14ac:dyDescent="0.35">
      <c r="A9258" s="104" t="s">
        <v>3798</v>
      </c>
      <c r="B9258" s="1">
        <v>44285</v>
      </c>
      <c r="C9258">
        <v>6</v>
      </c>
    </row>
    <row r="9259" spans="1:3" ht="14.5" x14ac:dyDescent="0.35">
      <c r="A9259" s="104" t="s">
        <v>1548</v>
      </c>
      <c r="B9259" s="1">
        <v>44285</v>
      </c>
      <c r="C9259">
        <v>8</v>
      </c>
    </row>
    <row r="9260" spans="1:3" ht="14.5" x14ac:dyDescent="0.35">
      <c r="A9260" s="106">
        <v>1252662</v>
      </c>
      <c r="B9260" s="1">
        <v>44285</v>
      </c>
      <c r="C9260">
        <v>1</v>
      </c>
    </row>
    <row r="9261" spans="1:3" ht="14.5" x14ac:dyDescent="0.35">
      <c r="A9261" s="104" t="s">
        <v>2313</v>
      </c>
      <c r="B9261" s="1">
        <v>44285</v>
      </c>
      <c r="C9261">
        <v>1</v>
      </c>
    </row>
    <row r="9262" spans="1:3" ht="14.5" x14ac:dyDescent="0.35">
      <c r="A9262" s="104" t="s">
        <v>3404</v>
      </c>
      <c r="B9262" s="1">
        <v>44285</v>
      </c>
      <c r="C9262">
        <v>1</v>
      </c>
    </row>
    <row r="9263" spans="1:3" ht="14.5" x14ac:dyDescent="0.35">
      <c r="A9263" s="104" t="s">
        <v>3799</v>
      </c>
      <c r="B9263" s="1">
        <v>44285</v>
      </c>
      <c r="C9263">
        <v>1</v>
      </c>
    </row>
    <row r="9264" spans="1:3" ht="14.5" x14ac:dyDescent="0.35">
      <c r="A9264" s="106">
        <v>1351277</v>
      </c>
      <c r="B9264" s="1">
        <v>44285</v>
      </c>
      <c r="C9264">
        <v>12</v>
      </c>
    </row>
    <row r="9265" spans="1:3" ht="14.5" x14ac:dyDescent="0.35">
      <c r="A9265" s="104">
        <v>9548912</v>
      </c>
      <c r="B9265" s="1">
        <v>44285</v>
      </c>
      <c r="C9265">
        <v>24</v>
      </c>
    </row>
    <row r="9266" spans="1:3" ht="14.5" x14ac:dyDescent="0.35">
      <c r="A9266" s="104" t="s">
        <v>1568</v>
      </c>
      <c r="B9266" s="1">
        <v>44285</v>
      </c>
      <c r="C9266">
        <v>3</v>
      </c>
    </row>
    <row r="9267" spans="1:3" ht="14.5" x14ac:dyDescent="0.35">
      <c r="A9267" s="104" t="s">
        <v>1505</v>
      </c>
      <c r="B9267" s="1">
        <v>44285</v>
      </c>
      <c r="C9267">
        <v>100</v>
      </c>
    </row>
    <row r="9268" spans="1:3" ht="14.5" x14ac:dyDescent="0.35">
      <c r="A9268" s="104" t="s">
        <v>1409</v>
      </c>
      <c r="B9268" s="1">
        <v>44285</v>
      </c>
      <c r="C9268">
        <v>100</v>
      </c>
    </row>
    <row r="9269" spans="1:3" ht="14.5" x14ac:dyDescent="0.35">
      <c r="A9269" s="104" t="s">
        <v>2352</v>
      </c>
      <c r="B9269" s="1">
        <v>44285</v>
      </c>
      <c r="C9269">
        <v>20</v>
      </c>
    </row>
    <row r="9270" spans="1:3" ht="14.5" x14ac:dyDescent="0.35">
      <c r="A9270" s="104">
        <v>9542210</v>
      </c>
      <c r="B9270" s="1">
        <v>44285</v>
      </c>
      <c r="C9270">
        <v>20</v>
      </c>
    </row>
    <row r="9271" spans="1:3" ht="14.5" x14ac:dyDescent="0.35">
      <c r="A9271" s="104" t="s">
        <v>1299</v>
      </c>
      <c r="B9271" s="1">
        <v>44285</v>
      </c>
      <c r="C9271">
        <v>400</v>
      </c>
    </row>
    <row r="9272" spans="1:3" ht="14.5" x14ac:dyDescent="0.35">
      <c r="A9272" s="104" t="s">
        <v>1312</v>
      </c>
      <c r="B9272" s="1">
        <v>44285</v>
      </c>
      <c r="C9272">
        <v>200</v>
      </c>
    </row>
    <row r="9273" spans="1:3" ht="14.5" x14ac:dyDescent="0.35">
      <c r="A9273" s="104" t="s">
        <v>1331</v>
      </c>
      <c r="B9273" s="1">
        <v>44285</v>
      </c>
      <c r="C9273">
        <v>100</v>
      </c>
    </row>
    <row r="9274" spans="1:3" ht="14.5" x14ac:dyDescent="0.35">
      <c r="A9274" s="104" t="s">
        <v>3800</v>
      </c>
      <c r="B9274" s="1">
        <v>44285</v>
      </c>
      <c r="C9274">
        <v>1</v>
      </c>
    </row>
    <row r="9275" spans="1:3" ht="14.5" x14ac:dyDescent="0.35">
      <c r="A9275" s="104" t="s">
        <v>1550</v>
      </c>
      <c r="B9275" s="1">
        <v>44285</v>
      </c>
      <c r="C9275">
        <v>1</v>
      </c>
    </row>
    <row r="9276" spans="1:3" ht="14.5" x14ac:dyDescent="0.35">
      <c r="A9276" s="104" t="s">
        <v>1682</v>
      </c>
      <c r="B9276" s="1">
        <v>44285</v>
      </c>
      <c r="C9276">
        <v>8</v>
      </c>
    </row>
    <row r="9277" spans="1:3" ht="14.5" x14ac:dyDescent="0.35">
      <c r="A9277" s="104" t="s">
        <v>3759</v>
      </c>
      <c r="B9277" s="1">
        <v>44285</v>
      </c>
      <c r="C9277">
        <v>1</v>
      </c>
    </row>
    <row r="9278" spans="1:3" ht="14.5" x14ac:dyDescent="0.35">
      <c r="A9278" s="104" t="s">
        <v>1556</v>
      </c>
      <c r="B9278" s="1">
        <v>44285</v>
      </c>
      <c r="C9278">
        <v>1</v>
      </c>
    </row>
    <row r="9279" spans="1:3" ht="14.5" x14ac:dyDescent="0.35">
      <c r="A9279" s="104" t="s">
        <v>2688</v>
      </c>
      <c r="B9279" s="1">
        <v>44285</v>
      </c>
      <c r="C9279">
        <v>1</v>
      </c>
    </row>
    <row r="9280" spans="1:3" ht="14.5" x14ac:dyDescent="0.35">
      <c r="A9280" s="104" t="s">
        <v>2857</v>
      </c>
      <c r="B9280" s="1">
        <v>44285</v>
      </c>
      <c r="C9280">
        <v>1</v>
      </c>
    </row>
    <row r="9281" spans="1:3" ht="14.5" x14ac:dyDescent="0.35">
      <c r="A9281" s="104" t="s">
        <v>1580</v>
      </c>
      <c r="B9281" s="1">
        <v>44285</v>
      </c>
      <c r="C9281">
        <v>1</v>
      </c>
    </row>
    <row r="9282" spans="1:3" ht="14.5" x14ac:dyDescent="0.35">
      <c r="A9282" s="104" t="s">
        <v>2344</v>
      </c>
      <c r="B9282" s="1">
        <v>44285</v>
      </c>
      <c r="C9282">
        <v>1</v>
      </c>
    </row>
    <row r="9283" spans="1:3" ht="14.5" x14ac:dyDescent="0.35">
      <c r="A9283" s="104" t="s">
        <v>2799</v>
      </c>
      <c r="B9283" s="1">
        <v>44285</v>
      </c>
      <c r="C9283">
        <v>1</v>
      </c>
    </row>
    <row r="9284" spans="1:3" ht="14.5" x14ac:dyDescent="0.35">
      <c r="A9284" s="105" t="s">
        <v>232</v>
      </c>
      <c r="B9284" s="1">
        <v>44285</v>
      </c>
      <c r="C9284">
        <v>1</v>
      </c>
    </row>
    <row r="9285" spans="1:3" ht="14.5" x14ac:dyDescent="0.35">
      <c r="A9285" s="105" t="s">
        <v>375</v>
      </c>
      <c r="B9285" s="1">
        <v>44285</v>
      </c>
      <c r="C9285">
        <v>8</v>
      </c>
    </row>
    <row r="9286" spans="1:3" ht="14.5" x14ac:dyDescent="0.35">
      <c r="A9286" s="104" t="s">
        <v>77</v>
      </c>
      <c r="B9286" s="1">
        <v>44285</v>
      </c>
      <c r="C9286">
        <v>10</v>
      </c>
    </row>
    <row r="9287" spans="1:3" ht="14.5" x14ac:dyDescent="0.35">
      <c r="A9287" s="104" t="s">
        <v>1346</v>
      </c>
      <c r="B9287" s="1">
        <v>44285</v>
      </c>
      <c r="C9287">
        <v>320</v>
      </c>
    </row>
    <row r="9288" spans="1:3" ht="14.5" x14ac:dyDescent="0.35">
      <c r="A9288" s="104" t="s">
        <v>3415</v>
      </c>
      <c r="B9288" s="1">
        <v>44285</v>
      </c>
      <c r="C9288">
        <v>10</v>
      </c>
    </row>
    <row r="9289" spans="1:3" ht="14.5" x14ac:dyDescent="0.35">
      <c r="A9289" s="104" t="s">
        <v>1116</v>
      </c>
      <c r="B9289" s="1">
        <v>44285</v>
      </c>
      <c r="C9289">
        <v>2</v>
      </c>
    </row>
    <row r="9290" spans="1:3" ht="14.5" x14ac:dyDescent="0.35">
      <c r="A9290" s="104" t="s">
        <v>1117</v>
      </c>
      <c r="B9290" s="1">
        <v>44285</v>
      </c>
      <c r="C9290">
        <v>1</v>
      </c>
    </row>
    <row r="9291" spans="1:3" ht="14.5" x14ac:dyDescent="0.35">
      <c r="A9291" s="104" t="s">
        <v>3051</v>
      </c>
      <c r="B9291" s="1">
        <v>44285</v>
      </c>
      <c r="C9291">
        <v>4</v>
      </c>
    </row>
    <row r="9292" spans="1:3" ht="14.5" x14ac:dyDescent="0.35">
      <c r="A9292" s="104" t="s">
        <v>2187</v>
      </c>
      <c r="B9292" s="1">
        <v>44285</v>
      </c>
      <c r="C9292">
        <v>1</v>
      </c>
    </row>
    <row r="9293" spans="1:3" ht="14.5" x14ac:dyDescent="0.35">
      <c r="A9293" s="104" t="s">
        <v>2805</v>
      </c>
      <c r="B9293" s="1">
        <v>44285</v>
      </c>
      <c r="C9293">
        <v>5</v>
      </c>
    </row>
    <row r="9294" spans="1:3" ht="14.5" x14ac:dyDescent="0.35">
      <c r="A9294" s="104" t="s">
        <v>1592</v>
      </c>
      <c r="B9294" s="1">
        <v>44285</v>
      </c>
      <c r="C9294">
        <v>10</v>
      </c>
    </row>
    <row r="9295" spans="1:3" ht="14.5" x14ac:dyDescent="0.35">
      <c r="A9295" s="104" t="s">
        <v>3801</v>
      </c>
      <c r="B9295" s="1">
        <v>44285</v>
      </c>
      <c r="C9295">
        <v>75</v>
      </c>
    </row>
    <row r="9296" spans="1:3" ht="14.5" x14ac:dyDescent="0.35">
      <c r="A9296" s="104" t="s">
        <v>2832</v>
      </c>
      <c r="B9296" s="1">
        <v>44285</v>
      </c>
      <c r="C9296">
        <v>9</v>
      </c>
    </row>
    <row r="9297" spans="1:3" ht="14.5" x14ac:dyDescent="0.35">
      <c r="A9297" s="104" t="s">
        <v>1906</v>
      </c>
      <c r="B9297" s="1">
        <v>44285</v>
      </c>
      <c r="C9297">
        <v>200</v>
      </c>
    </row>
    <row r="9298" spans="1:3" ht="14.5" x14ac:dyDescent="0.35">
      <c r="A9298" s="105" t="s">
        <v>141</v>
      </c>
      <c r="B9298" s="1">
        <v>44285</v>
      </c>
      <c r="C9298">
        <v>50</v>
      </c>
    </row>
    <row r="9299" spans="1:3" ht="14.5" x14ac:dyDescent="0.35">
      <c r="A9299" s="104" t="s">
        <v>1911</v>
      </c>
      <c r="B9299" s="1">
        <v>44285</v>
      </c>
      <c r="C9299">
        <v>400</v>
      </c>
    </row>
    <row r="9300" spans="1:3" ht="14.5" x14ac:dyDescent="0.35">
      <c r="A9300" s="104" t="s">
        <v>3802</v>
      </c>
      <c r="B9300" s="1">
        <v>44285</v>
      </c>
      <c r="C9300">
        <v>28</v>
      </c>
    </row>
    <row r="9301" spans="1:3" ht="14.5" x14ac:dyDescent="0.35">
      <c r="A9301" s="104" t="s">
        <v>3803</v>
      </c>
      <c r="B9301" s="1">
        <v>44285</v>
      </c>
      <c r="C9301">
        <v>7</v>
      </c>
    </row>
    <row r="9302" spans="1:3" ht="14.5" x14ac:dyDescent="0.35">
      <c r="A9302" s="104" t="s">
        <v>2574</v>
      </c>
      <c r="B9302" s="1">
        <v>44285</v>
      </c>
      <c r="C9302">
        <v>10</v>
      </c>
    </row>
    <row r="9303" spans="1:3" ht="14.5" x14ac:dyDescent="0.35">
      <c r="A9303" s="104" t="s">
        <v>3394</v>
      </c>
      <c r="B9303" s="1">
        <v>44285</v>
      </c>
      <c r="C9303">
        <v>10</v>
      </c>
    </row>
    <row r="9304" spans="1:3" ht="14.5" x14ac:dyDescent="0.35">
      <c r="A9304" s="104" t="s">
        <v>2310</v>
      </c>
      <c r="B9304" s="1">
        <v>44285</v>
      </c>
      <c r="C9304">
        <v>25</v>
      </c>
    </row>
    <row r="9305" spans="1:3" ht="14.5" x14ac:dyDescent="0.35">
      <c r="A9305" s="104" t="s">
        <v>2192</v>
      </c>
      <c r="B9305" s="1">
        <v>44285</v>
      </c>
      <c r="C9305">
        <v>25</v>
      </c>
    </row>
    <row r="9306" spans="1:3" ht="14.5" x14ac:dyDescent="0.35">
      <c r="A9306" s="104" t="s">
        <v>38</v>
      </c>
      <c r="B9306" s="1">
        <v>44285</v>
      </c>
      <c r="C9306">
        <v>1</v>
      </c>
    </row>
    <row r="9307" spans="1:3" ht="14.5" x14ac:dyDescent="0.35">
      <c r="A9307" s="104" t="s">
        <v>2052</v>
      </c>
      <c r="B9307" s="1">
        <v>44285</v>
      </c>
      <c r="C9307">
        <v>20</v>
      </c>
    </row>
    <row r="9308" spans="1:3" ht="14.5" x14ac:dyDescent="0.35">
      <c r="A9308" s="104" t="s">
        <v>1523</v>
      </c>
      <c r="B9308" s="1">
        <v>44285</v>
      </c>
      <c r="C9308">
        <v>100</v>
      </c>
    </row>
    <row r="9309" spans="1:3" ht="14.5" x14ac:dyDescent="0.35">
      <c r="A9309" s="104" t="s">
        <v>2069</v>
      </c>
      <c r="B9309" s="1">
        <v>44285</v>
      </c>
      <c r="C9309">
        <v>50</v>
      </c>
    </row>
    <row r="9310" spans="1:3" ht="14.5" x14ac:dyDescent="0.35">
      <c r="A9310" s="104" t="s">
        <v>2235</v>
      </c>
      <c r="B9310" s="1">
        <v>44285</v>
      </c>
      <c r="C9310">
        <v>25</v>
      </c>
    </row>
    <row r="9311" spans="1:3" ht="14.5" x14ac:dyDescent="0.35">
      <c r="A9311" s="104" t="s">
        <v>395</v>
      </c>
      <c r="B9311" s="1">
        <v>44285</v>
      </c>
      <c r="C9311">
        <v>1</v>
      </c>
    </row>
    <row r="9312" spans="1:3" ht="14.5" x14ac:dyDescent="0.35">
      <c r="A9312" s="104" t="s">
        <v>1356</v>
      </c>
      <c r="B9312" s="1">
        <v>44285</v>
      </c>
      <c r="C9312">
        <v>32</v>
      </c>
    </row>
    <row r="9313" spans="1:3" ht="14.5" x14ac:dyDescent="0.35">
      <c r="A9313" s="104" t="s">
        <v>2545</v>
      </c>
      <c r="B9313" s="1">
        <v>44285</v>
      </c>
      <c r="C9313">
        <v>8</v>
      </c>
    </row>
    <row r="9314" spans="1:3" ht="14.5" x14ac:dyDescent="0.35">
      <c r="A9314" s="104" t="s">
        <v>1362</v>
      </c>
      <c r="B9314" s="1">
        <v>44285</v>
      </c>
      <c r="C9314">
        <v>24</v>
      </c>
    </row>
    <row r="9315" spans="1:3" ht="14.5" x14ac:dyDescent="0.35">
      <c r="A9315" s="104" t="s">
        <v>1923</v>
      </c>
      <c r="B9315" s="1">
        <v>44285</v>
      </c>
      <c r="C9315">
        <v>1</v>
      </c>
    </row>
    <row r="9316" spans="1:3" ht="14.5" x14ac:dyDescent="0.35">
      <c r="A9316" s="104" t="s">
        <v>1929</v>
      </c>
      <c r="B9316" s="1">
        <v>44285</v>
      </c>
      <c r="C9316">
        <v>14</v>
      </c>
    </row>
    <row r="9317" spans="1:3" ht="14.5" x14ac:dyDescent="0.35">
      <c r="A9317" s="104" t="s">
        <v>317</v>
      </c>
      <c r="B9317" s="1">
        <v>44285</v>
      </c>
      <c r="C9317">
        <v>4</v>
      </c>
    </row>
    <row r="9318" spans="1:3" ht="14.5" x14ac:dyDescent="0.35">
      <c r="A9318" s="104" t="s">
        <v>240</v>
      </c>
      <c r="B9318" s="1">
        <v>44285</v>
      </c>
      <c r="C9318">
        <v>8</v>
      </c>
    </row>
    <row r="9319" spans="1:3" ht="14.5" x14ac:dyDescent="0.35">
      <c r="A9319" s="104" t="s">
        <v>1118</v>
      </c>
      <c r="B9319" s="1">
        <v>44285</v>
      </c>
      <c r="C9319">
        <v>16</v>
      </c>
    </row>
    <row r="9320" spans="1:3" ht="14.5" x14ac:dyDescent="0.35">
      <c r="A9320" s="104" t="s">
        <v>248</v>
      </c>
      <c r="B9320" s="1">
        <v>44285</v>
      </c>
      <c r="C9320">
        <v>4</v>
      </c>
    </row>
    <row r="9321" spans="1:3" ht="14.5" x14ac:dyDescent="0.35">
      <c r="A9321" s="104" t="s">
        <v>1375</v>
      </c>
      <c r="B9321" s="1">
        <v>44285</v>
      </c>
      <c r="C9321">
        <v>2</v>
      </c>
    </row>
    <row r="9322" spans="1:3" ht="14.5" x14ac:dyDescent="0.35">
      <c r="A9322" s="104" t="s">
        <v>3804</v>
      </c>
      <c r="B9322" s="1">
        <v>44285</v>
      </c>
      <c r="C9322">
        <v>16</v>
      </c>
    </row>
    <row r="9323" spans="1:3" ht="14.5" x14ac:dyDescent="0.35">
      <c r="A9323" s="104" t="s">
        <v>281</v>
      </c>
      <c r="B9323" s="1">
        <v>44285</v>
      </c>
      <c r="C9323">
        <v>8</v>
      </c>
    </row>
    <row r="9324" spans="1:3" ht="14.5" x14ac:dyDescent="0.35">
      <c r="A9324" s="104" t="s">
        <v>174</v>
      </c>
      <c r="B9324" s="1">
        <v>44285</v>
      </c>
      <c r="C9324">
        <v>8</v>
      </c>
    </row>
    <row r="9325" spans="1:3" ht="14.5" x14ac:dyDescent="0.35">
      <c r="A9325" s="104" t="s">
        <v>282</v>
      </c>
      <c r="B9325" s="1">
        <v>44285</v>
      </c>
      <c r="C9325">
        <v>4</v>
      </c>
    </row>
    <row r="9326" spans="1:3" ht="14.5" x14ac:dyDescent="0.35">
      <c r="A9326" s="104" t="s">
        <v>148</v>
      </c>
      <c r="B9326" s="1">
        <v>44285</v>
      </c>
      <c r="C9326">
        <v>8</v>
      </c>
    </row>
    <row r="9327" spans="1:3" ht="14.5" x14ac:dyDescent="0.35">
      <c r="A9327" s="104" t="s">
        <v>245</v>
      </c>
      <c r="B9327" s="1">
        <v>44285</v>
      </c>
      <c r="C9327">
        <v>8</v>
      </c>
    </row>
    <row r="9328" spans="1:3" ht="14.5" x14ac:dyDescent="0.35">
      <c r="A9328" s="104" t="s">
        <v>177</v>
      </c>
      <c r="B9328" s="1">
        <v>44285</v>
      </c>
      <c r="C9328">
        <v>32</v>
      </c>
    </row>
    <row r="9329" spans="1:3" ht="14.5" x14ac:dyDescent="0.35">
      <c r="A9329" s="104" t="s">
        <v>119</v>
      </c>
      <c r="B9329" s="1">
        <v>44285</v>
      </c>
      <c r="C9329">
        <v>4</v>
      </c>
    </row>
    <row r="9330" spans="1:3" ht="14.5" x14ac:dyDescent="0.35">
      <c r="A9330" s="104" t="s">
        <v>2281</v>
      </c>
      <c r="B9330" s="1">
        <v>44285</v>
      </c>
      <c r="C9330">
        <v>8</v>
      </c>
    </row>
    <row r="9331" spans="1:3" ht="14.5" x14ac:dyDescent="0.35">
      <c r="A9331" s="104" t="s">
        <v>1762</v>
      </c>
      <c r="B9331" s="1">
        <v>44285</v>
      </c>
      <c r="C9331">
        <v>8</v>
      </c>
    </row>
    <row r="9332" spans="1:3" ht="14.5" x14ac:dyDescent="0.35">
      <c r="A9332" s="104" t="s">
        <v>1716</v>
      </c>
      <c r="B9332" s="1">
        <v>44285</v>
      </c>
      <c r="C9332">
        <v>8</v>
      </c>
    </row>
    <row r="9333" spans="1:3" ht="14.5" x14ac:dyDescent="0.35">
      <c r="A9333" s="104" t="s">
        <v>1540</v>
      </c>
      <c r="B9333" s="1">
        <v>44285</v>
      </c>
      <c r="C9333">
        <v>4</v>
      </c>
    </row>
    <row r="9334" spans="1:3" ht="14.5" x14ac:dyDescent="0.35">
      <c r="A9334" s="104" t="s">
        <v>2384</v>
      </c>
      <c r="B9334" s="1">
        <v>44285</v>
      </c>
      <c r="C9334">
        <v>8</v>
      </c>
    </row>
    <row r="9335" spans="1:3" ht="14.5" x14ac:dyDescent="0.35">
      <c r="A9335" s="104" t="s">
        <v>3805</v>
      </c>
      <c r="B9335" s="1">
        <v>44285</v>
      </c>
      <c r="C9335">
        <v>8</v>
      </c>
    </row>
    <row r="9336" spans="1:3" ht="14.5" x14ac:dyDescent="0.35">
      <c r="A9336" s="104" t="s">
        <v>3016</v>
      </c>
      <c r="B9336" s="1">
        <v>44285</v>
      </c>
      <c r="C9336">
        <v>8</v>
      </c>
    </row>
    <row r="9337" spans="1:3" ht="14.5" x14ac:dyDescent="0.35">
      <c r="A9337" s="104" t="s">
        <v>2778</v>
      </c>
      <c r="B9337" s="1">
        <v>44285</v>
      </c>
      <c r="C9337">
        <v>2</v>
      </c>
    </row>
    <row r="9338" spans="1:3" ht="14.5" x14ac:dyDescent="0.35">
      <c r="A9338" s="104" t="s">
        <v>1964</v>
      </c>
      <c r="B9338" s="1">
        <v>44285</v>
      </c>
      <c r="C9338">
        <v>8</v>
      </c>
    </row>
    <row r="9339" spans="1:3" ht="14.5" x14ac:dyDescent="0.35">
      <c r="A9339" s="104" t="s">
        <v>2660</v>
      </c>
      <c r="B9339" s="1">
        <v>44285</v>
      </c>
      <c r="C9339">
        <v>10</v>
      </c>
    </row>
    <row r="9340" spans="1:3" ht="14.5" x14ac:dyDescent="0.35">
      <c r="A9340" s="104" t="s">
        <v>1945</v>
      </c>
      <c r="B9340" s="1">
        <v>44285</v>
      </c>
      <c r="C9340">
        <v>6</v>
      </c>
    </row>
    <row r="9341" spans="1:3" ht="14.5" x14ac:dyDescent="0.35">
      <c r="A9341" s="104" t="s">
        <v>2277</v>
      </c>
      <c r="B9341" s="1">
        <v>44285</v>
      </c>
      <c r="C9341">
        <v>6</v>
      </c>
    </row>
    <row r="9342" spans="1:3" ht="14.5" x14ac:dyDescent="0.35">
      <c r="A9342" s="104" t="s">
        <v>3114</v>
      </c>
      <c r="B9342" s="1">
        <v>44285</v>
      </c>
      <c r="C9342">
        <v>8</v>
      </c>
    </row>
    <row r="9343" spans="1:3" ht="14.5" x14ac:dyDescent="0.35">
      <c r="A9343" s="104" t="s">
        <v>3720</v>
      </c>
      <c r="B9343" s="1">
        <v>44285</v>
      </c>
      <c r="C9343">
        <v>6</v>
      </c>
    </row>
    <row r="9344" spans="1:3" ht="14.5" x14ac:dyDescent="0.35">
      <c r="A9344" s="104" t="s">
        <v>2353</v>
      </c>
      <c r="B9344" s="1">
        <v>44285</v>
      </c>
      <c r="C9344">
        <v>8</v>
      </c>
    </row>
    <row r="9345" spans="1:3" ht="14.5" x14ac:dyDescent="0.35">
      <c r="A9345" s="104" t="s">
        <v>2284</v>
      </c>
      <c r="B9345" s="1">
        <v>44285</v>
      </c>
      <c r="C9345">
        <v>6</v>
      </c>
    </row>
    <row r="9346" spans="1:3" ht="14.5" x14ac:dyDescent="0.35">
      <c r="A9346" s="104" t="s">
        <v>2890</v>
      </c>
      <c r="B9346" s="1">
        <v>44285</v>
      </c>
      <c r="C9346">
        <v>4</v>
      </c>
    </row>
    <row r="9347" spans="1:3" ht="14.5" x14ac:dyDescent="0.35">
      <c r="A9347" s="104" t="s">
        <v>1426</v>
      </c>
      <c r="B9347" s="1">
        <v>44285</v>
      </c>
      <c r="C9347">
        <v>2</v>
      </c>
    </row>
    <row r="9348" spans="1:3" ht="14.5" x14ac:dyDescent="0.35">
      <c r="A9348" s="104" t="s">
        <v>3042</v>
      </c>
      <c r="B9348" s="1">
        <v>44285</v>
      </c>
      <c r="C9348">
        <v>3</v>
      </c>
    </row>
    <row r="9349" spans="1:3" ht="14.5" x14ac:dyDescent="0.35">
      <c r="A9349" s="104" t="s">
        <v>2894</v>
      </c>
      <c r="B9349" s="1">
        <v>44285</v>
      </c>
      <c r="C9349">
        <v>2</v>
      </c>
    </row>
    <row r="9350" spans="1:3" ht="14.5" x14ac:dyDescent="0.35">
      <c r="A9350" s="104" t="s">
        <v>3610</v>
      </c>
      <c r="B9350" s="1">
        <v>44285</v>
      </c>
      <c r="C9350">
        <v>2</v>
      </c>
    </row>
    <row r="9351" spans="1:3" ht="14.5" x14ac:dyDescent="0.35">
      <c r="A9351" s="104" t="s">
        <v>3488</v>
      </c>
      <c r="B9351" s="1">
        <v>44285</v>
      </c>
      <c r="C9351">
        <v>8</v>
      </c>
    </row>
    <row r="9352" spans="1:3" ht="14.5" x14ac:dyDescent="0.35">
      <c r="A9352" s="104" t="s">
        <v>2898</v>
      </c>
      <c r="B9352" s="1">
        <v>44285</v>
      </c>
      <c r="C9352">
        <v>2</v>
      </c>
    </row>
    <row r="9353" spans="1:3" ht="14.5" x14ac:dyDescent="0.35">
      <c r="A9353" s="104" t="s">
        <v>3065</v>
      </c>
      <c r="B9353" s="1">
        <v>44285</v>
      </c>
      <c r="C9353">
        <v>16</v>
      </c>
    </row>
    <row r="9354" spans="1:3" ht="14.5" x14ac:dyDescent="0.35">
      <c r="A9354" s="104" t="s">
        <v>1445</v>
      </c>
      <c r="B9354" s="1">
        <v>44285</v>
      </c>
      <c r="C9354">
        <v>12</v>
      </c>
    </row>
    <row r="9355" spans="1:3" ht="14.5" x14ac:dyDescent="0.35">
      <c r="A9355" s="104" t="s">
        <v>1659</v>
      </c>
      <c r="B9355" s="1">
        <v>44285</v>
      </c>
      <c r="C9355">
        <v>16</v>
      </c>
    </row>
    <row r="9356" spans="1:3" ht="14.5" x14ac:dyDescent="0.35">
      <c r="A9356" s="104" t="s">
        <v>2757</v>
      </c>
      <c r="B9356" s="1">
        <v>44285</v>
      </c>
      <c r="C9356">
        <v>8</v>
      </c>
    </row>
    <row r="9357" spans="1:3" ht="14.5" x14ac:dyDescent="0.35">
      <c r="A9357" s="104" t="s">
        <v>2356</v>
      </c>
      <c r="B9357" s="1">
        <v>44285</v>
      </c>
      <c r="C9357">
        <v>4</v>
      </c>
    </row>
    <row r="9358" spans="1:3" ht="14.5" x14ac:dyDescent="0.35">
      <c r="A9358" s="104" t="s">
        <v>2679</v>
      </c>
      <c r="B9358" s="1">
        <v>44285</v>
      </c>
      <c r="C9358">
        <v>4</v>
      </c>
    </row>
    <row r="9359" spans="1:3" ht="14.5" x14ac:dyDescent="0.35">
      <c r="A9359" s="104" t="s">
        <v>6</v>
      </c>
      <c r="B9359" s="1">
        <v>44285</v>
      </c>
      <c r="C9359">
        <v>7</v>
      </c>
    </row>
    <row r="9360" spans="1:3" ht="14.5" x14ac:dyDescent="0.35">
      <c r="A9360" s="104" t="s">
        <v>1346</v>
      </c>
      <c r="B9360" s="1">
        <v>44285</v>
      </c>
      <c r="C9360">
        <v>32</v>
      </c>
    </row>
    <row r="9361" spans="1:3" ht="14.5" x14ac:dyDescent="0.35">
      <c r="A9361" s="104" t="s">
        <v>1531</v>
      </c>
      <c r="B9361" s="1">
        <v>44285</v>
      </c>
      <c r="C9361">
        <v>48</v>
      </c>
    </row>
    <row r="9362" spans="1:3" ht="14.5" x14ac:dyDescent="0.35">
      <c r="A9362" s="104" t="s">
        <v>1468</v>
      </c>
      <c r="B9362" s="1">
        <v>44285</v>
      </c>
      <c r="C9362">
        <v>8</v>
      </c>
    </row>
    <row r="9363" spans="1:3" ht="14.5" x14ac:dyDescent="0.35">
      <c r="A9363" s="104" t="s">
        <v>8</v>
      </c>
      <c r="B9363" s="1">
        <v>44285</v>
      </c>
      <c r="C9363">
        <v>7</v>
      </c>
    </row>
    <row r="9364" spans="1:3" ht="14.5" x14ac:dyDescent="0.35">
      <c r="A9364" s="104" t="s">
        <v>1314</v>
      </c>
      <c r="B9364" s="1">
        <v>44285</v>
      </c>
      <c r="C9364">
        <v>100</v>
      </c>
    </row>
    <row r="9365" spans="1:3" ht="14.5" x14ac:dyDescent="0.35">
      <c r="A9365" s="104" t="s">
        <v>2381</v>
      </c>
      <c r="B9365" s="1">
        <v>44285</v>
      </c>
      <c r="C9365">
        <v>6</v>
      </c>
    </row>
    <row r="9366" spans="1:3" ht="14.5" x14ac:dyDescent="0.35">
      <c r="A9366" s="104" t="s">
        <v>10</v>
      </c>
      <c r="B9366" s="1">
        <v>44285</v>
      </c>
      <c r="C9366">
        <v>2</v>
      </c>
    </row>
    <row r="9367" spans="1:3" ht="14.5" x14ac:dyDescent="0.35">
      <c r="A9367" s="104" t="s">
        <v>2213</v>
      </c>
      <c r="B9367" s="1">
        <v>44285</v>
      </c>
      <c r="C9367">
        <v>2</v>
      </c>
    </row>
    <row r="9368" spans="1:3" ht="14.5" x14ac:dyDescent="0.35">
      <c r="A9368" s="104" t="s">
        <v>1889</v>
      </c>
      <c r="B9368" s="1">
        <v>44285</v>
      </c>
      <c r="C9368">
        <v>8</v>
      </c>
    </row>
    <row r="9369" spans="1:3" ht="14.5" x14ac:dyDescent="0.35">
      <c r="A9369" s="104" t="s">
        <v>2187</v>
      </c>
      <c r="B9369" s="1">
        <v>44285</v>
      </c>
      <c r="C9369">
        <v>2</v>
      </c>
    </row>
    <row r="9370" spans="1:3" ht="14.5" x14ac:dyDescent="0.35">
      <c r="A9370" s="104" t="s">
        <v>1580</v>
      </c>
      <c r="B9370" s="1">
        <v>44285</v>
      </c>
      <c r="C9370">
        <v>2</v>
      </c>
    </row>
    <row r="9371" spans="1:3" ht="14.5" x14ac:dyDescent="0.35">
      <c r="A9371" s="104" t="s">
        <v>3184</v>
      </c>
      <c r="B9371" s="1">
        <v>44285</v>
      </c>
      <c r="C9371">
        <v>1</v>
      </c>
    </row>
    <row r="9372" spans="1:3" ht="14.5" x14ac:dyDescent="0.35">
      <c r="A9372" s="104" t="s">
        <v>2177</v>
      </c>
      <c r="B9372" s="1">
        <v>44285</v>
      </c>
      <c r="C9372">
        <v>2</v>
      </c>
    </row>
    <row r="9373" spans="1:3" ht="14.5" x14ac:dyDescent="0.35">
      <c r="A9373" s="104" t="s">
        <v>2918</v>
      </c>
      <c r="B9373" s="1">
        <v>44285</v>
      </c>
      <c r="C9373">
        <v>1</v>
      </c>
    </row>
    <row r="9374" spans="1:3" ht="14.5" x14ac:dyDescent="0.35">
      <c r="A9374" s="104" t="s">
        <v>1298</v>
      </c>
      <c r="B9374" s="1">
        <v>44285</v>
      </c>
      <c r="C9374">
        <v>2</v>
      </c>
    </row>
    <row r="9375" spans="1:3" ht="14.5" x14ac:dyDescent="0.35">
      <c r="A9375" s="104" t="s">
        <v>2344</v>
      </c>
      <c r="B9375" s="1">
        <v>44285</v>
      </c>
      <c r="C9375">
        <v>1</v>
      </c>
    </row>
    <row r="9376" spans="1:3" ht="14.5" x14ac:dyDescent="0.35">
      <c r="A9376" s="104" t="s">
        <v>1889</v>
      </c>
      <c r="B9376" s="1">
        <v>44285</v>
      </c>
      <c r="C9376">
        <v>2</v>
      </c>
    </row>
    <row r="9377" spans="1:3" ht="14.5" x14ac:dyDescent="0.35">
      <c r="A9377" s="104" t="s">
        <v>1676</v>
      </c>
      <c r="B9377" s="1">
        <v>44285</v>
      </c>
      <c r="C9377">
        <v>100</v>
      </c>
    </row>
    <row r="9378" spans="1:3" ht="14.5" x14ac:dyDescent="0.35">
      <c r="A9378" s="104" t="s">
        <v>1676</v>
      </c>
      <c r="B9378" s="1">
        <v>44285</v>
      </c>
      <c r="C9378">
        <v>175</v>
      </c>
    </row>
    <row r="9379" spans="1:3" ht="14.5" x14ac:dyDescent="0.35">
      <c r="A9379" s="104" t="s">
        <v>1450</v>
      </c>
      <c r="B9379" s="1">
        <v>44285</v>
      </c>
      <c r="C9379">
        <v>160</v>
      </c>
    </row>
    <row r="9380" spans="1:3" ht="14.5" x14ac:dyDescent="0.35">
      <c r="A9380" s="104" t="s">
        <v>3806</v>
      </c>
      <c r="B9380" s="1">
        <v>44285</v>
      </c>
      <c r="C9380">
        <v>3</v>
      </c>
    </row>
    <row r="9381" spans="1:3" ht="14.5" x14ac:dyDescent="0.35">
      <c r="A9381" s="104" t="s">
        <v>3029</v>
      </c>
      <c r="B9381" s="1">
        <v>44285</v>
      </c>
      <c r="C9381">
        <v>5</v>
      </c>
    </row>
    <row r="9382" spans="1:3" ht="14.5" x14ac:dyDescent="0.35">
      <c r="A9382" s="104" t="s">
        <v>3029</v>
      </c>
      <c r="B9382" s="1">
        <v>44285</v>
      </c>
      <c r="C9382">
        <v>20</v>
      </c>
    </row>
    <row r="9383" spans="1:3" ht="14.5" x14ac:dyDescent="0.35">
      <c r="A9383" s="104" t="s">
        <v>2538</v>
      </c>
      <c r="B9383" s="1">
        <v>44285</v>
      </c>
      <c r="C9383">
        <v>25</v>
      </c>
    </row>
    <row r="9384" spans="1:3" ht="14.5" x14ac:dyDescent="0.35">
      <c r="A9384" s="104" t="s">
        <v>3807</v>
      </c>
      <c r="B9384" s="1">
        <v>44285</v>
      </c>
      <c r="C9384">
        <v>25</v>
      </c>
    </row>
    <row r="9385" spans="1:3" ht="14.5" x14ac:dyDescent="0.35">
      <c r="A9385" s="104" t="s">
        <v>1820</v>
      </c>
      <c r="B9385" s="1">
        <v>44285</v>
      </c>
      <c r="C9385">
        <v>75</v>
      </c>
    </row>
    <row r="9386" spans="1:3" ht="14.5" x14ac:dyDescent="0.35">
      <c r="A9386" s="104" t="s">
        <v>1376</v>
      </c>
      <c r="B9386" s="1">
        <v>44285</v>
      </c>
      <c r="C9386">
        <v>100</v>
      </c>
    </row>
    <row r="9387" spans="1:3" ht="14.5" x14ac:dyDescent="0.35">
      <c r="A9387" s="104" t="s">
        <v>1376</v>
      </c>
      <c r="B9387" s="1">
        <v>44285</v>
      </c>
      <c r="C9387">
        <v>100</v>
      </c>
    </row>
    <row r="9388" spans="1:3" ht="14.5" x14ac:dyDescent="0.35">
      <c r="A9388" s="104" t="s">
        <v>1429</v>
      </c>
      <c r="B9388" s="1">
        <v>44285</v>
      </c>
      <c r="C9388">
        <v>100</v>
      </c>
    </row>
    <row r="9389" spans="1:3" ht="14.5" x14ac:dyDescent="0.35">
      <c r="A9389" s="104" t="s">
        <v>2469</v>
      </c>
      <c r="B9389" s="1">
        <v>44285</v>
      </c>
      <c r="C9389">
        <v>100</v>
      </c>
    </row>
    <row r="9390" spans="1:3" ht="14.5" x14ac:dyDescent="0.35">
      <c r="A9390" s="104" t="s">
        <v>1307</v>
      </c>
      <c r="B9390" s="1">
        <v>44285</v>
      </c>
      <c r="C9390">
        <v>100</v>
      </c>
    </row>
    <row r="9391" spans="1:3" ht="14.5" x14ac:dyDescent="0.35">
      <c r="A9391" s="104" t="s">
        <v>1521</v>
      </c>
      <c r="B9391" s="1">
        <v>44285</v>
      </c>
      <c r="C9391">
        <v>100</v>
      </c>
    </row>
    <row r="9392" spans="1:3" ht="14.5" x14ac:dyDescent="0.35">
      <c r="A9392" s="104" t="s">
        <v>1327</v>
      </c>
      <c r="B9392" s="1">
        <v>44285</v>
      </c>
      <c r="C9392">
        <v>100</v>
      </c>
    </row>
    <row r="9393" spans="1:3" ht="14.5" x14ac:dyDescent="0.35">
      <c r="A9393" s="104" t="s">
        <v>1336</v>
      </c>
      <c r="B9393" s="1">
        <v>44285</v>
      </c>
      <c r="C9393">
        <v>100</v>
      </c>
    </row>
    <row r="9394" spans="1:3" ht="14.5" x14ac:dyDescent="0.35">
      <c r="A9394" s="104" t="s">
        <v>1336</v>
      </c>
      <c r="B9394" s="1">
        <v>44285</v>
      </c>
      <c r="C9394">
        <v>300</v>
      </c>
    </row>
    <row r="9395" spans="1:3" ht="14.5" x14ac:dyDescent="0.35">
      <c r="A9395" s="104" t="s">
        <v>33</v>
      </c>
      <c r="B9395" s="1">
        <v>44285</v>
      </c>
      <c r="C9395">
        <v>4</v>
      </c>
    </row>
    <row r="9396" spans="1:3" ht="14.5" x14ac:dyDescent="0.35">
      <c r="A9396" s="104" t="s">
        <v>161</v>
      </c>
      <c r="B9396" s="1">
        <v>44285</v>
      </c>
      <c r="C9396">
        <v>1</v>
      </c>
    </row>
    <row r="9397" spans="1:3" ht="14.5" x14ac:dyDescent="0.35">
      <c r="A9397" s="104" t="s">
        <v>92</v>
      </c>
      <c r="B9397" s="1">
        <v>44285</v>
      </c>
      <c r="C9397">
        <v>1</v>
      </c>
    </row>
    <row r="9398" spans="1:3" ht="14.5" x14ac:dyDescent="0.35">
      <c r="A9398" s="104" t="s">
        <v>35</v>
      </c>
      <c r="B9398" s="1">
        <v>44285</v>
      </c>
      <c r="C9398">
        <v>1</v>
      </c>
    </row>
    <row r="9399" spans="1:3" ht="14.5" x14ac:dyDescent="0.35">
      <c r="A9399" s="104" t="s">
        <v>13</v>
      </c>
      <c r="B9399" s="1">
        <v>44285</v>
      </c>
      <c r="C9399">
        <v>1</v>
      </c>
    </row>
    <row r="9400" spans="1:3" ht="14.5" x14ac:dyDescent="0.35">
      <c r="A9400" s="104" t="s">
        <v>36</v>
      </c>
      <c r="B9400" s="1">
        <v>44285</v>
      </c>
      <c r="C9400">
        <v>1</v>
      </c>
    </row>
    <row r="9401" spans="1:3" ht="14.5" x14ac:dyDescent="0.35">
      <c r="A9401" s="104" t="s">
        <v>37</v>
      </c>
      <c r="B9401" s="1">
        <v>44285</v>
      </c>
      <c r="C9401">
        <v>1</v>
      </c>
    </row>
    <row r="9402" spans="1:3" ht="14.5" x14ac:dyDescent="0.35">
      <c r="A9402" s="104" t="s">
        <v>140</v>
      </c>
      <c r="B9402" s="1">
        <v>44285</v>
      </c>
      <c r="C9402">
        <v>1</v>
      </c>
    </row>
    <row r="9403" spans="1:3" ht="14.5" x14ac:dyDescent="0.35">
      <c r="A9403" s="104" t="s">
        <v>3808</v>
      </c>
      <c r="B9403" s="1">
        <v>44285</v>
      </c>
      <c r="C9403">
        <v>25</v>
      </c>
    </row>
    <row r="9404" spans="1:3" ht="14.5" x14ac:dyDescent="0.35">
      <c r="A9404" s="104" t="s">
        <v>267</v>
      </c>
      <c r="B9404" s="1">
        <v>44285</v>
      </c>
      <c r="C9404">
        <v>1</v>
      </c>
    </row>
    <row r="9405" spans="1:3" ht="14.5" x14ac:dyDescent="0.35">
      <c r="A9405" s="104" t="s">
        <v>1356</v>
      </c>
      <c r="B9405" s="1">
        <v>44285</v>
      </c>
      <c r="C9405">
        <v>32</v>
      </c>
    </row>
    <row r="9406" spans="1:3" ht="14.5" x14ac:dyDescent="0.35">
      <c r="A9406" s="104" t="s">
        <v>1573</v>
      </c>
      <c r="B9406" s="1">
        <v>44285</v>
      </c>
      <c r="C9406">
        <v>32</v>
      </c>
    </row>
    <row r="9407" spans="1:3" ht="14.5" x14ac:dyDescent="0.35">
      <c r="A9407" s="104" t="s">
        <v>1923</v>
      </c>
      <c r="B9407" s="1">
        <v>44285</v>
      </c>
      <c r="C9407">
        <v>1</v>
      </c>
    </row>
    <row r="9408" spans="1:3" ht="14.5" x14ac:dyDescent="0.35">
      <c r="A9408" s="104" t="s">
        <v>326</v>
      </c>
      <c r="B9408" s="1">
        <v>44285</v>
      </c>
      <c r="C9408">
        <v>8</v>
      </c>
    </row>
    <row r="9409" spans="1:3" ht="14.5" x14ac:dyDescent="0.35">
      <c r="A9409" s="104" t="s">
        <v>134</v>
      </c>
      <c r="B9409" s="1">
        <v>44285</v>
      </c>
      <c r="C9409">
        <v>4</v>
      </c>
    </row>
    <row r="9410" spans="1:3" ht="14.5" x14ac:dyDescent="0.35">
      <c r="A9410" s="104" t="s">
        <v>445</v>
      </c>
      <c r="B9410" s="1">
        <v>44285</v>
      </c>
      <c r="C9410">
        <v>16</v>
      </c>
    </row>
    <row r="9411" spans="1:3" ht="14.5" x14ac:dyDescent="0.35">
      <c r="A9411" s="104" t="s">
        <v>168</v>
      </c>
      <c r="B9411" s="1">
        <v>44285</v>
      </c>
      <c r="C9411">
        <v>4</v>
      </c>
    </row>
    <row r="9412" spans="1:3" ht="14.5" x14ac:dyDescent="0.35">
      <c r="A9412" s="104" t="s">
        <v>2011</v>
      </c>
      <c r="B9412" s="1">
        <v>44285</v>
      </c>
      <c r="C9412">
        <v>6</v>
      </c>
    </row>
    <row r="9413" spans="1:3" ht="14.5" x14ac:dyDescent="0.35">
      <c r="A9413" s="104" t="s">
        <v>317</v>
      </c>
      <c r="B9413" s="1">
        <v>44285</v>
      </c>
      <c r="C9413">
        <v>8</v>
      </c>
    </row>
    <row r="9414" spans="1:3" ht="14.5" x14ac:dyDescent="0.35">
      <c r="A9414" s="104" t="s">
        <v>2371</v>
      </c>
      <c r="B9414" s="1">
        <v>44285</v>
      </c>
      <c r="C9414">
        <v>12</v>
      </c>
    </row>
    <row r="9415" spans="1:3" ht="14.5" x14ac:dyDescent="0.35">
      <c r="A9415" s="104" t="s">
        <v>393</v>
      </c>
      <c r="B9415" s="1">
        <v>44285</v>
      </c>
      <c r="C9415">
        <v>4</v>
      </c>
    </row>
    <row r="9416" spans="1:3" ht="14.5" x14ac:dyDescent="0.35">
      <c r="A9416" s="104" t="s">
        <v>1371</v>
      </c>
      <c r="B9416" s="1">
        <v>44285</v>
      </c>
      <c r="C9416">
        <v>3</v>
      </c>
    </row>
    <row r="9417" spans="1:3" ht="14.5" x14ac:dyDescent="0.35">
      <c r="A9417" s="104" t="s">
        <v>1370</v>
      </c>
      <c r="B9417" s="1">
        <v>44285</v>
      </c>
      <c r="C9417">
        <v>200</v>
      </c>
    </row>
    <row r="9418" spans="1:3" ht="14.5" x14ac:dyDescent="0.35">
      <c r="A9418" s="104" t="s">
        <v>3028</v>
      </c>
      <c r="B9418" s="1">
        <v>44285</v>
      </c>
      <c r="C9418">
        <v>3</v>
      </c>
    </row>
    <row r="9419" spans="1:3" ht="14.5" x14ac:dyDescent="0.35">
      <c r="A9419" s="104" t="s">
        <v>3646</v>
      </c>
      <c r="B9419" s="1">
        <v>44285</v>
      </c>
      <c r="C9419">
        <v>2</v>
      </c>
    </row>
    <row r="9420" spans="1:3" ht="14.5" x14ac:dyDescent="0.35">
      <c r="A9420" s="104" t="s">
        <v>2142</v>
      </c>
      <c r="B9420" s="1">
        <v>44285</v>
      </c>
      <c r="C9420">
        <v>200</v>
      </c>
    </row>
    <row r="9421" spans="1:3" ht="14.5" x14ac:dyDescent="0.35">
      <c r="A9421" s="104" t="s">
        <v>1597</v>
      </c>
      <c r="B9421" s="1">
        <v>44285</v>
      </c>
      <c r="C9421">
        <v>3</v>
      </c>
    </row>
    <row r="9422" spans="1:3" ht="14.5" x14ac:dyDescent="0.35">
      <c r="A9422" s="104" t="s">
        <v>3809</v>
      </c>
      <c r="B9422" s="1">
        <v>44285</v>
      </c>
      <c r="C9422">
        <v>16</v>
      </c>
    </row>
    <row r="9423" spans="1:3" ht="14.5" x14ac:dyDescent="0.35">
      <c r="A9423" s="104" t="s">
        <v>3810</v>
      </c>
      <c r="B9423" s="1">
        <v>44285</v>
      </c>
      <c r="C9423">
        <v>4</v>
      </c>
    </row>
    <row r="9424" spans="1:3" ht="14.5" x14ac:dyDescent="0.35">
      <c r="A9424" s="104" t="s">
        <v>1755</v>
      </c>
      <c r="B9424" s="1">
        <v>44285</v>
      </c>
      <c r="C9424">
        <v>16</v>
      </c>
    </row>
    <row r="9425" spans="1:3" ht="14.5" x14ac:dyDescent="0.35">
      <c r="A9425" s="104" t="s">
        <v>3811</v>
      </c>
      <c r="B9425" s="1">
        <v>44285</v>
      </c>
      <c r="C9425">
        <v>32</v>
      </c>
    </row>
    <row r="9426" spans="1:3" ht="14.5" x14ac:dyDescent="0.35">
      <c r="A9426" s="104" t="s">
        <v>1398</v>
      </c>
      <c r="B9426" s="1">
        <v>44285</v>
      </c>
      <c r="C9426">
        <v>16</v>
      </c>
    </row>
    <row r="9427" spans="1:3" ht="14.5" x14ac:dyDescent="0.35">
      <c r="A9427" s="104" t="s">
        <v>2354</v>
      </c>
      <c r="B9427" s="1">
        <v>44285</v>
      </c>
      <c r="C9427">
        <v>4</v>
      </c>
    </row>
    <row r="9428" spans="1:3" ht="14.5" x14ac:dyDescent="0.35">
      <c r="A9428" s="104" t="s">
        <v>148</v>
      </c>
      <c r="B9428" s="1">
        <v>44285</v>
      </c>
      <c r="C9428">
        <v>4</v>
      </c>
    </row>
    <row r="9429" spans="1:3" ht="14.5" x14ac:dyDescent="0.35">
      <c r="A9429" s="104" t="s">
        <v>282</v>
      </c>
      <c r="B9429" s="1">
        <v>44285</v>
      </c>
      <c r="C9429">
        <v>4</v>
      </c>
    </row>
    <row r="9430" spans="1:3" ht="14.5" x14ac:dyDescent="0.35">
      <c r="A9430" s="104" t="s">
        <v>119</v>
      </c>
      <c r="B9430" s="1">
        <v>44285</v>
      </c>
      <c r="C9430">
        <v>8</v>
      </c>
    </row>
    <row r="9431" spans="1:3" ht="14.5" x14ac:dyDescent="0.35">
      <c r="A9431" s="104" t="s">
        <v>1645</v>
      </c>
      <c r="B9431" s="1">
        <v>44285</v>
      </c>
      <c r="C9431">
        <v>12</v>
      </c>
    </row>
    <row r="9432" spans="1:3" ht="14.5" x14ac:dyDescent="0.35">
      <c r="A9432" s="104" t="s">
        <v>2357</v>
      </c>
      <c r="B9432" s="1">
        <v>44285</v>
      </c>
      <c r="C9432">
        <v>12</v>
      </c>
    </row>
    <row r="9433" spans="1:3" ht="14.5" x14ac:dyDescent="0.35">
      <c r="A9433" s="104" t="s">
        <v>2725</v>
      </c>
      <c r="B9433" s="1">
        <v>44285</v>
      </c>
      <c r="C9433">
        <v>2</v>
      </c>
    </row>
    <row r="9434" spans="1:3" ht="14.5" x14ac:dyDescent="0.35">
      <c r="A9434" s="104" t="s">
        <v>3597</v>
      </c>
      <c r="B9434" s="1">
        <v>44285</v>
      </c>
      <c r="C9434">
        <v>2</v>
      </c>
    </row>
    <row r="9435" spans="1:3" ht="14.5" x14ac:dyDescent="0.35">
      <c r="A9435" s="104" t="s">
        <v>2960</v>
      </c>
      <c r="B9435" s="1">
        <v>44285</v>
      </c>
      <c r="C9435">
        <v>2</v>
      </c>
    </row>
    <row r="9436" spans="1:3" ht="14.5" x14ac:dyDescent="0.35">
      <c r="A9436" s="104" t="s">
        <v>1413</v>
      </c>
      <c r="B9436" s="1">
        <v>44285</v>
      </c>
      <c r="C9436">
        <v>6</v>
      </c>
    </row>
    <row r="9437" spans="1:3" ht="14.5" x14ac:dyDescent="0.35">
      <c r="A9437" s="104" t="s">
        <v>3356</v>
      </c>
      <c r="B9437" s="1">
        <v>44285</v>
      </c>
      <c r="C9437">
        <v>4</v>
      </c>
    </row>
    <row r="9438" spans="1:3" ht="14.5" x14ac:dyDescent="0.35">
      <c r="A9438" s="104" t="s">
        <v>2779</v>
      </c>
      <c r="B9438" s="1">
        <v>44285</v>
      </c>
      <c r="C9438">
        <v>4</v>
      </c>
    </row>
    <row r="9439" spans="1:3" ht="14.5" x14ac:dyDescent="0.35">
      <c r="A9439" s="104" t="s">
        <v>3812</v>
      </c>
      <c r="B9439" s="1">
        <v>44285</v>
      </c>
      <c r="C9439">
        <v>6</v>
      </c>
    </row>
    <row r="9440" spans="1:3" ht="14.5" x14ac:dyDescent="0.35">
      <c r="A9440" s="104" t="s">
        <v>3813</v>
      </c>
      <c r="B9440" s="1">
        <v>44285</v>
      </c>
      <c r="C9440">
        <v>8</v>
      </c>
    </row>
    <row r="9441" spans="1:3" ht="14.5" x14ac:dyDescent="0.35">
      <c r="A9441" s="104" t="s">
        <v>2668</v>
      </c>
      <c r="B9441" s="1">
        <v>44285</v>
      </c>
      <c r="C9441">
        <v>8</v>
      </c>
    </row>
    <row r="9442" spans="1:3" ht="14.5" x14ac:dyDescent="0.35">
      <c r="A9442" s="104" t="s">
        <v>3038</v>
      </c>
      <c r="B9442" s="1">
        <v>44285</v>
      </c>
      <c r="C9442">
        <v>4</v>
      </c>
    </row>
    <row r="9443" spans="1:3" ht="14.5" x14ac:dyDescent="0.35">
      <c r="A9443" s="104" t="s">
        <v>3115</v>
      </c>
      <c r="B9443" s="1">
        <v>44285</v>
      </c>
      <c r="C9443">
        <v>2</v>
      </c>
    </row>
    <row r="9444" spans="1:3" ht="14.5" x14ac:dyDescent="0.35">
      <c r="A9444" s="104" t="s">
        <v>3115</v>
      </c>
      <c r="B9444" s="1">
        <v>44285</v>
      </c>
      <c r="C9444">
        <v>2</v>
      </c>
    </row>
    <row r="9445" spans="1:3" ht="14.5" x14ac:dyDescent="0.35">
      <c r="A9445" s="104" t="s">
        <v>3814</v>
      </c>
      <c r="B9445" s="1">
        <v>44285</v>
      </c>
      <c r="C9445">
        <v>6</v>
      </c>
    </row>
    <row r="9446" spans="1:3" ht="14.5" x14ac:dyDescent="0.35">
      <c r="A9446" s="104" t="s">
        <v>3397</v>
      </c>
      <c r="B9446" s="1">
        <v>44285</v>
      </c>
      <c r="C9446">
        <v>2</v>
      </c>
    </row>
    <row r="9447" spans="1:3" ht="14.5" x14ac:dyDescent="0.35">
      <c r="A9447" s="104" t="s">
        <v>2674</v>
      </c>
      <c r="B9447" s="1">
        <v>44285</v>
      </c>
      <c r="C9447">
        <v>4</v>
      </c>
    </row>
    <row r="9448" spans="1:3" ht="14.5" x14ac:dyDescent="0.35">
      <c r="A9448" s="104" t="s">
        <v>2563</v>
      </c>
      <c r="B9448" s="1">
        <v>44285</v>
      </c>
      <c r="C9448">
        <v>8</v>
      </c>
    </row>
    <row r="9449" spans="1:3" ht="14.5" x14ac:dyDescent="0.35">
      <c r="A9449" s="104" t="s">
        <v>3815</v>
      </c>
      <c r="B9449" s="1">
        <v>44285</v>
      </c>
      <c r="C9449">
        <v>3</v>
      </c>
    </row>
    <row r="9450" spans="1:3" ht="14.5" x14ac:dyDescent="0.35">
      <c r="A9450" s="104" t="s">
        <v>1959</v>
      </c>
      <c r="B9450" s="1">
        <v>44285</v>
      </c>
      <c r="C9450">
        <v>2</v>
      </c>
    </row>
    <row r="9451" spans="1:3" ht="14.5" x14ac:dyDescent="0.35">
      <c r="A9451" s="104" t="s">
        <v>2305</v>
      </c>
      <c r="B9451" s="1">
        <v>44285</v>
      </c>
      <c r="C9451">
        <v>16</v>
      </c>
    </row>
    <row r="9452" spans="1:3" ht="14.5" x14ac:dyDescent="0.35">
      <c r="A9452" s="104" t="s">
        <v>2012</v>
      </c>
      <c r="B9452" s="1">
        <v>44285</v>
      </c>
      <c r="C9452">
        <v>16</v>
      </c>
    </row>
    <row r="9453" spans="1:3" ht="14.5" x14ac:dyDescent="0.35">
      <c r="A9453" s="104" t="s">
        <v>2217</v>
      </c>
      <c r="B9453" s="1">
        <v>44285</v>
      </c>
      <c r="C9453">
        <v>12</v>
      </c>
    </row>
    <row r="9454" spans="1:3" ht="14.5" x14ac:dyDescent="0.35">
      <c r="A9454" s="104" t="s">
        <v>1440</v>
      </c>
      <c r="B9454" s="1">
        <v>44285</v>
      </c>
      <c r="C9454">
        <v>12</v>
      </c>
    </row>
    <row r="9455" spans="1:3" ht="14.5" x14ac:dyDescent="0.35">
      <c r="A9455" s="104" t="s">
        <v>1445</v>
      </c>
      <c r="B9455" s="1">
        <v>44285</v>
      </c>
      <c r="C9455">
        <v>12</v>
      </c>
    </row>
    <row r="9456" spans="1:3" ht="14.5" x14ac:dyDescent="0.35">
      <c r="A9456" s="104" t="s">
        <v>1710</v>
      </c>
      <c r="B9456" s="1">
        <v>44285</v>
      </c>
      <c r="C9456">
        <v>16</v>
      </c>
    </row>
    <row r="9457" spans="1:3" ht="14.5" x14ac:dyDescent="0.35">
      <c r="A9457" s="104" t="s">
        <v>1588</v>
      </c>
      <c r="B9457" s="1">
        <v>44285</v>
      </c>
      <c r="C9457">
        <v>16</v>
      </c>
    </row>
    <row r="9458" spans="1:3" ht="14.5" x14ac:dyDescent="0.35">
      <c r="A9458" s="104" t="s">
        <v>1659</v>
      </c>
      <c r="B9458" s="1">
        <v>44285</v>
      </c>
      <c r="C9458">
        <v>16</v>
      </c>
    </row>
    <row r="9459" spans="1:3" ht="14.5" x14ac:dyDescent="0.35">
      <c r="A9459" s="104" t="s">
        <v>60</v>
      </c>
      <c r="B9459" s="1">
        <v>44285</v>
      </c>
      <c r="C9459">
        <v>1</v>
      </c>
    </row>
    <row r="9460" spans="1:3" ht="14.5" x14ac:dyDescent="0.35">
      <c r="A9460" s="104" t="s">
        <v>1616</v>
      </c>
      <c r="B9460" s="1">
        <v>44285</v>
      </c>
      <c r="C9460">
        <v>16</v>
      </c>
    </row>
    <row r="9461" spans="1:3" ht="14.5" x14ac:dyDescent="0.35">
      <c r="A9461" s="104" t="s">
        <v>2679</v>
      </c>
      <c r="B9461" s="1">
        <v>44285</v>
      </c>
      <c r="C9461">
        <v>4</v>
      </c>
    </row>
    <row r="9462" spans="1:3" ht="14.5" x14ac:dyDescent="0.35">
      <c r="A9462" s="104" t="s">
        <v>64</v>
      </c>
      <c r="B9462" s="1">
        <v>44285</v>
      </c>
      <c r="C9462">
        <v>2</v>
      </c>
    </row>
    <row r="9463" spans="1:3" ht="14.5" x14ac:dyDescent="0.35">
      <c r="A9463" s="104" t="s">
        <v>2034</v>
      </c>
      <c r="B9463" s="1">
        <v>44285</v>
      </c>
      <c r="C9463">
        <v>4</v>
      </c>
    </row>
    <row r="9464" spans="1:3" ht="14.5" x14ac:dyDescent="0.35">
      <c r="A9464" s="104" t="s">
        <v>8</v>
      </c>
      <c r="B9464" s="1">
        <v>44285</v>
      </c>
      <c r="C9464">
        <v>1</v>
      </c>
    </row>
    <row r="9465" spans="1:3" ht="14.5" x14ac:dyDescent="0.35">
      <c r="A9465" s="104" t="s">
        <v>2042</v>
      </c>
      <c r="B9465" s="1">
        <v>44285</v>
      </c>
      <c r="C9465">
        <v>1</v>
      </c>
    </row>
    <row r="9466" spans="1:3" ht="14.5" x14ac:dyDescent="0.35">
      <c r="A9466" s="104" t="s">
        <v>1470</v>
      </c>
      <c r="B9466" s="1">
        <v>44285</v>
      </c>
      <c r="C9466">
        <v>6</v>
      </c>
    </row>
    <row r="9467" spans="1:3" ht="14.5" x14ac:dyDescent="0.35">
      <c r="A9467" s="104" t="s">
        <v>1314</v>
      </c>
      <c r="B9467" s="1">
        <v>44285</v>
      </c>
      <c r="C9467">
        <v>50</v>
      </c>
    </row>
    <row r="9468" spans="1:3" ht="14.5" x14ac:dyDescent="0.35">
      <c r="A9468" s="104" t="s">
        <v>9</v>
      </c>
      <c r="B9468" s="1">
        <v>44285</v>
      </c>
      <c r="C9468">
        <v>7</v>
      </c>
    </row>
    <row r="9469" spans="1:3" ht="14.5" x14ac:dyDescent="0.35">
      <c r="A9469" s="104" t="s">
        <v>10</v>
      </c>
      <c r="B9469" s="1">
        <v>44285</v>
      </c>
      <c r="C9469">
        <v>1</v>
      </c>
    </row>
    <row r="9470" spans="1:3" ht="14.5" x14ac:dyDescent="0.35">
      <c r="A9470" s="104" t="s">
        <v>3816</v>
      </c>
      <c r="B9470" s="1">
        <v>44285</v>
      </c>
      <c r="C9470">
        <v>2</v>
      </c>
    </row>
    <row r="9471" spans="1:3" ht="14.5" x14ac:dyDescent="0.35">
      <c r="A9471" s="104" t="s">
        <v>1569</v>
      </c>
      <c r="B9471" s="1">
        <v>44285</v>
      </c>
      <c r="C9471">
        <v>24</v>
      </c>
    </row>
    <row r="9472" spans="1:3" ht="14.5" x14ac:dyDescent="0.35">
      <c r="A9472" s="104" t="s">
        <v>1403</v>
      </c>
      <c r="B9472" s="1">
        <v>44285</v>
      </c>
      <c r="C9472">
        <v>40</v>
      </c>
    </row>
    <row r="9473" spans="1:3" ht="14.5" x14ac:dyDescent="0.35">
      <c r="A9473" s="104" t="s">
        <v>1566</v>
      </c>
      <c r="B9473" s="1">
        <v>44285</v>
      </c>
      <c r="C9473">
        <v>16</v>
      </c>
    </row>
    <row r="9474" spans="1:3" ht="14.5" x14ac:dyDescent="0.35">
      <c r="A9474" s="104" t="s">
        <v>1656</v>
      </c>
      <c r="B9474" s="1">
        <v>44285</v>
      </c>
      <c r="C9474">
        <v>24</v>
      </c>
    </row>
    <row r="9475" spans="1:3" ht="14.5" x14ac:dyDescent="0.35">
      <c r="A9475" s="104" t="s">
        <v>3817</v>
      </c>
      <c r="B9475" s="1">
        <v>44285</v>
      </c>
      <c r="C9475">
        <v>1</v>
      </c>
    </row>
    <row r="9476" spans="1:3" ht="14.5" x14ac:dyDescent="0.35">
      <c r="A9476" s="104" t="s">
        <v>210</v>
      </c>
      <c r="B9476" s="1">
        <v>44285</v>
      </c>
      <c r="C9476">
        <v>1</v>
      </c>
    </row>
    <row r="9477" spans="1:3" ht="14.5" x14ac:dyDescent="0.35">
      <c r="A9477" s="104" t="s">
        <v>33</v>
      </c>
      <c r="B9477" s="1">
        <v>44285</v>
      </c>
      <c r="C9477">
        <v>6</v>
      </c>
    </row>
    <row r="9478" spans="1:3" ht="14.5" x14ac:dyDescent="0.35">
      <c r="A9478" s="104" t="s">
        <v>1119</v>
      </c>
      <c r="B9478" s="1">
        <v>44285</v>
      </c>
      <c r="C9478">
        <v>1</v>
      </c>
    </row>
    <row r="9479" spans="1:3" ht="14.5" x14ac:dyDescent="0.35">
      <c r="A9479" s="104" t="s">
        <v>3396</v>
      </c>
      <c r="B9479" s="1">
        <v>44285</v>
      </c>
      <c r="C9479">
        <v>8</v>
      </c>
    </row>
    <row r="9480" spans="1:3" ht="14.5" x14ac:dyDescent="0.35">
      <c r="A9480" s="104" t="s">
        <v>2301</v>
      </c>
      <c r="B9480" s="1">
        <v>44285</v>
      </c>
      <c r="C9480">
        <v>16</v>
      </c>
    </row>
    <row r="9481" spans="1:3" ht="14.5" x14ac:dyDescent="0.35">
      <c r="A9481" s="104" t="s">
        <v>1644</v>
      </c>
      <c r="B9481" s="1">
        <v>44286</v>
      </c>
      <c r="C9481">
        <v>108</v>
      </c>
    </row>
    <row r="9482" spans="1:3" ht="14.5" x14ac:dyDescent="0.35">
      <c r="A9482" s="104" t="s">
        <v>1608</v>
      </c>
      <c r="B9482" s="1">
        <v>44286</v>
      </c>
      <c r="C9482">
        <v>300</v>
      </c>
    </row>
    <row r="9483" spans="1:3" ht="14.5" x14ac:dyDescent="0.35">
      <c r="A9483" s="104" t="s">
        <v>670</v>
      </c>
      <c r="B9483" s="1">
        <v>44286</v>
      </c>
      <c r="C9483">
        <v>4</v>
      </c>
    </row>
    <row r="9484" spans="1:3" ht="14.5" x14ac:dyDescent="0.35">
      <c r="A9484" s="104" t="s">
        <v>670</v>
      </c>
      <c r="B9484" s="1">
        <v>44286</v>
      </c>
      <c r="C9484">
        <v>4</v>
      </c>
    </row>
    <row r="9485" spans="1:3" ht="14.5" x14ac:dyDescent="0.35">
      <c r="A9485" s="104" t="s">
        <v>3459</v>
      </c>
      <c r="B9485" s="1">
        <v>44286</v>
      </c>
      <c r="C9485">
        <v>2</v>
      </c>
    </row>
    <row r="9486" spans="1:3" ht="14.5" x14ac:dyDescent="0.35">
      <c r="A9486" s="104" t="s">
        <v>3758</v>
      </c>
      <c r="B9486" s="1">
        <v>44286</v>
      </c>
      <c r="C9486">
        <v>20</v>
      </c>
    </row>
    <row r="9487" spans="1:3" ht="14.5" x14ac:dyDescent="0.35">
      <c r="A9487" s="105" t="s">
        <v>303</v>
      </c>
      <c r="B9487" s="1">
        <v>44286</v>
      </c>
      <c r="C9487">
        <v>800</v>
      </c>
    </row>
    <row r="9488" spans="1:3" ht="14.5" x14ac:dyDescent="0.35">
      <c r="A9488" s="105" t="s">
        <v>707</v>
      </c>
      <c r="B9488" s="1">
        <v>44286</v>
      </c>
      <c r="C9488">
        <v>1100</v>
      </c>
    </row>
    <row r="9489" spans="1:3" ht="14.5" x14ac:dyDescent="0.35">
      <c r="A9489" s="104" t="s">
        <v>2995</v>
      </c>
      <c r="B9489" s="1">
        <v>44286</v>
      </c>
      <c r="C9489">
        <v>5</v>
      </c>
    </row>
    <row r="9490" spans="1:3" ht="14.5" x14ac:dyDescent="0.35">
      <c r="A9490" s="105" t="s">
        <v>414</v>
      </c>
      <c r="B9490" s="1">
        <v>44286</v>
      </c>
      <c r="C9490">
        <v>28</v>
      </c>
    </row>
    <row r="9491" spans="1:3" ht="14.5" x14ac:dyDescent="0.35">
      <c r="A9491" s="104" t="s">
        <v>2805</v>
      </c>
      <c r="B9491" s="1">
        <v>44286</v>
      </c>
      <c r="C9491">
        <v>1</v>
      </c>
    </row>
    <row r="9492" spans="1:3" ht="14.5" x14ac:dyDescent="0.35">
      <c r="A9492" s="106">
        <v>1282977</v>
      </c>
      <c r="B9492" s="1">
        <v>44286</v>
      </c>
      <c r="C9492">
        <v>1</v>
      </c>
    </row>
    <row r="9493" spans="1:3" ht="14.5" x14ac:dyDescent="0.35">
      <c r="A9493" s="104" t="s">
        <v>3818</v>
      </c>
      <c r="B9493" s="1">
        <v>44286</v>
      </c>
      <c r="C9493">
        <v>4</v>
      </c>
    </row>
    <row r="9494" spans="1:3" ht="14.5" x14ac:dyDescent="0.35">
      <c r="A9494" s="104" t="s">
        <v>3818</v>
      </c>
      <c r="B9494" s="1">
        <v>44286</v>
      </c>
      <c r="C9494">
        <v>1</v>
      </c>
    </row>
    <row r="9495" spans="1:3" ht="14.5" x14ac:dyDescent="0.35">
      <c r="A9495" s="104" t="s">
        <v>3819</v>
      </c>
      <c r="B9495" s="1">
        <v>44286</v>
      </c>
      <c r="C9495">
        <v>1</v>
      </c>
    </row>
    <row r="9496" spans="1:3" ht="14.5" x14ac:dyDescent="0.35">
      <c r="A9496" s="104" t="s">
        <v>709</v>
      </c>
      <c r="B9496" s="1">
        <v>44286</v>
      </c>
      <c r="C9496">
        <v>1</v>
      </c>
    </row>
    <row r="9497" spans="1:3" ht="14.5" x14ac:dyDescent="0.35">
      <c r="A9497" s="104" t="s">
        <v>710</v>
      </c>
      <c r="B9497" s="1">
        <v>44286</v>
      </c>
      <c r="C9497">
        <v>5</v>
      </c>
    </row>
    <row r="9498" spans="1:3" ht="14.5" x14ac:dyDescent="0.35">
      <c r="A9498" s="104" t="s">
        <v>711</v>
      </c>
      <c r="B9498" s="1">
        <v>44286</v>
      </c>
      <c r="C9498">
        <v>3</v>
      </c>
    </row>
    <row r="9499" spans="1:3" ht="14.5" x14ac:dyDescent="0.35">
      <c r="A9499" s="104" t="s">
        <v>1551</v>
      </c>
      <c r="B9499" s="1">
        <v>44286</v>
      </c>
      <c r="C9499">
        <v>244</v>
      </c>
    </row>
    <row r="9500" spans="1:3" ht="14.5" x14ac:dyDescent="0.35">
      <c r="A9500" s="104" t="s">
        <v>598</v>
      </c>
      <c r="B9500" s="1">
        <v>44286</v>
      </c>
      <c r="C9500">
        <v>10</v>
      </c>
    </row>
    <row r="9501" spans="1:3" ht="14.5" x14ac:dyDescent="0.35">
      <c r="A9501" s="104" t="s">
        <v>1369</v>
      </c>
      <c r="B9501" s="1">
        <v>44286</v>
      </c>
      <c r="C9501">
        <v>600</v>
      </c>
    </row>
    <row r="9502" spans="1:3" ht="14.5" x14ac:dyDescent="0.35">
      <c r="A9502" s="104" t="s">
        <v>2805</v>
      </c>
      <c r="B9502" s="1">
        <v>44286</v>
      </c>
      <c r="C9502">
        <v>8</v>
      </c>
    </row>
    <row r="9503" spans="1:3" ht="14.5" x14ac:dyDescent="0.35">
      <c r="A9503" s="104" t="s">
        <v>1345</v>
      </c>
      <c r="B9503" s="1">
        <v>44286</v>
      </c>
      <c r="C9503">
        <v>1000</v>
      </c>
    </row>
    <row r="9504" spans="1:3" ht="14.5" x14ac:dyDescent="0.35">
      <c r="A9504" s="104" t="s">
        <v>1580</v>
      </c>
      <c r="B9504" s="1">
        <v>44286</v>
      </c>
      <c r="C9504">
        <v>1</v>
      </c>
    </row>
    <row r="9505" spans="1:3" ht="14.5" x14ac:dyDescent="0.35">
      <c r="A9505" s="104" t="s">
        <v>1480</v>
      </c>
      <c r="B9505" s="1">
        <v>44286</v>
      </c>
      <c r="C9505">
        <v>5</v>
      </c>
    </row>
    <row r="9506" spans="1:3" ht="14.5" x14ac:dyDescent="0.35">
      <c r="A9506" s="104" t="s">
        <v>1558</v>
      </c>
      <c r="B9506" s="1">
        <v>44286</v>
      </c>
      <c r="C9506">
        <v>1</v>
      </c>
    </row>
    <row r="9507" spans="1:3" ht="14.5" x14ac:dyDescent="0.35">
      <c r="A9507" s="104" t="s">
        <v>1889</v>
      </c>
      <c r="B9507" s="1">
        <v>44286</v>
      </c>
      <c r="C9507">
        <v>2</v>
      </c>
    </row>
    <row r="9508" spans="1:3" ht="14.5" x14ac:dyDescent="0.35">
      <c r="A9508" s="104" t="s">
        <v>1663</v>
      </c>
      <c r="B9508" s="1">
        <v>44286</v>
      </c>
      <c r="C9508">
        <v>2</v>
      </c>
    </row>
    <row r="9509" spans="1:3" ht="14.5" x14ac:dyDescent="0.35">
      <c r="A9509" s="104" t="s">
        <v>1340</v>
      </c>
      <c r="B9509" s="1">
        <v>44286</v>
      </c>
      <c r="C9509">
        <v>1000</v>
      </c>
    </row>
    <row r="9510" spans="1:3" ht="14.5" x14ac:dyDescent="0.35">
      <c r="A9510" s="104" t="s">
        <v>106</v>
      </c>
      <c r="B9510" s="1">
        <v>44286</v>
      </c>
      <c r="C9510">
        <v>6</v>
      </c>
    </row>
    <row r="9511" spans="1:3" ht="14.5" x14ac:dyDescent="0.35">
      <c r="A9511" s="104" t="s">
        <v>1494</v>
      </c>
      <c r="B9511" s="1">
        <v>44286</v>
      </c>
      <c r="C9511">
        <v>100</v>
      </c>
    </row>
    <row r="9512" spans="1:3" ht="14.5" x14ac:dyDescent="0.35">
      <c r="A9512" s="104" t="s">
        <v>1713</v>
      </c>
      <c r="B9512" s="1">
        <v>44286</v>
      </c>
      <c r="C9512">
        <v>24</v>
      </c>
    </row>
    <row r="9513" spans="1:3" ht="14.5" x14ac:dyDescent="0.35">
      <c r="A9513" s="104" t="s">
        <v>1566</v>
      </c>
      <c r="B9513" s="1">
        <v>44286</v>
      </c>
      <c r="C9513">
        <v>24</v>
      </c>
    </row>
    <row r="9514" spans="1:3" ht="14.5" x14ac:dyDescent="0.35">
      <c r="A9514" s="104" t="s">
        <v>1346</v>
      </c>
      <c r="B9514" s="1">
        <v>44286</v>
      </c>
      <c r="C9514">
        <v>100</v>
      </c>
    </row>
    <row r="9515" spans="1:3" ht="14.5" x14ac:dyDescent="0.35">
      <c r="A9515" s="104" t="s">
        <v>108</v>
      </c>
      <c r="B9515" s="1">
        <v>44286</v>
      </c>
      <c r="C9515">
        <v>1</v>
      </c>
    </row>
    <row r="9516" spans="1:3" ht="14.5" x14ac:dyDescent="0.35">
      <c r="A9516" s="104" t="s">
        <v>136</v>
      </c>
      <c r="B9516" s="1">
        <v>44286</v>
      </c>
      <c r="C9516">
        <v>4</v>
      </c>
    </row>
    <row r="9517" spans="1:3" ht="14.5" x14ac:dyDescent="0.35">
      <c r="A9517" s="104" t="s">
        <v>116</v>
      </c>
      <c r="B9517" s="1">
        <v>44286</v>
      </c>
      <c r="C9517">
        <v>4</v>
      </c>
    </row>
    <row r="9518" spans="1:3" ht="14.5" x14ac:dyDescent="0.35">
      <c r="A9518" s="104" t="s">
        <v>3630</v>
      </c>
      <c r="B9518" s="1">
        <v>44286</v>
      </c>
      <c r="C9518">
        <v>4</v>
      </c>
    </row>
    <row r="9519" spans="1:3" ht="14.5" x14ac:dyDescent="0.35">
      <c r="A9519" s="104" t="s">
        <v>3630</v>
      </c>
      <c r="B9519" s="1">
        <v>44286</v>
      </c>
      <c r="C9519">
        <v>4</v>
      </c>
    </row>
    <row r="9520" spans="1:3" ht="14.5" x14ac:dyDescent="0.35">
      <c r="A9520" s="104" t="s">
        <v>2172</v>
      </c>
      <c r="B9520" s="1">
        <v>44286</v>
      </c>
      <c r="C9520">
        <v>4</v>
      </c>
    </row>
    <row r="9521" spans="1:3" ht="14.5" x14ac:dyDescent="0.35">
      <c r="A9521" s="104" t="s">
        <v>2172</v>
      </c>
      <c r="B9521" s="1">
        <v>44286</v>
      </c>
      <c r="C9521">
        <v>2</v>
      </c>
    </row>
    <row r="9522" spans="1:3" ht="14.5" x14ac:dyDescent="0.35">
      <c r="A9522" s="104" t="s">
        <v>2157</v>
      </c>
      <c r="B9522" s="1">
        <v>44286</v>
      </c>
      <c r="C9522">
        <v>2</v>
      </c>
    </row>
    <row r="9523" spans="1:3" ht="14.5" x14ac:dyDescent="0.35">
      <c r="A9523" s="104" t="s">
        <v>3786</v>
      </c>
      <c r="B9523" s="1">
        <v>44286</v>
      </c>
      <c r="C9523">
        <v>12</v>
      </c>
    </row>
    <row r="9524" spans="1:3" ht="14.5" x14ac:dyDescent="0.35">
      <c r="A9524" s="104" t="s">
        <v>121</v>
      </c>
      <c r="B9524" s="1">
        <v>44286</v>
      </c>
      <c r="C9524">
        <v>1</v>
      </c>
    </row>
    <row r="9525" spans="1:3" ht="14.5" x14ac:dyDescent="0.35">
      <c r="A9525" s="104" t="s">
        <v>136</v>
      </c>
      <c r="B9525" s="1">
        <v>44286</v>
      </c>
      <c r="C9525">
        <v>4</v>
      </c>
    </row>
    <row r="9526" spans="1:3" ht="14.5" x14ac:dyDescent="0.35">
      <c r="A9526" s="104" t="s">
        <v>2157</v>
      </c>
      <c r="B9526" s="1">
        <v>44286</v>
      </c>
      <c r="C9526">
        <v>6</v>
      </c>
    </row>
    <row r="9527" spans="1:3" ht="14.5" x14ac:dyDescent="0.35">
      <c r="A9527" s="104" t="s">
        <v>3786</v>
      </c>
      <c r="B9527" s="1">
        <v>44286</v>
      </c>
      <c r="C9527">
        <v>12</v>
      </c>
    </row>
    <row r="9528" spans="1:3" ht="14.5" x14ac:dyDescent="0.35">
      <c r="A9528" s="104" t="s">
        <v>1659</v>
      </c>
      <c r="B9528" s="1">
        <v>44286</v>
      </c>
      <c r="C9528">
        <v>8</v>
      </c>
    </row>
    <row r="9529" spans="1:3" ht="14.5" x14ac:dyDescent="0.35">
      <c r="A9529" s="104" t="s">
        <v>1679</v>
      </c>
      <c r="B9529" s="1">
        <v>44286</v>
      </c>
      <c r="C9529">
        <v>8</v>
      </c>
    </row>
    <row r="9530" spans="1:3" ht="14.5" x14ac:dyDescent="0.35">
      <c r="A9530" s="104" t="s">
        <v>925</v>
      </c>
      <c r="B9530" s="1">
        <v>44286</v>
      </c>
      <c r="C9530">
        <v>50</v>
      </c>
    </row>
    <row r="9531" spans="1:3" ht="14.5" x14ac:dyDescent="0.35">
      <c r="A9531" s="104" t="s">
        <v>1732</v>
      </c>
      <c r="B9531" s="1">
        <v>44286</v>
      </c>
      <c r="C9531">
        <v>50</v>
      </c>
    </row>
    <row r="9532" spans="1:3" ht="14.5" x14ac:dyDescent="0.35">
      <c r="A9532" s="104" t="s">
        <v>1332</v>
      </c>
      <c r="B9532" s="1">
        <v>44286</v>
      </c>
      <c r="C9532">
        <v>100</v>
      </c>
    </row>
    <row r="9533" spans="1:3" ht="14.5" x14ac:dyDescent="0.35">
      <c r="A9533" s="104" t="s">
        <v>3820</v>
      </c>
      <c r="B9533" s="1">
        <v>44286</v>
      </c>
      <c r="C9533">
        <v>8</v>
      </c>
    </row>
    <row r="9534" spans="1:3" ht="14.5" x14ac:dyDescent="0.35">
      <c r="A9534" s="104" t="s">
        <v>3821</v>
      </c>
      <c r="B9534" s="1">
        <v>44286</v>
      </c>
      <c r="C9534">
        <v>8</v>
      </c>
    </row>
    <row r="9535" spans="1:3" ht="14.5" x14ac:dyDescent="0.35">
      <c r="A9535" s="104" t="s">
        <v>1304</v>
      </c>
      <c r="B9535" s="1">
        <v>44286</v>
      </c>
      <c r="C9535">
        <v>100</v>
      </c>
    </row>
    <row r="9536" spans="1:3" ht="14.5" x14ac:dyDescent="0.35">
      <c r="A9536" s="104" t="s">
        <v>3822</v>
      </c>
      <c r="B9536" s="1">
        <v>44286</v>
      </c>
      <c r="C9536">
        <v>16</v>
      </c>
    </row>
    <row r="9537" spans="1:3" ht="14.5" x14ac:dyDescent="0.35">
      <c r="A9537" s="104" t="s">
        <v>2772</v>
      </c>
      <c r="B9537" s="1">
        <v>44286</v>
      </c>
      <c r="C9537">
        <v>16</v>
      </c>
    </row>
    <row r="9538" spans="1:3" ht="14.5" x14ac:dyDescent="0.35">
      <c r="A9538" s="104" t="s">
        <v>2470</v>
      </c>
      <c r="B9538" s="1">
        <v>44286</v>
      </c>
      <c r="C9538">
        <v>100</v>
      </c>
    </row>
    <row r="9539" spans="1:3" ht="14.5" x14ac:dyDescent="0.35">
      <c r="A9539" s="104" t="s">
        <v>1340</v>
      </c>
      <c r="B9539" s="1">
        <v>44286</v>
      </c>
      <c r="C9539">
        <v>200</v>
      </c>
    </row>
    <row r="9540" spans="1:3" ht="14.5" x14ac:dyDescent="0.35">
      <c r="A9540" s="104" t="s">
        <v>1340</v>
      </c>
      <c r="B9540" s="1">
        <v>44286</v>
      </c>
      <c r="C9540">
        <v>100</v>
      </c>
    </row>
    <row r="9541" spans="1:3" ht="14.5" x14ac:dyDescent="0.35">
      <c r="A9541" s="104" t="s">
        <v>1340</v>
      </c>
      <c r="B9541" s="1">
        <v>44286</v>
      </c>
      <c r="C9541">
        <v>400</v>
      </c>
    </row>
    <row r="9542" spans="1:3" ht="14.5" x14ac:dyDescent="0.35">
      <c r="A9542" s="104" t="s">
        <v>1340</v>
      </c>
      <c r="B9542" s="1">
        <v>44286</v>
      </c>
      <c r="C9542">
        <v>100</v>
      </c>
    </row>
    <row r="9543" spans="1:3" ht="14.5" x14ac:dyDescent="0.35">
      <c r="A9543" s="104" t="s">
        <v>1912</v>
      </c>
      <c r="B9543" s="1">
        <v>44286</v>
      </c>
      <c r="C9543">
        <v>400</v>
      </c>
    </row>
    <row r="9544" spans="1:3" ht="14.5" x14ac:dyDescent="0.35">
      <c r="A9544" s="104" t="s">
        <v>2471</v>
      </c>
      <c r="B9544" s="1">
        <v>44286</v>
      </c>
      <c r="C9544">
        <v>100</v>
      </c>
    </row>
    <row r="9545" spans="1:3" ht="14.5" x14ac:dyDescent="0.35">
      <c r="A9545" s="104" t="s">
        <v>1389</v>
      </c>
      <c r="B9545" s="1">
        <v>44286</v>
      </c>
      <c r="C9545">
        <v>100</v>
      </c>
    </row>
    <row r="9546" spans="1:3" ht="14.5" x14ac:dyDescent="0.35">
      <c r="A9546" s="104" t="s">
        <v>1648</v>
      </c>
      <c r="B9546" s="1">
        <v>44286</v>
      </c>
      <c r="C9546">
        <v>100</v>
      </c>
    </row>
    <row r="9547" spans="1:3" ht="14.5" x14ac:dyDescent="0.35">
      <c r="A9547" s="104" t="s">
        <v>1812</v>
      </c>
      <c r="B9547" s="1">
        <v>44286</v>
      </c>
      <c r="C9547">
        <v>200</v>
      </c>
    </row>
    <row r="9548" spans="1:3" ht="14.5" x14ac:dyDescent="0.35">
      <c r="A9548" s="104" t="s">
        <v>1284</v>
      </c>
      <c r="B9548" s="1">
        <v>44286</v>
      </c>
      <c r="C9548">
        <v>300</v>
      </c>
    </row>
    <row r="9549" spans="1:3" ht="14.5" x14ac:dyDescent="0.35">
      <c r="A9549" s="104" t="s">
        <v>1383</v>
      </c>
      <c r="B9549" s="1">
        <v>44286</v>
      </c>
      <c r="C9549">
        <v>300</v>
      </c>
    </row>
    <row r="9550" spans="1:3" ht="14.5" x14ac:dyDescent="0.35">
      <c r="A9550" s="104" t="s">
        <v>1327</v>
      </c>
      <c r="B9550" s="1">
        <v>44286</v>
      </c>
      <c r="C9550">
        <v>100</v>
      </c>
    </row>
    <row r="9551" spans="1:3" ht="14.5" x14ac:dyDescent="0.35">
      <c r="A9551" s="104" t="s">
        <v>1316</v>
      </c>
      <c r="B9551" s="1">
        <v>44286</v>
      </c>
      <c r="C9551">
        <v>500</v>
      </c>
    </row>
    <row r="9552" spans="1:3" ht="14.5" x14ac:dyDescent="0.35">
      <c r="A9552" s="104" t="s">
        <v>1299</v>
      </c>
      <c r="B9552" s="1">
        <v>44286</v>
      </c>
      <c r="C9552">
        <v>100</v>
      </c>
    </row>
    <row r="9553" spans="1:3" ht="14.5" x14ac:dyDescent="0.35">
      <c r="A9553" s="104" t="s">
        <v>296</v>
      </c>
      <c r="B9553" s="1">
        <v>44286</v>
      </c>
      <c r="C9553">
        <v>5</v>
      </c>
    </row>
    <row r="9554" spans="1:3" ht="14.5" x14ac:dyDescent="0.35">
      <c r="A9554" s="104" t="s">
        <v>3823</v>
      </c>
      <c r="B9554" s="1">
        <v>44286</v>
      </c>
      <c r="C9554">
        <v>2</v>
      </c>
    </row>
    <row r="9555" spans="1:3" ht="14.5" x14ac:dyDescent="0.35">
      <c r="A9555" s="104" t="s">
        <v>1392</v>
      </c>
      <c r="B9555" s="1">
        <v>44286</v>
      </c>
      <c r="C9555">
        <v>16</v>
      </c>
    </row>
    <row r="9556" spans="1:3" ht="14.5" x14ac:dyDescent="0.35">
      <c r="A9556" s="104" t="s">
        <v>2538</v>
      </c>
      <c r="B9556" s="1">
        <v>44286</v>
      </c>
      <c r="C9556">
        <v>16</v>
      </c>
    </row>
    <row r="9557" spans="1:3" ht="14.5" x14ac:dyDescent="0.35">
      <c r="A9557" s="104" t="s">
        <v>3140</v>
      </c>
      <c r="B9557" s="1">
        <v>44286</v>
      </c>
      <c r="C9557">
        <v>16</v>
      </c>
    </row>
    <row r="9558" spans="1:3" ht="14.5" x14ac:dyDescent="0.35">
      <c r="A9558" s="104" t="s">
        <v>1862</v>
      </c>
      <c r="B9558" s="1">
        <v>44286</v>
      </c>
      <c r="C9558">
        <v>16</v>
      </c>
    </row>
    <row r="9559" spans="1:3" ht="14.5" x14ac:dyDescent="0.35">
      <c r="A9559" s="104" t="s">
        <v>1864</v>
      </c>
      <c r="B9559" s="1">
        <v>44286</v>
      </c>
      <c r="C9559">
        <v>16</v>
      </c>
    </row>
    <row r="9560" spans="1:3" ht="14.5" x14ac:dyDescent="0.35">
      <c r="A9560" s="104" t="s">
        <v>1438</v>
      </c>
      <c r="B9560" s="1">
        <v>44286</v>
      </c>
      <c r="C9560">
        <v>16</v>
      </c>
    </row>
    <row r="9561" spans="1:3" ht="14.5" x14ac:dyDescent="0.35">
      <c r="A9561" s="104" t="s">
        <v>1445</v>
      </c>
      <c r="B9561" s="1">
        <v>44286</v>
      </c>
      <c r="C9561">
        <v>12</v>
      </c>
    </row>
    <row r="9562" spans="1:3" ht="14.5" x14ac:dyDescent="0.35">
      <c r="A9562" s="104" t="s">
        <v>1498</v>
      </c>
      <c r="B9562" s="1">
        <v>44286</v>
      </c>
      <c r="C9562">
        <v>32</v>
      </c>
    </row>
    <row r="9563" spans="1:3" ht="14.5" x14ac:dyDescent="0.35">
      <c r="A9563" s="104" t="s">
        <v>1589</v>
      </c>
      <c r="B9563" s="1">
        <v>44286</v>
      </c>
      <c r="C9563">
        <v>16</v>
      </c>
    </row>
    <row r="9564" spans="1:3" ht="14.5" x14ac:dyDescent="0.35">
      <c r="A9564" s="104" t="s">
        <v>1656</v>
      </c>
      <c r="B9564" s="1">
        <v>44286</v>
      </c>
      <c r="C9564">
        <v>16</v>
      </c>
    </row>
    <row r="9565" spans="1:3" ht="14.5" x14ac:dyDescent="0.35">
      <c r="A9565" s="104" t="s">
        <v>1461</v>
      </c>
      <c r="B9565" s="1">
        <v>44286</v>
      </c>
      <c r="C9565">
        <v>16</v>
      </c>
    </row>
    <row r="9566" spans="1:3" ht="14.5" x14ac:dyDescent="0.35">
      <c r="A9566" s="104" t="s">
        <v>1601</v>
      </c>
      <c r="B9566" s="1">
        <v>44286</v>
      </c>
      <c r="C9566">
        <v>1</v>
      </c>
    </row>
    <row r="9567" spans="1:3" ht="14.5" x14ac:dyDescent="0.35">
      <c r="A9567" s="104" t="s">
        <v>1689</v>
      </c>
      <c r="B9567" s="1">
        <v>44286</v>
      </c>
      <c r="C9567">
        <v>1</v>
      </c>
    </row>
    <row r="9568" spans="1:3" ht="14.5" x14ac:dyDescent="0.35">
      <c r="A9568" s="104" t="s">
        <v>3758</v>
      </c>
      <c r="B9568" s="1">
        <v>44286</v>
      </c>
      <c r="C9568">
        <v>4</v>
      </c>
    </row>
    <row r="9569" spans="1:3" ht="14.5" x14ac:dyDescent="0.35">
      <c r="A9569" s="104" t="s">
        <v>1656</v>
      </c>
      <c r="B9569" s="1">
        <v>44286</v>
      </c>
      <c r="C9569">
        <v>32</v>
      </c>
    </row>
    <row r="9570" spans="1:3" ht="14.5" x14ac:dyDescent="0.35">
      <c r="A9570" s="104" t="s">
        <v>1461</v>
      </c>
      <c r="B9570" s="1">
        <v>44286</v>
      </c>
      <c r="C9570">
        <v>48</v>
      </c>
    </row>
    <row r="9571" spans="1:3" ht="14.5" x14ac:dyDescent="0.35">
      <c r="A9571" s="104" t="s">
        <v>2162</v>
      </c>
      <c r="B9571" s="1">
        <v>44286</v>
      </c>
      <c r="C9571">
        <v>16</v>
      </c>
    </row>
    <row r="9572" spans="1:3" ht="14.5" x14ac:dyDescent="0.35">
      <c r="A9572" s="104" t="s">
        <v>3436</v>
      </c>
      <c r="B9572" s="1">
        <v>44286</v>
      </c>
      <c r="C9572">
        <v>8</v>
      </c>
    </row>
    <row r="9573" spans="1:3" ht="14.5" x14ac:dyDescent="0.35">
      <c r="A9573" s="104" t="s">
        <v>2012</v>
      </c>
      <c r="B9573" s="1">
        <v>44286</v>
      </c>
      <c r="C9573">
        <v>32</v>
      </c>
    </row>
    <row r="9574" spans="1:3" ht="14.5" x14ac:dyDescent="0.35">
      <c r="A9574" s="104" t="s">
        <v>1438</v>
      </c>
      <c r="B9574" s="1">
        <v>44286</v>
      </c>
      <c r="C9574">
        <v>32</v>
      </c>
    </row>
    <row r="9575" spans="1:3" ht="14.5" x14ac:dyDescent="0.35">
      <c r="A9575" s="104" t="s">
        <v>1498</v>
      </c>
      <c r="B9575" s="1">
        <v>44286</v>
      </c>
      <c r="C9575">
        <v>8</v>
      </c>
    </row>
    <row r="9576" spans="1:3" ht="14.5" x14ac:dyDescent="0.35">
      <c r="A9576" s="104" t="s">
        <v>2823</v>
      </c>
      <c r="B9576" s="1">
        <v>44286</v>
      </c>
      <c r="C9576">
        <v>1</v>
      </c>
    </row>
    <row r="9577" spans="1:3" ht="14.5" x14ac:dyDescent="0.35">
      <c r="A9577" s="104" t="s">
        <v>3225</v>
      </c>
      <c r="B9577" s="1">
        <v>44286</v>
      </c>
      <c r="C9577">
        <v>1</v>
      </c>
    </row>
    <row r="9578" spans="1:3" ht="14.5" x14ac:dyDescent="0.35">
      <c r="A9578" s="104" t="s">
        <v>2573</v>
      </c>
      <c r="B9578" s="1">
        <v>44286</v>
      </c>
      <c r="C9578">
        <v>2</v>
      </c>
    </row>
    <row r="9579" spans="1:3" ht="14.5" x14ac:dyDescent="0.35">
      <c r="A9579" s="104" t="s">
        <v>1709</v>
      </c>
      <c r="B9579" s="1">
        <v>44286</v>
      </c>
      <c r="C9579">
        <v>17</v>
      </c>
    </row>
    <row r="9580" spans="1:3" ht="14.5" x14ac:dyDescent="0.35">
      <c r="A9580" s="104" t="s">
        <v>3140</v>
      </c>
      <c r="B9580" s="1">
        <v>44286</v>
      </c>
      <c r="C9580">
        <v>16</v>
      </c>
    </row>
    <row r="9581" spans="1:3" ht="14.5" x14ac:dyDescent="0.35">
      <c r="A9581" s="104" t="s">
        <v>1403</v>
      </c>
      <c r="B9581" s="1">
        <v>44286</v>
      </c>
      <c r="C9581">
        <v>2</v>
      </c>
    </row>
    <row r="9582" spans="1:3" ht="14.5" x14ac:dyDescent="0.35">
      <c r="A9582" s="104" t="s">
        <v>1403</v>
      </c>
      <c r="B9582" s="1">
        <v>44286</v>
      </c>
      <c r="C9582">
        <v>3</v>
      </c>
    </row>
    <row r="9583" spans="1:3" ht="14.5" x14ac:dyDescent="0.35">
      <c r="A9583" s="104" t="s">
        <v>1866</v>
      </c>
      <c r="B9583" s="1">
        <v>44286</v>
      </c>
      <c r="C9583">
        <v>16</v>
      </c>
    </row>
    <row r="9584" spans="1:3" ht="14.5" x14ac:dyDescent="0.35">
      <c r="A9584" s="104" t="s">
        <v>2163</v>
      </c>
      <c r="B9584" s="1">
        <v>44286</v>
      </c>
      <c r="C9584">
        <v>12</v>
      </c>
    </row>
    <row r="9585" spans="1:3" ht="14.5" x14ac:dyDescent="0.35">
      <c r="A9585" s="104" t="s">
        <v>1580</v>
      </c>
      <c r="B9585" s="1">
        <v>44286</v>
      </c>
      <c r="C9585">
        <v>2</v>
      </c>
    </row>
    <row r="9586" spans="1:3" ht="14.5" x14ac:dyDescent="0.35">
      <c r="A9586" s="104" t="s">
        <v>2905</v>
      </c>
      <c r="B9586" s="1">
        <v>44286</v>
      </c>
      <c r="C9586">
        <v>1</v>
      </c>
    </row>
    <row r="9587" spans="1:3" ht="14.5" x14ac:dyDescent="0.35">
      <c r="A9587" s="104" t="s">
        <v>2177</v>
      </c>
      <c r="B9587" s="1">
        <v>44286</v>
      </c>
      <c r="C9587">
        <v>4</v>
      </c>
    </row>
    <row r="9588" spans="1:3" ht="14.5" x14ac:dyDescent="0.35">
      <c r="A9588" s="104" t="s">
        <v>2177</v>
      </c>
      <c r="B9588" s="1">
        <v>44286</v>
      </c>
      <c r="C9588">
        <v>1</v>
      </c>
    </row>
    <row r="9589" spans="1:3" ht="14.5" x14ac:dyDescent="0.35">
      <c r="A9589" s="104" t="s">
        <v>3256</v>
      </c>
      <c r="B9589" s="1">
        <v>44286</v>
      </c>
      <c r="C9589">
        <v>1</v>
      </c>
    </row>
    <row r="9590" spans="1:3" ht="14.5" x14ac:dyDescent="0.35">
      <c r="A9590" s="104" t="s">
        <v>2341</v>
      </c>
      <c r="B9590" s="1">
        <v>44286</v>
      </c>
      <c r="C9590">
        <v>16</v>
      </c>
    </row>
    <row r="9591" spans="1:3" ht="14.5" x14ac:dyDescent="0.35">
      <c r="A9591" s="104" t="s">
        <v>3140</v>
      </c>
      <c r="B9591" s="1">
        <v>44286</v>
      </c>
      <c r="C9591">
        <v>32</v>
      </c>
    </row>
    <row r="9592" spans="1:3" ht="14.5" x14ac:dyDescent="0.35">
      <c r="A9592" s="104" t="s">
        <v>1645</v>
      </c>
      <c r="B9592" s="1">
        <v>44286</v>
      </c>
      <c r="C9592">
        <v>16</v>
      </c>
    </row>
    <row r="9593" spans="1:3" ht="14.5" x14ac:dyDescent="0.35">
      <c r="A9593" s="104" t="s">
        <v>2156</v>
      </c>
      <c r="B9593" s="1">
        <v>44286</v>
      </c>
      <c r="C9593">
        <v>2</v>
      </c>
    </row>
    <row r="9594" spans="1:3" ht="14.5" x14ac:dyDescent="0.35">
      <c r="A9594" s="104" t="s">
        <v>1762</v>
      </c>
      <c r="B9594" s="1">
        <v>44286</v>
      </c>
      <c r="C9594">
        <v>16</v>
      </c>
    </row>
    <row r="9595" spans="1:3" ht="14.5" x14ac:dyDescent="0.35">
      <c r="A9595" s="104" t="s">
        <v>1930</v>
      </c>
      <c r="B9595" s="1">
        <v>44286</v>
      </c>
      <c r="C9595">
        <v>48</v>
      </c>
    </row>
    <row r="9596" spans="1:3" ht="14.5" x14ac:dyDescent="0.35">
      <c r="A9596" s="104" t="s">
        <v>1870</v>
      </c>
      <c r="B9596" s="1">
        <v>44286</v>
      </c>
      <c r="C9596">
        <v>32</v>
      </c>
    </row>
    <row r="9597" spans="1:3" ht="14.5" x14ac:dyDescent="0.35">
      <c r="A9597" s="104" t="s">
        <v>1408</v>
      </c>
      <c r="B9597" s="1">
        <v>44286</v>
      </c>
      <c r="C9597">
        <v>16</v>
      </c>
    </row>
    <row r="9598" spans="1:3" ht="14.5" x14ac:dyDescent="0.35">
      <c r="A9598" s="104" t="s">
        <v>2044</v>
      </c>
      <c r="B9598" s="1">
        <v>44286</v>
      </c>
      <c r="C9598">
        <v>8</v>
      </c>
    </row>
    <row r="9599" spans="1:3" ht="14.5" x14ac:dyDescent="0.35">
      <c r="A9599" s="104" t="s">
        <v>1809</v>
      </c>
      <c r="B9599" s="1">
        <v>44286</v>
      </c>
      <c r="C9599">
        <v>64</v>
      </c>
    </row>
    <row r="9600" spans="1:3" ht="14.5" x14ac:dyDescent="0.35">
      <c r="A9600" s="104" t="s">
        <v>1445</v>
      </c>
      <c r="B9600" s="1">
        <v>44286</v>
      </c>
      <c r="C9600">
        <v>56</v>
      </c>
    </row>
    <row r="9601" spans="1:3" ht="14.5" x14ac:dyDescent="0.35">
      <c r="A9601" s="104" t="s">
        <v>1445</v>
      </c>
      <c r="B9601" s="1">
        <v>44286</v>
      </c>
      <c r="C9601">
        <v>144</v>
      </c>
    </row>
    <row r="9602" spans="1:3" ht="14.5" x14ac:dyDescent="0.35">
      <c r="A9602" s="104" t="s">
        <v>1710</v>
      </c>
      <c r="B9602" s="1">
        <v>44286</v>
      </c>
      <c r="C9602">
        <v>160</v>
      </c>
    </row>
    <row r="9603" spans="1:3" ht="14.5" x14ac:dyDescent="0.35">
      <c r="A9603" s="104" t="s">
        <v>1821</v>
      </c>
      <c r="B9603" s="1">
        <v>44286</v>
      </c>
      <c r="C9603">
        <v>16</v>
      </c>
    </row>
    <row r="9604" spans="1:3" ht="14.5" x14ac:dyDescent="0.35">
      <c r="A9604" s="104" t="s">
        <v>2057</v>
      </c>
      <c r="B9604" s="1">
        <v>44286</v>
      </c>
      <c r="C9604">
        <v>8</v>
      </c>
    </row>
    <row r="9605" spans="1:3" ht="14.5" x14ac:dyDescent="0.35">
      <c r="A9605" s="104" t="s">
        <v>1571</v>
      </c>
      <c r="B9605" s="1">
        <v>44286</v>
      </c>
      <c r="C9605">
        <v>48</v>
      </c>
    </row>
    <row r="9606" spans="1:3" ht="14.5" x14ac:dyDescent="0.35">
      <c r="A9606" s="104" t="s">
        <v>1498</v>
      </c>
      <c r="B9606" s="1">
        <v>44286</v>
      </c>
      <c r="C9606">
        <v>64</v>
      </c>
    </row>
    <row r="9607" spans="1:3" ht="14.5" x14ac:dyDescent="0.35">
      <c r="A9607" s="104" t="s">
        <v>1570</v>
      </c>
      <c r="B9607" s="1">
        <v>44286</v>
      </c>
      <c r="C9607">
        <v>32</v>
      </c>
    </row>
    <row r="9608" spans="1:3" ht="14.5" x14ac:dyDescent="0.35">
      <c r="A9608" s="104" t="s">
        <v>1589</v>
      </c>
      <c r="B9608" s="1">
        <v>44286</v>
      </c>
      <c r="C9608">
        <v>16</v>
      </c>
    </row>
    <row r="9609" spans="1:3" ht="14.5" x14ac:dyDescent="0.35">
      <c r="A9609" s="104" t="s">
        <v>1455</v>
      </c>
      <c r="B9609" s="1">
        <v>44286</v>
      </c>
      <c r="C9609">
        <v>64</v>
      </c>
    </row>
    <row r="9610" spans="1:3" ht="14.5" x14ac:dyDescent="0.35">
      <c r="A9610" s="104" t="s">
        <v>1346</v>
      </c>
      <c r="B9610" s="1">
        <v>44286</v>
      </c>
      <c r="C9610">
        <v>32</v>
      </c>
    </row>
    <row r="9611" spans="1:3" ht="14.5" x14ac:dyDescent="0.35">
      <c r="A9611" s="104" t="s">
        <v>1580</v>
      </c>
      <c r="B9611" s="1">
        <v>44286</v>
      </c>
      <c r="C9611">
        <v>10</v>
      </c>
    </row>
    <row r="9612" spans="1:3" ht="14.5" x14ac:dyDescent="0.35">
      <c r="A9612" s="104" t="s">
        <v>1556</v>
      </c>
      <c r="B9612" s="1">
        <v>44286</v>
      </c>
      <c r="C9612">
        <v>2</v>
      </c>
    </row>
    <row r="9613" spans="1:3" ht="14.5" x14ac:dyDescent="0.35">
      <c r="A9613" s="104" t="s">
        <v>3472</v>
      </c>
      <c r="B9613" s="1">
        <v>44286</v>
      </c>
      <c r="C9613">
        <v>10</v>
      </c>
    </row>
    <row r="9614" spans="1:3" ht="14.5" x14ac:dyDescent="0.35">
      <c r="A9614" s="104" t="s">
        <v>2066</v>
      </c>
      <c r="B9614" s="1">
        <v>44286</v>
      </c>
      <c r="C9614">
        <v>25</v>
      </c>
    </row>
    <row r="9615" spans="1:3" ht="14.5" x14ac:dyDescent="0.35">
      <c r="A9615" s="104" t="s">
        <v>38</v>
      </c>
      <c r="B9615" s="1">
        <v>44286</v>
      </c>
      <c r="C9615">
        <v>2</v>
      </c>
    </row>
    <row r="9616" spans="1:3" ht="14.5" x14ac:dyDescent="0.35">
      <c r="A9616" s="104" t="s">
        <v>139</v>
      </c>
      <c r="B9616" s="1">
        <v>44286</v>
      </c>
      <c r="C9616">
        <v>1</v>
      </c>
    </row>
    <row r="9617" spans="1:3" ht="14.5" x14ac:dyDescent="0.35">
      <c r="A9617" s="104" t="s">
        <v>33</v>
      </c>
      <c r="B9617" s="1">
        <v>44286</v>
      </c>
      <c r="C9617">
        <v>2</v>
      </c>
    </row>
    <row r="9618" spans="1:3" ht="14.5" x14ac:dyDescent="0.35">
      <c r="A9618" s="104" t="s">
        <v>1666</v>
      </c>
      <c r="B9618" s="1">
        <v>44286</v>
      </c>
      <c r="C9618">
        <v>100</v>
      </c>
    </row>
    <row r="9619" spans="1:3" ht="14.5" x14ac:dyDescent="0.35">
      <c r="A9619" s="104" t="s">
        <v>143</v>
      </c>
      <c r="B9619" s="1">
        <v>44286</v>
      </c>
      <c r="C9619">
        <v>4</v>
      </c>
    </row>
    <row r="9620" spans="1:3" ht="14.5" x14ac:dyDescent="0.35">
      <c r="A9620" s="104" t="s">
        <v>317</v>
      </c>
      <c r="B9620" s="1">
        <v>44286</v>
      </c>
      <c r="C9620">
        <v>4</v>
      </c>
    </row>
    <row r="9621" spans="1:3" ht="14.5" x14ac:dyDescent="0.35">
      <c r="A9621" s="104" t="s">
        <v>188</v>
      </c>
      <c r="B9621" s="1">
        <v>44286</v>
      </c>
      <c r="C9621">
        <v>4</v>
      </c>
    </row>
    <row r="9622" spans="1:3" ht="14.5" x14ac:dyDescent="0.35">
      <c r="A9622" s="104" t="s">
        <v>171</v>
      </c>
      <c r="B9622" s="1">
        <v>44286</v>
      </c>
      <c r="C9622">
        <v>4</v>
      </c>
    </row>
    <row r="9623" spans="1:3" ht="14.5" x14ac:dyDescent="0.35">
      <c r="A9623" s="104" t="s">
        <v>1820</v>
      </c>
      <c r="B9623" s="1">
        <v>44286</v>
      </c>
      <c r="C9623">
        <v>8</v>
      </c>
    </row>
    <row r="9624" spans="1:3" ht="14.5" x14ac:dyDescent="0.35">
      <c r="A9624" s="104" t="s">
        <v>1736</v>
      </c>
      <c r="B9624" s="1">
        <v>44286</v>
      </c>
      <c r="C9624">
        <v>100</v>
      </c>
    </row>
    <row r="9625" spans="1:3" ht="14.5" x14ac:dyDescent="0.35">
      <c r="A9625" s="104" t="s">
        <v>1712</v>
      </c>
      <c r="B9625" s="1">
        <v>44286</v>
      </c>
      <c r="C9625">
        <v>16</v>
      </c>
    </row>
    <row r="9626" spans="1:3" ht="14.5" x14ac:dyDescent="0.35">
      <c r="A9626" s="104" t="s">
        <v>1958</v>
      </c>
      <c r="B9626" s="1">
        <v>44286</v>
      </c>
      <c r="C9626">
        <v>4</v>
      </c>
    </row>
    <row r="9627" spans="1:3" ht="14.5" x14ac:dyDescent="0.35">
      <c r="A9627" s="104" t="s">
        <v>1001</v>
      </c>
      <c r="B9627" s="1">
        <v>44286</v>
      </c>
      <c r="C9627">
        <v>4</v>
      </c>
    </row>
    <row r="9628" spans="1:3" ht="14.5" x14ac:dyDescent="0.35">
      <c r="A9628" s="104" t="s">
        <v>1108</v>
      </c>
      <c r="B9628" s="1">
        <v>44286</v>
      </c>
      <c r="C9628">
        <v>8</v>
      </c>
    </row>
    <row r="9629" spans="1:3" ht="14.5" x14ac:dyDescent="0.35">
      <c r="A9629" s="104" t="s">
        <v>191</v>
      </c>
      <c r="B9629" s="1">
        <v>44286</v>
      </c>
      <c r="C9629">
        <v>16</v>
      </c>
    </row>
    <row r="9630" spans="1:3" ht="14.5" x14ac:dyDescent="0.35">
      <c r="A9630" s="104" t="s">
        <v>1403</v>
      </c>
      <c r="B9630" s="1">
        <v>44286</v>
      </c>
      <c r="C9630">
        <v>8</v>
      </c>
    </row>
    <row r="9631" spans="1:3" ht="14.5" x14ac:dyDescent="0.35">
      <c r="A9631" s="104" t="s">
        <v>2179</v>
      </c>
      <c r="B9631" s="1">
        <v>44286</v>
      </c>
      <c r="C9631">
        <v>12</v>
      </c>
    </row>
    <row r="9632" spans="1:3" ht="14.5" x14ac:dyDescent="0.35">
      <c r="A9632" s="104" t="s">
        <v>2653</v>
      </c>
      <c r="B9632" s="1">
        <v>44286</v>
      </c>
      <c r="C9632">
        <v>12</v>
      </c>
    </row>
    <row r="9633" spans="1:3" ht="14.5" x14ac:dyDescent="0.35">
      <c r="A9633" s="104" t="s">
        <v>3824</v>
      </c>
      <c r="B9633" s="1">
        <v>44286</v>
      </c>
      <c r="C9633">
        <v>16</v>
      </c>
    </row>
    <row r="9634" spans="1:3" ht="14.5" x14ac:dyDescent="0.35">
      <c r="A9634" s="104" t="s">
        <v>2654</v>
      </c>
      <c r="B9634" s="1">
        <v>44286</v>
      </c>
      <c r="C9634">
        <v>2</v>
      </c>
    </row>
    <row r="9635" spans="1:3" ht="14.5" x14ac:dyDescent="0.35">
      <c r="A9635" s="104" t="s">
        <v>2663</v>
      </c>
      <c r="B9635" s="1">
        <v>44286</v>
      </c>
      <c r="C9635">
        <v>2</v>
      </c>
    </row>
    <row r="9636" spans="1:3" ht="14.5" x14ac:dyDescent="0.35">
      <c r="A9636" s="104" t="s">
        <v>2277</v>
      </c>
      <c r="B9636" s="1">
        <v>44286</v>
      </c>
      <c r="C9636">
        <v>10</v>
      </c>
    </row>
    <row r="9637" spans="1:3" ht="14.5" x14ac:dyDescent="0.35">
      <c r="A9637" s="104" t="s">
        <v>1943</v>
      </c>
      <c r="B9637" s="1">
        <v>44286</v>
      </c>
      <c r="C9637">
        <v>16</v>
      </c>
    </row>
    <row r="9638" spans="1:3" ht="14.5" x14ac:dyDescent="0.35">
      <c r="A9638" s="104" t="s">
        <v>3162</v>
      </c>
      <c r="B9638" s="1">
        <v>44286</v>
      </c>
      <c r="C9638">
        <v>2</v>
      </c>
    </row>
    <row r="9639" spans="1:3" ht="14.5" x14ac:dyDescent="0.35">
      <c r="A9639" s="104" t="s">
        <v>3825</v>
      </c>
      <c r="B9639" s="1">
        <v>44286</v>
      </c>
      <c r="C9639">
        <v>6</v>
      </c>
    </row>
    <row r="9640" spans="1:3" ht="14.5" x14ac:dyDescent="0.35">
      <c r="A9640" s="104" t="s">
        <v>2176</v>
      </c>
      <c r="B9640" s="1">
        <v>44286</v>
      </c>
      <c r="C9640">
        <v>8</v>
      </c>
    </row>
    <row r="9641" spans="1:3" ht="14.5" x14ac:dyDescent="0.35">
      <c r="A9641" s="104" t="s">
        <v>3692</v>
      </c>
      <c r="B9641" s="1">
        <v>44286</v>
      </c>
      <c r="C9641">
        <v>6</v>
      </c>
    </row>
    <row r="9642" spans="1:3" ht="14.5" x14ac:dyDescent="0.35">
      <c r="A9642" s="104" t="s">
        <v>3826</v>
      </c>
      <c r="B9642" s="1">
        <v>44286</v>
      </c>
      <c r="C9642">
        <v>8</v>
      </c>
    </row>
    <row r="9643" spans="1:3" ht="14.5" x14ac:dyDescent="0.35">
      <c r="A9643" s="104" t="s">
        <v>2742</v>
      </c>
      <c r="B9643" s="1">
        <v>44286</v>
      </c>
      <c r="C9643">
        <v>6</v>
      </c>
    </row>
    <row r="9644" spans="1:3" ht="14.5" x14ac:dyDescent="0.35">
      <c r="A9644" s="104" t="s">
        <v>2673</v>
      </c>
      <c r="B9644" s="1">
        <v>44286</v>
      </c>
      <c r="C9644">
        <v>6</v>
      </c>
    </row>
    <row r="9645" spans="1:3" ht="14.5" x14ac:dyDescent="0.35">
      <c r="A9645" s="104" t="s">
        <v>3827</v>
      </c>
      <c r="B9645" s="1">
        <v>44286</v>
      </c>
      <c r="C9645">
        <v>2</v>
      </c>
    </row>
    <row r="9646" spans="1:3" ht="14.5" x14ac:dyDescent="0.35">
      <c r="A9646" s="104" t="s">
        <v>1428</v>
      </c>
      <c r="B9646" s="1">
        <v>44286</v>
      </c>
      <c r="C9646">
        <v>6</v>
      </c>
    </row>
    <row r="9647" spans="1:3" ht="14.5" x14ac:dyDescent="0.35">
      <c r="A9647" s="104" t="s">
        <v>3086</v>
      </c>
      <c r="B9647" s="1">
        <v>44286</v>
      </c>
      <c r="C9647">
        <v>4</v>
      </c>
    </row>
    <row r="9648" spans="1:3" ht="14.5" x14ac:dyDescent="0.35">
      <c r="A9648" s="104" t="s">
        <v>1438</v>
      </c>
      <c r="B9648" s="1">
        <v>44286</v>
      </c>
      <c r="C9648">
        <v>16</v>
      </c>
    </row>
    <row r="9649" spans="1:3" ht="14.5" x14ac:dyDescent="0.35">
      <c r="A9649" s="104" t="s">
        <v>1445</v>
      </c>
      <c r="B9649" s="1">
        <v>44286</v>
      </c>
      <c r="C9649">
        <v>12</v>
      </c>
    </row>
    <row r="9650" spans="1:3" ht="14.5" x14ac:dyDescent="0.35">
      <c r="A9650" s="104" t="s">
        <v>1968</v>
      </c>
      <c r="B9650" s="1">
        <v>44286</v>
      </c>
      <c r="C9650">
        <v>2</v>
      </c>
    </row>
    <row r="9651" spans="1:3" ht="14.5" x14ac:dyDescent="0.35">
      <c r="A9651" s="104" t="s">
        <v>1446</v>
      </c>
      <c r="B9651" s="1">
        <v>44286</v>
      </c>
      <c r="C9651">
        <v>2</v>
      </c>
    </row>
    <row r="9652" spans="1:3" ht="14.5" x14ac:dyDescent="0.35">
      <c r="A9652" s="104" t="s">
        <v>1446</v>
      </c>
      <c r="B9652" s="1">
        <v>44286</v>
      </c>
      <c r="C9652">
        <v>2</v>
      </c>
    </row>
    <row r="9653" spans="1:3" ht="14.5" x14ac:dyDescent="0.35">
      <c r="A9653" s="104" t="s">
        <v>1498</v>
      </c>
      <c r="B9653" s="1">
        <v>44286</v>
      </c>
      <c r="C9653">
        <v>32</v>
      </c>
    </row>
    <row r="9654" spans="1:3" ht="14.5" x14ac:dyDescent="0.35">
      <c r="A9654" s="104" t="s">
        <v>262</v>
      </c>
      <c r="B9654" s="1">
        <v>44286</v>
      </c>
      <c r="C9654">
        <v>1</v>
      </c>
    </row>
    <row r="9655" spans="1:3" ht="14.5" x14ac:dyDescent="0.35">
      <c r="A9655" s="104" t="s">
        <v>262</v>
      </c>
      <c r="B9655" s="1">
        <v>44286</v>
      </c>
      <c r="C9655">
        <v>1</v>
      </c>
    </row>
    <row r="9656" spans="1:3" ht="14.5" x14ac:dyDescent="0.35">
      <c r="A9656" s="104" t="s">
        <v>1679</v>
      </c>
      <c r="B9656" s="1">
        <v>44286</v>
      </c>
      <c r="C9656">
        <v>16</v>
      </c>
    </row>
    <row r="9657" spans="1:3" ht="14.5" x14ac:dyDescent="0.35">
      <c r="A9657" s="104" t="s">
        <v>60</v>
      </c>
      <c r="B9657" s="1">
        <v>44286</v>
      </c>
      <c r="C9657">
        <v>1</v>
      </c>
    </row>
    <row r="9658" spans="1:3" ht="14.5" x14ac:dyDescent="0.35">
      <c r="A9658" s="104" t="s">
        <v>1616</v>
      </c>
      <c r="B9658" s="1">
        <v>44286</v>
      </c>
      <c r="C9658">
        <v>16</v>
      </c>
    </row>
    <row r="9659" spans="1:3" ht="14.5" x14ac:dyDescent="0.35">
      <c r="A9659" s="104" t="s">
        <v>2680</v>
      </c>
      <c r="B9659" s="1">
        <v>44286</v>
      </c>
      <c r="C9659">
        <v>4</v>
      </c>
    </row>
    <row r="9660" spans="1:3" ht="14.5" x14ac:dyDescent="0.35">
      <c r="A9660" s="104" t="s">
        <v>121</v>
      </c>
      <c r="B9660" s="1">
        <v>44286</v>
      </c>
      <c r="C9660">
        <v>1</v>
      </c>
    </row>
    <row r="9661" spans="1:3" ht="14.5" x14ac:dyDescent="0.35">
      <c r="A9661" s="104" t="s">
        <v>1615</v>
      </c>
      <c r="B9661" s="1">
        <v>44286</v>
      </c>
      <c r="C9661">
        <v>24</v>
      </c>
    </row>
    <row r="9662" spans="1:3" ht="14.5" x14ac:dyDescent="0.35">
      <c r="A9662" s="104" t="s">
        <v>1808</v>
      </c>
      <c r="B9662" s="1">
        <v>44286</v>
      </c>
      <c r="C9662">
        <v>16</v>
      </c>
    </row>
    <row r="9663" spans="1:3" ht="14.5" x14ac:dyDescent="0.35">
      <c r="A9663" s="104" t="s">
        <v>1346</v>
      </c>
      <c r="B9663" s="1">
        <v>44286</v>
      </c>
      <c r="C9663">
        <v>16</v>
      </c>
    </row>
    <row r="9664" spans="1:3" ht="14.5" x14ac:dyDescent="0.35">
      <c r="A9664" s="104" t="s">
        <v>8</v>
      </c>
      <c r="B9664" s="1">
        <v>44286</v>
      </c>
      <c r="C9664">
        <v>8</v>
      </c>
    </row>
    <row r="9665" spans="1:3" ht="14.5" x14ac:dyDescent="0.35">
      <c r="A9665" s="104" t="s">
        <v>1470</v>
      </c>
      <c r="B9665" s="1">
        <v>44286</v>
      </c>
      <c r="C9665">
        <v>8</v>
      </c>
    </row>
    <row r="9666" spans="1:3" ht="14.5" x14ac:dyDescent="0.35">
      <c r="A9666" s="104" t="s">
        <v>1314</v>
      </c>
      <c r="B9666" s="1">
        <v>44286</v>
      </c>
      <c r="C9666">
        <v>50</v>
      </c>
    </row>
    <row r="9667" spans="1:3" ht="14.5" x14ac:dyDescent="0.35">
      <c r="A9667" s="104" t="s">
        <v>1580</v>
      </c>
      <c r="B9667" s="1">
        <v>44286</v>
      </c>
      <c r="C9667">
        <v>1</v>
      </c>
    </row>
    <row r="9668" spans="1:3" ht="14.5" x14ac:dyDescent="0.35">
      <c r="A9668" s="104" t="s">
        <v>2905</v>
      </c>
      <c r="B9668" s="1">
        <v>44286</v>
      </c>
      <c r="C9668">
        <v>1</v>
      </c>
    </row>
    <row r="9669" spans="1:3" ht="14.5" x14ac:dyDescent="0.35">
      <c r="A9669" s="104" t="s">
        <v>2905</v>
      </c>
      <c r="B9669" s="1">
        <v>44286</v>
      </c>
      <c r="C9669">
        <v>1</v>
      </c>
    </row>
    <row r="9670" spans="1:3" ht="14.5" x14ac:dyDescent="0.35">
      <c r="A9670" s="104" t="s">
        <v>1846</v>
      </c>
      <c r="B9670" s="1">
        <v>44286</v>
      </c>
      <c r="C9670">
        <v>300</v>
      </c>
    </row>
    <row r="9671" spans="1:3" ht="14.5" x14ac:dyDescent="0.35">
      <c r="A9671" s="104" t="s">
        <v>1645</v>
      </c>
      <c r="B9671" s="1">
        <v>44286</v>
      </c>
      <c r="C9671">
        <v>8</v>
      </c>
    </row>
    <row r="9672" spans="1:3" ht="14.5" x14ac:dyDescent="0.35">
      <c r="A9672" s="104" t="s">
        <v>1569</v>
      </c>
      <c r="B9672" s="1">
        <v>44286</v>
      </c>
      <c r="C9672">
        <v>28</v>
      </c>
    </row>
    <row r="9673" spans="1:3" ht="14.5" x14ac:dyDescent="0.35">
      <c r="A9673" s="104" t="s">
        <v>2724</v>
      </c>
      <c r="B9673" s="1">
        <v>44286</v>
      </c>
      <c r="C9673">
        <v>16</v>
      </c>
    </row>
    <row r="9674" spans="1:3" ht="14.5" x14ac:dyDescent="0.35">
      <c r="A9674" s="104" t="s">
        <v>2023</v>
      </c>
      <c r="B9674" s="1">
        <v>44286</v>
      </c>
      <c r="C9674">
        <v>10</v>
      </c>
    </row>
    <row r="9675" spans="1:3" ht="14.5" x14ac:dyDescent="0.35">
      <c r="A9675" s="104" t="s">
        <v>15</v>
      </c>
      <c r="B9675" s="1">
        <v>44286</v>
      </c>
      <c r="C9675">
        <v>4</v>
      </c>
    </row>
    <row r="9676" spans="1:3" ht="14.5" x14ac:dyDescent="0.35">
      <c r="A9676" s="104" t="s">
        <v>1569</v>
      </c>
      <c r="B9676" s="1">
        <v>44286</v>
      </c>
      <c r="C9676">
        <v>100</v>
      </c>
    </row>
    <row r="9677" spans="1:3" ht="14.5" x14ac:dyDescent="0.35">
      <c r="A9677" s="104" t="s">
        <v>1586</v>
      </c>
      <c r="B9677" s="1">
        <v>44286</v>
      </c>
      <c r="C9677">
        <v>24</v>
      </c>
    </row>
    <row r="9678" spans="1:3" ht="14.5" x14ac:dyDescent="0.35">
      <c r="A9678" s="104" t="s">
        <v>1482</v>
      </c>
      <c r="B9678" s="1">
        <v>44286</v>
      </c>
      <c r="C9678">
        <v>1</v>
      </c>
    </row>
    <row r="9679" spans="1:3" ht="14.5" x14ac:dyDescent="0.35">
      <c r="A9679" s="104" t="s">
        <v>2857</v>
      </c>
      <c r="B9679" s="1">
        <v>44286</v>
      </c>
      <c r="C9679">
        <v>1</v>
      </c>
    </row>
    <row r="9680" spans="1:3" ht="14.5" x14ac:dyDescent="0.35">
      <c r="A9680" s="104" t="s">
        <v>2033</v>
      </c>
      <c r="B9680" s="1">
        <v>44286</v>
      </c>
      <c r="C9680">
        <v>1</v>
      </c>
    </row>
    <row r="9681" spans="1:3" ht="14.5" x14ac:dyDescent="0.35">
      <c r="A9681" s="104" t="s">
        <v>3667</v>
      </c>
      <c r="B9681" s="1">
        <v>44286</v>
      </c>
      <c r="C9681">
        <v>1</v>
      </c>
    </row>
    <row r="9682" spans="1:3" ht="14.5" x14ac:dyDescent="0.35">
      <c r="A9682" s="104" t="s">
        <v>3707</v>
      </c>
      <c r="B9682" s="1">
        <v>44286</v>
      </c>
      <c r="C9682">
        <v>1</v>
      </c>
    </row>
    <row r="9683" spans="1:3" ht="14.5" x14ac:dyDescent="0.35">
      <c r="A9683" s="104" t="s">
        <v>1629</v>
      </c>
      <c r="B9683" s="1">
        <v>44286</v>
      </c>
      <c r="C9683">
        <v>100</v>
      </c>
    </row>
    <row r="9684" spans="1:3" ht="14.5" x14ac:dyDescent="0.35">
      <c r="A9684" s="104" t="s">
        <v>2385</v>
      </c>
      <c r="B9684" s="1">
        <v>44286</v>
      </c>
      <c r="C9684">
        <v>25</v>
      </c>
    </row>
    <row r="9685" spans="1:3" ht="14.5" x14ac:dyDescent="0.35">
      <c r="A9685" s="104" t="s">
        <v>33</v>
      </c>
      <c r="B9685" s="1">
        <v>44286</v>
      </c>
      <c r="C9685">
        <v>1</v>
      </c>
    </row>
    <row r="9686" spans="1:3" ht="14.5" x14ac:dyDescent="0.35">
      <c r="A9686" s="104" t="s">
        <v>106</v>
      </c>
      <c r="B9686" s="1">
        <v>44286</v>
      </c>
      <c r="C9686">
        <v>1</v>
      </c>
    </row>
    <row r="9687" spans="1:3" ht="14.5" x14ac:dyDescent="0.35">
      <c r="A9687" s="104" t="s">
        <v>825</v>
      </c>
      <c r="B9687" s="1">
        <v>44286</v>
      </c>
      <c r="C9687">
        <v>1</v>
      </c>
    </row>
    <row r="9688" spans="1:3" ht="14.5" x14ac:dyDescent="0.35">
      <c r="A9688" s="104" t="s">
        <v>140</v>
      </c>
      <c r="B9688" s="1">
        <v>44286</v>
      </c>
      <c r="C9688">
        <v>1</v>
      </c>
    </row>
    <row r="9689" spans="1:3" ht="14.5" x14ac:dyDescent="0.35">
      <c r="A9689" s="104" t="s">
        <v>1892</v>
      </c>
      <c r="B9689" s="1">
        <v>44286</v>
      </c>
      <c r="C9689">
        <v>100</v>
      </c>
    </row>
    <row r="9690" spans="1:3" ht="14.5" x14ac:dyDescent="0.35">
      <c r="A9690" s="104" t="s">
        <v>39</v>
      </c>
      <c r="B9690" s="1">
        <v>44286</v>
      </c>
      <c r="C9690">
        <v>1</v>
      </c>
    </row>
    <row r="9691" spans="1:3" ht="14.5" x14ac:dyDescent="0.35">
      <c r="A9691" s="104" t="s">
        <v>1486</v>
      </c>
      <c r="B9691" s="1">
        <v>44286</v>
      </c>
      <c r="C9691">
        <v>600</v>
      </c>
    </row>
    <row r="9692" spans="1:3" ht="14.5" x14ac:dyDescent="0.35">
      <c r="A9692" s="104" t="s">
        <v>163</v>
      </c>
      <c r="B9692" s="1">
        <v>44286</v>
      </c>
      <c r="C9692">
        <v>1</v>
      </c>
    </row>
    <row r="9693" spans="1:3" ht="14.5" x14ac:dyDescent="0.35">
      <c r="A9693" s="104" t="s">
        <v>193</v>
      </c>
      <c r="B9693" s="1">
        <v>44286</v>
      </c>
      <c r="C9693">
        <v>1</v>
      </c>
    </row>
    <row r="9694" spans="1:3" ht="14.5" x14ac:dyDescent="0.35">
      <c r="A9694" s="104" t="s">
        <v>41</v>
      </c>
      <c r="B9694" s="1">
        <v>44286</v>
      </c>
      <c r="C9694">
        <v>1</v>
      </c>
    </row>
    <row r="9695" spans="1:3" ht="14.5" x14ac:dyDescent="0.35">
      <c r="A9695" s="104" t="s">
        <v>2320</v>
      </c>
      <c r="B9695" s="1">
        <v>44286</v>
      </c>
      <c r="C9695">
        <v>100</v>
      </c>
    </row>
    <row r="9696" spans="1:3" ht="14.5" x14ac:dyDescent="0.35">
      <c r="A9696" s="104" t="s">
        <v>3245</v>
      </c>
      <c r="B9696" s="1">
        <v>44286</v>
      </c>
      <c r="C9696">
        <v>8</v>
      </c>
    </row>
    <row r="9697" spans="1:3" ht="14.5" x14ac:dyDescent="0.35">
      <c r="A9697" s="104" t="s">
        <v>3828</v>
      </c>
      <c r="B9697" s="1">
        <v>44286</v>
      </c>
      <c r="C9697">
        <v>50</v>
      </c>
    </row>
    <row r="9698" spans="1:3" ht="14.5" x14ac:dyDescent="0.35">
      <c r="A9698" s="104" t="s">
        <v>127</v>
      </c>
      <c r="B9698" s="1">
        <v>44286</v>
      </c>
      <c r="C9698">
        <v>12</v>
      </c>
    </row>
    <row r="9699" spans="1:3" ht="14.5" x14ac:dyDescent="0.35">
      <c r="A9699" s="104" t="s">
        <v>166</v>
      </c>
      <c r="B9699" s="1">
        <v>44286</v>
      </c>
      <c r="C9699">
        <v>32</v>
      </c>
    </row>
    <row r="9700" spans="1:3" ht="14.5" x14ac:dyDescent="0.35">
      <c r="A9700" s="104" t="s">
        <v>2271</v>
      </c>
      <c r="B9700" s="1">
        <v>44286</v>
      </c>
      <c r="C9700">
        <v>16</v>
      </c>
    </row>
    <row r="9701" spans="1:3" ht="14.5" x14ac:dyDescent="0.35">
      <c r="A9701" s="104" t="s">
        <v>1820</v>
      </c>
      <c r="B9701" s="1">
        <v>44286</v>
      </c>
      <c r="C9701">
        <v>8</v>
      </c>
    </row>
    <row r="9702" spans="1:3" ht="14.5" x14ac:dyDescent="0.35">
      <c r="A9702" s="104" t="s">
        <v>3829</v>
      </c>
      <c r="B9702" s="1">
        <v>44286</v>
      </c>
      <c r="C9702">
        <v>50</v>
      </c>
    </row>
    <row r="9703" spans="1:3" ht="14.5" x14ac:dyDescent="0.35">
      <c r="A9703" s="104" t="s">
        <v>1987</v>
      </c>
      <c r="B9703" s="1">
        <v>44286</v>
      </c>
      <c r="C9703">
        <v>100</v>
      </c>
    </row>
    <row r="9704" spans="1:3" ht="14.5" x14ac:dyDescent="0.35">
      <c r="A9704" s="104" t="s">
        <v>1712</v>
      </c>
      <c r="B9704" s="1">
        <v>44286</v>
      </c>
      <c r="C9704">
        <v>16</v>
      </c>
    </row>
    <row r="9705" spans="1:3" ht="14.5" x14ac:dyDescent="0.35">
      <c r="A9705" s="104" t="s">
        <v>1390</v>
      </c>
      <c r="B9705" s="1">
        <v>44286</v>
      </c>
      <c r="C9705">
        <v>16</v>
      </c>
    </row>
    <row r="9706" spans="1:3" ht="14.5" x14ac:dyDescent="0.35">
      <c r="A9706" s="104" t="s">
        <v>931</v>
      </c>
      <c r="B9706" s="1">
        <v>44286</v>
      </c>
      <c r="C9706">
        <v>4</v>
      </c>
    </row>
    <row r="9707" spans="1:3" ht="14.5" x14ac:dyDescent="0.35">
      <c r="A9707" s="104" t="s">
        <v>191</v>
      </c>
      <c r="B9707" s="1">
        <v>44286</v>
      </c>
      <c r="C9707">
        <v>48</v>
      </c>
    </row>
    <row r="9708" spans="1:3" ht="14.5" x14ac:dyDescent="0.35">
      <c r="A9708" s="104" t="s">
        <v>2238</v>
      </c>
      <c r="B9708" s="1">
        <v>44286</v>
      </c>
      <c r="C9708">
        <v>4</v>
      </c>
    </row>
    <row r="9709" spans="1:3" ht="14.5" x14ac:dyDescent="0.35">
      <c r="A9709" s="104" t="s">
        <v>1866</v>
      </c>
      <c r="B9709" s="1">
        <v>44286</v>
      </c>
      <c r="C9709">
        <v>12</v>
      </c>
    </row>
    <row r="9710" spans="1:3" ht="14.5" x14ac:dyDescent="0.35">
      <c r="A9710" s="104" t="s">
        <v>2656</v>
      </c>
      <c r="B9710" s="1">
        <v>44286</v>
      </c>
      <c r="C9710">
        <v>8</v>
      </c>
    </row>
    <row r="9711" spans="1:3" ht="14.5" x14ac:dyDescent="0.35">
      <c r="A9711" s="104" t="s">
        <v>1943</v>
      </c>
      <c r="B9711" s="1">
        <v>44286</v>
      </c>
      <c r="C9711">
        <v>8</v>
      </c>
    </row>
    <row r="9712" spans="1:3" ht="14.5" x14ac:dyDescent="0.35">
      <c r="A9712" s="104" t="s">
        <v>2740</v>
      </c>
      <c r="B9712" s="1">
        <v>44286</v>
      </c>
      <c r="C9712">
        <v>4</v>
      </c>
    </row>
    <row r="9713" spans="1:3" ht="14.5" x14ac:dyDescent="0.35">
      <c r="A9713" s="104" t="s">
        <v>2563</v>
      </c>
      <c r="B9713" s="1">
        <v>44286</v>
      </c>
      <c r="C9713">
        <v>6</v>
      </c>
    </row>
    <row r="9714" spans="1:3" ht="14.5" x14ac:dyDescent="0.35">
      <c r="A9714" s="104" t="s">
        <v>2563</v>
      </c>
      <c r="B9714" s="1">
        <v>44286</v>
      </c>
      <c r="C9714">
        <v>2</v>
      </c>
    </row>
    <row r="9715" spans="1:3" ht="14.5" x14ac:dyDescent="0.35">
      <c r="A9715" s="104" t="s">
        <v>3610</v>
      </c>
      <c r="B9715" s="1">
        <v>44286</v>
      </c>
      <c r="C9715">
        <v>6</v>
      </c>
    </row>
    <row r="9716" spans="1:3" ht="14.5" x14ac:dyDescent="0.35">
      <c r="A9716" s="104" t="s">
        <v>2012</v>
      </c>
      <c r="B9716" s="1">
        <v>44286</v>
      </c>
      <c r="C9716">
        <v>16</v>
      </c>
    </row>
    <row r="9717" spans="1:3" ht="14.5" x14ac:dyDescent="0.35">
      <c r="A9717" s="104" t="s">
        <v>1498</v>
      </c>
      <c r="B9717" s="1">
        <v>44286</v>
      </c>
      <c r="C9717">
        <v>16</v>
      </c>
    </row>
    <row r="9718" spans="1:3" ht="14.5" x14ac:dyDescent="0.35">
      <c r="A9718" s="104" t="s">
        <v>1570</v>
      </c>
      <c r="B9718" s="1">
        <v>44286</v>
      </c>
      <c r="C9718">
        <v>16</v>
      </c>
    </row>
    <row r="9719" spans="1:3" ht="14.5" x14ac:dyDescent="0.35">
      <c r="A9719" s="104" t="s">
        <v>262</v>
      </c>
      <c r="B9719" s="1">
        <v>44286</v>
      </c>
      <c r="C9719">
        <v>1</v>
      </c>
    </row>
    <row r="9720" spans="1:3" ht="14.5" x14ac:dyDescent="0.35">
      <c r="A9720" s="104" t="s">
        <v>1656</v>
      </c>
      <c r="B9720" s="1">
        <v>44286</v>
      </c>
      <c r="C9720">
        <v>4</v>
      </c>
    </row>
    <row r="9721" spans="1:3" ht="14.5" x14ac:dyDescent="0.35">
      <c r="A9721" s="104" t="s">
        <v>121</v>
      </c>
      <c r="B9721" s="1">
        <v>44286</v>
      </c>
      <c r="C9721">
        <v>2</v>
      </c>
    </row>
    <row r="9722" spans="1:3" ht="14.5" x14ac:dyDescent="0.35">
      <c r="A9722" s="104" t="s">
        <v>2900</v>
      </c>
      <c r="B9722" s="1">
        <v>44286</v>
      </c>
      <c r="C9722">
        <v>6</v>
      </c>
    </row>
    <row r="9723" spans="1:3" ht="14.5" x14ac:dyDescent="0.35">
      <c r="A9723" s="104" t="s">
        <v>1456</v>
      </c>
      <c r="B9723" s="1">
        <v>44286</v>
      </c>
      <c r="C9723">
        <v>8</v>
      </c>
    </row>
    <row r="9724" spans="1:3" ht="14.5" x14ac:dyDescent="0.35">
      <c r="A9724" s="104" t="s">
        <v>192</v>
      </c>
      <c r="B9724" s="1">
        <v>44286</v>
      </c>
      <c r="C9724">
        <v>16</v>
      </c>
    </row>
    <row r="9725" spans="1:3" ht="14.5" x14ac:dyDescent="0.35">
      <c r="A9725" s="104" t="s">
        <v>181</v>
      </c>
      <c r="B9725" s="1">
        <v>44286</v>
      </c>
      <c r="C9725">
        <v>1</v>
      </c>
    </row>
    <row r="9726" spans="1:3" ht="14.5" x14ac:dyDescent="0.35">
      <c r="A9726" s="104" t="s">
        <v>1808</v>
      </c>
      <c r="B9726" s="1">
        <v>44286</v>
      </c>
      <c r="C9726">
        <v>16</v>
      </c>
    </row>
    <row r="9727" spans="1:3" ht="14.5" x14ac:dyDescent="0.35">
      <c r="A9727" s="104" t="s">
        <v>8</v>
      </c>
      <c r="B9727" s="1">
        <v>44286</v>
      </c>
      <c r="C9727">
        <v>7</v>
      </c>
    </row>
    <row r="9728" spans="1:3" ht="14.5" x14ac:dyDescent="0.35">
      <c r="A9728" s="104" t="s">
        <v>2042</v>
      </c>
      <c r="B9728" s="1">
        <v>44286</v>
      </c>
      <c r="C9728">
        <v>1</v>
      </c>
    </row>
    <row r="9729" spans="1:3" ht="14.5" x14ac:dyDescent="0.35">
      <c r="A9729" s="104" t="s">
        <v>1807</v>
      </c>
      <c r="B9729" s="1">
        <v>44286</v>
      </c>
      <c r="C9729">
        <v>10</v>
      </c>
    </row>
    <row r="9730" spans="1:3" ht="14.5" x14ac:dyDescent="0.35">
      <c r="A9730" s="104" t="s">
        <v>1314</v>
      </c>
      <c r="B9730" s="1">
        <v>44286</v>
      </c>
      <c r="C9730">
        <v>50</v>
      </c>
    </row>
    <row r="9731" spans="1:3" ht="14.5" x14ac:dyDescent="0.35">
      <c r="A9731" s="104" t="s">
        <v>9</v>
      </c>
      <c r="B9731" s="1">
        <v>44286</v>
      </c>
      <c r="C9731">
        <v>3</v>
      </c>
    </row>
    <row r="9732" spans="1:3" ht="14.5" x14ac:dyDescent="0.35">
      <c r="A9732" s="104" t="s">
        <v>2380</v>
      </c>
      <c r="B9732" s="1">
        <v>44286</v>
      </c>
      <c r="C9732">
        <v>1</v>
      </c>
    </row>
    <row r="9733" spans="1:3" ht="14.5" x14ac:dyDescent="0.35">
      <c r="A9733" s="104" t="s">
        <v>3475</v>
      </c>
      <c r="B9733" s="1">
        <v>44286</v>
      </c>
      <c r="C9733">
        <v>1</v>
      </c>
    </row>
    <row r="9734" spans="1:3" ht="14.5" x14ac:dyDescent="0.35">
      <c r="A9734" s="104" t="s">
        <v>2981</v>
      </c>
      <c r="B9734" s="1">
        <v>44286</v>
      </c>
      <c r="C9734">
        <v>3</v>
      </c>
    </row>
    <row r="9735" spans="1:3" ht="14.5" x14ac:dyDescent="0.35">
      <c r="A9735" s="104" t="s">
        <v>2864</v>
      </c>
      <c r="B9735" s="1">
        <v>44286</v>
      </c>
      <c r="C9735">
        <v>1</v>
      </c>
    </row>
    <row r="9736" spans="1:3" ht="14.5" x14ac:dyDescent="0.35">
      <c r="A9736" s="104" t="s">
        <v>3830</v>
      </c>
      <c r="B9736" s="1">
        <v>44287</v>
      </c>
      <c r="C9736">
        <v>3</v>
      </c>
    </row>
    <row r="9737" spans="1:3" ht="14.5" x14ac:dyDescent="0.35">
      <c r="A9737" s="104" t="s">
        <v>1484</v>
      </c>
      <c r="B9737" s="1">
        <v>44287</v>
      </c>
      <c r="C9737">
        <v>100</v>
      </c>
    </row>
    <row r="9738" spans="1:3" ht="14.5" x14ac:dyDescent="0.35">
      <c r="A9738" s="104" t="s">
        <v>1344</v>
      </c>
      <c r="B9738" s="1">
        <v>44287</v>
      </c>
      <c r="C9738">
        <v>128</v>
      </c>
    </row>
    <row r="9739" spans="1:3" ht="14.5" x14ac:dyDescent="0.35">
      <c r="A9739" s="104" t="s">
        <v>702</v>
      </c>
      <c r="B9739" s="1">
        <v>44287</v>
      </c>
      <c r="C9739">
        <v>49</v>
      </c>
    </row>
    <row r="9740" spans="1:3" ht="14.5" x14ac:dyDescent="0.35">
      <c r="A9740" s="104" t="s">
        <v>1608</v>
      </c>
      <c r="B9740" s="1">
        <v>44287</v>
      </c>
      <c r="C9740">
        <v>300</v>
      </c>
    </row>
    <row r="9741" spans="1:3" ht="14.5" x14ac:dyDescent="0.35">
      <c r="A9741" s="104" t="s">
        <v>1283</v>
      </c>
      <c r="B9741" s="1">
        <v>44287</v>
      </c>
      <c r="C9741">
        <v>1900</v>
      </c>
    </row>
    <row r="9742" spans="1:3" ht="14.5" x14ac:dyDescent="0.35">
      <c r="A9742" s="105" t="s">
        <v>518</v>
      </c>
      <c r="B9742" s="1">
        <v>44287</v>
      </c>
      <c r="C9742">
        <v>4</v>
      </c>
    </row>
    <row r="9743" spans="1:3" ht="14.5" x14ac:dyDescent="0.35">
      <c r="A9743" s="104" t="s">
        <v>1484</v>
      </c>
      <c r="B9743" s="1">
        <v>44287</v>
      </c>
      <c r="C9743">
        <v>100</v>
      </c>
    </row>
    <row r="9744" spans="1:3" ht="14.5" x14ac:dyDescent="0.35">
      <c r="A9744" s="104" t="s">
        <v>705</v>
      </c>
      <c r="B9744" s="1">
        <v>44287</v>
      </c>
      <c r="C9744">
        <v>4</v>
      </c>
    </row>
    <row r="9745" spans="1:3" ht="14.5" x14ac:dyDescent="0.35">
      <c r="A9745" s="104" t="s">
        <v>1918</v>
      </c>
      <c r="B9745" s="1">
        <v>44287</v>
      </c>
      <c r="C9745">
        <v>4</v>
      </c>
    </row>
    <row r="9746" spans="1:3" ht="14.5" x14ac:dyDescent="0.35">
      <c r="A9746" s="105" t="s">
        <v>652</v>
      </c>
      <c r="B9746" s="1">
        <v>44287</v>
      </c>
      <c r="C9746">
        <v>12</v>
      </c>
    </row>
    <row r="9747" spans="1:3" ht="14.5" x14ac:dyDescent="0.35">
      <c r="A9747" s="104" t="s">
        <v>1336</v>
      </c>
      <c r="B9747" s="1">
        <v>44287</v>
      </c>
      <c r="C9747">
        <v>100</v>
      </c>
    </row>
    <row r="9748" spans="1:3" ht="14.5" x14ac:dyDescent="0.35">
      <c r="A9748" s="104" t="s">
        <v>1901</v>
      </c>
      <c r="B9748" s="1">
        <v>44287</v>
      </c>
      <c r="C9748">
        <v>3</v>
      </c>
    </row>
    <row r="9749" spans="1:3" ht="14.5" x14ac:dyDescent="0.35">
      <c r="A9749" s="104" t="s">
        <v>1601</v>
      </c>
      <c r="B9749" s="1">
        <v>44287</v>
      </c>
      <c r="C9749">
        <v>1</v>
      </c>
    </row>
    <row r="9750" spans="1:3" ht="14.5" x14ac:dyDescent="0.35">
      <c r="A9750" s="104" t="s">
        <v>3776</v>
      </c>
      <c r="B9750" s="1">
        <v>44287</v>
      </c>
      <c r="C9750">
        <v>40</v>
      </c>
    </row>
    <row r="9751" spans="1:3" ht="14.5" x14ac:dyDescent="0.35">
      <c r="A9751" s="104" t="s">
        <v>1381</v>
      </c>
      <c r="B9751" s="1">
        <v>44287</v>
      </c>
      <c r="C9751">
        <v>6</v>
      </c>
    </row>
    <row r="9752" spans="1:3" ht="14.5" x14ac:dyDescent="0.35">
      <c r="A9752" s="104" t="s">
        <v>3425</v>
      </c>
      <c r="B9752" s="1">
        <v>44287</v>
      </c>
      <c r="C9752">
        <v>4</v>
      </c>
    </row>
    <row r="9753" spans="1:3" ht="14.5" x14ac:dyDescent="0.35">
      <c r="A9753" s="104" t="s">
        <v>3789</v>
      </c>
      <c r="B9753" s="1">
        <v>44287</v>
      </c>
      <c r="C9753">
        <v>12</v>
      </c>
    </row>
    <row r="9754" spans="1:3" ht="14.5" x14ac:dyDescent="0.35">
      <c r="A9754" s="104" t="s">
        <v>1381</v>
      </c>
      <c r="B9754" s="1">
        <v>44287</v>
      </c>
      <c r="C9754">
        <v>18</v>
      </c>
    </row>
    <row r="9755" spans="1:3" ht="14.5" x14ac:dyDescent="0.35">
      <c r="A9755" s="104" t="s">
        <v>3831</v>
      </c>
      <c r="B9755" s="1">
        <v>44287</v>
      </c>
      <c r="C9755">
        <v>6</v>
      </c>
    </row>
    <row r="9756" spans="1:3" ht="14.5" x14ac:dyDescent="0.35">
      <c r="A9756" s="104" t="s">
        <v>3535</v>
      </c>
      <c r="B9756" s="1">
        <v>44287</v>
      </c>
      <c r="C9756">
        <v>1</v>
      </c>
    </row>
    <row r="9757" spans="1:3" ht="14.5" x14ac:dyDescent="0.35">
      <c r="A9757" s="104" t="s">
        <v>417</v>
      </c>
      <c r="B9757" s="1">
        <v>44287</v>
      </c>
      <c r="C9757">
        <v>11</v>
      </c>
    </row>
    <row r="9758" spans="1:3" ht="14.5" x14ac:dyDescent="0.35">
      <c r="A9758" s="104" t="s">
        <v>381</v>
      </c>
      <c r="B9758" s="1">
        <v>44287</v>
      </c>
      <c r="C9758">
        <v>5</v>
      </c>
    </row>
    <row r="9759" spans="1:3" ht="14.5" x14ac:dyDescent="0.35">
      <c r="A9759" s="104" t="s">
        <v>1891</v>
      </c>
      <c r="B9759" s="1">
        <v>44287</v>
      </c>
      <c r="C9759">
        <v>100</v>
      </c>
    </row>
    <row r="9760" spans="1:3" ht="14.5" x14ac:dyDescent="0.35">
      <c r="A9760" s="104" t="s">
        <v>1769</v>
      </c>
      <c r="B9760" s="1">
        <v>44287</v>
      </c>
      <c r="C9760">
        <v>100</v>
      </c>
    </row>
    <row r="9761" spans="1:3" ht="14.5" x14ac:dyDescent="0.35">
      <c r="A9761" s="104" t="s">
        <v>3832</v>
      </c>
      <c r="B9761" s="1">
        <v>44287</v>
      </c>
      <c r="C9761">
        <v>32</v>
      </c>
    </row>
    <row r="9762" spans="1:3" ht="14.5" x14ac:dyDescent="0.35">
      <c r="A9762" s="104" t="s">
        <v>3833</v>
      </c>
      <c r="B9762" s="1">
        <v>44287</v>
      </c>
      <c r="C9762">
        <v>16</v>
      </c>
    </row>
    <row r="9763" spans="1:3" ht="14.5" x14ac:dyDescent="0.35">
      <c r="A9763" s="104" t="s">
        <v>1340</v>
      </c>
      <c r="B9763" s="1">
        <v>44287</v>
      </c>
      <c r="C9763">
        <v>200</v>
      </c>
    </row>
    <row r="9764" spans="1:3" ht="14.5" x14ac:dyDescent="0.35">
      <c r="A9764" s="104" t="s">
        <v>3171</v>
      </c>
      <c r="B9764" s="1">
        <v>44287</v>
      </c>
      <c r="C9764">
        <v>36</v>
      </c>
    </row>
    <row r="9765" spans="1:3" ht="14.5" x14ac:dyDescent="0.35">
      <c r="A9765" s="104" t="s">
        <v>3805</v>
      </c>
      <c r="B9765" s="1">
        <v>44287</v>
      </c>
      <c r="C9765">
        <v>24</v>
      </c>
    </row>
    <row r="9766" spans="1:3" ht="14.5" x14ac:dyDescent="0.35">
      <c r="A9766" s="104" t="s">
        <v>3805</v>
      </c>
      <c r="B9766" s="1">
        <v>44287</v>
      </c>
      <c r="C9766">
        <v>24</v>
      </c>
    </row>
    <row r="9767" spans="1:3" ht="14.5" x14ac:dyDescent="0.35">
      <c r="A9767" s="104" t="s">
        <v>2269</v>
      </c>
      <c r="B9767" s="1">
        <v>44287</v>
      </c>
      <c r="C9767">
        <v>40</v>
      </c>
    </row>
    <row r="9768" spans="1:3" ht="14.5" x14ac:dyDescent="0.35">
      <c r="A9768" s="104" t="s">
        <v>3822</v>
      </c>
      <c r="B9768" s="1">
        <v>44287</v>
      </c>
      <c r="C9768">
        <v>8</v>
      </c>
    </row>
    <row r="9769" spans="1:3" ht="14.5" x14ac:dyDescent="0.35">
      <c r="A9769" s="104" t="s">
        <v>2912</v>
      </c>
      <c r="B9769" s="1">
        <v>44287</v>
      </c>
      <c r="C9769">
        <v>48</v>
      </c>
    </row>
    <row r="9770" spans="1:3" ht="14.5" x14ac:dyDescent="0.35">
      <c r="A9770" s="104" t="s">
        <v>1378</v>
      </c>
      <c r="B9770" s="1">
        <v>44287</v>
      </c>
      <c r="C9770">
        <v>200</v>
      </c>
    </row>
    <row r="9771" spans="1:3" ht="14.5" x14ac:dyDescent="0.35">
      <c r="A9771" s="104" t="s">
        <v>1327</v>
      </c>
      <c r="B9771" s="1">
        <v>44287</v>
      </c>
      <c r="C9771">
        <v>200</v>
      </c>
    </row>
    <row r="9772" spans="1:3" ht="14.5" x14ac:dyDescent="0.35">
      <c r="A9772" s="104" t="s">
        <v>1356</v>
      </c>
      <c r="B9772" s="1">
        <v>44287</v>
      </c>
      <c r="C9772">
        <v>252</v>
      </c>
    </row>
    <row r="9773" spans="1:3" ht="14.5" x14ac:dyDescent="0.35">
      <c r="A9773" s="104" t="s">
        <v>1815</v>
      </c>
      <c r="B9773" s="1">
        <v>44287</v>
      </c>
      <c r="C9773">
        <v>50</v>
      </c>
    </row>
    <row r="9774" spans="1:3" ht="14.5" x14ac:dyDescent="0.35">
      <c r="A9774" s="104" t="s">
        <v>1815</v>
      </c>
      <c r="B9774" s="1">
        <v>44287</v>
      </c>
      <c r="C9774">
        <v>100</v>
      </c>
    </row>
    <row r="9775" spans="1:3" ht="14.5" x14ac:dyDescent="0.35">
      <c r="A9775" s="104" t="s">
        <v>3834</v>
      </c>
      <c r="B9775" s="1">
        <v>44287</v>
      </c>
      <c r="C9775">
        <v>40</v>
      </c>
    </row>
    <row r="9776" spans="1:3" ht="14.5" x14ac:dyDescent="0.35">
      <c r="A9776" s="104" t="s">
        <v>3564</v>
      </c>
      <c r="B9776" s="1">
        <v>44287</v>
      </c>
      <c r="C9776">
        <v>1</v>
      </c>
    </row>
    <row r="9777" spans="1:3" ht="14.5" x14ac:dyDescent="0.35">
      <c r="A9777" s="104" t="s">
        <v>1585</v>
      </c>
      <c r="B9777" s="1">
        <v>44287</v>
      </c>
      <c r="C9777">
        <v>2</v>
      </c>
    </row>
    <row r="9778" spans="1:3" ht="14.5" x14ac:dyDescent="0.35">
      <c r="A9778" s="104" t="s">
        <v>1875</v>
      </c>
      <c r="B9778" s="1">
        <v>44287</v>
      </c>
      <c r="C9778">
        <v>10</v>
      </c>
    </row>
    <row r="9779" spans="1:3" ht="14.5" x14ac:dyDescent="0.35">
      <c r="A9779" s="104" t="s">
        <v>3835</v>
      </c>
      <c r="B9779" s="1">
        <v>44287</v>
      </c>
      <c r="C9779">
        <v>24</v>
      </c>
    </row>
    <row r="9780" spans="1:3" ht="14.5" x14ac:dyDescent="0.35">
      <c r="A9780" s="104" t="s">
        <v>376</v>
      </c>
      <c r="B9780" s="1">
        <v>44287</v>
      </c>
      <c r="C9780">
        <v>1</v>
      </c>
    </row>
    <row r="9781" spans="1:3" ht="14.5" x14ac:dyDescent="0.35">
      <c r="A9781" s="104" t="s">
        <v>376</v>
      </c>
      <c r="B9781" s="1">
        <v>44287</v>
      </c>
      <c r="C9781">
        <v>1</v>
      </c>
    </row>
    <row r="9782" spans="1:3" ht="14.5" x14ac:dyDescent="0.35">
      <c r="A9782" s="104" t="s">
        <v>2106</v>
      </c>
      <c r="B9782" s="1">
        <v>44287</v>
      </c>
      <c r="C9782">
        <v>100</v>
      </c>
    </row>
    <row r="9783" spans="1:3" ht="14.5" x14ac:dyDescent="0.35">
      <c r="A9783" s="104" t="s">
        <v>3836</v>
      </c>
      <c r="B9783" s="1">
        <v>44287</v>
      </c>
      <c r="C9783">
        <v>1</v>
      </c>
    </row>
    <row r="9784" spans="1:3" ht="14.5" x14ac:dyDescent="0.35">
      <c r="A9784" s="104" t="s">
        <v>3837</v>
      </c>
      <c r="B9784" s="1">
        <v>44287</v>
      </c>
      <c r="C9784">
        <v>1</v>
      </c>
    </row>
    <row r="9785" spans="1:3" ht="14.5" x14ac:dyDescent="0.35">
      <c r="A9785" s="104" t="s">
        <v>3309</v>
      </c>
      <c r="B9785" s="1">
        <v>44287</v>
      </c>
      <c r="C9785">
        <v>1</v>
      </c>
    </row>
    <row r="9786" spans="1:3" ht="14.5" x14ac:dyDescent="0.35">
      <c r="A9786" s="104" t="s">
        <v>3059</v>
      </c>
      <c r="B9786" s="1">
        <v>44287</v>
      </c>
      <c r="C9786">
        <v>1</v>
      </c>
    </row>
    <row r="9787" spans="1:3" ht="14.5" x14ac:dyDescent="0.35">
      <c r="A9787" s="104" t="s">
        <v>428</v>
      </c>
      <c r="B9787" s="1">
        <v>44287</v>
      </c>
      <c r="C9787">
        <v>100</v>
      </c>
    </row>
    <row r="9788" spans="1:3" ht="14.5" x14ac:dyDescent="0.35">
      <c r="A9788" s="104" t="s">
        <v>429</v>
      </c>
      <c r="B9788" s="1">
        <v>44287</v>
      </c>
      <c r="C9788">
        <v>100</v>
      </c>
    </row>
    <row r="9789" spans="1:3" ht="14.5" x14ac:dyDescent="0.35">
      <c r="A9789" s="104" t="s">
        <v>2313</v>
      </c>
      <c r="B9789" s="1">
        <v>44287</v>
      </c>
      <c r="C9789">
        <v>2</v>
      </c>
    </row>
    <row r="9790" spans="1:3" ht="14.5" x14ac:dyDescent="0.35">
      <c r="A9790" s="105" t="s">
        <v>277</v>
      </c>
      <c r="B9790" s="1">
        <v>44287</v>
      </c>
      <c r="C9790">
        <v>3</v>
      </c>
    </row>
    <row r="9791" spans="1:3" ht="14.5" x14ac:dyDescent="0.35">
      <c r="A9791" s="105" t="s">
        <v>375</v>
      </c>
      <c r="B9791" s="1">
        <v>44287</v>
      </c>
      <c r="C9791">
        <v>2</v>
      </c>
    </row>
    <row r="9792" spans="1:3" ht="14.5" x14ac:dyDescent="0.35">
      <c r="A9792" s="105" t="s">
        <v>226</v>
      </c>
      <c r="B9792" s="1">
        <v>44287</v>
      </c>
      <c r="C9792">
        <v>1</v>
      </c>
    </row>
    <row r="9793" spans="1:3" ht="14.5" x14ac:dyDescent="0.35">
      <c r="A9793" s="105" t="s">
        <v>226</v>
      </c>
      <c r="B9793" s="1">
        <v>44287</v>
      </c>
      <c r="C9793">
        <v>1</v>
      </c>
    </row>
    <row r="9794" spans="1:3" ht="14.5" x14ac:dyDescent="0.35">
      <c r="A9794" s="104" t="s">
        <v>3415</v>
      </c>
      <c r="B9794" s="1">
        <v>44287</v>
      </c>
      <c r="C9794">
        <v>2</v>
      </c>
    </row>
    <row r="9795" spans="1:3" ht="14.5" x14ac:dyDescent="0.35">
      <c r="A9795" s="104" t="s">
        <v>1461</v>
      </c>
      <c r="B9795" s="1">
        <v>44287</v>
      </c>
      <c r="C9795">
        <v>16</v>
      </c>
    </row>
    <row r="9796" spans="1:3" ht="14.5" x14ac:dyDescent="0.35">
      <c r="A9796" s="104" t="s">
        <v>2637</v>
      </c>
      <c r="B9796" s="1">
        <v>44287</v>
      </c>
      <c r="C9796">
        <v>1</v>
      </c>
    </row>
    <row r="9797" spans="1:3" ht="14.5" x14ac:dyDescent="0.35">
      <c r="A9797" s="104" t="s">
        <v>543</v>
      </c>
      <c r="B9797" s="1">
        <v>44287</v>
      </c>
      <c r="C9797">
        <v>2</v>
      </c>
    </row>
    <row r="9798" spans="1:3" ht="14.5" x14ac:dyDescent="0.35">
      <c r="A9798" s="104" t="s">
        <v>3838</v>
      </c>
      <c r="B9798" s="1">
        <v>44287</v>
      </c>
      <c r="C9798">
        <v>3</v>
      </c>
    </row>
    <row r="9799" spans="1:3" ht="14.5" x14ac:dyDescent="0.35">
      <c r="A9799" s="104" t="s">
        <v>2363</v>
      </c>
      <c r="B9799" s="1">
        <v>44287</v>
      </c>
      <c r="C9799">
        <v>8</v>
      </c>
    </row>
    <row r="9800" spans="1:3" ht="14.5" x14ac:dyDescent="0.35">
      <c r="A9800" s="104" t="s">
        <v>2570</v>
      </c>
      <c r="B9800" s="1">
        <v>44287</v>
      </c>
      <c r="C9800">
        <v>16</v>
      </c>
    </row>
    <row r="9801" spans="1:3" ht="14.5" x14ac:dyDescent="0.35">
      <c r="A9801" s="104" t="s">
        <v>3018</v>
      </c>
      <c r="B9801" s="1">
        <v>44287</v>
      </c>
      <c r="C9801">
        <v>1</v>
      </c>
    </row>
    <row r="9802" spans="1:3" ht="14.5" x14ac:dyDescent="0.35">
      <c r="A9802" s="104" t="s">
        <v>2763</v>
      </c>
      <c r="B9802" s="1">
        <v>44287</v>
      </c>
      <c r="C9802">
        <v>1</v>
      </c>
    </row>
    <row r="9803" spans="1:3" ht="14.5" x14ac:dyDescent="0.35">
      <c r="A9803" s="104" t="s">
        <v>3839</v>
      </c>
      <c r="B9803" s="1">
        <v>44287</v>
      </c>
      <c r="C9803">
        <v>1</v>
      </c>
    </row>
    <row r="9804" spans="1:3" ht="14.5" x14ac:dyDescent="0.35">
      <c r="A9804" s="104" t="s">
        <v>3840</v>
      </c>
      <c r="B9804" s="1">
        <v>44287</v>
      </c>
      <c r="C9804">
        <v>25</v>
      </c>
    </row>
    <row r="9805" spans="1:3" ht="14.5" x14ac:dyDescent="0.35">
      <c r="A9805" s="104" t="s">
        <v>2472</v>
      </c>
      <c r="B9805" s="1">
        <v>44287</v>
      </c>
      <c r="C9805">
        <v>100</v>
      </c>
    </row>
    <row r="9806" spans="1:3" ht="14.5" x14ac:dyDescent="0.35">
      <c r="A9806" s="104" t="s">
        <v>1899</v>
      </c>
      <c r="B9806" s="1">
        <v>44287</v>
      </c>
      <c r="C9806">
        <v>100</v>
      </c>
    </row>
    <row r="9807" spans="1:3" ht="14.5" x14ac:dyDescent="0.35">
      <c r="A9807" s="104" t="s">
        <v>2395</v>
      </c>
      <c r="B9807" s="1">
        <v>44287</v>
      </c>
      <c r="C9807">
        <v>25</v>
      </c>
    </row>
    <row r="9808" spans="1:3" ht="14.5" x14ac:dyDescent="0.35">
      <c r="A9808" s="104" t="s">
        <v>1574</v>
      </c>
      <c r="B9808" s="1">
        <v>44287</v>
      </c>
      <c r="C9808">
        <v>100</v>
      </c>
    </row>
    <row r="9809" spans="1:3" ht="14.5" x14ac:dyDescent="0.35">
      <c r="A9809" s="104" t="s">
        <v>2388</v>
      </c>
      <c r="B9809" s="1">
        <v>44287</v>
      </c>
      <c r="C9809">
        <v>25</v>
      </c>
    </row>
    <row r="9810" spans="1:3" ht="14.5" x14ac:dyDescent="0.35">
      <c r="A9810" s="104" t="s">
        <v>2197</v>
      </c>
      <c r="B9810" s="1">
        <v>44287</v>
      </c>
      <c r="C9810">
        <v>25</v>
      </c>
    </row>
    <row r="9811" spans="1:3" ht="14.5" x14ac:dyDescent="0.35">
      <c r="A9811" s="104" t="s">
        <v>1738</v>
      </c>
      <c r="B9811" s="1">
        <v>44287</v>
      </c>
      <c r="C9811">
        <v>100</v>
      </c>
    </row>
    <row r="9812" spans="1:3" ht="14.5" x14ac:dyDescent="0.35">
      <c r="A9812" s="104" t="s">
        <v>1623</v>
      </c>
      <c r="B9812" s="1">
        <v>44287</v>
      </c>
      <c r="C9812">
        <v>100</v>
      </c>
    </row>
    <row r="9813" spans="1:3" ht="14.5" x14ac:dyDescent="0.35">
      <c r="A9813" s="104" t="s">
        <v>1559</v>
      </c>
      <c r="B9813" s="1">
        <v>44287</v>
      </c>
      <c r="C9813">
        <v>200</v>
      </c>
    </row>
    <row r="9814" spans="1:3" ht="14.5" x14ac:dyDescent="0.35">
      <c r="A9814" s="104" t="s">
        <v>1832</v>
      </c>
      <c r="B9814" s="1">
        <v>44287</v>
      </c>
      <c r="C9814">
        <v>100</v>
      </c>
    </row>
    <row r="9815" spans="1:3" ht="14.5" x14ac:dyDescent="0.35">
      <c r="A9815" s="104" t="s">
        <v>1522</v>
      </c>
      <c r="B9815" s="1">
        <v>44287</v>
      </c>
      <c r="C9815">
        <v>100</v>
      </c>
    </row>
    <row r="9816" spans="1:3" ht="14.5" x14ac:dyDescent="0.35">
      <c r="A9816" s="104" t="s">
        <v>1522</v>
      </c>
      <c r="B9816" s="1">
        <v>44287</v>
      </c>
      <c r="C9816">
        <v>100</v>
      </c>
    </row>
    <row r="9817" spans="1:3" ht="14.5" x14ac:dyDescent="0.35">
      <c r="A9817" s="104" t="s">
        <v>2239</v>
      </c>
      <c r="B9817" s="1">
        <v>44287</v>
      </c>
      <c r="C9817">
        <v>25</v>
      </c>
    </row>
    <row r="9818" spans="1:3" ht="14.5" x14ac:dyDescent="0.35">
      <c r="A9818" s="104" t="s">
        <v>1975</v>
      </c>
      <c r="B9818" s="1">
        <v>44287</v>
      </c>
      <c r="C9818">
        <v>100</v>
      </c>
    </row>
    <row r="9819" spans="1:3" ht="14.5" x14ac:dyDescent="0.35">
      <c r="A9819" s="104" t="s">
        <v>1672</v>
      </c>
      <c r="B9819" s="1">
        <v>44287</v>
      </c>
      <c r="C9819">
        <v>200</v>
      </c>
    </row>
    <row r="9820" spans="1:3" ht="14.5" x14ac:dyDescent="0.35">
      <c r="A9820" s="104" t="s">
        <v>1577</v>
      </c>
      <c r="B9820" s="1">
        <v>44287</v>
      </c>
      <c r="C9820">
        <v>200</v>
      </c>
    </row>
    <row r="9821" spans="1:3" ht="14.5" x14ac:dyDescent="0.35">
      <c r="A9821" s="104" t="s">
        <v>1423</v>
      </c>
      <c r="B9821" s="1">
        <v>44287</v>
      </c>
      <c r="C9821">
        <v>200</v>
      </c>
    </row>
    <row r="9822" spans="1:3" ht="14.5" x14ac:dyDescent="0.35">
      <c r="A9822" s="104" t="s">
        <v>2382</v>
      </c>
      <c r="B9822" s="1">
        <v>44287</v>
      </c>
      <c r="C9822">
        <v>8</v>
      </c>
    </row>
    <row r="9823" spans="1:3" ht="14.5" x14ac:dyDescent="0.35">
      <c r="A9823" s="104" t="s">
        <v>1356</v>
      </c>
      <c r="B9823" s="1">
        <v>44287</v>
      </c>
      <c r="C9823">
        <v>80</v>
      </c>
    </row>
    <row r="9824" spans="1:3" ht="14.5" x14ac:dyDescent="0.35">
      <c r="A9824" s="104" t="s">
        <v>2473</v>
      </c>
      <c r="B9824" s="1">
        <v>44287</v>
      </c>
      <c r="C9824">
        <v>100</v>
      </c>
    </row>
    <row r="9825" spans="1:3" ht="14.5" x14ac:dyDescent="0.35">
      <c r="A9825" s="104" t="s">
        <v>1974</v>
      </c>
      <c r="B9825" s="1">
        <v>44287</v>
      </c>
      <c r="C9825">
        <v>25</v>
      </c>
    </row>
    <row r="9826" spans="1:3" ht="14.5" x14ac:dyDescent="0.35">
      <c r="A9826" s="104" t="s">
        <v>1450</v>
      </c>
      <c r="B9826" s="1">
        <v>44287</v>
      </c>
      <c r="C9826">
        <v>16</v>
      </c>
    </row>
    <row r="9827" spans="1:3" ht="14.5" x14ac:dyDescent="0.35">
      <c r="A9827" s="104" t="s">
        <v>2144</v>
      </c>
      <c r="B9827" s="1">
        <v>44287</v>
      </c>
      <c r="C9827">
        <v>200</v>
      </c>
    </row>
    <row r="9828" spans="1:3" ht="14.5" x14ac:dyDescent="0.35">
      <c r="A9828" s="104" t="s">
        <v>1309</v>
      </c>
      <c r="B9828" s="1">
        <v>44287</v>
      </c>
      <c r="C9828">
        <v>2000</v>
      </c>
    </row>
    <row r="9829" spans="1:3" ht="14.5" x14ac:dyDescent="0.35">
      <c r="A9829" s="104" t="s">
        <v>1502</v>
      </c>
      <c r="B9829" s="1">
        <v>44287</v>
      </c>
      <c r="C9829">
        <v>50</v>
      </c>
    </row>
    <row r="9830" spans="1:3" ht="14.5" x14ac:dyDescent="0.35">
      <c r="A9830" s="104" t="s">
        <v>1389</v>
      </c>
      <c r="B9830" s="1">
        <v>44287</v>
      </c>
      <c r="C9830">
        <v>50</v>
      </c>
    </row>
    <row r="9831" spans="1:3" ht="14.5" x14ac:dyDescent="0.35">
      <c r="A9831" s="104" t="s">
        <v>1366</v>
      </c>
      <c r="B9831" s="1">
        <v>44287</v>
      </c>
      <c r="C9831">
        <v>100</v>
      </c>
    </row>
    <row r="9832" spans="1:3" ht="14.5" x14ac:dyDescent="0.35">
      <c r="A9832" s="104" t="s">
        <v>1383</v>
      </c>
      <c r="B9832" s="1">
        <v>44287</v>
      </c>
      <c r="C9832">
        <v>100</v>
      </c>
    </row>
    <row r="9833" spans="1:3" ht="14.5" x14ac:dyDescent="0.35">
      <c r="A9833" s="104" t="s">
        <v>3841</v>
      </c>
      <c r="B9833" s="1">
        <v>44287</v>
      </c>
      <c r="C9833">
        <v>8</v>
      </c>
    </row>
    <row r="9834" spans="1:3" ht="14.5" x14ac:dyDescent="0.35">
      <c r="A9834" s="104" t="s">
        <v>3585</v>
      </c>
      <c r="B9834" s="1">
        <v>44287</v>
      </c>
      <c r="C9834">
        <v>8</v>
      </c>
    </row>
    <row r="9835" spans="1:3" ht="14.5" x14ac:dyDescent="0.35">
      <c r="A9835" s="104" t="s">
        <v>2976</v>
      </c>
      <c r="B9835" s="1">
        <v>44287</v>
      </c>
      <c r="C9835">
        <v>8</v>
      </c>
    </row>
    <row r="9836" spans="1:3" ht="14.5" x14ac:dyDescent="0.35">
      <c r="A9836" s="104" t="s">
        <v>1336</v>
      </c>
      <c r="B9836" s="1">
        <v>44287</v>
      </c>
      <c r="C9836">
        <v>100</v>
      </c>
    </row>
    <row r="9837" spans="1:3" ht="14.5" x14ac:dyDescent="0.35">
      <c r="A9837" s="104" t="s">
        <v>1589</v>
      </c>
      <c r="B9837" s="1">
        <v>44287</v>
      </c>
      <c r="C9837">
        <v>32</v>
      </c>
    </row>
    <row r="9838" spans="1:3" ht="14.5" x14ac:dyDescent="0.35">
      <c r="A9838" s="104" t="s">
        <v>1299</v>
      </c>
      <c r="B9838" s="1">
        <v>44287</v>
      </c>
      <c r="C9838">
        <v>300</v>
      </c>
    </row>
    <row r="9839" spans="1:3" ht="14.5" x14ac:dyDescent="0.35">
      <c r="A9839" s="104" t="s">
        <v>1314</v>
      </c>
      <c r="B9839" s="1">
        <v>44287</v>
      </c>
      <c r="C9839">
        <v>150</v>
      </c>
    </row>
    <row r="9840" spans="1:3" ht="14.5" x14ac:dyDescent="0.35">
      <c r="A9840" s="104" t="s">
        <v>1312</v>
      </c>
      <c r="B9840" s="1">
        <v>44287</v>
      </c>
      <c r="C9840">
        <v>100</v>
      </c>
    </row>
    <row r="9841" spans="1:3" ht="14.5" x14ac:dyDescent="0.35">
      <c r="A9841" s="104" t="s">
        <v>1361</v>
      </c>
      <c r="B9841" s="1">
        <v>44287</v>
      </c>
      <c r="C9841">
        <v>150</v>
      </c>
    </row>
    <row r="9842" spans="1:3" ht="14.5" x14ac:dyDescent="0.35">
      <c r="A9842" s="104" t="s">
        <v>1389</v>
      </c>
      <c r="B9842" s="1">
        <v>44287</v>
      </c>
      <c r="C9842">
        <v>500</v>
      </c>
    </row>
    <row r="9843" spans="1:3" ht="14.5" x14ac:dyDescent="0.35">
      <c r="A9843" s="104" t="s">
        <v>1353</v>
      </c>
      <c r="B9843" s="1">
        <v>44287</v>
      </c>
      <c r="C9843">
        <v>900</v>
      </c>
    </row>
    <row r="9844" spans="1:3" ht="14.5" x14ac:dyDescent="0.35">
      <c r="A9844" s="104" t="s">
        <v>1744</v>
      </c>
      <c r="B9844" s="1">
        <v>44287</v>
      </c>
      <c r="C9844">
        <v>100</v>
      </c>
    </row>
    <row r="9845" spans="1:3" ht="14.5" x14ac:dyDescent="0.35">
      <c r="A9845" s="104" t="s">
        <v>1744</v>
      </c>
      <c r="B9845" s="1">
        <v>44287</v>
      </c>
      <c r="C9845">
        <v>200</v>
      </c>
    </row>
    <row r="9846" spans="1:3" ht="14.5" x14ac:dyDescent="0.35">
      <c r="A9846" s="104" t="s">
        <v>1441</v>
      </c>
      <c r="B9846" s="1">
        <v>44287</v>
      </c>
      <c r="C9846">
        <v>600</v>
      </c>
    </row>
    <row r="9847" spans="1:3" ht="14.5" x14ac:dyDescent="0.35">
      <c r="A9847" s="104" t="s">
        <v>1307</v>
      </c>
      <c r="B9847" s="1">
        <v>44287</v>
      </c>
      <c r="C9847">
        <v>200</v>
      </c>
    </row>
    <row r="9848" spans="1:3" ht="14.5" x14ac:dyDescent="0.35">
      <c r="A9848" s="104" t="s">
        <v>1302</v>
      </c>
      <c r="B9848" s="1">
        <v>44287</v>
      </c>
      <c r="C9848">
        <v>5000</v>
      </c>
    </row>
    <row r="9849" spans="1:3" ht="14.5" x14ac:dyDescent="0.35">
      <c r="A9849" s="104" t="s">
        <v>1907</v>
      </c>
      <c r="B9849" s="1">
        <v>44287</v>
      </c>
      <c r="C9849">
        <v>300</v>
      </c>
    </row>
    <row r="9850" spans="1:3" ht="14.5" x14ac:dyDescent="0.35">
      <c r="A9850" s="104" t="s">
        <v>1786</v>
      </c>
      <c r="B9850" s="1">
        <v>44287</v>
      </c>
      <c r="C9850">
        <v>200</v>
      </c>
    </row>
    <row r="9851" spans="1:3" ht="14.5" x14ac:dyDescent="0.35">
      <c r="A9851" s="104" t="s">
        <v>1495</v>
      </c>
      <c r="B9851" s="1">
        <v>44287</v>
      </c>
      <c r="C9851">
        <v>300</v>
      </c>
    </row>
    <row r="9852" spans="1:3" ht="14.5" x14ac:dyDescent="0.35">
      <c r="A9852" s="104" t="s">
        <v>3842</v>
      </c>
      <c r="B9852" s="1">
        <v>44287</v>
      </c>
      <c r="C9852">
        <v>10</v>
      </c>
    </row>
    <row r="9853" spans="1:3" ht="14.5" x14ac:dyDescent="0.35">
      <c r="A9853" s="104" t="s">
        <v>2375</v>
      </c>
      <c r="B9853" s="1">
        <v>44288</v>
      </c>
      <c r="C9853">
        <v>15</v>
      </c>
    </row>
    <row r="9854" spans="1:3" ht="14.5" x14ac:dyDescent="0.35">
      <c r="A9854" s="104" t="s">
        <v>1399</v>
      </c>
      <c r="B9854" s="1">
        <v>44288</v>
      </c>
      <c r="C9854">
        <v>1280</v>
      </c>
    </row>
    <row r="9855" spans="1:3" ht="14.5" x14ac:dyDescent="0.35">
      <c r="A9855" s="104" t="s">
        <v>3233</v>
      </c>
      <c r="B9855" s="1">
        <v>44288</v>
      </c>
      <c r="C9855">
        <v>1</v>
      </c>
    </row>
    <row r="9856" spans="1:3" ht="14.5" x14ac:dyDescent="0.35">
      <c r="A9856" s="104" t="s">
        <v>2213</v>
      </c>
      <c r="B9856" s="1">
        <v>44288</v>
      </c>
      <c r="C9856">
        <v>2</v>
      </c>
    </row>
    <row r="9857" spans="1:3" ht="14.5" x14ac:dyDescent="0.35">
      <c r="A9857" s="104" t="s">
        <v>1876</v>
      </c>
      <c r="B9857" s="1">
        <v>44288</v>
      </c>
      <c r="C9857">
        <v>2</v>
      </c>
    </row>
    <row r="9858" spans="1:3" ht="14.5" x14ac:dyDescent="0.35">
      <c r="A9858" s="104" t="s">
        <v>1279</v>
      </c>
      <c r="B9858" s="1">
        <v>44288</v>
      </c>
      <c r="C9858">
        <v>200</v>
      </c>
    </row>
    <row r="9859" spans="1:3" ht="14.5" x14ac:dyDescent="0.35">
      <c r="A9859" s="104" t="s">
        <v>1983</v>
      </c>
      <c r="B9859" s="1">
        <v>44288</v>
      </c>
      <c r="C9859">
        <v>100</v>
      </c>
    </row>
    <row r="9860" spans="1:3" ht="14.5" x14ac:dyDescent="0.35">
      <c r="A9860" s="104" t="s">
        <v>1279</v>
      </c>
      <c r="B9860" s="1">
        <v>44288</v>
      </c>
      <c r="C9860">
        <v>400</v>
      </c>
    </row>
    <row r="9861" spans="1:3" ht="14.5" x14ac:dyDescent="0.35">
      <c r="A9861" s="104" t="s">
        <v>1790</v>
      </c>
      <c r="B9861" s="1">
        <v>44288</v>
      </c>
      <c r="C9861">
        <v>500</v>
      </c>
    </row>
    <row r="9862" spans="1:3" ht="14.5" x14ac:dyDescent="0.35">
      <c r="A9862" s="104" t="s">
        <v>1981</v>
      </c>
      <c r="B9862" s="1">
        <v>44288</v>
      </c>
      <c r="C9862">
        <v>100</v>
      </c>
    </row>
    <row r="9863" spans="1:3" ht="14.5" x14ac:dyDescent="0.35">
      <c r="A9863" s="104" t="s">
        <v>3233</v>
      </c>
      <c r="B9863" s="1">
        <v>44288</v>
      </c>
      <c r="C9863">
        <v>1</v>
      </c>
    </row>
    <row r="9864" spans="1:3" ht="14.5" x14ac:dyDescent="0.35">
      <c r="A9864" s="104" t="s">
        <v>1493</v>
      </c>
      <c r="B9864" s="1">
        <v>44288</v>
      </c>
      <c r="C9864">
        <v>500</v>
      </c>
    </row>
    <row r="9865" spans="1:3" ht="14.5" x14ac:dyDescent="0.35">
      <c r="A9865" s="104" t="s">
        <v>1493</v>
      </c>
      <c r="B9865" s="1">
        <v>44288</v>
      </c>
      <c r="C9865">
        <v>500</v>
      </c>
    </row>
    <row r="9866" spans="1:3" ht="14.5" x14ac:dyDescent="0.35">
      <c r="A9866" s="104" t="s">
        <v>1493</v>
      </c>
      <c r="B9866" s="1">
        <v>44288</v>
      </c>
      <c r="C9866">
        <v>500</v>
      </c>
    </row>
    <row r="9867" spans="1:3" ht="14.5" x14ac:dyDescent="0.35">
      <c r="A9867" s="104" t="s">
        <v>1493</v>
      </c>
      <c r="B9867" s="1">
        <v>44288</v>
      </c>
      <c r="C9867">
        <v>211</v>
      </c>
    </row>
    <row r="9868" spans="1:3" ht="14.5" x14ac:dyDescent="0.35">
      <c r="A9868" s="104" t="s">
        <v>2213</v>
      </c>
      <c r="B9868" s="1">
        <v>44288</v>
      </c>
      <c r="C9868">
        <v>2</v>
      </c>
    </row>
    <row r="9869" spans="1:3" ht="14.5" x14ac:dyDescent="0.35">
      <c r="A9869" s="104" t="s">
        <v>1460</v>
      </c>
      <c r="B9869" s="1">
        <v>44288</v>
      </c>
      <c r="C9869">
        <v>1000</v>
      </c>
    </row>
    <row r="9870" spans="1:3" ht="14.5" x14ac:dyDescent="0.35">
      <c r="A9870" s="104" t="s">
        <v>3843</v>
      </c>
      <c r="B9870" s="1">
        <v>44288</v>
      </c>
      <c r="C9870">
        <v>50</v>
      </c>
    </row>
    <row r="9871" spans="1:3" ht="14.5" x14ac:dyDescent="0.35">
      <c r="A9871" s="104" t="s">
        <v>1279</v>
      </c>
      <c r="B9871" s="1">
        <v>44288</v>
      </c>
      <c r="C9871">
        <v>200</v>
      </c>
    </row>
    <row r="9872" spans="1:3" ht="14.5" x14ac:dyDescent="0.35">
      <c r="A9872" s="104" t="s">
        <v>1279</v>
      </c>
      <c r="B9872" s="1">
        <v>44288</v>
      </c>
      <c r="C9872">
        <v>100</v>
      </c>
    </row>
    <row r="9873" spans="1:3" ht="14.5" x14ac:dyDescent="0.35">
      <c r="A9873" s="104" t="s">
        <v>1279</v>
      </c>
      <c r="B9873" s="1">
        <v>44288</v>
      </c>
      <c r="C9873">
        <v>400</v>
      </c>
    </row>
    <row r="9874" spans="1:3" ht="14.5" x14ac:dyDescent="0.35">
      <c r="A9874" s="104" t="s">
        <v>1279</v>
      </c>
      <c r="B9874" s="1">
        <v>44288</v>
      </c>
      <c r="C9874">
        <v>200</v>
      </c>
    </row>
    <row r="9875" spans="1:3" ht="14.5" x14ac:dyDescent="0.35">
      <c r="A9875" s="104" t="s">
        <v>2375</v>
      </c>
      <c r="B9875" s="1">
        <v>44288</v>
      </c>
      <c r="C9875">
        <v>15</v>
      </c>
    </row>
    <row r="9876" spans="1:3" ht="14.5" x14ac:dyDescent="0.35">
      <c r="A9876" s="105" t="s">
        <v>518</v>
      </c>
      <c r="B9876" s="1">
        <v>44288</v>
      </c>
      <c r="C9876">
        <v>9</v>
      </c>
    </row>
    <row r="9877" spans="1:3" ht="14.5" x14ac:dyDescent="0.35">
      <c r="A9877" s="105" t="s">
        <v>518</v>
      </c>
      <c r="B9877" s="1">
        <v>44288</v>
      </c>
      <c r="C9877">
        <v>12</v>
      </c>
    </row>
    <row r="9878" spans="1:3" ht="14.5" x14ac:dyDescent="0.35">
      <c r="A9878" s="104" t="s">
        <v>3844</v>
      </c>
      <c r="B9878" s="1">
        <v>44288</v>
      </c>
      <c r="C9878">
        <v>16</v>
      </c>
    </row>
    <row r="9879" spans="1:3" ht="14.5" x14ac:dyDescent="0.35">
      <c r="A9879" s="104" t="s">
        <v>1983</v>
      </c>
      <c r="B9879" s="1">
        <v>44288</v>
      </c>
      <c r="C9879">
        <v>100</v>
      </c>
    </row>
    <row r="9880" spans="1:3" ht="14.5" x14ac:dyDescent="0.35">
      <c r="A9880" s="104" t="s">
        <v>1343</v>
      </c>
      <c r="B9880" s="1">
        <v>44288</v>
      </c>
      <c r="C9880">
        <v>700</v>
      </c>
    </row>
    <row r="9881" spans="1:3" ht="14.5" x14ac:dyDescent="0.35">
      <c r="A9881" s="104" t="s">
        <v>1343</v>
      </c>
      <c r="B9881" s="1">
        <v>44288</v>
      </c>
      <c r="C9881">
        <v>1500</v>
      </c>
    </row>
    <row r="9882" spans="1:3" ht="14.5" x14ac:dyDescent="0.35">
      <c r="A9882" s="104" t="s">
        <v>1343</v>
      </c>
      <c r="B9882" s="1">
        <v>44288</v>
      </c>
      <c r="C9882">
        <v>700</v>
      </c>
    </row>
    <row r="9883" spans="1:3" ht="14.5" x14ac:dyDescent="0.35">
      <c r="A9883" s="104" t="s">
        <v>1484</v>
      </c>
      <c r="B9883" s="1">
        <v>44288</v>
      </c>
      <c r="C9883">
        <v>800</v>
      </c>
    </row>
    <row r="9884" spans="1:3" ht="14.5" x14ac:dyDescent="0.35">
      <c r="A9884" s="104" t="s">
        <v>1876</v>
      </c>
      <c r="B9884" s="1">
        <v>44288</v>
      </c>
      <c r="C9884">
        <v>2</v>
      </c>
    </row>
    <row r="9885" spans="1:3" ht="14.5" x14ac:dyDescent="0.35">
      <c r="A9885" s="104" t="s">
        <v>3149</v>
      </c>
      <c r="B9885" s="1">
        <v>44288</v>
      </c>
      <c r="C9885">
        <v>7</v>
      </c>
    </row>
    <row r="9886" spans="1:3" ht="14.5" x14ac:dyDescent="0.35">
      <c r="A9886" s="104" t="s">
        <v>3626</v>
      </c>
      <c r="B9886" s="1">
        <v>44288</v>
      </c>
      <c r="C9886">
        <v>3</v>
      </c>
    </row>
    <row r="9887" spans="1:3" ht="14.5" x14ac:dyDescent="0.35">
      <c r="A9887" s="104" t="s">
        <v>1606</v>
      </c>
      <c r="B9887" s="1">
        <v>44288</v>
      </c>
      <c r="C9887">
        <v>400</v>
      </c>
    </row>
    <row r="9888" spans="1:3" ht="14.5" x14ac:dyDescent="0.35">
      <c r="A9888" s="104" t="s">
        <v>1344</v>
      </c>
      <c r="B9888" s="1">
        <v>44288</v>
      </c>
      <c r="C9888">
        <v>128</v>
      </c>
    </row>
    <row r="9889" spans="1:3" ht="14.5" x14ac:dyDescent="0.35">
      <c r="A9889" s="106">
        <v>1282977</v>
      </c>
      <c r="B9889" s="1">
        <v>44288</v>
      </c>
      <c r="C9889">
        <v>1</v>
      </c>
    </row>
    <row r="9890" spans="1:3" ht="14.5" x14ac:dyDescent="0.35">
      <c r="A9890" s="104" t="s">
        <v>1345</v>
      </c>
      <c r="B9890" s="1">
        <v>44288</v>
      </c>
      <c r="C9890">
        <v>1000</v>
      </c>
    </row>
    <row r="9891" spans="1:3" ht="14.5" x14ac:dyDescent="0.35">
      <c r="A9891" s="104" t="s">
        <v>3845</v>
      </c>
      <c r="B9891" s="1">
        <v>44288</v>
      </c>
      <c r="C9891">
        <v>2</v>
      </c>
    </row>
    <row r="9892" spans="1:3" ht="14.5" x14ac:dyDescent="0.35">
      <c r="A9892" s="105" t="s">
        <v>113</v>
      </c>
      <c r="B9892" s="1">
        <v>44288</v>
      </c>
      <c r="C9892">
        <v>2</v>
      </c>
    </row>
    <row r="9893" spans="1:3" ht="14.5" x14ac:dyDescent="0.35">
      <c r="A9893" s="104" t="s">
        <v>3680</v>
      </c>
      <c r="B9893" s="1">
        <v>44288</v>
      </c>
      <c r="C9893">
        <v>3</v>
      </c>
    </row>
    <row r="9894" spans="1:3" ht="14.5" x14ac:dyDescent="0.35">
      <c r="A9894" s="105" t="s">
        <v>71</v>
      </c>
      <c r="B9894" s="1">
        <v>44288</v>
      </c>
      <c r="C9894">
        <v>1</v>
      </c>
    </row>
    <row r="9895" spans="1:3" ht="14.5" x14ac:dyDescent="0.35">
      <c r="A9895" s="105" t="s">
        <v>156</v>
      </c>
      <c r="B9895" s="1">
        <v>44288</v>
      </c>
      <c r="C9895">
        <v>3</v>
      </c>
    </row>
    <row r="9896" spans="1:3" ht="14.5" x14ac:dyDescent="0.35">
      <c r="A9896" s="104" t="s">
        <v>3846</v>
      </c>
      <c r="B9896" s="1">
        <v>44288</v>
      </c>
      <c r="C9896">
        <v>1</v>
      </c>
    </row>
    <row r="9897" spans="1:3" ht="14.5" x14ac:dyDescent="0.35">
      <c r="A9897" s="105" t="s">
        <v>114</v>
      </c>
      <c r="B9897" s="1">
        <v>44288</v>
      </c>
      <c r="C9897">
        <v>2</v>
      </c>
    </row>
    <row r="9898" spans="1:3" ht="14.5" x14ac:dyDescent="0.35">
      <c r="A9898" s="104" t="s">
        <v>139</v>
      </c>
      <c r="B9898" s="1">
        <v>44288</v>
      </c>
      <c r="C9898">
        <v>2</v>
      </c>
    </row>
    <row r="9899" spans="1:3" ht="14.5" x14ac:dyDescent="0.35">
      <c r="A9899" s="104" t="s">
        <v>238</v>
      </c>
      <c r="B9899" s="1">
        <v>44288</v>
      </c>
      <c r="C9899">
        <v>1</v>
      </c>
    </row>
    <row r="9900" spans="1:3" ht="14.5" x14ac:dyDescent="0.35">
      <c r="A9900" s="104" t="s">
        <v>1537</v>
      </c>
      <c r="B9900" s="1">
        <v>44288</v>
      </c>
      <c r="C9900">
        <v>300</v>
      </c>
    </row>
    <row r="9901" spans="1:3" ht="14.5" x14ac:dyDescent="0.35">
      <c r="A9901" s="104" t="s">
        <v>3847</v>
      </c>
      <c r="B9901" s="1">
        <v>44288</v>
      </c>
      <c r="C9901">
        <v>10</v>
      </c>
    </row>
    <row r="9902" spans="1:3" ht="14.5" x14ac:dyDescent="0.35">
      <c r="A9902" s="104" t="s">
        <v>3848</v>
      </c>
      <c r="B9902" s="1">
        <v>44288</v>
      </c>
      <c r="C9902">
        <v>20</v>
      </c>
    </row>
    <row r="9903" spans="1:3" ht="14.5" x14ac:dyDescent="0.35">
      <c r="A9903" s="104" t="s">
        <v>3849</v>
      </c>
      <c r="B9903" s="1">
        <v>44288</v>
      </c>
      <c r="C9903">
        <v>1</v>
      </c>
    </row>
    <row r="9904" spans="1:3" ht="14.5" x14ac:dyDescent="0.35">
      <c r="A9904" s="104" t="s">
        <v>1567</v>
      </c>
      <c r="B9904" s="1">
        <v>44288</v>
      </c>
      <c r="C9904">
        <v>400</v>
      </c>
    </row>
    <row r="9905" spans="1:3" ht="14.5" x14ac:dyDescent="0.35">
      <c r="A9905" s="104" t="s">
        <v>1831</v>
      </c>
      <c r="B9905" s="1">
        <v>44288</v>
      </c>
      <c r="C9905">
        <v>1</v>
      </c>
    </row>
    <row r="9906" spans="1:3" ht="14.5" x14ac:dyDescent="0.35">
      <c r="A9906" s="104" t="s">
        <v>3344</v>
      </c>
      <c r="B9906" s="1">
        <v>44288</v>
      </c>
      <c r="C9906">
        <v>1</v>
      </c>
    </row>
    <row r="9907" spans="1:3" ht="14.5" x14ac:dyDescent="0.35">
      <c r="A9907" s="104" t="s">
        <v>1625</v>
      </c>
      <c r="B9907" s="1">
        <v>44288</v>
      </c>
      <c r="C9907">
        <v>200</v>
      </c>
    </row>
    <row r="9908" spans="1:3" ht="14.5" x14ac:dyDescent="0.35">
      <c r="A9908" s="104" t="s">
        <v>1327</v>
      </c>
      <c r="B9908" s="1">
        <v>44288</v>
      </c>
      <c r="C9908">
        <v>2600</v>
      </c>
    </row>
    <row r="9909" spans="1:3" ht="14.5" x14ac:dyDescent="0.35">
      <c r="A9909" s="104" t="s">
        <v>1555</v>
      </c>
      <c r="B9909" s="1">
        <v>44288</v>
      </c>
      <c r="C9909">
        <v>100</v>
      </c>
    </row>
    <row r="9910" spans="1:3" ht="14.5" x14ac:dyDescent="0.35">
      <c r="A9910" s="104" t="s">
        <v>1497</v>
      </c>
      <c r="B9910" s="1">
        <v>44288</v>
      </c>
      <c r="C9910">
        <v>400</v>
      </c>
    </row>
    <row r="9911" spans="1:3" ht="14.5" x14ac:dyDescent="0.35">
      <c r="A9911" s="104" t="s">
        <v>1425</v>
      </c>
      <c r="B9911" s="1">
        <v>44288</v>
      </c>
      <c r="C9911">
        <v>100</v>
      </c>
    </row>
    <row r="9912" spans="1:3" ht="14.5" x14ac:dyDescent="0.35">
      <c r="A9912" s="104" t="s">
        <v>1416</v>
      </c>
      <c r="B9912" s="1">
        <v>44288</v>
      </c>
      <c r="C9912">
        <v>900</v>
      </c>
    </row>
    <row r="9913" spans="1:3" ht="14.5" x14ac:dyDescent="0.35">
      <c r="A9913" s="104" t="s">
        <v>1416</v>
      </c>
      <c r="B9913" s="1">
        <v>44288</v>
      </c>
      <c r="C9913">
        <v>800</v>
      </c>
    </row>
    <row r="9914" spans="1:3" ht="14.5" x14ac:dyDescent="0.35">
      <c r="A9914" s="104" t="s">
        <v>1416</v>
      </c>
      <c r="B9914" s="1">
        <v>44288</v>
      </c>
      <c r="C9914">
        <v>300</v>
      </c>
    </row>
    <row r="9915" spans="1:3" ht="14.5" x14ac:dyDescent="0.35">
      <c r="A9915" s="104" t="s">
        <v>1509</v>
      </c>
      <c r="B9915" s="1">
        <v>44288</v>
      </c>
      <c r="C9915">
        <v>500</v>
      </c>
    </row>
    <row r="9916" spans="1:3" ht="14.5" x14ac:dyDescent="0.35">
      <c r="A9916" s="104" t="s">
        <v>1525</v>
      </c>
      <c r="B9916" s="1">
        <v>44288</v>
      </c>
      <c r="C9916">
        <v>600</v>
      </c>
    </row>
    <row r="9917" spans="1:3" ht="14.5" x14ac:dyDescent="0.35">
      <c r="A9917" s="104" t="s">
        <v>1525</v>
      </c>
      <c r="B9917" s="1">
        <v>44288</v>
      </c>
      <c r="C9917">
        <v>400</v>
      </c>
    </row>
    <row r="9918" spans="1:3" ht="14.5" x14ac:dyDescent="0.35">
      <c r="A9918" s="104" t="s">
        <v>1357</v>
      </c>
      <c r="B9918" s="1">
        <v>44288</v>
      </c>
      <c r="C9918">
        <v>3000</v>
      </c>
    </row>
    <row r="9919" spans="1:3" ht="14.5" x14ac:dyDescent="0.35">
      <c r="A9919" s="104" t="s">
        <v>1378</v>
      </c>
      <c r="B9919" s="1">
        <v>44288</v>
      </c>
      <c r="C9919">
        <v>2000</v>
      </c>
    </row>
    <row r="9920" spans="1:3" ht="14.5" x14ac:dyDescent="0.35">
      <c r="A9920" s="104" t="s">
        <v>1327</v>
      </c>
      <c r="B9920" s="1">
        <v>44288</v>
      </c>
      <c r="C9920">
        <v>100</v>
      </c>
    </row>
    <row r="9921" spans="1:3" ht="14.5" x14ac:dyDescent="0.35">
      <c r="A9921" s="104" t="s">
        <v>1327</v>
      </c>
      <c r="B9921" s="1">
        <v>44288</v>
      </c>
      <c r="C9921">
        <v>1900</v>
      </c>
    </row>
    <row r="9922" spans="1:3" ht="14.5" x14ac:dyDescent="0.35">
      <c r="A9922" s="104" t="s">
        <v>1515</v>
      </c>
      <c r="B9922" s="1">
        <v>44288</v>
      </c>
      <c r="C9922">
        <v>400</v>
      </c>
    </row>
    <row r="9923" spans="1:3" ht="14.5" x14ac:dyDescent="0.35">
      <c r="A9923" s="104" t="s">
        <v>1515</v>
      </c>
      <c r="B9923" s="1">
        <v>44288</v>
      </c>
      <c r="C9923">
        <v>600</v>
      </c>
    </row>
    <row r="9924" spans="1:3" ht="14.5" x14ac:dyDescent="0.35">
      <c r="A9924" s="104" t="s">
        <v>1639</v>
      </c>
      <c r="B9924" s="1">
        <v>44288</v>
      </c>
      <c r="C9924">
        <v>1000</v>
      </c>
    </row>
    <row r="9925" spans="1:3" ht="14.5" x14ac:dyDescent="0.35">
      <c r="A9925" s="104" t="s">
        <v>1312</v>
      </c>
      <c r="B9925" s="1">
        <v>44288</v>
      </c>
      <c r="C9925">
        <v>1700</v>
      </c>
    </row>
    <row r="9926" spans="1:3" ht="14.5" x14ac:dyDescent="0.35">
      <c r="A9926" s="104" t="s">
        <v>1312</v>
      </c>
      <c r="B9926" s="1">
        <v>44288</v>
      </c>
      <c r="C9926">
        <v>3300</v>
      </c>
    </row>
    <row r="9927" spans="1:3" ht="14.5" x14ac:dyDescent="0.35">
      <c r="A9927" s="104" t="s">
        <v>1419</v>
      </c>
      <c r="B9927" s="1">
        <v>44288</v>
      </c>
      <c r="C9927">
        <v>200</v>
      </c>
    </row>
    <row r="9928" spans="1:3" ht="14.5" x14ac:dyDescent="0.35">
      <c r="A9928" s="104" t="s">
        <v>1539</v>
      </c>
      <c r="B9928" s="1">
        <v>44288</v>
      </c>
      <c r="C9928">
        <v>300</v>
      </c>
    </row>
    <row r="9929" spans="1:3" ht="14.5" x14ac:dyDescent="0.35">
      <c r="A9929" s="104" t="s">
        <v>1784</v>
      </c>
      <c r="B9929" s="1">
        <v>44288</v>
      </c>
      <c r="C9929">
        <v>200</v>
      </c>
    </row>
    <row r="9930" spans="1:3" ht="14.5" x14ac:dyDescent="0.35">
      <c r="A9930" s="104" t="s">
        <v>1433</v>
      </c>
      <c r="B9930" s="1">
        <v>44288</v>
      </c>
      <c r="C9930">
        <v>1000</v>
      </c>
    </row>
    <row r="9931" spans="1:3" ht="14.5" x14ac:dyDescent="0.35">
      <c r="A9931" s="104" t="s">
        <v>1365</v>
      </c>
      <c r="B9931" s="1">
        <v>44288</v>
      </c>
      <c r="C9931">
        <v>1000</v>
      </c>
    </row>
    <row r="9932" spans="1:3" ht="14.5" x14ac:dyDescent="0.35">
      <c r="A9932" s="104" t="s">
        <v>1511</v>
      </c>
      <c r="B9932" s="1">
        <v>44288</v>
      </c>
      <c r="C9932">
        <v>1000</v>
      </c>
    </row>
    <row r="9933" spans="1:3" ht="14.5" x14ac:dyDescent="0.35">
      <c r="A9933" s="104" t="s">
        <v>1462</v>
      </c>
      <c r="B9933" s="1">
        <v>44288</v>
      </c>
      <c r="C9933">
        <v>1000</v>
      </c>
    </row>
    <row r="9934" spans="1:3" ht="14.5" x14ac:dyDescent="0.35">
      <c r="A9934" s="104" t="s">
        <v>1507</v>
      </c>
      <c r="B9934" s="1">
        <v>44288</v>
      </c>
      <c r="C9934">
        <v>300</v>
      </c>
    </row>
    <row r="9935" spans="1:3" ht="14.5" x14ac:dyDescent="0.35">
      <c r="A9935" s="104" t="s">
        <v>1527</v>
      </c>
      <c r="B9935" s="1">
        <v>44288</v>
      </c>
      <c r="C9935">
        <v>500</v>
      </c>
    </row>
    <row r="9936" spans="1:3" ht="14.5" x14ac:dyDescent="0.35">
      <c r="A9936" s="104" t="s">
        <v>1333</v>
      </c>
      <c r="B9936" s="1">
        <v>44288</v>
      </c>
      <c r="C9936">
        <v>300</v>
      </c>
    </row>
    <row r="9937" spans="1:3" ht="14.5" x14ac:dyDescent="0.35">
      <c r="A9937" s="104" t="s">
        <v>1333</v>
      </c>
      <c r="B9937" s="1">
        <v>44288</v>
      </c>
      <c r="C9937">
        <v>2700</v>
      </c>
    </row>
    <row r="9938" spans="1:3" ht="14.5" x14ac:dyDescent="0.35">
      <c r="A9938" s="104" t="s">
        <v>1832</v>
      </c>
      <c r="B9938" s="1">
        <v>44288</v>
      </c>
      <c r="C9938">
        <v>200</v>
      </c>
    </row>
    <row r="9939" spans="1:3" ht="14.5" x14ac:dyDescent="0.35">
      <c r="A9939" s="104" t="s">
        <v>2163</v>
      </c>
      <c r="B9939" s="1">
        <v>44288</v>
      </c>
      <c r="C9939">
        <v>12</v>
      </c>
    </row>
    <row r="9940" spans="1:3" ht="14.5" x14ac:dyDescent="0.35">
      <c r="A9940" s="104" t="s">
        <v>1862</v>
      </c>
      <c r="B9940" s="1">
        <v>44288</v>
      </c>
      <c r="C9940">
        <v>16</v>
      </c>
    </row>
    <row r="9941" spans="1:3" ht="14.5" x14ac:dyDescent="0.35">
      <c r="A9941" s="104" t="s">
        <v>1864</v>
      </c>
      <c r="B9941" s="1">
        <v>44288</v>
      </c>
      <c r="C9941">
        <v>24</v>
      </c>
    </row>
    <row r="9942" spans="1:3" ht="14.5" x14ac:dyDescent="0.35">
      <c r="A9942" s="104" t="s">
        <v>1461</v>
      </c>
      <c r="B9942" s="1">
        <v>44288</v>
      </c>
      <c r="C9942">
        <v>32</v>
      </c>
    </row>
    <row r="9943" spans="1:3" ht="14.5" x14ac:dyDescent="0.35">
      <c r="A9943" s="104" t="s">
        <v>1580</v>
      </c>
      <c r="B9943" s="1">
        <v>44288</v>
      </c>
      <c r="C9943">
        <v>10</v>
      </c>
    </row>
    <row r="9944" spans="1:3" ht="14.5" x14ac:dyDescent="0.35">
      <c r="A9944" s="104" t="s">
        <v>2591</v>
      </c>
      <c r="B9944" s="1">
        <v>44288</v>
      </c>
      <c r="C9944">
        <v>2</v>
      </c>
    </row>
    <row r="9945" spans="1:3" ht="14.5" x14ac:dyDescent="0.35">
      <c r="A9945" s="104" t="s">
        <v>1998</v>
      </c>
      <c r="B9945" s="1">
        <v>44288</v>
      </c>
      <c r="C9945">
        <v>200</v>
      </c>
    </row>
    <row r="9946" spans="1:3" ht="14.5" x14ac:dyDescent="0.35">
      <c r="A9946" s="104" t="s">
        <v>2474</v>
      </c>
      <c r="B9946" s="1">
        <v>44288</v>
      </c>
      <c r="C9946">
        <v>100</v>
      </c>
    </row>
    <row r="9947" spans="1:3" ht="14.5" x14ac:dyDescent="0.35">
      <c r="A9947" s="104" t="s">
        <v>2424</v>
      </c>
      <c r="B9947" s="1">
        <v>44288</v>
      </c>
      <c r="C9947">
        <v>50</v>
      </c>
    </row>
    <row r="9948" spans="1:3" ht="14.5" x14ac:dyDescent="0.35">
      <c r="A9948" s="104" t="s">
        <v>1347</v>
      </c>
      <c r="B9948" s="1">
        <v>44288</v>
      </c>
      <c r="C9948">
        <v>200</v>
      </c>
    </row>
    <row r="9949" spans="1:3" ht="14.5" x14ac:dyDescent="0.35">
      <c r="A9949" s="104" t="s">
        <v>1347</v>
      </c>
      <c r="B9949" s="1">
        <v>44288</v>
      </c>
      <c r="C9949">
        <v>800</v>
      </c>
    </row>
    <row r="9950" spans="1:3" ht="14.5" x14ac:dyDescent="0.35">
      <c r="A9950" s="104" t="s">
        <v>2322</v>
      </c>
      <c r="B9950" s="1">
        <v>44288</v>
      </c>
      <c r="C9950">
        <v>1</v>
      </c>
    </row>
    <row r="9951" spans="1:3" ht="14.5" x14ac:dyDescent="0.35">
      <c r="A9951" s="104" t="s">
        <v>1973</v>
      </c>
      <c r="B9951" s="1">
        <v>44288</v>
      </c>
      <c r="C9951">
        <v>50</v>
      </c>
    </row>
    <row r="9952" spans="1:3" ht="14.5" x14ac:dyDescent="0.35">
      <c r="A9952" s="104" t="s">
        <v>2253</v>
      </c>
      <c r="B9952" s="1">
        <v>44288</v>
      </c>
      <c r="C9952">
        <v>50</v>
      </c>
    </row>
    <row r="9953" spans="1:3" ht="14.5" x14ac:dyDescent="0.35">
      <c r="A9953" s="104" t="s">
        <v>1284</v>
      </c>
      <c r="B9953" s="1">
        <v>44288</v>
      </c>
      <c r="C9953">
        <v>450</v>
      </c>
    </row>
    <row r="9954" spans="1:3" ht="14.5" x14ac:dyDescent="0.35">
      <c r="A9954" s="104" t="s">
        <v>1284</v>
      </c>
      <c r="B9954" s="1">
        <v>44288</v>
      </c>
      <c r="C9954">
        <v>750</v>
      </c>
    </row>
    <row r="9955" spans="1:3" ht="14.5" x14ac:dyDescent="0.35">
      <c r="A9955" s="104" t="s">
        <v>1284</v>
      </c>
      <c r="B9955" s="1">
        <v>44288</v>
      </c>
      <c r="C9955">
        <v>700</v>
      </c>
    </row>
    <row r="9956" spans="1:3" ht="14.5" x14ac:dyDescent="0.35">
      <c r="A9956" s="104" t="s">
        <v>1284</v>
      </c>
      <c r="B9956" s="1">
        <v>44288</v>
      </c>
      <c r="C9956">
        <v>800</v>
      </c>
    </row>
    <row r="9957" spans="1:3" ht="14.5" x14ac:dyDescent="0.35">
      <c r="A9957" s="104" t="s">
        <v>1284</v>
      </c>
      <c r="B9957" s="1">
        <v>44288</v>
      </c>
      <c r="C9957">
        <v>300</v>
      </c>
    </row>
    <row r="9958" spans="1:3" ht="14.5" x14ac:dyDescent="0.35">
      <c r="A9958" s="104" t="s">
        <v>1602</v>
      </c>
      <c r="B9958" s="1">
        <v>44288</v>
      </c>
      <c r="C9958">
        <v>200</v>
      </c>
    </row>
    <row r="9959" spans="1:3" ht="14.5" x14ac:dyDescent="0.35">
      <c r="A9959" s="104" t="s">
        <v>1641</v>
      </c>
      <c r="B9959" s="1">
        <v>44288</v>
      </c>
      <c r="C9959">
        <v>1000</v>
      </c>
    </row>
    <row r="9960" spans="1:3" ht="14.5" x14ac:dyDescent="0.35">
      <c r="A9960" s="104" t="s">
        <v>1526</v>
      </c>
      <c r="B9960" s="1">
        <v>44288</v>
      </c>
      <c r="C9960">
        <v>50</v>
      </c>
    </row>
    <row r="9961" spans="1:3" ht="14.5" x14ac:dyDescent="0.35">
      <c r="A9961" s="104" t="s">
        <v>1502</v>
      </c>
      <c r="B9961" s="1">
        <v>44288</v>
      </c>
      <c r="C9961">
        <v>50</v>
      </c>
    </row>
    <row r="9962" spans="1:3" ht="14.5" x14ac:dyDescent="0.35">
      <c r="A9962" s="104" t="s">
        <v>1389</v>
      </c>
      <c r="B9962" s="1">
        <v>44288</v>
      </c>
      <c r="C9962">
        <v>50</v>
      </c>
    </row>
    <row r="9963" spans="1:3" ht="14.5" x14ac:dyDescent="0.35">
      <c r="A9963" s="104" t="s">
        <v>1648</v>
      </c>
      <c r="B9963" s="1">
        <v>44288</v>
      </c>
      <c r="C9963">
        <v>50</v>
      </c>
    </row>
    <row r="9964" spans="1:3" ht="14.5" x14ac:dyDescent="0.35">
      <c r="A9964" s="104" t="s">
        <v>1812</v>
      </c>
      <c r="B9964" s="1">
        <v>44288</v>
      </c>
      <c r="C9964">
        <v>50</v>
      </c>
    </row>
    <row r="9965" spans="1:3" ht="14.5" x14ac:dyDescent="0.35">
      <c r="A9965" s="104" t="s">
        <v>1621</v>
      </c>
      <c r="B9965" s="1">
        <v>44288</v>
      </c>
      <c r="C9965">
        <v>100</v>
      </c>
    </row>
    <row r="9966" spans="1:3" ht="14.5" x14ac:dyDescent="0.35">
      <c r="A9966" s="104" t="s">
        <v>1984</v>
      </c>
      <c r="B9966" s="1">
        <v>44288</v>
      </c>
      <c r="C9966">
        <v>100</v>
      </c>
    </row>
    <row r="9967" spans="1:3" ht="14.5" x14ac:dyDescent="0.35">
      <c r="A9967" s="104" t="s">
        <v>1525</v>
      </c>
      <c r="B9967" s="1">
        <v>44288</v>
      </c>
      <c r="C9967">
        <v>100</v>
      </c>
    </row>
    <row r="9968" spans="1:3" ht="14.5" x14ac:dyDescent="0.35">
      <c r="A9968" s="104" t="s">
        <v>1414</v>
      </c>
      <c r="B9968" s="1">
        <v>44288</v>
      </c>
      <c r="C9968">
        <v>100</v>
      </c>
    </row>
    <row r="9969" spans="1:3" ht="14.5" x14ac:dyDescent="0.35">
      <c r="A9969" s="104" t="s">
        <v>1453</v>
      </c>
      <c r="B9969" s="1">
        <v>44288</v>
      </c>
      <c r="C9969">
        <v>100</v>
      </c>
    </row>
    <row r="9970" spans="1:3" ht="14.5" x14ac:dyDescent="0.35">
      <c r="A9970" s="104" t="s">
        <v>1511</v>
      </c>
      <c r="B9970" s="1">
        <v>44288</v>
      </c>
      <c r="C9970">
        <v>100</v>
      </c>
    </row>
    <row r="9971" spans="1:3" ht="14.5" x14ac:dyDescent="0.35">
      <c r="A9971" s="104" t="s">
        <v>1460</v>
      </c>
      <c r="B9971" s="1">
        <v>44288</v>
      </c>
      <c r="C9971">
        <v>100</v>
      </c>
    </row>
    <row r="9972" spans="1:3" ht="14.5" x14ac:dyDescent="0.35">
      <c r="A9972" s="104" t="s">
        <v>1507</v>
      </c>
      <c r="B9972" s="1">
        <v>44288</v>
      </c>
      <c r="C9972">
        <v>100</v>
      </c>
    </row>
    <row r="9973" spans="1:3" ht="14.5" x14ac:dyDescent="0.35">
      <c r="A9973" s="104" t="s">
        <v>1437</v>
      </c>
      <c r="B9973" s="1">
        <v>44288</v>
      </c>
      <c r="C9973">
        <v>100</v>
      </c>
    </row>
    <row r="9974" spans="1:3" ht="14.5" x14ac:dyDescent="0.35">
      <c r="A9974" s="104" t="s">
        <v>2346</v>
      </c>
      <c r="B9974" s="1">
        <v>44288</v>
      </c>
      <c r="C9974">
        <v>5</v>
      </c>
    </row>
    <row r="9975" spans="1:3" ht="14.5" x14ac:dyDescent="0.35">
      <c r="A9975" s="104" t="s">
        <v>1299</v>
      </c>
      <c r="B9975" s="1">
        <v>44288</v>
      </c>
      <c r="C9975">
        <v>300</v>
      </c>
    </row>
    <row r="9976" spans="1:3" ht="14.5" x14ac:dyDescent="0.35">
      <c r="A9976" s="104" t="s">
        <v>1312</v>
      </c>
      <c r="B9976" s="1">
        <v>44288</v>
      </c>
      <c r="C9976">
        <v>400</v>
      </c>
    </row>
    <row r="9977" spans="1:3" ht="14.5" x14ac:dyDescent="0.35">
      <c r="A9977" s="104" t="s">
        <v>2820</v>
      </c>
      <c r="B9977" s="1">
        <v>44288</v>
      </c>
      <c r="C9977">
        <v>5</v>
      </c>
    </row>
    <row r="9978" spans="1:3" ht="14.5" x14ac:dyDescent="0.35">
      <c r="A9978" s="104" t="s">
        <v>3479</v>
      </c>
      <c r="B9978" s="1">
        <v>44288</v>
      </c>
      <c r="C9978">
        <v>2</v>
      </c>
    </row>
    <row r="9979" spans="1:3" ht="14.5" x14ac:dyDescent="0.35">
      <c r="A9979" s="104" t="s">
        <v>1556</v>
      </c>
      <c r="B9979" s="1">
        <v>44288</v>
      </c>
      <c r="C9979">
        <v>1</v>
      </c>
    </row>
    <row r="9980" spans="1:3" ht="14.5" x14ac:dyDescent="0.35">
      <c r="A9980" s="104" t="s">
        <v>2552</v>
      </c>
      <c r="B9980" s="1">
        <v>44288</v>
      </c>
      <c r="C9980">
        <v>16</v>
      </c>
    </row>
    <row r="9981" spans="1:3" ht="14.5" x14ac:dyDescent="0.35">
      <c r="A9981" s="104" t="s">
        <v>3183</v>
      </c>
      <c r="B9981" s="1">
        <v>44288</v>
      </c>
      <c r="C9981">
        <v>2</v>
      </c>
    </row>
    <row r="9982" spans="1:3" ht="14.5" x14ac:dyDescent="0.35">
      <c r="A9982" s="104" t="s">
        <v>3414</v>
      </c>
      <c r="B9982" s="1">
        <v>44288</v>
      </c>
      <c r="C9982">
        <v>1</v>
      </c>
    </row>
    <row r="9983" spans="1:3" ht="14.5" x14ac:dyDescent="0.35">
      <c r="A9983" s="104" t="s">
        <v>1431</v>
      </c>
      <c r="B9983" s="1">
        <v>44288</v>
      </c>
      <c r="C9983">
        <v>16</v>
      </c>
    </row>
    <row r="9984" spans="1:3" ht="14.5" x14ac:dyDescent="0.35">
      <c r="A9984" s="104" t="s">
        <v>1572</v>
      </c>
      <c r="B9984" s="1">
        <v>44288</v>
      </c>
      <c r="C9984">
        <v>1</v>
      </c>
    </row>
    <row r="9985" spans="1:3" ht="14.5" x14ac:dyDescent="0.35">
      <c r="A9985" s="104" t="s">
        <v>1561</v>
      </c>
      <c r="B9985" s="1">
        <v>44288</v>
      </c>
      <c r="C9985">
        <v>500</v>
      </c>
    </row>
    <row r="9986" spans="1:3" ht="14.5" x14ac:dyDescent="0.35">
      <c r="A9986" s="104" t="s">
        <v>2281</v>
      </c>
      <c r="B9986" s="1">
        <v>44288</v>
      </c>
      <c r="C9986">
        <v>4</v>
      </c>
    </row>
    <row r="9987" spans="1:3" ht="14.5" x14ac:dyDescent="0.35">
      <c r="A9987" s="104" t="s">
        <v>2281</v>
      </c>
      <c r="B9987" s="1">
        <v>44288</v>
      </c>
      <c r="C9987">
        <v>12</v>
      </c>
    </row>
    <row r="9988" spans="1:3" ht="14.5" x14ac:dyDescent="0.35">
      <c r="A9988" s="104" t="s">
        <v>1790</v>
      </c>
      <c r="B9988" s="1">
        <v>44288</v>
      </c>
      <c r="C9988">
        <v>100</v>
      </c>
    </row>
    <row r="9989" spans="1:3" ht="14.5" x14ac:dyDescent="0.35">
      <c r="A9989" s="104" t="s">
        <v>2108</v>
      </c>
      <c r="B9989" s="1">
        <v>44288</v>
      </c>
      <c r="C9989">
        <v>100</v>
      </c>
    </row>
    <row r="9990" spans="1:3" ht="14.5" x14ac:dyDescent="0.35">
      <c r="A9990" s="104" t="s">
        <v>1364</v>
      </c>
      <c r="B9990" s="1">
        <v>44288</v>
      </c>
      <c r="C9990">
        <v>2</v>
      </c>
    </row>
    <row r="9991" spans="1:3" ht="14.5" x14ac:dyDescent="0.35">
      <c r="A9991" s="104" t="s">
        <v>1600</v>
      </c>
      <c r="B9991" s="1">
        <v>44288</v>
      </c>
      <c r="C9991">
        <v>100</v>
      </c>
    </row>
    <row r="9992" spans="1:3" ht="14.5" x14ac:dyDescent="0.35">
      <c r="A9992" s="104" t="s">
        <v>3687</v>
      </c>
      <c r="B9992" s="1">
        <v>44288</v>
      </c>
      <c r="C9992">
        <v>1</v>
      </c>
    </row>
    <row r="9993" spans="1:3" ht="14.5" x14ac:dyDescent="0.35">
      <c r="A9993" s="104" t="s">
        <v>2857</v>
      </c>
      <c r="B9993" s="1">
        <v>44288</v>
      </c>
      <c r="C9993">
        <v>1</v>
      </c>
    </row>
    <row r="9994" spans="1:3" ht="14.5" x14ac:dyDescent="0.35">
      <c r="A9994" s="104" t="s">
        <v>1410</v>
      </c>
      <c r="B9994" s="1">
        <v>44288</v>
      </c>
      <c r="C9994">
        <v>200</v>
      </c>
    </row>
    <row r="9995" spans="1:3" ht="14.5" x14ac:dyDescent="0.35">
      <c r="A9995" s="104" t="s">
        <v>1391</v>
      </c>
      <c r="B9995" s="1">
        <v>44288</v>
      </c>
      <c r="C9995">
        <v>150</v>
      </c>
    </row>
    <row r="9996" spans="1:3" ht="14.5" x14ac:dyDescent="0.35">
      <c r="A9996" s="104" t="s">
        <v>1391</v>
      </c>
      <c r="B9996" s="1">
        <v>44288</v>
      </c>
      <c r="C9996">
        <v>50</v>
      </c>
    </row>
    <row r="9997" spans="1:3" ht="14.5" x14ac:dyDescent="0.35">
      <c r="A9997" s="104" t="s">
        <v>1813</v>
      </c>
      <c r="B9997" s="1">
        <v>44288</v>
      </c>
      <c r="C9997">
        <v>50</v>
      </c>
    </row>
    <row r="9998" spans="1:3" ht="14.5" x14ac:dyDescent="0.35">
      <c r="A9998" s="104" t="s">
        <v>1813</v>
      </c>
      <c r="B9998" s="1">
        <v>44288</v>
      </c>
      <c r="C9998">
        <v>150</v>
      </c>
    </row>
    <row r="9999" spans="1:3" ht="14.5" x14ac:dyDescent="0.35">
      <c r="A9999" s="104" t="s">
        <v>1418</v>
      </c>
      <c r="B9999" s="1">
        <v>44288</v>
      </c>
      <c r="C9999">
        <v>400</v>
      </c>
    </row>
    <row r="10000" spans="1:3" ht="14.5" x14ac:dyDescent="0.35">
      <c r="A10000" s="104" t="s">
        <v>1368</v>
      </c>
      <c r="B10000" s="1">
        <v>44288</v>
      </c>
      <c r="C10000">
        <v>100</v>
      </c>
    </row>
    <row r="10001" spans="1:3" ht="14.5" x14ac:dyDescent="0.35">
      <c r="A10001" s="104" t="s">
        <v>1433</v>
      </c>
      <c r="B10001" s="1">
        <v>44288</v>
      </c>
      <c r="C10001">
        <v>200</v>
      </c>
    </row>
    <row r="10002" spans="1:3" ht="14.5" x14ac:dyDescent="0.35">
      <c r="A10002" s="104" t="s">
        <v>1978</v>
      </c>
      <c r="B10002" s="1">
        <v>44288</v>
      </c>
      <c r="C10002">
        <v>100</v>
      </c>
    </row>
    <row r="10003" spans="1:3" ht="14.5" x14ac:dyDescent="0.35">
      <c r="A10003" s="104" t="s">
        <v>1457</v>
      </c>
      <c r="B10003" s="1">
        <v>44288</v>
      </c>
      <c r="C10003">
        <v>200</v>
      </c>
    </row>
    <row r="10004" spans="1:3" ht="14.5" x14ac:dyDescent="0.35">
      <c r="A10004" s="104" t="s">
        <v>1402</v>
      </c>
      <c r="B10004" s="1">
        <v>44288</v>
      </c>
      <c r="C10004">
        <v>100</v>
      </c>
    </row>
    <row r="10005" spans="1:3" ht="14.5" x14ac:dyDescent="0.35">
      <c r="A10005" s="104" t="s">
        <v>1312</v>
      </c>
      <c r="B10005" s="1">
        <v>44288</v>
      </c>
      <c r="C10005">
        <v>100</v>
      </c>
    </row>
    <row r="10006" spans="1:3" ht="14.5" x14ac:dyDescent="0.35">
      <c r="A10006" s="104" t="s">
        <v>3102</v>
      </c>
      <c r="B10006" s="1">
        <v>44288</v>
      </c>
      <c r="C10006">
        <v>4</v>
      </c>
    </row>
    <row r="10007" spans="1:3" ht="14.5" x14ac:dyDescent="0.35">
      <c r="A10007" s="104" t="s">
        <v>2355</v>
      </c>
      <c r="B10007" s="1">
        <v>44288</v>
      </c>
      <c r="C10007">
        <v>12</v>
      </c>
    </row>
    <row r="10008" spans="1:3" ht="14.5" x14ac:dyDescent="0.35">
      <c r="A10008" s="104" t="s">
        <v>3851</v>
      </c>
      <c r="B10008" s="1">
        <v>44288</v>
      </c>
      <c r="C10008">
        <v>10</v>
      </c>
    </row>
    <row r="10009" spans="1:3" ht="14.5" x14ac:dyDescent="0.35">
      <c r="A10009" s="104" t="s">
        <v>3852</v>
      </c>
      <c r="B10009" s="1">
        <v>44288</v>
      </c>
      <c r="C10009">
        <v>10</v>
      </c>
    </row>
    <row r="10010" spans="1:3" ht="14.5" x14ac:dyDescent="0.35">
      <c r="A10010" s="104" t="s">
        <v>3852</v>
      </c>
      <c r="B10010" s="1">
        <v>44288</v>
      </c>
      <c r="C10010">
        <v>20</v>
      </c>
    </row>
    <row r="10011" spans="1:3" ht="14.5" x14ac:dyDescent="0.35">
      <c r="A10011" s="104" t="s">
        <v>3852</v>
      </c>
      <c r="B10011" s="1">
        <v>44288</v>
      </c>
      <c r="C10011">
        <v>30</v>
      </c>
    </row>
    <row r="10012" spans="1:3" ht="14.5" x14ac:dyDescent="0.35">
      <c r="A10012" s="104" t="s">
        <v>2222</v>
      </c>
      <c r="B10012" s="1">
        <v>44288</v>
      </c>
      <c r="C10012">
        <v>20</v>
      </c>
    </row>
    <row r="10013" spans="1:3" ht="14.5" x14ac:dyDescent="0.35">
      <c r="A10013" s="104" t="s">
        <v>2821</v>
      </c>
      <c r="B10013" s="1">
        <v>44288</v>
      </c>
      <c r="C10013">
        <v>10</v>
      </c>
    </row>
    <row r="10014" spans="1:3" ht="14.5" x14ac:dyDescent="0.35">
      <c r="A10014" s="104" t="s">
        <v>2821</v>
      </c>
      <c r="B10014" s="1">
        <v>44288</v>
      </c>
      <c r="C10014">
        <v>30</v>
      </c>
    </row>
    <row r="10015" spans="1:3" ht="14.5" x14ac:dyDescent="0.35">
      <c r="A10015" s="104" t="s">
        <v>2382</v>
      </c>
      <c r="B10015" s="1">
        <v>44288</v>
      </c>
      <c r="C10015">
        <v>8</v>
      </c>
    </row>
    <row r="10016" spans="1:3" ht="14.5" x14ac:dyDescent="0.35">
      <c r="A10016" s="104" t="s">
        <v>2988</v>
      </c>
      <c r="B10016" s="1">
        <v>44288</v>
      </c>
      <c r="C10016">
        <v>4</v>
      </c>
    </row>
    <row r="10017" spans="1:3" ht="14.5" x14ac:dyDescent="0.35">
      <c r="A10017" s="104" t="s">
        <v>2549</v>
      </c>
      <c r="B10017" s="1">
        <v>44288</v>
      </c>
      <c r="C10017">
        <v>16</v>
      </c>
    </row>
    <row r="10018" spans="1:3" ht="14.5" x14ac:dyDescent="0.35">
      <c r="A10018" s="104" t="s">
        <v>3415</v>
      </c>
      <c r="B10018" s="1">
        <v>44288</v>
      </c>
      <c r="C10018">
        <v>3</v>
      </c>
    </row>
    <row r="10019" spans="1:3" ht="14.5" x14ac:dyDescent="0.35">
      <c r="A10019" s="104" t="s">
        <v>1287</v>
      </c>
      <c r="B10019" s="1">
        <v>44288</v>
      </c>
      <c r="C10019">
        <v>300</v>
      </c>
    </row>
    <row r="10020" spans="1:3" ht="14.5" x14ac:dyDescent="0.35">
      <c r="A10020" s="104" t="s">
        <v>1287</v>
      </c>
      <c r="B10020" s="1">
        <v>44288</v>
      </c>
      <c r="C10020">
        <v>600</v>
      </c>
    </row>
    <row r="10021" spans="1:3" ht="14.5" x14ac:dyDescent="0.35">
      <c r="A10021" s="104" t="s">
        <v>3108</v>
      </c>
      <c r="B10021" s="1">
        <v>44288</v>
      </c>
      <c r="C10021">
        <v>16</v>
      </c>
    </row>
    <row r="10022" spans="1:3" ht="14.5" x14ac:dyDescent="0.35">
      <c r="A10022" s="104" t="s">
        <v>1745</v>
      </c>
      <c r="B10022" s="1">
        <v>44288</v>
      </c>
      <c r="C10022">
        <v>25</v>
      </c>
    </row>
    <row r="10023" spans="1:3" ht="14.5" x14ac:dyDescent="0.35">
      <c r="A10023" s="104" t="s">
        <v>1745</v>
      </c>
      <c r="B10023" s="1">
        <v>44288</v>
      </c>
      <c r="C10023">
        <v>25</v>
      </c>
    </row>
    <row r="10024" spans="1:3" ht="14.5" x14ac:dyDescent="0.35">
      <c r="A10024" s="104" t="s">
        <v>2271</v>
      </c>
      <c r="B10024" s="1">
        <v>44288</v>
      </c>
      <c r="C10024">
        <v>16</v>
      </c>
    </row>
    <row r="10025" spans="1:3" ht="14.5" x14ac:dyDescent="0.35">
      <c r="A10025" s="104" t="s">
        <v>3853</v>
      </c>
      <c r="B10025" s="1">
        <v>44288</v>
      </c>
      <c r="C10025">
        <v>16</v>
      </c>
    </row>
    <row r="10026" spans="1:3" ht="14.5" x14ac:dyDescent="0.35">
      <c r="A10026" s="104" t="s">
        <v>3853</v>
      </c>
      <c r="B10026" s="1">
        <v>44288</v>
      </c>
      <c r="C10026">
        <v>9</v>
      </c>
    </row>
    <row r="10027" spans="1:3" ht="14.5" x14ac:dyDescent="0.35">
      <c r="A10027" s="104" t="s">
        <v>1766</v>
      </c>
      <c r="B10027" s="1">
        <v>44288</v>
      </c>
      <c r="C10027">
        <v>1</v>
      </c>
    </row>
    <row r="10028" spans="1:3" ht="14.5" x14ac:dyDescent="0.35">
      <c r="A10028" s="104" t="s">
        <v>1766</v>
      </c>
      <c r="B10028" s="1">
        <v>44288</v>
      </c>
      <c r="C10028">
        <v>2</v>
      </c>
    </row>
    <row r="10029" spans="1:3" ht="14.5" x14ac:dyDescent="0.35">
      <c r="A10029" s="104" t="s">
        <v>3854</v>
      </c>
      <c r="B10029" s="1">
        <v>44288</v>
      </c>
      <c r="C10029">
        <v>4</v>
      </c>
    </row>
    <row r="10030" spans="1:3" ht="14.5" x14ac:dyDescent="0.35">
      <c r="A10030" s="104" t="s">
        <v>3855</v>
      </c>
      <c r="B10030" s="1">
        <v>44288</v>
      </c>
      <c r="C10030">
        <v>16</v>
      </c>
    </row>
    <row r="10031" spans="1:3" ht="14.5" x14ac:dyDescent="0.35">
      <c r="A10031" s="104" t="s">
        <v>1536</v>
      </c>
      <c r="B10031" s="1">
        <v>44288</v>
      </c>
      <c r="C10031">
        <v>150</v>
      </c>
    </row>
    <row r="10032" spans="1:3" ht="14.5" x14ac:dyDescent="0.35">
      <c r="A10032" s="104" t="s">
        <v>1381</v>
      </c>
      <c r="B10032" s="1">
        <v>44288</v>
      </c>
      <c r="C10032">
        <v>6</v>
      </c>
    </row>
    <row r="10033" spans="1:3" ht="14.5" x14ac:dyDescent="0.35">
      <c r="A10033" s="104" t="s">
        <v>2056</v>
      </c>
      <c r="B10033" s="1">
        <v>44288</v>
      </c>
      <c r="C10033">
        <v>8</v>
      </c>
    </row>
    <row r="10034" spans="1:3" ht="14.5" x14ac:dyDescent="0.35">
      <c r="A10034" s="104" t="s">
        <v>2056</v>
      </c>
      <c r="B10034" s="1">
        <v>44288</v>
      </c>
      <c r="C10034">
        <v>12</v>
      </c>
    </row>
    <row r="10035" spans="1:3" ht="14.5" x14ac:dyDescent="0.35">
      <c r="A10035" s="104" t="s">
        <v>1348</v>
      </c>
      <c r="B10035" s="1">
        <v>44288</v>
      </c>
      <c r="C10035">
        <v>150</v>
      </c>
    </row>
    <row r="10036" spans="1:3" ht="14.5" x14ac:dyDescent="0.35">
      <c r="A10036" s="104" t="s">
        <v>1348</v>
      </c>
      <c r="B10036" s="1">
        <v>44288</v>
      </c>
      <c r="C10036">
        <v>150</v>
      </c>
    </row>
    <row r="10037" spans="1:3" ht="14.5" x14ac:dyDescent="0.35">
      <c r="A10037" s="104" t="s">
        <v>2932</v>
      </c>
      <c r="B10037" s="1">
        <v>44288</v>
      </c>
      <c r="C10037">
        <v>1</v>
      </c>
    </row>
    <row r="10038" spans="1:3" ht="14.5" x14ac:dyDescent="0.35">
      <c r="A10038" s="104" t="s">
        <v>3710</v>
      </c>
      <c r="B10038" s="1">
        <v>44288</v>
      </c>
      <c r="C10038">
        <v>4</v>
      </c>
    </row>
    <row r="10039" spans="1:3" ht="14.5" x14ac:dyDescent="0.35">
      <c r="A10039" s="104" t="s">
        <v>2774</v>
      </c>
      <c r="B10039" s="1">
        <v>44288</v>
      </c>
      <c r="C10039">
        <v>8</v>
      </c>
    </row>
    <row r="10040" spans="1:3" ht="14.5" x14ac:dyDescent="0.35">
      <c r="A10040" s="104" t="s">
        <v>3003</v>
      </c>
      <c r="B10040" s="1">
        <v>44288</v>
      </c>
      <c r="C10040">
        <v>4</v>
      </c>
    </row>
    <row r="10041" spans="1:3" ht="14.5" x14ac:dyDescent="0.35">
      <c r="A10041" s="104" t="s">
        <v>2830</v>
      </c>
      <c r="B10041" s="1">
        <v>44288</v>
      </c>
      <c r="C10041">
        <v>8</v>
      </c>
    </row>
    <row r="10042" spans="1:3" ht="14.5" x14ac:dyDescent="0.35">
      <c r="A10042" s="104" t="s">
        <v>1569</v>
      </c>
      <c r="B10042" s="1">
        <v>44288</v>
      </c>
      <c r="C10042">
        <v>4</v>
      </c>
    </row>
    <row r="10043" spans="1:3" ht="14.5" x14ac:dyDescent="0.35">
      <c r="A10043" s="104" t="s">
        <v>2339</v>
      </c>
      <c r="B10043" s="1">
        <v>44288</v>
      </c>
      <c r="C10043">
        <v>8</v>
      </c>
    </row>
    <row r="10044" spans="1:3" ht="14.5" x14ac:dyDescent="0.35">
      <c r="A10044" s="104" t="s">
        <v>2339</v>
      </c>
      <c r="B10044" s="1">
        <v>44288</v>
      </c>
      <c r="C10044">
        <v>4</v>
      </c>
    </row>
    <row r="10045" spans="1:3" ht="14.5" x14ac:dyDescent="0.35">
      <c r="A10045" s="104" t="s">
        <v>2221</v>
      </c>
      <c r="B10045" s="1">
        <v>44288</v>
      </c>
      <c r="C10045">
        <v>24</v>
      </c>
    </row>
    <row r="10046" spans="1:3" ht="14.5" x14ac:dyDescent="0.35">
      <c r="A10046" s="104" t="s">
        <v>3856</v>
      </c>
      <c r="B10046" s="1">
        <v>44288</v>
      </c>
      <c r="C10046">
        <v>1</v>
      </c>
    </row>
    <row r="10047" spans="1:3" ht="14.5" x14ac:dyDescent="0.35">
      <c r="A10047" s="104" t="s">
        <v>3857</v>
      </c>
      <c r="B10047" s="1">
        <v>44288</v>
      </c>
      <c r="C10047">
        <v>1</v>
      </c>
    </row>
    <row r="10048" spans="1:3" ht="14.5" x14ac:dyDescent="0.35">
      <c r="A10048" s="104" t="s">
        <v>3570</v>
      </c>
      <c r="B10048" s="1">
        <v>44288</v>
      </c>
      <c r="C10048">
        <v>1</v>
      </c>
    </row>
    <row r="10049" spans="1:3" ht="14.5" x14ac:dyDescent="0.35">
      <c r="A10049" s="104" t="s">
        <v>3858</v>
      </c>
      <c r="B10049" s="1">
        <v>44288</v>
      </c>
      <c r="C10049">
        <v>2</v>
      </c>
    </row>
    <row r="10050" spans="1:3" ht="14.5" x14ac:dyDescent="0.35">
      <c r="A10050" s="104" t="s">
        <v>2303</v>
      </c>
      <c r="B10050" s="1">
        <v>44288</v>
      </c>
      <c r="C10050">
        <v>1</v>
      </c>
    </row>
    <row r="10051" spans="1:3" ht="14.5" x14ac:dyDescent="0.35">
      <c r="A10051" s="104" t="s">
        <v>3859</v>
      </c>
      <c r="B10051" s="1">
        <v>44288</v>
      </c>
      <c r="C10051">
        <v>6</v>
      </c>
    </row>
    <row r="10052" spans="1:3" ht="14.5" x14ac:dyDescent="0.35">
      <c r="A10052" s="104" t="s">
        <v>3860</v>
      </c>
      <c r="B10052" s="1">
        <v>44288</v>
      </c>
      <c r="C10052">
        <v>4</v>
      </c>
    </row>
    <row r="10053" spans="1:3" ht="14.5" x14ac:dyDescent="0.35">
      <c r="A10053" s="104" t="s">
        <v>2657</v>
      </c>
      <c r="B10053" s="1">
        <v>44288</v>
      </c>
      <c r="C10053">
        <v>2</v>
      </c>
    </row>
    <row r="10054" spans="1:3" ht="14.5" x14ac:dyDescent="0.35">
      <c r="A10054" s="104" t="s">
        <v>2657</v>
      </c>
      <c r="B10054" s="1">
        <v>44288</v>
      </c>
      <c r="C10054">
        <v>2</v>
      </c>
    </row>
    <row r="10055" spans="1:3" ht="14.5" x14ac:dyDescent="0.35">
      <c r="A10055" s="104" t="s">
        <v>2658</v>
      </c>
      <c r="B10055" s="1">
        <v>44288</v>
      </c>
      <c r="C10055">
        <v>12</v>
      </c>
    </row>
    <row r="10056" spans="1:3" ht="14.5" x14ac:dyDescent="0.35">
      <c r="A10056" s="104" t="s">
        <v>3861</v>
      </c>
      <c r="B10056" s="1">
        <v>44288</v>
      </c>
      <c r="C10056">
        <v>2</v>
      </c>
    </row>
    <row r="10057" spans="1:3" ht="14.5" x14ac:dyDescent="0.35">
      <c r="A10057" s="104" t="s">
        <v>2659</v>
      </c>
      <c r="B10057" s="1">
        <v>44288</v>
      </c>
      <c r="C10057">
        <v>6</v>
      </c>
    </row>
    <row r="10058" spans="1:3" ht="14.5" x14ac:dyDescent="0.35">
      <c r="A10058" s="104" t="s">
        <v>2659</v>
      </c>
      <c r="B10058" s="1">
        <v>44288</v>
      </c>
      <c r="C10058">
        <v>4</v>
      </c>
    </row>
    <row r="10059" spans="1:3" ht="14.5" x14ac:dyDescent="0.35">
      <c r="A10059" s="104" t="s">
        <v>3862</v>
      </c>
      <c r="B10059" s="1">
        <v>44288</v>
      </c>
      <c r="C10059">
        <v>4</v>
      </c>
    </row>
    <row r="10060" spans="1:3" ht="14.5" x14ac:dyDescent="0.35">
      <c r="A10060" s="104" t="s">
        <v>2961</v>
      </c>
      <c r="B10060" s="1">
        <v>44288</v>
      </c>
      <c r="C10060">
        <v>6</v>
      </c>
    </row>
    <row r="10061" spans="1:3" ht="14.5" x14ac:dyDescent="0.35">
      <c r="A10061" s="104" t="s">
        <v>2963</v>
      </c>
      <c r="B10061" s="1">
        <v>44288</v>
      </c>
      <c r="C10061">
        <v>2</v>
      </c>
    </row>
    <row r="10062" spans="1:3" ht="14.5" x14ac:dyDescent="0.35">
      <c r="A10062" s="104" t="s">
        <v>2060</v>
      </c>
      <c r="B10062" s="1">
        <v>44288</v>
      </c>
      <c r="C10062">
        <v>6</v>
      </c>
    </row>
    <row r="10063" spans="1:3" ht="14.5" x14ac:dyDescent="0.35">
      <c r="A10063" s="104" t="s">
        <v>3035</v>
      </c>
      <c r="B10063" s="1">
        <v>44288</v>
      </c>
      <c r="C10063">
        <v>4</v>
      </c>
    </row>
    <row r="10064" spans="1:3" ht="14.5" x14ac:dyDescent="0.35">
      <c r="A10064" s="104" t="s">
        <v>2846</v>
      </c>
      <c r="B10064" s="1">
        <v>44288</v>
      </c>
      <c r="C10064">
        <v>8</v>
      </c>
    </row>
    <row r="10065" spans="1:3" ht="14.5" x14ac:dyDescent="0.35">
      <c r="A10065" s="104" t="s">
        <v>3863</v>
      </c>
      <c r="B10065" s="1">
        <v>44288</v>
      </c>
      <c r="C10065">
        <v>2</v>
      </c>
    </row>
    <row r="10066" spans="1:3" ht="14.5" x14ac:dyDescent="0.35">
      <c r="A10066" s="104" t="s">
        <v>3863</v>
      </c>
      <c r="B10066" s="1">
        <v>44288</v>
      </c>
      <c r="C10066">
        <v>2</v>
      </c>
    </row>
    <row r="10067" spans="1:3" ht="14.5" x14ac:dyDescent="0.35">
      <c r="A10067" s="104" t="s">
        <v>3328</v>
      </c>
      <c r="B10067" s="1">
        <v>44288</v>
      </c>
      <c r="C10067">
        <v>2</v>
      </c>
    </row>
    <row r="10068" spans="1:3" ht="14.5" x14ac:dyDescent="0.35">
      <c r="A10068" s="104" t="s">
        <v>3328</v>
      </c>
      <c r="B10068" s="1">
        <v>44288</v>
      </c>
      <c r="C10068">
        <v>4</v>
      </c>
    </row>
    <row r="10069" spans="1:3" ht="14.5" x14ac:dyDescent="0.35">
      <c r="A10069" s="104" t="s">
        <v>2016</v>
      </c>
      <c r="B10069" s="1">
        <v>44288</v>
      </c>
      <c r="C10069">
        <v>24</v>
      </c>
    </row>
    <row r="10070" spans="1:3" ht="14.5" x14ac:dyDescent="0.35">
      <c r="A10070" s="104" t="s">
        <v>2016</v>
      </c>
      <c r="B10070" s="1">
        <v>44288</v>
      </c>
      <c r="C10070">
        <v>52</v>
      </c>
    </row>
    <row r="10071" spans="1:3" ht="14.5" x14ac:dyDescent="0.35">
      <c r="A10071" s="104" t="s">
        <v>1444</v>
      </c>
      <c r="B10071" s="1">
        <v>44288</v>
      </c>
      <c r="C10071">
        <v>12</v>
      </c>
    </row>
    <row r="10072" spans="1:3" ht="14.5" x14ac:dyDescent="0.35">
      <c r="A10072" s="104" t="s">
        <v>1547</v>
      </c>
      <c r="B10072" s="1">
        <v>44288</v>
      </c>
      <c r="C10072">
        <v>16</v>
      </c>
    </row>
    <row r="10073" spans="1:3" ht="14.5" x14ac:dyDescent="0.35">
      <c r="A10073" s="104" t="s">
        <v>1547</v>
      </c>
      <c r="B10073" s="1">
        <v>44288</v>
      </c>
      <c r="C10073">
        <v>12</v>
      </c>
    </row>
    <row r="10074" spans="1:3" ht="14.5" x14ac:dyDescent="0.35">
      <c r="A10074" s="104" t="s">
        <v>1656</v>
      </c>
      <c r="B10074" s="1">
        <v>44288</v>
      </c>
      <c r="C10074">
        <v>16</v>
      </c>
    </row>
    <row r="10075" spans="1:3" ht="14.5" x14ac:dyDescent="0.35">
      <c r="A10075" s="104" t="s">
        <v>1455</v>
      </c>
      <c r="B10075" s="1">
        <v>44288</v>
      </c>
      <c r="C10075">
        <v>4</v>
      </c>
    </row>
    <row r="10076" spans="1:3" ht="14.5" x14ac:dyDescent="0.35">
      <c r="A10076" s="104" t="s">
        <v>1346</v>
      </c>
      <c r="B10076" s="1">
        <v>44288</v>
      </c>
      <c r="C10076">
        <v>4</v>
      </c>
    </row>
    <row r="10077" spans="1:3" ht="14.5" x14ac:dyDescent="0.35">
      <c r="A10077" s="104" t="s">
        <v>2042</v>
      </c>
      <c r="B10077" s="1">
        <v>44288</v>
      </c>
      <c r="C10077">
        <v>6</v>
      </c>
    </row>
    <row r="10078" spans="1:3" ht="14.5" x14ac:dyDescent="0.35">
      <c r="A10078" s="104" t="s">
        <v>1312</v>
      </c>
      <c r="B10078" s="1">
        <v>44288</v>
      </c>
      <c r="C10078">
        <v>100</v>
      </c>
    </row>
    <row r="10079" spans="1:3" ht="14.5" x14ac:dyDescent="0.35">
      <c r="A10079" s="104" t="s">
        <v>1312</v>
      </c>
      <c r="B10079" s="1">
        <v>44288</v>
      </c>
      <c r="C10079">
        <v>100</v>
      </c>
    </row>
    <row r="10080" spans="1:3" ht="14.5" x14ac:dyDescent="0.35">
      <c r="A10080" s="104" t="s">
        <v>1312</v>
      </c>
      <c r="B10080" s="1">
        <v>44288</v>
      </c>
      <c r="C10080">
        <v>300</v>
      </c>
    </row>
    <row r="10081" spans="1:3" ht="14.5" x14ac:dyDescent="0.35">
      <c r="A10081" s="104" t="s">
        <v>1314</v>
      </c>
      <c r="B10081" s="1">
        <v>44288</v>
      </c>
      <c r="C10081">
        <v>150</v>
      </c>
    </row>
    <row r="10082" spans="1:3" ht="14.5" x14ac:dyDescent="0.35">
      <c r="A10082" s="104" t="s">
        <v>1314</v>
      </c>
      <c r="B10082" s="1">
        <v>44288</v>
      </c>
      <c r="C10082">
        <v>100</v>
      </c>
    </row>
    <row r="10083" spans="1:3" ht="14.5" x14ac:dyDescent="0.35">
      <c r="A10083" s="104" t="s">
        <v>3864</v>
      </c>
      <c r="B10083" s="1">
        <v>44288</v>
      </c>
      <c r="C10083">
        <v>1</v>
      </c>
    </row>
    <row r="10084" spans="1:3" ht="14.5" x14ac:dyDescent="0.35">
      <c r="A10084" s="104" t="s">
        <v>3865</v>
      </c>
      <c r="B10084" s="1">
        <v>44288</v>
      </c>
      <c r="C10084">
        <v>1</v>
      </c>
    </row>
    <row r="10085" spans="1:3" ht="14.5" x14ac:dyDescent="0.35">
      <c r="A10085" s="104" t="s">
        <v>2857</v>
      </c>
      <c r="B10085" s="1">
        <v>44288</v>
      </c>
      <c r="C10085">
        <v>2</v>
      </c>
    </row>
    <row r="10086" spans="1:3" ht="14.5" x14ac:dyDescent="0.35">
      <c r="A10086" s="104" t="s">
        <v>1489</v>
      </c>
      <c r="B10086" s="1">
        <v>44288</v>
      </c>
      <c r="C10086">
        <v>2</v>
      </c>
    </row>
    <row r="10087" spans="1:3" ht="14.5" x14ac:dyDescent="0.35">
      <c r="A10087" s="104" t="s">
        <v>1596</v>
      </c>
      <c r="B10087" s="1">
        <v>44288</v>
      </c>
      <c r="C10087">
        <v>25</v>
      </c>
    </row>
    <row r="10088" spans="1:3" ht="14.5" x14ac:dyDescent="0.35">
      <c r="A10088" s="104" t="s">
        <v>1627</v>
      </c>
      <c r="B10088" s="1">
        <v>44288</v>
      </c>
      <c r="C10088">
        <v>200</v>
      </c>
    </row>
    <row r="10089" spans="1:3" ht="14.5" x14ac:dyDescent="0.35">
      <c r="A10089" s="104" t="s">
        <v>1576</v>
      </c>
      <c r="B10089" s="1">
        <v>44288</v>
      </c>
      <c r="C10089">
        <v>200</v>
      </c>
    </row>
    <row r="10090" spans="1:3" ht="14.5" x14ac:dyDescent="0.35">
      <c r="A10090" s="104" t="s">
        <v>1598</v>
      </c>
      <c r="B10090" s="1">
        <v>44288</v>
      </c>
      <c r="C10090">
        <v>100</v>
      </c>
    </row>
    <row r="10091" spans="1:3" ht="14.5" x14ac:dyDescent="0.35">
      <c r="A10091" s="104" t="s">
        <v>1701</v>
      </c>
      <c r="B10091" s="1">
        <v>44288</v>
      </c>
      <c r="C10091">
        <v>100</v>
      </c>
    </row>
    <row r="10092" spans="1:3" ht="14.5" x14ac:dyDescent="0.35">
      <c r="A10092" s="104" t="s">
        <v>1423</v>
      </c>
      <c r="B10092" s="1">
        <v>44288</v>
      </c>
      <c r="C10092">
        <v>400</v>
      </c>
    </row>
    <row r="10093" spans="1:3" ht="14.5" x14ac:dyDescent="0.35">
      <c r="A10093" s="104" t="s">
        <v>2030</v>
      </c>
      <c r="B10093" s="1">
        <v>44288</v>
      </c>
      <c r="C10093">
        <v>2</v>
      </c>
    </row>
    <row r="10094" spans="1:3" ht="14.5" x14ac:dyDescent="0.35">
      <c r="A10094" s="104" t="s">
        <v>1699</v>
      </c>
      <c r="B10094" s="1">
        <v>44288</v>
      </c>
      <c r="C10094">
        <v>100</v>
      </c>
    </row>
    <row r="10095" spans="1:3" ht="14.5" x14ac:dyDescent="0.35">
      <c r="A10095" s="104" t="s">
        <v>1988</v>
      </c>
      <c r="B10095" s="1">
        <v>44288</v>
      </c>
      <c r="C10095">
        <v>100</v>
      </c>
    </row>
    <row r="10096" spans="1:3" ht="14.5" x14ac:dyDescent="0.35">
      <c r="A10096" s="104" t="s">
        <v>1834</v>
      </c>
      <c r="B10096" s="1">
        <v>44288</v>
      </c>
      <c r="C10096">
        <v>100</v>
      </c>
    </row>
    <row r="10097" spans="1:3" ht="14.5" x14ac:dyDescent="0.35">
      <c r="A10097" s="104" t="s">
        <v>3866</v>
      </c>
      <c r="B10097" s="1">
        <v>44288</v>
      </c>
      <c r="C10097">
        <v>1</v>
      </c>
    </row>
    <row r="10098" spans="1:3" ht="14.5" x14ac:dyDescent="0.35">
      <c r="A10098" s="104" t="s">
        <v>3178</v>
      </c>
      <c r="B10098" s="1">
        <v>44288</v>
      </c>
      <c r="C10098">
        <v>2</v>
      </c>
    </row>
    <row r="10099" spans="1:3" ht="14.5" x14ac:dyDescent="0.35">
      <c r="A10099" s="104" t="s">
        <v>1735</v>
      </c>
      <c r="B10099" s="1">
        <v>44288</v>
      </c>
      <c r="C10099">
        <v>25</v>
      </c>
    </row>
    <row r="10100" spans="1:3" ht="14.5" x14ac:dyDescent="0.35">
      <c r="A10100" s="104" t="s">
        <v>1370</v>
      </c>
      <c r="B10100" s="1">
        <v>44288</v>
      </c>
      <c r="C10100">
        <v>200</v>
      </c>
    </row>
    <row r="10101" spans="1:3" ht="14.5" x14ac:dyDescent="0.35">
      <c r="A10101" s="104" t="s">
        <v>1381</v>
      </c>
      <c r="B10101" s="1">
        <v>44288</v>
      </c>
      <c r="C10101">
        <v>60</v>
      </c>
    </row>
    <row r="10102" spans="1:3" ht="14.5" x14ac:dyDescent="0.35">
      <c r="A10102" s="104" t="s">
        <v>1381</v>
      </c>
      <c r="B10102" s="1">
        <v>44288</v>
      </c>
      <c r="C10102">
        <v>6</v>
      </c>
    </row>
    <row r="10103" spans="1:3" ht="14.5" x14ac:dyDescent="0.35">
      <c r="A10103" s="104" t="s">
        <v>2110</v>
      </c>
      <c r="B10103" s="1">
        <v>44288</v>
      </c>
      <c r="C10103">
        <v>100</v>
      </c>
    </row>
    <row r="10104" spans="1:3" ht="14.5" x14ac:dyDescent="0.35">
      <c r="A10104" s="104" t="s">
        <v>1329</v>
      </c>
      <c r="B10104" s="1">
        <v>44288</v>
      </c>
      <c r="C10104">
        <v>350</v>
      </c>
    </row>
    <row r="10105" spans="1:3" ht="14.5" x14ac:dyDescent="0.35">
      <c r="A10105" s="104" t="s">
        <v>1452</v>
      </c>
      <c r="B10105" s="1">
        <v>44288</v>
      </c>
      <c r="C10105">
        <v>300</v>
      </c>
    </row>
    <row r="10106" spans="1:3" ht="14.5" x14ac:dyDescent="0.35">
      <c r="A10106" s="104" t="s">
        <v>1681</v>
      </c>
      <c r="B10106" s="1">
        <v>44288</v>
      </c>
      <c r="C10106">
        <v>150</v>
      </c>
    </row>
    <row r="10107" spans="1:3" ht="14.5" x14ac:dyDescent="0.35">
      <c r="A10107" s="104" t="s">
        <v>1648</v>
      </c>
      <c r="B10107" s="1">
        <v>44288</v>
      </c>
      <c r="C10107">
        <v>50</v>
      </c>
    </row>
    <row r="10108" spans="1:3" ht="14.5" x14ac:dyDescent="0.35">
      <c r="A10108" s="104" t="s">
        <v>1389</v>
      </c>
      <c r="B10108" s="1">
        <v>44288</v>
      </c>
      <c r="C10108">
        <v>50</v>
      </c>
    </row>
    <row r="10109" spans="1:3" ht="14.5" x14ac:dyDescent="0.35">
      <c r="A10109" s="104" t="s">
        <v>1877</v>
      </c>
      <c r="B10109" s="1">
        <v>44288</v>
      </c>
      <c r="C10109">
        <v>50</v>
      </c>
    </row>
    <row r="10110" spans="1:3" ht="14.5" x14ac:dyDescent="0.35">
      <c r="A10110" s="104" t="s">
        <v>1549</v>
      </c>
      <c r="B10110" s="1">
        <v>44288</v>
      </c>
      <c r="C10110">
        <v>50</v>
      </c>
    </row>
    <row r="10111" spans="1:3" ht="14.5" x14ac:dyDescent="0.35">
      <c r="A10111" s="104" t="s">
        <v>2615</v>
      </c>
      <c r="B10111" s="1">
        <v>44288</v>
      </c>
      <c r="C10111">
        <v>3</v>
      </c>
    </row>
    <row r="10112" spans="1:3" ht="14.5" x14ac:dyDescent="0.35">
      <c r="A10112" s="104" t="s">
        <v>1284</v>
      </c>
      <c r="B10112" s="1">
        <v>44288</v>
      </c>
      <c r="C10112">
        <v>50</v>
      </c>
    </row>
    <row r="10113" spans="1:3" ht="14.5" x14ac:dyDescent="0.35">
      <c r="A10113" s="104" t="s">
        <v>1811</v>
      </c>
      <c r="B10113" s="1">
        <v>44288</v>
      </c>
      <c r="C10113">
        <v>60</v>
      </c>
    </row>
    <row r="10114" spans="1:3" ht="14.5" x14ac:dyDescent="0.35">
      <c r="A10114" s="104" t="s">
        <v>2025</v>
      </c>
      <c r="B10114" s="1">
        <v>44288</v>
      </c>
      <c r="C10114">
        <v>12</v>
      </c>
    </row>
    <row r="10115" spans="1:3" ht="14.5" x14ac:dyDescent="0.35">
      <c r="A10115" s="104" t="s">
        <v>3025</v>
      </c>
      <c r="B10115" s="1">
        <v>44288</v>
      </c>
      <c r="C10115">
        <v>1</v>
      </c>
    </row>
    <row r="10116" spans="1:3" ht="14.5" x14ac:dyDescent="0.35">
      <c r="A10116" s="104" t="s">
        <v>2690</v>
      </c>
      <c r="B10116" s="1">
        <v>44288</v>
      </c>
      <c r="C10116">
        <v>1</v>
      </c>
    </row>
    <row r="10117" spans="1:3" ht="14.5" x14ac:dyDescent="0.35">
      <c r="A10117" s="104" t="s">
        <v>3867</v>
      </c>
      <c r="B10117" s="1">
        <v>44288</v>
      </c>
      <c r="C10117">
        <v>2</v>
      </c>
    </row>
    <row r="10118" spans="1:3" ht="14.5" x14ac:dyDescent="0.35">
      <c r="A10118" s="104" t="s">
        <v>2844</v>
      </c>
      <c r="B10118" s="1">
        <v>44288</v>
      </c>
      <c r="C10118">
        <v>2</v>
      </c>
    </row>
    <row r="10119" spans="1:3" ht="14.5" x14ac:dyDescent="0.35">
      <c r="A10119" s="104" t="s">
        <v>1420</v>
      </c>
      <c r="B10119" s="1">
        <v>44288</v>
      </c>
      <c r="C10119">
        <v>2</v>
      </c>
    </row>
    <row r="10120" spans="1:3" ht="14.5" x14ac:dyDescent="0.35">
      <c r="A10120" s="104" t="s">
        <v>2633</v>
      </c>
      <c r="B10120" s="1">
        <v>44288</v>
      </c>
      <c r="C10120">
        <v>2</v>
      </c>
    </row>
    <row r="10121" spans="1:3" ht="14.5" x14ac:dyDescent="0.35">
      <c r="A10121" s="106">
        <v>1250470</v>
      </c>
      <c r="B10121" s="1">
        <v>44288</v>
      </c>
      <c r="C10121">
        <v>1</v>
      </c>
    </row>
    <row r="10122" spans="1:3" ht="14.5" x14ac:dyDescent="0.35">
      <c r="A10122" s="104" t="s">
        <v>1458</v>
      </c>
      <c r="B10122" s="1">
        <v>44288</v>
      </c>
      <c r="C10122">
        <v>400</v>
      </c>
    </row>
    <row r="10123" spans="1:3" ht="14.5" x14ac:dyDescent="0.35">
      <c r="A10123" s="104" t="s">
        <v>1299</v>
      </c>
      <c r="B10123" s="1">
        <v>44288</v>
      </c>
      <c r="C10123">
        <v>200</v>
      </c>
    </row>
    <row r="10124" spans="1:3" ht="14.5" x14ac:dyDescent="0.35">
      <c r="A10124" s="104" t="s">
        <v>1312</v>
      </c>
      <c r="B10124" s="1">
        <v>44288</v>
      </c>
      <c r="C10124">
        <v>100</v>
      </c>
    </row>
    <row r="10125" spans="1:3" ht="14.5" x14ac:dyDescent="0.35">
      <c r="A10125" s="104" t="s">
        <v>1823</v>
      </c>
      <c r="B10125" s="1">
        <v>44288</v>
      </c>
      <c r="C10125">
        <v>48</v>
      </c>
    </row>
    <row r="10126" spans="1:3" ht="14.5" x14ac:dyDescent="0.35">
      <c r="A10126" s="104" t="s">
        <v>1675</v>
      </c>
      <c r="B10126" s="1">
        <v>44288</v>
      </c>
      <c r="C10126">
        <v>160</v>
      </c>
    </row>
    <row r="10127" spans="1:3" ht="14.5" x14ac:dyDescent="0.35">
      <c r="A10127" s="104" t="s">
        <v>1802</v>
      </c>
      <c r="B10127" s="1">
        <v>44288</v>
      </c>
      <c r="C10127">
        <v>48</v>
      </c>
    </row>
    <row r="10128" spans="1:3" ht="14.5" x14ac:dyDescent="0.35">
      <c r="A10128" s="104" t="s">
        <v>1929</v>
      </c>
      <c r="B10128" s="1">
        <v>44288</v>
      </c>
      <c r="C10128">
        <v>8</v>
      </c>
    </row>
    <row r="10129" spans="1:3" ht="14.5" x14ac:dyDescent="0.35">
      <c r="A10129" s="104" t="s">
        <v>2552</v>
      </c>
      <c r="B10129" s="1">
        <v>44288</v>
      </c>
      <c r="C10129">
        <v>64</v>
      </c>
    </row>
    <row r="10130" spans="1:3" ht="14.5" x14ac:dyDescent="0.35">
      <c r="A10130" s="104" t="s">
        <v>3868</v>
      </c>
      <c r="B10130" s="1">
        <v>44288</v>
      </c>
      <c r="C10130">
        <v>3</v>
      </c>
    </row>
    <row r="10131" spans="1:3" ht="14.5" x14ac:dyDescent="0.35">
      <c r="A10131" s="104" t="s">
        <v>3869</v>
      </c>
      <c r="B10131" s="1">
        <v>44288</v>
      </c>
      <c r="C10131">
        <v>1</v>
      </c>
    </row>
    <row r="10132" spans="1:3" ht="14.5" x14ac:dyDescent="0.35">
      <c r="A10132" s="104" t="s">
        <v>1325</v>
      </c>
      <c r="B10132" s="1">
        <v>44288</v>
      </c>
      <c r="C10132">
        <v>1500</v>
      </c>
    </row>
    <row r="10133" spans="1:3" ht="14.5" x14ac:dyDescent="0.35">
      <c r="A10133" s="104" t="s">
        <v>1325</v>
      </c>
      <c r="B10133" s="1">
        <v>44288</v>
      </c>
      <c r="C10133">
        <v>500</v>
      </c>
    </row>
    <row r="10134" spans="1:3" ht="14.5" x14ac:dyDescent="0.35">
      <c r="A10134" s="104" t="s">
        <v>3225</v>
      </c>
      <c r="B10134" s="1">
        <v>44288</v>
      </c>
      <c r="C10134">
        <v>2</v>
      </c>
    </row>
    <row r="10135" spans="1:3" ht="14.5" x14ac:dyDescent="0.35">
      <c r="A10135" s="104" t="s">
        <v>2070</v>
      </c>
      <c r="B10135" s="1">
        <v>44288</v>
      </c>
      <c r="C10135">
        <v>4</v>
      </c>
    </row>
    <row r="10136" spans="1:3" ht="14.5" x14ac:dyDescent="0.35">
      <c r="A10136" s="104" t="s">
        <v>3870</v>
      </c>
      <c r="B10136" s="1">
        <v>44288</v>
      </c>
      <c r="C10136">
        <v>5</v>
      </c>
    </row>
    <row r="10137" spans="1:3" ht="14.5" x14ac:dyDescent="0.35">
      <c r="A10137" s="104" t="s">
        <v>2072</v>
      </c>
      <c r="B10137" s="1">
        <v>44288</v>
      </c>
      <c r="C10137">
        <v>28</v>
      </c>
    </row>
    <row r="10138" spans="1:3" ht="14.5" x14ac:dyDescent="0.35">
      <c r="A10138" s="104" t="s">
        <v>3311</v>
      </c>
      <c r="B10138" s="1">
        <v>44288</v>
      </c>
      <c r="C10138">
        <v>2</v>
      </c>
    </row>
    <row r="10139" spans="1:3" ht="14.5" x14ac:dyDescent="0.35">
      <c r="A10139" s="104" t="s">
        <v>2802</v>
      </c>
      <c r="B10139" s="1">
        <v>44288</v>
      </c>
      <c r="C10139">
        <v>3</v>
      </c>
    </row>
    <row r="10140" spans="1:3" ht="14.5" x14ac:dyDescent="0.35">
      <c r="A10140" s="104" t="s">
        <v>2080</v>
      </c>
      <c r="B10140" s="1">
        <v>44288</v>
      </c>
      <c r="C10140">
        <v>2</v>
      </c>
    </row>
    <row r="10141" spans="1:3" ht="14.5" x14ac:dyDescent="0.35">
      <c r="A10141" s="104" t="s">
        <v>2082</v>
      </c>
      <c r="B10141" s="1">
        <v>44288</v>
      </c>
      <c r="C10141">
        <v>4</v>
      </c>
    </row>
    <row r="10142" spans="1:3" ht="14.5" x14ac:dyDescent="0.35">
      <c r="A10142" s="104" t="s">
        <v>3871</v>
      </c>
      <c r="B10142" s="1">
        <v>44288</v>
      </c>
      <c r="C10142">
        <v>2</v>
      </c>
    </row>
    <row r="10143" spans="1:3" ht="14.5" x14ac:dyDescent="0.35">
      <c r="A10143" s="104" t="s">
        <v>3871</v>
      </c>
      <c r="B10143" s="1">
        <v>44288</v>
      </c>
      <c r="C10143">
        <v>1</v>
      </c>
    </row>
    <row r="10144" spans="1:3" ht="14.5" x14ac:dyDescent="0.35">
      <c r="A10144" s="104" t="s">
        <v>2084</v>
      </c>
      <c r="B10144" s="1">
        <v>44288</v>
      </c>
      <c r="C10144">
        <v>2</v>
      </c>
    </row>
    <row r="10145" spans="1:3" ht="14.5" x14ac:dyDescent="0.35">
      <c r="A10145" s="104" t="s">
        <v>3872</v>
      </c>
      <c r="B10145" s="1">
        <v>44288</v>
      </c>
      <c r="C10145">
        <v>2</v>
      </c>
    </row>
    <row r="10146" spans="1:3" ht="14.5" x14ac:dyDescent="0.35">
      <c r="A10146" s="104" t="s">
        <v>2100</v>
      </c>
      <c r="B10146" s="1">
        <v>44288</v>
      </c>
      <c r="C10146">
        <v>1</v>
      </c>
    </row>
    <row r="10147" spans="1:3" ht="14.5" x14ac:dyDescent="0.35">
      <c r="A10147" s="104" t="s">
        <v>2595</v>
      </c>
      <c r="B10147" s="1">
        <v>44288</v>
      </c>
      <c r="C10147">
        <v>1</v>
      </c>
    </row>
    <row r="10148" spans="1:3" ht="14.5" x14ac:dyDescent="0.35">
      <c r="A10148" s="104" t="s">
        <v>2103</v>
      </c>
      <c r="B10148" s="1">
        <v>44288</v>
      </c>
      <c r="C10148">
        <v>4</v>
      </c>
    </row>
    <row r="10149" spans="1:3" ht="14.5" x14ac:dyDescent="0.35">
      <c r="A10149" s="104" t="s">
        <v>2107</v>
      </c>
      <c r="B10149" s="1">
        <v>44288</v>
      </c>
      <c r="C10149">
        <v>5</v>
      </c>
    </row>
    <row r="10150" spans="1:3" ht="14.5" x14ac:dyDescent="0.35">
      <c r="A10150" s="104" t="s">
        <v>2111</v>
      </c>
      <c r="B10150" s="1">
        <v>44288</v>
      </c>
      <c r="C10150">
        <v>2</v>
      </c>
    </row>
    <row r="10151" spans="1:3" ht="14.5" x14ac:dyDescent="0.35">
      <c r="A10151" s="104" t="s">
        <v>2113</v>
      </c>
      <c r="B10151" s="1">
        <v>44288</v>
      </c>
      <c r="C10151">
        <v>4</v>
      </c>
    </row>
    <row r="10152" spans="1:3" ht="14.5" x14ac:dyDescent="0.35">
      <c r="A10152" s="104" t="s">
        <v>3873</v>
      </c>
      <c r="B10152" s="1">
        <v>44288</v>
      </c>
      <c r="C10152">
        <v>5</v>
      </c>
    </row>
    <row r="10153" spans="1:3" ht="14.5" x14ac:dyDescent="0.35">
      <c r="A10153" s="104" t="s">
        <v>2115</v>
      </c>
      <c r="B10153" s="1">
        <v>44288</v>
      </c>
      <c r="C10153">
        <v>4</v>
      </c>
    </row>
    <row r="10154" spans="1:3" ht="14.5" x14ac:dyDescent="0.35">
      <c r="A10154" s="104" t="s">
        <v>3874</v>
      </c>
      <c r="B10154" s="1">
        <v>44288</v>
      </c>
      <c r="C10154">
        <v>4</v>
      </c>
    </row>
    <row r="10155" spans="1:3" ht="14.5" x14ac:dyDescent="0.35">
      <c r="A10155" s="104" t="s">
        <v>2121</v>
      </c>
      <c r="B10155" s="1">
        <v>44288</v>
      </c>
      <c r="C10155">
        <v>6</v>
      </c>
    </row>
    <row r="10156" spans="1:3" ht="14.5" x14ac:dyDescent="0.35">
      <c r="A10156" s="104" t="s">
        <v>2129</v>
      </c>
      <c r="B10156" s="1">
        <v>44288</v>
      </c>
      <c r="C10156">
        <v>1</v>
      </c>
    </row>
    <row r="10157" spans="1:3" ht="14.5" x14ac:dyDescent="0.35">
      <c r="A10157" s="104" t="s">
        <v>3875</v>
      </c>
      <c r="B10157" s="1">
        <v>44288</v>
      </c>
      <c r="C10157">
        <v>2</v>
      </c>
    </row>
    <row r="10158" spans="1:3" ht="14.5" x14ac:dyDescent="0.35">
      <c r="A10158" s="104" t="s">
        <v>2130</v>
      </c>
      <c r="B10158" s="1">
        <v>44288</v>
      </c>
      <c r="C10158">
        <v>1</v>
      </c>
    </row>
    <row r="10159" spans="1:3" ht="14.5" x14ac:dyDescent="0.35">
      <c r="A10159" s="104" t="s">
        <v>2130</v>
      </c>
      <c r="B10159" s="1">
        <v>44288</v>
      </c>
      <c r="C10159">
        <v>2</v>
      </c>
    </row>
    <row r="10160" spans="1:3" ht="14.5" x14ac:dyDescent="0.35">
      <c r="A10160" s="104" t="s">
        <v>2136</v>
      </c>
      <c r="B10160" s="1">
        <v>44288</v>
      </c>
      <c r="C10160">
        <v>2</v>
      </c>
    </row>
    <row r="10161" spans="1:3" ht="14.5" x14ac:dyDescent="0.35">
      <c r="A10161" s="104" t="s">
        <v>2138</v>
      </c>
      <c r="B10161" s="1">
        <v>44288</v>
      </c>
      <c r="C10161">
        <v>1</v>
      </c>
    </row>
    <row r="10162" spans="1:3" ht="14.5" x14ac:dyDescent="0.35">
      <c r="A10162" s="104" t="s">
        <v>2139</v>
      </c>
      <c r="B10162" s="1">
        <v>44288</v>
      </c>
      <c r="C10162">
        <v>3</v>
      </c>
    </row>
    <row r="10163" spans="1:3" ht="14.5" x14ac:dyDescent="0.35">
      <c r="A10163" s="104" t="s">
        <v>2139</v>
      </c>
      <c r="B10163" s="1">
        <v>44288</v>
      </c>
      <c r="C10163">
        <v>1</v>
      </c>
    </row>
    <row r="10164" spans="1:3" ht="14.5" x14ac:dyDescent="0.35">
      <c r="A10164" s="104" t="s">
        <v>2143</v>
      </c>
      <c r="B10164" s="1">
        <v>44288</v>
      </c>
      <c r="C10164">
        <v>1</v>
      </c>
    </row>
    <row r="10165" spans="1:3" ht="14.5" x14ac:dyDescent="0.35">
      <c r="A10165" s="104" t="s">
        <v>3876</v>
      </c>
      <c r="B10165" s="1">
        <v>44288</v>
      </c>
      <c r="C10165">
        <v>2</v>
      </c>
    </row>
    <row r="10166" spans="1:3" ht="14.5" x14ac:dyDescent="0.35">
      <c r="A10166" s="104" t="s">
        <v>3876</v>
      </c>
      <c r="B10166" s="1">
        <v>44288</v>
      </c>
      <c r="C10166">
        <v>8</v>
      </c>
    </row>
    <row r="10167" spans="1:3" ht="14.5" x14ac:dyDescent="0.35">
      <c r="A10167" s="104" t="s">
        <v>2145</v>
      </c>
      <c r="B10167" s="1">
        <v>44288</v>
      </c>
      <c r="C10167">
        <v>4</v>
      </c>
    </row>
    <row r="10168" spans="1:3" ht="14.5" x14ac:dyDescent="0.35">
      <c r="A10168" s="104" t="s">
        <v>2149</v>
      </c>
      <c r="B10168" s="1">
        <v>44288</v>
      </c>
      <c r="C10168">
        <v>5</v>
      </c>
    </row>
    <row r="10169" spans="1:3" ht="14.5" x14ac:dyDescent="0.35">
      <c r="A10169" s="104" t="s">
        <v>2151</v>
      </c>
      <c r="B10169" s="1">
        <v>44288</v>
      </c>
      <c r="C10169">
        <v>2</v>
      </c>
    </row>
    <row r="10170" spans="1:3" ht="14.5" x14ac:dyDescent="0.35">
      <c r="A10170" s="104" t="s">
        <v>2154</v>
      </c>
      <c r="B10170" s="1">
        <v>44288</v>
      </c>
      <c r="C10170">
        <v>4</v>
      </c>
    </row>
    <row r="10171" spans="1:3" ht="14.5" x14ac:dyDescent="0.35">
      <c r="A10171" s="104" t="s">
        <v>3877</v>
      </c>
      <c r="B10171" s="1">
        <v>44288</v>
      </c>
      <c r="C10171">
        <v>1</v>
      </c>
    </row>
    <row r="10172" spans="1:3" ht="14.5" x14ac:dyDescent="0.35">
      <c r="A10172" s="104" t="s">
        <v>2156</v>
      </c>
      <c r="B10172" s="1">
        <v>44288</v>
      </c>
      <c r="C10172">
        <v>1</v>
      </c>
    </row>
    <row r="10173" spans="1:3" ht="14.5" x14ac:dyDescent="0.35">
      <c r="A10173" s="104" t="s">
        <v>2804</v>
      </c>
      <c r="B10173" s="1">
        <v>44288</v>
      </c>
      <c r="C10173">
        <v>1</v>
      </c>
    </row>
    <row r="10174" spans="1:3" ht="14.5" x14ac:dyDescent="0.35">
      <c r="A10174" s="104" t="s">
        <v>3242</v>
      </c>
      <c r="B10174" s="1">
        <v>44288</v>
      </c>
      <c r="C10174">
        <v>1</v>
      </c>
    </row>
    <row r="10175" spans="1:3" ht="14.5" x14ac:dyDescent="0.35">
      <c r="A10175" s="104" t="s">
        <v>530</v>
      </c>
      <c r="B10175" s="1">
        <v>44288</v>
      </c>
      <c r="C10175">
        <v>2</v>
      </c>
    </row>
    <row r="10176" spans="1:3" ht="14.5" x14ac:dyDescent="0.35">
      <c r="A10176" s="104" t="s">
        <v>229</v>
      </c>
      <c r="B10176" s="1">
        <v>44288</v>
      </c>
      <c r="C10176">
        <v>5</v>
      </c>
    </row>
    <row r="10177" spans="1:3" ht="14.5" x14ac:dyDescent="0.35">
      <c r="A10177" s="104" t="s">
        <v>553</v>
      </c>
      <c r="B10177" s="1">
        <v>44288</v>
      </c>
      <c r="C10177">
        <v>1</v>
      </c>
    </row>
    <row r="10178" spans="1:3" ht="14.5" x14ac:dyDescent="0.35">
      <c r="A10178" s="104" t="s">
        <v>287</v>
      </c>
      <c r="B10178" s="1">
        <v>44288</v>
      </c>
      <c r="C10178">
        <v>3</v>
      </c>
    </row>
    <row r="10179" spans="1:3" ht="14.5" x14ac:dyDescent="0.35">
      <c r="A10179" s="104" t="s">
        <v>3878</v>
      </c>
      <c r="B10179" s="1">
        <v>44288</v>
      </c>
      <c r="C10179">
        <v>50</v>
      </c>
    </row>
    <row r="10180" spans="1:3" ht="14.5" x14ac:dyDescent="0.35">
      <c r="A10180" s="104" t="s">
        <v>2173</v>
      </c>
      <c r="B10180" s="1">
        <v>44288</v>
      </c>
      <c r="C10180">
        <v>1</v>
      </c>
    </row>
    <row r="10181" spans="1:3" ht="14.5" x14ac:dyDescent="0.35">
      <c r="A10181" s="104" t="s">
        <v>3042</v>
      </c>
      <c r="B10181" s="1">
        <v>44288</v>
      </c>
      <c r="C10181">
        <v>1</v>
      </c>
    </row>
    <row r="10182" spans="1:3" ht="14.5" x14ac:dyDescent="0.35">
      <c r="A10182" s="104" t="s">
        <v>715</v>
      </c>
      <c r="B10182" s="1">
        <v>44288</v>
      </c>
      <c r="C10182">
        <v>2</v>
      </c>
    </row>
    <row r="10183" spans="1:3" ht="14.5" x14ac:dyDescent="0.35">
      <c r="A10183" s="104" t="s">
        <v>948</v>
      </c>
      <c r="B10183" s="1">
        <v>44288</v>
      </c>
      <c r="C10183">
        <v>2</v>
      </c>
    </row>
    <row r="10184" spans="1:3" ht="14.5" x14ac:dyDescent="0.35">
      <c r="A10184" s="104" t="s">
        <v>1638</v>
      </c>
      <c r="B10184" s="1">
        <v>44288</v>
      </c>
      <c r="C10184">
        <v>2</v>
      </c>
    </row>
    <row r="10185" spans="1:3" ht="14.5" x14ac:dyDescent="0.35">
      <c r="A10185" s="104" t="s">
        <v>1421</v>
      </c>
      <c r="B10185" s="1">
        <v>44288</v>
      </c>
      <c r="C10185">
        <v>16</v>
      </c>
    </row>
    <row r="10186" spans="1:3" ht="14.5" x14ac:dyDescent="0.35">
      <c r="A10186" s="104" t="s">
        <v>1421</v>
      </c>
      <c r="B10186" s="1">
        <v>44288</v>
      </c>
      <c r="C10186">
        <v>64</v>
      </c>
    </row>
    <row r="10187" spans="1:3" ht="14.5" x14ac:dyDescent="0.35">
      <c r="A10187" s="104" t="s">
        <v>1572</v>
      </c>
      <c r="B10187" s="1">
        <v>44288</v>
      </c>
      <c r="C10187">
        <v>4</v>
      </c>
    </row>
    <row r="10188" spans="1:3" ht="14.5" x14ac:dyDescent="0.35">
      <c r="A10188" s="104" t="s">
        <v>1616</v>
      </c>
      <c r="B10188" s="1">
        <v>44288</v>
      </c>
      <c r="C10188">
        <v>48</v>
      </c>
    </row>
    <row r="10189" spans="1:3" ht="14.5" x14ac:dyDescent="0.35">
      <c r="A10189" s="104" t="s">
        <v>6</v>
      </c>
      <c r="B10189" s="1">
        <v>44288</v>
      </c>
      <c r="C10189">
        <v>2</v>
      </c>
    </row>
    <row r="10190" spans="1:3" ht="14.5" x14ac:dyDescent="0.35">
      <c r="A10190" s="104" t="s">
        <v>1615</v>
      </c>
      <c r="B10190" s="1">
        <v>44288</v>
      </c>
      <c r="C10190">
        <v>6</v>
      </c>
    </row>
    <row r="10191" spans="1:3" ht="14.5" x14ac:dyDescent="0.35">
      <c r="A10191" s="104" t="s">
        <v>8</v>
      </c>
      <c r="B10191" s="1">
        <v>44288</v>
      </c>
      <c r="C10191">
        <v>4</v>
      </c>
    </row>
    <row r="10192" spans="1:3" ht="14.5" x14ac:dyDescent="0.35">
      <c r="A10192" s="104" t="s">
        <v>2380</v>
      </c>
      <c r="B10192" s="1">
        <v>44288</v>
      </c>
      <c r="C10192">
        <v>7</v>
      </c>
    </row>
    <row r="10193" spans="1:3" ht="14.5" x14ac:dyDescent="0.35">
      <c r="A10193" s="104" t="s">
        <v>2182</v>
      </c>
      <c r="B10193" s="1">
        <v>44288</v>
      </c>
      <c r="C10193">
        <v>1</v>
      </c>
    </row>
    <row r="10194" spans="1:3" ht="14.5" x14ac:dyDescent="0.35">
      <c r="A10194" s="104" t="s">
        <v>3235</v>
      </c>
      <c r="B10194" s="1">
        <v>44288</v>
      </c>
      <c r="C10194">
        <v>1</v>
      </c>
    </row>
    <row r="10195" spans="1:3" ht="14.5" x14ac:dyDescent="0.35">
      <c r="A10195" s="104" t="s">
        <v>2193</v>
      </c>
      <c r="B10195" s="1">
        <v>44288</v>
      </c>
      <c r="C10195">
        <v>1</v>
      </c>
    </row>
    <row r="10196" spans="1:3" ht="14.5" x14ac:dyDescent="0.35">
      <c r="A10196" s="104" t="s">
        <v>2177</v>
      </c>
      <c r="B10196" s="1">
        <v>44288</v>
      </c>
      <c r="C10196">
        <v>7</v>
      </c>
    </row>
    <row r="10197" spans="1:3" ht="14.5" x14ac:dyDescent="0.35">
      <c r="A10197" s="104" t="s">
        <v>2177</v>
      </c>
      <c r="B10197" s="1">
        <v>44288</v>
      </c>
      <c r="C10197">
        <v>1</v>
      </c>
    </row>
    <row r="10198" spans="1:3" ht="14.5" x14ac:dyDescent="0.35">
      <c r="A10198" s="104" t="s">
        <v>1558</v>
      </c>
      <c r="B10198" s="1">
        <v>44288</v>
      </c>
      <c r="C10198">
        <v>2</v>
      </c>
    </row>
    <row r="10199" spans="1:3" ht="14.5" x14ac:dyDescent="0.35">
      <c r="A10199" s="104" t="s">
        <v>3228</v>
      </c>
      <c r="B10199" s="1">
        <v>44288</v>
      </c>
      <c r="C10199">
        <v>1</v>
      </c>
    </row>
    <row r="10200" spans="1:3" ht="14.5" x14ac:dyDescent="0.35">
      <c r="A10200" s="104" t="s">
        <v>2206</v>
      </c>
      <c r="B10200" s="1">
        <v>44288</v>
      </c>
      <c r="C10200">
        <v>1</v>
      </c>
    </row>
    <row r="10201" spans="1:3" ht="14.5" x14ac:dyDescent="0.35">
      <c r="A10201" s="104" t="s">
        <v>1298</v>
      </c>
      <c r="B10201" s="1">
        <v>44288</v>
      </c>
      <c r="C10201">
        <v>2</v>
      </c>
    </row>
    <row r="10202" spans="1:3" ht="14.5" x14ac:dyDescent="0.35">
      <c r="A10202" s="104" t="s">
        <v>1487</v>
      </c>
      <c r="B10202" s="1">
        <v>44288</v>
      </c>
      <c r="C10202">
        <v>4</v>
      </c>
    </row>
    <row r="10203" spans="1:3" ht="14.5" x14ac:dyDescent="0.35">
      <c r="A10203" s="104" t="s">
        <v>1587</v>
      </c>
      <c r="B10203" s="1">
        <v>44288</v>
      </c>
      <c r="C10203">
        <v>4</v>
      </c>
    </row>
    <row r="10204" spans="1:3" ht="14.5" x14ac:dyDescent="0.35">
      <c r="A10204" s="104" t="s">
        <v>1585</v>
      </c>
      <c r="B10204" s="1">
        <v>44288</v>
      </c>
      <c r="C10204">
        <v>2</v>
      </c>
    </row>
    <row r="10205" spans="1:3" ht="14.5" x14ac:dyDescent="0.35">
      <c r="A10205" s="104" t="s">
        <v>2213</v>
      </c>
      <c r="B10205" s="1">
        <v>44288</v>
      </c>
      <c r="C10205">
        <v>4</v>
      </c>
    </row>
    <row r="10206" spans="1:3" ht="14.5" x14ac:dyDescent="0.35">
      <c r="A10206" s="104" t="s">
        <v>1605</v>
      </c>
      <c r="B10206" s="1">
        <v>44288</v>
      </c>
      <c r="C10206">
        <v>1</v>
      </c>
    </row>
    <row r="10207" spans="1:3" ht="14.5" x14ac:dyDescent="0.35">
      <c r="A10207" s="104" t="s">
        <v>2215</v>
      </c>
      <c r="B10207" s="1">
        <v>44288</v>
      </c>
      <c r="C10207">
        <v>1</v>
      </c>
    </row>
    <row r="10208" spans="1:3" ht="14.5" x14ac:dyDescent="0.35">
      <c r="A10208" s="104" t="s">
        <v>2220</v>
      </c>
      <c r="B10208" s="1">
        <v>44288</v>
      </c>
      <c r="C10208">
        <v>2</v>
      </c>
    </row>
    <row r="10209" spans="1:3" ht="14.5" x14ac:dyDescent="0.35">
      <c r="A10209" s="104" t="s">
        <v>1592</v>
      </c>
      <c r="B10209" s="1">
        <v>44288</v>
      </c>
      <c r="C10209">
        <v>4</v>
      </c>
    </row>
    <row r="10210" spans="1:3" ht="14.5" x14ac:dyDescent="0.35">
      <c r="A10210" s="104" t="s">
        <v>1875</v>
      </c>
      <c r="B10210" s="1">
        <v>44288</v>
      </c>
      <c r="C10210">
        <v>3</v>
      </c>
    </row>
    <row r="10211" spans="1:3" ht="14.5" x14ac:dyDescent="0.35">
      <c r="A10211" s="104" t="s">
        <v>1901</v>
      </c>
      <c r="B10211" s="1">
        <v>44288</v>
      </c>
      <c r="C10211">
        <v>10</v>
      </c>
    </row>
    <row r="10212" spans="1:3" ht="14.5" x14ac:dyDescent="0.35">
      <c r="A10212" s="104" t="s">
        <v>237</v>
      </c>
      <c r="B10212" s="1">
        <v>44288</v>
      </c>
      <c r="C10212">
        <v>2</v>
      </c>
    </row>
    <row r="10213" spans="1:3" ht="14.5" x14ac:dyDescent="0.35">
      <c r="A10213" s="104" t="s">
        <v>825</v>
      </c>
      <c r="B10213" s="1">
        <v>44288</v>
      </c>
      <c r="C10213">
        <v>4</v>
      </c>
    </row>
    <row r="10214" spans="1:3" ht="14.5" x14ac:dyDescent="0.35">
      <c r="A10214" s="104" t="s">
        <v>825</v>
      </c>
      <c r="B10214" s="1">
        <v>44288</v>
      </c>
      <c r="C10214">
        <v>3</v>
      </c>
    </row>
    <row r="10215" spans="1:3" ht="14.5" x14ac:dyDescent="0.35">
      <c r="A10215" s="104" t="s">
        <v>3879</v>
      </c>
      <c r="B10215" s="1">
        <v>44288</v>
      </c>
      <c r="C10215">
        <v>4</v>
      </c>
    </row>
    <row r="10216" spans="1:3" ht="14.5" x14ac:dyDescent="0.35">
      <c r="A10216" s="104" t="s">
        <v>381</v>
      </c>
      <c r="B10216" s="1">
        <v>44288</v>
      </c>
      <c r="C10216">
        <v>9</v>
      </c>
    </row>
    <row r="10217" spans="1:3" ht="14.5" x14ac:dyDescent="0.35">
      <c r="A10217" s="104" t="s">
        <v>382</v>
      </c>
      <c r="B10217" s="1">
        <v>44288</v>
      </c>
      <c r="C10217">
        <v>9</v>
      </c>
    </row>
    <row r="10218" spans="1:3" ht="14.5" x14ac:dyDescent="0.35">
      <c r="A10218" s="104" t="s">
        <v>88</v>
      </c>
      <c r="B10218" s="1">
        <v>44288</v>
      </c>
      <c r="C10218">
        <v>1</v>
      </c>
    </row>
    <row r="10219" spans="1:3" ht="14.5" x14ac:dyDescent="0.35">
      <c r="A10219" s="104" t="s">
        <v>110</v>
      </c>
      <c r="B10219" s="1">
        <v>44288</v>
      </c>
      <c r="C10219">
        <v>2</v>
      </c>
    </row>
    <row r="10220" spans="1:3" ht="14.5" x14ac:dyDescent="0.35">
      <c r="A10220" s="104" t="s">
        <v>111</v>
      </c>
      <c r="B10220" s="1">
        <v>44288</v>
      </c>
      <c r="C10220">
        <v>2</v>
      </c>
    </row>
    <row r="10221" spans="1:3" ht="14.5" x14ac:dyDescent="0.35">
      <c r="A10221" s="104" t="s">
        <v>1297</v>
      </c>
      <c r="B10221" s="1">
        <v>44291</v>
      </c>
      <c r="C10221">
        <v>1000</v>
      </c>
    </row>
    <row r="10222" spans="1:3" ht="14.5" x14ac:dyDescent="0.35">
      <c r="A10222" s="104" t="s">
        <v>1297</v>
      </c>
      <c r="B10222" s="1">
        <v>44291</v>
      </c>
      <c r="C10222">
        <v>6300</v>
      </c>
    </row>
    <row r="10223" spans="1:3" ht="14.5" x14ac:dyDescent="0.35">
      <c r="A10223" s="104" t="s">
        <v>1297</v>
      </c>
      <c r="B10223" s="1">
        <v>44291</v>
      </c>
      <c r="C10223">
        <v>3000</v>
      </c>
    </row>
    <row r="10224" spans="1:3" ht="14.5" x14ac:dyDescent="0.35">
      <c r="A10224" s="104" t="s">
        <v>1297</v>
      </c>
      <c r="B10224" s="1">
        <v>44291</v>
      </c>
      <c r="C10224">
        <v>1000</v>
      </c>
    </row>
    <row r="10225" spans="1:3" ht="14.5" x14ac:dyDescent="0.35">
      <c r="A10225" s="104" t="s">
        <v>1625</v>
      </c>
      <c r="B10225" s="1">
        <v>44291</v>
      </c>
      <c r="C10225">
        <v>100</v>
      </c>
    </row>
    <row r="10226" spans="1:3" ht="14.5" x14ac:dyDescent="0.35">
      <c r="A10226" s="104" t="s">
        <v>1510</v>
      </c>
      <c r="B10226" s="1">
        <v>44291</v>
      </c>
      <c r="C10226">
        <v>3</v>
      </c>
    </row>
    <row r="10227" spans="1:3" ht="14.5" x14ac:dyDescent="0.35">
      <c r="A10227" s="104" t="s">
        <v>1510</v>
      </c>
      <c r="B10227" s="1">
        <v>44291</v>
      </c>
      <c r="C10227">
        <v>2</v>
      </c>
    </row>
    <row r="10228" spans="1:3" ht="14.5" x14ac:dyDescent="0.35">
      <c r="A10228" s="104" t="s">
        <v>3656</v>
      </c>
      <c r="B10228" s="1">
        <v>44291</v>
      </c>
      <c r="C10228">
        <v>3</v>
      </c>
    </row>
    <row r="10229" spans="1:3" ht="14.5" x14ac:dyDescent="0.35">
      <c r="A10229" s="104" t="s">
        <v>2905</v>
      </c>
      <c r="B10229" s="1">
        <v>44291</v>
      </c>
      <c r="C10229">
        <v>2</v>
      </c>
    </row>
    <row r="10230" spans="1:3" ht="14.5" x14ac:dyDescent="0.35">
      <c r="A10230" s="104" t="s">
        <v>1690</v>
      </c>
      <c r="B10230" s="1">
        <v>44291</v>
      </c>
      <c r="C10230">
        <v>1</v>
      </c>
    </row>
    <row r="10231" spans="1:3" ht="14.5" x14ac:dyDescent="0.35">
      <c r="A10231" s="104" t="s">
        <v>683</v>
      </c>
      <c r="B10231" s="1">
        <v>44291</v>
      </c>
      <c r="C10231">
        <v>100</v>
      </c>
    </row>
    <row r="10232" spans="1:3" ht="14.5" x14ac:dyDescent="0.35">
      <c r="A10232" s="105" t="s">
        <v>684</v>
      </c>
      <c r="B10232" s="1">
        <v>44291</v>
      </c>
      <c r="C10232">
        <v>2</v>
      </c>
    </row>
    <row r="10233" spans="1:3" ht="14.5" x14ac:dyDescent="0.35">
      <c r="A10233" s="104" t="s">
        <v>1606</v>
      </c>
      <c r="B10233" s="1">
        <v>44291</v>
      </c>
      <c r="C10233">
        <v>100</v>
      </c>
    </row>
    <row r="10234" spans="1:3" ht="14.5" x14ac:dyDescent="0.35">
      <c r="A10234" s="105" t="s">
        <v>515</v>
      </c>
      <c r="B10234" s="1">
        <v>44291</v>
      </c>
      <c r="C10234">
        <v>1</v>
      </c>
    </row>
    <row r="10235" spans="1:3" ht="14.5" x14ac:dyDescent="0.35">
      <c r="A10235" s="105" t="s">
        <v>685</v>
      </c>
      <c r="B10235" s="1">
        <v>44291</v>
      </c>
      <c r="C10235">
        <v>2</v>
      </c>
    </row>
    <row r="10236" spans="1:3" ht="14.5" x14ac:dyDescent="0.35">
      <c r="A10236" s="104" t="s">
        <v>1679</v>
      </c>
      <c r="B10236" s="1">
        <v>44291</v>
      </c>
      <c r="C10236">
        <v>24</v>
      </c>
    </row>
    <row r="10237" spans="1:3" ht="14.5" x14ac:dyDescent="0.35">
      <c r="A10237" s="104" t="s">
        <v>1459</v>
      </c>
      <c r="B10237" s="1">
        <v>44291</v>
      </c>
      <c r="C10237">
        <v>84</v>
      </c>
    </row>
    <row r="10238" spans="1:3" ht="14.5" x14ac:dyDescent="0.35">
      <c r="A10238" s="104" t="s">
        <v>1463</v>
      </c>
      <c r="B10238" s="1">
        <v>44291</v>
      </c>
      <c r="C10238">
        <v>24</v>
      </c>
    </row>
    <row r="10239" spans="1:3" ht="14.5" x14ac:dyDescent="0.35">
      <c r="A10239" s="104" t="s">
        <v>493</v>
      </c>
      <c r="B10239" s="1">
        <v>44291</v>
      </c>
      <c r="C10239">
        <v>1</v>
      </c>
    </row>
    <row r="10240" spans="1:3" ht="14.5" x14ac:dyDescent="0.35">
      <c r="A10240" s="104" t="s">
        <v>152</v>
      </c>
      <c r="B10240" s="1">
        <v>44291</v>
      </c>
      <c r="C10240">
        <v>16</v>
      </c>
    </row>
    <row r="10241" spans="1:3" ht="14.5" x14ac:dyDescent="0.35">
      <c r="A10241" s="104" t="s">
        <v>1942</v>
      </c>
      <c r="B10241" s="1">
        <v>44291</v>
      </c>
      <c r="C10241">
        <v>16</v>
      </c>
    </row>
    <row r="10242" spans="1:3" ht="14.5" x14ac:dyDescent="0.35">
      <c r="A10242" s="104" t="s">
        <v>1679</v>
      </c>
      <c r="B10242" s="1">
        <v>44291</v>
      </c>
      <c r="C10242">
        <v>32</v>
      </c>
    </row>
    <row r="10243" spans="1:3" ht="14.5" x14ac:dyDescent="0.35">
      <c r="A10243" s="104" t="s">
        <v>2556</v>
      </c>
      <c r="B10243" s="1">
        <v>44291</v>
      </c>
      <c r="C10243">
        <v>64</v>
      </c>
    </row>
    <row r="10244" spans="1:3" ht="14.5" x14ac:dyDescent="0.35">
      <c r="A10244" s="104" t="s">
        <v>568</v>
      </c>
      <c r="B10244" s="1">
        <v>44291</v>
      </c>
      <c r="C10244">
        <v>44</v>
      </c>
    </row>
    <row r="10245" spans="1:3" ht="14.5" x14ac:dyDescent="0.35">
      <c r="A10245" s="104" t="s">
        <v>1965</v>
      </c>
      <c r="B10245" s="1">
        <v>44291</v>
      </c>
      <c r="C10245">
        <v>32</v>
      </c>
    </row>
    <row r="10246" spans="1:3" ht="14.5" x14ac:dyDescent="0.35">
      <c r="A10246" s="104" t="s">
        <v>321</v>
      </c>
      <c r="B10246" s="1">
        <v>44291</v>
      </c>
      <c r="C10246">
        <v>160</v>
      </c>
    </row>
    <row r="10247" spans="1:3" ht="14.5" x14ac:dyDescent="0.35">
      <c r="A10247" s="104" t="s">
        <v>2169</v>
      </c>
      <c r="B10247" s="1">
        <v>44291</v>
      </c>
      <c r="C10247">
        <v>96</v>
      </c>
    </row>
    <row r="10248" spans="1:3" ht="14.5" x14ac:dyDescent="0.35">
      <c r="A10248" s="104" t="s">
        <v>2276</v>
      </c>
      <c r="B10248" s="1">
        <v>44291</v>
      </c>
      <c r="C10248">
        <v>48</v>
      </c>
    </row>
    <row r="10249" spans="1:3" ht="14.5" x14ac:dyDescent="0.35">
      <c r="A10249" s="104" t="s">
        <v>3880</v>
      </c>
      <c r="B10249" s="1">
        <v>44291</v>
      </c>
      <c r="C10249">
        <v>16</v>
      </c>
    </row>
    <row r="10250" spans="1:3" ht="14.5" x14ac:dyDescent="0.35">
      <c r="A10250" s="104" t="s">
        <v>2010</v>
      </c>
      <c r="B10250" s="1">
        <v>44291</v>
      </c>
      <c r="C10250">
        <v>208</v>
      </c>
    </row>
    <row r="10251" spans="1:3" ht="14.5" x14ac:dyDescent="0.35">
      <c r="A10251" s="104" t="s">
        <v>2860</v>
      </c>
      <c r="B10251" s="1">
        <v>44291</v>
      </c>
      <c r="C10251">
        <v>1</v>
      </c>
    </row>
    <row r="10252" spans="1:3" ht="14.5" x14ac:dyDescent="0.35">
      <c r="A10252" s="104" t="s">
        <v>1459</v>
      </c>
      <c r="B10252" s="1">
        <v>44291</v>
      </c>
      <c r="C10252">
        <v>8</v>
      </c>
    </row>
    <row r="10253" spans="1:3" ht="14.5" x14ac:dyDescent="0.35">
      <c r="A10253" s="104" t="s">
        <v>1459</v>
      </c>
      <c r="B10253" s="1">
        <v>44291</v>
      </c>
      <c r="C10253">
        <v>16</v>
      </c>
    </row>
    <row r="10254" spans="1:3" ht="14.5" x14ac:dyDescent="0.35">
      <c r="A10254" s="104" t="s">
        <v>1342</v>
      </c>
      <c r="B10254" s="1">
        <v>44291</v>
      </c>
      <c r="C10254">
        <v>500</v>
      </c>
    </row>
    <row r="10255" spans="1:3" ht="14.5" x14ac:dyDescent="0.35">
      <c r="A10255" s="104" t="s">
        <v>2597</v>
      </c>
      <c r="B10255" s="1">
        <v>44291</v>
      </c>
      <c r="C10255">
        <v>1</v>
      </c>
    </row>
    <row r="10256" spans="1:3" ht="14.5" x14ac:dyDescent="0.35">
      <c r="A10256" s="104" t="s">
        <v>1679</v>
      </c>
      <c r="B10256" s="1">
        <v>44291</v>
      </c>
      <c r="C10256">
        <v>24</v>
      </c>
    </row>
    <row r="10257" spans="1:3" ht="14.5" x14ac:dyDescent="0.35">
      <c r="A10257" s="104" t="s">
        <v>329</v>
      </c>
      <c r="B10257" s="1">
        <v>44291</v>
      </c>
      <c r="C10257">
        <v>4</v>
      </c>
    </row>
    <row r="10258" spans="1:3" ht="14.5" x14ac:dyDescent="0.35">
      <c r="A10258" s="104" t="s">
        <v>1455</v>
      </c>
      <c r="B10258" s="1">
        <v>44291</v>
      </c>
      <c r="C10258">
        <v>4</v>
      </c>
    </row>
    <row r="10259" spans="1:3" ht="14.5" x14ac:dyDescent="0.35">
      <c r="A10259" s="104" t="s">
        <v>3852</v>
      </c>
      <c r="B10259" s="1">
        <v>44291</v>
      </c>
      <c r="C10259">
        <v>10</v>
      </c>
    </row>
    <row r="10260" spans="1:3" ht="14.5" x14ac:dyDescent="0.35">
      <c r="A10260" s="104" t="s">
        <v>2222</v>
      </c>
      <c r="B10260" s="1">
        <v>44291</v>
      </c>
      <c r="C10260">
        <v>20</v>
      </c>
    </row>
    <row r="10261" spans="1:3" ht="14.5" x14ac:dyDescent="0.35">
      <c r="A10261" s="104" t="s">
        <v>1435</v>
      </c>
      <c r="B10261" s="1">
        <v>44291</v>
      </c>
      <c r="C10261">
        <v>200</v>
      </c>
    </row>
    <row r="10262" spans="1:3" ht="14.5" x14ac:dyDescent="0.35">
      <c r="A10262" s="104" t="s">
        <v>2055</v>
      </c>
      <c r="B10262" s="1">
        <v>44291</v>
      </c>
      <c r="C10262">
        <v>4</v>
      </c>
    </row>
    <row r="10263" spans="1:3" ht="14.5" x14ac:dyDescent="0.35">
      <c r="A10263" s="104" t="s">
        <v>2187</v>
      </c>
      <c r="B10263" s="1">
        <v>44291</v>
      </c>
      <c r="C10263">
        <v>7</v>
      </c>
    </row>
    <row r="10264" spans="1:3" ht="14.5" x14ac:dyDescent="0.35">
      <c r="A10264" s="104" t="s">
        <v>688</v>
      </c>
      <c r="B10264" s="1">
        <v>44291</v>
      </c>
      <c r="C10264">
        <v>3</v>
      </c>
    </row>
    <row r="10265" spans="1:3" ht="14.5" x14ac:dyDescent="0.35">
      <c r="A10265" s="104" t="s">
        <v>2597</v>
      </c>
      <c r="B10265" s="1">
        <v>44291</v>
      </c>
      <c r="C10265">
        <v>2</v>
      </c>
    </row>
    <row r="10266" spans="1:3" ht="14.5" x14ac:dyDescent="0.35">
      <c r="A10266" s="104" t="s">
        <v>2597</v>
      </c>
      <c r="B10266" s="1">
        <v>44291</v>
      </c>
      <c r="C10266">
        <v>1</v>
      </c>
    </row>
    <row r="10267" spans="1:3" ht="14.5" x14ac:dyDescent="0.35">
      <c r="A10267" s="104" t="s">
        <v>1573</v>
      </c>
      <c r="B10267" s="1">
        <v>44291</v>
      </c>
      <c r="C10267">
        <v>80</v>
      </c>
    </row>
    <row r="10268" spans="1:3" ht="14.5" x14ac:dyDescent="0.35">
      <c r="A10268" s="104" t="s">
        <v>2605</v>
      </c>
      <c r="B10268" s="1">
        <v>44291</v>
      </c>
      <c r="C10268">
        <v>2</v>
      </c>
    </row>
    <row r="10269" spans="1:3" ht="14.5" x14ac:dyDescent="0.35">
      <c r="A10269" s="104" t="s">
        <v>1459</v>
      </c>
      <c r="B10269" s="1">
        <v>44291</v>
      </c>
      <c r="C10269">
        <v>84</v>
      </c>
    </row>
    <row r="10270" spans="1:3" ht="14.5" x14ac:dyDescent="0.35">
      <c r="A10270" s="104" t="s">
        <v>1463</v>
      </c>
      <c r="B10270" s="1">
        <v>44291</v>
      </c>
      <c r="C10270">
        <v>24</v>
      </c>
    </row>
    <row r="10271" spans="1:3" ht="14.5" x14ac:dyDescent="0.35">
      <c r="A10271" s="104" t="s">
        <v>1573</v>
      </c>
      <c r="B10271" s="1">
        <v>44291</v>
      </c>
      <c r="C10271">
        <v>80</v>
      </c>
    </row>
    <row r="10272" spans="1:3" ht="14.5" x14ac:dyDescent="0.35">
      <c r="A10272" s="104" t="s">
        <v>2860</v>
      </c>
      <c r="B10272" s="1">
        <v>44291</v>
      </c>
      <c r="C10272">
        <v>1</v>
      </c>
    </row>
    <row r="10273" spans="1:3" ht="14.5" x14ac:dyDescent="0.35">
      <c r="A10273" s="104" t="s">
        <v>319</v>
      </c>
      <c r="B10273" s="1">
        <v>44291</v>
      </c>
      <c r="C10273">
        <v>1</v>
      </c>
    </row>
    <row r="10274" spans="1:3" ht="14.5" x14ac:dyDescent="0.35">
      <c r="A10274" s="104" t="s">
        <v>2860</v>
      </c>
      <c r="B10274" s="1">
        <v>44291</v>
      </c>
      <c r="C10274">
        <v>1</v>
      </c>
    </row>
    <row r="10275" spans="1:3" ht="14.5" x14ac:dyDescent="0.35">
      <c r="A10275" s="104" t="s">
        <v>1459</v>
      </c>
      <c r="B10275" s="1">
        <v>44291</v>
      </c>
      <c r="C10275">
        <v>8</v>
      </c>
    </row>
    <row r="10276" spans="1:3" ht="14.5" x14ac:dyDescent="0.35">
      <c r="A10276" s="104" t="s">
        <v>1459</v>
      </c>
      <c r="B10276" s="1">
        <v>44291</v>
      </c>
      <c r="C10276">
        <v>16</v>
      </c>
    </row>
    <row r="10277" spans="1:3" ht="14.5" x14ac:dyDescent="0.35">
      <c r="A10277" s="104" t="s">
        <v>1342</v>
      </c>
      <c r="B10277" s="1">
        <v>44291</v>
      </c>
      <c r="C10277">
        <v>500</v>
      </c>
    </row>
    <row r="10278" spans="1:3" ht="14.5" x14ac:dyDescent="0.35">
      <c r="A10278" s="104" t="s">
        <v>1435</v>
      </c>
      <c r="B10278" s="1">
        <v>44291</v>
      </c>
      <c r="C10278">
        <v>200</v>
      </c>
    </row>
    <row r="10279" spans="1:3" ht="14.5" x14ac:dyDescent="0.35">
      <c r="A10279" s="104" t="s">
        <v>1654</v>
      </c>
      <c r="B10279" s="1">
        <v>44291</v>
      </c>
      <c r="C10279">
        <v>33</v>
      </c>
    </row>
    <row r="10280" spans="1:3" ht="14.5" x14ac:dyDescent="0.35">
      <c r="A10280" s="104" t="s">
        <v>1606</v>
      </c>
      <c r="B10280" s="1">
        <v>44291</v>
      </c>
      <c r="C10280">
        <v>100</v>
      </c>
    </row>
    <row r="10281" spans="1:3" ht="14.5" x14ac:dyDescent="0.35">
      <c r="A10281" s="104" t="s">
        <v>2346</v>
      </c>
      <c r="B10281" s="1">
        <v>44291</v>
      </c>
      <c r="C10281">
        <v>5</v>
      </c>
    </row>
    <row r="10282" spans="1:3" ht="14.5" x14ac:dyDescent="0.35">
      <c r="A10282" s="104" t="s">
        <v>3881</v>
      </c>
      <c r="B10282" s="1">
        <v>44291</v>
      </c>
      <c r="C10282">
        <v>10</v>
      </c>
    </row>
    <row r="10283" spans="1:3" ht="14.5" x14ac:dyDescent="0.35">
      <c r="A10283" s="104" t="s">
        <v>1621</v>
      </c>
      <c r="B10283" s="1">
        <v>44291</v>
      </c>
      <c r="C10283">
        <v>100</v>
      </c>
    </row>
    <row r="10284" spans="1:3" ht="14.5" x14ac:dyDescent="0.35">
      <c r="A10284" s="104" t="s">
        <v>1555</v>
      </c>
      <c r="B10284" s="1">
        <v>44291</v>
      </c>
      <c r="C10284">
        <v>100</v>
      </c>
    </row>
    <row r="10285" spans="1:3" ht="14.5" x14ac:dyDescent="0.35">
      <c r="A10285" s="104" t="s">
        <v>1809</v>
      </c>
      <c r="B10285" s="1">
        <v>44291</v>
      </c>
      <c r="C10285">
        <v>8</v>
      </c>
    </row>
    <row r="10286" spans="1:3" ht="14.5" x14ac:dyDescent="0.35">
      <c r="A10286" s="104" t="s">
        <v>1928</v>
      </c>
      <c r="B10286" s="1">
        <v>44291</v>
      </c>
      <c r="C10286">
        <v>48</v>
      </c>
    </row>
    <row r="10287" spans="1:3" ht="14.5" x14ac:dyDescent="0.35">
      <c r="A10287" s="105" t="s">
        <v>921</v>
      </c>
      <c r="B10287" s="1">
        <v>44291</v>
      </c>
      <c r="C10287">
        <v>12</v>
      </c>
    </row>
    <row r="10288" spans="1:3" ht="14.5" x14ac:dyDescent="0.35">
      <c r="A10288" s="105" t="s">
        <v>433</v>
      </c>
      <c r="B10288" s="1">
        <v>44291</v>
      </c>
      <c r="C10288">
        <v>5</v>
      </c>
    </row>
    <row r="10289" spans="1:3" ht="14.5" x14ac:dyDescent="0.35">
      <c r="A10289" s="105" t="s">
        <v>433</v>
      </c>
      <c r="B10289" s="1">
        <v>44291</v>
      </c>
      <c r="C10289">
        <v>9</v>
      </c>
    </row>
    <row r="10290" spans="1:3" ht="14.5" x14ac:dyDescent="0.35">
      <c r="A10290" s="105" t="s">
        <v>952</v>
      </c>
      <c r="B10290" s="1">
        <v>44291</v>
      </c>
      <c r="C10290">
        <v>4</v>
      </c>
    </row>
    <row r="10291" spans="1:3" ht="14.5" x14ac:dyDescent="0.35">
      <c r="A10291" s="104" t="s">
        <v>1600</v>
      </c>
      <c r="B10291" s="1">
        <v>44291</v>
      </c>
      <c r="C10291">
        <v>100</v>
      </c>
    </row>
    <row r="10292" spans="1:3" ht="14.5" x14ac:dyDescent="0.35">
      <c r="A10292" s="104" t="s">
        <v>1427</v>
      </c>
      <c r="B10292" s="1">
        <v>44291</v>
      </c>
      <c r="C10292">
        <v>500</v>
      </c>
    </row>
    <row r="10293" spans="1:3" ht="14.5" x14ac:dyDescent="0.35">
      <c r="A10293" s="104" t="s">
        <v>2112</v>
      </c>
      <c r="B10293" s="1">
        <v>44291</v>
      </c>
      <c r="C10293">
        <v>100</v>
      </c>
    </row>
    <row r="10294" spans="1:3" ht="14.5" x14ac:dyDescent="0.35">
      <c r="A10294" s="104" t="s">
        <v>1662</v>
      </c>
      <c r="B10294" s="1">
        <v>44291</v>
      </c>
      <c r="C10294">
        <v>100</v>
      </c>
    </row>
    <row r="10295" spans="1:3" ht="14.5" x14ac:dyDescent="0.35">
      <c r="A10295" s="104" t="s">
        <v>1976</v>
      </c>
      <c r="B10295" s="1">
        <v>44291</v>
      </c>
      <c r="C10295">
        <v>100</v>
      </c>
    </row>
    <row r="10296" spans="1:3" ht="14.5" x14ac:dyDescent="0.35">
      <c r="A10296" s="104" t="s">
        <v>1464</v>
      </c>
      <c r="B10296" s="1">
        <v>44291</v>
      </c>
      <c r="C10296">
        <v>600</v>
      </c>
    </row>
    <row r="10297" spans="1:3" ht="14.5" x14ac:dyDescent="0.35">
      <c r="A10297" s="104" t="s">
        <v>1606</v>
      </c>
      <c r="B10297" s="1">
        <v>44291</v>
      </c>
      <c r="C10297">
        <v>400</v>
      </c>
    </row>
    <row r="10298" spans="1:3" ht="14.5" x14ac:dyDescent="0.35">
      <c r="A10298" s="104" t="s">
        <v>1355</v>
      </c>
      <c r="B10298" s="1">
        <v>44291</v>
      </c>
      <c r="C10298">
        <v>100</v>
      </c>
    </row>
    <row r="10299" spans="1:3" ht="14.5" x14ac:dyDescent="0.35">
      <c r="A10299" s="104" t="s">
        <v>1518</v>
      </c>
      <c r="B10299" s="1">
        <v>44291</v>
      </c>
      <c r="C10299">
        <v>400</v>
      </c>
    </row>
    <row r="10300" spans="1:3" ht="14.5" x14ac:dyDescent="0.35">
      <c r="A10300" s="104" t="s">
        <v>1529</v>
      </c>
      <c r="B10300" s="1">
        <v>44291</v>
      </c>
      <c r="C10300">
        <v>500</v>
      </c>
    </row>
    <row r="10301" spans="1:3" ht="14.5" x14ac:dyDescent="0.35">
      <c r="A10301" s="104" t="s">
        <v>2477</v>
      </c>
      <c r="B10301" s="1">
        <v>44291</v>
      </c>
      <c r="C10301">
        <v>100</v>
      </c>
    </row>
    <row r="10302" spans="1:3" ht="14.5" x14ac:dyDescent="0.35">
      <c r="A10302" s="104" t="s">
        <v>1349</v>
      </c>
      <c r="B10302" s="1">
        <v>44291</v>
      </c>
      <c r="C10302">
        <v>600</v>
      </c>
    </row>
    <row r="10303" spans="1:3" ht="14.5" x14ac:dyDescent="0.35">
      <c r="A10303" s="104" t="s">
        <v>1516</v>
      </c>
      <c r="B10303" s="1">
        <v>44291</v>
      </c>
      <c r="C10303">
        <v>400</v>
      </c>
    </row>
    <row r="10304" spans="1:3" ht="14.5" x14ac:dyDescent="0.35">
      <c r="A10304" s="104" t="s">
        <v>1279</v>
      </c>
      <c r="B10304" s="1">
        <v>44291</v>
      </c>
      <c r="C10304">
        <v>400</v>
      </c>
    </row>
    <row r="10305" spans="1:3" ht="14.5" x14ac:dyDescent="0.35">
      <c r="A10305" s="104" t="s">
        <v>3882</v>
      </c>
      <c r="B10305" s="1">
        <v>44291</v>
      </c>
      <c r="C10305">
        <v>1</v>
      </c>
    </row>
    <row r="10306" spans="1:3" ht="14.5" x14ac:dyDescent="0.35">
      <c r="A10306" s="104" t="s">
        <v>1099</v>
      </c>
      <c r="B10306" s="1">
        <v>44291</v>
      </c>
      <c r="C10306">
        <v>5</v>
      </c>
    </row>
    <row r="10307" spans="1:3" ht="14.5" x14ac:dyDescent="0.35">
      <c r="A10307" s="104" t="s">
        <v>3220</v>
      </c>
      <c r="B10307" s="1">
        <v>44291</v>
      </c>
      <c r="C10307">
        <v>3</v>
      </c>
    </row>
    <row r="10308" spans="1:3" ht="14.5" x14ac:dyDescent="0.35">
      <c r="A10308" s="104" t="s">
        <v>2185</v>
      </c>
      <c r="B10308" s="1">
        <v>44291</v>
      </c>
      <c r="C10308">
        <v>1</v>
      </c>
    </row>
    <row r="10309" spans="1:3" ht="14.5" x14ac:dyDescent="0.35">
      <c r="A10309" s="104" t="s">
        <v>2187</v>
      </c>
      <c r="B10309" s="1">
        <v>44291</v>
      </c>
      <c r="C10309">
        <v>3</v>
      </c>
    </row>
    <row r="10310" spans="1:3" ht="14.5" x14ac:dyDescent="0.35">
      <c r="A10310" s="104" t="s">
        <v>3184</v>
      </c>
      <c r="B10310" s="1">
        <v>44291</v>
      </c>
      <c r="C10310">
        <v>1</v>
      </c>
    </row>
    <row r="10311" spans="1:3" ht="14.5" x14ac:dyDescent="0.35">
      <c r="A10311" s="104" t="s">
        <v>2485</v>
      </c>
      <c r="B10311" s="1">
        <v>44291</v>
      </c>
      <c r="C10311">
        <v>2</v>
      </c>
    </row>
    <row r="10312" spans="1:3" ht="14.5" x14ac:dyDescent="0.35">
      <c r="A10312" s="104" t="s">
        <v>2177</v>
      </c>
      <c r="B10312" s="1">
        <v>44291</v>
      </c>
      <c r="C10312">
        <v>5</v>
      </c>
    </row>
    <row r="10313" spans="1:3" ht="14.5" x14ac:dyDescent="0.35">
      <c r="A10313" s="104" t="s">
        <v>2981</v>
      </c>
      <c r="B10313" s="1">
        <v>44291</v>
      </c>
      <c r="C10313">
        <v>2</v>
      </c>
    </row>
    <row r="10314" spans="1:3" ht="14.5" x14ac:dyDescent="0.35">
      <c r="A10314" s="104" t="s">
        <v>2799</v>
      </c>
      <c r="B10314" s="1">
        <v>44291</v>
      </c>
      <c r="C10314">
        <v>2</v>
      </c>
    </row>
    <row r="10315" spans="1:3" ht="14.5" x14ac:dyDescent="0.35">
      <c r="A10315" s="104" t="s">
        <v>1587</v>
      </c>
      <c r="B10315" s="1">
        <v>44291</v>
      </c>
      <c r="C10315">
        <v>3</v>
      </c>
    </row>
    <row r="10316" spans="1:3" ht="14.5" x14ac:dyDescent="0.35">
      <c r="A10316" s="104" t="s">
        <v>1587</v>
      </c>
      <c r="B10316" s="1">
        <v>44291</v>
      </c>
      <c r="C10316">
        <v>1</v>
      </c>
    </row>
    <row r="10317" spans="1:3" ht="14.5" x14ac:dyDescent="0.35">
      <c r="A10317" s="104" t="s">
        <v>1592</v>
      </c>
      <c r="B10317" s="1">
        <v>44291</v>
      </c>
      <c r="C10317">
        <v>4</v>
      </c>
    </row>
    <row r="10318" spans="1:3" ht="14.5" x14ac:dyDescent="0.35">
      <c r="A10318" s="104" t="s">
        <v>1592</v>
      </c>
      <c r="B10318" s="1">
        <v>44291</v>
      </c>
      <c r="C10318">
        <v>1</v>
      </c>
    </row>
    <row r="10319" spans="1:3" ht="14.5" x14ac:dyDescent="0.35">
      <c r="A10319" s="104" t="s">
        <v>1908</v>
      </c>
      <c r="B10319" s="1">
        <v>44291</v>
      </c>
      <c r="C10319">
        <v>2</v>
      </c>
    </row>
    <row r="10320" spans="1:3" ht="14.5" x14ac:dyDescent="0.35">
      <c r="A10320" s="104" t="s">
        <v>2380</v>
      </c>
      <c r="B10320" s="1">
        <v>44291</v>
      </c>
      <c r="C10320">
        <v>1</v>
      </c>
    </row>
    <row r="10321" spans="1:3" ht="14.5" x14ac:dyDescent="0.35">
      <c r="A10321" s="104" t="s">
        <v>2485</v>
      </c>
      <c r="B10321" s="1">
        <v>44291</v>
      </c>
      <c r="C10321">
        <v>3</v>
      </c>
    </row>
    <row r="10322" spans="1:3" ht="14.5" x14ac:dyDescent="0.35">
      <c r="A10322" s="104" t="s">
        <v>1480</v>
      </c>
      <c r="B10322" s="1">
        <v>44291</v>
      </c>
      <c r="C10322">
        <v>5</v>
      </c>
    </row>
    <row r="10323" spans="1:3" ht="14.5" x14ac:dyDescent="0.35">
      <c r="A10323" s="104" t="s">
        <v>1889</v>
      </c>
      <c r="B10323" s="1">
        <v>44291</v>
      </c>
      <c r="C10323">
        <v>1</v>
      </c>
    </row>
    <row r="10324" spans="1:3" ht="14.5" x14ac:dyDescent="0.35">
      <c r="A10324" s="104" t="s">
        <v>1663</v>
      </c>
      <c r="B10324" s="1">
        <v>44291</v>
      </c>
      <c r="C10324">
        <v>2</v>
      </c>
    </row>
    <row r="10325" spans="1:3" ht="14.5" x14ac:dyDescent="0.35">
      <c r="A10325" s="104" t="s">
        <v>3220</v>
      </c>
      <c r="B10325" s="1">
        <v>44291</v>
      </c>
      <c r="C10325">
        <v>1</v>
      </c>
    </row>
    <row r="10326" spans="1:3" ht="14.5" x14ac:dyDescent="0.35">
      <c r="A10326" s="104" t="s">
        <v>1480</v>
      </c>
      <c r="B10326" s="1">
        <v>44291</v>
      </c>
      <c r="C10326">
        <v>2</v>
      </c>
    </row>
    <row r="10327" spans="1:3" ht="14.5" x14ac:dyDescent="0.35">
      <c r="A10327" s="104" t="s">
        <v>2918</v>
      </c>
      <c r="B10327" s="1">
        <v>44291</v>
      </c>
      <c r="C10327">
        <v>1</v>
      </c>
    </row>
    <row r="10328" spans="1:3" ht="14.5" x14ac:dyDescent="0.35">
      <c r="A10328" s="104" t="s">
        <v>1487</v>
      </c>
      <c r="B10328" s="1">
        <v>44291</v>
      </c>
      <c r="C10328">
        <v>2</v>
      </c>
    </row>
    <row r="10329" spans="1:3" ht="14.5" x14ac:dyDescent="0.35">
      <c r="A10329" s="104" t="s">
        <v>2051</v>
      </c>
      <c r="B10329" s="1">
        <v>44291</v>
      </c>
      <c r="C10329">
        <v>10</v>
      </c>
    </row>
    <row r="10330" spans="1:3" ht="14.5" x14ac:dyDescent="0.35">
      <c r="A10330" s="104" t="s">
        <v>1781</v>
      </c>
      <c r="B10330" s="1">
        <v>44291</v>
      </c>
      <c r="C10330">
        <v>100</v>
      </c>
    </row>
    <row r="10331" spans="1:3" ht="14.5" x14ac:dyDescent="0.35">
      <c r="A10331" s="104" t="s">
        <v>1781</v>
      </c>
      <c r="B10331" s="1">
        <v>44291</v>
      </c>
      <c r="C10331">
        <v>300</v>
      </c>
    </row>
    <row r="10332" spans="1:3" ht="14.5" x14ac:dyDescent="0.35">
      <c r="A10332" s="104" t="s">
        <v>2479</v>
      </c>
      <c r="B10332" s="1">
        <v>44291</v>
      </c>
      <c r="C10332">
        <v>100</v>
      </c>
    </row>
    <row r="10333" spans="1:3" ht="14.5" x14ac:dyDescent="0.35">
      <c r="A10333" s="104" t="s">
        <v>3621</v>
      </c>
      <c r="B10333" s="1">
        <v>44291</v>
      </c>
      <c r="C10333">
        <v>2</v>
      </c>
    </row>
    <row r="10334" spans="1:3" ht="14.5" x14ac:dyDescent="0.35">
      <c r="A10334" s="104" t="s">
        <v>3061</v>
      </c>
      <c r="B10334" s="1">
        <v>44291</v>
      </c>
      <c r="C10334">
        <v>1</v>
      </c>
    </row>
    <row r="10335" spans="1:3" ht="14.5" x14ac:dyDescent="0.35">
      <c r="A10335" s="104" t="s">
        <v>1480</v>
      </c>
      <c r="B10335" s="1">
        <v>44291</v>
      </c>
      <c r="C10335">
        <v>2</v>
      </c>
    </row>
    <row r="10336" spans="1:3" ht="14.5" x14ac:dyDescent="0.35">
      <c r="A10336" s="104" t="s">
        <v>3055</v>
      </c>
      <c r="B10336" s="1">
        <v>44291</v>
      </c>
      <c r="C10336">
        <v>1</v>
      </c>
    </row>
    <row r="10337" spans="1:3" ht="14.5" x14ac:dyDescent="0.35">
      <c r="A10337" s="104" t="s">
        <v>1587</v>
      </c>
      <c r="B10337" s="1">
        <v>44291</v>
      </c>
      <c r="C10337">
        <v>2</v>
      </c>
    </row>
    <row r="10338" spans="1:3" ht="14.5" x14ac:dyDescent="0.35">
      <c r="A10338" s="104" t="s">
        <v>963</v>
      </c>
      <c r="B10338" s="1">
        <v>44291</v>
      </c>
      <c r="C10338">
        <v>2</v>
      </c>
    </row>
    <row r="10339" spans="1:3" ht="14.5" x14ac:dyDescent="0.35">
      <c r="A10339" s="104" t="s">
        <v>1100</v>
      </c>
      <c r="B10339" s="1">
        <v>44291</v>
      </c>
      <c r="C10339">
        <v>2</v>
      </c>
    </row>
    <row r="10340" spans="1:3" ht="14.5" x14ac:dyDescent="0.35">
      <c r="A10340" s="104" t="s">
        <v>2287</v>
      </c>
      <c r="B10340" s="1">
        <v>44291</v>
      </c>
      <c r="C10340">
        <v>8</v>
      </c>
    </row>
    <row r="10341" spans="1:3" ht="14.5" x14ac:dyDescent="0.35">
      <c r="A10341" s="104" t="s">
        <v>243</v>
      </c>
      <c r="B10341" s="1">
        <v>44291</v>
      </c>
      <c r="C10341">
        <v>16</v>
      </c>
    </row>
    <row r="10342" spans="1:3" ht="14.5" x14ac:dyDescent="0.35">
      <c r="A10342" s="104" t="s">
        <v>2573</v>
      </c>
      <c r="B10342" s="1">
        <v>44291</v>
      </c>
      <c r="C10342">
        <v>8</v>
      </c>
    </row>
    <row r="10343" spans="1:3" ht="14.5" x14ac:dyDescent="0.35">
      <c r="A10343" s="104" t="s">
        <v>1755</v>
      </c>
      <c r="B10343" s="1">
        <v>44291</v>
      </c>
      <c r="C10343">
        <v>20</v>
      </c>
    </row>
    <row r="10344" spans="1:3" ht="14.5" x14ac:dyDescent="0.35">
      <c r="A10344" s="104" t="s">
        <v>1569</v>
      </c>
      <c r="B10344" s="1">
        <v>44291</v>
      </c>
      <c r="C10344">
        <v>8</v>
      </c>
    </row>
    <row r="10345" spans="1:3" ht="14.5" x14ac:dyDescent="0.35">
      <c r="A10345" s="104" t="s">
        <v>1569</v>
      </c>
      <c r="B10345" s="1">
        <v>44291</v>
      </c>
      <c r="C10345">
        <v>12</v>
      </c>
    </row>
    <row r="10346" spans="1:3" ht="14.5" x14ac:dyDescent="0.35">
      <c r="A10346" s="104" t="s">
        <v>2179</v>
      </c>
      <c r="B10346" s="1">
        <v>44291</v>
      </c>
      <c r="C10346">
        <v>16</v>
      </c>
    </row>
    <row r="10347" spans="1:3" ht="14.5" x14ac:dyDescent="0.35">
      <c r="A10347" s="104" t="s">
        <v>3342</v>
      </c>
      <c r="B10347" s="1">
        <v>44291</v>
      </c>
      <c r="C10347">
        <v>8</v>
      </c>
    </row>
    <row r="10348" spans="1:3" ht="14.5" x14ac:dyDescent="0.35">
      <c r="A10348" s="104" t="s">
        <v>2286</v>
      </c>
      <c r="B10348" s="1">
        <v>44291</v>
      </c>
      <c r="C10348">
        <v>16</v>
      </c>
    </row>
    <row r="10349" spans="1:3" ht="14.5" x14ac:dyDescent="0.35">
      <c r="A10349" s="104" t="s">
        <v>3884</v>
      </c>
      <c r="B10349" s="1">
        <v>44291</v>
      </c>
      <c r="C10349">
        <v>1</v>
      </c>
    </row>
    <row r="10350" spans="1:3" ht="14.5" x14ac:dyDescent="0.35">
      <c r="A10350" s="104" t="s">
        <v>3637</v>
      </c>
      <c r="B10350" s="1">
        <v>44291</v>
      </c>
      <c r="C10350">
        <v>1</v>
      </c>
    </row>
    <row r="10351" spans="1:3" ht="14.5" x14ac:dyDescent="0.35">
      <c r="A10351" s="104" t="s">
        <v>3815</v>
      </c>
      <c r="B10351" s="1">
        <v>44291</v>
      </c>
      <c r="C10351">
        <v>1</v>
      </c>
    </row>
    <row r="10352" spans="1:3" ht="14.5" x14ac:dyDescent="0.35">
      <c r="A10352" s="104" t="s">
        <v>3586</v>
      </c>
      <c r="B10352" s="1">
        <v>44291</v>
      </c>
      <c r="C10352">
        <v>8</v>
      </c>
    </row>
    <row r="10353" spans="1:3" ht="14.5" x14ac:dyDescent="0.35">
      <c r="A10353" s="104" t="s">
        <v>1570</v>
      </c>
      <c r="B10353" s="1">
        <v>44291</v>
      </c>
      <c r="C10353">
        <v>24</v>
      </c>
    </row>
    <row r="10354" spans="1:3" ht="14.5" x14ac:dyDescent="0.35">
      <c r="A10354" s="104" t="s">
        <v>1615</v>
      </c>
      <c r="B10354" s="1">
        <v>44291</v>
      </c>
      <c r="C10354">
        <v>20</v>
      </c>
    </row>
    <row r="10355" spans="1:3" ht="14.5" x14ac:dyDescent="0.35">
      <c r="A10355" s="104" t="s">
        <v>1455</v>
      </c>
      <c r="B10355" s="1">
        <v>44291</v>
      </c>
      <c r="C10355">
        <v>52</v>
      </c>
    </row>
    <row r="10356" spans="1:3" ht="14.5" x14ac:dyDescent="0.35">
      <c r="A10356" s="104" t="s">
        <v>1461</v>
      </c>
      <c r="B10356" s="1">
        <v>44291</v>
      </c>
      <c r="C10356">
        <v>16</v>
      </c>
    </row>
    <row r="10357" spans="1:3" ht="14.5" x14ac:dyDescent="0.35">
      <c r="A10357" s="104" t="s">
        <v>1346</v>
      </c>
      <c r="B10357" s="1">
        <v>44291</v>
      </c>
      <c r="C10357">
        <v>8</v>
      </c>
    </row>
    <row r="10358" spans="1:3" ht="14.5" x14ac:dyDescent="0.35">
      <c r="A10358" s="104" t="s">
        <v>3885</v>
      </c>
      <c r="B10358" s="1">
        <v>44291</v>
      </c>
      <c r="C10358">
        <v>4</v>
      </c>
    </row>
    <row r="10359" spans="1:3" ht="14.5" x14ac:dyDescent="0.35">
      <c r="A10359" s="104" t="s">
        <v>3885</v>
      </c>
      <c r="B10359" s="1">
        <v>44291</v>
      </c>
      <c r="C10359">
        <v>6</v>
      </c>
    </row>
    <row r="10360" spans="1:3" ht="14.5" x14ac:dyDescent="0.35">
      <c r="A10360" s="104" t="s">
        <v>3885</v>
      </c>
      <c r="B10360" s="1">
        <v>44291</v>
      </c>
      <c r="C10360">
        <v>6</v>
      </c>
    </row>
    <row r="10361" spans="1:3" ht="14.5" x14ac:dyDescent="0.35">
      <c r="A10361" s="104" t="s">
        <v>1809</v>
      </c>
      <c r="B10361" s="1">
        <v>44291</v>
      </c>
      <c r="C10361">
        <v>8</v>
      </c>
    </row>
    <row r="10362" spans="1:3" ht="14.5" x14ac:dyDescent="0.35">
      <c r="A10362" s="104" t="s">
        <v>1299</v>
      </c>
      <c r="B10362" s="1">
        <v>44291</v>
      </c>
      <c r="C10362">
        <v>100</v>
      </c>
    </row>
    <row r="10363" spans="1:3" ht="14.5" x14ac:dyDescent="0.35">
      <c r="A10363" s="104" t="s">
        <v>1314</v>
      </c>
      <c r="B10363" s="1">
        <v>44291</v>
      </c>
      <c r="C10363">
        <v>100</v>
      </c>
    </row>
    <row r="10364" spans="1:3" ht="14.5" x14ac:dyDescent="0.35">
      <c r="A10364" s="104" t="s">
        <v>1332</v>
      </c>
      <c r="B10364" s="1">
        <v>44291</v>
      </c>
      <c r="C10364">
        <v>100</v>
      </c>
    </row>
    <row r="10365" spans="1:3" ht="14.5" x14ac:dyDescent="0.35">
      <c r="A10365" s="104" t="s">
        <v>2573</v>
      </c>
      <c r="B10365" s="1">
        <v>44291</v>
      </c>
      <c r="C10365">
        <v>8</v>
      </c>
    </row>
    <row r="10366" spans="1:3" ht="14.5" x14ac:dyDescent="0.35">
      <c r="A10366" s="104" t="s">
        <v>2573</v>
      </c>
      <c r="B10366" s="1">
        <v>44291</v>
      </c>
      <c r="C10366">
        <v>8</v>
      </c>
    </row>
    <row r="10367" spans="1:3" ht="14.5" x14ac:dyDescent="0.35">
      <c r="A10367" s="104" t="s">
        <v>1624</v>
      </c>
      <c r="B10367" s="1">
        <v>44291</v>
      </c>
      <c r="C10367">
        <v>200</v>
      </c>
    </row>
    <row r="10368" spans="1:3" ht="14.5" x14ac:dyDescent="0.35">
      <c r="A10368" s="104" t="s">
        <v>1340</v>
      </c>
      <c r="B10368" s="1">
        <v>44291</v>
      </c>
      <c r="C10368">
        <v>800</v>
      </c>
    </row>
    <row r="10369" spans="1:3" ht="14.5" x14ac:dyDescent="0.35">
      <c r="A10369" s="104" t="s">
        <v>1340</v>
      </c>
      <c r="B10369" s="1">
        <v>44291</v>
      </c>
      <c r="C10369">
        <v>700</v>
      </c>
    </row>
    <row r="10370" spans="1:3" ht="14.5" x14ac:dyDescent="0.35">
      <c r="A10370" s="104" t="s">
        <v>1340</v>
      </c>
      <c r="B10370" s="1">
        <v>44291</v>
      </c>
      <c r="C10370">
        <v>500</v>
      </c>
    </row>
    <row r="10371" spans="1:3" ht="14.5" x14ac:dyDescent="0.35">
      <c r="A10371" s="104" t="s">
        <v>1610</v>
      </c>
      <c r="B10371" s="1">
        <v>44291</v>
      </c>
      <c r="C10371">
        <v>300</v>
      </c>
    </row>
    <row r="10372" spans="1:3" ht="14.5" x14ac:dyDescent="0.35">
      <c r="A10372" s="104" t="s">
        <v>1610</v>
      </c>
      <c r="B10372" s="1">
        <v>44291</v>
      </c>
      <c r="C10372">
        <v>600</v>
      </c>
    </row>
    <row r="10373" spans="1:3" ht="14.5" x14ac:dyDescent="0.35">
      <c r="A10373" s="104" t="s">
        <v>1610</v>
      </c>
      <c r="B10373" s="1">
        <v>44291</v>
      </c>
      <c r="C10373">
        <v>100</v>
      </c>
    </row>
    <row r="10374" spans="1:3" ht="14.5" x14ac:dyDescent="0.35">
      <c r="A10374" s="104" t="s">
        <v>1441</v>
      </c>
      <c r="B10374" s="1">
        <v>44291</v>
      </c>
      <c r="C10374">
        <v>600</v>
      </c>
    </row>
    <row r="10375" spans="1:3" ht="14.5" x14ac:dyDescent="0.35">
      <c r="A10375" s="104" t="s">
        <v>1409</v>
      </c>
      <c r="B10375" s="1">
        <v>44291</v>
      </c>
      <c r="C10375">
        <v>100</v>
      </c>
    </row>
    <row r="10376" spans="1:3" ht="14.5" x14ac:dyDescent="0.35">
      <c r="A10376" s="104" t="s">
        <v>1304</v>
      </c>
      <c r="B10376" s="1">
        <v>44291</v>
      </c>
      <c r="C10376">
        <v>1400</v>
      </c>
    </row>
    <row r="10377" spans="1:3" ht="14.5" x14ac:dyDescent="0.35">
      <c r="A10377" s="104" t="s">
        <v>1304</v>
      </c>
      <c r="B10377" s="1">
        <v>44291</v>
      </c>
      <c r="C10377">
        <v>600</v>
      </c>
    </row>
    <row r="10378" spans="1:3" ht="14.5" x14ac:dyDescent="0.35">
      <c r="A10378" s="104" t="s">
        <v>1101</v>
      </c>
      <c r="B10378" s="1">
        <v>44291</v>
      </c>
      <c r="C10378">
        <v>2</v>
      </c>
    </row>
    <row r="10379" spans="1:3" ht="14.5" x14ac:dyDescent="0.35">
      <c r="A10379" s="104" t="s">
        <v>109</v>
      </c>
      <c r="B10379" s="1">
        <v>44291</v>
      </c>
      <c r="C10379">
        <v>10</v>
      </c>
    </row>
    <row r="10380" spans="1:3" ht="14.5" x14ac:dyDescent="0.35">
      <c r="A10380" s="104" t="s">
        <v>1356</v>
      </c>
      <c r="B10380" s="1">
        <v>44291</v>
      </c>
      <c r="C10380">
        <v>32</v>
      </c>
    </row>
    <row r="10381" spans="1:3" ht="14.5" x14ac:dyDescent="0.35">
      <c r="A10381" s="104" t="s">
        <v>324</v>
      </c>
      <c r="B10381" s="1">
        <v>44291</v>
      </c>
      <c r="C10381">
        <v>5</v>
      </c>
    </row>
    <row r="10382" spans="1:3" ht="14.5" x14ac:dyDescent="0.35">
      <c r="A10382" s="104" t="s">
        <v>152</v>
      </c>
      <c r="B10382" s="1">
        <v>44291</v>
      </c>
      <c r="C10382">
        <v>8</v>
      </c>
    </row>
    <row r="10383" spans="1:3" ht="14.5" x14ac:dyDescent="0.35">
      <c r="A10383" s="104" t="s">
        <v>167</v>
      </c>
      <c r="B10383" s="1">
        <v>44291</v>
      </c>
      <c r="C10383">
        <v>24</v>
      </c>
    </row>
    <row r="10384" spans="1:3" ht="14.5" x14ac:dyDescent="0.35">
      <c r="A10384" s="104" t="s">
        <v>2800</v>
      </c>
      <c r="B10384" s="1">
        <v>44291</v>
      </c>
      <c r="C10384">
        <v>20</v>
      </c>
    </row>
    <row r="10385" spans="1:3" ht="14.5" x14ac:dyDescent="0.35">
      <c r="A10385" s="104" t="s">
        <v>2014</v>
      </c>
      <c r="B10385" s="1">
        <v>44291</v>
      </c>
      <c r="C10385">
        <v>28</v>
      </c>
    </row>
    <row r="10386" spans="1:3" ht="14.5" x14ac:dyDescent="0.35">
      <c r="A10386" s="104" t="s">
        <v>2014</v>
      </c>
      <c r="B10386" s="1">
        <v>44291</v>
      </c>
      <c r="C10386">
        <v>4</v>
      </c>
    </row>
    <row r="10387" spans="1:3" ht="14.5" x14ac:dyDescent="0.35">
      <c r="A10387" s="104" t="s">
        <v>3887</v>
      </c>
      <c r="B10387" s="1">
        <v>44291</v>
      </c>
      <c r="C10387">
        <v>50</v>
      </c>
    </row>
    <row r="10388" spans="1:3" ht="14.5" x14ac:dyDescent="0.35">
      <c r="A10388" s="104" t="s">
        <v>2179</v>
      </c>
      <c r="B10388" s="1">
        <v>44291</v>
      </c>
      <c r="C10388">
        <v>16</v>
      </c>
    </row>
    <row r="10389" spans="1:3" ht="14.5" x14ac:dyDescent="0.35">
      <c r="A10389" s="104" t="s">
        <v>2579</v>
      </c>
      <c r="B10389" s="1">
        <v>44291</v>
      </c>
      <c r="C10389">
        <v>16</v>
      </c>
    </row>
    <row r="10390" spans="1:3" ht="14.5" x14ac:dyDescent="0.35">
      <c r="A10390" s="104" t="s">
        <v>2160</v>
      </c>
      <c r="B10390" s="1">
        <v>44291</v>
      </c>
      <c r="C10390">
        <v>8</v>
      </c>
    </row>
    <row r="10391" spans="1:3" ht="14.5" x14ac:dyDescent="0.35">
      <c r="A10391" s="104" t="s">
        <v>2812</v>
      </c>
      <c r="B10391" s="1">
        <v>44291</v>
      </c>
      <c r="C10391">
        <v>2</v>
      </c>
    </row>
    <row r="10392" spans="1:3" ht="14.5" x14ac:dyDescent="0.35">
      <c r="A10392" s="104" t="s">
        <v>2953</v>
      </c>
      <c r="B10392" s="1">
        <v>44291</v>
      </c>
      <c r="C10392">
        <v>1</v>
      </c>
    </row>
    <row r="10393" spans="1:3" ht="14.5" x14ac:dyDescent="0.35">
      <c r="A10393" s="104" t="s">
        <v>2157</v>
      </c>
      <c r="B10393" s="1">
        <v>44291</v>
      </c>
      <c r="C10393">
        <v>16</v>
      </c>
    </row>
    <row r="10394" spans="1:3" ht="14.5" x14ac:dyDescent="0.35">
      <c r="A10394" s="104" t="s">
        <v>2157</v>
      </c>
      <c r="B10394" s="1">
        <v>44291</v>
      </c>
      <c r="C10394">
        <v>8</v>
      </c>
    </row>
    <row r="10395" spans="1:3" ht="14.5" x14ac:dyDescent="0.35">
      <c r="A10395" s="104" t="s">
        <v>1943</v>
      </c>
      <c r="B10395" s="1">
        <v>44291</v>
      </c>
      <c r="C10395">
        <v>32</v>
      </c>
    </row>
    <row r="10396" spans="1:3" ht="14.5" x14ac:dyDescent="0.35">
      <c r="A10396" s="104" t="s">
        <v>2172</v>
      </c>
      <c r="B10396" s="1">
        <v>44291</v>
      </c>
      <c r="C10396">
        <v>8</v>
      </c>
    </row>
    <row r="10397" spans="1:3" ht="14.5" x14ac:dyDescent="0.35">
      <c r="A10397" s="104" t="s">
        <v>2568</v>
      </c>
      <c r="B10397" s="1">
        <v>44291</v>
      </c>
      <c r="C10397">
        <v>6</v>
      </c>
    </row>
    <row r="10398" spans="1:3" ht="14.5" x14ac:dyDescent="0.35">
      <c r="A10398" s="104" t="s">
        <v>2211</v>
      </c>
      <c r="B10398" s="1">
        <v>44291</v>
      </c>
      <c r="C10398">
        <v>24</v>
      </c>
    </row>
    <row r="10399" spans="1:3" ht="14.5" x14ac:dyDescent="0.35">
      <c r="A10399" s="104" t="s">
        <v>3012</v>
      </c>
      <c r="B10399" s="1">
        <v>44291</v>
      </c>
      <c r="C10399">
        <v>6</v>
      </c>
    </row>
    <row r="10400" spans="1:3" ht="14.5" x14ac:dyDescent="0.35">
      <c r="A10400" s="104" t="s">
        <v>1680</v>
      </c>
      <c r="B10400" s="1">
        <v>44291</v>
      </c>
      <c r="C10400">
        <v>48</v>
      </c>
    </row>
    <row r="10401" spans="1:3" ht="14.5" x14ac:dyDescent="0.35">
      <c r="A10401" s="104" t="s">
        <v>2268</v>
      </c>
      <c r="B10401" s="1">
        <v>44291</v>
      </c>
      <c r="C10401">
        <v>8</v>
      </c>
    </row>
    <row r="10402" spans="1:3" ht="14.5" x14ac:dyDescent="0.35">
      <c r="A10402" s="104" t="s">
        <v>1586</v>
      </c>
      <c r="B10402" s="1">
        <v>44291</v>
      </c>
      <c r="C10402">
        <v>40</v>
      </c>
    </row>
    <row r="10403" spans="1:3" ht="14.5" x14ac:dyDescent="0.35">
      <c r="A10403" s="104" t="s">
        <v>1586</v>
      </c>
      <c r="B10403" s="1">
        <v>44291</v>
      </c>
      <c r="C10403">
        <v>8</v>
      </c>
    </row>
    <row r="10404" spans="1:3" ht="14.5" x14ac:dyDescent="0.35">
      <c r="A10404" s="104" t="s">
        <v>2016</v>
      </c>
      <c r="B10404" s="1">
        <v>44291</v>
      </c>
      <c r="C10404">
        <v>16</v>
      </c>
    </row>
    <row r="10405" spans="1:3" ht="14.5" x14ac:dyDescent="0.35">
      <c r="A10405" s="104" t="s">
        <v>1442</v>
      </c>
      <c r="B10405" s="1">
        <v>44291</v>
      </c>
      <c r="C10405">
        <v>240</v>
      </c>
    </row>
    <row r="10406" spans="1:3" ht="14.5" x14ac:dyDescent="0.35">
      <c r="A10406" s="104" t="s">
        <v>1571</v>
      </c>
      <c r="B10406" s="1">
        <v>44291</v>
      </c>
      <c r="C10406">
        <v>64</v>
      </c>
    </row>
    <row r="10407" spans="1:3" ht="14.5" x14ac:dyDescent="0.35">
      <c r="A10407" s="104" t="s">
        <v>1498</v>
      </c>
      <c r="B10407" s="1">
        <v>44291</v>
      </c>
      <c r="C10407">
        <v>160</v>
      </c>
    </row>
    <row r="10408" spans="1:3" ht="14.5" x14ac:dyDescent="0.35">
      <c r="A10408" s="104" t="s">
        <v>1431</v>
      </c>
      <c r="B10408" s="1">
        <v>44291</v>
      </c>
      <c r="C10408">
        <v>240</v>
      </c>
    </row>
    <row r="10409" spans="1:3" ht="14.5" x14ac:dyDescent="0.35">
      <c r="A10409" s="104" t="s">
        <v>1616</v>
      </c>
      <c r="B10409" s="1">
        <v>44291</v>
      </c>
      <c r="C10409">
        <v>48</v>
      </c>
    </row>
    <row r="10410" spans="1:3" ht="14.5" x14ac:dyDescent="0.35">
      <c r="A10410" s="104" t="s">
        <v>1346</v>
      </c>
      <c r="B10410" s="1">
        <v>44291</v>
      </c>
      <c r="C10410">
        <v>320</v>
      </c>
    </row>
    <row r="10411" spans="1:3" ht="14.5" x14ac:dyDescent="0.35">
      <c r="A10411" s="104" t="s">
        <v>1279</v>
      </c>
      <c r="B10411" s="1">
        <v>44291</v>
      </c>
      <c r="C10411">
        <v>100</v>
      </c>
    </row>
    <row r="10412" spans="1:3" ht="14.5" x14ac:dyDescent="0.35">
      <c r="A10412" s="104" t="s">
        <v>1897</v>
      </c>
      <c r="B10412" s="1">
        <v>44291</v>
      </c>
      <c r="C10412">
        <v>200</v>
      </c>
    </row>
    <row r="10413" spans="1:3" ht="14.5" x14ac:dyDescent="0.35">
      <c r="A10413" s="104" t="s">
        <v>1709</v>
      </c>
      <c r="B10413" s="1">
        <v>44291</v>
      </c>
      <c r="C10413">
        <v>16</v>
      </c>
    </row>
    <row r="10414" spans="1:3" ht="14.5" x14ac:dyDescent="0.35">
      <c r="A10414" s="104" t="s">
        <v>1438</v>
      </c>
      <c r="B10414" s="1">
        <v>44291</v>
      </c>
      <c r="C10414">
        <v>16</v>
      </c>
    </row>
    <row r="10415" spans="1:3" ht="14.5" x14ac:dyDescent="0.35">
      <c r="A10415" s="104" t="s">
        <v>3017</v>
      </c>
      <c r="B10415" s="1">
        <v>44291</v>
      </c>
      <c r="C10415">
        <v>16</v>
      </c>
    </row>
    <row r="10416" spans="1:3" ht="14.5" x14ac:dyDescent="0.35">
      <c r="A10416" s="104" t="s">
        <v>1863</v>
      </c>
      <c r="B10416" s="1">
        <v>44291</v>
      </c>
      <c r="C10416">
        <v>16</v>
      </c>
    </row>
    <row r="10417" spans="1:3" ht="14.5" x14ac:dyDescent="0.35">
      <c r="A10417" s="104" t="s">
        <v>2021</v>
      </c>
      <c r="B10417" s="1">
        <v>44291</v>
      </c>
      <c r="C10417">
        <v>12</v>
      </c>
    </row>
    <row r="10418" spans="1:3" ht="14.5" x14ac:dyDescent="0.35">
      <c r="A10418" s="104" t="s">
        <v>1864</v>
      </c>
      <c r="B10418" s="1">
        <v>44291</v>
      </c>
      <c r="C10418">
        <v>16</v>
      </c>
    </row>
    <row r="10419" spans="1:3" ht="14.5" x14ac:dyDescent="0.35">
      <c r="A10419" s="104" t="s">
        <v>2050</v>
      </c>
      <c r="B10419" s="1">
        <v>44291</v>
      </c>
      <c r="C10419">
        <v>16</v>
      </c>
    </row>
    <row r="10420" spans="1:3" ht="14.5" x14ac:dyDescent="0.35">
      <c r="A10420" s="104" t="s">
        <v>1954</v>
      </c>
      <c r="B10420" s="1">
        <v>44291</v>
      </c>
      <c r="C10420">
        <v>16</v>
      </c>
    </row>
    <row r="10421" spans="1:3" ht="14.5" x14ac:dyDescent="0.35">
      <c r="A10421" s="104" t="s">
        <v>1821</v>
      </c>
      <c r="B10421" s="1">
        <v>44291</v>
      </c>
      <c r="C10421">
        <v>16</v>
      </c>
    </row>
    <row r="10422" spans="1:3" ht="14.5" x14ac:dyDescent="0.35">
      <c r="A10422" s="104" t="s">
        <v>1735</v>
      </c>
      <c r="B10422" s="1">
        <v>44291</v>
      </c>
      <c r="C10422">
        <v>25</v>
      </c>
    </row>
    <row r="10423" spans="1:3" ht="14.5" x14ac:dyDescent="0.35">
      <c r="A10423" s="104" t="s">
        <v>3135</v>
      </c>
      <c r="B10423" s="1">
        <v>44291</v>
      </c>
      <c r="C10423">
        <v>6</v>
      </c>
    </row>
    <row r="10424" spans="1:3" ht="14.5" x14ac:dyDescent="0.35">
      <c r="A10424" s="104" t="s">
        <v>2265</v>
      </c>
      <c r="B10424" s="1">
        <v>44291</v>
      </c>
      <c r="C10424">
        <v>12</v>
      </c>
    </row>
    <row r="10425" spans="1:3" ht="14.5" x14ac:dyDescent="0.35">
      <c r="A10425" s="104" t="s">
        <v>3349</v>
      </c>
      <c r="B10425" s="1">
        <v>44291</v>
      </c>
      <c r="C10425">
        <v>3</v>
      </c>
    </row>
    <row r="10426" spans="1:3" ht="14.5" x14ac:dyDescent="0.35">
      <c r="A10426" s="104" t="s">
        <v>3888</v>
      </c>
      <c r="B10426" s="1">
        <v>44291</v>
      </c>
      <c r="C10426">
        <v>3</v>
      </c>
    </row>
    <row r="10427" spans="1:3" ht="14.5" x14ac:dyDescent="0.35">
      <c r="A10427" s="104" t="s">
        <v>3414</v>
      </c>
      <c r="B10427" s="1">
        <v>44291</v>
      </c>
      <c r="C10427">
        <v>3</v>
      </c>
    </row>
    <row r="10428" spans="1:3" ht="14.5" x14ac:dyDescent="0.35">
      <c r="A10428" s="104" t="s">
        <v>2344</v>
      </c>
      <c r="B10428" s="1">
        <v>44291</v>
      </c>
      <c r="C10428">
        <v>1</v>
      </c>
    </row>
    <row r="10429" spans="1:3" ht="14.5" x14ac:dyDescent="0.35">
      <c r="A10429" s="104" t="s">
        <v>1901</v>
      </c>
      <c r="B10429" s="1">
        <v>44291</v>
      </c>
      <c r="C10429">
        <v>3</v>
      </c>
    </row>
    <row r="10430" spans="1:3" ht="14.5" x14ac:dyDescent="0.35">
      <c r="A10430" s="104" t="s">
        <v>1455</v>
      </c>
      <c r="B10430" s="1">
        <v>44291</v>
      </c>
      <c r="C10430">
        <v>24</v>
      </c>
    </row>
    <row r="10431" spans="1:3" ht="14.5" x14ac:dyDescent="0.35">
      <c r="A10431" s="104" t="s">
        <v>1580</v>
      </c>
      <c r="B10431" s="1">
        <v>44291</v>
      </c>
      <c r="C10431">
        <v>1</v>
      </c>
    </row>
    <row r="10432" spans="1:3" ht="14.5" x14ac:dyDescent="0.35">
      <c r="A10432" s="104" t="s">
        <v>1580</v>
      </c>
      <c r="B10432" s="1">
        <v>44291</v>
      </c>
      <c r="C10432">
        <v>3</v>
      </c>
    </row>
    <row r="10433" spans="1:3" ht="14.5" x14ac:dyDescent="0.35">
      <c r="A10433" s="104" t="s">
        <v>1952</v>
      </c>
      <c r="B10433" s="1">
        <v>44291</v>
      </c>
      <c r="C10433">
        <v>175</v>
      </c>
    </row>
    <row r="10434" spans="1:3" ht="14.5" x14ac:dyDescent="0.35">
      <c r="A10434" s="104" t="s">
        <v>2312</v>
      </c>
      <c r="B10434" s="1">
        <v>44291</v>
      </c>
      <c r="C10434">
        <v>75</v>
      </c>
    </row>
    <row r="10435" spans="1:3" ht="14.5" x14ac:dyDescent="0.35">
      <c r="A10435" s="104" t="s">
        <v>2580</v>
      </c>
      <c r="B10435" s="1">
        <v>44291</v>
      </c>
      <c r="C10435">
        <v>4</v>
      </c>
    </row>
    <row r="10436" spans="1:3" ht="14.5" x14ac:dyDescent="0.35">
      <c r="A10436" s="104" t="s">
        <v>3890</v>
      </c>
      <c r="B10436" s="1">
        <v>44291</v>
      </c>
      <c r="C10436">
        <v>25</v>
      </c>
    </row>
    <row r="10437" spans="1:3" ht="14.5" x14ac:dyDescent="0.35">
      <c r="A10437" s="104" t="s">
        <v>3891</v>
      </c>
      <c r="B10437" s="1">
        <v>44291</v>
      </c>
      <c r="C10437">
        <v>25</v>
      </c>
    </row>
    <row r="10438" spans="1:3" ht="14.5" x14ac:dyDescent="0.35">
      <c r="A10438" s="104" t="s">
        <v>3892</v>
      </c>
      <c r="B10438" s="1">
        <v>44291</v>
      </c>
      <c r="C10438">
        <v>25</v>
      </c>
    </row>
    <row r="10439" spans="1:3" ht="14.5" x14ac:dyDescent="0.35">
      <c r="A10439" s="104" t="s">
        <v>3893</v>
      </c>
      <c r="B10439" s="1">
        <v>44291</v>
      </c>
      <c r="C10439">
        <v>10</v>
      </c>
    </row>
    <row r="10440" spans="1:3" ht="14.5" x14ac:dyDescent="0.35">
      <c r="A10440" s="104" t="s">
        <v>3394</v>
      </c>
      <c r="B10440" s="1">
        <v>44291</v>
      </c>
      <c r="C10440">
        <v>10</v>
      </c>
    </row>
    <row r="10441" spans="1:3" ht="14.5" x14ac:dyDescent="0.35">
      <c r="A10441" s="104" t="s">
        <v>1574</v>
      </c>
      <c r="B10441" s="1">
        <v>44291</v>
      </c>
      <c r="C10441">
        <v>100</v>
      </c>
    </row>
    <row r="10442" spans="1:3" ht="14.5" x14ac:dyDescent="0.35">
      <c r="A10442" s="104" t="s">
        <v>139</v>
      </c>
      <c r="B10442" s="1">
        <v>44291</v>
      </c>
      <c r="C10442">
        <v>1</v>
      </c>
    </row>
    <row r="10443" spans="1:3" ht="14.5" x14ac:dyDescent="0.35">
      <c r="A10443" s="104" t="s">
        <v>35</v>
      </c>
      <c r="B10443" s="1">
        <v>44291</v>
      </c>
      <c r="C10443">
        <v>5</v>
      </c>
    </row>
    <row r="10444" spans="1:3" ht="14.5" x14ac:dyDescent="0.35">
      <c r="A10444" s="104" t="s">
        <v>13</v>
      </c>
      <c r="B10444" s="1">
        <v>44291</v>
      </c>
      <c r="C10444">
        <v>6</v>
      </c>
    </row>
    <row r="10445" spans="1:3" ht="14.5" x14ac:dyDescent="0.35">
      <c r="A10445" s="104" t="s">
        <v>36</v>
      </c>
      <c r="B10445" s="1">
        <v>44291</v>
      </c>
      <c r="C10445">
        <v>3</v>
      </c>
    </row>
    <row r="10446" spans="1:3" ht="14.5" x14ac:dyDescent="0.35">
      <c r="A10446" s="104" t="s">
        <v>37</v>
      </c>
      <c r="B10446" s="1">
        <v>44291</v>
      </c>
      <c r="C10446">
        <v>2</v>
      </c>
    </row>
    <row r="10447" spans="1:3" ht="14.5" x14ac:dyDescent="0.35">
      <c r="A10447" s="104" t="s">
        <v>237</v>
      </c>
      <c r="B10447" s="1">
        <v>44291</v>
      </c>
      <c r="C10447">
        <v>6</v>
      </c>
    </row>
    <row r="10448" spans="1:3" ht="14.5" x14ac:dyDescent="0.35">
      <c r="A10448" s="104" t="s">
        <v>825</v>
      </c>
      <c r="B10448" s="1">
        <v>44291</v>
      </c>
      <c r="C10448">
        <v>8</v>
      </c>
    </row>
    <row r="10449" spans="1:3" ht="14.5" x14ac:dyDescent="0.35">
      <c r="A10449" s="104" t="s">
        <v>15</v>
      </c>
      <c r="B10449" s="1">
        <v>44291</v>
      </c>
      <c r="C10449">
        <v>10</v>
      </c>
    </row>
    <row r="10450" spans="1:3" ht="14.5" x14ac:dyDescent="0.35">
      <c r="A10450" s="104" t="s">
        <v>108</v>
      </c>
      <c r="B10450" s="1">
        <v>44291</v>
      </c>
      <c r="C10450">
        <v>4</v>
      </c>
    </row>
    <row r="10451" spans="1:3" ht="14.5" x14ac:dyDescent="0.35">
      <c r="A10451" s="104" t="s">
        <v>3894</v>
      </c>
      <c r="B10451" s="1">
        <v>44291</v>
      </c>
      <c r="C10451">
        <v>50</v>
      </c>
    </row>
    <row r="10452" spans="1:3" ht="14.5" x14ac:dyDescent="0.35">
      <c r="A10452" s="104" t="s">
        <v>2317</v>
      </c>
      <c r="B10452" s="1">
        <v>44291</v>
      </c>
      <c r="C10452">
        <v>75</v>
      </c>
    </row>
    <row r="10453" spans="1:3" ht="14.5" x14ac:dyDescent="0.35">
      <c r="A10453" s="104" t="s">
        <v>3895</v>
      </c>
      <c r="B10453" s="1">
        <v>44291</v>
      </c>
      <c r="C10453">
        <v>10</v>
      </c>
    </row>
    <row r="10454" spans="1:3" ht="14.5" x14ac:dyDescent="0.35">
      <c r="A10454" s="104" t="s">
        <v>2052</v>
      </c>
      <c r="B10454" s="1">
        <v>44291</v>
      </c>
      <c r="C10454">
        <v>20</v>
      </c>
    </row>
    <row r="10455" spans="1:3" ht="14.5" x14ac:dyDescent="0.35">
      <c r="A10455" s="104" t="s">
        <v>3896</v>
      </c>
      <c r="B10455" s="1">
        <v>44291</v>
      </c>
      <c r="C10455">
        <v>10</v>
      </c>
    </row>
    <row r="10456" spans="1:3" ht="14.5" x14ac:dyDescent="0.35">
      <c r="A10456" s="104" t="s">
        <v>2867</v>
      </c>
      <c r="B10456" s="1">
        <v>44291</v>
      </c>
      <c r="C10456">
        <v>10</v>
      </c>
    </row>
    <row r="10457" spans="1:3" ht="14.5" x14ac:dyDescent="0.35">
      <c r="A10457" s="104" t="s">
        <v>3897</v>
      </c>
      <c r="B10457" s="1">
        <v>44291</v>
      </c>
      <c r="C10457">
        <v>20</v>
      </c>
    </row>
    <row r="10458" spans="1:3" ht="14.5" x14ac:dyDescent="0.35">
      <c r="A10458" s="104" t="s">
        <v>39</v>
      </c>
      <c r="B10458" s="1">
        <v>44291</v>
      </c>
      <c r="C10458">
        <v>2</v>
      </c>
    </row>
    <row r="10459" spans="1:3" ht="14.5" x14ac:dyDescent="0.35">
      <c r="A10459" s="104" t="s">
        <v>40</v>
      </c>
      <c r="B10459" s="1">
        <v>44291</v>
      </c>
      <c r="C10459">
        <v>2</v>
      </c>
    </row>
    <row r="10460" spans="1:3" ht="14.5" x14ac:dyDescent="0.35">
      <c r="A10460" s="104" t="s">
        <v>151</v>
      </c>
      <c r="B10460" s="1">
        <v>44291</v>
      </c>
      <c r="C10460">
        <v>1</v>
      </c>
    </row>
    <row r="10461" spans="1:3" ht="14.5" x14ac:dyDescent="0.35">
      <c r="A10461" s="104" t="s">
        <v>3898</v>
      </c>
      <c r="B10461" s="1">
        <v>44291</v>
      </c>
      <c r="C10461">
        <v>10</v>
      </c>
    </row>
    <row r="10462" spans="1:3" ht="14.5" x14ac:dyDescent="0.35">
      <c r="A10462" s="104" t="s">
        <v>266</v>
      </c>
      <c r="B10462" s="1">
        <v>44291</v>
      </c>
      <c r="C10462">
        <v>1</v>
      </c>
    </row>
    <row r="10463" spans="1:3" ht="14.5" x14ac:dyDescent="0.35">
      <c r="A10463" s="104" t="s">
        <v>256</v>
      </c>
      <c r="B10463" s="1">
        <v>44291</v>
      </c>
      <c r="C10463">
        <v>3</v>
      </c>
    </row>
    <row r="10464" spans="1:3" ht="14.5" x14ac:dyDescent="0.35">
      <c r="A10464" s="104" t="s">
        <v>1537</v>
      </c>
      <c r="B10464" s="1">
        <v>44291</v>
      </c>
      <c r="C10464">
        <v>100</v>
      </c>
    </row>
    <row r="10465" spans="1:3" ht="14.5" x14ac:dyDescent="0.35">
      <c r="A10465" s="104" t="s">
        <v>1451</v>
      </c>
      <c r="B10465" s="1">
        <v>44291</v>
      </c>
      <c r="C10465">
        <v>100</v>
      </c>
    </row>
    <row r="10466" spans="1:3" ht="14.5" x14ac:dyDescent="0.35">
      <c r="A10466" s="104" t="s">
        <v>2320</v>
      </c>
      <c r="B10466" s="1">
        <v>44291</v>
      </c>
      <c r="C10466">
        <v>25</v>
      </c>
    </row>
    <row r="10467" spans="1:3" ht="14.5" x14ac:dyDescent="0.35">
      <c r="A10467" s="104" t="s">
        <v>1692</v>
      </c>
      <c r="B10467" s="1">
        <v>44291</v>
      </c>
      <c r="C10467">
        <v>50</v>
      </c>
    </row>
    <row r="10468" spans="1:3" ht="14.5" x14ac:dyDescent="0.35">
      <c r="A10468" s="104" t="s">
        <v>1102</v>
      </c>
      <c r="B10468" s="1">
        <v>44291</v>
      </c>
      <c r="C10468">
        <v>20</v>
      </c>
    </row>
    <row r="10469" spans="1:3" ht="14.5" x14ac:dyDescent="0.35">
      <c r="A10469" s="104" t="s">
        <v>2383</v>
      </c>
      <c r="B10469" s="1">
        <v>44291</v>
      </c>
      <c r="C10469">
        <v>16</v>
      </c>
    </row>
    <row r="10470" spans="1:3" ht="14.5" x14ac:dyDescent="0.35">
      <c r="A10470" s="104" t="s">
        <v>2383</v>
      </c>
      <c r="B10470" s="1">
        <v>44291</v>
      </c>
      <c r="C10470">
        <v>16</v>
      </c>
    </row>
    <row r="10471" spans="1:3" ht="14.5" x14ac:dyDescent="0.35">
      <c r="A10471" s="104" t="s">
        <v>1358</v>
      </c>
      <c r="B10471" s="1">
        <v>44291</v>
      </c>
      <c r="C10471">
        <v>32</v>
      </c>
    </row>
    <row r="10472" spans="1:3" ht="14.5" x14ac:dyDescent="0.35">
      <c r="A10472" s="104" t="s">
        <v>3899</v>
      </c>
      <c r="B10472" s="1">
        <v>44291</v>
      </c>
      <c r="C10472">
        <v>16</v>
      </c>
    </row>
    <row r="10473" spans="1:3" ht="14.5" x14ac:dyDescent="0.35">
      <c r="A10473" s="104" t="s">
        <v>3900</v>
      </c>
      <c r="B10473" s="1">
        <v>44291</v>
      </c>
      <c r="C10473">
        <v>16</v>
      </c>
    </row>
    <row r="10474" spans="1:3" ht="14.5" x14ac:dyDescent="0.35">
      <c r="A10474" s="104" t="s">
        <v>1360</v>
      </c>
      <c r="B10474" s="1">
        <v>44291</v>
      </c>
      <c r="C10474">
        <v>16</v>
      </c>
    </row>
    <row r="10475" spans="1:3" ht="14.5" x14ac:dyDescent="0.35">
      <c r="A10475" s="104" t="s">
        <v>2578</v>
      </c>
      <c r="B10475" s="1">
        <v>44291</v>
      </c>
      <c r="C10475">
        <v>8</v>
      </c>
    </row>
    <row r="10476" spans="1:3" ht="14.5" x14ac:dyDescent="0.35">
      <c r="A10476" s="104" t="s">
        <v>2048</v>
      </c>
      <c r="B10476" s="1">
        <v>44291</v>
      </c>
      <c r="C10476">
        <v>8</v>
      </c>
    </row>
    <row r="10477" spans="1:3" ht="14.5" x14ac:dyDescent="0.35">
      <c r="A10477" s="104" t="s">
        <v>3901</v>
      </c>
      <c r="B10477" s="1">
        <v>44291</v>
      </c>
      <c r="C10477">
        <v>16</v>
      </c>
    </row>
    <row r="10478" spans="1:3" ht="14.5" x14ac:dyDescent="0.35">
      <c r="A10478" s="104" t="s">
        <v>3902</v>
      </c>
      <c r="B10478" s="1">
        <v>44291</v>
      </c>
      <c r="C10478">
        <v>16</v>
      </c>
    </row>
    <row r="10479" spans="1:3" ht="14.5" x14ac:dyDescent="0.35">
      <c r="A10479" s="104" t="s">
        <v>1364</v>
      </c>
      <c r="B10479" s="1">
        <v>44291</v>
      </c>
      <c r="C10479">
        <v>3</v>
      </c>
    </row>
    <row r="10480" spans="1:3" ht="14.5" x14ac:dyDescent="0.35">
      <c r="A10480" s="104" t="s">
        <v>2045</v>
      </c>
      <c r="B10480" s="1">
        <v>44291</v>
      </c>
      <c r="C10480">
        <v>4</v>
      </c>
    </row>
    <row r="10481" spans="1:3" ht="14.5" x14ac:dyDescent="0.35">
      <c r="A10481" s="104" t="s">
        <v>3415</v>
      </c>
      <c r="B10481" s="1">
        <v>44291</v>
      </c>
      <c r="C10481">
        <v>1</v>
      </c>
    </row>
    <row r="10482" spans="1:3" ht="14.5" x14ac:dyDescent="0.35">
      <c r="A10482" s="104" t="s">
        <v>2556</v>
      </c>
      <c r="B10482" s="1">
        <v>44291</v>
      </c>
      <c r="C10482">
        <v>32</v>
      </c>
    </row>
    <row r="10483" spans="1:3" ht="14.5" x14ac:dyDescent="0.35">
      <c r="A10483" s="104" t="s">
        <v>2030</v>
      </c>
      <c r="B10483" s="1">
        <v>44291</v>
      </c>
      <c r="C10483">
        <v>2</v>
      </c>
    </row>
    <row r="10484" spans="1:3" ht="14.5" x14ac:dyDescent="0.35">
      <c r="A10484" s="104" t="s">
        <v>42</v>
      </c>
      <c r="B10484" s="1">
        <v>44291</v>
      </c>
      <c r="C10484">
        <v>12</v>
      </c>
    </row>
    <row r="10485" spans="1:3" ht="14.5" x14ac:dyDescent="0.35">
      <c r="A10485" s="104" t="s">
        <v>568</v>
      </c>
      <c r="B10485" s="1">
        <v>44291</v>
      </c>
      <c r="C10485">
        <v>20</v>
      </c>
    </row>
    <row r="10486" spans="1:3" ht="14.5" x14ac:dyDescent="0.35">
      <c r="A10486" s="104" t="s">
        <v>1965</v>
      </c>
      <c r="B10486" s="1">
        <v>44291</v>
      </c>
      <c r="C10486">
        <v>64</v>
      </c>
    </row>
    <row r="10487" spans="1:3" ht="14.5" x14ac:dyDescent="0.35">
      <c r="A10487" s="104" t="s">
        <v>3903</v>
      </c>
      <c r="B10487" s="1">
        <v>44291</v>
      </c>
      <c r="C10487">
        <v>50</v>
      </c>
    </row>
    <row r="10488" spans="1:3" ht="14.5" x14ac:dyDescent="0.35">
      <c r="A10488" s="104" t="s">
        <v>258</v>
      </c>
      <c r="B10488" s="1">
        <v>44291</v>
      </c>
      <c r="C10488">
        <v>16</v>
      </c>
    </row>
    <row r="10489" spans="1:3" ht="14.5" x14ac:dyDescent="0.35">
      <c r="A10489" s="104" t="s">
        <v>1988</v>
      </c>
      <c r="B10489" s="1">
        <v>44291</v>
      </c>
      <c r="C10489">
        <v>100</v>
      </c>
    </row>
    <row r="10490" spans="1:3" ht="14.5" x14ac:dyDescent="0.35">
      <c r="A10490" s="104" t="s">
        <v>327</v>
      </c>
      <c r="B10490" s="1">
        <v>44291</v>
      </c>
      <c r="C10490">
        <v>16</v>
      </c>
    </row>
    <row r="10491" spans="1:3" ht="14.5" x14ac:dyDescent="0.35">
      <c r="A10491" s="104" t="s">
        <v>259</v>
      </c>
      <c r="B10491" s="1">
        <v>44291</v>
      </c>
      <c r="C10491">
        <v>32</v>
      </c>
    </row>
    <row r="10492" spans="1:3" ht="14.5" x14ac:dyDescent="0.35">
      <c r="A10492" s="104" t="s">
        <v>3420</v>
      </c>
      <c r="B10492" s="1">
        <v>44291</v>
      </c>
      <c r="C10492">
        <v>16</v>
      </c>
    </row>
    <row r="10493" spans="1:3" ht="14.5" x14ac:dyDescent="0.35">
      <c r="A10493" s="104" t="s">
        <v>1103</v>
      </c>
      <c r="B10493" s="1">
        <v>44291</v>
      </c>
      <c r="C10493">
        <v>8</v>
      </c>
    </row>
    <row r="10494" spans="1:3" ht="14.5" x14ac:dyDescent="0.35">
      <c r="A10494" s="104" t="s">
        <v>998</v>
      </c>
      <c r="B10494" s="1">
        <v>44291</v>
      </c>
      <c r="C10494">
        <v>4</v>
      </c>
    </row>
    <row r="10495" spans="1:3" ht="14.5" x14ac:dyDescent="0.35">
      <c r="A10495" s="104" t="s">
        <v>1104</v>
      </c>
      <c r="B10495" s="1">
        <v>44291</v>
      </c>
      <c r="C10495">
        <v>4</v>
      </c>
    </row>
    <row r="10496" spans="1:3" ht="14.5" x14ac:dyDescent="0.35">
      <c r="A10496" s="104" t="s">
        <v>152</v>
      </c>
      <c r="B10496" s="1">
        <v>44291</v>
      </c>
      <c r="C10496">
        <v>20</v>
      </c>
    </row>
    <row r="10497" spans="1:3" ht="14.5" x14ac:dyDescent="0.35">
      <c r="A10497" s="104" t="s">
        <v>167</v>
      </c>
      <c r="B10497" s="1">
        <v>44291</v>
      </c>
      <c r="C10497">
        <v>20</v>
      </c>
    </row>
    <row r="10498" spans="1:3" ht="14.5" x14ac:dyDescent="0.35">
      <c r="A10498" s="104" t="s">
        <v>3904</v>
      </c>
      <c r="B10498" s="1">
        <v>44291</v>
      </c>
      <c r="C10498">
        <v>80</v>
      </c>
    </row>
    <row r="10499" spans="1:3" ht="14.5" x14ac:dyDescent="0.35">
      <c r="A10499" s="104" t="s">
        <v>1868</v>
      </c>
      <c r="B10499" s="1">
        <v>44291</v>
      </c>
      <c r="C10499">
        <v>1</v>
      </c>
    </row>
    <row r="10500" spans="1:3" ht="14.5" x14ac:dyDescent="0.35">
      <c r="A10500" s="104" t="s">
        <v>3021</v>
      </c>
      <c r="B10500" s="1">
        <v>44291</v>
      </c>
      <c r="C10500">
        <v>1</v>
      </c>
    </row>
    <row r="10501" spans="1:3" ht="14.5" x14ac:dyDescent="0.35">
      <c r="A10501" s="104" t="s">
        <v>3905</v>
      </c>
      <c r="B10501" s="1">
        <v>44291</v>
      </c>
      <c r="C10501">
        <v>17</v>
      </c>
    </row>
    <row r="10502" spans="1:3" ht="14.5" x14ac:dyDescent="0.35">
      <c r="A10502" s="104" t="s">
        <v>3395</v>
      </c>
      <c r="B10502" s="1">
        <v>44291</v>
      </c>
      <c r="C10502">
        <v>1</v>
      </c>
    </row>
    <row r="10503" spans="1:3" ht="14.5" x14ac:dyDescent="0.35">
      <c r="A10503" s="104" t="s">
        <v>2285</v>
      </c>
      <c r="B10503" s="1">
        <v>44291</v>
      </c>
      <c r="C10503">
        <v>7</v>
      </c>
    </row>
    <row r="10504" spans="1:3" ht="14.5" x14ac:dyDescent="0.35">
      <c r="A10504" s="104" t="s">
        <v>1890</v>
      </c>
      <c r="B10504" s="1">
        <v>44291</v>
      </c>
      <c r="C10504">
        <v>100</v>
      </c>
    </row>
    <row r="10505" spans="1:3" ht="14.5" x14ac:dyDescent="0.35">
      <c r="A10505" s="104" t="s">
        <v>2359</v>
      </c>
      <c r="B10505" s="1">
        <v>44291</v>
      </c>
      <c r="C10505">
        <v>8</v>
      </c>
    </row>
    <row r="10506" spans="1:3" ht="14.5" x14ac:dyDescent="0.35">
      <c r="A10506" s="104" t="s">
        <v>2823</v>
      </c>
      <c r="B10506" s="1">
        <v>44291</v>
      </c>
      <c r="C10506">
        <v>8</v>
      </c>
    </row>
    <row r="10507" spans="1:3" ht="14.5" x14ac:dyDescent="0.35">
      <c r="A10507" s="104" t="s">
        <v>1658</v>
      </c>
      <c r="B10507" s="1">
        <v>44291</v>
      </c>
      <c r="C10507">
        <v>96</v>
      </c>
    </row>
    <row r="10508" spans="1:3" ht="14.5" x14ac:dyDescent="0.35">
      <c r="A10508" s="104" t="s">
        <v>2567</v>
      </c>
      <c r="B10508" s="1">
        <v>44291</v>
      </c>
      <c r="C10508">
        <v>11</v>
      </c>
    </row>
    <row r="10509" spans="1:3" ht="14.5" x14ac:dyDescent="0.35">
      <c r="A10509" s="104" t="s">
        <v>2214</v>
      </c>
      <c r="B10509" s="1">
        <v>44291</v>
      </c>
      <c r="C10509">
        <v>16</v>
      </c>
    </row>
    <row r="10510" spans="1:3" ht="14.5" x14ac:dyDescent="0.35">
      <c r="A10510" s="104" t="s">
        <v>1688</v>
      </c>
      <c r="B10510" s="1">
        <v>44291</v>
      </c>
      <c r="C10510">
        <v>32</v>
      </c>
    </row>
    <row r="10511" spans="1:3" ht="14.5" x14ac:dyDescent="0.35">
      <c r="A10511" s="104" t="s">
        <v>1709</v>
      </c>
      <c r="B10511" s="1">
        <v>44291</v>
      </c>
      <c r="C10511">
        <v>16</v>
      </c>
    </row>
    <row r="10512" spans="1:3" ht="14.5" x14ac:dyDescent="0.35">
      <c r="A10512" s="104" t="s">
        <v>3906</v>
      </c>
      <c r="B10512" s="1">
        <v>44291</v>
      </c>
      <c r="C10512">
        <v>4</v>
      </c>
    </row>
    <row r="10513" spans="1:3" ht="14.5" x14ac:dyDescent="0.35">
      <c r="A10513" s="104" t="s">
        <v>2566</v>
      </c>
      <c r="B10513" s="1">
        <v>44291</v>
      </c>
      <c r="C10513">
        <v>48</v>
      </c>
    </row>
    <row r="10514" spans="1:3" ht="14.5" x14ac:dyDescent="0.35">
      <c r="A10514" s="104" t="s">
        <v>3907</v>
      </c>
      <c r="B10514" s="1">
        <v>44291</v>
      </c>
      <c r="C10514">
        <v>48</v>
      </c>
    </row>
    <row r="10515" spans="1:3" ht="14.5" x14ac:dyDescent="0.35">
      <c r="A10515" s="104" t="s">
        <v>3908</v>
      </c>
      <c r="B10515" s="1">
        <v>44291</v>
      </c>
      <c r="C10515">
        <v>50</v>
      </c>
    </row>
    <row r="10516" spans="1:3" ht="14.5" x14ac:dyDescent="0.35">
      <c r="A10516" s="104" t="s">
        <v>2224</v>
      </c>
      <c r="B10516" s="1">
        <v>44291</v>
      </c>
      <c r="C10516">
        <v>32</v>
      </c>
    </row>
    <row r="10517" spans="1:3" ht="14.5" x14ac:dyDescent="0.35">
      <c r="A10517" s="104" t="s">
        <v>2224</v>
      </c>
      <c r="B10517" s="1">
        <v>44291</v>
      </c>
      <c r="C10517">
        <v>64</v>
      </c>
    </row>
    <row r="10518" spans="1:3" ht="14.5" x14ac:dyDescent="0.35">
      <c r="A10518" s="104" t="s">
        <v>2169</v>
      </c>
      <c r="B10518" s="1">
        <v>44291</v>
      </c>
      <c r="C10518">
        <v>80</v>
      </c>
    </row>
    <row r="10519" spans="1:3" ht="14.5" x14ac:dyDescent="0.35">
      <c r="A10519" s="104" t="s">
        <v>2276</v>
      </c>
      <c r="B10519" s="1">
        <v>44291</v>
      </c>
      <c r="C10519">
        <v>48</v>
      </c>
    </row>
    <row r="10520" spans="1:3" ht="14.5" x14ac:dyDescent="0.35">
      <c r="A10520" s="104" t="s">
        <v>3909</v>
      </c>
      <c r="B10520" s="1">
        <v>44291</v>
      </c>
      <c r="C10520">
        <v>28</v>
      </c>
    </row>
    <row r="10521" spans="1:3" ht="14.5" x14ac:dyDescent="0.35">
      <c r="A10521" s="104" t="s">
        <v>3880</v>
      </c>
      <c r="B10521" s="1">
        <v>44291</v>
      </c>
      <c r="C10521">
        <v>16</v>
      </c>
    </row>
    <row r="10522" spans="1:3" ht="14.5" x14ac:dyDescent="0.35">
      <c r="A10522" s="104" t="s">
        <v>3595</v>
      </c>
      <c r="B10522" s="1">
        <v>44291</v>
      </c>
      <c r="C10522">
        <v>24</v>
      </c>
    </row>
    <row r="10523" spans="1:3" ht="14.5" x14ac:dyDescent="0.35">
      <c r="A10523" s="104" t="s">
        <v>3910</v>
      </c>
      <c r="B10523" s="1">
        <v>44291</v>
      </c>
      <c r="C10523">
        <v>16</v>
      </c>
    </row>
    <row r="10524" spans="1:3" ht="14.5" x14ac:dyDescent="0.35">
      <c r="A10524" s="104" t="s">
        <v>3911</v>
      </c>
      <c r="B10524" s="1">
        <v>44291</v>
      </c>
      <c r="C10524">
        <v>20</v>
      </c>
    </row>
    <row r="10525" spans="1:3" ht="14.5" x14ac:dyDescent="0.35">
      <c r="A10525" s="104" t="s">
        <v>1755</v>
      </c>
      <c r="B10525" s="1">
        <v>44291</v>
      </c>
      <c r="C10525">
        <v>48</v>
      </c>
    </row>
    <row r="10526" spans="1:3" ht="14.5" x14ac:dyDescent="0.35">
      <c r="A10526" s="104" t="s">
        <v>3426</v>
      </c>
      <c r="B10526" s="1">
        <v>44291</v>
      </c>
      <c r="C10526">
        <v>16</v>
      </c>
    </row>
    <row r="10527" spans="1:3" ht="14.5" x14ac:dyDescent="0.35">
      <c r="A10527" s="104" t="s">
        <v>3428</v>
      </c>
      <c r="B10527" s="1">
        <v>44291</v>
      </c>
      <c r="C10527">
        <v>16</v>
      </c>
    </row>
    <row r="10528" spans="1:3" ht="14.5" x14ac:dyDescent="0.35">
      <c r="A10528" s="104" t="s">
        <v>1941</v>
      </c>
      <c r="B10528" s="1">
        <v>44291</v>
      </c>
      <c r="C10528">
        <v>4</v>
      </c>
    </row>
    <row r="10529" spans="1:3" ht="14.5" x14ac:dyDescent="0.35">
      <c r="A10529" s="104" t="s">
        <v>2184</v>
      </c>
      <c r="B10529" s="1">
        <v>44291</v>
      </c>
      <c r="C10529">
        <v>16</v>
      </c>
    </row>
    <row r="10530" spans="1:3" ht="14.5" x14ac:dyDescent="0.35">
      <c r="A10530" s="104" t="s">
        <v>3804</v>
      </c>
      <c r="B10530" s="1">
        <v>44291</v>
      </c>
      <c r="C10530">
        <v>4</v>
      </c>
    </row>
    <row r="10531" spans="1:3" ht="14.5" x14ac:dyDescent="0.35">
      <c r="A10531" s="104" t="s">
        <v>3912</v>
      </c>
      <c r="B10531" s="1">
        <v>44291</v>
      </c>
      <c r="C10531">
        <v>4</v>
      </c>
    </row>
    <row r="10532" spans="1:3" ht="14.5" x14ac:dyDescent="0.35">
      <c r="A10532" s="104" t="s">
        <v>3913</v>
      </c>
      <c r="B10532" s="1">
        <v>44291</v>
      </c>
      <c r="C10532">
        <v>20</v>
      </c>
    </row>
    <row r="10533" spans="1:3" ht="14.5" x14ac:dyDescent="0.35">
      <c r="A10533" s="104" t="s">
        <v>1396</v>
      </c>
      <c r="B10533" s="1">
        <v>44291</v>
      </c>
      <c r="C10533">
        <v>4</v>
      </c>
    </row>
    <row r="10534" spans="1:3" ht="14.5" x14ac:dyDescent="0.35">
      <c r="A10534" s="104" t="s">
        <v>1400</v>
      </c>
      <c r="B10534" s="1">
        <v>44291</v>
      </c>
      <c r="C10534">
        <v>16</v>
      </c>
    </row>
    <row r="10535" spans="1:3" ht="14.5" x14ac:dyDescent="0.35">
      <c r="A10535" s="104" t="s">
        <v>2301</v>
      </c>
      <c r="B10535" s="1">
        <v>44291</v>
      </c>
      <c r="C10535">
        <v>16</v>
      </c>
    </row>
    <row r="10536" spans="1:3" ht="14.5" x14ac:dyDescent="0.35">
      <c r="A10536" s="104" t="s">
        <v>148</v>
      </c>
      <c r="B10536" s="1">
        <v>44291</v>
      </c>
      <c r="C10536">
        <v>4</v>
      </c>
    </row>
    <row r="10537" spans="1:3" ht="14.5" x14ac:dyDescent="0.35">
      <c r="A10537" s="104" t="s">
        <v>452</v>
      </c>
      <c r="B10537" s="1">
        <v>44291</v>
      </c>
      <c r="C10537">
        <v>12</v>
      </c>
    </row>
    <row r="10538" spans="1:3" ht="14.5" x14ac:dyDescent="0.35">
      <c r="A10538" s="104" t="s">
        <v>1105</v>
      </c>
      <c r="B10538" s="1">
        <v>44291</v>
      </c>
      <c r="C10538">
        <v>16</v>
      </c>
    </row>
    <row r="10539" spans="1:3" ht="14.5" x14ac:dyDescent="0.35">
      <c r="A10539" s="104" t="s">
        <v>59</v>
      </c>
      <c r="B10539" s="1">
        <v>44291</v>
      </c>
      <c r="C10539">
        <v>8</v>
      </c>
    </row>
    <row r="10540" spans="1:3" ht="14.5" x14ac:dyDescent="0.35">
      <c r="A10540" s="104" t="s">
        <v>364</v>
      </c>
      <c r="B10540" s="1">
        <v>44291</v>
      </c>
      <c r="C10540">
        <v>4</v>
      </c>
    </row>
    <row r="10541" spans="1:3" ht="14.5" x14ac:dyDescent="0.35">
      <c r="A10541" s="104" t="s">
        <v>120</v>
      </c>
      <c r="B10541" s="1">
        <v>44291</v>
      </c>
      <c r="C10541">
        <v>32</v>
      </c>
    </row>
    <row r="10542" spans="1:3" ht="14.5" x14ac:dyDescent="0.35">
      <c r="A10542" s="104" t="s">
        <v>1866</v>
      </c>
      <c r="B10542" s="1">
        <v>44291</v>
      </c>
      <c r="C10542">
        <v>36</v>
      </c>
    </row>
    <row r="10543" spans="1:3" ht="14.5" x14ac:dyDescent="0.35">
      <c r="A10543" s="104" t="s">
        <v>2163</v>
      </c>
      <c r="B10543" s="1">
        <v>44291</v>
      </c>
      <c r="C10543">
        <v>16</v>
      </c>
    </row>
    <row r="10544" spans="1:3" ht="14.5" x14ac:dyDescent="0.35">
      <c r="A10544" s="104" t="s">
        <v>1405</v>
      </c>
      <c r="B10544" s="1">
        <v>44291</v>
      </c>
      <c r="C10544">
        <v>32</v>
      </c>
    </row>
    <row r="10545" spans="1:3" ht="14.5" x14ac:dyDescent="0.35">
      <c r="A10545" s="104" t="s">
        <v>1919</v>
      </c>
      <c r="B10545" s="1">
        <v>44291</v>
      </c>
      <c r="C10545">
        <v>16</v>
      </c>
    </row>
    <row r="10546" spans="1:3" ht="14.5" x14ac:dyDescent="0.35">
      <c r="A10546" s="104" t="s">
        <v>1514</v>
      </c>
      <c r="B10546" s="1">
        <v>44291</v>
      </c>
      <c r="C10546">
        <v>6</v>
      </c>
    </row>
    <row r="10547" spans="1:3" ht="14.5" x14ac:dyDescent="0.35">
      <c r="A10547" s="104" t="s">
        <v>2540</v>
      </c>
      <c r="B10547" s="1">
        <v>44291</v>
      </c>
      <c r="C10547">
        <v>16</v>
      </c>
    </row>
    <row r="10548" spans="1:3" ht="14.5" x14ac:dyDescent="0.35">
      <c r="A10548" s="104" t="s">
        <v>3075</v>
      </c>
      <c r="B10548" s="1">
        <v>44291</v>
      </c>
      <c r="C10548">
        <v>10</v>
      </c>
    </row>
    <row r="10549" spans="1:3" ht="14.5" x14ac:dyDescent="0.35">
      <c r="A10549" s="104" t="s">
        <v>2734</v>
      </c>
      <c r="B10549" s="1">
        <v>44291</v>
      </c>
      <c r="C10549">
        <v>4</v>
      </c>
    </row>
    <row r="10550" spans="1:3" ht="14.5" x14ac:dyDescent="0.35">
      <c r="A10550" s="104" t="s">
        <v>2734</v>
      </c>
      <c r="B10550" s="1">
        <v>44291</v>
      </c>
      <c r="C10550">
        <v>4</v>
      </c>
    </row>
    <row r="10551" spans="1:3" ht="14.5" x14ac:dyDescent="0.35">
      <c r="A10551" s="104" t="s">
        <v>3077</v>
      </c>
      <c r="B10551" s="1">
        <v>44291</v>
      </c>
      <c r="C10551">
        <v>10</v>
      </c>
    </row>
    <row r="10552" spans="1:3" ht="14.5" x14ac:dyDescent="0.35">
      <c r="A10552" s="104" t="s">
        <v>3630</v>
      </c>
      <c r="B10552" s="1">
        <v>44291</v>
      </c>
      <c r="C10552">
        <v>8</v>
      </c>
    </row>
    <row r="10553" spans="1:3" ht="14.5" x14ac:dyDescent="0.35">
      <c r="A10553" s="104" t="s">
        <v>1922</v>
      </c>
      <c r="B10553" s="1">
        <v>44291</v>
      </c>
      <c r="C10553">
        <v>8</v>
      </c>
    </row>
    <row r="10554" spans="1:3" ht="14.5" x14ac:dyDescent="0.35">
      <c r="A10554" s="104" t="s">
        <v>3914</v>
      </c>
      <c r="B10554" s="1">
        <v>44291</v>
      </c>
      <c r="C10554">
        <v>4</v>
      </c>
    </row>
    <row r="10555" spans="1:3" ht="14.5" x14ac:dyDescent="0.35">
      <c r="A10555" s="104" t="s">
        <v>2668</v>
      </c>
      <c r="B10555" s="1">
        <v>44291</v>
      </c>
      <c r="C10555">
        <v>6</v>
      </c>
    </row>
    <row r="10556" spans="1:3" ht="14.5" x14ac:dyDescent="0.35">
      <c r="A10556" s="104" t="s">
        <v>3915</v>
      </c>
      <c r="B10556" s="1">
        <v>44291</v>
      </c>
      <c r="C10556">
        <v>8</v>
      </c>
    </row>
    <row r="10557" spans="1:3" ht="14.5" x14ac:dyDescent="0.35">
      <c r="A10557" s="104" t="s">
        <v>2176</v>
      </c>
      <c r="B10557" s="1">
        <v>44291</v>
      </c>
      <c r="C10557">
        <v>16</v>
      </c>
    </row>
    <row r="10558" spans="1:3" ht="14.5" x14ac:dyDescent="0.35">
      <c r="A10558" s="104" t="s">
        <v>2568</v>
      </c>
      <c r="B10558" s="1">
        <v>44291</v>
      </c>
      <c r="C10558">
        <v>4</v>
      </c>
    </row>
    <row r="10559" spans="1:3" ht="14.5" x14ac:dyDescent="0.35">
      <c r="A10559" s="104" t="s">
        <v>2738</v>
      </c>
      <c r="B10559" s="1">
        <v>44291</v>
      </c>
      <c r="C10559">
        <v>12</v>
      </c>
    </row>
    <row r="10560" spans="1:3" ht="14.5" x14ac:dyDescent="0.35">
      <c r="A10560" s="104" t="s">
        <v>2671</v>
      </c>
      <c r="B10560" s="1">
        <v>44291</v>
      </c>
      <c r="C10560">
        <v>4</v>
      </c>
    </row>
    <row r="10561" spans="1:3" ht="14.5" x14ac:dyDescent="0.35">
      <c r="A10561" s="104" t="s">
        <v>3826</v>
      </c>
      <c r="B10561" s="1">
        <v>44291</v>
      </c>
      <c r="C10561">
        <v>8</v>
      </c>
    </row>
    <row r="10562" spans="1:3" ht="14.5" x14ac:dyDescent="0.35">
      <c r="A10562" s="104" t="s">
        <v>3916</v>
      </c>
      <c r="B10562" s="1">
        <v>44291</v>
      </c>
      <c r="C10562">
        <v>4</v>
      </c>
    </row>
    <row r="10563" spans="1:3" ht="14.5" x14ac:dyDescent="0.35">
      <c r="A10563" s="104" t="s">
        <v>2047</v>
      </c>
      <c r="B10563" s="1">
        <v>44291</v>
      </c>
      <c r="C10563">
        <v>16</v>
      </c>
    </row>
    <row r="10564" spans="1:3" ht="14.5" x14ac:dyDescent="0.35">
      <c r="A10564" s="104" t="s">
        <v>3397</v>
      </c>
      <c r="B10564" s="1">
        <v>44291</v>
      </c>
      <c r="C10564">
        <v>8</v>
      </c>
    </row>
    <row r="10565" spans="1:3" ht="14.5" x14ac:dyDescent="0.35">
      <c r="A10565" s="104" t="s">
        <v>2284</v>
      </c>
      <c r="B10565" s="1">
        <v>44291</v>
      </c>
      <c r="C10565">
        <v>10</v>
      </c>
    </row>
    <row r="10566" spans="1:3" ht="14.5" x14ac:dyDescent="0.35">
      <c r="A10566" s="104" t="s">
        <v>3917</v>
      </c>
      <c r="B10566" s="1">
        <v>44291</v>
      </c>
      <c r="C10566">
        <v>8</v>
      </c>
    </row>
    <row r="10567" spans="1:3" ht="14.5" x14ac:dyDescent="0.35">
      <c r="A10567" s="104" t="s">
        <v>3918</v>
      </c>
      <c r="B10567" s="1">
        <v>44291</v>
      </c>
      <c r="C10567">
        <v>6</v>
      </c>
    </row>
    <row r="10568" spans="1:3" ht="14.5" x14ac:dyDescent="0.35">
      <c r="A10568" s="104" t="s">
        <v>3127</v>
      </c>
      <c r="B10568" s="1">
        <v>44291</v>
      </c>
      <c r="C10568">
        <v>16</v>
      </c>
    </row>
    <row r="10569" spans="1:3" ht="14.5" x14ac:dyDescent="0.35">
      <c r="A10569" s="104" t="s">
        <v>2178</v>
      </c>
      <c r="B10569" s="1">
        <v>44291</v>
      </c>
      <c r="C10569">
        <v>12</v>
      </c>
    </row>
    <row r="10570" spans="1:3" ht="14.5" x14ac:dyDescent="0.35">
      <c r="A10570" s="104" t="s">
        <v>1491</v>
      </c>
      <c r="B10570" s="1">
        <v>44291</v>
      </c>
      <c r="C10570">
        <v>96</v>
      </c>
    </row>
    <row r="10571" spans="1:3" ht="14.5" x14ac:dyDescent="0.35">
      <c r="A10571" s="104" t="s">
        <v>3014</v>
      </c>
      <c r="B10571" s="1">
        <v>44291</v>
      </c>
      <c r="C10571">
        <v>2</v>
      </c>
    </row>
    <row r="10572" spans="1:3" ht="14.5" x14ac:dyDescent="0.35">
      <c r="A10572" s="104" t="s">
        <v>2897</v>
      </c>
      <c r="B10572" s="1">
        <v>44291</v>
      </c>
      <c r="C10572">
        <v>4</v>
      </c>
    </row>
    <row r="10573" spans="1:3" ht="14.5" x14ac:dyDescent="0.35">
      <c r="A10573" s="104" t="s">
        <v>2897</v>
      </c>
      <c r="B10573" s="1">
        <v>44291</v>
      </c>
      <c r="C10573">
        <v>8</v>
      </c>
    </row>
    <row r="10574" spans="1:3" ht="14.5" x14ac:dyDescent="0.35">
      <c r="A10574" s="104" t="s">
        <v>3786</v>
      </c>
      <c r="B10574" s="1">
        <v>44291</v>
      </c>
      <c r="C10574">
        <v>8</v>
      </c>
    </row>
    <row r="10575" spans="1:3" ht="14.5" x14ac:dyDescent="0.35">
      <c r="A10575" s="104" t="s">
        <v>3448</v>
      </c>
      <c r="B10575" s="1">
        <v>44291</v>
      </c>
      <c r="C10575">
        <v>6</v>
      </c>
    </row>
    <row r="10576" spans="1:3" ht="14.5" x14ac:dyDescent="0.35">
      <c r="A10576" s="104" t="s">
        <v>1434</v>
      </c>
      <c r="B10576" s="1">
        <v>44291</v>
      </c>
      <c r="C10576">
        <v>12</v>
      </c>
    </row>
    <row r="10577" spans="1:3" ht="14.5" x14ac:dyDescent="0.35">
      <c r="A10577" s="104" t="s">
        <v>1880</v>
      </c>
      <c r="B10577" s="1">
        <v>44291</v>
      </c>
      <c r="C10577">
        <v>4</v>
      </c>
    </row>
    <row r="10578" spans="1:3" ht="14.5" x14ac:dyDescent="0.35">
      <c r="A10578" s="104" t="s">
        <v>1954</v>
      </c>
      <c r="B10578" s="1">
        <v>44291</v>
      </c>
      <c r="C10578">
        <v>4</v>
      </c>
    </row>
    <row r="10579" spans="1:3" ht="14.5" x14ac:dyDescent="0.35">
      <c r="A10579" s="104" t="s">
        <v>1498</v>
      </c>
      <c r="B10579" s="1">
        <v>44291</v>
      </c>
      <c r="C10579">
        <v>16</v>
      </c>
    </row>
    <row r="10580" spans="1:3" ht="14.5" x14ac:dyDescent="0.35">
      <c r="A10580" s="104" t="s">
        <v>1448</v>
      </c>
      <c r="B10580" s="1">
        <v>44291</v>
      </c>
      <c r="C10580">
        <v>4</v>
      </c>
    </row>
    <row r="10581" spans="1:3" ht="14.5" x14ac:dyDescent="0.35">
      <c r="A10581" s="104" t="s">
        <v>2292</v>
      </c>
      <c r="B10581" s="1">
        <v>44291</v>
      </c>
      <c r="C10581">
        <v>32</v>
      </c>
    </row>
    <row r="10582" spans="1:3" ht="14.5" x14ac:dyDescent="0.35">
      <c r="A10582" s="104" t="s">
        <v>1589</v>
      </c>
      <c r="B10582" s="1">
        <v>44291</v>
      </c>
      <c r="C10582">
        <v>128</v>
      </c>
    </row>
    <row r="10583" spans="1:3" ht="14.5" x14ac:dyDescent="0.35">
      <c r="A10583" s="104" t="s">
        <v>1659</v>
      </c>
      <c r="B10583" s="1">
        <v>44291</v>
      </c>
      <c r="C10583">
        <v>40</v>
      </c>
    </row>
    <row r="10584" spans="1:3" ht="14.5" x14ac:dyDescent="0.35">
      <c r="A10584" s="104" t="s">
        <v>1656</v>
      </c>
      <c r="B10584" s="1">
        <v>44291</v>
      </c>
      <c r="C10584">
        <v>32</v>
      </c>
    </row>
    <row r="10585" spans="1:3" ht="14.5" x14ac:dyDescent="0.35">
      <c r="A10585" s="104" t="s">
        <v>2757</v>
      </c>
      <c r="B10585" s="1">
        <v>44291</v>
      </c>
      <c r="C10585">
        <v>12</v>
      </c>
    </row>
    <row r="10586" spans="1:3" ht="14.5" x14ac:dyDescent="0.35">
      <c r="A10586" s="104" t="s">
        <v>1431</v>
      </c>
      <c r="B10586" s="1">
        <v>44291</v>
      </c>
      <c r="C10586">
        <v>52</v>
      </c>
    </row>
    <row r="10587" spans="1:3" ht="14.5" x14ac:dyDescent="0.35">
      <c r="A10587" s="104" t="s">
        <v>1431</v>
      </c>
      <c r="B10587" s="1">
        <v>44291</v>
      </c>
      <c r="C10587">
        <v>44</v>
      </c>
    </row>
    <row r="10588" spans="1:3" ht="14.5" x14ac:dyDescent="0.35">
      <c r="A10588" s="104" t="s">
        <v>2758</v>
      </c>
      <c r="B10588" s="1">
        <v>44291</v>
      </c>
      <c r="C10588">
        <v>2</v>
      </c>
    </row>
    <row r="10589" spans="1:3" ht="14.5" x14ac:dyDescent="0.35">
      <c r="A10589" s="104" t="s">
        <v>3919</v>
      </c>
      <c r="B10589" s="1">
        <v>44291</v>
      </c>
      <c r="C10589">
        <v>8</v>
      </c>
    </row>
    <row r="10590" spans="1:3" ht="14.5" x14ac:dyDescent="0.35">
      <c r="A10590" s="104" t="s">
        <v>61</v>
      </c>
      <c r="B10590" s="1">
        <v>44291</v>
      </c>
      <c r="C10590">
        <v>3</v>
      </c>
    </row>
    <row r="10591" spans="1:3" ht="14.5" x14ac:dyDescent="0.35">
      <c r="A10591" s="104" t="s">
        <v>64</v>
      </c>
      <c r="B10591" s="1">
        <v>44291</v>
      </c>
      <c r="C10591">
        <v>10</v>
      </c>
    </row>
    <row r="10592" spans="1:3" ht="14.5" x14ac:dyDescent="0.35">
      <c r="A10592" s="104" t="s">
        <v>121</v>
      </c>
      <c r="B10592" s="1">
        <v>44291</v>
      </c>
      <c r="C10592">
        <v>4</v>
      </c>
    </row>
    <row r="10593" spans="1:3" ht="14.5" x14ac:dyDescent="0.35">
      <c r="A10593" s="104" t="s">
        <v>2680</v>
      </c>
      <c r="B10593" s="1">
        <v>44291</v>
      </c>
      <c r="C10593">
        <v>12</v>
      </c>
    </row>
    <row r="10594" spans="1:3" ht="14.5" x14ac:dyDescent="0.35">
      <c r="A10594" s="104" t="s">
        <v>1458</v>
      </c>
      <c r="B10594" s="1">
        <v>44291</v>
      </c>
      <c r="C10594">
        <v>100</v>
      </c>
    </row>
    <row r="10595" spans="1:3" ht="14.5" x14ac:dyDescent="0.35">
      <c r="A10595" s="104" t="s">
        <v>1456</v>
      </c>
      <c r="B10595" s="1">
        <v>44291</v>
      </c>
      <c r="C10595">
        <v>32</v>
      </c>
    </row>
    <row r="10596" spans="1:3" ht="14.5" x14ac:dyDescent="0.35">
      <c r="A10596" s="104" t="s">
        <v>2034</v>
      </c>
      <c r="B10596" s="1">
        <v>44291</v>
      </c>
      <c r="C10596">
        <v>16</v>
      </c>
    </row>
    <row r="10597" spans="1:3" ht="14.5" x14ac:dyDescent="0.35">
      <c r="A10597" s="104" t="s">
        <v>6</v>
      </c>
      <c r="B10597" s="1">
        <v>44291</v>
      </c>
      <c r="C10597">
        <v>25</v>
      </c>
    </row>
    <row r="10598" spans="1:3" ht="14.5" x14ac:dyDescent="0.35">
      <c r="A10598" s="104" t="s">
        <v>7</v>
      </c>
      <c r="B10598" s="1">
        <v>44291</v>
      </c>
      <c r="C10598">
        <v>2</v>
      </c>
    </row>
    <row r="10599" spans="1:3" ht="14.5" x14ac:dyDescent="0.35">
      <c r="A10599" s="104" t="s">
        <v>8</v>
      </c>
      <c r="B10599" s="1">
        <v>44291</v>
      </c>
      <c r="C10599">
        <v>75</v>
      </c>
    </row>
    <row r="10600" spans="1:3" ht="14.5" x14ac:dyDescent="0.35">
      <c r="A10600" s="104" t="s">
        <v>1468</v>
      </c>
      <c r="B10600" s="1">
        <v>44291</v>
      </c>
      <c r="C10600">
        <v>2</v>
      </c>
    </row>
    <row r="10601" spans="1:3" ht="14.5" x14ac:dyDescent="0.35">
      <c r="A10601" s="104" t="s">
        <v>1807</v>
      </c>
      <c r="B10601" s="1">
        <v>44291</v>
      </c>
      <c r="C10601">
        <v>20</v>
      </c>
    </row>
    <row r="10602" spans="1:3" ht="14.5" x14ac:dyDescent="0.35">
      <c r="A10602" s="104" t="s">
        <v>3920</v>
      </c>
      <c r="B10602" s="1">
        <v>44291</v>
      </c>
      <c r="C10602">
        <v>6</v>
      </c>
    </row>
    <row r="10603" spans="1:3" ht="14.5" x14ac:dyDescent="0.35">
      <c r="A10603" s="104" t="s">
        <v>1580</v>
      </c>
      <c r="B10603" s="1">
        <v>44291</v>
      </c>
      <c r="C10603">
        <v>3</v>
      </c>
    </row>
    <row r="10604" spans="1:3" ht="14.5" x14ac:dyDescent="0.35">
      <c r="A10604" s="104" t="s">
        <v>2355</v>
      </c>
      <c r="B10604" s="1">
        <v>44291</v>
      </c>
      <c r="C10604">
        <v>28</v>
      </c>
    </row>
    <row r="10605" spans="1:3" ht="14.5" x14ac:dyDescent="0.35">
      <c r="A10605" s="104" t="s">
        <v>1713</v>
      </c>
      <c r="B10605" s="1">
        <v>44291</v>
      </c>
      <c r="C10605">
        <v>44</v>
      </c>
    </row>
    <row r="10606" spans="1:3" ht="14.5" x14ac:dyDescent="0.35">
      <c r="A10606" s="104" t="s">
        <v>1713</v>
      </c>
      <c r="B10606" s="1">
        <v>44291</v>
      </c>
      <c r="C10606">
        <v>4</v>
      </c>
    </row>
    <row r="10607" spans="1:3" ht="14.5" x14ac:dyDescent="0.35">
      <c r="A10607" s="104" t="s">
        <v>1573</v>
      </c>
      <c r="B10607" s="1">
        <v>44291</v>
      </c>
      <c r="C10607">
        <v>4</v>
      </c>
    </row>
    <row r="10608" spans="1:3" ht="14.5" x14ac:dyDescent="0.35">
      <c r="A10608" s="104" t="s">
        <v>1547</v>
      </c>
      <c r="B10608" s="1">
        <v>44291</v>
      </c>
      <c r="C10608">
        <v>16</v>
      </c>
    </row>
    <row r="10609" spans="1:3" ht="14.5" x14ac:dyDescent="0.35">
      <c r="A10609" s="104" t="s">
        <v>1547</v>
      </c>
      <c r="B10609" s="1">
        <v>44291</v>
      </c>
      <c r="C10609">
        <v>16</v>
      </c>
    </row>
    <row r="10610" spans="1:3" ht="14.5" x14ac:dyDescent="0.35">
      <c r="A10610" s="104" t="s">
        <v>3921</v>
      </c>
      <c r="B10610" s="1">
        <v>44291</v>
      </c>
      <c r="C10610">
        <v>1</v>
      </c>
    </row>
    <row r="10611" spans="1:3" ht="14.5" x14ac:dyDescent="0.35">
      <c r="A10611" s="104" t="s">
        <v>1106</v>
      </c>
      <c r="B10611" s="1">
        <v>44291</v>
      </c>
      <c r="C10611">
        <v>2</v>
      </c>
    </row>
    <row r="10612" spans="1:3" ht="14.5" x14ac:dyDescent="0.35">
      <c r="A10612" s="104" t="s">
        <v>1616</v>
      </c>
      <c r="B10612" s="1">
        <v>44291</v>
      </c>
      <c r="C10612">
        <v>128</v>
      </c>
    </row>
    <row r="10613" spans="1:3" ht="14.5" x14ac:dyDescent="0.35">
      <c r="A10613" s="104" t="s">
        <v>3922</v>
      </c>
      <c r="B10613" s="1">
        <v>44291</v>
      </c>
      <c r="C10613">
        <v>1</v>
      </c>
    </row>
    <row r="10614" spans="1:3" ht="14.5" x14ac:dyDescent="0.35">
      <c r="A10614" s="104" t="s">
        <v>3922</v>
      </c>
      <c r="B10614" s="1">
        <v>44291</v>
      </c>
      <c r="C10614">
        <v>1</v>
      </c>
    </row>
    <row r="10615" spans="1:3" ht="14.5" x14ac:dyDescent="0.35">
      <c r="A10615" s="104" t="s">
        <v>3092</v>
      </c>
      <c r="B10615" s="1">
        <v>44292</v>
      </c>
      <c r="C10615">
        <v>11</v>
      </c>
    </row>
    <row r="10616" spans="1:3" ht="14.5" x14ac:dyDescent="0.35">
      <c r="A10616" s="104" t="s">
        <v>1909</v>
      </c>
      <c r="B10616" s="1">
        <v>44292</v>
      </c>
      <c r="C10616">
        <v>100</v>
      </c>
    </row>
    <row r="10617" spans="1:3" ht="14.5" x14ac:dyDescent="0.35">
      <c r="A10617" s="104" t="s">
        <v>2380</v>
      </c>
      <c r="B10617" s="1">
        <v>44292</v>
      </c>
      <c r="C10617">
        <v>8</v>
      </c>
    </row>
    <row r="10618" spans="1:3" ht="14.5" x14ac:dyDescent="0.35">
      <c r="A10618" s="104" t="s">
        <v>2248</v>
      </c>
      <c r="B10618" s="1">
        <v>44292</v>
      </c>
      <c r="C10618">
        <v>1</v>
      </c>
    </row>
    <row r="10619" spans="1:3" ht="14.5" x14ac:dyDescent="0.35">
      <c r="A10619" s="104" t="s">
        <v>3923</v>
      </c>
      <c r="B10619" s="1">
        <v>44292</v>
      </c>
      <c r="C10619">
        <v>76</v>
      </c>
    </row>
    <row r="10620" spans="1:3" ht="14.5" x14ac:dyDescent="0.35">
      <c r="A10620" s="104" t="s">
        <v>1621</v>
      </c>
      <c r="B10620" s="1">
        <v>44292</v>
      </c>
      <c r="C10620">
        <v>20</v>
      </c>
    </row>
    <row r="10621" spans="1:3" ht="14.5" x14ac:dyDescent="0.35">
      <c r="A10621" s="104" t="s">
        <v>1335</v>
      </c>
      <c r="B10621" s="1">
        <v>44292</v>
      </c>
      <c r="C10621">
        <v>4000</v>
      </c>
    </row>
    <row r="10622" spans="1:3" ht="14.5" x14ac:dyDescent="0.35">
      <c r="A10622" s="104" t="s">
        <v>1287</v>
      </c>
      <c r="B10622" s="1">
        <v>44292</v>
      </c>
      <c r="C10622">
        <v>15000</v>
      </c>
    </row>
    <row r="10623" spans="1:3" ht="14.5" x14ac:dyDescent="0.35">
      <c r="A10623" s="104" t="s">
        <v>1861</v>
      </c>
      <c r="B10623" s="1">
        <v>44292</v>
      </c>
      <c r="C10623">
        <v>124</v>
      </c>
    </row>
    <row r="10624" spans="1:3" ht="14.5" x14ac:dyDescent="0.35">
      <c r="A10624" s="104" t="s">
        <v>1861</v>
      </c>
      <c r="B10624" s="1">
        <v>44292</v>
      </c>
      <c r="C10624">
        <v>124</v>
      </c>
    </row>
    <row r="10625" spans="1:3" ht="14.5" x14ac:dyDescent="0.35">
      <c r="A10625" s="104" t="s">
        <v>1861</v>
      </c>
      <c r="B10625" s="1">
        <v>44292</v>
      </c>
      <c r="C10625">
        <v>124</v>
      </c>
    </row>
    <row r="10626" spans="1:3" ht="14.5" x14ac:dyDescent="0.35">
      <c r="A10626" s="104" t="s">
        <v>1763</v>
      </c>
      <c r="B10626" s="1">
        <v>44292</v>
      </c>
      <c r="C10626">
        <v>128</v>
      </c>
    </row>
    <row r="10627" spans="1:3" ht="14.5" x14ac:dyDescent="0.35">
      <c r="A10627" s="105" t="s">
        <v>433</v>
      </c>
      <c r="B10627" s="1">
        <v>44292</v>
      </c>
      <c r="C10627">
        <v>16</v>
      </c>
    </row>
    <row r="10628" spans="1:3" ht="14.5" x14ac:dyDescent="0.35">
      <c r="A10628" s="104" t="s">
        <v>3924</v>
      </c>
      <c r="B10628" s="1">
        <v>44292</v>
      </c>
      <c r="C10628">
        <v>82</v>
      </c>
    </row>
    <row r="10629" spans="1:3" ht="14.5" x14ac:dyDescent="0.35">
      <c r="A10629" s="104" t="s">
        <v>681</v>
      </c>
      <c r="B10629" s="1">
        <v>44292</v>
      </c>
      <c r="C10629">
        <v>1</v>
      </c>
    </row>
    <row r="10630" spans="1:3" ht="14.5" x14ac:dyDescent="0.35">
      <c r="A10630" s="104" t="s">
        <v>682</v>
      </c>
      <c r="B10630" s="1">
        <v>44292</v>
      </c>
      <c r="C10630">
        <v>8</v>
      </c>
    </row>
    <row r="10631" spans="1:3" ht="14.5" x14ac:dyDescent="0.35">
      <c r="A10631" s="104" t="s">
        <v>2042</v>
      </c>
      <c r="B10631" s="1">
        <v>44292</v>
      </c>
      <c r="C10631">
        <v>12</v>
      </c>
    </row>
    <row r="10632" spans="1:3" ht="14.5" x14ac:dyDescent="0.35">
      <c r="A10632" s="104" t="s">
        <v>1468</v>
      </c>
      <c r="B10632" s="1">
        <v>44292</v>
      </c>
      <c r="C10632">
        <v>8</v>
      </c>
    </row>
    <row r="10633" spans="1:3" ht="14.5" x14ac:dyDescent="0.35">
      <c r="A10633" s="104" t="s">
        <v>1504</v>
      </c>
      <c r="B10633" s="1">
        <v>44292</v>
      </c>
      <c r="C10633">
        <v>32</v>
      </c>
    </row>
    <row r="10634" spans="1:3" ht="14.5" x14ac:dyDescent="0.35">
      <c r="A10634" s="104" t="s">
        <v>3087</v>
      </c>
      <c r="B10634" s="1">
        <v>44292</v>
      </c>
      <c r="C10634">
        <v>2</v>
      </c>
    </row>
    <row r="10635" spans="1:3" ht="14.5" x14ac:dyDescent="0.35">
      <c r="A10635" s="104" t="s">
        <v>10</v>
      </c>
      <c r="B10635" s="1">
        <v>44292</v>
      </c>
      <c r="C10635">
        <v>2</v>
      </c>
    </row>
    <row r="10636" spans="1:3" ht="14.5" x14ac:dyDescent="0.35">
      <c r="A10636" s="104" t="s">
        <v>10</v>
      </c>
      <c r="B10636" s="1">
        <v>44292</v>
      </c>
      <c r="C10636">
        <v>7</v>
      </c>
    </row>
    <row r="10637" spans="1:3" ht="14.5" x14ac:dyDescent="0.35">
      <c r="A10637" s="104" t="s">
        <v>3048</v>
      </c>
      <c r="B10637" s="1">
        <v>44292</v>
      </c>
      <c r="C10637">
        <v>1</v>
      </c>
    </row>
    <row r="10638" spans="1:3" ht="14.5" x14ac:dyDescent="0.35">
      <c r="A10638" s="104" t="s">
        <v>3048</v>
      </c>
      <c r="B10638" s="1">
        <v>44292</v>
      </c>
      <c r="C10638">
        <v>1</v>
      </c>
    </row>
    <row r="10639" spans="1:3" ht="14.5" x14ac:dyDescent="0.35">
      <c r="A10639" s="104" t="s">
        <v>2591</v>
      </c>
      <c r="B10639" s="1">
        <v>44292</v>
      </c>
      <c r="C10639">
        <v>3</v>
      </c>
    </row>
    <row r="10640" spans="1:3" ht="14.5" x14ac:dyDescent="0.35">
      <c r="A10640" s="104" t="s">
        <v>3925</v>
      </c>
      <c r="B10640" s="1">
        <v>44292</v>
      </c>
      <c r="C10640">
        <v>12</v>
      </c>
    </row>
    <row r="10641" spans="1:3" ht="14.5" x14ac:dyDescent="0.35">
      <c r="A10641" s="104" t="s">
        <v>2899</v>
      </c>
      <c r="B10641" s="1">
        <v>44292</v>
      </c>
      <c r="C10641">
        <v>12</v>
      </c>
    </row>
    <row r="10642" spans="1:3" ht="14.5" x14ac:dyDescent="0.35">
      <c r="A10642" s="104" t="s">
        <v>3135</v>
      </c>
      <c r="B10642" s="1">
        <v>44292</v>
      </c>
      <c r="C10642">
        <v>1</v>
      </c>
    </row>
    <row r="10643" spans="1:3" ht="14.5" x14ac:dyDescent="0.35">
      <c r="A10643" s="104" t="s">
        <v>2050</v>
      </c>
      <c r="B10643" s="1">
        <v>44292</v>
      </c>
      <c r="C10643">
        <v>16</v>
      </c>
    </row>
    <row r="10644" spans="1:3" ht="14.5" x14ac:dyDescent="0.35">
      <c r="A10644" s="104" t="s">
        <v>2797</v>
      </c>
      <c r="B10644" s="1">
        <v>44292</v>
      </c>
      <c r="C10644">
        <v>16</v>
      </c>
    </row>
    <row r="10645" spans="1:3" ht="14.5" x14ac:dyDescent="0.35">
      <c r="A10645" s="104" t="s">
        <v>1651</v>
      </c>
      <c r="B10645" s="1">
        <v>44292</v>
      </c>
      <c r="C10645">
        <v>16</v>
      </c>
    </row>
    <row r="10646" spans="1:3" ht="14.5" x14ac:dyDescent="0.35">
      <c r="A10646" s="104" t="s">
        <v>1919</v>
      </c>
      <c r="B10646" s="1">
        <v>44292</v>
      </c>
      <c r="C10646">
        <v>32</v>
      </c>
    </row>
    <row r="10647" spans="1:3" ht="14.5" x14ac:dyDescent="0.35">
      <c r="A10647" s="104" t="s">
        <v>1195</v>
      </c>
      <c r="B10647" s="1">
        <v>44292</v>
      </c>
      <c r="C10647">
        <v>2</v>
      </c>
    </row>
    <row r="10648" spans="1:3" ht="14.5" x14ac:dyDescent="0.35">
      <c r="A10648" s="104" t="s">
        <v>1196</v>
      </c>
      <c r="B10648" s="1">
        <v>44292</v>
      </c>
      <c r="C10648">
        <v>1</v>
      </c>
    </row>
    <row r="10649" spans="1:3" ht="14.5" x14ac:dyDescent="0.35">
      <c r="A10649" s="104" t="s">
        <v>77</v>
      </c>
      <c r="B10649" s="1">
        <v>44292</v>
      </c>
      <c r="C10649">
        <v>3</v>
      </c>
    </row>
    <row r="10650" spans="1:3" ht="14.5" x14ac:dyDescent="0.35">
      <c r="A10650" s="104" t="s">
        <v>1438</v>
      </c>
      <c r="B10650" s="1">
        <v>44292</v>
      </c>
      <c r="C10650">
        <v>16</v>
      </c>
    </row>
    <row r="10651" spans="1:3" ht="14.5" x14ac:dyDescent="0.35">
      <c r="A10651" s="104" t="s">
        <v>1364</v>
      </c>
      <c r="B10651" s="1">
        <v>44292</v>
      </c>
      <c r="C10651">
        <v>1</v>
      </c>
    </row>
    <row r="10652" spans="1:3" ht="14.5" x14ac:dyDescent="0.35">
      <c r="A10652" s="104" t="s">
        <v>554</v>
      </c>
      <c r="B10652" s="1">
        <v>44292</v>
      </c>
      <c r="C10652">
        <v>8</v>
      </c>
    </row>
    <row r="10653" spans="1:3" ht="14.5" x14ac:dyDescent="0.35">
      <c r="A10653" s="104" t="s">
        <v>554</v>
      </c>
      <c r="B10653" s="1">
        <v>44292</v>
      </c>
      <c r="C10653">
        <v>12</v>
      </c>
    </row>
    <row r="10654" spans="1:3" ht="14.5" x14ac:dyDescent="0.35">
      <c r="A10654" s="104" t="s">
        <v>555</v>
      </c>
      <c r="B10654" s="1">
        <v>44292</v>
      </c>
      <c r="C10654">
        <v>4</v>
      </c>
    </row>
    <row r="10655" spans="1:3" ht="14.5" x14ac:dyDescent="0.35">
      <c r="A10655" s="104" t="s">
        <v>3235</v>
      </c>
      <c r="B10655" s="1">
        <v>44292</v>
      </c>
      <c r="C10655">
        <v>3</v>
      </c>
    </row>
    <row r="10656" spans="1:3" ht="14.5" x14ac:dyDescent="0.35">
      <c r="A10656" s="104" t="s">
        <v>3235</v>
      </c>
      <c r="B10656" s="1">
        <v>44292</v>
      </c>
      <c r="C10656">
        <v>1</v>
      </c>
    </row>
    <row r="10657" spans="1:3" ht="14.5" x14ac:dyDescent="0.35">
      <c r="A10657" s="104" t="s">
        <v>3564</v>
      </c>
      <c r="B10657" s="1">
        <v>44292</v>
      </c>
      <c r="C10657">
        <v>1</v>
      </c>
    </row>
    <row r="10658" spans="1:3" ht="14.5" x14ac:dyDescent="0.35">
      <c r="A10658" s="104" t="s">
        <v>2079</v>
      </c>
      <c r="B10658" s="1">
        <v>44292</v>
      </c>
      <c r="C10658">
        <v>125</v>
      </c>
    </row>
    <row r="10659" spans="1:3" ht="14.5" x14ac:dyDescent="0.35">
      <c r="A10659" s="104" t="s">
        <v>1636</v>
      </c>
      <c r="B10659" s="1">
        <v>44292</v>
      </c>
      <c r="C10659">
        <v>3</v>
      </c>
    </row>
    <row r="10660" spans="1:3" ht="14.5" x14ac:dyDescent="0.35">
      <c r="A10660" s="104" t="s">
        <v>2521</v>
      </c>
      <c r="B10660" s="1">
        <v>44292</v>
      </c>
      <c r="C10660">
        <v>4</v>
      </c>
    </row>
    <row r="10661" spans="1:3" ht="14.5" x14ac:dyDescent="0.35">
      <c r="A10661" s="104" t="s">
        <v>2594</v>
      </c>
      <c r="B10661" s="1">
        <v>44292</v>
      </c>
      <c r="C10661">
        <v>1</v>
      </c>
    </row>
    <row r="10662" spans="1:3" ht="14.5" x14ac:dyDescent="0.35">
      <c r="A10662" s="104" t="s">
        <v>554</v>
      </c>
      <c r="B10662" s="1">
        <v>44292</v>
      </c>
      <c r="C10662">
        <v>2</v>
      </c>
    </row>
    <row r="10663" spans="1:3" ht="14.5" x14ac:dyDescent="0.35">
      <c r="A10663" s="104" t="s">
        <v>3467</v>
      </c>
      <c r="B10663" s="1">
        <v>44292</v>
      </c>
      <c r="C10663">
        <v>3</v>
      </c>
    </row>
    <row r="10664" spans="1:3" ht="14.5" x14ac:dyDescent="0.35">
      <c r="A10664" s="104" t="s">
        <v>2914</v>
      </c>
      <c r="B10664" s="1">
        <v>44292</v>
      </c>
      <c r="C10664">
        <v>1</v>
      </c>
    </row>
    <row r="10665" spans="1:3" ht="14.5" x14ac:dyDescent="0.35">
      <c r="A10665" s="104" t="s">
        <v>1638</v>
      </c>
      <c r="B10665" s="1">
        <v>44292</v>
      </c>
      <c r="C10665">
        <v>1</v>
      </c>
    </row>
    <row r="10666" spans="1:3" ht="14.5" x14ac:dyDescent="0.35">
      <c r="A10666" s="104" t="s">
        <v>2593</v>
      </c>
      <c r="B10666" s="1">
        <v>44292</v>
      </c>
      <c r="C10666">
        <v>1</v>
      </c>
    </row>
    <row r="10667" spans="1:3" ht="14.5" x14ac:dyDescent="0.35">
      <c r="A10667" s="104" t="s">
        <v>554</v>
      </c>
      <c r="B10667" s="1">
        <v>44292</v>
      </c>
      <c r="C10667">
        <v>1</v>
      </c>
    </row>
    <row r="10668" spans="1:3" ht="14.5" x14ac:dyDescent="0.35">
      <c r="A10668" s="104" t="s">
        <v>1638</v>
      </c>
      <c r="B10668" s="1">
        <v>44292</v>
      </c>
      <c r="C10668">
        <v>1</v>
      </c>
    </row>
    <row r="10669" spans="1:3" ht="14.5" x14ac:dyDescent="0.35">
      <c r="A10669" s="104" t="s">
        <v>2521</v>
      </c>
      <c r="B10669" s="1">
        <v>44292</v>
      </c>
      <c r="C10669">
        <v>1</v>
      </c>
    </row>
    <row r="10670" spans="1:3" ht="14.5" x14ac:dyDescent="0.35">
      <c r="A10670" s="104" t="s">
        <v>2932</v>
      </c>
      <c r="B10670" s="1">
        <v>44292</v>
      </c>
      <c r="C10670">
        <v>1</v>
      </c>
    </row>
    <row r="10671" spans="1:3" ht="14.5" x14ac:dyDescent="0.35">
      <c r="A10671" s="104" t="s">
        <v>2521</v>
      </c>
      <c r="B10671" s="1">
        <v>44292</v>
      </c>
      <c r="C10671">
        <v>1</v>
      </c>
    </row>
    <row r="10672" spans="1:3" ht="14.5" x14ac:dyDescent="0.35">
      <c r="A10672" s="104" t="s">
        <v>1638</v>
      </c>
      <c r="B10672" s="1">
        <v>44292</v>
      </c>
      <c r="C10672">
        <v>2</v>
      </c>
    </row>
    <row r="10673" spans="1:3" ht="14.5" x14ac:dyDescent="0.35">
      <c r="A10673" s="104" t="s">
        <v>3899</v>
      </c>
      <c r="B10673" s="1">
        <v>44292</v>
      </c>
      <c r="C10673">
        <v>8</v>
      </c>
    </row>
    <row r="10674" spans="1:3" ht="14.5" x14ac:dyDescent="0.35">
      <c r="A10674" s="104" t="s">
        <v>1293</v>
      </c>
      <c r="B10674" s="1">
        <v>44292</v>
      </c>
      <c r="C10674">
        <v>10500</v>
      </c>
    </row>
    <row r="10675" spans="1:3" ht="14.5" x14ac:dyDescent="0.35">
      <c r="A10675" s="104" t="s">
        <v>1286</v>
      </c>
      <c r="B10675" s="1">
        <v>44292</v>
      </c>
      <c r="C10675">
        <v>300</v>
      </c>
    </row>
    <row r="10676" spans="1:3" ht="14.5" x14ac:dyDescent="0.35">
      <c r="A10676" s="104" t="s">
        <v>2621</v>
      </c>
      <c r="B10676" s="1">
        <v>44292</v>
      </c>
      <c r="C10676">
        <v>1</v>
      </c>
    </row>
    <row r="10677" spans="1:3" ht="14.5" x14ac:dyDescent="0.35">
      <c r="A10677" s="104" t="s">
        <v>1612</v>
      </c>
      <c r="B10677" s="1">
        <v>44292</v>
      </c>
      <c r="C10677">
        <v>800</v>
      </c>
    </row>
    <row r="10678" spans="1:3" ht="14.5" x14ac:dyDescent="0.35">
      <c r="A10678" s="104" t="s">
        <v>1612</v>
      </c>
      <c r="B10678" s="1">
        <v>44292</v>
      </c>
      <c r="C10678">
        <v>300</v>
      </c>
    </row>
    <row r="10679" spans="1:3" ht="14.5" x14ac:dyDescent="0.35">
      <c r="A10679" s="104" t="s">
        <v>1443</v>
      </c>
      <c r="B10679" s="1">
        <v>44292</v>
      </c>
      <c r="C10679">
        <v>300</v>
      </c>
    </row>
    <row r="10680" spans="1:3" ht="14.5" x14ac:dyDescent="0.35">
      <c r="A10680" s="104" t="s">
        <v>1443</v>
      </c>
      <c r="B10680" s="1">
        <v>44292</v>
      </c>
      <c r="C10680">
        <v>1700</v>
      </c>
    </row>
    <row r="10681" spans="1:3" ht="14.5" x14ac:dyDescent="0.35">
      <c r="A10681" s="104" t="s">
        <v>1857</v>
      </c>
      <c r="B10681" s="1">
        <v>44292</v>
      </c>
      <c r="C10681">
        <v>500</v>
      </c>
    </row>
    <row r="10682" spans="1:3" ht="14.5" x14ac:dyDescent="0.35">
      <c r="A10682" s="104" t="s">
        <v>1348</v>
      </c>
      <c r="B10682" s="1">
        <v>44292</v>
      </c>
      <c r="C10682">
        <v>1000</v>
      </c>
    </row>
    <row r="10683" spans="1:3" ht="14.5" x14ac:dyDescent="0.35">
      <c r="A10683" s="104" t="s">
        <v>1348</v>
      </c>
      <c r="B10683" s="1">
        <v>44292</v>
      </c>
      <c r="C10683">
        <v>650</v>
      </c>
    </row>
    <row r="10684" spans="1:3" ht="14.5" x14ac:dyDescent="0.35">
      <c r="A10684" s="104" t="s">
        <v>1348</v>
      </c>
      <c r="B10684" s="1">
        <v>44292</v>
      </c>
      <c r="C10684">
        <v>350</v>
      </c>
    </row>
    <row r="10685" spans="1:3" ht="14.5" x14ac:dyDescent="0.35">
      <c r="A10685" s="104" t="s">
        <v>1928</v>
      </c>
      <c r="B10685" s="1">
        <v>44292</v>
      </c>
      <c r="C10685">
        <v>16</v>
      </c>
    </row>
    <row r="10686" spans="1:3" ht="14.5" x14ac:dyDescent="0.35">
      <c r="A10686" s="104" t="s">
        <v>3928</v>
      </c>
      <c r="B10686" s="1">
        <v>44292</v>
      </c>
      <c r="C10686">
        <v>12</v>
      </c>
    </row>
    <row r="10687" spans="1:3" ht="14.5" x14ac:dyDescent="0.35">
      <c r="A10687" s="104" t="s">
        <v>3786</v>
      </c>
      <c r="B10687" s="1">
        <v>44292</v>
      </c>
      <c r="C10687">
        <v>24</v>
      </c>
    </row>
    <row r="10688" spans="1:3" ht="14.5" x14ac:dyDescent="0.35">
      <c r="A10688" s="104" t="s">
        <v>1615</v>
      </c>
      <c r="B10688" s="1">
        <v>44292</v>
      </c>
      <c r="C10688">
        <v>48</v>
      </c>
    </row>
    <row r="10689" spans="1:3" ht="14.5" x14ac:dyDescent="0.35">
      <c r="A10689" s="104" t="s">
        <v>2480</v>
      </c>
      <c r="B10689" s="1">
        <v>44292</v>
      </c>
      <c r="C10689">
        <v>100</v>
      </c>
    </row>
    <row r="10690" spans="1:3" ht="14.5" x14ac:dyDescent="0.35">
      <c r="A10690" s="104" t="s">
        <v>2954</v>
      </c>
      <c r="B10690" s="1">
        <v>44292</v>
      </c>
      <c r="C10690">
        <v>4</v>
      </c>
    </row>
    <row r="10691" spans="1:3" ht="14.5" x14ac:dyDescent="0.35">
      <c r="A10691" s="104" t="s">
        <v>1613</v>
      </c>
      <c r="B10691" s="1">
        <v>44292</v>
      </c>
      <c r="C10691">
        <v>36</v>
      </c>
    </row>
    <row r="10692" spans="1:3" ht="14.5" x14ac:dyDescent="0.35">
      <c r="A10692" s="104" t="s">
        <v>2380</v>
      </c>
      <c r="B10692" s="1">
        <v>44292</v>
      </c>
      <c r="C10692">
        <v>2</v>
      </c>
    </row>
    <row r="10693" spans="1:3" ht="14.5" x14ac:dyDescent="0.35">
      <c r="A10693" s="104" t="s">
        <v>2361</v>
      </c>
      <c r="B10693" s="1">
        <v>44292</v>
      </c>
      <c r="C10693">
        <v>1</v>
      </c>
    </row>
    <row r="10694" spans="1:3" ht="14.5" x14ac:dyDescent="0.35">
      <c r="A10694" s="104" t="s">
        <v>2344</v>
      </c>
      <c r="B10694" s="1">
        <v>44292</v>
      </c>
      <c r="C10694">
        <v>1</v>
      </c>
    </row>
    <row r="10695" spans="1:3" ht="14.5" x14ac:dyDescent="0.35">
      <c r="A10695" s="104" t="s">
        <v>2918</v>
      </c>
      <c r="B10695" s="1">
        <v>44292</v>
      </c>
      <c r="C10695">
        <v>1</v>
      </c>
    </row>
    <row r="10696" spans="1:3" ht="14.5" x14ac:dyDescent="0.35">
      <c r="A10696" s="104" t="s">
        <v>1592</v>
      </c>
      <c r="B10696" s="1">
        <v>44292</v>
      </c>
      <c r="C10696">
        <v>1</v>
      </c>
    </row>
    <row r="10697" spans="1:3" ht="14.5" x14ac:dyDescent="0.35">
      <c r="A10697" s="104" t="s">
        <v>3929</v>
      </c>
      <c r="B10697" s="1">
        <v>44292</v>
      </c>
      <c r="C10697">
        <v>1</v>
      </c>
    </row>
    <row r="10698" spans="1:3" ht="14.5" x14ac:dyDescent="0.35">
      <c r="A10698" s="104" t="s">
        <v>2760</v>
      </c>
      <c r="B10698" s="1">
        <v>44292</v>
      </c>
      <c r="C10698">
        <v>1</v>
      </c>
    </row>
    <row r="10699" spans="1:3" ht="14.5" x14ac:dyDescent="0.35">
      <c r="A10699" s="104" t="s">
        <v>2567</v>
      </c>
      <c r="B10699" s="1">
        <v>44292</v>
      </c>
      <c r="C10699">
        <v>5</v>
      </c>
    </row>
    <row r="10700" spans="1:3" ht="14.5" x14ac:dyDescent="0.35">
      <c r="A10700" s="104" t="s">
        <v>2628</v>
      </c>
      <c r="B10700" s="1">
        <v>44292</v>
      </c>
      <c r="C10700">
        <v>5</v>
      </c>
    </row>
    <row r="10701" spans="1:3" ht="14.5" x14ac:dyDescent="0.35">
      <c r="A10701" s="104" t="s">
        <v>1909</v>
      </c>
      <c r="B10701" s="1">
        <v>44292</v>
      </c>
      <c r="C10701">
        <v>300</v>
      </c>
    </row>
    <row r="10702" spans="1:3" ht="14.5" x14ac:dyDescent="0.35">
      <c r="A10702" s="104" t="s">
        <v>1561</v>
      </c>
      <c r="B10702" s="1">
        <v>44292</v>
      </c>
      <c r="C10702">
        <v>400</v>
      </c>
    </row>
    <row r="10703" spans="1:3" ht="14.5" x14ac:dyDescent="0.35">
      <c r="A10703" s="104" t="s">
        <v>1333</v>
      </c>
      <c r="B10703" s="1">
        <v>44292</v>
      </c>
      <c r="C10703">
        <v>200</v>
      </c>
    </row>
    <row r="10704" spans="1:3" ht="14.5" x14ac:dyDescent="0.35">
      <c r="A10704" s="104" t="s">
        <v>2114</v>
      </c>
      <c r="B10704" s="1">
        <v>44292</v>
      </c>
      <c r="C10704">
        <v>100</v>
      </c>
    </row>
    <row r="10705" spans="1:3" ht="14.5" x14ac:dyDescent="0.35">
      <c r="A10705" s="104" t="s">
        <v>1338</v>
      </c>
      <c r="B10705" s="1">
        <v>44292</v>
      </c>
      <c r="C10705">
        <v>2</v>
      </c>
    </row>
    <row r="10706" spans="1:3" ht="14.5" x14ac:dyDescent="0.35">
      <c r="A10706" s="104" t="s">
        <v>2049</v>
      </c>
      <c r="B10706" s="1">
        <v>44293</v>
      </c>
      <c r="C10706">
        <v>8</v>
      </c>
    </row>
    <row r="10707" spans="1:3" ht="14.5" x14ac:dyDescent="0.35">
      <c r="A10707" s="104" t="s">
        <v>2049</v>
      </c>
      <c r="B10707" s="1">
        <v>44293</v>
      </c>
      <c r="C10707">
        <v>2</v>
      </c>
    </row>
    <row r="10708" spans="1:3" ht="14.5" x14ac:dyDescent="0.35">
      <c r="A10708" s="104" t="s">
        <v>2660</v>
      </c>
      <c r="B10708" s="1">
        <v>44293</v>
      </c>
      <c r="C10708">
        <v>14</v>
      </c>
    </row>
    <row r="10709" spans="1:3" ht="14.5" x14ac:dyDescent="0.35">
      <c r="A10709" s="104" t="s">
        <v>1948</v>
      </c>
      <c r="B10709" s="1">
        <v>44293</v>
      </c>
      <c r="C10709">
        <v>2</v>
      </c>
    </row>
    <row r="10710" spans="1:3" ht="14.5" x14ac:dyDescent="0.35">
      <c r="A10710" s="104" t="s">
        <v>1968</v>
      </c>
      <c r="B10710" s="1">
        <v>44293</v>
      </c>
      <c r="C10710">
        <v>2</v>
      </c>
    </row>
    <row r="10711" spans="1:3" ht="14.5" x14ac:dyDescent="0.35">
      <c r="A10711" s="104" t="s">
        <v>1968</v>
      </c>
      <c r="B10711" s="1">
        <v>44293</v>
      </c>
      <c r="C10711">
        <v>10</v>
      </c>
    </row>
    <row r="10712" spans="1:3" ht="14.5" x14ac:dyDescent="0.35">
      <c r="A10712" s="104" t="s">
        <v>1659</v>
      </c>
      <c r="B10712" s="1">
        <v>44293</v>
      </c>
      <c r="C10712">
        <v>16</v>
      </c>
    </row>
    <row r="10713" spans="1:3" ht="14.5" x14ac:dyDescent="0.35">
      <c r="A10713" s="104" t="s">
        <v>2049</v>
      </c>
      <c r="B10713" s="1">
        <v>44293</v>
      </c>
      <c r="C10713">
        <v>48</v>
      </c>
    </row>
    <row r="10714" spans="1:3" ht="14.5" x14ac:dyDescent="0.35">
      <c r="A10714" s="104" t="s">
        <v>676</v>
      </c>
      <c r="B10714" s="1">
        <v>44293</v>
      </c>
      <c r="C10714">
        <v>3</v>
      </c>
    </row>
    <row r="10715" spans="1:3" ht="14.5" x14ac:dyDescent="0.35">
      <c r="A10715" s="105" t="s">
        <v>419</v>
      </c>
      <c r="B10715" s="1">
        <v>44293</v>
      </c>
      <c r="C10715">
        <v>1</v>
      </c>
    </row>
    <row r="10716" spans="1:3" ht="14.5" x14ac:dyDescent="0.35">
      <c r="A10716" s="104" t="s">
        <v>3255</v>
      </c>
      <c r="B10716" s="1">
        <v>44293</v>
      </c>
      <c r="C10716">
        <v>7</v>
      </c>
    </row>
    <row r="10717" spans="1:3" ht="14.5" x14ac:dyDescent="0.35">
      <c r="A10717" s="104" t="s">
        <v>2375</v>
      </c>
      <c r="B10717" s="1">
        <v>44293</v>
      </c>
      <c r="C10717">
        <v>1</v>
      </c>
    </row>
    <row r="10718" spans="1:3" ht="14.5" x14ac:dyDescent="0.35">
      <c r="A10718" s="104" t="s">
        <v>3930</v>
      </c>
      <c r="B10718" s="1">
        <v>44293</v>
      </c>
      <c r="C10718">
        <v>14</v>
      </c>
    </row>
    <row r="10719" spans="1:3" ht="14.5" x14ac:dyDescent="0.35">
      <c r="A10719" s="104" t="s">
        <v>653</v>
      </c>
      <c r="B10719" s="1">
        <v>44293</v>
      </c>
      <c r="C10719">
        <v>2</v>
      </c>
    </row>
    <row r="10720" spans="1:3" ht="14.5" x14ac:dyDescent="0.35">
      <c r="A10720" s="104" t="s">
        <v>2346</v>
      </c>
      <c r="B10720" s="1">
        <v>44293</v>
      </c>
      <c r="C10720">
        <v>91</v>
      </c>
    </row>
    <row r="10721" spans="1:3" ht="14.5" x14ac:dyDescent="0.35">
      <c r="A10721" s="104" t="s">
        <v>1690</v>
      </c>
      <c r="B10721" s="1">
        <v>44293</v>
      </c>
      <c r="C10721">
        <v>1</v>
      </c>
    </row>
    <row r="10722" spans="1:3" ht="14.5" x14ac:dyDescent="0.35">
      <c r="A10722" s="104" t="s">
        <v>2146</v>
      </c>
      <c r="B10722" s="1">
        <v>44293</v>
      </c>
      <c r="C10722">
        <v>200</v>
      </c>
    </row>
    <row r="10723" spans="1:3" ht="14.5" x14ac:dyDescent="0.35">
      <c r="A10723" s="104" t="s">
        <v>1450</v>
      </c>
      <c r="B10723" s="1">
        <v>44293</v>
      </c>
      <c r="C10723">
        <v>32</v>
      </c>
    </row>
    <row r="10724" spans="1:3" ht="14.5" x14ac:dyDescent="0.35">
      <c r="A10724" s="104" t="s">
        <v>1367</v>
      </c>
      <c r="B10724" s="1">
        <v>44293</v>
      </c>
      <c r="C10724">
        <v>16</v>
      </c>
    </row>
    <row r="10725" spans="1:3" ht="14.5" x14ac:dyDescent="0.35">
      <c r="A10725" s="104" t="s">
        <v>1802</v>
      </c>
      <c r="B10725" s="1">
        <v>44293</v>
      </c>
      <c r="C10725">
        <v>16</v>
      </c>
    </row>
    <row r="10726" spans="1:3" ht="14.5" x14ac:dyDescent="0.35">
      <c r="A10726" s="104" t="s">
        <v>2219</v>
      </c>
      <c r="B10726" s="1">
        <v>44293</v>
      </c>
      <c r="C10726">
        <v>16</v>
      </c>
    </row>
    <row r="10727" spans="1:3" ht="14.5" x14ac:dyDescent="0.35">
      <c r="A10727" s="104" t="s">
        <v>2053</v>
      </c>
      <c r="B10727" s="1">
        <v>44293</v>
      </c>
      <c r="C10727">
        <v>16</v>
      </c>
    </row>
    <row r="10728" spans="1:3" ht="14.5" x14ac:dyDescent="0.35">
      <c r="A10728" s="104" t="s">
        <v>1489</v>
      </c>
      <c r="B10728" s="1">
        <v>44293</v>
      </c>
      <c r="C10728">
        <v>1</v>
      </c>
    </row>
    <row r="10729" spans="1:3" ht="14.5" x14ac:dyDescent="0.35">
      <c r="A10729" s="104" t="s">
        <v>3931</v>
      </c>
      <c r="B10729" s="1">
        <v>44293</v>
      </c>
      <c r="C10729">
        <v>20</v>
      </c>
    </row>
    <row r="10730" spans="1:3" ht="14.5" x14ac:dyDescent="0.35">
      <c r="A10730" s="104" t="s">
        <v>123</v>
      </c>
      <c r="B10730" s="1">
        <v>44293</v>
      </c>
      <c r="C10730">
        <v>1</v>
      </c>
    </row>
    <row r="10731" spans="1:3" ht="14.5" x14ac:dyDescent="0.35">
      <c r="A10731" s="104" t="s">
        <v>15</v>
      </c>
      <c r="B10731" s="1">
        <v>44293</v>
      </c>
      <c r="C10731">
        <v>1</v>
      </c>
    </row>
    <row r="10732" spans="1:3" ht="14.5" x14ac:dyDescent="0.35">
      <c r="A10732" s="104" t="s">
        <v>3932</v>
      </c>
      <c r="B10732" s="1">
        <v>44293</v>
      </c>
      <c r="C10732">
        <v>25</v>
      </c>
    </row>
    <row r="10733" spans="1:3" ht="14.5" x14ac:dyDescent="0.35">
      <c r="A10733" s="104" t="s">
        <v>37</v>
      </c>
      <c r="B10733" s="1">
        <v>44293</v>
      </c>
      <c r="C10733">
        <v>1</v>
      </c>
    </row>
    <row r="10734" spans="1:3" ht="14.5" x14ac:dyDescent="0.35">
      <c r="A10734" s="104" t="s">
        <v>13</v>
      </c>
      <c r="B10734" s="1">
        <v>44293</v>
      </c>
      <c r="C10734">
        <v>1</v>
      </c>
    </row>
    <row r="10735" spans="1:3" ht="14.5" x14ac:dyDescent="0.35">
      <c r="A10735" s="104" t="s">
        <v>36</v>
      </c>
      <c r="B10735" s="1">
        <v>44293</v>
      </c>
      <c r="C10735">
        <v>1</v>
      </c>
    </row>
    <row r="10736" spans="1:3" ht="14.5" x14ac:dyDescent="0.35">
      <c r="A10736" s="104" t="s">
        <v>14</v>
      </c>
      <c r="B10736" s="1">
        <v>44293</v>
      </c>
      <c r="C10736">
        <v>2</v>
      </c>
    </row>
    <row r="10737" spans="1:3" ht="14.5" x14ac:dyDescent="0.35">
      <c r="A10737" s="104" t="s">
        <v>108</v>
      </c>
      <c r="B10737" s="1">
        <v>44293</v>
      </c>
      <c r="C10737">
        <v>1</v>
      </c>
    </row>
    <row r="10738" spans="1:3" ht="14.5" x14ac:dyDescent="0.35">
      <c r="A10738" s="104" t="s">
        <v>40</v>
      </c>
      <c r="B10738" s="1">
        <v>44293</v>
      </c>
      <c r="C10738">
        <v>2</v>
      </c>
    </row>
    <row r="10739" spans="1:3" ht="14.5" x14ac:dyDescent="0.35">
      <c r="A10739" s="104" t="s">
        <v>2425</v>
      </c>
      <c r="B10739" s="1">
        <v>44293</v>
      </c>
      <c r="C10739">
        <v>25</v>
      </c>
    </row>
    <row r="10740" spans="1:3" ht="14.5" x14ac:dyDescent="0.35">
      <c r="A10740" s="104" t="s">
        <v>125</v>
      </c>
      <c r="B10740" s="1">
        <v>44293</v>
      </c>
      <c r="C10740">
        <v>1</v>
      </c>
    </row>
    <row r="10741" spans="1:3" ht="14.5" x14ac:dyDescent="0.35">
      <c r="A10741" s="104" t="s">
        <v>41</v>
      </c>
      <c r="B10741" s="1">
        <v>44293</v>
      </c>
      <c r="C10741">
        <v>1</v>
      </c>
    </row>
    <row r="10742" spans="1:3" ht="14.5" x14ac:dyDescent="0.35">
      <c r="A10742" s="104" t="s">
        <v>395</v>
      </c>
      <c r="B10742" s="1">
        <v>44293</v>
      </c>
      <c r="C10742">
        <v>1</v>
      </c>
    </row>
    <row r="10743" spans="1:3" ht="14.5" x14ac:dyDescent="0.35">
      <c r="A10743" s="104" t="s">
        <v>1713</v>
      </c>
      <c r="B10743" s="1">
        <v>44293</v>
      </c>
      <c r="C10743">
        <v>12</v>
      </c>
    </row>
    <row r="10744" spans="1:3" ht="14.5" x14ac:dyDescent="0.35">
      <c r="A10744" s="104" t="s">
        <v>1356</v>
      </c>
      <c r="B10744" s="1">
        <v>44293</v>
      </c>
      <c r="C10744">
        <v>36</v>
      </c>
    </row>
    <row r="10745" spans="1:3" ht="14.5" x14ac:dyDescent="0.35">
      <c r="A10745" s="104" t="s">
        <v>1923</v>
      </c>
      <c r="B10745" s="1">
        <v>44293</v>
      </c>
      <c r="C10745">
        <v>3</v>
      </c>
    </row>
    <row r="10746" spans="1:3" ht="14.5" x14ac:dyDescent="0.35">
      <c r="A10746" s="104" t="s">
        <v>1092</v>
      </c>
      <c r="B10746" s="1">
        <v>44293</v>
      </c>
      <c r="C10746">
        <v>8</v>
      </c>
    </row>
    <row r="10747" spans="1:3" ht="14.5" x14ac:dyDescent="0.35">
      <c r="A10747" s="104" t="s">
        <v>145</v>
      </c>
      <c r="B10747" s="1">
        <v>44293</v>
      </c>
      <c r="C10747">
        <v>8</v>
      </c>
    </row>
    <row r="10748" spans="1:3" ht="14.5" x14ac:dyDescent="0.35">
      <c r="A10748" s="104" t="s">
        <v>3395</v>
      </c>
      <c r="B10748" s="1">
        <v>44293</v>
      </c>
      <c r="C10748">
        <v>1</v>
      </c>
    </row>
    <row r="10749" spans="1:3" ht="14.5" x14ac:dyDescent="0.35">
      <c r="A10749" s="104" t="s">
        <v>22</v>
      </c>
      <c r="B10749" s="1">
        <v>44293</v>
      </c>
      <c r="C10749">
        <v>8</v>
      </c>
    </row>
    <row r="10750" spans="1:3" ht="14.5" x14ac:dyDescent="0.35">
      <c r="A10750" s="104" t="s">
        <v>1473</v>
      </c>
      <c r="B10750" s="1">
        <v>44293</v>
      </c>
      <c r="C10750">
        <v>50</v>
      </c>
    </row>
    <row r="10751" spans="1:3" ht="14.5" x14ac:dyDescent="0.35">
      <c r="A10751" s="104" t="s">
        <v>1658</v>
      </c>
      <c r="B10751" s="1">
        <v>44293</v>
      </c>
      <c r="C10751">
        <v>16</v>
      </c>
    </row>
    <row r="10752" spans="1:3" ht="14.5" x14ac:dyDescent="0.35">
      <c r="A10752" s="104" t="s">
        <v>3165</v>
      </c>
      <c r="B10752" s="1">
        <v>44293</v>
      </c>
      <c r="C10752">
        <v>16</v>
      </c>
    </row>
    <row r="10753" spans="1:3" ht="14.5" x14ac:dyDescent="0.35">
      <c r="A10753" s="104" t="s">
        <v>3933</v>
      </c>
      <c r="B10753" s="1">
        <v>44293</v>
      </c>
      <c r="C10753">
        <v>50</v>
      </c>
    </row>
    <row r="10754" spans="1:3" ht="14.5" x14ac:dyDescent="0.35">
      <c r="A10754" s="104" t="s">
        <v>3909</v>
      </c>
      <c r="B10754" s="1">
        <v>44293</v>
      </c>
      <c r="C10754">
        <v>4</v>
      </c>
    </row>
    <row r="10755" spans="1:3" ht="14.5" x14ac:dyDescent="0.35">
      <c r="A10755" s="104" t="s">
        <v>3934</v>
      </c>
      <c r="B10755" s="1">
        <v>44293</v>
      </c>
      <c r="C10755">
        <v>4</v>
      </c>
    </row>
    <row r="10756" spans="1:3" ht="14.5" x14ac:dyDescent="0.35">
      <c r="A10756" s="104" t="s">
        <v>1958</v>
      </c>
      <c r="B10756" s="1">
        <v>44293</v>
      </c>
      <c r="C10756">
        <v>24</v>
      </c>
    </row>
    <row r="10757" spans="1:3" ht="14.5" x14ac:dyDescent="0.35">
      <c r="A10757" s="104" t="s">
        <v>2362</v>
      </c>
      <c r="B10757" s="1">
        <v>44293</v>
      </c>
      <c r="C10757">
        <v>16</v>
      </c>
    </row>
    <row r="10758" spans="1:3" ht="14.5" x14ac:dyDescent="0.35">
      <c r="A10758" s="104" t="s">
        <v>969</v>
      </c>
      <c r="B10758" s="1">
        <v>44293</v>
      </c>
      <c r="C10758">
        <v>4</v>
      </c>
    </row>
    <row r="10759" spans="1:3" ht="14.5" x14ac:dyDescent="0.35">
      <c r="A10759" s="104" t="s">
        <v>969</v>
      </c>
      <c r="B10759" s="1">
        <v>44293</v>
      </c>
      <c r="C10759">
        <v>20</v>
      </c>
    </row>
    <row r="10760" spans="1:3" ht="14.5" x14ac:dyDescent="0.35">
      <c r="A10760" s="104" t="s">
        <v>196</v>
      </c>
      <c r="B10760" s="1">
        <v>44293</v>
      </c>
      <c r="C10760">
        <v>8</v>
      </c>
    </row>
    <row r="10761" spans="1:3" ht="14.5" x14ac:dyDescent="0.35">
      <c r="A10761" s="104" t="s">
        <v>990</v>
      </c>
      <c r="B10761" s="1">
        <v>44293</v>
      </c>
      <c r="C10761">
        <v>24</v>
      </c>
    </row>
    <row r="10762" spans="1:3" ht="14.5" x14ac:dyDescent="0.35">
      <c r="A10762" s="104" t="s">
        <v>55</v>
      </c>
      <c r="B10762" s="1">
        <v>44293</v>
      </c>
      <c r="C10762">
        <v>16</v>
      </c>
    </row>
    <row r="10763" spans="1:3" ht="14.5" x14ac:dyDescent="0.35">
      <c r="A10763" s="104" t="s">
        <v>148</v>
      </c>
      <c r="B10763" s="1">
        <v>44293</v>
      </c>
      <c r="C10763">
        <v>4</v>
      </c>
    </row>
    <row r="10764" spans="1:3" ht="14.5" x14ac:dyDescent="0.35">
      <c r="A10764" s="104" t="s">
        <v>261</v>
      </c>
      <c r="B10764" s="1">
        <v>44293</v>
      </c>
      <c r="C10764">
        <v>8</v>
      </c>
    </row>
    <row r="10765" spans="1:3" ht="14.5" x14ac:dyDescent="0.35">
      <c r="A10765" s="104" t="s">
        <v>2238</v>
      </c>
      <c r="B10765" s="1">
        <v>44293</v>
      </c>
      <c r="C10765">
        <v>4</v>
      </c>
    </row>
    <row r="10766" spans="1:3" ht="14.5" x14ac:dyDescent="0.35">
      <c r="A10766" s="104" t="s">
        <v>365</v>
      </c>
      <c r="B10766" s="1">
        <v>44293</v>
      </c>
      <c r="C10766">
        <v>12</v>
      </c>
    </row>
    <row r="10767" spans="1:3" ht="14.5" x14ac:dyDescent="0.35">
      <c r="A10767" s="104" t="s">
        <v>282</v>
      </c>
      <c r="B10767" s="1">
        <v>44293</v>
      </c>
      <c r="C10767">
        <v>24</v>
      </c>
    </row>
    <row r="10768" spans="1:3" ht="14.5" x14ac:dyDescent="0.35">
      <c r="A10768" s="104" t="s">
        <v>2062</v>
      </c>
      <c r="B10768" s="1">
        <v>44293</v>
      </c>
      <c r="C10768">
        <v>16</v>
      </c>
    </row>
    <row r="10769" spans="1:3" ht="14.5" x14ac:dyDescent="0.35">
      <c r="A10769" s="104" t="s">
        <v>3393</v>
      </c>
      <c r="B10769" s="1">
        <v>44293</v>
      </c>
      <c r="C10769">
        <v>1</v>
      </c>
    </row>
    <row r="10770" spans="1:3" ht="14.5" x14ac:dyDescent="0.35">
      <c r="A10770" s="104" t="s">
        <v>2569</v>
      </c>
      <c r="B10770" s="1">
        <v>44293</v>
      </c>
      <c r="C10770">
        <v>16</v>
      </c>
    </row>
    <row r="10771" spans="1:3" ht="14.5" x14ac:dyDescent="0.35">
      <c r="A10771" s="104" t="s">
        <v>2778</v>
      </c>
      <c r="B10771" s="1">
        <v>44293</v>
      </c>
      <c r="C10771">
        <v>2</v>
      </c>
    </row>
    <row r="10772" spans="1:3" ht="14.5" x14ac:dyDescent="0.35">
      <c r="A10772" s="104" t="s">
        <v>1942</v>
      </c>
      <c r="B10772" s="1">
        <v>44293</v>
      </c>
      <c r="C10772">
        <v>8</v>
      </c>
    </row>
    <row r="10773" spans="1:3" ht="14.5" x14ac:dyDescent="0.35">
      <c r="A10773" s="104" t="s">
        <v>2814</v>
      </c>
      <c r="B10773" s="1">
        <v>44293</v>
      </c>
      <c r="C10773">
        <v>4</v>
      </c>
    </row>
    <row r="10774" spans="1:3" ht="14.5" x14ac:dyDescent="0.35">
      <c r="A10774" s="104" t="s">
        <v>2732</v>
      </c>
      <c r="B10774" s="1">
        <v>44293</v>
      </c>
      <c r="C10774">
        <v>6</v>
      </c>
    </row>
    <row r="10775" spans="1:3" ht="14.5" x14ac:dyDescent="0.35">
      <c r="A10775" s="104" t="s">
        <v>3253</v>
      </c>
      <c r="B10775" s="1">
        <v>44293</v>
      </c>
      <c r="C10775">
        <v>8</v>
      </c>
    </row>
    <row r="10776" spans="1:3" ht="14.5" x14ac:dyDescent="0.35">
      <c r="A10776" s="104" t="s">
        <v>2227</v>
      </c>
      <c r="B10776" s="1">
        <v>44293</v>
      </c>
      <c r="C10776">
        <v>2</v>
      </c>
    </row>
    <row r="10777" spans="1:3" ht="14.5" x14ac:dyDescent="0.35">
      <c r="A10777" s="104" t="s">
        <v>2060</v>
      </c>
      <c r="B10777" s="1">
        <v>44293</v>
      </c>
      <c r="C10777">
        <v>6</v>
      </c>
    </row>
    <row r="10778" spans="1:3" ht="14.5" x14ac:dyDescent="0.35">
      <c r="A10778" s="104" t="s">
        <v>3113</v>
      </c>
      <c r="B10778" s="1">
        <v>44293</v>
      </c>
      <c r="C10778">
        <v>4</v>
      </c>
    </row>
    <row r="10779" spans="1:3" ht="14.5" x14ac:dyDescent="0.35">
      <c r="A10779" s="104" t="s">
        <v>2216</v>
      </c>
      <c r="B10779" s="1">
        <v>44293</v>
      </c>
      <c r="C10779">
        <v>8</v>
      </c>
    </row>
    <row r="10780" spans="1:3" ht="14.5" x14ac:dyDescent="0.35">
      <c r="A10780" s="104" t="s">
        <v>3080</v>
      </c>
      <c r="B10780" s="1">
        <v>44293</v>
      </c>
      <c r="C10780">
        <v>2</v>
      </c>
    </row>
    <row r="10781" spans="1:3" ht="14.5" x14ac:dyDescent="0.35">
      <c r="A10781" s="104" t="s">
        <v>3357</v>
      </c>
      <c r="B10781" s="1">
        <v>44293</v>
      </c>
      <c r="C10781">
        <v>2</v>
      </c>
    </row>
    <row r="10782" spans="1:3" ht="14.5" x14ac:dyDescent="0.35">
      <c r="A10782" s="104" t="s">
        <v>1951</v>
      </c>
      <c r="B10782" s="1">
        <v>44293</v>
      </c>
      <c r="C10782">
        <v>8</v>
      </c>
    </row>
    <row r="10783" spans="1:3" ht="14.5" x14ac:dyDescent="0.35">
      <c r="A10783" s="104" t="s">
        <v>2746</v>
      </c>
      <c r="B10783" s="1">
        <v>44293</v>
      </c>
      <c r="C10783">
        <v>6</v>
      </c>
    </row>
    <row r="10784" spans="1:3" ht="14.5" x14ac:dyDescent="0.35">
      <c r="A10784" s="104" t="s">
        <v>3257</v>
      </c>
      <c r="B10784" s="1">
        <v>44293</v>
      </c>
      <c r="C10784">
        <v>6</v>
      </c>
    </row>
    <row r="10785" spans="1:3" ht="14.5" x14ac:dyDescent="0.35">
      <c r="A10785" s="104" t="s">
        <v>2012</v>
      </c>
      <c r="B10785" s="1">
        <v>44293</v>
      </c>
      <c r="C10785">
        <v>16</v>
      </c>
    </row>
    <row r="10786" spans="1:3" ht="14.5" x14ac:dyDescent="0.35">
      <c r="A10786" s="104" t="s">
        <v>1809</v>
      </c>
      <c r="B10786" s="1">
        <v>44293</v>
      </c>
      <c r="C10786">
        <v>8</v>
      </c>
    </row>
    <row r="10787" spans="1:3" ht="14.5" x14ac:dyDescent="0.35">
      <c r="A10787" s="104" t="s">
        <v>1710</v>
      </c>
      <c r="B10787" s="1">
        <v>44293</v>
      </c>
      <c r="C10787">
        <v>16</v>
      </c>
    </row>
    <row r="10788" spans="1:3" ht="14.5" x14ac:dyDescent="0.35">
      <c r="A10788" s="104" t="s">
        <v>2709</v>
      </c>
      <c r="B10788" s="1">
        <v>44293</v>
      </c>
      <c r="C10788">
        <v>22</v>
      </c>
    </row>
    <row r="10789" spans="1:3" ht="14.5" x14ac:dyDescent="0.35">
      <c r="A10789" s="104" t="s">
        <v>1498</v>
      </c>
      <c r="B10789" s="1">
        <v>44293</v>
      </c>
      <c r="C10789">
        <v>16</v>
      </c>
    </row>
    <row r="10790" spans="1:3" ht="14.5" x14ac:dyDescent="0.35">
      <c r="A10790" s="104" t="s">
        <v>1570</v>
      </c>
      <c r="B10790" s="1">
        <v>44293</v>
      </c>
      <c r="C10790">
        <v>16</v>
      </c>
    </row>
    <row r="10791" spans="1:3" ht="14.5" x14ac:dyDescent="0.35">
      <c r="A10791" s="104" t="s">
        <v>1547</v>
      </c>
      <c r="B10791" s="1">
        <v>44293</v>
      </c>
      <c r="C10791">
        <v>16</v>
      </c>
    </row>
    <row r="10792" spans="1:3" ht="14.5" x14ac:dyDescent="0.35">
      <c r="A10792" s="104" t="s">
        <v>1449</v>
      </c>
      <c r="B10792" s="1">
        <v>44293</v>
      </c>
      <c r="C10792">
        <v>2</v>
      </c>
    </row>
    <row r="10793" spans="1:3" ht="14.5" x14ac:dyDescent="0.35">
      <c r="A10793" s="104" t="s">
        <v>2680</v>
      </c>
      <c r="B10793" s="1">
        <v>44293</v>
      </c>
      <c r="C10793">
        <v>2</v>
      </c>
    </row>
    <row r="10794" spans="1:3" ht="14.5" x14ac:dyDescent="0.35">
      <c r="A10794" s="104" t="s">
        <v>2783</v>
      </c>
      <c r="B10794" s="1">
        <v>44293</v>
      </c>
      <c r="C10794">
        <v>8</v>
      </c>
    </row>
    <row r="10795" spans="1:3" ht="14.5" x14ac:dyDescent="0.35">
      <c r="A10795" s="104" t="s">
        <v>1456</v>
      </c>
      <c r="B10795" s="1">
        <v>44293</v>
      </c>
      <c r="C10795">
        <v>8</v>
      </c>
    </row>
    <row r="10796" spans="1:3" ht="14.5" x14ac:dyDescent="0.35">
      <c r="A10796" s="104" t="s">
        <v>1531</v>
      </c>
      <c r="B10796" s="1">
        <v>44293</v>
      </c>
      <c r="C10796">
        <v>32</v>
      </c>
    </row>
    <row r="10797" spans="1:3" ht="14.5" x14ac:dyDescent="0.35">
      <c r="A10797" s="104" t="s">
        <v>8</v>
      </c>
      <c r="B10797" s="1">
        <v>44293</v>
      </c>
      <c r="C10797">
        <v>4</v>
      </c>
    </row>
    <row r="10798" spans="1:3" ht="14.5" x14ac:dyDescent="0.35">
      <c r="A10798" s="104" t="s">
        <v>2042</v>
      </c>
      <c r="B10798" s="1">
        <v>44293</v>
      </c>
      <c r="C10798">
        <v>6</v>
      </c>
    </row>
    <row r="10799" spans="1:3" ht="14.5" x14ac:dyDescent="0.35">
      <c r="A10799" s="104" t="s">
        <v>1468</v>
      </c>
      <c r="B10799" s="1">
        <v>44293</v>
      </c>
      <c r="C10799">
        <v>16</v>
      </c>
    </row>
    <row r="10800" spans="1:3" ht="14.5" x14ac:dyDescent="0.35">
      <c r="A10800" s="104" t="s">
        <v>3087</v>
      </c>
      <c r="B10800" s="1">
        <v>44293</v>
      </c>
      <c r="C10800">
        <v>8</v>
      </c>
    </row>
    <row r="10801" spans="1:3" ht="14.5" x14ac:dyDescent="0.35">
      <c r="A10801" s="104" t="s">
        <v>2067</v>
      </c>
      <c r="B10801" s="1">
        <v>44293</v>
      </c>
      <c r="C10801">
        <v>25</v>
      </c>
    </row>
    <row r="10802" spans="1:3" ht="14.5" x14ac:dyDescent="0.35">
      <c r="A10802" s="104" t="s">
        <v>2250</v>
      </c>
      <c r="B10802" s="1">
        <v>44293</v>
      </c>
      <c r="C10802">
        <v>50</v>
      </c>
    </row>
    <row r="10803" spans="1:3" ht="14.5" x14ac:dyDescent="0.35">
      <c r="A10803" s="104" t="s">
        <v>1410</v>
      </c>
      <c r="B10803" s="1">
        <v>44293</v>
      </c>
      <c r="C10803">
        <v>200</v>
      </c>
    </row>
    <row r="10804" spans="1:3" ht="14.5" x14ac:dyDescent="0.35">
      <c r="A10804" s="104" t="s">
        <v>1391</v>
      </c>
      <c r="B10804" s="1">
        <v>44293</v>
      </c>
      <c r="C10804">
        <v>150</v>
      </c>
    </row>
    <row r="10805" spans="1:3" ht="14.5" x14ac:dyDescent="0.35">
      <c r="A10805" s="104" t="s">
        <v>1418</v>
      </c>
      <c r="B10805" s="1">
        <v>44293</v>
      </c>
      <c r="C10805">
        <v>80</v>
      </c>
    </row>
    <row r="10806" spans="1:3" ht="14.5" x14ac:dyDescent="0.35">
      <c r="A10806" s="104" t="s">
        <v>1368</v>
      </c>
      <c r="B10806" s="1">
        <v>44293</v>
      </c>
      <c r="C10806">
        <v>300</v>
      </c>
    </row>
    <row r="10807" spans="1:3" ht="14.5" x14ac:dyDescent="0.35">
      <c r="A10807" s="104" t="s">
        <v>1433</v>
      </c>
      <c r="B10807" s="1">
        <v>44293</v>
      </c>
      <c r="C10807">
        <v>200</v>
      </c>
    </row>
    <row r="10808" spans="1:3" ht="14.5" x14ac:dyDescent="0.35">
      <c r="A10808" s="104" t="s">
        <v>1978</v>
      </c>
      <c r="B10808" s="1">
        <v>44293</v>
      </c>
      <c r="C10808">
        <v>100</v>
      </c>
    </row>
    <row r="10809" spans="1:3" ht="14.5" x14ac:dyDescent="0.35">
      <c r="A10809" s="104" t="s">
        <v>1801</v>
      </c>
      <c r="B10809" s="1">
        <v>44293</v>
      </c>
      <c r="C10809">
        <v>600</v>
      </c>
    </row>
    <row r="10810" spans="1:3" ht="14.5" x14ac:dyDescent="0.35">
      <c r="A10810" s="104" t="s">
        <v>1689</v>
      </c>
      <c r="B10810" s="1">
        <v>44293</v>
      </c>
      <c r="C10810">
        <v>3</v>
      </c>
    </row>
    <row r="10811" spans="1:3" ht="14.5" x14ac:dyDescent="0.35">
      <c r="A10811" s="104" t="s">
        <v>3344</v>
      </c>
      <c r="B10811" s="1">
        <v>44293</v>
      </c>
      <c r="C10811">
        <v>2</v>
      </c>
    </row>
    <row r="10812" spans="1:3" ht="14.5" x14ac:dyDescent="0.35">
      <c r="A10812" s="104" t="s">
        <v>2042</v>
      </c>
      <c r="B10812" s="1">
        <v>44293</v>
      </c>
      <c r="C10812">
        <v>8</v>
      </c>
    </row>
    <row r="10813" spans="1:3" ht="14.5" x14ac:dyDescent="0.35">
      <c r="A10813" s="104" t="s">
        <v>1663</v>
      </c>
      <c r="B10813" s="1">
        <v>44293</v>
      </c>
      <c r="C10813">
        <v>14</v>
      </c>
    </row>
    <row r="10814" spans="1:3" ht="14.5" x14ac:dyDescent="0.35">
      <c r="A10814" s="104" t="s">
        <v>213</v>
      </c>
      <c r="B10814" s="1">
        <v>44293</v>
      </c>
      <c r="C10814">
        <v>1</v>
      </c>
    </row>
    <row r="10815" spans="1:3" ht="14.5" x14ac:dyDescent="0.35">
      <c r="A10815" s="104" t="s">
        <v>213</v>
      </c>
      <c r="B10815" s="1">
        <v>44293</v>
      </c>
      <c r="C10815">
        <v>2</v>
      </c>
    </row>
    <row r="10816" spans="1:3" ht="14.5" x14ac:dyDescent="0.35">
      <c r="A10816" s="104" t="s">
        <v>554</v>
      </c>
      <c r="B10816" s="1">
        <v>44293</v>
      </c>
      <c r="C10816">
        <v>10</v>
      </c>
    </row>
    <row r="10817" spans="1:3" ht="14.5" x14ac:dyDescent="0.35">
      <c r="A10817" s="104" t="s">
        <v>1408</v>
      </c>
      <c r="B10817" s="1">
        <v>44293</v>
      </c>
      <c r="C10817">
        <v>32</v>
      </c>
    </row>
    <row r="10818" spans="1:3" ht="14.5" x14ac:dyDescent="0.35">
      <c r="A10818" s="104" t="s">
        <v>1875</v>
      </c>
      <c r="B10818" s="1">
        <v>44293</v>
      </c>
      <c r="C10818">
        <v>1</v>
      </c>
    </row>
    <row r="10819" spans="1:3" ht="14.5" x14ac:dyDescent="0.35">
      <c r="A10819" s="104" t="s">
        <v>1443</v>
      </c>
      <c r="B10819" s="1">
        <v>44293</v>
      </c>
      <c r="C10819">
        <v>300</v>
      </c>
    </row>
    <row r="10820" spans="1:3" ht="14.5" x14ac:dyDescent="0.35">
      <c r="A10820" s="104" t="s">
        <v>1346</v>
      </c>
      <c r="B10820" s="1">
        <v>44293</v>
      </c>
      <c r="C10820">
        <v>20</v>
      </c>
    </row>
    <row r="10821" spans="1:3" ht="14.5" x14ac:dyDescent="0.35">
      <c r="A10821" s="105" t="s">
        <v>419</v>
      </c>
      <c r="B10821" s="1">
        <v>44293</v>
      </c>
      <c r="C10821">
        <v>1</v>
      </c>
    </row>
    <row r="10822" spans="1:3" ht="14.5" x14ac:dyDescent="0.35">
      <c r="A10822" s="104" t="s">
        <v>3935</v>
      </c>
      <c r="B10822" s="1">
        <v>44293</v>
      </c>
      <c r="C10822">
        <v>1</v>
      </c>
    </row>
    <row r="10823" spans="1:3" ht="14.5" x14ac:dyDescent="0.35">
      <c r="A10823" s="104">
        <v>1541001</v>
      </c>
      <c r="B10823" s="1">
        <v>44293</v>
      </c>
      <c r="C10823">
        <v>4</v>
      </c>
    </row>
    <row r="10824" spans="1:3" ht="14.5" x14ac:dyDescent="0.35">
      <c r="A10824" s="104" t="s">
        <v>1556</v>
      </c>
      <c r="B10824" s="1">
        <v>44293</v>
      </c>
      <c r="C10824">
        <v>1</v>
      </c>
    </row>
    <row r="10825" spans="1:3" ht="14.5" x14ac:dyDescent="0.35">
      <c r="A10825" s="104" t="s">
        <v>253</v>
      </c>
      <c r="B10825" s="1">
        <v>44293</v>
      </c>
      <c r="C10825">
        <v>2</v>
      </c>
    </row>
    <row r="10826" spans="1:3" ht="14.5" x14ac:dyDescent="0.35">
      <c r="A10826" s="104" t="s">
        <v>108</v>
      </c>
      <c r="B10826" s="1">
        <v>44293</v>
      </c>
      <c r="C10826">
        <v>1</v>
      </c>
    </row>
    <row r="10827" spans="1:3" ht="14.5" x14ac:dyDescent="0.35">
      <c r="A10827" s="104" t="s">
        <v>40</v>
      </c>
      <c r="B10827" s="1">
        <v>44293</v>
      </c>
      <c r="C10827">
        <v>9</v>
      </c>
    </row>
    <row r="10828" spans="1:3" ht="14.5" x14ac:dyDescent="0.35">
      <c r="A10828" s="104" t="s">
        <v>322</v>
      </c>
      <c r="B10828" s="1">
        <v>44293</v>
      </c>
      <c r="C10828">
        <v>6</v>
      </c>
    </row>
    <row r="10829" spans="1:3" ht="14.5" x14ac:dyDescent="0.35">
      <c r="A10829" s="104" t="s">
        <v>395</v>
      </c>
      <c r="B10829" s="1">
        <v>44293</v>
      </c>
      <c r="C10829">
        <v>7</v>
      </c>
    </row>
    <row r="10830" spans="1:3" ht="14.5" x14ac:dyDescent="0.35">
      <c r="A10830" s="104" t="s">
        <v>2053</v>
      </c>
      <c r="B10830" s="1">
        <v>44293</v>
      </c>
      <c r="C10830">
        <v>7</v>
      </c>
    </row>
    <row r="10831" spans="1:3" ht="14.5" x14ac:dyDescent="0.35">
      <c r="A10831" s="104" t="s">
        <v>2053</v>
      </c>
      <c r="B10831" s="1">
        <v>44293</v>
      </c>
      <c r="C10831">
        <v>9</v>
      </c>
    </row>
    <row r="10832" spans="1:3" ht="14.5" x14ac:dyDescent="0.35">
      <c r="A10832" s="104" t="s">
        <v>3936</v>
      </c>
      <c r="B10832" s="1">
        <v>44293</v>
      </c>
      <c r="C10832">
        <v>16</v>
      </c>
    </row>
    <row r="10833" spans="1:3" ht="14.5" x14ac:dyDescent="0.35">
      <c r="A10833" s="104" t="s">
        <v>1329</v>
      </c>
      <c r="B10833" s="1">
        <v>44293</v>
      </c>
      <c r="C10833">
        <v>200</v>
      </c>
    </row>
    <row r="10834" spans="1:3" ht="14.5" x14ac:dyDescent="0.35">
      <c r="A10834" s="104" t="s">
        <v>2609</v>
      </c>
      <c r="B10834" s="1">
        <v>44293</v>
      </c>
      <c r="C10834">
        <v>2</v>
      </c>
    </row>
    <row r="10835" spans="1:3" ht="14.5" x14ac:dyDescent="0.35">
      <c r="A10835" s="104" t="s">
        <v>1661</v>
      </c>
      <c r="B10835" s="1">
        <v>44293</v>
      </c>
      <c r="C10835">
        <v>50</v>
      </c>
    </row>
    <row r="10836" spans="1:3" ht="14.5" x14ac:dyDescent="0.35">
      <c r="A10836" s="104" t="s">
        <v>2247</v>
      </c>
      <c r="B10836" s="1">
        <v>44293</v>
      </c>
      <c r="C10836">
        <v>50</v>
      </c>
    </row>
    <row r="10837" spans="1:3" ht="14.5" x14ac:dyDescent="0.35">
      <c r="A10837" s="104" t="s">
        <v>1286</v>
      </c>
      <c r="B10837" s="1">
        <v>44293</v>
      </c>
      <c r="C10837">
        <v>100</v>
      </c>
    </row>
    <row r="10838" spans="1:3" ht="14.5" x14ac:dyDescent="0.35">
      <c r="A10838" s="104" t="s">
        <v>1871</v>
      </c>
      <c r="B10838" s="1">
        <v>44293</v>
      </c>
      <c r="C10838">
        <v>50</v>
      </c>
    </row>
    <row r="10839" spans="1:3" ht="14.5" x14ac:dyDescent="0.35">
      <c r="A10839" s="104" t="s">
        <v>1871</v>
      </c>
      <c r="B10839" s="1">
        <v>44293</v>
      </c>
      <c r="C10839">
        <v>50</v>
      </c>
    </row>
    <row r="10840" spans="1:3" ht="14.5" x14ac:dyDescent="0.35">
      <c r="A10840" s="104" t="s">
        <v>1532</v>
      </c>
      <c r="B10840" s="1">
        <v>44293</v>
      </c>
      <c r="C10840">
        <v>1</v>
      </c>
    </row>
    <row r="10841" spans="1:3" ht="14.5" x14ac:dyDescent="0.35">
      <c r="A10841" s="104" t="s">
        <v>3023</v>
      </c>
      <c r="B10841" s="1">
        <v>44293</v>
      </c>
      <c r="C10841">
        <v>3</v>
      </c>
    </row>
    <row r="10842" spans="1:3" ht="14.5" x14ac:dyDescent="0.35">
      <c r="A10842" s="104" t="s">
        <v>2296</v>
      </c>
      <c r="B10842" s="1">
        <v>44293</v>
      </c>
      <c r="C10842">
        <v>1</v>
      </c>
    </row>
    <row r="10843" spans="1:3" ht="14.5" x14ac:dyDescent="0.35">
      <c r="A10843" s="104" t="s">
        <v>2229</v>
      </c>
      <c r="B10843" s="1">
        <v>44293</v>
      </c>
      <c r="C10843">
        <v>3</v>
      </c>
    </row>
    <row r="10844" spans="1:3" ht="14.5" x14ac:dyDescent="0.35">
      <c r="A10844" s="104" t="s">
        <v>3937</v>
      </c>
      <c r="B10844" s="1">
        <v>44293</v>
      </c>
      <c r="C10844">
        <v>1</v>
      </c>
    </row>
    <row r="10845" spans="1:3" ht="14.5" x14ac:dyDescent="0.35">
      <c r="A10845" s="104" t="s">
        <v>2615</v>
      </c>
      <c r="B10845" s="1">
        <v>44293</v>
      </c>
      <c r="C10845">
        <v>1</v>
      </c>
    </row>
    <row r="10846" spans="1:3" ht="14.5" x14ac:dyDescent="0.35">
      <c r="A10846" s="104" t="s">
        <v>1525</v>
      </c>
      <c r="B10846" s="1">
        <v>44293</v>
      </c>
      <c r="C10846">
        <v>100</v>
      </c>
    </row>
    <row r="10847" spans="1:3" ht="14.5" x14ac:dyDescent="0.35">
      <c r="A10847" s="104" t="s">
        <v>1429</v>
      </c>
      <c r="B10847" s="1">
        <v>44293</v>
      </c>
      <c r="C10847">
        <v>100</v>
      </c>
    </row>
    <row r="10848" spans="1:3" ht="14.5" x14ac:dyDescent="0.35">
      <c r="A10848" s="104" t="s">
        <v>1828</v>
      </c>
      <c r="B10848" s="1">
        <v>44293</v>
      </c>
      <c r="C10848">
        <v>200</v>
      </c>
    </row>
    <row r="10849" spans="1:3" ht="14.5" x14ac:dyDescent="0.35">
      <c r="A10849" s="104" t="s">
        <v>2057</v>
      </c>
      <c r="B10849" s="1">
        <v>44293</v>
      </c>
      <c r="C10849">
        <v>12</v>
      </c>
    </row>
    <row r="10850" spans="1:3" ht="14.5" x14ac:dyDescent="0.35">
      <c r="A10850" s="104" t="s">
        <v>2306</v>
      </c>
      <c r="B10850" s="1">
        <v>44293</v>
      </c>
      <c r="C10850">
        <v>5</v>
      </c>
    </row>
    <row r="10851" spans="1:3" ht="14.5" x14ac:dyDescent="0.35">
      <c r="A10851" s="104" t="s">
        <v>8</v>
      </c>
      <c r="B10851" s="1">
        <v>44293</v>
      </c>
      <c r="C10851">
        <v>16</v>
      </c>
    </row>
    <row r="10852" spans="1:3" ht="14.5" x14ac:dyDescent="0.35">
      <c r="A10852" s="104" t="s">
        <v>1299</v>
      </c>
      <c r="B10852" s="1">
        <v>44293</v>
      </c>
      <c r="C10852">
        <v>400</v>
      </c>
    </row>
    <row r="10853" spans="1:3" ht="14.5" x14ac:dyDescent="0.35">
      <c r="A10853" s="104" t="s">
        <v>1312</v>
      </c>
      <c r="B10853" s="1">
        <v>44293</v>
      </c>
      <c r="C10853">
        <v>200</v>
      </c>
    </row>
    <row r="10854" spans="1:3" ht="14.5" x14ac:dyDescent="0.35">
      <c r="A10854" s="104" t="s">
        <v>3014</v>
      </c>
      <c r="B10854" s="1">
        <v>44293</v>
      </c>
      <c r="C10854">
        <v>4</v>
      </c>
    </row>
    <row r="10855" spans="1:3" ht="14.5" x14ac:dyDescent="0.35">
      <c r="A10855" s="104" t="s">
        <v>3448</v>
      </c>
      <c r="B10855" s="1">
        <v>44293</v>
      </c>
      <c r="C10855">
        <v>4</v>
      </c>
    </row>
    <row r="10856" spans="1:3" ht="14.5" x14ac:dyDescent="0.35">
      <c r="A10856" s="104" t="s">
        <v>2207</v>
      </c>
      <c r="B10856" s="1">
        <v>44293</v>
      </c>
      <c r="C10856">
        <v>36</v>
      </c>
    </row>
    <row r="10857" spans="1:3" ht="14.5" x14ac:dyDescent="0.35">
      <c r="A10857" s="104" t="s">
        <v>2207</v>
      </c>
      <c r="B10857" s="1">
        <v>44293</v>
      </c>
      <c r="C10857">
        <v>12</v>
      </c>
    </row>
    <row r="10858" spans="1:3" ht="14.5" x14ac:dyDescent="0.35">
      <c r="A10858" s="104" t="s">
        <v>2207</v>
      </c>
      <c r="B10858" s="1">
        <v>44293</v>
      </c>
      <c r="C10858">
        <v>4</v>
      </c>
    </row>
    <row r="10859" spans="1:3" ht="14.5" x14ac:dyDescent="0.35">
      <c r="A10859" s="104" t="s">
        <v>2035</v>
      </c>
      <c r="B10859" s="1">
        <v>44293</v>
      </c>
      <c r="C10859">
        <v>4</v>
      </c>
    </row>
    <row r="10860" spans="1:3" ht="14.5" x14ac:dyDescent="0.35">
      <c r="A10860" s="104" t="s">
        <v>2035</v>
      </c>
      <c r="B10860" s="1">
        <v>44293</v>
      </c>
      <c r="C10860">
        <v>8</v>
      </c>
    </row>
    <row r="10861" spans="1:3" ht="14.5" x14ac:dyDescent="0.35">
      <c r="A10861" s="104" t="s">
        <v>3938</v>
      </c>
      <c r="B10861" s="1">
        <v>44293</v>
      </c>
      <c r="C10861">
        <v>1</v>
      </c>
    </row>
    <row r="10862" spans="1:3" ht="14.5" x14ac:dyDescent="0.35">
      <c r="A10862" s="104" t="s">
        <v>3939</v>
      </c>
      <c r="B10862" s="1">
        <v>44293</v>
      </c>
      <c r="C10862">
        <v>3</v>
      </c>
    </row>
    <row r="10863" spans="1:3" ht="14.5" x14ac:dyDescent="0.35">
      <c r="A10863" s="104" t="s">
        <v>3421</v>
      </c>
      <c r="B10863" s="1">
        <v>44293</v>
      </c>
      <c r="C10863">
        <v>16</v>
      </c>
    </row>
    <row r="10864" spans="1:3" ht="14.5" x14ac:dyDescent="0.35">
      <c r="A10864" s="104" t="s">
        <v>2341</v>
      </c>
      <c r="B10864" s="1">
        <v>44293</v>
      </c>
      <c r="C10864">
        <v>8</v>
      </c>
    </row>
    <row r="10865" spans="1:3" ht="14.5" x14ac:dyDescent="0.35">
      <c r="A10865" s="104" t="s">
        <v>2013</v>
      </c>
      <c r="B10865" s="1">
        <v>44293</v>
      </c>
      <c r="C10865">
        <v>32</v>
      </c>
    </row>
    <row r="10866" spans="1:3" ht="14.5" x14ac:dyDescent="0.35">
      <c r="A10866" s="104" t="s">
        <v>2044</v>
      </c>
      <c r="B10866" s="1">
        <v>44293</v>
      </c>
      <c r="C10866">
        <v>16</v>
      </c>
    </row>
    <row r="10867" spans="1:3" ht="14.5" x14ac:dyDescent="0.35">
      <c r="A10867" s="104" t="s">
        <v>1442</v>
      </c>
      <c r="B10867" s="1">
        <v>44293</v>
      </c>
      <c r="C10867">
        <v>8</v>
      </c>
    </row>
    <row r="10868" spans="1:3" ht="14.5" x14ac:dyDescent="0.35">
      <c r="A10868" s="104" t="s">
        <v>1442</v>
      </c>
      <c r="B10868" s="1">
        <v>44293</v>
      </c>
      <c r="C10868">
        <v>24</v>
      </c>
    </row>
    <row r="10869" spans="1:3" ht="14.5" x14ac:dyDescent="0.35">
      <c r="A10869" s="104" t="s">
        <v>1954</v>
      </c>
      <c r="B10869" s="1">
        <v>44293</v>
      </c>
      <c r="C10869">
        <v>16</v>
      </c>
    </row>
    <row r="10870" spans="1:3" ht="14.5" x14ac:dyDescent="0.35">
      <c r="A10870" s="104" t="s">
        <v>2057</v>
      </c>
      <c r="B10870" s="1">
        <v>44293</v>
      </c>
      <c r="C10870">
        <v>16</v>
      </c>
    </row>
    <row r="10871" spans="1:3" ht="14.5" x14ac:dyDescent="0.35">
      <c r="A10871" s="104" t="s">
        <v>1571</v>
      </c>
      <c r="B10871" s="1">
        <v>44293</v>
      </c>
      <c r="C10871">
        <v>32</v>
      </c>
    </row>
    <row r="10872" spans="1:3" ht="14.5" x14ac:dyDescent="0.35">
      <c r="A10872" s="104" t="s">
        <v>1431</v>
      </c>
      <c r="B10872" s="1">
        <v>44293</v>
      </c>
      <c r="C10872">
        <v>160</v>
      </c>
    </row>
    <row r="10873" spans="1:3" ht="14.5" x14ac:dyDescent="0.35">
      <c r="A10873" s="104" t="s">
        <v>1928</v>
      </c>
      <c r="B10873" s="1">
        <v>44293</v>
      </c>
      <c r="C10873">
        <v>16</v>
      </c>
    </row>
    <row r="10874" spans="1:3" ht="14.5" x14ac:dyDescent="0.35">
      <c r="A10874" s="104" t="s">
        <v>1461</v>
      </c>
      <c r="B10874" s="1">
        <v>44293</v>
      </c>
      <c r="C10874">
        <v>16</v>
      </c>
    </row>
    <row r="10875" spans="1:3" ht="14.5" x14ac:dyDescent="0.35">
      <c r="A10875" s="104" t="s">
        <v>2160</v>
      </c>
      <c r="B10875" s="1">
        <v>44293</v>
      </c>
      <c r="C10875">
        <v>1</v>
      </c>
    </row>
    <row r="10876" spans="1:3" ht="14.5" x14ac:dyDescent="0.35">
      <c r="A10876" s="104" t="s">
        <v>1762</v>
      </c>
      <c r="B10876" s="1">
        <v>44293</v>
      </c>
      <c r="C10876">
        <v>32</v>
      </c>
    </row>
    <row r="10877" spans="1:3" ht="14.5" x14ac:dyDescent="0.35">
      <c r="A10877" s="104" t="s">
        <v>1716</v>
      </c>
      <c r="B10877" s="1">
        <v>44293</v>
      </c>
      <c r="C10877">
        <v>32</v>
      </c>
    </row>
    <row r="10878" spans="1:3" ht="14.5" x14ac:dyDescent="0.35">
      <c r="A10878" s="104" t="s">
        <v>2033</v>
      </c>
      <c r="B10878" s="1">
        <v>44293</v>
      </c>
      <c r="C10878">
        <v>1</v>
      </c>
    </row>
    <row r="10879" spans="1:3" ht="14.5" x14ac:dyDescent="0.35">
      <c r="A10879" s="104" t="s">
        <v>1682</v>
      </c>
      <c r="B10879" s="1">
        <v>44293</v>
      </c>
      <c r="C10879">
        <v>1</v>
      </c>
    </row>
    <row r="10880" spans="1:3" ht="14.5" x14ac:dyDescent="0.35">
      <c r="A10880" s="104" t="s">
        <v>3845</v>
      </c>
      <c r="B10880" s="1">
        <v>44293</v>
      </c>
      <c r="C10880">
        <v>4</v>
      </c>
    </row>
    <row r="10881" spans="1:3" ht="14.5" x14ac:dyDescent="0.35">
      <c r="A10881" s="105" t="s">
        <v>155</v>
      </c>
      <c r="B10881" s="1">
        <v>44293</v>
      </c>
      <c r="C10881">
        <v>2</v>
      </c>
    </row>
    <row r="10882" spans="1:3" ht="14.5" x14ac:dyDescent="0.35">
      <c r="A10882" s="104" t="s">
        <v>136</v>
      </c>
      <c r="B10882" s="1">
        <v>44293</v>
      </c>
      <c r="C10882">
        <v>4</v>
      </c>
    </row>
    <row r="10883" spans="1:3" ht="14.5" x14ac:dyDescent="0.35">
      <c r="A10883" s="104" t="s">
        <v>3941</v>
      </c>
      <c r="B10883" s="1">
        <v>44293</v>
      </c>
      <c r="C10883">
        <v>10</v>
      </c>
    </row>
    <row r="10884" spans="1:3" ht="14.5" x14ac:dyDescent="0.35">
      <c r="A10884" s="104" t="s">
        <v>2385</v>
      </c>
      <c r="B10884" s="1">
        <v>44293</v>
      </c>
      <c r="C10884">
        <v>25</v>
      </c>
    </row>
    <row r="10885" spans="1:3" ht="14.5" x14ac:dyDescent="0.35">
      <c r="A10885" s="104" t="s">
        <v>2310</v>
      </c>
      <c r="B10885" s="1">
        <v>44293</v>
      </c>
      <c r="C10885">
        <v>25</v>
      </c>
    </row>
    <row r="10886" spans="1:3" ht="14.5" x14ac:dyDescent="0.35">
      <c r="A10886" s="104" t="s">
        <v>150</v>
      </c>
      <c r="B10886" s="1">
        <v>44293</v>
      </c>
      <c r="C10886">
        <v>1</v>
      </c>
    </row>
    <row r="10887" spans="1:3" ht="14.5" x14ac:dyDescent="0.35">
      <c r="A10887" s="104" t="s">
        <v>107</v>
      </c>
      <c r="B10887" s="1">
        <v>44293</v>
      </c>
      <c r="C10887">
        <v>1</v>
      </c>
    </row>
    <row r="10888" spans="1:3" ht="14.5" x14ac:dyDescent="0.35">
      <c r="A10888" s="104" t="s">
        <v>1702</v>
      </c>
      <c r="B10888" s="1">
        <v>44293</v>
      </c>
      <c r="C10888">
        <v>100</v>
      </c>
    </row>
    <row r="10889" spans="1:3" ht="14.5" x14ac:dyDescent="0.35">
      <c r="A10889" s="104" t="s">
        <v>35</v>
      </c>
      <c r="B10889" s="1">
        <v>44293</v>
      </c>
      <c r="C10889">
        <v>1</v>
      </c>
    </row>
    <row r="10890" spans="1:3" ht="14.5" x14ac:dyDescent="0.35">
      <c r="A10890" s="104" t="s">
        <v>1970</v>
      </c>
      <c r="B10890" s="1">
        <v>44293</v>
      </c>
      <c r="C10890">
        <v>25</v>
      </c>
    </row>
    <row r="10891" spans="1:3" ht="14.5" x14ac:dyDescent="0.35">
      <c r="A10891" s="104" t="s">
        <v>162</v>
      </c>
      <c r="B10891" s="1">
        <v>44293</v>
      </c>
      <c r="C10891">
        <v>1</v>
      </c>
    </row>
    <row r="10892" spans="1:3" ht="14.5" x14ac:dyDescent="0.35">
      <c r="A10892" s="104" t="s">
        <v>15</v>
      </c>
      <c r="B10892" s="1">
        <v>44293</v>
      </c>
      <c r="C10892">
        <v>1</v>
      </c>
    </row>
    <row r="10893" spans="1:3" ht="14.5" x14ac:dyDescent="0.35">
      <c r="A10893" s="104" t="s">
        <v>91</v>
      </c>
      <c r="B10893" s="1">
        <v>44293</v>
      </c>
      <c r="C10893">
        <v>2</v>
      </c>
    </row>
    <row r="10894" spans="1:3" ht="14.5" x14ac:dyDescent="0.35">
      <c r="A10894" s="104" t="s">
        <v>462</v>
      </c>
      <c r="B10894" s="1">
        <v>44293</v>
      </c>
      <c r="C10894">
        <v>1</v>
      </c>
    </row>
    <row r="10895" spans="1:3" ht="14.5" x14ac:dyDescent="0.35">
      <c r="A10895" s="104" t="s">
        <v>140</v>
      </c>
      <c r="B10895" s="1">
        <v>44293</v>
      </c>
      <c r="C10895">
        <v>1</v>
      </c>
    </row>
    <row r="10896" spans="1:3" ht="14.5" x14ac:dyDescent="0.35">
      <c r="A10896" s="104" t="s">
        <v>108</v>
      </c>
      <c r="B10896" s="1">
        <v>44293</v>
      </c>
      <c r="C10896">
        <v>3</v>
      </c>
    </row>
    <row r="10897" spans="1:3" ht="14.5" x14ac:dyDescent="0.35">
      <c r="A10897" s="104" t="s">
        <v>1093</v>
      </c>
      <c r="B10897" s="1">
        <v>44293</v>
      </c>
      <c r="C10897">
        <v>1</v>
      </c>
    </row>
    <row r="10898" spans="1:3" ht="14.5" x14ac:dyDescent="0.35">
      <c r="A10898" s="104" t="s">
        <v>40</v>
      </c>
      <c r="B10898" s="1">
        <v>44293</v>
      </c>
      <c r="C10898">
        <v>1</v>
      </c>
    </row>
    <row r="10899" spans="1:3" ht="14.5" x14ac:dyDescent="0.35">
      <c r="A10899" s="104" t="s">
        <v>151</v>
      </c>
      <c r="B10899" s="1">
        <v>44293</v>
      </c>
      <c r="C10899">
        <v>1</v>
      </c>
    </row>
    <row r="10900" spans="1:3" ht="14.5" x14ac:dyDescent="0.35">
      <c r="A10900" s="104" t="s">
        <v>266</v>
      </c>
      <c r="B10900" s="1">
        <v>44293</v>
      </c>
      <c r="C10900">
        <v>1</v>
      </c>
    </row>
    <row r="10901" spans="1:3" ht="14.5" x14ac:dyDescent="0.35">
      <c r="A10901" s="104" t="s">
        <v>1492</v>
      </c>
      <c r="B10901" s="1">
        <v>44293</v>
      </c>
      <c r="C10901">
        <v>25</v>
      </c>
    </row>
    <row r="10902" spans="1:3" ht="14.5" x14ac:dyDescent="0.35">
      <c r="A10902" s="104" t="s">
        <v>163</v>
      </c>
      <c r="B10902" s="1">
        <v>44293</v>
      </c>
      <c r="C10902">
        <v>1</v>
      </c>
    </row>
    <row r="10903" spans="1:3" ht="14.5" x14ac:dyDescent="0.35">
      <c r="A10903" s="104" t="s">
        <v>18</v>
      </c>
      <c r="B10903" s="1">
        <v>44293</v>
      </c>
      <c r="C10903">
        <v>1</v>
      </c>
    </row>
    <row r="10904" spans="1:3" ht="14.5" x14ac:dyDescent="0.35">
      <c r="A10904" s="104" t="s">
        <v>395</v>
      </c>
      <c r="B10904" s="1">
        <v>44293</v>
      </c>
      <c r="C10904">
        <v>1</v>
      </c>
    </row>
    <row r="10905" spans="1:3" ht="14.5" x14ac:dyDescent="0.35">
      <c r="A10905" s="104" t="s">
        <v>1356</v>
      </c>
      <c r="B10905" s="1">
        <v>44293</v>
      </c>
      <c r="C10905">
        <v>44</v>
      </c>
    </row>
    <row r="10906" spans="1:3" ht="14.5" x14ac:dyDescent="0.35">
      <c r="A10906" s="104" t="s">
        <v>1358</v>
      </c>
      <c r="B10906" s="1">
        <v>44293</v>
      </c>
      <c r="C10906">
        <v>56</v>
      </c>
    </row>
    <row r="10907" spans="1:3" ht="14.5" x14ac:dyDescent="0.35">
      <c r="A10907" s="104" t="s">
        <v>3415</v>
      </c>
      <c r="B10907" s="1">
        <v>44293</v>
      </c>
      <c r="C10907">
        <v>2</v>
      </c>
    </row>
    <row r="10908" spans="1:3" ht="14.5" x14ac:dyDescent="0.35">
      <c r="A10908" s="104" t="s">
        <v>1094</v>
      </c>
      <c r="B10908" s="1">
        <v>44293</v>
      </c>
      <c r="C10908">
        <v>4</v>
      </c>
    </row>
    <row r="10909" spans="1:3" ht="14.5" x14ac:dyDescent="0.35">
      <c r="A10909" s="104" t="s">
        <v>1450</v>
      </c>
      <c r="B10909" s="1">
        <v>44293</v>
      </c>
      <c r="C10909">
        <v>16</v>
      </c>
    </row>
    <row r="10910" spans="1:3" ht="14.5" x14ac:dyDescent="0.35">
      <c r="A10910" s="104" t="s">
        <v>194</v>
      </c>
      <c r="B10910" s="1">
        <v>44293</v>
      </c>
      <c r="C10910">
        <v>16</v>
      </c>
    </row>
    <row r="10911" spans="1:3" ht="14.5" x14ac:dyDescent="0.35">
      <c r="A10911" s="104" t="s">
        <v>21</v>
      </c>
      <c r="B10911" s="1">
        <v>44293</v>
      </c>
      <c r="C10911">
        <v>8</v>
      </c>
    </row>
    <row r="10912" spans="1:3" ht="14.5" x14ac:dyDescent="0.35">
      <c r="A10912" s="104" t="s">
        <v>397</v>
      </c>
      <c r="B10912" s="1">
        <v>44293</v>
      </c>
      <c r="C10912">
        <v>28</v>
      </c>
    </row>
    <row r="10913" spans="1:3" ht="14.5" x14ac:dyDescent="0.35">
      <c r="A10913" s="104" t="s">
        <v>47</v>
      </c>
      <c r="B10913" s="1">
        <v>44293</v>
      </c>
      <c r="C10913">
        <v>16</v>
      </c>
    </row>
    <row r="10914" spans="1:3" ht="14.5" x14ac:dyDescent="0.35">
      <c r="A10914" s="104" t="s">
        <v>188</v>
      </c>
      <c r="B10914" s="1">
        <v>44293</v>
      </c>
      <c r="C10914">
        <v>8</v>
      </c>
    </row>
    <row r="10915" spans="1:3" ht="14.5" x14ac:dyDescent="0.35">
      <c r="A10915" s="104" t="s">
        <v>171</v>
      </c>
      <c r="B10915" s="1">
        <v>44293</v>
      </c>
      <c r="C10915">
        <v>8</v>
      </c>
    </row>
    <row r="10916" spans="1:3" ht="14.5" x14ac:dyDescent="0.35">
      <c r="A10916" s="104" t="s">
        <v>116</v>
      </c>
      <c r="B10916" s="1">
        <v>44293</v>
      </c>
      <c r="C10916">
        <v>8</v>
      </c>
    </row>
    <row r="10917" spans="1:3" ht="14.5" x14ac:dyDescent="0.35">
      <c r="A10917" s="104" t="s">
        <v>1658</v>
      </c>
      <c r="B10917" s="1">
        <v>44293</v>
      </c>
      <c r="C10917">
        <v>11</v>
      </c>
    </row>
    <row r="10918" spans="1:3" ht="14.5" x14ac:dyDescent="0.35">
      <c r="A10918" s="104" t="s">
        <v>1381</v>
      </c>
      <c r="B10918" s="1">
        <v>44293</v>
      </c>
      <c r="C10918">
        <v>4</v>
      </c>
    </row>
    <row r="10919" spans="1:3" ht="14.5" x14ac:dyDescent="0.35">
      <c r="A10919" s="104" t="s">
        <v>3145</v>
      </c>
      <c r="B10919" s="1">
        <v>44293</v>
      </c>
      <c r="C10919">
        <v>4</v>
      </c>
    </row>
    <row r="10920" spans="1:3" ht="14.5" x14ac:dyDescent="0.35">
      <c r="A10920" s="104" t="s">
        <v>1392</v>
      </c>
      <c r="B10920" s="1">
        <v>44293</v>
      </c>
      <c r="C10920">
        <v>8</v>
      </c>
    </row>
    <row r="10921" spans="1:3" ht="14.5" x14ac:dyDescent="0.35">
      <c r="A10921" s="104" t="s">
        <v>1392</v>
      </c>
      <c r="B10921" s="1">
        <v>44293</v>
      </c>
      <c r="C10921">
        <v>8</v>
      </c>
    </row>
    <row r="10922" spans="1:3" ht="14.5" x14ac:dyDescent="0.35">
      <c r="A10922" s="104" t="s">
        <v>2650</v>
      </c>
      <c r="B10922" s="1">
        <v>44293</v>
      </c>
      <c r="C10922">
        <v>4</v>
      </c>
    </row>
    <row r="10923" spans="1:3" ht="14.5" x14ac:dyDescent="0.35">
      <c r="A10923" s="104" t="s">
        <v>2775</v>
      </c>
      <c r="B10923" s="1">
        <v>44293</v>
      </c>
      <c r="C10923">
        <v>12</v>
      </c>
    </row>
    <row r="10924" spans="1:3" ht="14.5" x14ac:dyDescent="0.35">
      <c r="A10924" s="104" t="s">
        <v>55</v>
      </c>
      <c r="B10924" s="1">
        <v>44293</v>
      </c>
      <c r="C10924">
        <v>4</v>
      </c>
    </row>
    <row r="10925" spans="1:3" ht="14.5" x14ac:dyDescent="0.35">
      <c r="A10925" s="104" t="s">
        <v>119</v>
      </c>
      <c r="B10925" s="1">
        <v>44293</v>
      </c>
      <c r="C10925">
        <v>8</v>
      </c>
    </row>
    <row r="10926" spans="1:3" ht="14.5" x14ac:dyDescent="0.35">
      <c r="A10926" s="104" t="s">
        <v>2654</v>
      </c>
      <c r="B10926" s="1">
        <v>44293</v>
      </c>
      <c r="C10926">
        <v>8</v>
      </c>
    </row>
    <row r="10927" spans="1:3" ht="14.5" x14ac:dyDescent="0.35">
      <c r="A10927" s="104" t="s">
        <v>2654</v>
      </c>
      <c r="B10927" s="1">
        <v>44293</v>
      </c>
      <c r="C10927">
        <v>4</v>
      </c>
    </row>
    <row r="10928" spans="1:3" ht="14.5" x14ac:dyDescent="0.35">
      <c r="A10928" s="104" t="s">
        <v>3942</v>
      </c>
      <c r="B10928" s="1">
        <v>44293</v>
      </c>
      <c r="C10928">
        <v>4</v>
      </c>
    </row>
    <row r="10929" spans="1:3" ht="14.5" x14ac:dyDescent="0.35">
      <c r="A10929" s="104" t="s">
        <v>2645</v>
      </c>
      <c r="B10929" s="1">
        <v>44293</v>
      </c>
      <c r="C10929">
        <v>2</v>
      </c>
    </row>
    <row r="10930" spans="1:3" ht="14.5" x14ac:dyDescent="0.35">
      <c r="A10930" s="104" t="s">
        <v>2880</v>
      </c>
      <c r="B10930" s="1">
        <v>44293</v>
      </c>
      <c r="C10930">
        <v>6</v>
      </c>
    </row>
    <row r="10931" spans="1:3" ht="14.5" x14ac:dyDescent="0.35">
      <c r="A10931" s="104" t="s">
        <v>3943</v>
      </c>
      <c r="B10931" s="1">
        <v>44293</v>
      </c>
      <c r="C10931">
        <v>8</v>
      </c>
    </row>
    <row r="10932" spans="1:3" ht="14.5" x14ac:dyDescent="0.35">
      <c r="A10932" s="104" t="s">
        <v>1951</v>
      </c>
      <c r="B10932" s="1">
        <v>44293</v>
      </c>
      <c r="C10932">
        <v>2</v>
      </c>
    </row>
    <row r="10933" spans="1:3" ht="14.5" x14ac:dyDescent="0.35">
      <c r="A10933" s="104" t="s">
        <v>1943</v>
      </c>
      <c r="B10933" s="1">
        <v>44293</v>
      </c>
      <c r="C10933">
        <v>2</v>
      </c>
    </row>
    <row r="10934" spans="1:3" ht="14.5" x14ac:dyDescent="0.35">
      <c r="A10934" s="104" t="s">
        <v>3944</v>
      </c>
      <c r="B10934" s="1">
        <v>44293</v>
      </c>
      <c r="C10934">
        <v>6</v>
      </c>
    </row>
    <row r="10935" spans="1:3" ht="14.5" x14ac:dyDescent="0.35">
      <c r="A10935" s="104" t="s">
        <v>2568</v>
      </c>
      <c r="B10935" s="1">
        <v>44293</v>
      </c>
      <c r="C10935">
        <v>2</v>
      </c>
    </row>
    <row r="10936" spans="1:3" ht="14.5" x14ac:dyDescent="0.35">
      <c r="A10936" s="104" t="s">
        <v>2047</v>
      </c>
      <c r="B10936" s="1">
        <v>44293</v>
      </c>
      <c r="C10936">
        <v>8</v>
      </c>
    </row>
    <row r="10937" spans="1:3" ht="14.5" x14ac:dyDescent="0.35">
      <c r="A10937" s="104" t="s">
        <v>1426</v>
      </c>
      <c r="B10937" s="1">
        <v>44293</v>
      </c>
      <c r="C10937">
        <v>4</v>
      </c>
    </row>
    <row r="10938" spans="1:3" ht="14.5" x14ac:dyDescent="0.35">
      <c r="A10938" s="104" t="s">
        <v>3305</v>
      </c>
      <c r="B10938" s="1">
        <v>44293</v>
      </c>
      <c r="C10938">
        <v>14</v>
      </c>
    </row>
    <row r="10939" spans="1:3" ht="14.5" x14ac:dyDescent="0.35">
      <c r="A10939" s="104" t="s">
        <v>3945</v>
      </c>
      <c r="B10939" s="1">
        <v>44293</v>
      </c>
      <c r="C10939">
        <v>6</v>
      </c>
    </row>
    <row r="10940" spans="1:3" ht="14.5" x14ac:dyDescent="0.35">
      <c r="A10940" s="104" t="s">
        <v>3306</v>
      </c>
      <c r="B10940" s="1">
        <v>44293</v>
      </c>
      <c r="C10940">
        <v>2</v>
      </c>
    </row>
    <row r="10941" spans="1:3" ht="14.5" x14ac:dyDescent="0.35">
      <c r="A10941" s="104" t="s">
        <v>3946</v>
      </c>
      <c r="B10941" s="1">
        <v>44293</v>
      </c>
      <c r="C10941">
        <v>4</v>
      </c>
    </row>
    <row r="10942" spans="1:3" ht="14.5" x14ac:dyDescent="0.35">
      <c r="A10942" s="104" t="s">
        <v>2894</v>
      </c>
      <c r="B10942" s="1">
        <v>44293</v>
      </c>
      <c r="C10942">
        <v>2</v>
      </c>
    </row>
    <row r="10943" spans="1:3" ht="14.5" x14ac:dyDescent="0.35">
      <c r="A10943" s="104" t="s">
        <v>1491</v>
      </c>
      <c r="B10943" s="1">
        <v>44293</v>
      </c>
      <c r="C10943">
        <v>32</v>
      </c>
    </row>
    <row r="10944" spans="1:3" ht="14.5" x14ac:dyDescent="0.35">
      <c r="A10944" s="104" t="s">
        <v>1930</v>
      </c>
      <c r="B10944" s="1">
        <v>44293</v>
      </c>
      <c r="C10944">
        <v>4</v>
      </c>
    </row>
    <row r="10945" spans="1:3" ht="14.5" x14ac:dyDescent="0.35">
      <c r="A10945" s="104" t="s">
        <v>2161</v>
      </c>
      <c r="B10945" s="1">
        <v>44293</v>
      </c>
      <c r="C10945">
        <v>8</v>
      </c>
    </row>
    <row r="10946" spans="1:3" ht="14.5" x14ac:dyDescent="0.35">
      <c r="A10946" s="104" t="s">
        <v>1586</v>
      </c>
      <c r="B10946" s="1">
        <v>44293</v>
      </c>
      <c r="C10946">
        <v>8</v>
      </c>
    </row>
    <row r="10947" spans="1:3" ht="14.5" x14ac:dyDescent="0.35">
      <c r="A10947" s="104" t="s">
        <v>1436</v>
      </c>
      <c r="B10947" s="1">
        <v>44293</v>
      </c>
      <c r="C10947">
        <v>16</v>
      </c>
    </row>
    <row r="10948" spans="1:3" ht="14.5" x14ac:dyDescent="0.35">
      <c r="A10948" s="104" t="s">
        <v>1954</v>
      </c>
      <c r="B10948" s="1">
        <v>44293</v>
      </c>
      <c r="C10948">
        <v>16</v>
      </c>
    </row>
    <row r="10949" spans="1:3" ht="14.5" x14ac:dyDescent="0.35">
      <c r="A10949" s="104" t="s">
        <v>1566</v>
      </c>
      <c r="B10949" s="1">
        <v>44293</v>
      </c>
      <c r="C10949">
        <v>32</v>
      </c>
    </row>
    <row r="10950" spans="1:3" ht="14.5" x14ac:dyDescent="0.35">
      <c r="A10950" s="104" t="s">
        <v>1547</v>
      </c>
      <c r="B10950" s="1">
        <v>44293</v>
      </c>
      <c r="C10950">
        <v>64</v>
      </c>
    </row>
    <row r="10951" spans="1:3" ht="14.5" x14ac:dyDescent="0.35">
      <c r="A10951" s="104" t="s">
        <v>1969</v>
      </c>
      <c r="B10951" s="1">
        <v>44293</v>
      </c>
      <c r="C10951">
        <v>50</v>
      </c>
    </row>
    <row r="10952" spans="1:3" ht="14.5" x14ac:dyDescent="0.35">
      <c r="A10952" s="104" t="s">
        <v>60</v>
      </c>
      <c r="B10952" s="1">
        <v>44293</v>
      </c>
      <c r="C10952">
        <v>1</v>
      </c>
    </row>
    <row r="10953" spans="1:3" ht="14.5" x14ac:dyDescent="0.35">
      <c r="A10953" s="104" t="s">
        <v>2758</v>
      </c>
      <c r="B10953" s="1">
        <v>44293</v>
      </c>
      <c r="C10953">
        <v>6</v>
      </c>
    </row>
    <row r="10954" spans="1:3" ht="14.5" x14ac:dyDescent="0.35">
      <c r="A10954" s="104" t="s">
        <v>61</v>
      </c>
      <c r="B10954" s="1">
        <v>44293</v>
      </c>
      <c r="C10954">
        <v>1</v>
      </c>
    </row>
    <row r="10955" spans="1:3" ht="14.5" x14ac:dyDescent="0.35">
      <c r="A10955" s="104" t="s">
        <v>121</v>
      </c>
      <c r="B10955" s="1">
        <v>44293</v>
      </c>
      <c r="C10955">
        <v>1</v>
      </c>
    </row>
    <row r="10956" spans="1:3" ht="14.5" x14ac:dyDescent="0.35">
      <c r="A10956" s="104" t="s">
        <v>2900</v>
      </c>
      <c r="B10956" s="1">
        <v>44293</v>
      </c>
      <c r="C10956">
        <v>6</v>
      </c>
    </row>
    <row r="10957" spans="1:3" ht="14.5" x14ac:dyDescent="0.35">
      <c r="A10957" s="104" t="s">
        <v>1458</v>
      </c>
      <c r="B10957" s="1">
        <v>44293</v>
      </c>
      <c r="C10957">
        <v>200</v>
      </c>
    </row>
    <row r="10958" spans="1:3" ht="14.5" x14ac:dyDescent="0.35">
      <c r="A10958" s="104" t="s">
        <v>192</v>
      </c>
      <c r="B10958" s="1">
        <v>44293</v>
      </c>
      <c r="C10958">
        <v>24</v>
      </c>
    </row>
    <row r="10959" spans="1:3" ht="14.5" x14ac:dyDescent="0.35">
      <c r="A10959" s="104" t="s">
        <v>181</v>
      </c>
      <c r="B10959" s="1">
        <v>44293</v>
      </c>
      <c r="C10959">
        <v>6</v>
      </c>
    </row>
    <row r="10960" spans="1:3" ht="14.5" x14ac:dyDescent="0.35">
      <c r="A10960" s="104" t="s">
        <v>1461</v>
      </c>
      <c r="B10960" s="1">
        <v>44293</v>
      </c>
      <c r="C10960">
        <v>16</v>
      </c>
    </row>
    <row r="10961" spans="1:3" ht="14.5" x14ac:dyDescent="0.35">
      <c r="A10961" s="104" t="s">
        <v>1826</v>
      </c>
      <c r="B10961" s="1">
        <v>44293</v>
      </c>
      <c r="C10961">
        <v>20</v>
      </c>
    </row>
    <row r="10962" spans="1:3" ht="14.5" x14ac:dyDescent="0.35">
      <c r="A10962" s="104" t="s">
        <v>1531</v>
      </c>
      <c r="B10962" s="1">
        <v>44293</v>
      </c>
      <c r="C10962">
        <v>160</v>
      </c>
    </row>
    <row r="10963" spans="1:3" ht="14.5" x14ac:dyDescent="0.35">
      <c r="A10963" s="104" t="s">
        <v>8</v>
      </c>
      <c r="B10963" s="1">
        <v>44293</v>
      </c>
      <c r="C10963">
        <v>11</v>
      </c>
    </row>
    <row r="10964" spans="1:3" ht="14.5" x14ac:dyDescent="0.35">
      <c r="A10964" s="104" t="s">
        <v>2042</v>
      </c>
      <c r="B10964" s="1">
        <v>44293</v>
      </c>
      <c r="C10964">
        <v>4</v>
      </c>
    </row>
    <row r="10965" spans="1:3" ht="14.5" x14ac:dyDescent="0.35">
      <c r="A10965" s="104" t="s">
        <v>1468</v>
      </c>
      <c r="B10965" s="1">
        <v>44293</v>
      </c>
      <c r="C10965">
        <v>16</v>
      </c>
    </row>
    <row r="10966" spans="1:3" ht="14.5" x14ac:dyDescent="0.35">
      <c r="A10966" s="104" t="s">
        <v>1807</v>
      </c>
      <c r="B10966" s="1">
        <v>44293</v>
      </c>
      <c r="C10966">
        <v>20</v>
      </c>
    </row>
    <row r="10967" spans="1:3" ht="14.5" x14ac:dyDescent="0.35">
      <c r="A10967" s="104" t="s">
        <v>1807</v>
      </c>
      <c r="B10967" s="1">
        <v>44293</v>
      </c>
      <c r="C10967">
        <v>30</v>
      </c>
    </row>
    <row r="10968" spans="1:3" ht="14.5" x14ac:dyDescent="0.35">
      <c r="A10968" s="104" t="s">
        <v>1470</v>
      </c>
      <c r="B10968" s="1">
        <v>44293</v>
      </c>
      <c r="C10968">
        <v>8</v>
      </c>
    </row>
    <row r="10969" spans="1:3" ht="14.5" x14ac:dyDescent="0.35">
      <c r="A10969" s="104" t="s">
        <v>10</v>
      </c>
      <c r="B10969" s="1">
        <v>44293</v>
      </c>
      <c r="C10969">
        <v>3</v>
      </c>
    </row>
    <row r="10970" spans="1:3" ht="14.5" x14ac:dyDescent="0.35">
      <c r="A10970" s="104" t="s">
        <v>2918</v>
      </c>
      <c r="B10970" s="1">
        <v>44293</v>
      </c>
      <c r="C10970">
        <v>2</v>
      </c>
    </row>
    <row r="10971" spans="1:3" ht="14.5" x14ac:dyDescent="0.35">
      <c r="A10971" s="104" t="s">
        <v>2062</v>
      </c>
      <c r="B10971" s="1">
        <v>44293</v>
      </c>
      <c r="C10971">
        <v>16</v>
      </c>
    </row>
    <row r="10972" spans="1:3" ht="14.5" x14ac:dyDescent="0.35">
      <c r="A10972" s="104" t="s">
        <v>1405</v>
      </c>
      <c r="B10972" s="1">
        <v>44293</v>
      </c>
      <c r="C10972">
        <v>8</v>
      </c>
    </row>
    <row r="10973" spans="1:3" ht="14.5" x14ac:dyDescent="0.35">
      <c r="A10973" s="104" t="s">
        <v>1919</v>
      </c>
      <c r="B10973" s="1">
        <v>44293</v>
      </c>
      <c r="C10973">
        <v>32</v>
      </c>
    </row>
    <row r="10974" spans="1:3" ht="14.5" x14ac:dyDescent="0.35">
      <c r="A10974" s="104" t="s">
        <v>1762</v>
      </c>
      <c r="B10974" s="1">
        <v>44293</v>
      </c>
      <c r="C10974">
        <v>16</v>
      </c>
    </row>
    <row r="10975" spans="1:3" ht="14.5" x14ac:dyDescent="0.35">
      <c r="A10975" s="104" t="s">
        <v>1716</v>
      </c>
      <c r="B10975" s="1">
        <v>44293</v>
      </c>
      <c r="C10975">
        <v>16</v>
      </c>
    </row>
    <row r="10976" spans="1:3" ht="14.5" x14ac:dyDescent="0.35">
      <c r="A10976" s="104" t="s">
        <v>2170</v>
      </c>
      <c r="B10976" s="1">
        <v>44293</v>
      </c>
      <c r="C10976">
        <v>16</v>
      </c>
    </row>
    <row r="10977" spans="1:3" ht="14.5" x14ac:dyDescent="0.35">
      <c r="A10977" s="104" t="s">
        <v>1095</v>
      </c>
      <c r="B10977" s="1">
        <v>44293</v>
      </c>
      <c r="C10977">
        <v>4</v>
      </c>
    </row>
    <row r="10978" spans="1:3" ht="14.5" x14ac:dyDescent="0.35">
      <c r="A10978" s="104" t="s">
        <v>23</v>
      </c>
      <c r="B10978" s="1">
        <v>44293</v>
      </c>
      <c r="C10978">
        <v>12</v>
      </c>
    </row>
    <row r="10979" spans="1:3" ht="14.5" x14ac:dyDescent="0.35">
      <c r="A10979" s="104" t="s">
        <v>261</v>
      </c>
      <c r="B10979" s="1">
        <v>44293</v>
      </c>
      <c r="C10979">
        <v>16</v>
      </c>
    </row>
    <row r="10980" spans="1:3" ht="14.5" x14ac:dyDescent="0.35">
      <c r="A10980" s="104" t="s">
        <v>568</v>
      </c>
      <c r="B10980" s="1">
        <v>44293</v>
      </c>
      <c r="C10980">
        <v>16</v>
      </c>
    </row>
    <row r="10981" spans="1:3" ht="14.5" x14ac:dyDescent="0.35">
      <c r="A10981" s="104" t="s">
        <v>1021</v>
      </c>
      <c r="B10981" s="1">
        <v>44293</v>
      </c>
      <c r="C10981">
        <v>8</v>
      </c>
    </row>
    <row r="10982" spans="1:3" ht="14.5" x14ac:dyDescent="0.35">
      <c r="A10982" s="104" t="s">
        <v>994</v>
      </c>
      <c r="B10982" s="1">
        <v>44293</v>
      </c>
      <c r="C10982">
        <v>4</v>
      </c>
    </row>
    <row r="10983" spans="1:3" ht="14.5" x14ac:dyDescent="0.35">
      <c r="A10983" s="104" t="s">
        <v>1935</v>
      </c>
      <c r="B10983" s="1">
        <v>44293</v>
      </c>
      <c r="C10983">
        <v>150</v>
      </c>
    </row>
    <row r="10984" spans="1:3" ht="14.5" x14ac:dyDescent="0.35">
      <c r="A10984" s="104" t="s">
        <v>116</v>
      </c>
      <c r="B10984" s="1">
        <v>44293</v>
      </c>
      <c r="C10984">
        <v>8</v>
      </c>
    </row>
    <row r="10985" spans="1:3" ht="14.5" x14ac:dyDescent="0.35">
      <c r="A10985" s="104" t="s">
        <v>171</v>
      </c>
      <c r="B10985" s="1">
        <v>44293</v>
      </c>
      <c r="C10985">
        <v>4</v>
      </c>
    </row>
    <row r="10986" spans="1:3" ht="14.5" x14ac:dyDescent="0.35">
      <c r="A10986" s="104" t="s">
        <v>209</v>
      </c>
      <c r="B10986" s="1">
        <v>44293</v>
      </c>
      <c r="C10986">
        <v>4</v>
      </c>
    </row>
    <row r="10987" spans="1:3" ht="14.5" x14ac:dyDescent="0.35">
      <c r="A10987" s="104" t="s">
        <v>1371</v>
      </c>
      <c r="B10987" s="1">
        <v>44293</v>
      </c>
      <c r="C10987">
        <v>2</v>
      </c>
    </row>
    <row r="10988" spans="1:3" ht="14.5" x14ac:dyDescent="0.35">
      <c r="A10988" s="104" t="s">
        <v>3028</v>
      </c>
      <c r="B10988" s="1">
        <v>44293</v>
      </c>
      <c r="C10988">
        <v>1</v>
      </c>
    </row>
    <row r="10989" spans="1:3" ht="14.5" x14ac:dyDescent="0.35">
      <c r="A10989" s="104" t="s">
        <v>3646</v>
      </c>
      <c r="B10989" s="1">
        <v>44293</v>
      </c>
      <c r="C10989">
        <v>1</v>
      </c>
    </row>
    <row r="10990" spans="1:3" ht="14.5" x14ac:dyDescent="0.35">
      <c r="A10990" s="104" t="s">
        <v>2214</v>
      </c>
      <c r="B10990" s="1">
        <v>44293</v>
      </c>
      <c r="C10990">
        <v>1</v>
      </c>
    </row>
    <row r="10991" spans="1:3" ht="14.5" x14ac:dyDescent="0.35">
      <c r="A10991" s="104" t="s">
        <v>1688</v>
      </c>
      <c r="B10991" s="1">
        <v>44293</v>
      </c>
      <c r="C10991">
        <v>3</v>
      </c>
    </row>
    <row r="10992" spans="1:3" ht="14.5" x14ac:dyDescent="0.35">
      <c r="A10992" s="104" t="s">
        <v>2574</v>
      </c>
      <c r="B10992" s="1">
        <v>44293</v>
      </c>
      <c r="C10992">
        <v>10</v>
      </c>
    </row>
    <row r="10993" spans="1:3" ht="14.5" x14ac:dyDescent="0.35">
      <c r="A10993" s="104" t="s">
        <v>33</v>
      </c>
      <c r="B10993" s="1">
        <v>44293</v>
      </c>
      <c r="C10993">
        <v>3</v>
      </c>
    </row>
    <row r="10994" spans="1:3" ht="14.5" x14ac:dyDescent="0.35">
      <c r="A10994" s="104" t="s">
        <v>12</v>
      </c>
      <c r="B10994" s="1">
        <v>44293</v>
      </c>
      <c r="C10994">
        <v>1</v>
      </c>
    </row>
    <row r="10995" spans="1:3" ht="14.5" x14ac:dyDescent="0.35">
      <c r="A10995" s="104" t="s">
        <v>35</v>
      </c>
      <c r="B10995" s="1">
        <v>44293</v>
      </c>
      <c r="C10995">
        <v>1</v>
      </c>
    </row>
    <row r="10996" spans="1:3" ht="14.5" x14ac:dyDescent="0.35">
      <c r="A10996" s="104" t="s">
        <v>123</v>
      </c>
      <c r="B10996" s="1">
        <v>44293</v>
      </c>
      <c r="C10996">
        <v>1</v>
      </c>
    </row>
    <row r="10997" spans="1:3" ht="14.5" x14ac:dyDescent="0.35">
      <c r="A10997" s="104" t="s">
        <v>3947</v>
      </c>
      <c r="B10997" s="1">
        <v>44293</v>
      </c>
      <c r="C10997">
        <v>10</v>
      </c>
    </row>
    <row r="10998" spans="1:3" ht="14.5" x14ac:dyDescent="0.35">
      <c r="A10998" s="104" t="s">
        <v>1030</v>
      </c>
      <c r="B10998" s="1">
        <v>44293</v>
      </c>
      <c r="C10998">
        <v>1</v>
      </c>
    </row>
    <row r="10999" spans="1:3" ht="14.5" x14ac:dyDescent="0.35">
      <c r="A10999" s="104" t="s">
        <v>1356</v>
      </c>
      <c r="B10999" s="1">
        <v>44293</v>
      </c>
      <c r="C10999">
        <v>52</v>
      </c>
    </row>
    <row r="11000" spans="1:3" ht="14.5" x14ac:dyDescent="0.35">
      <c r="A11000" s="104" t="s">
        <v>1358</v>
      </c>
      <c r="B11000" s="1">
        <v>44293</v>
      </c>
      <c r="C11000">
        <v>4</v>
      </c>
    </row>
    <row r="11001" spans="1:3" ht="14.5" x14ac:dyDescent="0.35">
      <c r="A11001" s="104" t="s">
        <v>3948</v>
      </c>
      <c r="B11001" s="1">
        <v>44293</v>
      </c>
      <c r="C11001">
        <v>8</v>
      </c>
    </row>
    <row r="11002" spans="1:3" ht="14.5" x14ac:dyDescent="0.35">
      <c r="A11002" s="104" t="s">
        <v>3948</v>
      </c>
      <c r="B11002" s="1">
        <v>44293</v>
      </c>
      <c r="C11002">
        <v>8</v>
      </c>
    </row>
    <row r="11003" spans="1:3" ht="14.5" x14ac:dyDescent="0.35">
      <c r="A11003" s="104" t="s">
        <v>2578</v>
      </c>
      <c r="B11003" s="1">
        <v>44293</v>
      </c>
      <c r="C11003">
        <v>8</v>
      </c>
    </row>
    <row r="11004" spans="1:3" ht="14.5" x14ac:dyDescent="0.35">
      <c r="A11004" s="104" t="s">
        <v>2891</v>
      </c>
      <c r="B11004" s="1">
        <v>44293</v>
      </c>
      <c r="C11004">
        <v>4</v>
      </c>
    </row>
    <row r="11005" spans="1:3" ht="14.5" x14ac:dyDescent="0.35">
      <c r="A11005" s="104" t="s">
        <v>2013</v>
      </c>
      <c r="B11005" s="1">
        <v>44293</v>
      </c>
      <c r="C11005">
        <v>16</v>
      </c>
    </row>
    <row r="11006" spans="1:3" ht="14.5" x14ac:dyDescent="0.35">
      <c r="A11006" s="104" t="s">
        <v>2749</v>
      </c>
      <c r="B11006" s="1">
        <v>44293</v>
      </c>
      <c r="C11006">
        <v>8</v>
      </c>
    </row>
    <row r="11007" spans="1:3" ht="14.5" x14ac:dyDescent="0.35">
      <c r="A11007" s="104" t="s">
        <v>1491</v>
      </c>
      <c r="B11007" s="1">
        <v>44293</v>
      </c>
      <c r="C11007">
        <v>32</v>
      </c>
    </row>
    <row r="11008" spans="1:3" ht="14.5" x14ac:dyDescent="0.35">
      <c r="A11008" s="104" t="s">
        <v>3610</v>
      </c>
      <c r="B11008" s="1">
        <v>44293</v>
      </c>
      <c r="C11008">
        <v>2</v>
      </c>
    </row>
    <row r="11009" spans="1:3" ht="14.5" x14ac:dyDescent="0.35">
      <c r="A11009" s="104" t="s">
        <v>1438</v>
      </c>
      <c r="B11009" s="1">
        <v>44293</v>
      </c>
      <c r="C11009">
        <v>16</v>
      </c>
    </row>
    <row r="11010" spans="1:3" ht="14.5" x14ac:dyDescent="0.35">
      <c r="A11010" s="104" t="s">
        <v>1499</v>
      </c>
      <c r="B11010" s="1">
        <v>44293</v>
      </c>
      <c r="C11010">
        <v>8</v>
      </c>
    </row>
    <row r="11011" spans="1:3" ht="14.5" x14ac:dyDescent="0.35">
      <c r="A11011" s="104" t="s">
        <v>3593</v>
      </c>
      <c r="B11011" s="1">
        <v>44293</v>
      </c>
      <c r="C11011">
        <v>8</v>
      </c>
    </row>
    <row r="11012" spans="1:3" ht="14.5" x14ac:dyDescent="0.35">
      <c r="A11012" s="104" t="s">
        <v>1445</v>
      </c>
      <c r="B11012" s="1">
        <v>44293</v>
      </c>
      <c r="C11012">
        <v>12</v>
      </c>
    </row>
    <row r="11013" spans="1:3" ht="14.5" x14ac:dyDescent="0.35">
      <c r="A11013" s="104" t="s">
        <v>1446</v>
      </c>
      <c r="B11013" s="1">
        <v>44293</v>
      </c>
      <c r="C11013">
        <v>4</v>
      </c>
    </row>
    <row r="11014" spans="1:3" ht="14.5" x14ac:dyDescent="0.35">
      <c r="A11014" s="104" t="s">
        <v>1589</v>
      </c>
      <c r="B11014" s="1">
        <v>44293</v>
      </c>
      <c r="C11014">
        <v>16</v>
      </c>
    </row>
    <row r="11015" spans="1:3" ht="14.5" x14ac:dyDescent="0.35">
      <c r="A11015" s="104" t="s">
        <v>1679</v>
      </c>
      <c r="B11015" s="1">
        <v>44293</v>
      </c>
      <c r="C11015">
        <v>24</v>
      </c>
    </row>
    <row r="11016" spans="1:3" ht="14.5" x14ac:dyDescent="0.35">
      <c r="A11016" s="104" t="s">
        <v>1458</v>
      </c>
      <c r="B11016" s="1">
        <v>44293</v>
      </c>
      <c r="C11016">
        <v>200</v>
      </c>
    </row>
    <row r="11017" spans="1:3" ht="14.5" x14ac:dyDescent="0.35">
      <c r="A11017" s="104" t="s">
        <v>1456</v>
      </c>
      <c r="B11017" s="1">
        <v>44293</v>
      </c>
      <c r="C11017">
        <v>4</v>
      </c>
    </row>
    <row r="11018" spans="1:3" ht="14.5" x14ac:dyDescent="0.35">
      <c r="A11018" s="104" t="s">
        <v>181</v>
      </c>
      <c r="B11018" s="1">
        <v>44293</v>
      </c>
      <c r="C11018">
        <v>1</v>
      </c>
    </row>
    <row r="11019" spans="1:3" ht="14.5" x14ac:dyDescent="0.35">
      <c r="A11019" s="104" t="s">
        <v>1826</v>
      </c>
      <c r="B11019" s="1">
        <v>44293</v>
      </c>
      <c r="C11019">
        <v>8</v>
      </c>
    </row>
    <row r="11020" spans="1:3" ht="14.5" x14ac:dyDescent="0.35">
      <c r="A11020" s="104" t="s">
        <v>1468</v>
      </c>
      <c r="B11020" s="1">
        <v>44293</v>
      </c>
      <c r="C11020">
        <v>2</v>
      </c>
    </row>
    <row r="11021" spans="1:3" ht="14.5" x14ac:dyDescent="0.35">
      <c r="A11021" s="104" t="s">
        <v>2042</v>
      </c>
      <c r="B11021" s="1">
        <v>44293</v>
      </c>
      <c r="C11021">
        <v>4</v>
      </c>
    </row>
    <row r="11022" spans="1:3" ht="14.5" x14ac:dyDescent="0.35">
      <c r="A11022" s="104" t="s">
        <v>1514</v>
      </c>
      <c r="B11022" s="1">
        <v>44293</v>
      </c>
      <c r="C11022">
        <v>2</v>
      </c>
    </row>
    <row r="11023" spans="1:3" ht="14.5" x14ac:dyDescent="0.35">
      <c r="A11023" s="104" t="s">
        <v>3949</v>
      </c>
      <c r="B11023" s="1">
        <v>44293</v>
      </c>
      <c r="C11023">
        <v>8</v>
      </c>
    </row>
    <row r="11024" spans="1:3" ht="14.5" x14ac:dyDescent="0.35">
      <c r="A11024" s="104" t="s">
        <v>1415</v>
      </c>
      <c r="B11024" s="1">
        <v>44293</v>
      </c>
      <c r="C11024">
        <v>8</v>
      </c>
    </row>
    <row r="11025" spans="1:3" ht="14.5" x14ac:dyDescent="0.35">
      <c r="A11025" s="104" t="s">
        <v>3607</v>
      </c>
      <c r="B11025" s="1">
        <v>44293</v>
      </c>
      <c r="C11025">
        <v>6</v>
      </c>
    </row>
    <row r="11026" spans="1:3" ht="14.5" x14ac:dyDescent="0.35">
      <c r="A11026" s="104" t="s">
        <v>3113</v>
      </c>
      <c r="B11026" s="1">
        <v>44293</v>
      </c>
      <c r="C11026">
        <v>2</v>
      </c>
    </row>
    <row r="11027" spans="1:3" ht="14.5" x14ac:dyDescent="0.35">
      <c r="A11027" s="104" t="s">
        <v>3648</v>
      </c>
      <c r="B11027" s="1">
        <v>44293</v>
      </c>
      <c r="C11027">
        <v>8</v>
      </c>
    </row>
    <row r="11028" spans="1:3" ht="14.5" x14ac:dyDescent="0.35">
      <c r="A11028" s="104" t="s">
        <v>2666</v>
      </c>
      <c r="B11028" s="1">
        <v>44293</v>
      </c>
      <c r="C11028">
        <v>2</v>
      </c>
    </row>
    <row r="11029" spans="1:3" ht="14.5" x14ac:dyDescent="0.35">
      <c r="A11029" s="104" t="s">
        <v>1945</v>
      </c>
      <c r="B11029" s="1">
        <v>44293</v>
      </c>
      <c r="C11029">
        <v>6</v>
      </c>
    </row>
    <row r="11030" spans="1:3" ht="14.5" x14ac:dyDescent="0.35">
      <c r="A11030" s="104" t="s">
        <v>3649</v>
      </c>
      <c r="B11030" s="1">
        <v>44293</v>
      </c>
      <c r="C11030">
        <v>14</v>
      </c>
    </row>
    <row r="11031" spans="1:3" ht="14.5" x14ac:dyDescent="0.35">
      <c r="A11031" s="104" t="s">
        <v>3649</v>
      </c>
      <c r="B11031" s="1">
        <v>44293</v>
      </c>
      <c r="C11031">
        <v>2</v>
      </c>
    </row>
    <row r="11032" spans="1:3" ht="14.5" x14ac:dyDescent="0.35">
      <c r="A11032" s="104" t="s">
        <v>3363</v>
      </c>
      <c r="B11032" s="1">
        <v>44293</v>
      </c>
      <c r="C11032">
        <v>2</v>
      </c>
    </row>
    <row r="11033" spans="1:3" ht="14.5" x14ac:dyDescent="0.35">
      <c r="A11033" s="104" t="s">
        <v>2277</v>
      </c>
      <c r="B11033" s="1">
        <v>44293</v>
      </c>
      <c r="C11033">
        <v>6</v>
      </c>
    </row>
    <row r="11034" spans="1:3" ht="14.5" x14ac:dyDescent="0.35">
      <c r="A11034" s="104" t="s">
        <v>1420</v>
      </c>
      <c r="B11034" s="1">
        <v>44293</v>
      </c>
      <c r="C11034">
        <v>6</v>
      </c>
    </row>
    <row r="11035" spans="1:3" ht="14.5" x14ac:dyDescent="0.35">
      <c r="A11035" s="104" t="s">
        <v>2157</v>
      </c>
      <c r="B11035" s="1">
        <v>44293</v>
      </c>
      <c r="C11035">
        <v>4</v>
      </c>
    </row>
    <row r="11036" spans="1:3" ht="14.5" x14ac:dyDescent="0.35">
      <c r="A11036" s="104" t="s">
        <v>2925</v>
      </c>
      <c r="B11036" s="1">
        <v>44293</v>
      </c>
      <c r="C11036">
        <v>12</v>
      </c>
    </row>
    <row r="11037" spans="1:3" ht="14.5" x14ac:dyDescent="0.35">
      <c r="A11037" s="104" t="s">
        <v>2176</v>
      </c>
      <c r="B11037" s="1">
        <v>44293</v>
      </c>
      <c r="C11037">
        <v>2</v>
      </c>
    </row>
    <row r="11038" spans="1:3" ht="14.5" x14ac:dyDescent="0.35">
      <c r="A11038" s="104" t="s">
        <v>3950</v>
      </c>
      <c r="B11038" s="1">
        <v>44293</v>
      </c>
      <c r="C11038">
        <v>8</v>
      </c>
    </row>
    <row r="11039" spans="1:3" ht="14.5" x14ac:dyDescent="0.35">
      <c r="A11039" s="104" t="s">
        <v>2740</v>
      </c>
      <c r="B11039" s="1">
        <v>44293</v>
      </c>
      <c r="C11039">
        <v>4</v>
      </c>
    </row>
    <row r="11040" spans="1:3" ht="14.5" x14ac:dyDescent="0.35">
      <c r="A11040" s="104" t="s">
        <v>2353</v>
      </c>
      <c r="B11040" s="1">
        <v>44293</v>
      </c>
      <c r="C11040">
        <v>2</v>
      </c>
    </row>
    <row r="11041" spans="1:3" ht="14.5" x14ac:dyDescent="0.35">
      <c r="A11041" s="104" t="s">
        <v>2742</v>
      </c>
      <c r="B11041" s="1">
        <v>44293</v>
      </c>
      <c r="C11041">
        <v>6</v>
      </c>
    </row>
    <row r="11042" spans="1:3" ht="14.5" x14ac:dyDescent="0.35">
      <c r="A11042" s="104" t="s">
        <v>2743</v>
      </c>
      <c r="B11042" s="1">
        <v>44293</v>
      </c>
      <c r="C11042">
        <v>2</v>
      </c>
    </row>
    <row r="11043" spans="1:3" ht="14.5" x14ac:dyDescent="0.35">
      <c r="A11043" s="104" t="s">
        <v>3011</v>
      </c>
      <c r="B11043" s="1">
        <v>44293</v>
      </c>
      <c r="C11043">
        <v>2</v>
      </c>
    </row>
    <row r="11044" spans="1:3" ht="14.5" x14ac:dyDescent="0.35">
      <c r="A11044" s="104" t="s">
        <v>2890</v>
      </c>
      <c r="B11044" s="1">
        <v>44293</v>
      </c>
      <c r="C11044">
        <v>4</v>
      </c>
    </row>
    <row r="11045" spans="1:3" ht="14.5" x14ac:dyDescent="0.35">
      <c r="A11045" s="104" t="s">
        <v>3163</v>
      </c>
      <c r="B11045" s="1">
        <v>44293</v>
      </c>
      <c r="C11045">
        <v>6</v>
      </c>
    </row>
    <row r="11046" spans="1:3" ht="14.5" x14ac:dyDescent="0.35">
      <c r="A11046" s="104" t="s">
        <v>3951</v>
      </c>
      <c r="B11046" s="1">
        <v>44293</v>
      </c>
      <c r="C11046">
        <v>12</v>
      </c>
    </row>
    <row r="11047" spans="1:3" ht="14.5" x14ac:dyDescent="0.35">
      <c r="A11047" s="104" t="s">
        <v>3102</v>
      </c>
      <c r="B11047" s="1">
        <v>44293</v>
      </c>
      <c r="C11047">
        <v>1</v>
      </c>
    </row>
    <row r="11048" spans="1:3" ht="14.5" x14ac:dyDescent="0.35">
      <c r="A11048" s="104" t="s">
        <v>2361</v>
      </c>
      <c r="B11048" s="1">
        <v>44293</v>
      </c>
      <c r="C11048">
        <v>1</v>
      </c>
    </row>
    <row r="11049" spans="1:3" ht="14.5" x14ac:dyDescent="0.35">
      <c r="A11049" s="104" t="s">
        <v>3415</v>
      </c>
      <c r="B11049" s="1">
        <v>44293</v>
      </c>
      <c r="C11049">
        <v>5</v>
      </c>
    </row>
    <row r="11050" spans="1:3" ht="14.5" x14ac:dyDescent="0.35">
      <c r="A11050" s="104" t="s">
        <v>3535</v>
      </c>
      <c r="B11050" s="1">
        <v>44293</v>
      </c>
      <c r="C11050">
        <v>1</v>
      </c>
    </row>
    <row r="11051" spans="1:3" ht="14.5" x14ac:dyDescent="0.35">
      <c r="A11051" s="104" t="s">
        <v>3952</v>
      </c>
      <c r="B11051" s="1">
        <v>44293</v>
      </c>
      <c r="C11051">
        <v>50</v>
      </c>
    </row>
    <row r="11052" spans="1:3" ht="14.5" x14ac:dyDescent="0.35">
      <c r="A11052" s="104" t="s">
        <v>2970</v>
      </c>
      <c r="B11052" s="1">
        <v>44293</v>
      </c>
      <c r="C11052">
        <v>6</v>
      </c>
    </row>
    <row r="11053" spans="1:3" ht="14.5" x14ac:dyDescent="0.35">
      <c r="A11053" s="104" t="s">
        <v>2971</v>
      </c>
      <c r="B11053" s="1">
        <v>44293</v>
      </c>
      <c r="C11053">
        <v>6</v>
      </c>
    </row>
    <row r="11054" spans="1:3" ht="14.5" x14ac:dyDescent="0.35">
      <c r="A11054" s="104" t="s">
        <v>2731</v>
      </c>
      <c r="B11054" s="1">
        <v>44293</v>
      </c>
      <c r="C11054">
        <v>8</v>
      </c>
    </row>
    <row r="11055" spans="1:3" ht="14.5" x14ac:dyDescent="0.35">
      <c r="A11055" s="104" t="s">
        <v>3255</v>
      </c>
      <c r="B11055" s="1">
        <v>44293</v>
      </c>
      <c r="C11055">
        <v>5</v>
      </c>
    </row>
    <row r="11056" spans="1:3" ht="14.5" x14ac:dyDescent="0.35">
      <c r="A11056" s="104" t="s">
        <v>825</v>
      </c>
      <c r="B11056" s="1">
        <v>44293</v>
      </c>
      <c r="C11056">
        <v>1</v>
      </c>
    </row>
    <row r="11057" spans="1:3" ht="14.5" x14ac:dyDescent="0.35">
      <c r="A11057" s="104" t="s">
        <v>150</v>
      </c>
      <c r="B11057" s="1">
        <v>44293</v>
      </c>
      <c r="C11057">
        <v>1</v>
      </c>
    </row>
    <row r="11058" spans="1:3" ht="14.5" x14ac:dyDescent="0.35">
      <c r="A11058" s="104" t="s">
        <v>33</v>
      </c>
      <c r="B11058" s="1">
        <v>44293</v>
      </c>
      <c r="C11058">
        <v>4</v>
      </c>
    </row>
    <row r="11059" spans="1:3" ht="14.5" x14ac:dyDescent="0.35">
      <c r="A11059" s="104" t="s">
        <v>108</v>
      </c>
      <c r="B11059" s="1">
        <v>44293</v>
      </c>
      <c r="C11059">
        <v>1</v>
      </c>
    </row>
    <row r="11060" spans="1:3" ht="14.5" x14ac:dyDescent="0.35">
      <c r="A11060" s="104" t="s">
        <v>17</v>
      </c>
      <c r="B11060" s="1">
        <v>44293</v>
      </c>
      <c r="C11060">
        <v>1</v>
      </c>
    </row>
    <row r="11061" spans="1:3" ht="14.5" x14ac:dyDescent="0.35">
      <c r="A11061" s="104" t="s">
        <v>18</v>
      </c>
      <c r="B11061" s="1">
        <v>44293</v>
      </c>
      <c r="C11061">
        <v>1</v>
      </c>
    </row>
    <row r="11062" spans="1:3" ht="14.5" x14ac:dyDescent="0.35">
      <c r="A11062" s="104" t="s">
        <v>953</v>
      </c>
      <c r="B11062" s="1">
        <v>44293</v>
      </c>
      <c r="C11062">
        <v>1</v>
      </c>
    </row>
    <row r="11063" spans="1:3" ht="14.5" x14ac:dyDescent="0.35">
      <c r="A11063" s="104" t="s">
        <v>1573</v>
      </c>
      <c r="B11063" s="1">
        <v>44293</v>
      </c>
      <c r="C11063">
        <v>12</v>
      </c>
    </row>
    <row r="11064" spans="1:3" ht="14.5" x14ac:dyDescent="0.35">
      <c r="A11064" s="104" t="s">
        <v>1356</v>
      </c>
      <c r="B11064" s="1">
        <v>44293</v>
      </c>
      <c r="C11064">
        <v>104</v>
      </c>
    </row>
    <row r="11065" spans="1:3" ht="14.5" x14ac:dyDescent="0.35">
      <c r="A11065" s="104" t="s">
        <v>1713</v>
      </c>
      <c r="B11065" s="1">
        <v>44293</v>
      </c>
      <c r="C11065">
        <v>24</v>
      </c>
    </row>
    <row r="11066" spans="1:3" ht="14.5" x14ac:dyDescent="0.35">
      <c r="A11066" s="104" t="s">
        <v>3899</v>
      </c>
      <c r="B11066" s="1">
        <v>44293</v>
      </c>
      <c r="C11066">
        <v>8</v>
      </c>
    </row>
    <row r="11067" spans="1:3" ht="14.5" x14ac:dyDescent="0.35">
      <c r="A11067" s="104" t="s">
        <v>2578</v>
      </c>
      <c r="B11067" s="1">
        <v>44293</v>
      </c>
      <c r="C11067">
        <v>8</v>
      </c>
    </row>
    <row r="11068" spans="1:3" ht="14.5" x14ac:dyDescent="0.35">
      <c r="A11068" s="104" t="s">
        <v>2048</v>
      </c>
      <c r="B11068" s="1">
        <v>44293</v>
      </c>
      <c r="C11068">
        <v>8</v>
      </c>
    </row>
    <row r="11069" spans="1:3" ht="14.5" x14ac:dyDescent="0.35">
      <c r="A11069" s="104" t="s">
        <v>2046</v>
      </c>
      <c r="B11069" s="1">
        <v>44293</v>
      </c>
      <c r="C11069">
        <v>16</v>
      </c>
    </row>
    <row r="11070" spans="1:3" ht="14.5" x14ac:dyDescent="0.35">
      <c r="A11070" s="104" t="s">
        <v>1923</v>
      </c>
      <c r="B11070" s="1">
        <v>44293</v>
      </c>
      <c r="C11070">
        <v>4</v>
      </c>
    </row>
    <row r="11071" spans="1:3" ht="14.5" x14ac:dyDescent="0.35">
      <c r="A11071" s="104" t="s">
        <v>42</v>
      </c>
      <c r="B11071" s="1">
        <v>44293</v>
      </c>
      <c r="C11071">
        <v>4</v>
      </c>
    </row>
    <row r="11072" spans="1:3" ht="14.5" x14ac:dyDescent="0.35">
      <c r="A11072" s="104" t="s">
        <v>1096</v>
      </c>
      <c r="B11072" s="1">
        <v>44293</v>
      </c>
      <c r="C11072">
        <v>4</v>
      </c>
    </row>
    <row r="11073" spans="1:3" ht="14.5" x14ac:dyDescent="0.35">
      <c r="A11073" s="104" t="s">
        <v>1450</v>
      </c>
      <c r="B11073" s="1">
        <v>44293</v>
      </c>
      <c r="C11073">
        <v>48</v>
      </c>
    </row>
    <row r="11074" spans="1:3" ht="14.5" x14ac:dyDescent="0.35">
      <c r="A11074" s="104" t="s">
        <v>1802</v>
      </c>
      <c r="B11074" s="1">
        <v>44293</v>
      </c>
      <c r="C11074">
        <v>16</v>
      </c>
    </row>
    <row r="11075" spans="1:3" ht="14.5" x14ac:dyDescent="0.35">
      <c r="A11075" s="104" t="s">
        <v>1859</v>
      </c>
      <c r="B11075" s="1">
        <v>44293</v>
      </c>
      <c r="C11075">
        <v>16</v>
      </c>
    </row>
    <row r="11076" spans="1:3" ht="14.5" x14ac:dyDescent="0.35">
      <c r="A11076" s="104" t="s">
        <v>1929</v>
      </c>
      <c r="B11076" s="1">
        <v>44293</v>
      </c>
      <c r="C11076">
        <v>1</v>
      </c>
    </row>
    <row r="11077" spans="1:3" ht="14.5" x14ac:dyDescent="0.35">
      <c r="A11077" s="104" t="s">
        <v>959</v>
      </c>
      <c r="B11077" s="1">
        <v>44293</v>
      </c>
      <c r="C11077">
        <v>4</v>
      </c>
    </row>
    <row r="11078" spans="1:3" ht="14.5" x14ac:dyDescent="0.35">
      <c r="A11078" s="104" t="s">
        <v>499</v>
      </c>
      <c r="B11078" s="1">
        <v>44293</v>
      </c>
      <c r="C11078">
        <v>8</v>
      </c>
    </row>
    <row r="11079" spans="1:3" ht="14.5" x14ac:dyDescent="0.35">
      <c r="A11079" s="104" t="s">
        <v>3251</v>
      </c>
      <c r="B11079" s="1">
        <v>44293</v>
      </c>
      <c r="C11079">
        <v>1</v>
      </c>
    </row>
    <row r="11080" spans="1:3" ht="14.5" x14ac:dyDescent="0.35">
      <c r="A11080" s="104" t="s">
        <v>1658</v>
      </c>
      <c r="B11080" s="1">
        <v>44293</v>
      </c>
      <c r="C11080">
        <v>16</v>
      </c>
    </row>
    <row r="11081" spans="1:3" ht="14.5" x14ac:dyDescent="0.35">
      <c r="A11081" s="104" t="s">
        <v>1375</v>
      </c>
      <c r="B11081" s="1">
        <v>44293</v>
      </c>
      <c r="C11081">
        <v>8</v>
      </c>
    </row>
    <row r="11082" spans="1:3" ht="14.5" x14ac:dyDescent="0.35">
      <c r="A11082" s="104" t="s">
        <v>2573</v>
      </c>
      <c r="B11082" s="1">
        <v>44293</v>
      </c>
      <c r="C11082">
        <v>4</v>
      </c>
    </row>
    <row r="11083" spans="1:3" ht="14.5" x14ac:dyDescent="0.35">
      <c r="A11083" s="104" t="s">
        <v>1688</v>
      </c>
      <c r="B11083" s="1">
        <v>44293</v>
      </c>
      <c r="C11083">
        <v>16</v>
      </c>
    </row>
    <row r="11084" spans="1:3" ht="14.5" x14ac:dyDescent="0.35">
      <c r="A11084" s="104" t="s">
        <v>2056</v>
      </c>
      <c r="B11084" s="1">
        <v>44293</v>
      </c>
      <c r="C11084">
        <v>8</v>
      </c>
    </row>
    <row r="11085" spans="1:3" ht="14.5" x14ac:dyDescent="0.35">
      <c r="A11085" s="104" t="s">
        <v>1736</v>
      </c>
      <c r="B11085" s="1">
        <v>44293</v>
      </c>
      <c r="C11085">
        <v>200</v>
      </c>
    </row>
    <row r="11086" spans="1:3" ht="14.5" x14ac:dyDescent="0.35">
      <c r="A11086" s="104" t="s">
        <v>1733</v>
      </c>
      <c r="B11086" s="1">
        <v>44293</v>
      </c>
      <c r="C11086">
        <v>100</v>
      </c>
    </row>
    <row r="11087" spans="1:3" ht="14.5" x14ac:dyDescent="0.35">
      <c r="A11087" s="104" t="s">
        <v>1712</v>
      </c>
      <c r="B11087" s="1">
        <v>44293</v>
      </c>
      <c r="C11087">
        <v>60</v>
      </c>
    </row>
    <row r="11088" spans="1:3" ht="14.5" x14ac:dyDescent="0.35">
      <c r="A11088" s="104" t="s">
        <v>1712</v>
      </c>
      <c r="B11088" s="1">
        <v>44293</v>
      </c>
      <c r="C11088">
        <v>20</v>
      </c>
    </row>
    <row r="11089" spans="1:3" ht="14.5" x14ac:dyDescent="0.35">
      <c r="A11089" s="104" t="s">
        <v>3111</v>
      </c>
      <c r="B11089" s="1">
        <v>44293</v>
      </c>
      <c r="C11089">
        <v>12</v>
      </c>
    </row>
    <row r="11090" spans="1:3" ht="14.5" x14ac:dyDescent="0.35">
      <c r="A11090" s="104" t="s">
        <v>1755</v>
      </c>
      <c r="B11090" s="1">
        <v>44293</v>
      </c>
      <c r="C11090">
        <v>16</v>
      </c>
    </row>
    <row r="11091" spans="1:3" ht="14.5" x14ac:dyDescent="0.35">
      <c r="A11091" s="104" t="s">
        <v>1941</v>
      </c>
      <c r="B11091" s="1">
        <v>44293</v>
      </c>
      <c r="C11091">
        <v>16</v>
      </c>
    </row>
    <row r="11092" spans="1:3" ht="14.5" x14ac:dyDescent="0.35">
      <c r="A11092" s="104" t="s">
        <v>191</v>
      </c>
      <c r="B11092" s="1">
        <v>44293</v>
      </c>
      <c r="C11092">
        <v>16</v>
      </c>
    </row>
    <row r="11093" spans="1:3" ht="14.5" x14ac:dyDescent="0.35">
      <c r="A11093" s="104" t="s">
        <v>1565</v>
      </c>
      <c r="B11093" s="1">
        <v>44293</v>
      </c>
      <c r="C11093">
        <v>200</v>
      </c>
    </row>
    <row r="11094" spans="1:3" ht="14.5" x14ac:dyDescent="0.35">
      <c r="A11094" s="104" t="s">
        <v>1611</v>
      </c>
      <c r="B11094" s="1">
        <v>44293</v>
      </c>
      <c r="C11094">
        <v>200</v>
      </c>
    </row>
    <row r="11095" spans="1:3" ht="14.5" x14ac:dyDescent="0.35">
      <c r="A11095" s="104" t="s">
        <v>1405</v>
      </c>
      <c r="B11095" s="1">
        <v>44293</v>
      </c>
      <c r="C11095">
        <v>32</v>
      </c>
    </row>
    <row r="11096" spans="1:3" ht="14.5" x14ac:dyDescent="0.35">
      <c r="A11096" s="104" t="s">
        <v>1097</v>
      </c>
      <c r="B11096" s="1">
        <v>44293</v>
      </c>
      <c r="C11096">
        <v>4</v>
      </c>
    </row>
    <row r="11097" spans="1:3" ht="14.5" x14ac:dyDescent="0.35">
      <c r="A11097" s="104" t="s">
        <v>2035</v>
      </c>
      <c r="B11097" s="1">
        <v>44293</v>
      </c>
      <c r="C11097">
        <v>16</v>
      </c>
    </row>
    <row r="11098" spans="1:3" ht="14.5" x14ac:dyDescent="0.35">
      <c r="A11098" s="104" t="s">
        <v>1964</v>
      </c>
      <c r="B11098" s="1">
        <v>44293</v>
      </c>
      <c r="C11098">
        <v>16</v>
      </c>
    </row>
    <row r="11099" spans="1:3" ht="14.5" x14ac:dyDescent="0.35">
      <c r="A11099" s="104" t="s">
        <v>2874</v>
      </c>
      <c r="B11099" s="1">
        <v>44293</v>
      </c>
      <c r="C11099">
        <v>6</v>
      </c>
    </row>
    <row r="11100" spans="1:3" ht="14.5" x14ac:dyDescent="0.35">
      <c r="A11100" s="104" t="s">
        <v>2656</v>
      </c>
      <c r="B11100" s="1">
        <v>44293</v>
      </c>
      <c r="C11100">
        <v>2</v>
      </c>
    </row>
    <row r="11101" spans="1:3" ht="14.5" x14ac:dyDescent="0.35">
      <c r="A11101" s="104" t="s">
        <v>3009</v>
      </c>
      <c r="B11101" s="1">
        <v>44293</v>
      </c>
      <c r="C11101">
        <v>4</v>
      </c>
    </row>
    <row r="11102" spans="1:3" ht="14.5" x14ac:dyDescent="0.35">
      <c r="A11102" s="104" t="s">
        <v>1942</v>
      </c>
      <c r="B11102" s="1">
        <v>44293</v>
      </c>
      <c r="C11102">
        <v>16</v>
      </c>
    </row>
    <row r="11103" spans="1:3" ht="14.5" x14ac:dyDescent="0.35">
      <c r="A11103" s="104" t="s">
        <v>3949</v>
      </c>
      <c r="B11103" s="1">
        <v>44293</v>
      </c>
      <c r="C11103">
        <v>2</v>
      </c>
    </row>
    <row r="11104" spans="1:3" ht="14.5" x14ac:dyDescent="0.35">
      <c r="A11104" s="104" t="s">
        <v>3953</v>
      </c>
      <c r="B11104" s="1">
        <v>44293</v>
      </c>
      <c r="C11104">
        <v>4</v>
      </c>
    </row>
    <row r="11105" spans="1:3" ht="14.5" x14ac:dyDescent="0.35">
      <c r="A11105" s="104" t="s">
        <v>3954</v>
      </c>
      <c r="B11105" s="1">
        <v>44293</v>
      </c>
      <c r="C11105">
        <v>2</v>
      </c>
    </row>
    <row r="11106" spans="1:3" ht="14.5" x14ac:dyDescent="0.35">
      <c r="A11106" s="104" t="s">
        <v>2665</v>
      </c>
      <c r="B11106" s="1">
        <v>44293</v>
      </c>
      <c r="C11106">
        <v>4</v>
      </c>
    </row>
    <row r="11107" spans="1:3" ht="14.5" x14ac:dyDescent="0.35">
      <c r="A11107" s="104" t="s">
        <v>2277</v>
      </c>
      <c r="B11107" s="1">
        <v>44293</v>
      </c>
      <c r="C11107">
        <v>4</v>
      </c>
    </row>
    <row r="11108" spans="1:3" ht="14.5" x14ac:dyDescent="0.35">
      <c r="A11108" s="104" t="s">
        <v>3718</v>
      </c>
      <c r="B11108" s="1">
        <v>44293</v>
      </c>
      <c r="C11108">
        <v>2</v>
      </c>
    </row>
    <row r="11109" spans="1:3" ht="14.5" x14ac:dyDescent="0.35">
      <c r="A11109" s="104" t="s">
        <v>1951</v>
      </c>
      <c r="B11109" s="1">
        <v>44293</v>
      </c>
      <c r="C11109">
        <v>8</v>
      </c>
    </row>
    <row r="11110" spans="1:3" ht="14.5" x14ac:dyDescent="0.35">
      <c r="A11110" s="104" t="s">
        <v>3010</v>
      </c>
      <c r="B11110" s="1">
        <v>44293</v>
      </c>
      <c r="C11110">
        <v>4</v>
      </c>
    </row>
    <row r="11111" spans="1:3" ht="14.5" x14ac:dyDescent="0.35">
      <c r="A11111" s="104" t="s">
        <v>2568</v>
      </c>
      <c r="B11111" s="1">
        <v>44293</v>
      </c>
      <c r="C11111">
        <v>6</v>
      </c>
    </row>
    <row r="11112" spans="1:3" ht="14.5" x14ac:dyDescent="0.35">
      <c r="A11112" s="104" t="s">
        <v>2738</v>
      </c>
      <c r="B11112" s="1">
        <v>44293</v>
      </c>
      <c r="C11112">
        <v>8</v>
      </c>
    </row>
    <row r="11113" spans="1:3" ht="14.5" x14ac:dyDescent="0.35">
      <c r="A11113" s="104" t="s">
        <v>2670</v>
      </c>
      <c r="B11113" s="1">
        <v>44293</v>
      </c>
      <c r="C11113">
        <v>8</v>
      </c>
    </row>
    <row r="11114" spans="1:3" ht="14.5" x14ac:dyDescent="0.35">
      <c r="A11114" s="104" t="s">
        <v>2672</v>
      </c>
      <c r="B11114" s="1">
        <v>44293</v>
      </c>
      <c r="C11114">
        <v>4</v>
      </c>
    </row>
    <row r="11115" spans="1:3" ht="14.5" x14ac:dyDescent="0.35">
      <c r="A11115" s="104" t="s">
        <v>2539</v>
      </c>
      <c r="B11115" s="1">
        <v>44293</v>
      </c>
      <c r="C11115">
        <v>8</v>
      </c>
    </row>
    <row r="11116" spans="1:3" ht="14.5" x14ac:dyDescent="0.35">
      <c r="A11116" s="104" t="s">
        <v>2047</v>
      </c>
      <c r="B11116" s="1">
        <v>44293</v>
      </c>
      <c r="C11116">
        <v>2</v>
      </c>
    </row>
    <row r="11117" spans="1:3" ht="14.5" x14ac:dyDescent="0.35">
      <c r="A11117" s="104" t="s">
        <v>1879</v>
      </c>
      <c r="B11117" s="1">
        <v>44293</v>
      </c>
      <c r="C11117">
        <v>8</v>
      </c>
    </row>
    <row r="11118" spans="1:3" ht="14.5" x14ac:dyDescent="0.35">
      <c r="A11118" s="104" t="s">
        <v>3827</v>
      </c>
      <c r="B11118" s="1">
        <v>44293</v>
      </c>
      <c r="C11118">
        <v>2</v>
      </c>
    </row>
    <row r="11119" spans="1:3" ht="14.5" x14ac:dyDescent="0.35">
      <c r="A11119" s="104" t="s">
        <v>3827</v>
      </c>
      <c r="B11119" s="1">
        <v>44293</v>
      </c>
      <c r="C11119">
        <v>2</v>
      </c>
    </row>
    <row r="11120" spans="1:3" ht="14.5" x14ac:dyDescent="0.35">
      <c r="A11120" s="104" t="s">
        <v>3175</v>
      </c>
      <c r="B11120" s="1">
        <v>44293</v>
      </c>
      <c r="C11120">
        <v>4</v>
      </c>
    </row>
    <row r="11121" spans="1:3" ht="14.5" x14ac:dyDescent="0.35">
      <c r="A11121" s="104" t="s">
        <v>3651</v>
      </c>
      <c r="B11121" s="1">
        <v>44293</v>
      </c>
      <c r="C11121">
        <v>6</v>
      </c>
    </row>
    <row r="11122" spans="1:3" ht="14.5" x14ac:dyDescent="0.35">
      <c r="A11122" s="104" t="s">
        <v>2563</v>
      </c>
      <c r="B11122" s="1">
        <v>44293</v>
      </c>
      <c r="C11122">
        <v>2</v>
      </c>
    </row>
    <row r="11123" spans="1:3" ht="14.5" x14ac:dyDescent="0.35">
      <c r="A11123" s="104" t="s">
        <v>1959</v>
      </c>
      <c r="B11123" s="1">
        <v>44293</v>
      </c>
      <c r="C11123">
        <v>12</v>
      </c>
    </row>
    <row r="11124" spans="1:3" ht="14.5" x14ac:dyDescent="0.35">
      <c r="A11124" s="104" t="s">
        <v>1680</v>
      </c>
      <c r="B11124" s="1">
        <v>44293</v>
      </c>
      <c r="C11124">
        <v>8</v>
      </c>
    </row>
    <row r="11125" spans="1:3" ht="14.5" x14ac:dyDescent="0.35">
      <c r="A11125" s="104" t="s">
        <v>3013</v>
      </c>
      <c r="B11125" s="1">
        <v>44293</v>
      </c>
      <c r="C11125">
        <v>10</v>
      </c>
    </row>
    <row r="11126" spans="1:3" ht="14.5" x14ac:dyDescent="0.35">
      <c r="A11126" s="104" t="s">
        <v>3955</v>
      </c>
      <c r="B11126" s="1">
        <v>44293</v>
      </c>
      <c r="C11126">
        <v>4</v>
      </c>
    </row>
    <row r="11127" spans="1:3" ht="14.5" x14ac:dyDescent="0.35">
      <c r="A11127" s="104" t="s">
        <v>1491</v>
      </c>
      <c r="B11127" s="1">
        <v>44293</v>
      </c>
      <c r="C11127">
        <v>80</v>
      </c>
    </row>
    <row r="11128" spans="1:3" ht="14.5" x14ac:dyDescent="0.35">
      <c r="A11128" s="104" t="s">
        <v>2161</v>
      </c>
      <c r="B11128" s="1">
        <v>44293</v>
      </c>
      <c r="C11128">
        <v>8</v>
      </c>
    </row>
    <row r="11129" spans="1:3" ht="14.5" x14ac:dyDescent="0.35">
      <c r="A11129" s="104" t="s">
        <v>1586</v>
      </c>
      <c r="B11129" s="1">
        <v>44293</v>
      </c>
      <c r="C11129">
        <v>24</v>
      </c>
    </row>
    <row r="11130" spans="1:3" ht="14.5" x14ac:dyDescent="0.35">
      <c r="A11130" s="104" t="s">
        <v>1862</v>
      </c>
      <c r="B11130" s="1">
        <v>44293</v>
      </c>
      <c r="C11130">
        <v>4</v>
      </c>
    </row>
    <row r="11131" spans="1:3" ht="14.5" x14ac:dyDescent="0.35">
      <c r="A11131" s="104" t="s">
        <v>1864</v>
      </c>
      <c r="B11131" s="1">
        <v>44293</v>
      </c>
      <c r="C11131">
        <v>8</v>
      </c>
    </row>
    <row r="11132" spans="1:3" ht="14.5" x14ac:dyDescent="0.35">
      <c r="A11132" s="104" t="s">
        <v>2012</v>
      </c>
      <c r="B11132" s="1">
        <v>44293</v>
      </c>
      <c r="C11132">
        <v>16</v>
      </c>
    </row>
    <row r="11133" spans="1:3" ht="14.5" x14ac:dyDescent="0.35">
      <c r="A11133" s="104" t="s">
        <v>1954</v>
      </c>
      <c r="B11133" s="1">
        <v>44293</v>
      </c>
      <c r="C11133">
        <v>16</v>
      </c>
    </row>
    <row r="11134" spans="1:3" ht="14.5" x14ac:dyDescent="0.35">
      <c r="A11134" s="104" t="s">
        <v>1442</v>
      </c>
      <c r="B11134" s="1">
        <v>44293</v>
      </c>
      <c r="C11134">
        <v>16</v>
      </c>
    </row>
    <row r="11135" spans="1:3" ht="14.5" x14ac:dyDescent="0.35">
      <c r="A11135" s="104" t="s">
        <v>1445</v>
      </c>
      <c r="B11135" s="1">
        <v>44293</v>
      </c>
      <c r="C11135">
        <v>60</v>
      </c>
    </row>
    <row r="11136" spans="1:3" ht="14.5" x14ac:dyDescent="0.35">
      <c r="A11136" s="104" t="s">
        <v>1571</v>
      </c>
      <c r="B11136" s="1">
        <v>44293</v>
      </c>
      <c r="C11136">
        <v>112</v>
      </c>
    </row>
    <row r="11137" spans="1:3" ht="14.5" x14ac:dyDescent="0.35">
      <c r="A11137" s="104" t="s">
        <v>1498</v>
      </c>
      <c r="B11137" s="1">
        <v>44293</v>
      </c>
      <c r="C11137">
        <v>32</v>
      </c>
    </row>
    <row r="11138" spans="1:3" ht="14.5" x14ac:dyDescent="0.35">
      <c r="A11138" s="104" t="s">
        <v>1547</v>
      </c>
      <c r="B11138" s="1">
        <v>44293</v>
      </c>
      <c r="C11138">
        <v>32</v>
      </c>
    </row>
    <row r="11139" spans="1:3" ht="14.5" x14ac:dyDescent="0.35">
      <c r="A11139" s="104" t="s">
        <v>1421</v>
      </c>
      <c r="B11139" s="1">
        <v>44293</v>
      </c>
      <c r="C11139">
        <v>48</v>
      </c>
    </row>
    <row r="11140" spans="1:3" ht="14.5" x14ac:dyDescent="0.35">
      <c r="A11140" s="104" t="s">
        <v>1659</v>
      </c>
      <c r="B11140" s="1">
        <v>44293</v>
      </c>
      <c r="C11140">
        <v>24</v>
      </c>
    </row>
    <row r="11141" spans="1:3" ht="14.5" x14ac:dyDescent="0.35">
      <c r="A11141" s="104" t="s">
        <v>1656</v>
      </c>
      <c r="B11141" s="1">
        <v>44293</v>
      </c>
      <c r="C11141">
        <v>16</v>
      </c>
    </row>
    <row r="11142" spans="1:3" ht="14.5" x14ac:dyDescent="0.35">
      <c r="A11142" s="104" t="s">
        <v>1679</v>
      </c>
      <c r="B11142" s="1">
        <v>44293</v>
      </c>
      <c r="C11142">
        <v>24</v>
      </c>
    </row>
    <row r="11143" spans="1:3" ht="14.5" x14ac:dyDescent="0.35">
      <c r="A11143" s="104" t="s">
        <v>64</v>
      </c>
      <c r="B11143" s="1">
        <v>44293</v>
      </c>
      <c r="C11143">
        <v>1</v>
      </c>
    </row>
    <row r="11144" spans="1:3" ht="14.5" x14ac:dyDescent="0.35">
      <c r="A11144" s="104" t="s">
        <v>2783</v>
      </c>
      <c r="B11144" s="1">
        <v>44293</v>
      </c>
      <c r="C11144">
        <v>2</v>
      </c>
    </row>
    <row r="11145" spans="1:3" ht="14.5" x14ac:dyDescent="0.35">
      <c r="A11145" s="104" t="s">
        <v>1455</v>
      </c>
      <c r="B11145" s="1">
        <v>44293</v>
      </c>
      <c r="C11145">
        <v>12</v>
      </c>
    </row>
    <row r="11146" spans="1:3" ht="14.5" x14ac:dyDescent="0.35">
      <c r="A11146" s="104" t="s">
        <v>1531</v>
      </c>
      <c r="B11146" s="1">
        <v>44293</v>
      </c>
      <c r="C11146">
        <v>64</v>
      </c>
    </row>
    <row r="11147" spans="1:3" ht="14.5" x14ac:dyDescent="0.35">
      <c r="A11147" s="104" t="s">
        <v>1346</v>
      </c>
      <c r="B11147" s="1">
        <v>44293</v>
      </c>
      <c r="C11147">
        <v>28</v>
      </c>
    </row>
    <row r="11148" spans="1:3" ht="14.5" x14ac:dyDescent="0.35">
      <c r="A11148" s="104" t="s">
        <v>1346</v>
      </c>
      <c r="B11148" s="1">
        <v>44293</v>
      </c>
      <c r="C11148">
        <v>156</v>
      </c>
    </row>
    <row r="11149" spans="1:3" ht="14.5" x14ac:dyDescent="0.35">
      <c r="A11149" s="104" t="s">
        <v>8</v>
      </c>
      <c r="B11149" s="1">
        <v>44293</v>
      </c>
      <c r="C11149">
        <v>11</v>
      </c>
    </row>
    <row r="11150" spans="1:3" ht="14.5" x14ac:dyDescent="0.35">
      <c r="A11150" s="104" t="s">
        <v>1380</v>
      </c>
      <c r="B11150" s="1">
        <v>44294</v>
      </c>
      <c r="C11150">
        <v>500</v>
      </c>
    </row>
    <row r="11151" spans="1:3" ht="14.5" x14ac:dyDescent="0.35">
      <c r="A11151" s="104" t="s">
        <v>3956</v>
      </c>
      <c r="B11151" s="1">
        <v>44294</v>
      </c>
      <c r="C11151">
        <v>1</v>
      </c>
    </row>
    <row r="11152" spans="1:3" ht="14.5" x14ac:dyDescent="0.35">
      <c r="A11152" s="104" t="s">
        <v>3956</v>
      </c>
      <c r="B11152" s="1">
        <v>44294</v>
      </c>
      <c r="C11152">
        <v>1</v>
      </c>
    </row>
    <row r="11153" spans="1:3" ht="14.5" x14ac:dyDescent="0.35">
      <c r="A11153" s="104" t="s">
        <v>3957</v>
      </c>
      <c r="B11153" s="1">
        <v>44294</v>
      </c>
      <c r="C11153">
        <v>1</v>
      </c>
    </row>
    <row r="11154" spans="1:3" ht="14.5" x14ac:dyDescent="0.35">
      <c r="A11154" s="104" t="s">
        <v>3958</v>
      </c>
      <c r="B11154" s="1">
        <v>44294</v>
      </c>
      <c r="C11154">
        <v>11</v>
      </c>
    </row>
    <row r="11155" spans="1:3" ht="14.5" x14ac:dyDescent="0.35">
      <c r="A11155" s="104" t="s">
        <v>1361</v>
      </c>
      <c r="B11155" s="1">
        <v>44294</v>
      </c>
      <c r="C11155">
        <v>900</v>
      </c>
    </row>
    <row r="11156" spans="1:3" ht="14.5" x14ac:dyDescent="0.35">
      <c r="A11156" s="104" t="s">
        <v>1279</v>
      </c>
      <c r="B11156" s="1">
        <v>44294</v>
      </c>
      <c r="C11156">
        <v>100</v>
      </c>
    </row>
    <row r="11157" spans="1:3" ht="14.5" x14ac:dyDescent="0.35">
      <c r="A11157" s="104" t="s">
        <v>15</v>
      </c>
      <c r="B11157" s="1">
        <v>44294</v>
      </c>
      <c r="C11157">
        <v>1</v>
      </c>
    </row>
    <row r="11158" spans="1:3" ht="14.5" x14ac:dyDescent="0.35">
      <c r="A11158" s="104" t="s">
        <v>1279</v>
      </c>
      <c r="B11158" s="1">
        <v>44294</v>
      </c>
      <c r="C11158">
        <v>100</v>
      </c>
    </row>
    <row r="11159" spans="1:3" ht="14.5" x14ac:dyDescent="0.35">
      <c r="A11159" s="104" t="s">
        <v>1670</v>
      </c>
      <c r="B11159" s="1">
        <v>44294</v>
      </c>
      <c r="C11159">
        <v>100</v>
      </c>
    </row>
    <row r="11160" spans="1:3" ht="14.5" x14ac:dyDescent="0.35">
      <c r="A11160" s="104" t="s">
        <v>3509</v>
      </c>
      <c r="B11160" s="1">
        <v>44294</v>
      </c>
      <c r="C11160">
        <v>10</v>
      </c>
    </row>
    <row r="11161" spans="1:3" ht="14.5" x14ac:dyDescent="0.35">
      <c r="A11161" s="104" t="s">
        <v>2348</v>
      </c>
      <c r="B11161" s="1">
        <v>44294</v>
      </c>
      <c r="C11161">
        <v>16</v>
      </c>
    </row>
    <row r="11162" spans="1:3" ht="14.5" x14ac:dyDescent="0.35">
      <c r="A11162" s="104" t="s">
        <v>3959</v>
      </c>
      <c r="B11162" s="1">
        <v>44294</v>
      </c>
      <c r="C11162">
        <v>8</v>
      </c>
    </row>
    <row r="11163" spans="1:3" ht="14.5" x14ac:dyDescent="0.35">
      <c r="A11163" s="104" t="s">
        <v>2348</v>
      </c>
      <c r="B11163" s="1">
        <v>44294</v>
      </c>
      <c r="C11163">
        <v>24</v>
      </c>
    </row>
    <row r="11164" spans="1:3" ht="14.5" x14ac:dyDescent="0.35">
      <c r="A11164" s="104" t="s">
        <v>2905</v>
      </c>
      <c r="B11164" s="1">
        <v>44294</v>
      </c>
      <c r="C11164">
        <v>1</v>
      </c>
    </row>
    <row r="11165" spans="1:3" ht="14.5" x14ac:dyDescent="0.35">
      <c r="A11165" s="104" t="s">
        <v>3960</v>
      </c>
      <c r="B11165" s="1">
        <v>44294</v>
      </c>
      <c r="C11165">
        <v>1</v>
      </c>
    </row>
    <row r="11166" spans="1:3" ht="14.5" x14ac:dyDescent="0.35">
      <c r="A11166" s="104" t="s">
        <v>3494</v>
      </c>
      <c r="B11166" s="1">
        <v>44294</v>
      </c>
      <c r="C11166">
        <v>40</v>
      </c>
    </row>
    <row r="11167" spans="1:3" ht="14.5" x14ac:dyDescent="0.35">
      <c r="A11167" s="104" t="s">
        <v>3961</v>
      </c>
      <c r="B11167" s="1">
        <v>44294</v>
      </c>
      <c r="C11167">
        <v>1</v>
      </c>
    </row>
    <row r="11168" spans="1:3" ht="14.5" x14ac:dyDescent="0.35">
      <c r="A11168" s="104" t="s">
        <v>3480</v>
      </c>
      <c r="B11168" s="1">
        <v>44294</v>
      </c>
      <c r="C11168">
        <v>1</v>
      </c>
    </row>
    <row r="11169" spans="1:3" ht="14.5" x14ac:dyDescent="0.35">
      <c r="A11169" s="104" t="s">
        <v>3962</v>
      </c>
      <c r="B11169" s="1">
        <v>44294</v>
      </c>
      <c r="C11169">
        <v>12</v>
      </c>
    </row>
    <row r="11170" spans="1:3" ht="14.5" x14ac:dyDescent="0.35">
      <c r="A11170" s="104" t="s">
        <v>2378</v>
      </c>
      <c r="B11170" s="1">
        <v>44294</v>
      </c>
      <c r="C11170">
        <v>30</v>
      </c>
    </row>
    <row r="11171" spans="1:3" ht="14.5" x14ac:dyDescent="0.35">
      <c r="A11171" s="104" t="s">
        <v>3963</v>
      </c>
      <c r="B11171" s="1">
        <v>44294</v>
      </c>
      <c r="C11171">
        <v>8</v>
      </c>
    </row>
    <row r="11172" spans="1:3" ht="14.5" x14ac:dyDescent="0.35">
      <c r="A11172" s="104" t="s">
        <v>2378</v>
      </c>
      <c r="B11172" s="1">
        <v>44294</v>
      </c>
      <c r="C11172">
        <v>60</v>
      </c>
    </row>
    <row r="11173" spans="1:3" ht="14.5" x14ac:dyDescent="0.35">
      <c r="A11173" s="104" t="s">
        <v>3964</v>
      </c>
      <c r="B11173" s="1">
        <v>44294</v>
      </c>
      <c r="C11173">
        <v>12</v>
      </c>
    </row>
    <row r="11174" spans="1:3" ht="14.5" x14ac:dyDescent="0.35">
      <c r="A11174" s="104" t="s">
        <v>1763</v>
      </c>
      <c r="B11174" s="1">
        <v>44294</v>
      </c>
      <c r="C11174">
        <v>128</v>
      </c>
    </row>
    <row r="11175" spans="1:3" ht="14.5" x14ac:dyDescent="0.35">
      <c r="A11175" s="104" t="s">
        <v>2039</v>
      </c>
      <c r="B11175" s="1">
        <v>44294</v>
      </c>
      <c r="C11175">
        <v>232</v>
      </c>
    </row>
    <row r="11176" spans="1:3" ht="14.5" x14ac:dyDescent="0.35">
      <c r="A11176" s="104" t="s">
        <v>1081</v>
      </c>
      <c r="B11176" s="1">
        <v>44294</v>
      </c>
      <c r="C11176">
        <v>10</v>
      </c>
    </row>
    <row r="11177" spans="1:3" ht="14.5" x14ac:dyDescent="0.35">
      <c r="A11177" s="104" t="s">
        <v>1081</v>
      </c>
      <c r="B11177" s="1">
        <v>44294</v>
      </c>
      <c r="C11177">
        <v>56</v>
      </c>
    </row>
    <row r="11178" spans="1:3" ht="14.5" x14ac:dyDescent="0.35">
      <c r="A11178" s="104" t="s">
        <v>1081</v>
      </c>
      <c r="B11178" s="1">
        <v>44294</v>
      </c>
      <c r="C11178">
        <v>14</v>
      </c>
    </row>
    <row r="11179" spans="1:3" ht="14.5" x14ac:dyDescent="0.35">
      <c r="A11179" s="104" t="s">
        <v>1081</v>
      </c>
      <c r="B11179" s="1">
        <v>44294</v>
      </c>
      <c r="C11179">
        <v>38</v>
      </c>
    </row>
    <row r="11180" spans="1:3" ht="14.5" x14ac:dyDescent="0.35">
      <c r="A11180" s="104" t="s">
        <v>1081</v>
      </c>
      <c r="B11180" s="1">
        <v>44294</v>
      </c>
      <c r="C11180">
        <v>2</v>
      </c>
    </row>
    <row r="11181" spans="1:3" ht="14.5" x14ac:dyDescent="0.35">
      <c r="A11181" s="104" t="s">
        <v>1085</v>
      </c>
      <c r="B11181" s="1">
        <v>44294</v>
      </c>
      <c r="C11181">
        <v>50</v>
      </c>
    </row>
    <row r="11182" spans="1:3" ht="14.5" x14ac:dyDescent="0.35">
      <c r="A11182" s="104" t="s">
        <v>537</v>
      </c>
      <c r="B11182" s="1">
        <v>44294</v>
      </c>
      <c r="C11182">
        <v>2</v>
      </c>
    </row>
    <row r="11183" spans="1:3" ht="14.5" x14ac:dyDescent="0.35">
      <c r="A11183" s="104" t="s">
        <v>537</v>
      </c>
      <c r="B11183" s="1">
        <v>44294</v>
      </c>
      <c r="C11183">
        <v>8</v>
      </c>
    </row>
    <row r="11184" spans="1:3" ht="14.5" x14ac:dyDescent="0.35">
      <c r="A11184" s="104" t="s">
        <v>83</v>
      </c>
      <c r="B11184" s="1">
        <v>44294</v>
      </c>
      <c r="C11184">
        <v>1</v>
      </c>
    </row>
    <row r="11185" spans="1:3" ht="14.5" x14ac:dyDescent="0.35">
      <c r="A11185" s="104" t="s">
        <v>83</v>
      </c>
      <c r="B11185" s="1">
        <v>44294</v>
      </c>
      <c r="C11185">
        <v>3</v>
      </c>
    </row>
    <row r="11186" spans="1:3" ht="14.5" x14ac:dyDescent="0.35">
      <c r="A11186" s="104" t="s">
        <v>710</v>
      </c>
      <c r="B11186" s="1">
        <v>44294</v>
      </c>
      <c r="C11186">
        <v>2</v>
      </c>
    </row>
    <row r="11187" spans="1:3" ht="14.5" x14ac:dyDescent="0.35">
      <c r="A11187" s="104" t="s">
        <v>1086</v>
      </c>
      <c r="B11187" s="1">
        <v>44294</v>
      </c>
      <c r="C11187">
        <v>4</v>
      </c>
    </row>
    <row r="11188" spans="1:3" ht="14.5" x14ac:dyDescent="0.35">
      <c r="A11188" s="104" t="s">
        <v>85</v>
      </c>
      <c r="B11188" s="1">
        <v>44294</v>
      </c>
      <c r="C11188">
        <v>5</v>
      </c>
    </row>
    <row r="11189" spans="1:3" ht="14.5" x14ac:dyDescent="0.35">
      <c r="A11189" s="104" t="s">
        <v>98</v>
      </c>
      <c r="B11189" s="1">
        <v>44294</v>
      </c>
      <c r="C11189">
        <v>5</v>
      </c>
    </row>
    <row r="11190" spans="1:3" ht="14.5" x14ac:dyDescent="0.35">
      <c r="A11190" s="104" t="s">
        <v>98</v>
      </c>
      <c r="B11190" s="1">
        <v>44294</v>
      </c>
      <c r="C11190">
        <v>10</v>
      </c>
    </row>
    <row r="11191" spans="1:3" ht="14.5" x14ac:dyDescent="0.35">
      <c r="A11191" s="104" t="s">
        <v>1087</v>
      </c>
      <c r="B11191" s="1">
        <v>44294</v>
      </c>
      <c r="C11191">
        <v>10</v>
      </c>
    </row>
    <row r="11192" spans="1:3" ht="14.5" x14ac:dyDescent="0.35">
      <c r="A11192" s="104" t="s">
        <v>1087</v>
      </c>
      <c r="B11192" s="1">
        <v>44294</v>
      </c>
      <c r="C11192">
        <v>20</v>
      </c>
    </row>
    <row r="11193" spans="1:3" ht="14.5" x14ac:dyDescent="0.35">
      <c r="A11193" s="104" t="s">
        <v>594</v>
      </c>
      <c r="B11193" s="1">
        <v>44294</v>
      </c>
      <c r="C11193">
        <v>10</v>
      </c>
    </row>
    <row r="11194" spans="1:3" ht="14.5" x14ac:dyDescent="0.35">
      <c r="A11194" s="104" t="s">
        <v>957</v>
      </c>
      <c r="B11194" s="1">
        <v>44294</v>
      </c>
      <c r="C11194">
        <v>30</v>
      </c>
    </row>
    <row r="11195" spans="1:3" ht="14.5" x14ac:dyDescent="0.35">
      <c r="A11195" s="104" t="s">
        <v>1088</v>
      </c>
      <c r="B11195" s="1">
        <v>44294</v>
      </c>
      <c r="C11195">
        <v>2</v>
      </c>
    </row>
    <row r="11196" spans="1:3" ht="14.5" x14ac:dyDescent="0.35">
      <c r="A11196" s="104" t="s">
        <v>95</v>
      </c>
      <c r="B11196" s="1">
        <v>44294</v>
      </c>
      <c r="C11196">
        <v>2</v>
      </c>
    </row>
    <row r="11197" spans="1:3" ht="14.5" x14ac:dyDescent="0.35">
      <c r="A11197" s="104" t="s">
        <v>95</v>
      </c>
      <c r="B11197" s="1">
        <v>44294</v>
      </c>
      <c r="C11197">
        <v>1</v>
      </c>
    </row>
    <row r="11198" spans="1:3" ht="14.5" x14ac:dyDescent="0.35">
      <c r="A11198" s="104" t="s">
        <v>95</v>
      </c>
      <c r="B11198" s="1">
        <v>44294</v>
      </c>
      <c r="C11198">
        <v>10</v>
      </c>
    </row>
    <row r="11199" spans="1:3" ht="14.5" x14ac:dyDescent="0.35">
      <c r="A11199" s="104" t="s">
        <v>1089</v>
      </c>
      <c r="B11199" s="1">
        <v>44294</v>
      </c>
      <c r="C11199">
        <v>2</v>
      </c>
    </row>
    <row r="11200" spans="1:3" ht="14.5" x14ac:dyDescent="0.35">
      <c r="A11200" s="104" t="s">
        <v>381</v>
      </c>
      <c r="B11200" s="1">
        <v>44294</v>
      </c>
      <c r="C11200">
        <v>6</v>
      </c>
    </row>
    <row r="11201" spans="1:3" ht="14.5" x14ac:dyDescent="0.35">
      <c r="A11201" s="104" t="s">
        <v>312</v>
      </c>
      <c r="B11201" s="1">
        <v>44294</v>
      </c>
      <c r="C11201">
        <v>20</v>
      </c>
    </row>
    <row r="11202" spans="1:3" ht="14.5" x14ac:dyDescent="0.35">
      <c r="A11202" s="104" t="s">
        <v>110</v>
      </c>
      <c r="B11202" s="1">
        <v>44294</v>
      </c>
      <c r="C11202">
        <v>2</v>
      </c>
    </row>
    <row r="11203" spans="1:3" ht="14.5" x14ac:dyDescent="0.35">
      <c r="A11203" s="104" t="s">
        <v>1913</v>
      </c>
      <c r="B11203" s="1">
        <v>44294</v>
      </c>
      <c r="C11203">
        <v>400</v>
      </c>
    </row>
    <row r="11204" spans="1:3" ht="14.5" x14ac:dyDescent="0.35">
      <c r="A11204" s="104" t="s">
        <v>1914</v>
      </c>
      <c r="B11204" s="1">
        <v>44294</v>
      </c>
      <c r="C11204">
        <v>400</v>
      </c>
    </row>
    <row r="11205" spans="1:3" ht="14.5" x14ac:dyDescent="0.35">
      <c r="A11205" s="104" t="s">
        <v>1523</v>
      </c>
      <c r="B11205" s="1">
        <v>44294</v>
      </c>
      <c r="C11205">
        <v>100</v>
      </c>
    </row>
    <row r="11206" spans="1:3" ht="14.5" x14ac:dyDescent="0.35">
      <c r="A11206" s="104" t="s">
        <v>2069</v>
      </c>
      <c r="B11206" s="1">
        <v>44294</v>
      </c>
      <c r="C11206">
        <v>25</v>
      </c>
    </row>
    <row r="11207" spans="1:3" ht="14.5" x14ac:dyDescent="0.35">
      <c r="A11207" s="104" t="s">
        <v>1692</v>
      </c>
      <c r="B11207" s="1">
        <v>44294</v>
      </c>
      <c r="C11207">
        <v>25</v>
      </c>
    </row>
    <row r="11208" spans="1:3" ht="14.5" x14ac:dyDescent="0.35">
      <c r="A11208" s="104" t="s">
        <v>2030</v>
      </c>
      <c r="B11208" s="1">
        <v>44294</v>
      </c>
      <c r="C11208">
        <v>2</v>
      </c>
    </row>
    <row r="11209" spans="1:3" ht="14.5" x14ac:dyDescent="0.35">
      <c r="A11209" s="104" t="s">
        <v>2521</v>
      </c>
      <c r="B11209" s="1">
        <v>44294</v>
      </c>
      <c r="C11209">
        <v>3</v>
      </c>
    </row>
    <row r="11210" spans="1:3" ht="14.5" x14ac:dyDescent="0.35">
      <c r="A11210" s="104" t="s">
        <v>3965</v>
      </c>
      <c r="B11210" s="1">
        <v>44294</v>
      </c>
      <c r="C11210">
        <v>25</v>
      </c>
    </row>
    <row r="11211" spans="1:3" ht="14.5" x14ac:dyDescent="0.35">
      <c r="A11211" s="104" t="s">
        <v>3256</v>
      </c>
      <c r="B11211" s="1">
        <v>44294</v>
      </c>
      <c r="C11211">
        <v>2</v>
      </c>
    </row>
    <row r="11212" spans="1:3" ht="14.5" x14ac:dyDescent="0.35">
      <c r="A11212" s="104" t="s">
        <v>1974</v>
      </c>
      <c r="B11212" s="1">
        <v>44294</v>
      </c>
      <c r="C11212">
        <v>50</v>
      </c>
    </row>
    <row r="11213" spans="1:3" ht="14.5" x14ac:dyDescent="0.35">
      <c r="A11213" s="104" t="s">
        <v>1745</v>
      </c>
      <c r="B11213" s="1">
        <v>44294</v>
      </c>
      <c r="C11213">
        <v>25</v>
      </c>
    </row>
    <row r="11214" spans="1:3" ht="14.5" x14ac:dyDescent="0.35">
      <c r="A11214" s="104" t="s">
        <v>1720</v>
      </c>
      <c r="B11214" s="1">
        <v>44294</v>
      </c>
      <c r="C11214">
        <v>25</v>
      </c>
    </row>
    <row r="11215" spans="1:3" ht="14.5" x14ac:dyDescent="0.35">
      <c r="A11215" s="104" t="s">
        <v>3966</v>
      </c>
      <c r="B11215" s="1">
        <v>44294</v>
      </c>
      <c r="C11215">
        <v>12</v>
      </c>
    </row>
    <row r="11216" spans="1:3" ht="14.5" x14ac:dyDescent="0.35">
      <c r="A11216" s="104" t="s">
        <v>3782</v>
      </c>
      <c r="B11216" s="1">
        <v>44294</v>
      </c>
      <c r="C11216">
        <v>12</v>
      </c>
    </row>
    <row r="11217" spans="1:3" ht="14.5" x14ac:dyDescent="0.35">
      <c r="A11217" s="104" t="s">
        <v>3206</v>
      </c>
      <c r="B11217" s="1">
        <v>44294</v>
      </c>
      <c r="C11217">
        <v>8</v>
      </c>
    </row>
    <row r="11218" spans="1:3" ht="14.5" x14ac:dyDescent="0.35">
      <c r="A11218" s="104" t="s">
        <v>1375</v>
      </c>
      <c r="B11218" s="1">
        <v>44294</v>
      </c>
      <c r="C11218">
        <v>8</v>
      </c>
    </row>
    <row r="11219" spans="1:3" ht="14.5" x14ac:dyDescent="0.35">
      <c r="A11219" s="104" t="s">
        <v>3936</v>
      </c>
      <c r="B11219" s="1">
        <v>44294</v>
      </c>
      <c r="C11219">
        <v>7</v>
      </c>
    </row>
    <row r="11220" spans="1:3" ht="14.5" x14ac:dyDescent="0.35">
      <c r="A11220" s="104" t="s">
        <v>1919</v>
      </c>
      <c r="B11220" s="1">
        <v>44294</v>
      </c>
      <c r="C11220">
        <v>4</v>
      </c>
    </row>
    <row r="11221" spans="1:3" ht="14.5" x14ac:dyDescent="0.35">
      <c r="A11221" s="104" t="s">
        <v>3652</v>
      </c>
      <c r="B11221" s="1">
        <v>44294</v>
      </c>
      <c r="C11221">
        <v>32</v>
      </c>
    </row>
    <row r="11222" spans="1:3" ht="14.5" x14ac:dyDescent="0.35">
      <c r="A11222" s="104" t="s">
        <v>1438</v>
      </c>
      <c r="B11222" s="1">
        <v>44294</v>
      </c>
      <c r="C11222">
        <v>16</v>
      </c>
    </row>
    <row r="11223" spans="1:3" ht="14.5" x14ac:dyDescent="0.35">
      <c r="A11223" s="104" t="s">
        <v>1809</v>
      </c>
      <c r="B11223" s="1">
        <v>44294</v>
      </c>
      <c r="C11223">
        <v>8</v>
      </c>
    </row>
    <row r="11224" spans="1:3" ht="14.5" x14ac:dyDescent="0.35">
      <c r="A11224" s="104" t="s">
        <v>1442</v>
      </c>
      <c r="B11224" s="1">
        <v>44294</v>
      </c>
      <c r="C11224">
        <v>16</v>
      </c>
    </row>
    <row r="11225" spans="1:3" ht="14.5" x14ac:dyDescent="0.35">
      <c r="A11225" s="104" t="s">
        <v>1444</v>
      </c>
      <c r="B11225" s="1">
        <v>44294</v>
      </c>
      <c r="C11225">
        <v>16</v>
      </c>
    </row>
    <row r="11226" spans="1:3" ht="14.5" x14ac:dyDescent="0.35">
      <c r="A11226" s="104" t="s">
        <v>1570</v>
      </c>
      <c r="B11226" s="1">
        <v>44294</v>
      </c>
      <c r="C11226">
        <v>32</v>
      </c>
    </row>
    <row r="11227" spans="1:3" ht="14.5" x14ac:dyDescent="0.35">
      <c r="A11227" s="104" t="s">
        <v>1969</v>
      </c>
      <c r="B11227" s="1">
        <v>44294</v>
      </c>
      <c r="C11227">
        <v>25</v>
      </c>
    </row>
    <row r="11228" spans="1:3" ht="14.5" x14ac:dyDescent="0.35">
      <c r="A11228" s="104" t="s">
        <v>1969</v>
      </c>
      <c r="B11228" s="1">
        <v>44294</v>
      </c>
      <c r="C11228">
        <v>50</v>
      </c>
    </row>
    <row r="11229" spans="1:3" ht="14.5" x14ac:dyDescent="0.35">
      <c r="A11229" s="104" t="s">
        <v>2292</v>
      </c>
      <c r="B11229" s="1">
        <v>44294</v>
      </c>
      <c r="C11229">
        <v>16</v>
      </c>
    </row>
    <row r="11230" spans="1:3" ht="14.5" x14ac:dyDescent="0.35">
      <c r="A11230" s="104" t="s">
        <v>1431</v>
      </c>
      <c r="B11230" s="1">
        <v>44294</v>
      </c>
      <c r="C11230">
        <v>32</v>
      </c>
    </row>
    <row r="11231" spans="1:3" ht="14.5" x14ac:dyDescent="0.35">
      <c r="A11231" s="104" t="s">
        <v>2543</v>
      </c>
      <c r="B11231" s="1">
        <v>44294</v>
      </c>
      <c r="C11231">
        <v>4</v>
      </c>
    </row>
    <row r="11232" spans="1:3" ht="14.5" x14ac:dyDescent="0.35">
      <c r="A11232" s="104" t="s">
        <v>1346</v>
      </c>
      <c r="B11232" s="1">
        <v>44294</v>
      </c>
      <c r="C11232">
        <v>12</v>
      </c>
    </row>
    <row r="11233" spans="1:3" ht="14.5" x14ac:dyDescent="0.35">
      <c r="A11233" s="104" t="s">
        <v>1090</v>
      </c>
      <c r="B11233" s="1">
        <v>44294</v>
      </c>
      <c r="C11233">
        <v>1</v>
      </c>
    </row>
    <row r="11234" spans="1:3" ht="14.5" x14ac:dyDescent="0.35">
      <c r="A11234" s="104" t="s">
        <v>3125</v>
      </c>
      <c r="B11234" s="1">
        <v>44294</v>
      </c>
      <c r="C11234">
        <v>2</v>
      </c>
    </row>
    <row r="11235" spans="1:3" ht="14.5" x14ac:dyDescent="0.35">
      <c r="A11235" s="104" t="s">
        <v>3042</v>
      </c>
      <c r="B11235" s="1">
        <v>44294</v>
      </c>
      <c r="C11235">
        <v>1</v>
      </c>
    </row>
    <row r="11236" spans="1:3" ht="14.5" x14ac:dyDescent="0.35">
      <c r="A11236" s="104" t="s">
        <v>2356</v>
      </c>
      <c r="B11236" s="1">
        <v>44294</v>
      </c>
      <c r="C11236">
        <v>12</v>
      </c>
    </row>
    <row r="11237" spans="1:3" ht="14.5" x14ac:dyDescent="0.35">
      <c r="A11237" s="104" t="s">
        <v>1470</v>
      </c>
      <c r="B11237" s="1">
        <v>44294</v>
      </c>
      <c r="C11237">
        <v>8</v>
      </c>
    </row>
    <row r="11238" spans="1:3" ht="14.5" x14ac:dyDescent="0.35">
      <c r="A11238" s="104" t="s">
        <v>1503</v>
      </c>
      <c r="B11238" s="1">
        <v>44294</v>
      </c>
      <c r="C11238">
        <v>100</v>
      </c>
    </row>
    <row r="11239" spans="1:3" ht="14.5" x14ac:dyDescent="0.35">
      <c r="A11239" s="104" t="s">
        <v>1534</v>
      </c>
      <c r="B11239" s="1">
        <v>44294</v>
      </c>
      <c r="C11239">
        <v>100</v>
      </c>
    </row>
    <row r="11240" spans="1:3" ht="14.5" x14ac:dyDescent="0.35">
      <c r="A11240" s="104" t="s">
        <v>1333</v>
      </c>
      <c r="B11240" s="1">
        <v>44294</v>
      </c>
      <c r="C11240">
        <v>200</v>
      </c>
    </row>
    <row r="11241" spans="1:3" ht="14.5" x14ac:dyDescent="0.35">
      <c r="A11241" s="104" t="s">
        <v>1391</v>
      </c>
      <c r="B11241" s="1">
        <v>44294</v>
      </c>
      <c r="C11241">
        <v>250</v>
      </c>
    </row>
    <row r="11242" spans="1:3" ht="14.5" x14ac:dyDescent="0.35">
      <c r="A11242" s="104" t="s">
        <v>2148</v>
      </c>
      <c r="B11242" s="1">
        <v>44294</v>
      </c>
      <c r="C11242">
        <v>200</v>
      </c>
    </row>
    <row r="11243" spans="1:3" ht="14.5" x14ac:dyDescent="0.35">
      <c r="A11243" s="104" t="s">
        <v>1283</v>
      </c>
      <c r="B11243" s="1">
        <v>44294</v>
      </c>
      <c r="C11243">
        <v>1900</v>
      </c>
    </row>
    <row r="11244" spans="1:3" ht="14.5" x14ac:dyDescent="0.35">
      <c r="A11244" s="104" t="s">
        <v>1283</v>
      </c>
      <c r="B11244" s="1">
        <v>44294</v>
      </c>
      <c r="C11244">
        <v>1700</v>
      </c>
    </row>
    <row r="11245" spans="1:3" ht="14.5" x14ac:dyDescent="0.35">
      <c r="A11245" s="104" t="s">
        <v>15</v>
      </c>
      <c r="B11245" s="1">
        <v>44294</v>
      </c>
      <c r="C11245">
        <v>1</v>
      </c>
    </row>
    <row r="11246" spans="1:3" ht="14.5" x14ac:dyDescent="0.35">
      <c r="A11246" s="104" t="s">
        <v>254</v>
      </c>
      <c r="B11246" s="1">
        <v>44294</v>
      </c>
      <c r="C11246">
        <v>3</v>
      </c>
    </row>
    <row r="11247" spans="1:3" ht="14.5" x14ac:dyDescent="0.35">
      <c r="A11247" s="104" t="s">
        <v>1523</v>
      </c>
      <c r="B11247" s="1">
        <v>44294</v>
      </c>
      <c r="C11247">
        <v>200</v>
      </c>
    </row>
    <row r="11248" spans="1:3" ht="14.5" x14ac:dyDescent="0.35">
      <c r="A11248" s="104" t="s">
        <v>1494</v>
      </c>
      <c r="B11248" s="1">
        <v>44294</v>
      </c>
      <c r="C11248">
        <v>100</v>
      </c>
    </row>
    <row r="11249" spans="1:3" ht="14.5" x14ac:dyDescent="0.35">
      <c r="A11249" s="104" t="s">
        <v>1451</v>
      </c>
      <c r="B11249" s="1">
        <v>44294</v>
      </c>
      <c r="C11249">
        <v>100</v>
      </c>
    </row>
    <row r="11250" spans="1:3" ht="14.5" x14ac:dyDescent="0.35">
      <c r="A11250" s="104" t="s">
        <v>1658</v>
      </c>
      <c r="B11250" s="1">
        <v>44294</v>
      </c>
      <c r="C11250">
        <v>48</v>
      </c>
    </row>
    <row r="11251" spans="1:3" ht="14.5" x14ac:dyDescent="0.35">
      <c r="A11251" s="104" t="s">
        <v>1444</v>
      </c>
      <c r="B11251" s="1">
        <v>44294</v>
      </c>
      <c r="C11251">
        <v>32</v>
      </c>
    </row>
    <row r="11252" spans="1:3" ht="14.5" x14ac:dyDescent="0.35">
      <c r="A11252" s="104" t="s">
        <v>61</v>
      </c>
      <c r="B11252" s="1">
        <v>44294</v>
      </c>
      <c r="C11252">
        <v>6</v>
      </c>
    </row>
    <row r="11253" spans="1:3" ht="14.5" x14ac:dyDescent="0.35">
      <c r="A11253" s="104" t="s">
        <v>1928</v>
      </c>
      <c r="B11253" s="1">
        <v>44294</v>
      </c>
      <c r="C11253">
        <v>8</v>
      </c>
    </row>
    <row r="11254" spans="1:3" ht="14.5" x14ac:dyDescent="0.35">
      <c r="A11254" s="104" t="s">
        <v>1875</v>
      </c>
      <c r="B11254" s="1">
        <v>44294</v>
      </c>
      <c r="C11254">
        <v>4</v>
      </c>
    </row>
    <row r="11255" spans="1:3" ht="14.5" x14ac:dyDescent="0.35">
      <c r="A11255" s="104" t="s">
        <v>1850</v>
      </c>
      <c r="B11255" s="1">
        <v>44294</v>
      </c>
      <c r="C11255">
        <v>300</v>
      </c>
    </row>
    <row r="11256" spans="1:3" ht="14.5" x14ac:dyDescent="0.35">
      <c r="A11256" s="104" t="s">
        <v>15</v>
      </c>
      <c r="B11256" s="1">
        <v>44294</v>
      </c>
      <c r="C11256">
        <v>2</v>
      </c>
    </row>
    <row r="11257" spans="1:3" ht="14.5" x14ac:dyDescent="0.35">
      <c r="A11257" s="104" t="s">
        <v>1339</v>
      </c>
      <c r="B11257" s="1">
        <v>44294</v>
      </c>
      <c r="C11257">
        <v>950</v>
      </c>
    </row>
    <row r="11258" spans="1:3" ht="14.5" x14ac:dyDescent="0.35">
      <c r="A11258" s="104" t="s">
        <v>3968</v>
      </c>
      <c r="B11258" s="1">
        <v>44294</v>
      </c>
      <c r="C11258">
        <v>50</v>
      </c>
    </row>
    <row r="11259" spans="1:3" ht="14.5" x14ac:dyDescent="0.35">
      <c r="A11259" s="104" t="s">
        <v>1670</v>
      </c>
      <c r="B11259" s="1">
        <v>44294</v>
      </c>
      <c r="C11259">
        <v>200</v>
      </c>
    </row>
    <row r="11260" spans="1:3" ht="14.5" x14ac:dyDescent="0.35">
      <c r="A11260" s="104" t="s">
        <v>1977</v>
      </c>
      <c r="B11260" s="1">
        <v>44294</v>
      </c>
      <c r="C11260">
        <v>100</v>
      </c>
    </row>
    <row r="11261" spans="1:3" ht="14.5" x14ac:dyDescent="0.35">
      <c r="A11261" s="104" t="s">
        <v>1539</v>
      </c>
      <c r="B11261" s="1">
        <v>44294</v>
      </c>
      <c r="C11261">
        <v>100</v>
      </c>
    </row>
    <row r="11262" spans="1:3" ht="14.5" x14ac:dyDescent="0.35">
      <c r="A11262" s="104" t="s">
        <v>1539</v>
      </c>
      <c r="B11262" s="1">
        <v>44294</v>
      </c>
      <c r="C11262">
        <v>300</v>
      </c>
    </row>
    <row r="11263" spans="1:3" ht="14.5" x14ac:dyDescent="0.35">
      <c r="A11263" s="104" t="s">
        <v>2164</v>
      </c>
      <c r="B11263" s="1">
        <v>44294</v>
      </c>
      <c r="C11263">
        <v>8</v>
      </c>
    </row>
    <row r="11264" spans="1:3" ht="14.5" x14ac:dyDescent="0.35">
      <c r="A11264" s="104" t="s">
        <v>3969</v>
      </c>
      <c r="B11264" s="1">
        <v>44294</v>
      </c>
      <c r="C11264">
        <v>16</v>
      </c>
    </row>
    <row r="11265" spans="1:3" ht="14.5" x14ac:dyDescent="0.35">
      <c r="A11265" s="104" t="s">
        <v>1939</v>
      </c>
      <c r="B11265" s="1">
        <v>44294</v>
      </c>
      <c r="C11265">
        <v>16</v>
      </c>
    </row>
    <row r="11266" spans="1:3" ht="14.5" x14ac:dyDescent="0.35">
      <c r="A11266" s="104" t="s">
        <v>3341</v>
      </c>
      <c r="B11266" s="1">
        <v>44294</v>
      </c>
      <c r="C11266">
        <v>2</v>
      </c>
    </row>
    <row r="11267" spans="1:3" ht="14.5" x14ac:dyDescent="0.35">
      <c r="A11267" s="104" t="s">
        <v>2302</v>
      </c>
      <c r="B11267" s="1">
        <v>44294</v>
      </c>
      <c r="C11267">
        <v>16</v>
      </c>
    </row>
    <row r="11268" spans="1:3" ht="14.5" x14ac:dyDescent="0.35">
      <c r="A11268" s="104" t="s">
        <v>2952</v>
      </c>
      <c r="B11268" s="1">
        <v>44294</v>
      </c>
      <c r="C11268">
        <v>2</v>
      </c>
    </row>
    <row r="11269" spans="1:3" ht="14.5" x14ac:dyDescent="0.35">
      <c r="A11269" s="104" t="s">
        <v>3619</v>
      </c>
      <c r="B11269" s="1">
        <v>44294</v>
      </c>
      <c r="C11269">
        <v>16</v>
      </c>
    </row>
    <row r="11270" spans="1:3" ht="14.5" x14ac:dyDescent="0.35">
      <c r="A11270" s="104" t="s">
        <v>3585</v>
      </c>
      <c r="B11270" s="1">
        <v>44294</v>
      </c>
      <c r="C11270">
        <v>16</v>
      </c>
    </row>
    <row r="11271" spans="1:3" ht="14.5" x14ac:dyDescent="0.35">
      <c r="A11271" s="104" t="s">
        <v>1928</v>
      </c>
      <c r="B11271" s="1">
        <v>44294</v>
      </c>
      <c r="C11271">
        <v>40</v>
      </c>
    </row>
    <row r="11272" spans="1:3" ht="14.5" x14ac:dyDescent="0.35">
      <c r="A11272" s="104" t="s">
        <v>2179</v>
      </c>
      <c r="B11272" s="1">
        <v>44294</v>
      </c>
      <c r="C11272">
        <v>8</v>
      </c>
    </row>
    <row r="11273" spans="1:3" ht="14.5" x14ac:dyDescent="0.35">
      <c r="A11273" s="104" t="s">
        <v>1762</v>
      </c>
      <c r="B11273" s="1">
        <v>44294</v>
      </c>
      <c r="C11273">
        <v>8</v>
      </c>
    </row>
    <row r="11274" spans="1:3" ht="14.5" x14ac:dyDescent="0.35">
      <c r="A11274" s="104" t="s">
        <v>1863</v>
      </c>
      <c r="B11274" s="1">
        <v>44294</v>
      </c>
      <c r="C11274">
        <v>8</v>
      </c>
    </row>
    <row r="11275" spans="1:3" ht="14.5" x14ac:dyDescent="0.35">
      <c r="A11275" s="104" t="s">
        <v>1444</v>
      </c>
      <c r="B11275" s="1">
        <v>44294</v>
      </c>
      <c r="C11275">
        <v>16</v>
      </c>
    </row>
    <row r="11276" spans="1:3" ht="14.5" x14ac:dyDescent="0.35">
      <c r="A11276" s="104" t="s">
        <v>1821</v>
      </c>
      <c r="B11276" s="1">
        <v>44294</v>
      </c>
      <c r="C11276">
        <v>8</v>
      </c>
    </row>
    <row r="11277" spans="1:3" ht="14.5" x14ac:dyDescent="0.35">
      <c r="A11277" s="104" t="s">
        <v>181</v>
      </c>
      <c r="B11277" s="1">
        <v>44294</v>
      </c>
      <c r="C11277">
        <v>6</v>
      </c>
    </row>
    <row r="11278" spans="1:3" ht="14.5" x14ac:dyDescent="0.35">
      <c r="A11278" s="104" t="s">
        <v>1807</v>
      </c>
      <c r="B11278" s="1">
        <v>44294</v>
      </c>
      <c r="C11278">
        <v>30</v>
      </c>
    </row>
    <row r="11279" spans="1:3" ht="14.5" x14ac:dyDescent="0.35">
      <c r="A11279" s="104" t="s">
        <v>2393</v>
      </c>
      <c r="B11279" s="1">
        <v>44294</v>
      </c>
      <c r="C11279">
        <v>25</v>
      </c>
    </row>
    <row r="11280" spans="1:3" ht="14.5" x14ac:dyDescent="0.35">
      <c r="A11280" s="104" t="s">
        <v>2066</v>
      </c>
      <c r="B11280" s="1">
        <v>44294</v>
      </c>
      <c r="C11280">
        <v>25</v>
      </c>
    </row>
    <row r="11281" spans="1:3" ht="14.5" x14ac:dyDescent="0.35">
      <c r="A11281" s="104" t="s">
        <v>2037</v>
      </c>
      <c r="B11281" s="1">
        <v>44294</v>
      </c>
      <c r="C11281">
        <v>30</v>
      </c>
    </row>
    <row r="11282" spans="1:3" ht="14.5" x14ac:dyDescent="0.35">
      <c r="A11282" s="104" t="s">
        <v>2024</v>
      </c>
      <c r="B11282" s="1">
        <v>44294</v>
      </c>
      <c r="C11282">
        <v>10</v>
      </c>
    </row>
    <row r="11283" spans="1:3" ht="14.5" x14ac:dyDescent="0.35">
      <c r="A11283" s="104" t="s">
        <v>1738</v>
      </c>
      <c r="B11283" s="1">
        <v>44294</v>
      </c>
      <c r="C11283">
        <v>200</v>
      </c>
    </row>
    <row r="11284" spans="1:3" ht="14.5" x14ac:dyDescent="0.35">
      <c r="A11284" s="104" t="s">
        <v>1623</v>
      </c>
      <c r="B11284" s="1">
        <v>44294</v>
      </c>
      <c r="C11284">
        <v>100</v>
      </c>
    </row>
    <row r="11285" spans="1:3" ht="14.5" x14ac:dyDescent="0.35">
      <c r="A11285" s="104" t="s">
        <v>2052</v>
      </c>
      <c r="B11285" s="1">
        <v>44294</v>
      </c>
      <c r="C11285">
        <v>50</v>
      </c>
    </row>
    <row r="11286" spans="1:3" ht="14.5" x14ac:dyDescent="0.35">
      <c r="A11286" s="104" t="s">
        <v>255</v>
      </c>
      <c r="B11286" s="1">
        <v>44294</v>
      </c>
      <c r="C11286">
        <v>2</v>
      </c>
    </row>
    <row r="11287" spans="1:3" ht="14.5" x14ac:dyDescent="0.35">
      <c r="A11287" s="104" t="s">
        <v>1523</v>
      </c>
      <c r="B11287" s="1">
        <v>44294</v>
      </c>
      <c r="C11287">
        <v>100</v>
      </c>
    </row>
    <row r="11288" spans="1:3" ht="14.5" x14ac:dyDescent="0.35">
      <c r="A11288" s="104" t="s">
        <v>1666</v>
      </c>
      <c r="B11288" s="1">
        <v>44294</v>
      </c>
      <c r="C11288">
        <v>100</v>
      </c>
    </row>
    <row r="11289" spans="1:3" ht="14.5" x14ac:dyDescent="0.35">
      <c r="A11289" s="104" t="s">
        <v>1451</v>
      </c>
      <c r="B11289" s="1">
        <v>44294</v>
      </c>
      <c r="C11289">
        <v>200</v>
      </c>
    </row>
    <row r="11290" spans="1:3" ht="14.5" x14ac:dyDescent="0.35">
      <c r="A11290" s="104" t="s">
        <v>1561</v>
      </c>
      <c r="B11290" s="1">
        <v>44294</v>
      </c>
      <c r="C11290">
        <v>100</v>
      </c>
    </row>
    <row r="11291" spans="1:3" ht="14.5" x14ac:dyDescent="0.35">
      <c r="A11291" s="104" t="s">
        <v>1333</v>
      </c>
      <c r="B11291" s="1">
        <v>44294</v>
      </c>
      <c r="C11291">
        <v>100</v>
      </c>
    </row>
    <row r="11292" spans="1:3" ht="14.5" x14ac:dyDescent="0.35">
      <c r="A11292" s="104" t="s">
        <v>2163</v>
      </c>
      <c r="B11292" s="1">
        <v>44294</v>
      </c>
      <c r="C11292">
        <v>12</v>
      </c>
    </row>
    <row r="11293" spans="1:3" ht="14.5" x14ac:dyDescent="0.35">
      <c r="A11293" s="104" t="s">
        <v>3777</v>
      </c>
      <c r="B11293" s="1">
        <v>44294</v>
      </c>
      <c r="C11293">
        <v>1</v>
      </c>
    </row>
    <row r="11294" spans="1:3" ht="14.5" x14ac:dyDescent="0.35">
      <c r="A11294" s="104" t="s">
        <v>3970</v>
      </c>
      <c r="B11294" s="1">
        <v>44294</v>
      </c>
      <c r="C11294">
        <v>1</v>
      </c>
    </row>
    <row r="11295" spans="1:3" ht="14.5" x14ac:dyDescent="0.35">
      <c r="A11295" s="104" t="s">
        <v>2740</v>
      </c>
      <c r="B11295" s="1">
        <v>44294</v>
      </c>
      <c r="C11295">
        <v>16</v>
      </c>
    </row>
    <row r="11296" spans="1:3" ht="14.5" x14ac:dyDescent="0.35">
      <c r="A11296" s="104" t="s">
        <v>2905</v>
      </c>
      <c r="B11296" s="1">
        <v>44294</v>
      </c>
      <c r="C11296">
        <v>2</v>
      </c>
    </row>
    <row r="11297" spans="1:3" ht="14.5" x14ac:dyDescent="0.35">
      <c r="A11297" s="104" t="s">
        <v>1875</v>
      </c>
      <c r="B11297" s="1">
        <v>44294</v>
      </c>
      <c r="C11297">
        <v>1</v>
      </c>
    </row>
    <row r="11298" spans="1:3" ht="14.5" x14ac:dyDescent="0.35">
      <c r="A11298" s="104" t="s">
        <v>3282</v>
      </c>
      <c r="B11298" s="1">
        <v>44294</v>
      </c>
      <c r="C11298">
        <v>16</v>
      </c>
    </row>
    <row r="11299" spans="1:3" ht="14.5" x14ac:dyDescent="0.35">
      <c r="A11299" s="104" t="s">
        <v>3283</v>
      </c>
      <c r="B11299" s="1">
        <v>44294</v>
      </c>
      <c r="C11299">
        <v>40</v>
      </c>
    </row>
    <row r="11300" spans="1:3" ht="14.5" x14ac:dyDescent="0.35">
      <c r="A11300" s="104" t="s">
        <v>3971</v>
      </c>
      <c r="B11300" s="1">
        <v>44294</v>
      </c>
      <c r="C11300">
        <v>64</v>
      </c>
    </row>
    <row r="11301" spans="1:3" ht="14.5" x14ac:dyDescent="0.35">
      <c r="A11301" s="104" t="s">
        <v>42</v>
      </c>
      <c r="B11301" s="1">
        <v>44294</v>
      </c>
      <c r="C11301">
        <v>48</v>
      </c>
    </row>
    <row r="11302" spans="1:3" ht="14.5" x14ac:dyDescent="0.35">
      <c r="A11302" s="104" t="s">
        <v>3972</v>
      </c>
      <c r="B11302" s="1">
        <v>44294</v>
      </c>
      <c r="C11302">
        <v>12</v>
      </c>
    </row>
    <row r="11303" spans="1:3" ht="14.5" x14ac:dyDescent="0.35">
      <c r="A11303" s="104" t="s">
        <v>3973</v>
      </c>
      <c r="B11303" s="1">
        <v>44294</v>
      </c>
      <c r="C11303">
        <v>6</v>
      </c>
    </row>
    <row r="11304" spans="1:3" ht="14.5" x14ac:dyDescent="0.35">
      <c r="A11304" s="104" t="s">
        <v>3974</v>
      </c>
      <c r="B11304" s="1">
        <v>44294</v>
      </c>
      <c r="C11304">
        <v>6</v>
      </c>
    </row>
    <row r="11305" spans="1:3" ht="14.5" x14ac:dyDescent="0.35">
      <c r="A11305" s="104" t="s">
        <v>3274</v>
      </c>
      <c r="B11305" s="1">
        <v>44294</v>
      </c>
      <c r="C11305">
        <v>12</v>
      </c>
    </row>
    <row r="11306" spans="1:3" ht="14.5" x14ac:dyDescent="0.35">
      <c r="A11306" s="104" t="s">
        <v>2288</v>
      </c>
      <c r="B11306" s="1">
        <v>44294</v>
      </c>
      <c r="C11306">
        <v>32</v>
      </c>
    </row>
    <row r="11307" spans="1:3" ht="14.5" x14ac:dyDescent="0.35">
      <c r="A11307" s="104" t="s">
        <v>2350</v>
      </c>
      <c r="B11307" s="1">
        <v>44294</v>
      </c>
      <c r="C11307">
        <v>32</v>
      </c>
    </row>
    <row r="11308" spans="1:3" ht="14.5" x14ac:dyDescent="0.35">
      <c r="A11308" s="104" t="s">
        <v>3975</v>
      </c>
      <c r="B11308" s="1">
        <v>44294</v>
      </c>
      <c r="C11308">
        <v>24</v>
      </c>
    </row>
    <row r="11309" spans="1:3" ht="14.5" x14ac:dyDescent="0.35">
      <c r="A11309" s="104" t="s">
        <v>1920</v>
      </c>
      <c r="B11309" s="1">
        <v>44294</v>
      </c>
      <c r="C11309">
        <v>8</v>
      </c>
    </row>
    <row r="11310" spans="1:3" ht="14.5" x14ac:dyDescent="0.35">
      <c r="A11310" s="104" t="s">
        <v>3730</v>
      </c>
      <c r="B11310" s="1">
        <v>44294</v>
      </c>
      <c r="C11310">
        <v>24</v>
      </c>
    </row>
    <row r="11311" spans="1:3" ht="14.5" x14ac:dyDescent="0.35">
      <c r="A11311" s="104" t="s">
        <v>44</v>
      </c>
      <c r="B11311" s="1">
        <v>44294</v>
      </c>
      <c r="C11311">
        <v>240</v>
      </c>
    </row>
    <row r="11312" spans="1:3" ht="14.5" x14ac:dyDescent="0.35">
      <c r="A11312" s="104" t="s">
        <v>275</v>
      </c>
      <c r="B11312" s="1">
        <v>44294</v>
      </c>
      <c r="C11312">
        <v>348</v>
      </c>
    </row>
    <row r="11313" spans="1:3" ht="14.5" x14ac:dyDescent="0.35">
      <c r="A11313" s="104" t="s">
        <v>275</v>
      </c>
      <c r="B11313" s="1">
        <v>44294</v>
      </c>
      <c r="C11313">
        <v>12</v>
      </c>
    </row>
    <row r="11314" spans="1:3" ht="14.5" x14ac:dyDescent="0.35">
      <c r="A11314" s="104" t="s">
        <v>3976</v>
      </c>
      <c r="B11314" s="1">
        <v>44294</v>
      </c>
      <c r="C11314">
        <v>6</v>
      </c>
    </row>
    <row r="11315" spans="1:3" ht="14.5" x14ac:dyDescent="0.35">
      <c r="A11315" s="104" t="s">
        <v>2326</v>
      </c>
      <c r="B11315" s="1">
        <v>44294</v>
      </c>
      <c r="C11315">
        <v>6</v>
      </c>
    </row>
    <row r="11316" spans="1:3" ht="14.5" x14ac:dyDescent="0.35">
      <c r="A11316" s="104" t="s">
        <v>2378</v>
      </c>
      <c r="B11316" s="1">
        <v>44294</v>
      </c>
      <c r="C11316">
        <v>12</v>
      </c>
    </row>
    <row r="11317" spans="1:3" ht="14.5" x14ac:dyDescent="0.35">
      <c r="A11317" s="104" t="s">
        <v>3977</v>
      </c>
      <c r="B11317" s="1">
        <v>44294</v>
      </c>
      <c r="C11317">
        <v>8</v>
      </c>
    </row>
    <row r="11318" spans="1:3" ht="14.5" x14ac:dyDescent="0.35">
      <c r="A11318" s="104" t="s">
        <v>3191</v>
      </c>
      <c r="B11318" s="1">
        <v>44294</v>
      </c>
      <c r="C11318">
        <v>24</v>
      </c>
    </row>
    <row r="11319" spans="1:3" ht="14.5" x14ac:dyDescent="0.35">
      <c r="A11319" s="104" t="s">
        <v>3267</v>
      </c>
      <c r="B11319" s="1">
        <v>44294</v>
      </c>
      <c r="C11319">
        <v>6</v>
      </c>
    </row>
    <row r="11320" spans="1:3" ht="14.5" x14ac:dyDescent="0.35">
      <c r="A11320" s="104" t="s">
        <v>2692</v>
      </c>
      <c r="B11320" s="1">
        <v>44294</v>
      </c>
      <c r="C11320">
        <v>6</v>
      </c>
    </row>
    <row r="11321" spans="1:3" ht="14.5" x14ac:dyDescent="0.35">
      <c r="A11321" s="104" t="s">
        <v>3978</v>
      </c>
      <c r="B11321" s="1">
        <v>44294</v>
      </c>
      <c r="C11321">
        <v>6</v>
      </c>
    </row>
    <row r="11322" spans="1:3" ht="14.5" x14ac:dyDescent="0.35">
      <c r="A11322" s="104" t="s">
        <v>3979</v>
      </c>
      <c r="B11322" s="1">
        <v>44294</v>
      </c>
      <c r="C11322">
        <v>16</v>
      </c>
    </row>
    <row r="11323" spans="1:3" ht="14.5" x14ac:dyDescent="0.35">
      <c r="A11323" s="104" t="s">
        <v>3980</v>
      </c>
      <c r="B11323" s="1">
        <v>44294</v>
      </c>
      <c r="C11323">
        <v>8</v>
      </c>
    </row>
    <row r="11324" spans="1:3" ht="14.5" x14ac:dyDescent="0.35">
      <c r="A11324" s="104" t="s">
        <v>3981</v>
      </c>
      <c r="B11324" s="1">
        <v>44294</v>
      </c>
      <c r="C11324">
        <v>16</v>
      </c>
    </row>
    <row r="11325" spans="1:3" ht="14.5" x14ac:dyDescent="0.35">
      <c r="A11325" s="104" t="s">
        <v>3203</v>
      </c>
      <c r="B11325" s="1">
        <v>44294</v>
      </c>
      <c r="C11325">
        <v>16</v>
      </c>
    </row>
    <row r="11326" spans="1:3" ht="14.5" x14ac:dyDescent="0.35">
      <c r="A11326" s="104" t="s">
        <v>3303</v>
      </c>
      <c r="B11326" s="1">
        <v>44294</v>
      </c>
      <c r="C11326">
        <v>8</v>
      </c>
    </row>
    <row r="11327" spans="1:3" ht="14.5" x14ac:dyDescent="0.35">
      <c r="A11327" s="104" t="s">
        <v>3304</v>
      </c>
      <c r="B11327" s="1">
        <v>44294</v>
      </c>
      <c r="C11327">
        <v>8</v>
      </c>
    </row>
    <row r="11328" spans="1:3" ht="14.5" x14ac:dyDescent="0.35">
      <c r="A11328" s="104" t="s">
        <v>3982</v>
      </c>
      <c r="B11328" s="1">
        <v>44294</v>
      </c>
      <c r="C11328">
        <v>8</v>
      </c>
    </row>
    <row r="11329" spans="1:3" ht="14.5" x14ac:dyDescent="0.35">
      <c r="A11329" s="104" t="s">
        <v>2332</v>
      </c>
      <c r="B11329" s="1">
        <v>44294</v>
      </c>
      <c r="C11329">
        <v>40</v>
      </c>
    </row>
    <row r="11330" spans="1:3" ht="14.5" x14ac:dyDescent="0.35">
      <c r="A11330" s="104" t="s">
        <v>2039</v>
      </c>
      <c r="B11330" s="1">
        <v>44294</v>
      </c>
      <c r="C11330">
        <v>8</v>
      </c>
    </row>
    <row r="11331" spans="1:3" ht="14.5" x14ac:dyDescent="0.35">
      <c r="A11331" s="104" t="s">
        <v>3275</v>
      </c>
      <c r="B11331" s="1">
        <v>44294</v>
      </c>
      <c r="C11331">
        <v>18</v>
      </c>
    </row>
    <row r="11332" spans="1:3" ht="14.5" x14ac:dyDescent="0.35">
      <c r="A11332" s="104" t="s">
        <v>3983</v>
      </c>
      <c r="B11332" s="1">
        <v>44294</v>
      </c>
      <c r="C11332">
        <v>8</v>
      </c>
    </row>
    <row r="11333" spans="1:3" ht="14.5" x14ac:dyDescent="0.35">
      <c r="A11333" s="104" t="s">
        <v>3277</v>
      </c>
      <c r="B11333" s="1">
        <v>44294</v>
      </c>
      <c r="C11333">
        <v>24</v>
      </c>
    </row>
    <row r="11334" spans="1:3" ht="14.5" x14ac:dyDescent="0.35">
      <c r="A11334" s="104" t="s">
        <v>3984</v>
      </c>
      <c r="B11334" s="1">
        <v>44294</v>
      </c>
      <c r="C11334">
        <v>48</v>
      </c>
    </row>
    <row r="11335" spans="1:3" ht="14.5" x14ac:dyDescent="0.35">
      <c r="A11335" s="104" t="s">
        <v>3984</v>
      </c>
      <c r="B11335" s="1">
        <v>44294</v>
      </c>
      <c r="C11335">
        <v>40</v>
      </c>
    </row>
    <row r="11336" spans="1:3" ht="14.5" x14ac:dyDescent="0.35">
      <c r="A11336" s="104" t="s">
        <v>2347</v>
      </c>
      <c r="B11336" s="1">
        <v>44294</v>
      </c>
      <c r="C11336">
        <v>18</v>
      </c>
    </row>
    <row r="11337" spans="1:3" ht="14.5" x14ac:dyDescent="0.35">
      <c r="A11337" s="104" t="s">
        <v>3985</v>
      </c>
      <c r="B11337" s="1">
        <v>44294</v>
      </c>
      <c r="C11337">
        <v>6</v>
      </c>
    </row>
    <row r="11338" spans="1:3" ht="14.5" x14ac:dyDescent="0.35">
      <c r="A11338" s="104" t="s">
        <v>364</v>
      </c>
      <c r="B11338" s="1">
        <v>44294</v>
      </c>
      <c r="C11338">
        <v>8</v>
      </c>
    </row>
    <row r="11339" spans="1:3" ht="14.5" x14ac:dyDescent="0.35">
      <c r="A11339" s="104" t="s">
        <v>364</v>
      </c>
      <c r="B11339" s="1">
        <v>44294</v>
      </c>
      <c r="C11339">
        <v>56</v>
      </c>
    </row>
    <row r="11340" spans="1:3" ht="14.5" x14ac:dyDescent="0.35">
      <c r="A11340" s="104" t="s">
        <v>1356</v>
      </c>
      <c r="B11340" s="1">
        <v>44294</v>
      </c>
      <c r="C11340">
        <v>24</v>
      </c>
    </row>
    <row r="11341" spans="1:3" ht="14.5" x14ac:dyDescent="0.35">
      <c r="A11341" s="104" t="s">
        <v>1356</v>
      </c>
      <c r="B11341" s="1">
        <v>44294</v>
      </c>
      <c r="C11341">
        <v>16</v>
      </c>
    </row>
    <row r="11342" spans="1:3" ht="14.5" x14ac:dyDescent="0.35">
      <c r="A11342" s="104" t="s">
        <v>2549</v>
      </c>
      <c r="B11342" s="1">
        <v>44294</v>
      </c>
      <c r="C11342">
        <v>28</v>
      </c>
    </row>
    <row r="11343" spans="1:3" ht="14.5" x14ac:dyDescent="0.35">
      <c r="A11343" s="104" t="s">
        <v>2555</v>
      </c>
      <c r="B11343" s="1">
        <v>44294</v>
      </c>
      <c r="C11343">
        <v>48</v>
      </c>
    </row>
    <row r="11344" spans="1:3" ht="14.5" x14ac:dyDescent="0.35">
      <c r="A11344" s="104" t="s">
        <v>2360</v>
      </c>
      <c r="B11344" s="1">
        <v>44294</v>
      </c>
      <c r="C11344">
        <v>4</v>
      </c>
    </row>
    <row r="11345" spans="1:3" ht="14.5" x14ac:dyDescent="0.35">
      <c r="A11345" s="104" t="s">
        <v>2360</v>
      </c>
      <c r="B11345" s="1">
        <v>44294</v>
      </c>
      <c r="C11345">
        <v>16</v>
      </c>
    </row>
    <row r="11346" spans="1:3" ht="14.5" x14ac:dyDescent="0.35">
      <c r="A11346" s="104" t="s">
        <v>3986</v>
      </c>
      <c r="B11346" s="1">
        <v>44294</v>
      </c>
      <c r="C11346">
        <v>24</v>
      </c>
    </row>
    <row r="11347" spans="1:3" ht="14.5" x14ac:dyDescent="0.35">
      <c r="A11347" s="104" t="s">
        <v>3494</v>
      </c>
      <c r="B11347" s="1">
        <v>44294</v>
      </c>
      <c r="C11347">
        <v>8</v>
      </c>
    </row>
    <row r="11348" spans="1:3" ht="14.5" x14ac:dyDescent="0.35">
      <c r="A11348" s="104" t="s">
        <v>3964</v>
      </c>
      <c r="B11348" s="1">
        <v>44294</v>
      </c>
      <c r="C11348">
        <v>12</v>
      </c>
    </row>
    <row r="11349" spans="1:3" ht="14.5" x14ac:dyDescent="0.35">
      <c r="A11349" s="104" t="s">
        <v>3302</v>
      </c>
      <c r="B11349" s="1">
        <v>44294</v>
      </c>
      <c r="C11349">
        <v>8</v>
      </c>
    </row>
    <row r="11350" spans="1:3" ht="14.5" x14ac:dyDescent="0.35">
      <c r="A11350" s="104" t="s">
        <v>42</v>
      </c>
      <c r="B11350" s="1">
        <v>44294</v>
      </c>
      <c r="C11350">
        <v>16</v>
      </c>
    </row>
    <row r="11351" spans="1:3" ht="14.5" x14ac:dyDescent="0.35">
      <c r="A11351" s="104" t="s">
        <v>3987</v>
      </c>
      <c r="B11351" s="1">
        <v>44294</v>
      </c>
      <c r="C11351">
        <v>16</v>
      </c>
    </row>
    <row r="11352" spans="1:3" ht="14.5" x14ac:dyDescent="0.35">
      <c r="A11352" s="104" t="s">
        <v>2054</v>
      </c>
      <c r="B11352" s="1">
        <v>44294</v>
      </c>
      <c r="C11352">
        <v>16</v>
      </c>
    </row>
    <row r="11353" spans="1:3" ht="14.5" x14ac:dyDescent="0.35">
      <c r="A11353" s="104" t="s">
        <v>164</v>
      </c>
      <c r="B11353" s="1">
        <v>44294</v>
      </c>
      <c r="C11353">
        <v>32</v>
      </c>
    </row>
    <row r="11354" spans="1:3" ht="14.5" x14ac:dyDescent="0.35">
      <c r="A11354" s="104" t="s">
        <v>396</v>
      </c>
      <c r="B11354" s="1">
        <v>44294</v>
      </c>
      <c r="C11354">
        <v>8</v>
      </c>
    </row>
    <row r="11355" spans="1:3" ht="14.5" x14ac:dyDescent="0.35">
      <c r="A11355" s="104" t="s">
        <v>562</v>
      </c>
      <c r="B11355" s="1">
        <v>44294</v>
      </c>
      <c r="C11355">
        <v>16</v>
      </c>
    </row>
    <row r="11356" spans="1:3" ht="14.5" x14ac:dyDescent="0.35">
      <c r="A11356" s="104" t="s">
        <v>276</v>
      </c>
      <c r="B11356" s="1">
        <v>44294</v>
      </c>
      <c r="C11356">
        <v>28</v>
      </c>
    </row>
    <row r="11357" spans="1:3" ht="14.5" x14ac:dyDescent="0.35">
      <c r="A11357" s="104" t="s">
        <v>276</v>
      </c>
      <c r="B11357" s="1">
        <v>44294</v>
      </c>
      <c r="C11357">
        <v>4</v>
      </c>
    </row>
    <row r="11358" spans="1:3" ht="14.5" x14ac:dyDescent="0.35">
      <c r="A11358" s="104" t="s">
        <v>44</v>
      </c>
      <c r="B11358" s="1">
        <v>44294</v>
      </c>
      <c r="C11358">
        <v>8</v>
      </c>
    </row>
    <row r="11359" spans="1:3" ht="14.5" x14ac:dyDescent="0.35">
      <c r="A11359" s="104" t="s">
        <v>134</v>
      </c>
      <c r="B11359" s="1">
        <v>44294</v>
      </c>
      <c r="C11359">
        <v>32</v>
      </c>
    </row>
    <row r="11360" spans="1:3" ht="14.5" x14ac:dyDescent="0.35">
      <c r="A11360" s="104" t="s">
        <v>327</v>
      </c>
      <c r="B11360" s="1">
        <v>44294</v>
      </c>
      <c r="C11360">
        <v>16</v>
      </c>
    </row>
    <row r="11361" spans="1:3" ht="14.5" x14ac:dyDescent="0.35">
      <c r="A11361" s="104" t="s">
        <v>2293</v>
      </c>
      <c r="B11361" s="1">
        <v>44294</v>
      </c>
      <c r="C11361">
        <v>32</v>
      </c>
    </row>
    <row r="11362" spans="1:3" ht="14.5" x14ac:dyDescent="0.35">
      <c r="A11362" s="104" t="s">
        <v>3495</v>
      </c>
      <c r="B11362" s="1">
        <v>44294</v>
      </c>
      <c r="C11362">
        <v>5</v>
      </c>
    </row>
    <row r="11363" spans="1:3" ht="14.5" x14ac:dyDescent="0.35">
      <c r="A11363" s="104" t="s">
        <v>491</v>
      </c>
      <c r="B11363" s="1">
        <v>44294</v>
      </c>
      <c r="C11363">
        <v>16</v>
      </c>
    </row>
    <row r="11364" spans="1:3" ht="14.5" x14ac:dyDescent="0.35">
      <c r="A11364" s="104" t="s">
        <v>3783</v>
      </c>
      <c r="B11364" s="1">
        <v>44294</v>
      </c>
      <c r="C11364">
        <v>32</v>
      </c>
    </row>
    <row r="11365" spans="1:3" ht="14.5" x14ac:dyDescent="0.35">
      <c r="A11365" s="104" t="s">
        <v>3988</v>
      </c>
      <c r="B11365" s="1">
        <v>44294</v>
      </c>
      <c r="C11365">
        <v>12</v>
      </c>
    </row>
    <row r="11366" spans="1:3" ht="14.5" x14ac:dyDescent="0.35">
      <c r="A11366" s="104" t="s">
        <v>3988</v>
      </c>
      <c r="B11366" s="1">
        <v>44294</v>
      </c>
      <c r="C11366">
        <v>4</v>
      </c>
    </row>
    <row r="11367" spans="1:3" ht="14.5" x14ac:dyDescent="0.35">
      <c r="A11367" s="104" t="s">
        <v>3989</v>
      </c>
      <c r="B11367" s="1">
        <v>44294</v>
      </c>
      <c r="C11367">
        <v>8</v>
      </c>
    </row>
    <row r="11368" spans="1:3" ht="14.5" x14ac:dyDescent="0.35">
      <c r="A11368" s="104" t="s">
        <v>2989</v>
      </c>
      <c r="B11368" s="1">
        <v>44294</v>
      </c>
      <c r="C11368">
        <v>32</v>
      </c>
    </row>
    <row r="11369" spans="1:3" ht="14.5" x14ac:dyDescent="0.35">
      <c r="A11369" s="104" t="s">
        <v>2409</v>
      </c>
      <c r="B11369" s="1">
        <v>44294</v>
      </c>
      <c r="C11369">
        <v>24</v>
      </c>
    </row>
    <row r="11370" spans="1:3" ht="14.5" x14ac:dyDescent="0.35">
      <c r="A11370" s="104" t="s">
        <v>3990</v>
      </c>
      <c r="B11370" s="1">
        <v>44294</v>
      </c>
      <c r="C11370">
        <v>8</v>
      </c>
    </row>
    <row r="11371" spans="1:3" ht="14.5" x14ac:dyDescent="0.35">
      <c r="A11371" s="104" t="s">
        <v>3490</v>
      </c>
      <c r="B11371" s="1">
        <v>44294</v>
      </c>
      <c r="C11371">
        <v>40</v>
      </c>
    </row>
    <row r="11372" spans="1:3" ht="14.5" x14ac:dyDescent="0.35">
      <c r="A11372" s="104" t="s">
        <v>3490</v>
      </c>
      <c r="B11372" s="1">
        <v>44294</v>
      </c>
      <c r="C11372">
        <v>24</v>
      </c>
    </row>
    <row r="11373" spans="1:3" ht="14.5" x14ac:dyDescent="0.35">
      <c r="A11373" s="104" t="s">
        <v>2414</v>
      </c>
      <c r="B11373" s="1">
        <v>44294</v>
      </c>
      <c r="C11373">
        <v>32</v>
      </c>
    </row>
    <row r="11374" spans="1:3" ht="14.5" x14ac:dyDescent="0.35">
      <c r="A11374" s="104" t="s">
        <v>2992</v>
      </c>
      <c r="B11374" s="1">
        <v>44294</v>
      </c>
      <c r="C11374">
        <v>360</v>
      </c>
    </row>
    <row r="11375" spans="1:3" ht="14.5" x14ac:dyDescent="0.35">
      <c r="A11375" s="104" t="s">
        <v>3491</v>
      </c>
      <c r="B11375" s="1">
        <v>44294</v>
      </c>
      <c r="C11375">
        <v>96</v>
      </c>
    </row>
    <row r="11376" spans="1:3" ht="14.5" x14ac:dyDescent="0.35">
      <c r="A11376" s="104" t="s">
        <v>563</v>
      </c>
      <c r="B11376" s="1">
        <v>44294</v>
      </c>
      <c r="C11376">
        <v>24</v>
      </c>
    </row>
    <row r="11377" spans="1:3" ht="14.5" x14ac:dyDescent="0.35">
      <c r="A11377" s="104" t="s">
        <v>438</v>
      </c>
      <c r="B11377" s="1">
        <v>44294</v>
      </c>
      <c r="C11377">
        <v>24</v>
      </c>
    </row>
    <row r="11378" spans="1:3" ht="14.5" x14ac:dyDescent="0.35">
      <c r="A11378" s="104" t="s">
        <v>1091</v>
      </c>
      <c r="B11378" s="1">
        <v>44294</v>
      </c>
      <c r="C11378">
        <v>32</v>
      </c>
    </row>
    <row r="11379" spans="1:3" ht="14.5" x14ac:dyDescent="0.35">
      <c r="A11379" s="104" t="s">
        <v>364</v>
      </c>
      <c r="B11379" s="1">
        <v>44294</v>
      </c>
      <c r="C11379">
        <v>40</v>
      </c>
    </row>
    <row r="11380" spans="1:3" ht="14.5" x14ac:dyDescent="0.35">
      <c r="A11380" s="104" t="s">
        <v>3784</v>
      </c>
      <c r="B11380" s="1">
        <v>44294</v>
      </c>
      <c r="C11380">
        <v>16</v>
      </c>
    </row>
    <row r="11381" spans="1:3" ht="14.5" x14ac:dyDescent="0.35">
      <c r="A11381" s="104" t="s">
        <v>3492</v>
      </c>
      <c r="B11381" s="1">
        <v>44294</v>
      </c>
      <c r="C11381">
        <v>20</v>
      </c>
    </row>
    <row r="11382" spans="1:3" ht="14.5" x14ac:dyDescent="0.35">
      <c r="A11382" s="104" t="s">
        <v>3785</v>
      </c>
      <c r="B11382" s="1">
        <v>44294</v>
      </c>
      <c r="C11382">
        <v>4</v>
      </c>
    </row>
    <row r="11383" spans="1:3" ht="14.5" x14ac:dyDescent="0.35">
      <c r="A11383" s="104" t="s">
        <v>3785</v>
      </c>
      <c r="B11383" s="1">
        <v>44294</v>
      </c>
      <c r="C11383">
        <v>28</v>
      </c>
    </row>
    <row r="11384" spans="1:3" ht="14.5" x14ac:dyDescent="0.35">
      <c r="A11384" s="104" t="s">
        <v>1863</v>
      </c>
      <c r="B11384" s="1">
        <v>44294</v>
      </c>
      <c r="C11384">
        <v>8</v>
      </c>
    </row>
    <row r="11385" spans="1:3" ht="14.5" x14ac:dyDescent="0.35">
      <c r="A11385" s="104" t="s">
        <v>1445</v>
      </c>
      <c r="B11385" s="1">
        <v>44294</v>
      </c>
      <c r="C11385">
        <v>16</v>
      </c>
    </row>
    <row r="11386" spans="1:3" ht="14.5" x14ac:dyDescent="0.35">
      <c r="A11386" s="104" t="s">
        <v>1431</v>
      </c>
      <c r="B11386" s="1">
        <v>44294</v>
      </c>
      <c r="C11386">
        <v>24</v>
      </c>
    </row>
    <row r="11387" spans="1:3" ht="14.5" x14ac:dyDescent="0.35">
      <c r="A11387" s="104" t="s">
        <v>3493</v>
      </c>
      <c r="B11387" s="1">
        <v>44294</v>
      </c>
      <c r="C11387">
        <v>1</v>
      </c>
    </row>
    <row r="11388" spans="1:3" ht="14.5" x14ac:dyDescent="0.35">
      <c r="A11388" s="104" t="s">
        <v>3629</v>
      </c>
      <c r="B11388" s="1">
        <v>44294</v>
      </c>
      <c r="C11388">
        <v>1</v>
      </c>
    </row>
    <row r="11389" spans="1:3" ht="14.5" x14ac:dyDescent="0.35">
      <c r="A11389" s="104" t="s">
        <v>1908</v>
      </c>
      <c r="B11389" s="1">
        <v>44294</v>
      </c>
      <c r="C11389">
        <v>3</v>
      </c>
    </row>
    <row r="11390" spans="1:3" ht="14.5" x14ac:dyDescent="0.35">
      <c r="A11390" s="104" t="s">
        <v>3991</v>
      </c>
      <c r="B11390" s="1">
        <v>44294</v>
      </c>
      <c r="C11390">
        <v>1</v>
      </c>
    </row>
    <row r="11391" spans="1:3" ht="14.5" x14ac:dyDescent="0.35">
      <c r="A11391" s="104" t="s">
        <v>3960</v>
      </c>
      <c r="B11391" s="1">
        <v>44294</v>
      </c>
      <c r="C11391">
        <v>2</v>
      </c>
    </row>
    <row r="11392" spans="1:3" ht="14.5" x14ac:dyDescent="0.35">
      <c r="A11392" s="104" t="s">
        <v>3344</v>
      </c>
      <c r="B11392" s="1">
        <v>44295</v>
      </c>
      <c r="C11392">
        <v>1</v>
      </c>
    </row>
    <row r="11393" spans="1:3" ht="14.5" x14ac:dyDescent="0.35">
      <c r="A11393" s="104" t="s">
        <v>1616</v>
      </c>
      <c r="B11393" s="1">
        <v>44295</v>
      </c>
      <c r="C11393">
        <v>16</v>
      </c>
    </row>
    <row r="11394" spans="1:3" ht="14.5" x14ac:dyDescent="0.35">
      <c r="A11394" s="104" t="s">
        <v>3344</v>
      </c>
      <c r="B11394" s="1">
        <v>44295</v>
      </c>
      <c r="C11394">
        <v>10</v>
      </c>
    </row>
    <row r="11395" spans="1:3" ht="14.5" x14ac:dyDescent="0.35">
      <c r="A11395" s="104" t="s">
        <v>670</v>
      </c>
      <c r="B11395" s="1">
        <v>44295</v>
      </c>
      <c r="C11395">
        <v>4</v>
      </c>
    </row>
    <row r="11396" spans="1:3" ht="14.5" x14ac:dyDescent="0.35">
      <c r="A11396" s="104" t="s">
        <v>1582</v>
      </c>
      <c r="B11396" s="1">
        <v>44295</v>
      </c>
      <c r="C11396">
        <v>200</v>
      </c>
    </row>
    <row r="11397" spans="1:3" ht="14.5" x14ac:dyDescent="0.35">
      <c r="A11397" s="104" t="s">
        <v>3992</v>
      </c>
      <c r="B11397" s="1">
        <v>44295</v>
      </c>
      <c r="C11397">
        <v>2</v>
      </c>
    </row>
    <row r="11398" spans="1:3" ht="14.5" x14ac:dyDescent="0.35">
      <c r="A11398" s="104" t="s">
        <v>671</v>
      </c>
      <c r="B11398" s="1">
        <v>44295</v>
      </c>
      <c r="C11398">
        <v>4</v>
      </c>
    </row>
    <row r="11399" spans="1:3" ht="14.5" x14ac:dyDescent="0.35">
      <c r="A11399" s="104" t="s">
        <v>2348</v>
      </c>
      <c r="B11399" s="1">
        <v>44295</v>
      </c>
      <c r="C11399">
        <v>16</v>
      </c>
    </row>
    <row r="11400" spans="1:3" ht="14.5" x14ac:dyDescent="0.35">
      <c r="A11400" s="104" t="s">
        <v>3149</v>
      </c>
      <c r="B11400" s="1">
        <v>44295</v>
      </c>
      <c r="C11400">
        <v>2</v>
      </c>
    </row>
    <row r="11401" spans="1:3" ht="14.5" x14ac:dyDescent="0.35">
      <c r="A11401" s="104" t="s">
        <v>1344</v>
      </c>
      <c r="B11401" s="1">
        <v>44295</v>
      </c>
      <c r="C11401">
        <v>128</v>
      </c>
    </row>
    <row r="11402" spans="1:3" ht="14.5" x14ac:dyDescent="0.35">
      <c r="A11402" s="104" t="s">
        <v>2369</v>
      </c>
      <c r="B11402" s="1">
        <v>44295</v>
      </c>
      <c r="C11402">
        <v>1</v>
      </c>
    </row>
    <row r="11403" spans="1:3" ht="14.5" x14ac:dyDescent="0.35">
      <c r="A11403" s="104" t="s">
        <v>672</v>
      </c>
      <c r="B11403" s="1">
        <v>44295</v>
      </c>
      <c r="C11403">
        <v>3</v>
      </c>
    </row>
    <row r="11404" spans="1:3" ht="14.5" x14ac:dyDescent="0.35">
      <c r="A11404" s="104" t="s">
        <v>673</v>
      </c>
      <c r="B11404" s="1">
        <v>44295</v>
      </c>
      <c r="C11404">
        <v>3</v>
      </c>
    </row>
    <row r="11405" spans="1:3" ht="14.5" x14ac:dyDescent="0.35">
      <c r="A11405" s="104" t="s">
        <v>2597</v>
      </c>
      <c r="B11405" s="1">
        <v>44295</v>
      </c>
      <c r="C11405">
        <v>1</v>
      </c>
    </row>
    <row r="11406" spans="1:3" ht="14.5" x14ac:dyDescent="0.35">
      <c r="A11406" s="104" t="s">
        <v>3993</v>
      </c>
      <c r="B11406" s="1">
        <v>44295</v>
      </c>
      <c r="C11406">
        <v>1</v>
      </c>
    </row>
    <row r="11407" spans="1:3" ht="14.5" x14ac:dyDescent="0.35">
      <c r="A11407" s="104" t="s">
        <v>3994</v>
      </c>
      <c r="B11407" s="1">
        <v>44295</v>
      </c>
      <c r="C11407">
        <v>1</v>
      </c>
    </row>
    <row r="11408" spans="1:3" ht="14.5" x14ac:dyDescent="0.35">
      <c r="A11408" s="104" t="s">
        <v>1300</v>
      </c>
      <c r="B11408" s="1">
        <v>44295</v>
      </c>
      <c r="C11408">
        <v>1</v>
      </c>
    </row>
    <row r="11409" spans="1:3" ht="14.5" x14ac:dyDescent="0.35">
      <c r="A11409" s="104" t="s">
        <v>666</v>
      </c>
      <c r="B11409" s="1">
        <v>44295</v>
      </c>
      <c r="C11409">
        <v>30</v>
      </c>
    </row>
    <row r="11410" spans="1:3" ht="14.5" x14ac:dyDescent="0.35">
      <c r="A11410" s="104" t="s">
        <v>946</v>
      </c>
      <c r="B11410" s="1">
        <v>44295</v>
      </c>
      <c r="C11410">
        <v>19</v>
      </c>
    </row>
    <row r="11411" spans="1:3" ht="14.5" x14ac:dyDescent="0.35">
      <c r="A11411" s="104" t="s">
        <v>668</v>
      </c>
      <c r="B11411" s="1">
        <v>44295</v>
      </c>
      <c r="C11411">
        <v>10</v>
      </c>
    </row>
    <row r="11412" spans="1:3" ht="14.5" x14ac:dyDescent="0.35">
      <c r="A11412" s="104" t="s">
        <v>667</v>
      </c>
      <c r="B11412" s="1">
        <v>44295</v>
      </c>
      <c r="C11412">
        <v>20</v>
      </c>
    </row>
    <row r="11413" spans="1:3" ht="14.5" x14ac:dyDescent="0.35">
      <c r="A11413" s="104" t="s">
        <v>2561</v>
      </c>
      <c r="B11413" s="1">
        <v>44295</v>
      </c>
      <c r="C11413">
        <v>96</v>
      </c>
    </row>
    <row r="11414" spans="1:3" ht="14.5" x14ac:dyDescent="0.35">
      <c r="A11414" s="104" t="s">
        <v>1077</v>
      </c>
      <c r="B11414" s="1">
        <v>44295</v>
      </c>
      <c r="C11414">
        <v>4</v>
      </c>
    </row>
    <row r="11415" spans="1:3" ht="14.5" x14ac:dyDescent="0.35">
      <c r="A11415" s="104" t="s">
        <v>1977</v>
      </c>
      <c r="B11415" s="1">
        <v>44295</v>
      </c>
      <c r="C11415">
        <v>50</v>
      </c>
    </row>
    <row r="11416" spans="1:3" ht="14.5" x14ac:dyDescent="0.35">
      <c r="A11416" s="104" t="s">
        <v>3995</v>
      </c>
      <c r="B11416" s="1">
        <v>44295</v>
      </c>
      <c r="C11416">
        <v>1</v>
      </c>
    </row>
    <row r="11417" spans="1:3" ht="14.5" x14ac:dyDescent="0.35">
      <c r="A11417" s="104" t="s">
        <v>1868</v>
      </c>
      <c r="B11417" s="1">
        <v>44295</v>
      </c>
      <c r="C11417">
        <v>2</v>
      </c>
    </row>
    <row r="11418" spans="1:3" ht="14.5" x14ac:dyDescent="0.35">
      <c r="A11418" s="104" t="s">
        <v>1589</v>
      </c>
      <c r="B11418" s="1">
        <v>44295</v>
      </c>
      <c r="C11418">
        <v>16</v>
      </c>
    </row>
    <row r="11419" spans="1:3" ht="14.5" x14ac:dyDescent="0.35">
      <c r="A11419" s="104" t="s">
        <v>1846</v>
      </c>
      <c r="B11419" s="1">
        <v>44295</v>
      </c>
      <c r="C11419">
        <v>100</v>
      </c>
    </row>
    <row r="11420" spans="1:3" ht="14.5" x14ac:dyDescent="0.35">
      <c r="A11420" s="104" t="s">
        <v>3996</v>
      </c>
      <c r="B11420" s="1">
        <v>44295</v>
      </c>
      <c r="C11420">
        <v>16</v>
      </c>
    </row>
    <row r="11421" spans="1:3" ht="14.5" x14ac:dyDescent="0.35">
      <c r="A11421" s="104" t="s">
        <v>2359</v>
      </c>
      <c r="B11421" s="1">
        <v>44295</v>
      </c>
      <c r="C11421">
        <v>8</v>
      </c>
    </row>
    <row r="11422" spans="1:3" ht="14.5" x14ac:dyDescent="0.35">
      <c r="A11422" s="104" t="s">
        <v>2823</v>
      </c>
      <c r="B11422" s="1">
        <v>44295</v>
      </c>
      <c r="C11422">
        <v>5</v>
      </c>
    </row>
    <row r="11423" spans="1:3" ht="14.5" x14ac:dyDescent="0.35">
      <c r="A11423" s="104" t="s">
        <v>2823</v>
      </c>
      <c r="B11423" s="1">
        <v>44295</v>
      </c>
      <c r="C11423">
        <v>3</v>
      </c>
    </row>
    <row r="11424" spans="1:3" ht="14.5" x14ac:dyDescent="0.35">
      <c r="A11424" s="104" t="s">
        <v>2042</v>
      </c>
      <c r="B11424" s="1">
        <v>44295</v>
      </c>
      <c r="C11424">
        <v>4</v>
      </c>
    </row>
    <row r="11425" spans="1:3" ht="14.5" x14ac:dyDescent="0.35">
      <c r="A11425" s="105" t="s">
        <v>221</v>
      </c>
      <c r="B11425" s="1">
        <v>44295</v>
      </c>
      <c r="C11425">
        <v>1</v>
      </c>
    </row>
    <row r="11426" spans="1:3" ht="14.5" x14ac:dyDescent="0.35">
      <c r="A11426" s="105" t="s">
        <v>922</v>
      </c>
      <c r="B11426" s="1">
        <v>44295</v>
      </c>
      <c r="C11426">
        <v>5</v>
      </c>
    </row>
    <row r="11427" spans="1:3" ht="14.5" x14ac:dyDescent="0.35">
      <c r="A11427" s="105" t="s">
        <v>1078</v>
      </c>
      <c r="B11427" s="1">
        <v>44295</v>
      </c>
      <c r="C11427">
        <v>1</v>
      </c>
    </row>
    <row r="11428" spans="1:3" ht="14.5" x14ac:dyDescent="0.35">
      <c r="A11428" s="105" t="s">
        <v>297</v>
      </c>
      <c r="B11428" s="1">
        <v>44295</v>
      </c>
      <c r="C11428">
        <v>2</v>
      </c>
    </row>
    <row r="11429" spans="1:3" ht="14.5" x14ac:dyDescent="0.35">
      <c r="A11429" s="105" t="s">
        <v>223</v>
      </c>
      <c r="B11429" s="1">
        <v>44295</v>
      </c>
      <c r="C11429">
        <v>3</v>
      </c>
    </row>
    <row r="11430" spans="1:3" ht="14.5" x14ac:dyDescent="0.35">
      <c r="A11430" s="105" t="s">
        <v>74</v>
      </c>
      <c r="B11430" s="1">
        <v>44295</v>
      </c>
      <c r="C11430">
        <v>5</v>
      </c>
    </row>
    <row r="11431" spans="1:3" ht="14.5" x14ac:dyDescent="0.35">
      <c r="A11431" s="104" t="s">
        <v>2861</v>
      </c>
      <c r="B11431" s="1">
        <v>44295</v>
      </c>
      <c r="C11431">
        <v>1</v>
      </c>
    </row>
    <row r="11432" spans="1:3" ht="14.5" x14ac:dyDescent="0.35">
      <c r="A11432" s="105" t="s">
        <v>1079</v>
      </c>
      <c r="B11432" s="1">
        <v>44295</v>
      </c>
      <c r="C11432">
        <v>1</v>
      </c>
    </row>
    <row r="11433" spans="1:3" ht="14.5" x14ac:dyDescent="0.35">
      <c r="A11433" s="104" t="s">
        <v>554</v>
      </c>
      <c r="B11433" s="1">
        <v>44295</v>
      </c>
      <c r="C11433">
        <v>2</v>
      </c>
    </row>
    <row r="11434" spans="1:3" ht="14.5" x14ac:dyDescent="0.35">
      <c r="A11434" s="104" t="s">
        <v>1943</v>
      </c>
      <c r="B11434" s="1">
        <v>44295</v>
      </c>
      <c r="C11434">
        <v>8</v>
      </c>
    </row>
    <row r="11435" spans="1:3" ht="14.5" x14ac:dyDescent="0.35">
      <c r="A11435" s="104" t="s">
        <v>3135</v>
      </c>
      <c r="B11435" s="1">
        <v>44295</v>
      </c>
      <c r="C11435">
        <v>15</v>
      </c>
    </row>
    <row r="11436" spans="1:3" ht="14.5" x14ac:dyDescent="0.35">
      <c r="A11436" s="104" t="s">
        <v>2050</v>
      </c>
      <c r="B11436" s="1">
        <v>44295</v>
      </c>
      <c r="C11436">
        <v>16</v>
      </c>
    </row>
    <row r="11437" spans="1:3" ht="14.5" x14ac:dyDescent="0.35">
      <c r="A11437" s="104" t="s">
        <v>1080</v>
      </c>
      <c r="B11437" s="1">
        <v>44295</v>
      </c>
      <c r="C11437">
        <v>5</v>
      </c>
    </row>
    <row r="11438" spans="1:3" ht="14.5" x14ac:dyDescent="0.35">
      <c r="A11438" s="104" t="s">
        <v>1042</v>
      </c>
      <c r="B11438" s="1">
        <v>44295</v>
      </c>
      <c r="C11438">
        <v>7</v>
      </c>
    </row>
    <row r="11439" spans="1:3" ht="14.5" x14ac:dyDescent="0.35">
      <c r="A11439" s="104" t="s">
        <v>1042</v>
      </c>
      <c r="B11439" s="1">
        <v>44295</v>
      </c>
      <c r="C11439">
        <v>3</v>
      </c>
    </row>
    <row r="11440" spans="1:3" ht="14.5" x14ac:dyDescent="0.35">
      <c r="A11440" s="104" t="s">
        <v>3997</v>
      </c>
      <c r="B11440" s="1">
        <v>44295</v>
      </c>
      <c r="C11440">
        <v>40</v>
      </c>
    </row>
    <row r="11441" spans="1:3" ht="14.5" x14ac:dyDescent="0.35">
      <c r="A11441" s="104" t="s">
        <v>2626</v>
      </c>
      <c r="B11441" s="1">
        <v>44295</v>
      </c>
      <c r="C11441">
        <v>3</v>
      </c>
    </row>
    <row r="11442" spans="1:3" ht="14.5" x14ac:dyDescent="0.35">
      <c r="A11442" s="104" t="s">
        <v>3783</v>
      </c>
      <c r="B11442" s="1">
        <v>44295</v>
      </c>
      <c r="C11442">
        <v>40</v>
      </c>
    </row>
    <row r="11443" spans="1:3" ht="14.5" x14ac:dyDescent="0.35">
      <c r="A11443" s="104" t="s">
        <v>1081</v>
      </c>
      <c r="B11443" s="1">
        <v>44295</v>
      </c>
      <c r="C11443">
        <v>10</v>
      </c>
    </row>
    <row r="11444" spans="1:3" ht="14.5" x14ac:dyDescent="0.35">
      <c r="A11444" s="104" t="s">
        <v>894</v>
      </c>
      <c r="B11444" s="1">
        <v>44295</v>
      </c>
      <c r="C11444">
        <v>20</v>
      </c>
    </row>
    <row r="11445" spans="1:3" ht="14.5" x14ac:dyDescent="0.35">
      <c r="A11445" s="104" t="s">
        <v>3998</v>
      </c>
      <c r="B11445" s="1">
        <v>44295</v>
      </c>
      <c r="C11445">
        <v>2</v>
      </c>
    </row>
    <row r="11446" spans="1:3" ht="14.5" x14ac:dyDescent="0.35">
      <c r="A11446" s="104" t="s">
        <v>3187</v>
      </c>
      <c r="B11446" s="1">
        <v>44295</v>
      </c>
      <c r="C11446">
        <v>20</v>
      </c>
    </row>
    <row r="11447" spans="1:3" ht="14.5" x14ac:dyDescent="0.35">
      <c r="A11447" s="104" t="s">
        <v>2414</v>
      </c>
      <c r="B11447" s="1">
        <v>44295</v>
      </c>
      <c r="C11447">
        <v>16</v>
      </c>
    </row>
    <row r="11448" spans="1:3" ht="14.5" x14ac:dyDescent="0.35">
      <c r="A11448" s="104" t="s">
        <v>2414</v>
      </c>
      <c r="B11448" s="1">
        <v>44295</v>
      </c>
      <c r="C11448">
        <v>4</v>
      </c>
    </row>
    <row r="11449" spans="1:3" ht="14.5" x14ac:dyDescent="0.35">
      <c r="A11449" s="104" t="s">
        <v>2410</v>
      </c>
      <c r="B11449" s="1">
        <v>44295</v>
      </c>
      <c r="C11449">
        <v>60</v>
      </c>
    </row>
    <row r="11450" spans="1:3" ht="14.5" x14ac:dyDescent="0.35">
      <c r="A11450" s="104" t="s">
        <v>1533</v>
      </c>
      <c r="B11450" s="1">
        <v>44295</v>
      </c>
      <c r="C11450">
        <v>5</v>
      </c>
    </row>
    <row r="11451" spans="1:3" ht="14.5" x14ac:dyDescent="0.35">
      <c r="A11451" s="104" t="s">
        <v>3722</v>
      </c>
      <c r="B11451" s="1">
        <v>44295</v>
      </c>
      <c r="C11451">
        <v>3</v>
      </c>
    </row>
    <row r="11452" spans="1:3" ht="14.5" x14ac:dyDescent="0.35">
      <c r="A11452" s="104" t="s">
        <v>3797</v>
      </c>
      <c r="B11452" s="1">
        <v>44295</v>
      </c>
      <c r="C11452">
        <v>2</v>
      </c>
    </row>
    <row r="11453" spans="1:3" ht="14.5" x14ac:dyDescent="0.35">
      <c r="A11453" s="104" t="s">
        <v>2834</v>
      </c>
      <c r="B11453" s="1">
        <v>44295</v>
      </c>
      <c r="C11453">
        <v>3</v>
      </c>
    </row>
    <row r="11454" spans="1:3" ht="14.5" x14ac:dyDescent="0.35">
      <c r="A11454" s="104" t="s">
        <v>3999</v>
      </c>
      <c r="B11454" s="1">
        <v>44295</v>
      </c>
      <c r="C11454">
        <v>1</v>
      </c>
    </row>
    <row r="11455" spans="1:3" ht="14.5" x14ac:dyDescent="0.35">
      <c r="A11455" s="104" t="s">
        <v>3999</v>
      </c>
      <c r="B11455" s="1">
        <v>44295</v>
      </c>
      <c r="C11455">
        <v>1</v>
      </c>
    </row>
    <row r="11456" spans="1:3" ht="14.5" x14ac:dyDescent="0.35">
      <c r="A11456" s="104" t="s">
        <v>2627</v>
      </c>
      <c r="B11456" s="1">
        <v>44295</v>
      </c>
      <c r="C11456">
        <v>5</v>
      </c>
    </row>
    <row r="11457" spans="1:3" ht="14.5" x14ac:dyDescent="0.35">
      <c r="A11457" s="104" t="s">
        <v>3785</v>
      </c>
      <c r="B11457" s="1">
        <v>44295</v>
      </c>
      <c r="C11457">
        <v>40</v>
      </c>
    </row>
    <row r="11458" spans="1:3" ht="14.5" x14ac:dyDescent="0.35">
      <c r="A11458" s="104" t="s">
        <v>4000</v>
      </c>
      <c r="B11458" s="1">
        <v>44295</v>
      </c>
      <c r="C11458">
        <v>5</v>
      </c>
    </row>
    <row r="11459" spans="1:3" ht="14.5" x14ac:dyDescent="0.35">
      <c r="A11459" s="104" t="s">
        <v>1082</v>
      </c>
      <c r="B11459" s="1">
        <v>44295</v>
      </c>
      <c r="C11459">
        <v>1</v>
      </c>
    </row>
    <row r="11460" spans="1:3" ht="14.5" x14ac:dyDescent="0.35">
      <c r="A11460" s="104" t="s">
        <v>620</v>
      </c>
      <c r="B11460" s="1">
        <v>44295</v>
      </c>
      <c r="C11460">
        <v>4</v>
      </c>
    </row>
    <row r="11461" spans="1:3" ht="14.5" x14ac:dyDescent="0.35">
      <c r="A11461" s="104" t="s">
        <v>4001</v>
      </c>
      <c r="B11461" s="1">
        <v>44295</v>
      </c>
      <c r="C11461">
        <v>4</v>
      </c>
    </row>
    <row r="11462" spans="1:3" ht="14.5" x14ac:dyDescent="0.35">
      <c r="A11462" s="104" t="s">
        <v>945</v>
      </c>
      <c r="B11462" s="1">
        <v>44295</v>
      </c>
      <c r="C11462">
        <v>2</v>
      </c>
    </row>
    <row r="11463" spans="1:3" ht="14.5" x14ac:dyDescent="0.35">
      <c r="A11463" s="104" t="s">
        <v>946</v>
      </c>
      <c r="B11463" s="1">
        <v>44295</v>
      </c>
      <c r="C11463">
        <v>1</v>
      </c>
    </row>
    <row r="11464" spans="1:3" ht="14.5" x14ac:dyDescent="0.35">
      <c r="A11464" s="104" t="s">
        <v>896</v>
      </c>
      <c r="B11464" s="1">
        <v>44295</v>
      </c>
      <c r="C11464">
        <v>5</v>
      </c>
    </row>
    <row r="11465" spans="1:3" ht="14.5" x14ac:dyDescent="0.35">
      <c r="A11465" s="104" t="s">
        <v>615</v>
      </c>
      <c r="B11465" s="1">
        <v>44295</v>
      </c>
      <c r="C11465">
        <v>4</v>
      </c>
    </row>
    <row r="11466" spans="1:3" ht="14.5" x14ac:dyDescent="0.35">
      <c r="A11466" s="104" t="s">
        <v>613</v>
      </c>
      <c r="B11466" s="1">
        <v>44295</v>
      </c>
      <c r="C11466">
        <v>1</v>
      </c>
    </row>
    <row r="11467" spans="1:3" ht="14.5" x14ac:dyDescent="0.35">
      <c r="A11467" s="104" t="s">
        <v>344</v>
      </c>
      <c r="B11467" s="1">
        <v>44295</v>
      </c>
      <c r="C11467">
        <v>1</v>
      </c>
    </row>
    <row r="11468" spans="1:3" ht="14.5" x14ac:dyDescent="0.35">
      <c r="A11468" s="104" t="s">
        <v>344</v>
      </c>
      <c r="B11468" s="1">
        <v>44295</v>
      </c>
      <c r="C11468">
        <v>1</v>
      </c>
    </row>
    <row r="11469" spans="1:3" ht="14.5" x14ac:dyDescent="0.35">
      <c r="A11469" s="104" t="s">
        <v>634</v>
      </c>
      <c r="B11469" s="1">
        <v>44295</v>
      </c>
      <c r="C11469">
        <v>2</v>
      </c>
    </row>
    <row r="11470" spans="1:3" ht="14.5" x14ac:dyDescent="0.35">
      <c r="A11470" s="104" t="s">
        <v>950</v>
      </c>
      <c r="B11470" s="1">
        <v>44295</v>
      </c>
      <c r="C11470">
        <v>24</v>
      </c>
    </row>
    <row r="11471" spans="1:3" ht="14.5" x14ac:dyDescent="0.35">
      <c r="A11471" s="104" t="s">
        <v>350</v>
      </c>
      <c r="B11471" s="1">
        <v>44295</v>
      </c>
      <c r="C11471">
        <v>20</v>
      </c>
    </row>
    <row r="11472" spans="1:3" ht="14.5" x14ac:dyDescent="0.35">
      <c r="A11472" s="106">
        <v>1320231</v>
      </c>
      <c r="B11472" s="1">
        <v>44295</v>
      </c>
      <c r="C11472">
        <v>1</v>
      </c>
    </row>
    <row r="11473" spans="1:3" ht="14.5" x14ac:dyDescent="0.35">
      <c r="A11473" s="104" t="s">
        <v>1083</v>
      </c>
      <c r="B11473" s="1">
        <v>44295</v>
      </c>
      <c r="C11473">
        <v>5</v>
      </c>
    </row>
    <row r="11474" spans="1:3" ht="14.5" x14ac:dyDescent="0.35">
      <c r="A11474" s="104" t="s">
        <v>951</v>
      </c>
      <c r="B11474" s="1">
        <v>44295</v>
      </c>
      <c r="C11474">
        <v>36</v>
      </c>
    </row>
    <row r="11475" spans="1:3" ht="14.5" x14ac:dyDescent="0.35">
      <c r="A11475" s="104" t="s">
        <v>2242</v>
      </c>
      <c r="B11475" s="1">
        <v>44295</v>
      </c>
      <c r="C11475">
        <v>16</v>
      </c>
    </row>
    <row r="11476" spans="1:3" ht="14.5" x14ac:dyDescent="0.35">
      <c r="A11476" s="104" t="s">
        <v>4002</v>
      </c>
      <c r="B11476" s="1">
        <v>44295</v>
      </c>
      <c r="C11476">
        <v>2</v>
      </c>
    </row>
    <row r="11477" spans="1:3" ht="14.5" x14ac:dyDescent="0.35">
      <c r="A11477" s="104" t="s">
        <v>2952</v>
      </c>
      <c r="B11477" s="1">
        <v>44295</v>
      </c>
      <c r="C11477">
        <v>1</v>
      </c>
    </row>
    <row r="11478" spans="1:3" ht="14.5" x14ac:dyDescent="0.35">
      <c r="A11478" s="104" t="s">
        <v>1879</v>
      </c>
      <c r="B11478" s="1">
        <v>44295</v>
      </c>
      <c r="C11478">
        <v>10</v>
      </c>
    </row>
    <row r="11479" spans="1:3" ht="14.5" x14ac:dyDescent="0.35">
      <c r="A11479" s="104" t="s">
        <v>404</v>
      </c>
      <c r="B11479" s="1">
        <v>44295</v>
      </c>
      <c r="C11479">
        <v>4</v>
      </c>
    </row>
    <row r="11480" spans="1:3" ht="14.5" x14ac:dyDescent="0.35">
      <c r="A11480" s="104" t="s">
        <v>263</v>
      </c>
      <c r="B11480" s="1">
        <v>44295</v>
      </c>
      <c r="C11480">
        <v>2</v>
      </c>
    </row>
    <row r="11481" spans="1:3" ht="14.5" x14ac:dyDescent="0.35">
      <c r="A11481" s="104" t="s">
        <v>1084</v>
      </c>
      <c r="B11481" s="1">
        <v>44295</v>
      </c>
      <c r="C11481">
        <v>1</v>
      </c>
    </row>
    <row r="11482" spans="1:3" ht="14.5" x14ac:dyDescent="0.35">
      <c r="A11482" s="104" t="s">
        <v>3970</v>
      </c>
      <c r="B11482" s="1">
        <v>44295</v>
      </c>
      <c r="C11482">
        <v>2</v>
      </c>
    </row>
    <row r="11483" spans="1:3" ht="14.5" x14ac:dyDescent="0.35">
      <c r="A11483" s="104" t="s">
        <v>3970</v>
      </c>
      <c r="B11483" s="1">
        <v>44295</v>
      </c>
      <c r="C11483">
        <v>1</v>
      </c>
    </row>
    <row r="11484" spans="1:3" ht="14.5" x14ac:dyDescent="0.35">
      <c r="A11484" s="104" t="s">
        <v>2604</v>
      </c>
      <c r="B11484" s="1">
        <v>44298</v>
      </c>
      <c r="C11484">
        <v>1</v>
      </c>
    </row>
    <row r="11485" spans="1:3" ht="14.5" x14ac:dyDescent="0.35">
      <c r="A11485" s="104" t="s">
        <v>4003</v>
      </c>
      <c r="B11485" s="1">
        <v>44298</v>
      </c>
      <c r="C11485">
        <v>4</v>
      </c>
    </row>
    <row r="11486" spans="1:3" ht="14.5" x14ac:dyDescent="0.35">
      <c r="A11486" s="104" t="s">
        <v>3614</v>
      </c>
      <c r="B11486" s="1">
        <v>44298</v>
      </c>
      <c r="C11486">
        <v>2</v>
      </c>
    </row>
    <row r="11487" spans="1:3" ht="14.5" x14ac:dyDescent="0.35">
      <c r="A11487" s="104" t="s">
        <v>1689</v>
      </c>
      <c r="B11487" s="1">
        <v>44298</v>
      </c>
      <c r="C11487">
        <v>2</v>
      </c>
    </row>
    <row r="11488" spans="1:3" ht="14.5" x14ac:dyDescent="0.35">
      <c r="A11488" s="104" t="s">
        <v>3977</v>
      </c>
      <c r="B11488" s="1">
        <v>44298</v>
      </c>
      <c r="C11488">
        <v>24</v>
      </c>
    </row>
    <row r="11489" spans="1:3" ht="14.5" x14ac:dyDescent="0.35">
      <c r="A11489" s="104" t="s">
        <v>1484</v>
      </c>
      <c r="B11489" s="1">
        <v>44298</v>
      </c>
      <c r="C11489">
        <v>200</v>
      </c>
    </row>
    <row r="11490" spans="1:3" ht="14.5" x14ac:dyDescent="0.35">
      <c r="A11490" s="104" t="s">
        <v>1484</v>
      </c>
      <c r="B11490" s="1">
        <v>44298</v>
      </c>
      <c r="C11490">
        <v>100</v>
      </c>
    </row>
    <row r="11491" spans="1:3" ht="14.5" x14ac:dyDescent="0.35">
      <c r="A11491" s="104" t="s">
        <v>2299</v>
      </c>
      <c r="B11491" s="1">
        <v>44298</v>
      </c>
      <c r="C11491">
        <v>4</v>
      </c>
    </row>
    <row r="11492" spans="1:3" ht="14.5" x14ac:dyDescent="0.35">
      <c r="A11492" s="104" t="s">
        <v>1960</v>
      </c>
      <c r="B11492" s="1">
        <v>44298</v>
      </c>
      <c r="C11492">
        <v>4</v>
      </c>
    </row>
    <row r="11493" spans="1:3" ht="14.5" x14ac:dyDescent="0.35">
      <c r="A11493" s="104" t="s">
        <v>1960</v>
      </c>
      <c r="B11493" s="1">
        <v>44298</v>
      </c>
      <c r="C11493">
        <v>4</v>
      </c>
    </row>
    <row r="11494" spans="1:3" ht="14.5" x14ac:dyDescent="0.35">
      <c r="A11494" s="104" t="s">
        <v>3674</v>
      </c>
      <c r="B11494" s="1">
        <v>44298</v>
      </c>
      <c r="C11494">
        <v>16</v>
      </c>
    </row>
    <row r="11495" spans="1:3" ht="14.5" x14ac:dyDescent="0.35">
      <c r="A11495" s="104" t="s">
        <v>1644</v>
      </c>
      <c r="B11495" s="1">
        <v>44298</v>
      </c>
      <c r="C11495">
        <v>108</v>
      </c>
    </row>
    <row r="11496" spans="1:3" ht="14.5" x14ac:dyDescent="0.35">
      <c r="A11496" s="105" t="s">
        <v>69</v>
      </c>
      <c r="B11496" s="1">
        <v>44298</v>
      </c>
      <c r="C11496">
        <v>5</v>
      </c>
    </row>
    <row r="11497" spans="1:3" ht="14.5" x14ac:dyDescent="0.35">
      <c r="A11497" s="105" t="s">
        <v>199</v>
      </c>
      <c r="B11497" s="1">
        <v>44298</v>
      </c>
      <c r="C11497">
        <v>1</v>
      </c>
    </row>
    <row r="11498" spans="1:3" ht="14.5" x14ac:dyDescent="0.35">
      <c r="A11498" s="105" t="s">
        <v>297</v>
      </c>
      <c r="B11498" s="1">
        <v>44298</v>
      </c>
      <c r="C11498">
        <v>1</v>
      </c>
    </row>
    <row r="11499" spans="1:3" ht="14.5" x14ac:dyDescent="0.35">
      <c r="A11499" s="105" t="s">
        <v>664</v>
      </c>
      <c r="B11499" s="1">
        <v>44298</v>
      </c>
      <c r="C11499">
        <v>2</v>
      </c>
    </row>
    <row r="11500" spans="1:3" ht="14.5" x14ac:dyDescent="0.35">
      <c r="A11500" s="105" t="s">
        <v>406</v>
      </c>
      <c r="B11500" s="1">
        <v>44298</v>
      </c>
      <c r="C11500">
        <v>1</v>
      </c>
    </row>
    <row r="11501" spans="1:3" ht="14.5" x14ac:dyDescent="0.35">
      <c r="A11501" s="105" t="s">
        <v>665</v>
      </c>
      <c r="B11501" s="1">
        <v>44298</v>
      </c>
      <c r="C11501">
        <v>1</v>
      </c>
    </row>
    <row r="11502" spans="1:3" ht="14.5" x14ac:dyDescent="0.35">
      <c r="A11502" s="104" t="s">
        <v>2909</v>
      </c>
      <c r="B11502" s="1">
        <v>44298</v>
      </c>
      <c r="C11502">
        <v>1</v>
      </c>
    </row>
    <row r="11503" spans="1:3" ht="14.5" x14ac:dyDescent="0.35">
      <c r="A11503" s="105" t="s">
        <v>74</v>
      </c>
      <c r="B11503" s="1">
        <v>44298</v>
      </c>
      <c r="C11503">
        <v>15</v>
      </c>
    </row>
    <row r="11504" spans="1:3" ht="14.5" x14ac:dyDescent="0.35">
      <c r="A11504" s="105" t="s">
        <v>199</v>
      </c>
      <c r="B11504" s="1">
        <v>44298</v>
      </c>
      <c r="C11504">
        <v>1</v>
      </c>
    </row>
    <row r="11505" spans="1:3" ht="14.5" x14ac:dyDescent="0.35">
      <c r="A11505" s="105" t="s">
        <v>297</v>
      </c>
      <c r="B11505" s="1">
        <v>44298</v>
      </c>
      <c r="C11505">
        <v>1</v>
      </c>
    </row>
    <row r="11506" spans="1:3" ht="14.5" x14ac:dyDescent="0.35">
      <c r="A11506" s="105" t="s">
        <v>664</v>
      </c>
      <c r="B11506" s="1">
        <v>44298</v>
      </c>
      <c r="C11506">
        <v>2</v>
      </c>
    </row>
    <row r="11507" spans="1:3" ht="14.5" x14ac:dyDescent="0.35">
      <c r="A11507" s="104" t="s">
        <v>1648</v>
      </c>
      <c r="B11507" s="1">
        <v>44298</v>
      </c>
      <c r="C11507">
        <v>50</v>
      </c>
    </row>
    <row r="11508" spans="1:3" ht="14.5" x14ac:dyDescent="0.35">
      <c r="A11508" s="105" t="s">
        <v>406</v>
      </c>
      <c r="B11508" s="1">
        <v>44298</v>
      </c>
      <c r="C11508">
        <v>1</v>
      </c>
    </row>
    <row r="11509" spans="1:3" ht="14.5" x14ac:dyDescent="0.35">
      <c r="A11509" s="104" t="s">
        <v>1320</v>
      </c>
      <c r="B11509" s="1">
        <v>44298</v>
      </c>
      <c r="C11509">
        <v>7000</v>
      </c>
    </row>
    <row r="11510" spans="1:3" ht="14.5" x14ac:dyDescent="0.35">
      <c r="A11510" s="105" t="s">
        <v>665</v>
      </c>
      <c r="B11510" s="1">
        <v>44298</v>
      </c>
      <c r="C11510">
        <v>1</v>
      </c>
    </row>
    <row r="11511" spans="1:3" ht="14.5" x14ac:dyDescent="0.35">
      <c r="A11511" s="104" t="s">
        <v>2909</v>
      </c>
      <c r="B11511" s="1">
        <v>44298</v>
      </c>
      <c r="C11511">
        <v>1</v>
      </c>
    </row>
    <row r="11512" spans="1:3" ht="14.5" x14ac:dyDescent="0.35">
      <c r="A11512" s="104" t="s">
        <v>2602</v>
      </c>
      <c r="B11512" s="1">
        <v>44298</v>
      </c>
      <c r="C11512">
        <v>4</v>
      </c>
    </row>
    <row r="11513" spans="1:3" ht="14.5" x14ac:dyDescent="0.35">
      <c r="A11513" s="104" t="s">
        <v>1555</v>
      </c>
      <c r="B11513" s="1">
        <v>44298</v>
      </c>
      <c r="C11513">
        <v>200</v>
      </c>
    </row>
    <row r="11514" spans="1:3" ht="14.5" x14ac:dyDescent="0.35">
      <c r="A11514" s="104" t="s">
        <v>1307</v>
      </c>
      <c r="B11514" s="1">
        <v>44298</v>
      </c>
      <c r="C11514">
        <v>100</v>
      </c>
    </row>
    <row r="11515" spans="1:3" ht="14.5" x14ac:dyDescent="0.35">
      <c r="A11515" s="104" t="s">
        <v>4004</v>
      </c>
      <c r="B11515" s="1">
        <v>44298</v>
      </c>
      <c r="C11515">
        <v>1</v>
      </c>
    </row>
    <row r="11516" spans="1:3" ht="14.5" x14ac:dyDescent="0.35">
      <c r="A11516" s="104" t="s">
        <v>3228</v>
      </c>
      <c r="B11516" s="1">
        <v>44298</v>
      </c>
      <c r="C11516">
        <v>1</v>
      </c>
    </row>
    <row r="11517" spans="1:3" ht="14.5" x14ac:dyDescent="0.35">
      <c r="A11517" s="104" t="s">
        <v>666</v>
      </c>
      <c r="B11517" s="1">
        <v>44298</v>
      </c>
      <c r="C11517">
        <v>30</v>
      </c>
    </row>
    <row r="11518" spans="1:3" ht="14.5" x14ac:dyDescent="0.35">
      <c r="A11518" s="104" t="s">
        <v>667</v>
      </c>
      <c r="B11518" s="1">
        <v>44298</v>
      </c>
      <c r="C11518">
        <v>20</v>
      </c>
    </row>
    <row r="11519" spans="1:3" ht="14.5" x14ac:dyDescent="0.35">
      <c r="A11519" s="104" t="s">
        <v>3344</v>
      </c>
      <c r="B11519" s="1">
        <v>44298</v>
      </c>
      <c r="C11519">
        <v>1</v>
      </c>
    </row>
    <row r="11520" spans="1:3" ht="14.5" x14ac:dyDescent="0.35">
      <c r="A11520" s="104" t="s">
        <v>3344</v>
      </c>
      <c r="B11520" s="1">
        <v>44298</v>
      </c>
      <c r="C11520">
        <v>10</v>
      </c>
    </row>
    <row r="11521" spans="1:3" ht="14.5" x14ac:dyDescent="0.35">
      <c r="A11521" s="104" t="s">
        <v>3509</v>
      </c>
      <c r="B11521" s="1">
        <v>44298</v>
      </c>
      <c r="C11521">
        <v>10</v>
      </c>
    </row>
    <row r="11522" spans="1:3" ht="14.5" x14ac:dyDescent="0.35">
      <c r="A11522" s="104" t="s">
        <v>668</v>
      </c>
      <c r="B11522" s="1">
        <v>44298</v>
      </c>
      <c r="C11522">
        <v>10</v>
      </c>
    </row>
    <row r="11523" spans="1:3" ht="14.5" x14ac:dyDescent="0.35">
      <c r="A11523" s="104" t="s">
        <v>2049</v>
      </c>
      <c r="B11523" s="1">
        <v>44298</v>
      </c>
      <c r="C11523">
        <v>8</v>
      </c>
    </row>
    <row r="11524" spans="1:3" ht="14.5" x14ac:dyDescent="0.35">
      <c r="A11524" s="104" t="s">
        <v>2049</v>
      </c>
      <c r="B11524" s="1">
        <v>44298</v>
      </c>
      <c r="C11524">
        <v>2</v>
      </c>
    </row>
    <row r="11525" spans="1:3" ht="14.5" x14ac:dyDescent="0.35">
      <c r="A11525" s="104" t="s">
        <v>2660</v>
      </c>
      <c r="B11525" s="1">
        <v>44298</v>
      </c>
      <c r="C11525">
        <v>14</v>
      </c>
    </row>
    <row r="11526" spans="1:3" ht="14.5" x14ac:dyDescent="0.35">
      <c r="A11526" s="104" t="s">
        <v>1948</v>
      </c>
      <c r="B11526" s="1">
        <v>44298</v>
      </c>
      <c r="C11526">
        <v>2</v>
      </c>
    </row>
    <row r="11527" spans="1:3" ht="14.5" x14ac:dyDescent="0.35">
      <c r="A11527" s="104" t="s">
        <v>1968</v>
      </c>
      <c r="B11527" s="1">
        <v>44298</v>
      </c>
      <c r="C11527">
        <v>2</v>
      </c>
    </row>
    <row r="11528" spans="1:3" ht="14.5" x14ac:dyDescent="0.35">
      <c r="A11528" s="104" t="s">
        <v>1968</v>
      </c>
      <c r="B11528" s="1">
        <v>44298</v>
      </c>
      <c r="C11528">
        <v>10</v>
      </c>
    </row>
    <row r="11529" spans="1:3" ht="14.5" x14ac:dyDescent="0.35">
      <c r="A11529" s="104" t="s">
        <v>1659</v>
      </c>
      <c r="B11529" s="1">
        <v>44298</v>
      </c>
      <c r="C11529">
        <v>16</v>
      </c>
    </row>
    <row r="11530" spans="1:3" ht="14.5" x14ac:dyDescent="0.35">
      <c r="A11530" s="104" t="s">
        <v>206</v>
      </c>
      <c r="B11530" s="1">
        <v>44298</v>
      </c>
      <c r="C11530">
        <v>5</v>
      </c>
    </row>
    <row r="11531" spans="1:3" ht="14.5" x14ac:dyDescent="0.35">
      <c r="A11531" s="104" t="s">
        <v>376</v>
      </c>
      <c r="B11531" s="1">
        <v>44298</v>
      </c>
      <c r="C11531">
        <v>2</v>
      </c>
    </row>
    <row r="11532" spans="1:3" ht="14.5" x14ac:dyDescent="0.35">
      <c r="A11532" s="104" t="s">
        <v>2751</v>
      </c>
      <c r="B11532" s="1">
        <v>44298</v>
      </c>
      <c r="C11532">
        <v>6</v>
      </c>
    </row>
    <row r="11533" spans="1:3" ht="14.5" x14ac:dyDescent="0.35">
      <c r="A11533" s="104" t="s">
        <v>3047</v>
      </c>
      <c r="B11533" s="1">
        <v>44298</v>
      </c>
      <c r="C11533">
        <v>6</v>
      </c>
    </row>
    <row r="11534" spans="1:3" ht="14.5" x14ac:dyDescent="0.35">
      <c r="A11534" s="104" t="s">
        <v>4005</v>
      </c>
      <c r="B11534" s="1">
        <v>44298</v>
      </c>
      <c r="C11534">
        <v>16</v>
      </c>
    </row>
    <row r="11535" spans="1:3" ht="14.5" x14ac:dyDescent="0.35">
      <c r="A11535" s="104" t="s">
        <v>4006</v>
      </c>
      <c r="B11535" s="1">
        <v>44298</v>
      </c>
      <c r="C11535">
        <v>16</v>
      </c>
    </row>
    <row r="11536" spans="1:3" ht="14.5" x14ac:dyDescent="0.35">
      <c r="A11536" s="104" t="s">
        <v>2981</v>
      </c>
      <c r="B11536" s="1">
        <v>44298</v>
      </c>
      <c r="C11536">
        <v>5</v>
      </c>
    </row>
    <row r="11537" spans="1:3" ht="14.5" x14ac:dyDescent="0.35">
      <c r="A11537" s="104" t="s">
        <v>1663</v>
      </c>
      <c r="B11537" s="1">
        <v>44298</v>
      </c>
      <c r="C11537">
        <v>10</v>
      </c>
    </row>
    <row r="11538" spans="1:3" ht="14.5" x14ac:dyDescent="0.35">
      <c r="A11538" s="104" t="s">
        <v>1068</v>
      </c>
      <c r="B11538" s="1">
        <v>44298</v>
      </c>
      <c r="C11538">
        <v>3</v>
      </c>
    </row>
    <row r="11539" spans="1:3" ht="14.5" x14ac:dyDescent="0.35">
      <c r="A11539" s="104" t="s">
        <v>1069</v>
      </c>
      <c r="B11539" s="1">
        <v>44298</v>
      </c>
      <c r="C11539">
        <v>2</v>
      </c>
    </row>
    <row r="11540" spans="1:3" ht="14.5" x14ac:dyDescent="0.35">
      <c r="A11540" s="104" t="s">
        <v>325</v>
      </c>
      <c r="B11540" s="1">
        <v>44298</v>
      </c>
      <c r="C11540">
        <v>3</v>
      </c>
    </row>
    <row r="11541" spans="1:3" ht="14.5" x14ac:dyDescent="0.35">
      <c r="A11541" s="104" t="s">
        <v>4003</v>
      </c>
      <c r="B11541" s="1">
        <v>44298</v>
      </c>
      <c r="C11541">
        <v>12</v>
      </c>
    </row>
    <row r="11542" spans="1:3" ht="14.5" x14ac:dyDescent="0.35">
      <c r="A11542" s="104" t="s">
        <v>1421</v>
      </c>
      <c r="B11542" s="1">
        <v>44298</v>
      </c>
      <c r="C11542">
        <v>160</v>
      </c>
    </row>
    <row r="11543" spans="1:3" ht="14.5" x14ac:dyDescent="0.35">
      <c r="A11543" s="104" t="s">
        <v>4007</v>
      </c>
      <c r="B11543" s="1">
        <v>44298</v>
      </c>
      <c r="C11543">
        <v>20</v>
      </c>
    </row>
    <row r="11544" spans="1:3" ht="14.5" x14ac:dyDescent="0.35">
      <c r="A11544" s="104" t="s">
        <v>15</v>
      </c>
      <c r="B11544" s="1">
        <v>44298</v>
      </c>
      <c r="C11544">
        <v>20</v>
      </c>
    </row>
    <row r="11545" spans="1:3" ht="14.5" x14ac:dyDescent="0.35">
      <c r="A11545" s="104" t="s">
        <v>2116</v>
      </c>
      <c r="B11545" s="1">
        <v>44298</v>
      </c>
      <c r="C11545">
        <v>100</v>
      </c>
    </row>
    <row r="11546" spans="1:3" ht="14.5" x14ac:dyDescent="0.35">
      <c r="A11546" s="104" t="s">
        <v>2108</v>
      </c>
      <c r="B11546" s="1">
        <v>44298</v>
      </c>
      <c r="C11546">
        <v>100</v>
      </c>
    </row>
    <row r="11547" spans="1:3" ht="14.5" x14ac:dyDescent="0.35">
      <c r="A11547" s="104" t="s">
        <v>2481</v>
      </c>
      <c r="B11547" s="1">
        <v>44298</v>
      </c>
      <c r="C11547">
        <v>100</v>
      </c>
    </row>
    <row r="11548" spans="1:3" ht="14.5" x14ac:dyDescent="0.35">
      <c r="A11548" s="104" t="s">
        <v>4008</v>
      </c>
      <c r="B11548" s="1">
        <v>44298</v>
      </c>
      <c r="C11548">
        <v>20</v>
      </c>
    </row>
    <row r="11549" spans="1:3" ht="14.5" x14ac:dyDescent="0.35">
      <c r="A11549" s="104" t="s">
        <v>2528</v>
      </c>
      <c r="B11549" s="1">
        <v>44298</v>
      </c>
      <c r="C11549">
        <v>6</v>
      </c>
    </row>
    <row r="11550" spans="1:3" ht="14.5" x14ac:dyDescent="0.35">
      <c r="A11550" s="104" t="s">
        <v>2577</v>
      </c>
      <c r="B11550" s="1">
        <v>44298</v>
      </c>
      <c r="C11550">
        <v>80</v>
      </c>
    </row>
    <row r="11551" spans="1:3" ht="14.5" x14ac:dyDescent="0.35">
      <c r="A11551" s="104" t="s">
        <v>3437</v>
      </c>
      <c r="B11551" s="1">
        <v>44298</v>
      </c>
      <c r="C11551">
        <v>50</v>
      </c>
    </row>
    <row r="11552" spans="1:3" ht="14.5" x14ac:dyDescent="0.35">
      <c r="A11552" s="104" t="s">
        <v>1831</v>
      </c>
      <c r="B11552" s="1">
        <v>44298</v>
      </c>
      <c r="C11552">
        <v>20</v>
      </c>
    </row>
    <row r="11553" spans="1:3" ht="14.5" x14ac:dyDescent="0.35">
      <c r="A11553" s="104" t="s">
        <v>1735</v>
      </c>
      <c r="B11553" s="1">
        <v>44298</v>
      </c>
      <c r="C11553">
        <v>25</v>
      </c>
    </row>
    <row r="11554" spans="1:3" ht="14.5" x14ac:dyDescent="0.35">
      <c r="A11554" s="104" t="s">
        <v>3565</v>
      </c>
      <c r="B11554" s="1">
        <v>44298</v>
      </c>
      <c r="C11554">
        <v>2</v>
      </c>
    </row>
    <row r="11555" spans="1:3" ht="14.5" x14ac:dyDescent="0.35">
      <c r="A11555" s="104" t="s">
        <v>1481</v>
      </c>
      <c r="B11555" s="1">
        <v>44298</v>
      </c>
      <c r="C11555">
        <v>50</v>
      </c>
    </row>
    <row r="11556" spans="1:3" ht="14.5" x14ac:dyDescent="0.35">
      <c r="A11556" s="104" t="s">
        <v>1934</v>
      </c>
      <c r="B11556" s="1">
        <v>44298</v>
      </c>
      <c r="C11556">
        <v>50</v>
      </c>
    </row>
    <row r="11557" spans="1:3" ht="14.5" x14ac:dyDescent="0.35">
      <c r="A11557" s="104" t="s">
        <v>1930</v>
      </c>
      <c r="B11557" s="1">
        <v>44298</v>
      </c>
      <c r="C11557">
        <v>16</v>
      </c>
    </row>
    <row r="11558" spans="1:3" ht="14.5" x14ac:dyDescent="0.35">
      <c r="A11558" s="104" t="s">
        <v>1863</v>
      </c>
      <c r="B11558" s="1">
        <v>44298</v>
      </c>
      <c r="C11558">
        <v>8</v>
      </c>
    </row>
    <row r="11559" spans="1:3" ht="14.5" x14ac:dyDescent="0.35">
      <c r="A11559" s="104" t="s">
        <v>1864</v>
      </c>
      <c r="B11559" s="1">
        <v>44298</v>
      </c>
      <c r="C11559">
        <v>8</v>
      </c>
    </row>
    <row r="11560" spans="1:3" ht="14.5" x14ac:dyDescent="0.35">
      <c r="A11560" s="104" t="s">
        <v>1599</v>
      </c>
      <c r="B11560" s="1">
        <v>44298</v>
      </c>
      <c r="C11560">
        <v>12</v>
      </c>
    </row>
    <row r="11561" spans="1:3" ht="14.5" x14ac:dyDescent="0.35">
      <c r="A11561" s="104" t="s">
        <v>1954</v>
      </c>
      <c r="B11561" s="1">
        <v>44298</v>
      </c>
      <c r="C11561">
        <v>16</v>
      </c>
    </row>
    <row r="11562" spans="1:3" ht="14.5" x14ac:dyDescent="0.35">
      <c r="A11562" s="104" t="s">
        <v>1821</v>
      </c>
      <c r="B11562" s="1">
        <v>44298</v>
      </c>
      <c r="C11562">
        <v>8</v>
      </c>
    </row>
    <row r="11563" spans="1:3" ht="14.5" x14ac:dyDescent="0.35">
      <c r="A11563" s="104" t="s">
        <v>3344</v>
      </c>
      <c r="B11563" s="1">
        <v>44298</v>
      </c>
      <c r="C11563">
        <v>1</v>
      </c>
    </row>
    <row r="11564" spans="1:3" ht="14.5" x14ac:dyDescent="0.35">
      <c r="A11564" s="104" t="s">
        <v>2265</v>
      </c>
      <c r="B11564" s="1">
        <v>44298</v>
      </c>
      <c r="C11564">
        <v>12</v>
      </c>
    </row>
    <row r="11565" spans="1:3" ht="14.5" x14ac:dyDescent="0.35">
      <c r="A11565" s="104" t="s">
        <v>4009</v>
      </c>
      <c r="B11565" s="1">
        <v>44298</v>
      </c>
      <c r="C11565">
        <v>1</v>
      </c>
    </row>
    <row r="11566" spans="1:3" ht="14.5" x14ac:dyDescent="0.35">
      <c r="A11566" s="104" t="s">
        <v>4010</v>
      </c>
      <c r="B11566" s="1">
        <v>44298</v>
      </c>
      <c r="C11566">
        <v>32</v>
      </c>
    </row>
    <row r="11567" spans="1:3" ht="14.5" x14ac:dyDescent="0.35">
      <c r="A11567" s="104" t="s">
        <v>2304</v>
      </c>
      <c r="B11567" s="1">
        <v>44298</v>
      </c>
      <c r="C11567">
        <v>4</v>
      </c>
    </row>
    <row r="11568" spans="1:3" ht="14.5" x14ac:dyDescent="0.35">
      <c r="A11568" s="104" t="s">
        <v>2207</v>
      </c>
      <c r="B11568" s="1">
        <v>44298</v>
      </c>
      <c r="C11568">
        <v>20</v>
      </c>
    </row>
    <row r="11569" spans="1:3" ht="14.5" x14ac:dyDescent="0.35">
      <c r="A11569" s="104" t="s">
        <v>287</v>
      </c>
      <c r="B11569" s="1">
        <v>44298</v>
      </c>
      <c r="C11569">
        <v>2</v>
      </c>
    </row>
    <row r="11570" spans="1:3" ht="14.5" x14ac:dyDescent="0.35">
      <c r="A11570" s="104" t="s">
        <v>556</v>
      </c>
      <c r="B11570" s="1">
        <v>44298</v>
      </c>
      <c r="C11570">
        <v>1</v>
      </c>
    </row>
    <row r="11571" spans="1:3" ht="14.5" x14ac:dyDescent="0.35">
      <c r="A11571" s="104" t="s">
        <v>183</v>
      </c>
      <c r="B11571" s="1">
        <v>44298</v>
      </c>
      <c r="C11571">
        <v>5</v>
      </c>
    </row>
    <row r="11572" spans="1:3" ht="14.5" x14ac:dyDescent="0.35">
      <c r="A11572" s="104" t="s">
        <v>1070</v>
      </c>
      <c r="B11572" s="1">
        <v>44298</v>
      </c>
      <c r="C11572">
        <v>10</v>
      </c>
    </row>
    <row r="11573" spans="1:3" ht="14.5" x14ac:dyDescent="0.35">
      <c r="A11573" s="104" t="s">
        <v>2220</v>
      </c>
      <c r="B11573" s="1">
        <v>44298</v>
      </c>
      <c r="C11573">
        <v>1</v>
      </c>
    </row>
    <row r="11574" spans="1:3" ht="14.5" x14ac:dyDescent="0.35">
      <c r="A11574" s="104" t="s">
        <v>4011</v>
      </c>
      <c r="B11574" s="1">
        <v>44298</v>
      </c>
      <c r="C11574">
        <v>1</v>
      </c>
    </row>
    <row r="11575" spans="1:3" ht="14.5" x14ac:dyDescent="0.35">
      <c r="A11575" s="104" t="s">
        <v>2617</v>
      </c>
      <c r="B11575" s="1">
        <v>44298</v>
      </c>
      <c r="C11575">
        <v>8</v>
      </c>
    </row>
    <row r="11576" spans="1:3" ht="14.5" x14ac:dyDescent="0.35">
      <c r="A11576" s="104" t="s">
        <v>1792</v>
      </c>
      <c r="B11576" s="1">
        <v>44298</v>
      </c>
      <c r="C11576">
        <v>250</v>
      </c>
    </row>
    <row r="11577" spans="1:3" ht="14.5" x14ac:dyDescent="0.35">
      <c r="A11577" s="104" t="s">
        <v>4012</v>
      </c>
      <c r="B11577" s="1">
        <v>44298</v>
      </c>
      <c r="C11577">
        <v>3</v>
      </c>
    </row>
    <row r="11578" spans="1:3" ht="14.5" x14ac:dyDescent="0.35">
      <c r="A11578" s="104" t="s">
        <v>1299</v>
      </c>
      <c r="B11578" s="1">
        <v>44298</v>
      </c>
      <c r="C11578">
        <v>200</v>
      </c>
    </row>
    <row r="11579" spans="1:3" ht="14.5" x14ac:dyDescent="0.35">
      <c r="A11579" s="104" t="s">
        <v>1299</v>
      </c>
      <c r="B11579" s="1">
        <v>44298</v>
      </c>
      <c r="C11579">
        <v>100</v>
      </c>
    </row>
    <row r="11580" spans="1:3" ht="14.5" x14ac:dyDescent="0.35">
      <c r="A11580" s="104" t="s">
        <v>462</v>
      </c>
      <c r="B11580" s="1">
        <v>44298</v>
      </c>
      <c r="C11580">
        <v>1</v>
      </c>
    </row>
    <row r="11581" spans="1:3" ht="14.5" x14ac:dyDescent="0.35">
      <c r="A11581" s="104" t="s">
        <v>15</v>
      </c>
      <c r="B11581" s="1">
        <v>44298</v>
      </c>
      <c r="C11581">
        <v>1</v>
      </c>
    </row>
    <row r="11582" spans="1:3" ht="14.5" x14ac:dyDescent="0.35">
      <c r="A11582" s="104" t="s">
        <v>2297</v>
      </c>
      <c r="B11582" s="1">
        <v>44298</v>
      </c>
      <c r="C11582">
        <v>30</v>
      </c>
    </row>
    <row r="11583" spans="1:3" ht="14.5" x14ac:dyDescent="0.35">
      <c r="A11583" s="104" t="s">
        <v>1970</v>
      </c>
      <c r="B11583" s="1">
        <v>44298</v>
      </c>
      <c r="C11583">
        <v>50</v>
      </c>
    </row>
    <row r="11584" spans="1:3" ht="14.5" x14ac:dyDescent="0.35">
      <c r="A11584" s="104" t="s">
        <v>39</v>
      </c>
      <c r="B11584" s="1">
        <v>44298</v>
      </c>
      <c r="C11584">
        <v>1</v>
      </c>
    </row>
    <row r="11585" spans="1:3" ht="14.5" x14ac:dyDescent="0.35">
      <c r="A11585" s="104" t="s">
        <v>2235</v>
      </c>
      <c r="B11585" s="1">
        <v>44298</v>
      </c>
      <c r="C11585">
        <v>25</v>
      </c>
    </row>
    <row r="11586" spans="1:3" ht="14.5" x14ac:dyDescent="0.35">
      <c r="A11586" s="104" t="s">
        <v>250</v>
      </c>
      <c r="B11586" s="1">
        <v>44298</v>
      </c>
      <c r="C11586">
        <v>1</v>
      </c>
    </row>
    <row r="11587" spans="1:3" ht="14.5" x14ac:dyDescent="0.35">
      <c r="A11587" s="104" t="s">
        <v>395</v>
      </c>
      <c r="B11587" s="1">
        <v>44298</v>
      </c>
      <c r="C11587">
        <v>1</v>
      </c>
    </row>
    <row r="11588" spans="1:3" ht="14.5" x14ac:dyDescent="0.35">
      <c r="A11588" s="104" t="s">
        <v>1356</v>
      </c>
      <c r="B11588" s="1">
        <v>44298</v>
      </c>
      <c r="C11588">
        <v>40</v>
      </c>
    </row>
    <row r="11589" spans="1:3" ht="14.5" x14ac:dyDescent="0.35">
      <c r="A11589" s="104" t="s">
        <v>1713</v>
      </c>
      <c r="B11589" s="1">
        <v>44298</v>
      </c>
      <c r="C11589">
        <v>36</v>
      </c>
    </row>
    <row r="11590" spans="1:3" ht="14.5" x14ac:dyDescent="0.35">
      <c r="A11590" s="104" t="s">
        <v>1358</v>
      </c>
      <c r="B11590" s="1">
        <v>44298</v>
      </c>
      <c r="C11590">
        <v>4</v>
      </c>
    </row>
    <row r="11591" spans="1:3" ht="14.5" x14ac:dyDescent="0.35">
      <c r="A11591" s="104" t="s">
        <v>1923</v>
      </c>
      <c r="B11591" s="1">
        <v>44298</v>
      </c>
      <c r="C11591">
        <v>1</v>
      </c>
    </row>
    <row r="11592" spans="1:3" ht="14.5" x14ac:dyDescent="0.35">
      <c r="A11592" s="104" t="s">
        <v>958</v>
      </c>
      <c r="B11592" s="1">
        <v>44298</v>
      </c>
      <c r="C11592">
        <v>4</v>
      </c>
    </row>
    <row r="11593" spans="1:3" ht="14.5" x14ac:dyDescent="0.35">
      <c r="A11593" s="104" t="s">
        <v>320</v>
      </c>
      <c r="B11593" s="1">
        <v>44298</v>
      </c>
      <c r="C11593">
        <v>8</v>
      </c>
    </row>
    <row r="11594" spans="1:3" ht="14.5" x14ac:dyDescent="0.35">
      <c r="A11594" s="104" t="s">
        <v>1450</v>
      </c>
      <c r="B11594" s="1">
        <v>44298</v>
      </c>
      <c r="C11594">
        <v>16</v>
      </c>
    </row>
    <row r="11595" spans="1:3" ht="14.5" x14ac:dyDescent="0.35">
      <c r="A11595" s="104" t="s">
        <v>3395</v>
      </c>
      <c r="B11595" s="1">
        <v>44298</v>
      </c>
      <c r="C11595">
        <v>2</v>
      </c>
    </row>
    <row r="11596" spans="1:3" ht="14.5" x14ac:dyDescent="0.35">
      <c r="A11596" s="104" t="s">
        <v>169</v>
      </c>
      <c r="B11596" s="1">
        <v>44298</v>
      </c>
      <c r="C11596">
        <v>8</v>
      </c>
    </row>
    <row r="11597" spans="1:3" ht="14.5" x14ac:dyDescent="0.35">
      <c r="A11597" s="104" t="s">
        <v>170</v>
      </c>
      <c r="B11597" s="1">
        <v>44298</v>
      </c>
      <c r="C11597">
        <v>8</v>
      </c>
    </row>
    <row r="11598" spans="1:3" ht="14.5" x14ac:dyDescent="0.35">
      <c r="A11598" s="104" t="s">
        <v>117</v>
      </c>
      <c r="B11598" s="1">
        <v>44298</v>
      </c>
      <c r="C11598">
        <v>8</v>
      </c>
    </row>
    <row r="11599" spans="1:3" ht="14.5" x14ac:dyDescent="0.35">
      <c r="A11599" s="104" t="s">
        <v>116</v>
      </c>
      <c r="B11599" s="1">
        <v>44298</v>
      </c>
      <c r="C11599">
        <v>4</v>
      </c>
    </row>
    <row r="11600" spans="1:3" ht="14.5" x14ac:dyDescent="0.35">
      <c r="A11600" s="104" t="s">
        <v>3782</v>
      </c>
      <c r="B11600" s="1">
        <v>44298</v>
      </c>
      <c r="C11600">
        <v>16</v>
      </c>
    </row>
    <row r="11601" spans="1:3" ht="14.5" x14ac:dyDescent="0.35">
      <c r="A11601" s="104" t="s">
        <v>4013</v>
      </c>
      <c r="B11601" s="1">
        <v>44298</v>
      </c>
      <c r="C11601">
        <v>1</v>
      </c>
    </row>
    <row r="11602" spans="1:3" ht="14.5" x14ac:dyDescent="0.35">
      <c r="A11602" s="104" t="s">
        <v>3362</v>
      </c>
      <c r="B11602" s="1">
        <v>44298</v>
      </c>
      <c r="C11602">
        <v>12</v>
      </c>
    </row>
    <row r="11603" spans="1:3" ht="14.5" x14ac:dyDescent="0.35">
      <c r="A11603" s="104" t="s">
        <v>148</v>
      </c>
      <c r="B11603" s="1">
        <v>44298</v>
      </c>
      <c r="C11603">
        <v>12</v>
      </c>
    </row>
    <row r="11604" spans="1:3" ht="14.5" x14ac:dyDescent="0.35">
      <c r="A11604" s="104" t="s">
        <v>148</v>
      </c>
      <c r="B11604" s="1">
        <v>44298</v>
      </c>
      <c r="C11604">
        <v>8</v>
      </c>
    </row>
    <row r="11605" spans="1:3" ht="14.5" x14ac:dyDescent="0.35">
      <c r="A11605" s="104" t="s">
        <v>1071</v>
      </c>
      <c r="B11605" s="1">
        <v>44298</v>
      </c>
      <c r="C11605">
        <v>8</v>
      </c>
    </row>
    <row r="11606" spans="1:3" ht="14.5" x14ac:dyDescent="0.35">
      <c r="A11606" s="104" t="s">
        <v>993</v>
      </c>
      <c r="B11606" s="1">
        <v>44298</v>
      </c>
      <c r="C11606">
        <v>8</v>
      </c>
    </row>
    <row r="11607" spans="1:3" ht="14.5" x14ac:dyDescent="0.35">
      <c r="A11607" s="104" t="s">
        <v>1403</v>
      </c>
      <c r="B11607" s="1">
        <v>44298</v>
      </c>
      <c r="C11607">
        <v>16</v>
      </c>
    </row>
    <row r="11608" spans="1:3" ht="14.5" x14ac:dyDescent="0.35">
      <c r="A11608" s="104" t="s">
        <v>3170</v>
      </c>
      <c r="B11608" s="1">
        <v>44298</v>
      </c>
      <c r="C11608">
        <v>8</v>
      </c>
    </row>
    <row r="11609" spans="1:3" ht="14.5" x14ac:dyDescent="0.35">
      <c r="A11609" s="104" t="s">
        <v>2170</v>
      </c>
      <c r="B11609" s="1">
        <v>44298</v>
      </c>
      <c r="C11609">
        <v>16</v>
      </c>
    </row>
    <row r="11610" spans="1:3" ht="14.5" x14ac:dyDescent="0.35">
      <c r="A11610" s="104" t="s">
        <v>3392</v>
      </c>
      <c r="B11610" s="1">
        <v>44298</v>
      </c>
      <c r="C11610">
        <v>2</v>
      </c>
    </row>
    <row r="11611" spans="1:3" ht="14.5" x14ac:dyDescent="0.35">
      <c r="A11611" s="104" t="s">
        <v>3393</v>
      </c>
      <c r="B11611" s="1">
        <v>44298</v>
      </c>
      <c r="C11611">
        <v>3</v>
      </c>
    </row>
    <row r="11612" spans="1:3" ht="14.5" x14ac:dyDescent="0.35">
      <c r="A11612" s="104" t="s">
        <v>3009</v>
      </c>
      <c r="B11612" s="1">
        <v>44298</v>
      </c>
      <c r="C11612">
        <v>4</v>
      </c>
    </row>
    <row r="11613" spans="1:3" ht="14.5" x14ac:dyDescent="0.35">
      <c r="A11613" s="104" t="s">
        <v>4014</v>
      </c>
      <c r="B11613" s="1">
        <v>44298</v>
      </c>
      <c r="C11613">
        <v>6</v>
      </c>
    </row>
    <row r="11614" spans="1:3" ht="14.5" x14ac:dyDescent="0.35">
      <c r="A11614" s="104" t="s">
        <v>2962</v>
      </c>
      <c r="B11614" s="1">
        <v>44298</v>
      </c>
      <c r="C11614">
        <v>4</v>
      </c>
    </row>
    <row r="11615" spans="1:3" ht="14.5" x14ac:dyDescent="0.35">
      <c r="A11615" s="104" t="s">
        <v>2881</v>
      </c>
      <c r="B11615" s="1">
        <v>44298</v>
      </c>
      <c r="C11615">
        <v>4</v>
      </c>
    </row>
    <row r="11616" spans="1:3" ht="14.5" x14ac:dyDescent="0.35">
      <c r="A11616" s="104" t="s">
        <v>2881</v>
      </c>
      <c r="B11616" s="1">
        <v>44298</v>
      </c>
      <c r="C11616">
        <v>2</v>
      </c>
    </row>
    <row r="11617" spans="1:3" ht="14.5" x14ac:dyDescent="0.35">
      <c r="A11617" s="104" t="s">
        <v>3035</v>
      </c>
      <c r="B11617" s="1">
        <v>44298</v>
      </c>
      <c r="C11617">
        <v>8</v>
      </c>
    </row>
    <row r="11618" spans="1:3" ht="14.5" x14ac:dyDescent="0.35">
      <c r="A11618" s="104" t="s">
        <v>2663</v>
      </c>
      <c r="B11618" s="1">
        <v>44298</v>
      </c>
      <c r="C11618">
        <v>2</v>
      </c>
    </row>
    <row r="11619" spans="1:3" ht="14.5" x14ac:dyDescent="0.35">
      <c r="A11619" s="104" t="s">
        <v>2536</v>
      </c>
      <c r="B11619" s="1">
        <v>44298</v>
      </c>
      <c r="C11619">
        <v>4</v>
      </c>
    </row>
    <row r="11620" spans="1:3" ht="14.5" x14ac:dyDescent="0.35">
      <c r="A11620" s="104" t="s">
        <v>3010</v>
      </c>
      <c r="B11620" s="1">
        <v>44298</v>
      </c>
      <c r="C11620">
        <v>4</v>
      </c>
    </row>
    <row r="11621" spans="1:3" ht="14.5" x14ac:dyDescent="0.35">
      <c r="A11621" s="104" t="s">
        <v>3040</v>
      </c>
      <c r="B11621" s="1">
        <v>44298</v>
      </c>
      <c r="C11621">
        <v>4</v>
      </c>
    </row>
    <row r="11622" spans="1:3" ht="14.5" x14ac:dyDescent="0.35">
      <c r="A11622" s="104" t="s">
        <v>2568</v>
      </c>
      <c r="B11622" s="1">
        <v>44298</v>
      </c>
      <c r="C11622">
        <v>6</v>
      </c>
    </row>
    <row r="11623" spans="1:3" ht="14.5" x14ac:dyDescent="0.35">
      <c r="A11623" s="104" t="s">
        <v>4015</v>
      </c>
      <c r="B11623" s="1">
        <v>44298</v>
      </c>
      <c r="C11623">
        <v>4</v>
      </c>
    </row>
    <row r="11624" spans="1:3" ht="14.5" x14ac:dyDescent="0.35">
      <c r="A11624" s="104" t="s">
        <v>1680</v>
      </c>
      <c r="B11624" s="1">
        <v>44298</v>
      </c>
      <c r="C11624">
        <v>8</v>
      </c>
    </row>
    <row r="11625" spans="1:3" ht="14.5" x14ac:dyDescent="0.35">
      <c r="A11625" s="104" t="s">
        <v>1586</v>
      </c>
      <c r="B11625" s="1">
        <v>44298</v>
      </c>
      <c r="C11625">
        <v>8</v>
      </c>
    </row>
    <row r="11626" spans="1:3" ht="14.5" x14ac:dyDescent="0.35">
      <c r="A11626" s="104" t="s">
        <v>1440</v>
      </c>
      <c r="B11626" s="1">
        <v>44298</v>
      </c>
      <c r="C11626">
        <v>6</v>
      </c>
    </row>
    <row r="11627" spans="1:3" ht="14.5" x14ac:dyDescent="0.35">
      <c r="A11627" s="104" t="s">
        <v>1446</v>
      </c>
      <c r="B11627" s="1">
        <v>44298</v>
      </c>
      <c r="C11627">
        <v>12</v>
      </c>
    </row>
    <row r="11628" spans="1:3" ht="14.5" x14ac:dyDescent="0.35">
      <c r="A11628" s="104" t="s">
        <v>262</v>
      </c>
      <c r="B11628" s="1">
        <v>44298</v>
      </c>
      <c r="C11628">
        <v>1</v>
      </c>
    </row>
    <row r="11629" spans="1:3" ht="14.5" x14ac:dyDescent="0.35">
      <c r="A11629" s="104" t="s">
        <v>1589</v>
      </c>
      <c r="B11629" s="1">
        <v>44298</v>
      </c>
      <c r="C11629">
        <v>16</v>
      </c>
    </row>
    <row r="11630" spans="1:3" ht="14.5" x14ac:dyDescent="0.35">
      <c r="A11630" s="104" t="s">
        <v>1449</v>
      </c>
      <c r="B11630" s="1">
        <v>44298</v>
      </c>
      <c r="C11630">
        <v>8</v>
      </c>
    </row>
    <row r="11631" spans="1:3" ht="14.5" x14ac:dyDescent="0.35">
      <c r="A11631" s="104" t="s">
        <v>64</v>
      </c>
      <c r="B11631" s="1">
        <v>44298</v>
      </c>
      <c r="C11631">
        <v>1</v>
      </c>
    </row>
    <row r="11632" spans="1:3" ht="14.5" x14ac:dyDescent="0.35">
      <c r="A11632" s="104" t="s">
        <v>2680</v>
      </c>
      <c r="B11632" s="1">
        <v>44298</v>
      </c>
      <c r="C11632">
        <v>4</v>
      </c>
    </row>
    <row r="11633" spans="1:3" ht="14.5" x14ac:dyDescent="0.35">
      <c r="A11633" s="104" t="s">
        <v>1458</v>
      </c>
      <c r="B11633" s="1">
        <v>44298</v>
      </c>
      <c r="C11633">
        <v>100</v>
      </c>
    </row>
    <row r="11634" spans="1:3" ht="14.5" x14ac:dyDescent="0.35">
      <c r="A11634" s="104" t="s">
        <v>1531</v>
      </c>
      <c r="B11634" s="1">
        <v>44298</v>
      </c>
      <c r="C11634">
        <v>16</v>
      </c>
    </row>
    <row r="11635" spans="1:3" ht="14.5" x14ac:dyDescent="0.35">
      <c r="A11635" s="104" t="s">
        <v>1468</v>
      </c>
      <c r="B11635" s="1">
        <v>44298</v>
      </c>
      <c r="C11635">
        <v>8</v>
      </c>
    </row>
    <row r="11636" spans="1:3" ht="14.5" x14ac:dyDescent="0.35">
      <c r="A11636" s="104" t="s">
        <v>1299</v>
      </c>
      <c r="B11636" s="1">
        <v>44298</v>
      </c>
      <c r="C11636">
        <v>50</v>
      </c>
    </row>
    <row r="11637" spans="1:3" ht="14.5" x14ac:dyDescent="0.35">
      <c r="A11637" s="104" t="s">
        <v>9</v>
      </c>
      <c r="B11637" s="1">
        <v>44298</v>
      </c>
      <c r="C11637">
        <v>4</v>
      </c>
    </row>
    <row r="11638" spans="1:3" ht="14.5" x14ac:dyDescent="0.35">
      <c r="A11638" s="104" t="s">
        <v>1321</v>
      </c>
      <c r="B11638" s="1">
        <v>44298</v>
      </c>
      <c r="C11638">
        <v>1000</v>
      </c>
    </row>
    <row r="11639" spans="1:3" ht="14.5" x14ac:dyDescent="0.35">
      <c r="A11639" s="104" t="s">
        <v>1321</v>
      </c>
      <c r="B11639" s="1">
        <v>44298</v>
      </c>
      <c r="C11639">
        <v>2700</v>
      </c>
    </row>
    <row r="11640" spans="1:3" ht="14.5" x14ac:dyDescent="0.35">
      <c r="A11640" s="104" t="s">
        <v>1321</v>
      </c>
      <c r="B11640" s="1">
        <v>44298</v>
      </c>
      <c r="C11640">
        <v>1300</v>
      </c>
    </row>
    <row r="11641" spans="1:3" ht="14.5" x14ac:dyDescent="0.35">
      <c r="A11641" s="104" t="s">
        <v>1748</v>
      </c>
      <c r="B11641" s="1">
        <v>44298</v>
      </c>
      <c r="C11641">
        <v>100</v>
      </c>
    </row>
    <row r="11642" spans="1:3" ht="14.5" x14ac:dyDescent="0.35">
      <c r="A11642" s="104" t="s">
        <v>1437</v>
      </c>
      <c r="B11642" s="1">
        <v>44298</v>
      </c>
      <c r="C11642">
        <v>800</v>
      </c>
    </row>
    <row r="11643" spans="1:3" ht="14.5" x14ac:dyDescent="0.35">
      <c r="A11643" s="104" t="s">
        <v>1367</v>
      </c>
      <c r="B11643" s="1">
        <v>44298</v>
      </c>
      <c r="C11643">
        <v>16</v>
      </c>
    </row>
    <row r="11644" spans="1:3" ht="14.5" x14ac:dyDescent="0.35">
      <c r="A11644" s="104" t="s">
        <v>2362</v>
      </c>
      <c r="B11644" s="1">
        <v>44298</v>
      </c>
      <c r="C11644">
        <v>16</v>
      </c>
    </row>
    <row r="11645" spans="1:3" ht="14.5" x14ac:dyDescent="0.35">
      <c r="A11645" s="104" t="s">
        <v>3045</v>
      </c>
      <c r="B11645" s="1">
        <v>44298</v>
      </c>
      <c r="C11645">
        <v>2</v>
      </c>
    </row>
    <row r="11646" spans="1:3" ht="14.5" x14ac:dyDescent="0.35">
      <c r="A11646" s="104" t="s">
        <v>3678</v>
      </c>
      <c r="B11646" s="1">
        <v>44298</v>
      </c>
      <c r="C11646">
        <v>2</v>
      </c>
    </row>
    <row r="11647" spans="1:3" ht="14.5" x14ac:dyDescent="0.35">
      <c r="A11647" s="104" t="s">
        <v>3046</v>
      </c>
      <c r="B11647" s="1">
        <v>44298</v>
      </c>
      <c r="C11647">
        <v>2</v>
      </c>
    </row>
    <row r="11648" spans="1:3" ht="14.5" x14ac:dyDescent="0.35">
      <c r="A11648" s="104" t="s">
        <v>3747</v>
      </c>
      <c r="B11648" s="1">
        <v>44298</v>
      </c>
      <c r="C11648">
        <v>2</v>
      </c>
    </row>
    <row r="11649" spans="1:3" ht="14.5" x14ac:dyDescent="0.35">
      <c r="A11649" s="104" t="s">
        <v>1930</v>
      </c>
      <c r="B11649" s="1">
        <v>44298</v>
      </c>
      <c r="C11649">
        <v>16</v>
      </c>
    </row>
    <row r="11650" spans="1:3" ht="14.5" x14ac:dyDescent="0.35">
      <c r="A11650" s="104" t="s">
        <v>1547</v>
      </c>
      <c r="B11650" s="1">
        <v>44298</v>
      </c>
      <c r="C11650">
        <v>16</v>
      </c>
    </row>
    <row r="11651" spans="1:3" ht="14.5" x14ac:dyDescent="0.35">
      <c r="A11651" s="104" t="s">
        <v>2757</v>
      </c>
      <c r="B11651" s="1">
        <v>44298</v>
      </c>
      <c r="C11651">
        <v>8</v>
      </c>
    </row>
    <row r="11652" spans="1:3" ht="14.5" x14ac:dyDescent="0.35">
      <c r="A11652" s="104" t="s">
        <v>2758</v>
      </c>
      <c r="B11652" s="1">
        <v>44298</v>
      </c>
      <c r="C11652">
        <v>6</v>
      </c>
    </row>
    <row r="11653" spans="1:3" ht="14.5" x14ac:dyDescent="0.35">
      <c r="A11653" s="104" t="s">
        <v>2758</v>
      </c>
      <c r="B11653" s="1">
        <v>44298</v>
      </c>
      <c r="C11653">
        <v>2</v>
      </c>
    </row>
    <row r="11654" spans="1:3" ht="14.5" x14ac:dyDescent="0.35">
      <c r="A11654" s="104" t="s">
        <v>1663</v>
      </c>
      <c r="B11654" s="1">
        <v>44298</v>
      </c>
      <c r="C11654">
        <v>1</v>
      </c>
    </row>
    <row r="11655" spans="1:3" ht="14.5" x14ac:dyDescent="0.35">
      <c r="A11655" s="104" t="s">
        <v>2521</v>
      </c>
      <c r="B11655" s="1">
        <v>44298</v>
      </c>
      <c r="C11655">
        <v>1</v>
      </c>
    </row>
    <row r="11656" spans="1:3" ht="14.5" x14ac:dyDescent="0.35">
      <c r="A11656" s="104" t="s">
        <v>1331</v>
      </c>
      <c r="B11656" s="1">
        <v>44298</v>
      </c>
      <c r="C11656">
        <v>200</v>
      </c>
    </row>
    <row r="11657" spans="1:3" ht="14.5" x14ac:dyDescent="0.35">
      <c r="A11657" s="104" t="s">
        <v>1638</v>
      </c>
      <c r="B11657" s="1">
        <v>44298</v>
      </c>
      <c r="C11657">
        <v>1</v>
      </c>
    </row>
    <row r="11658" spans="1:3" ht="14.5" x14ac:dyDescent="0.35">
      <c r="A11658" s="104" t="s">
        <v>1719</v>
      </c>
      <c r="B11658" s="1">
        <v>44298</v>
      </c>
      <c r="C11658">
        <v>2</v>
      </c>
    </row>
    <row r="11659" spans="1:3" ht="14.5" x14ac:dyDescent="0.35">
      <c r="A11659" s="104" t="s">
        <v>2521</v>
      </c>
      <c r="B11659" s="1">
        <v>44298</v>
      </c>
      <c r="C11659">
        <v>4</v>
      </c>
    </row>
    <row r="11660" spans="1:3" ht="14.5" x14ac:dyDescent="0.35">
      <c r="A11660" s="104" t="s">
        <v>2913</v>
      </c>
      <c r="B11660" s="1">
        <v>44298</v>
      </c>
      <c r="C11660">
        <v>1</v>
      </c>
    </row>
    <row r="11661" spans="1:3" ht="14.5" x14ac:dyDescent="0.35">
      <c r="A11661" s="104" t="s">
        <v>2595</v>
      </c>
      <c r="B11661" s="1">
        <v>44298</v>
      </c>
      <c r="C11661">
        <v>2</v>
      </c>
    </row>
    <row r="11662" spans="1:3" ht="14.5" x14ac:dyDescent="0.35">
      <c r="A11662" s="104" t="s">
        <v>4016</v>
      </c>
      <c r="B11662" s="1">
        <v>44298</v>
      </c>
      <c r="C11662">
        <v>8</v>
      </c>
    </row>
    <row r="11663" spans="1:3" ht="14.5" x14ac:dyDescent="0.35">
      <c r="A11663" s="104" t="s">
        <v>3410</v>
      </c>
      <c r="B11663" s="1">
        <v>44298</v>
      </c>
      <c r="C11663">
        <v>8</v>
      </c>
    </row>
    <row r="11664" spans="1:3" ht="14.5" x14ac:dyDescent="0.35">
      <c r="A11664" s="104" t="s">
        <v>1072</v>
      </c>
      <c r="B11664" s="1">
        <v>44298</v>
      </c>
      <c r="C11664">
        <v>4</v>
      </c>
    </row>
    <row r="11665" spans="1:3" ht="14.5" x14ac:dyDescent="0.35">
      <c r="A11665" s="104" t="s">
        <v>554</v>
      </c>
      <c r="B11665" s="1">
        <v>44298</v>
      </c>
      <c r="C11665">
        <v>3</v>
      </c>
    </row>
    <row r="11666" spans="1:3" ht="14.5" x14ac:dyDescent="0.35">
      <c r="A11666" s="104" t="s">
        <v>4017</v>
      </c>
      <c r="B11666" s="1">
        <v>44298</v>
      </c>
      <c r="C11666">
        <v>10</v>
      </c>
    </row>
    <row r="11667" spans="1:3" ht="14.5" x14ac:dyDescent="0.35">
      <c r="A11667" s="104" t="s">
        <v>33</v>
      </c>
      <c r="B11667" s="1">
        <v>44298</v>
      </c>
      <c r="C11667">
        <v>3</v>
      </c>
    </row>
    <row r="11668" spans="1:3" ht="14.5" x14ac:dyDescent="0.35">
      <c r="A11668" s="104" t="s">
        <v>825</v>
      </c>
      <c r="B11668" s="1">
        <v>44298</v>
      </c>
      <c r="C11668">
        <v>2</v>
      </c>
    </row>
    <row r="11669" spans="1:3" ht="14.5" x14ac:dyDescent="0.35">
      <c r="A11669" s="104" t="s">
        <v>15</v>
      </c>
      <c r="B11669" s="1">
        <v>44298</v>
      </c>
      <c r="C11669">
        <v>1</v>
      </c>
    </row>
    <row r="11670" spans="1:3" ht="14.5" x14ac:dyDescent="0.35">
      <c r="A11670" s="104" t="s">
        <v>462</v>
      </c>
      <c r="B11670" s="1">
        <v>44298</v>
      </c>
      <c r="C11670">
        <v>1</v>
      </c>
    </row>
    <row r="11671" spans="1:3" ht="14.5" x14ac:dyDescent="0.35">
      <c r="A11671" s="104" t="s">
        <v>151</v>
      </c>
      <c r="B11671" s="1">
        <v>44298</v>
      </c>
      <c r="C11671">
        <v>1</v>
      </c>
    </row>
    <row r="11672" spans="1:3" ht="14.5" x14ac:dyDescent="0.35">
      <c r="A11672" s="104" t="s">
        <v>163</v>
      </c>
      <c r="B11672" s="1">
        <v>44298</v>
      </c>
      <c r="C11672">
        <v>1</v>
      </c>
    </row>
    <row r="11673" spans="1:3" ht="14.5" x14ac:dyDescent="0.35">
      <c r="A11673" s="104" t="s">
        <v>2382</v>
      </c>
      <c r="B11673" s="1">
        <v>44298</v>
      </c>
      <c r="C11673">
        <v>12</v>
      </c>
    </row>
    <row r="11674" spans="1:3" ht="14.5" x14ac:dyDescent="0.35">
      <c r="A11674" s="104" t="s">
        <v>1356</v>
      </c>
      <c r="B11674" s="1">
        <v>44298</v>
      </c>
      <c r="C11674">
        <v>36</v>
      </c>
    </row>
    <row r="11675" spans="1:3" ht="14.5" x14ac:dyDescent="0.35">
      <c r="A11675" s="104" t="s">
        <v>1358</v>
      </c>
      <c r="B11675" s="1">
        <v>44298</v>
      </c>
      <c r="C11675">
        <v>16</v>
      </c>
    </row>
    <row r="11676" spans="1:3" ht="14.5" x14ac:dyDescent="0.35">
      <c r="A11676" s="104" t="s">
        <v>1074</v>
      </c>
      <c r="B11676" s="1">
        <v>44298</v>
      </c>
      <c r="C11676">
        <v>4</v>
      </c>
    </row>
    <row r="11677" spans="1:3" ht="14.5" x14ac:dyDescent="0.35">
      <c r="A11677" s="104" t="s">
        <v>1450</v>
      </c>
      <c r="B11677" s="1">
        <v>44298</v>
      </c>
      <c r="C11677">
        <v>16</v>
      </c>
    </row>
    <row r="11678" spans="1:3" ht="14.5" x14ac:dyDescent="0.35">
      <c r="A11678" s="104" t="s">
        <v>1675</v>
      </c>
      <c r="B11678" s="1">
        <v>44298</v>
      </c>
      <c r="C11678">
        <v>32</v>
      </c>
    </row>
    <row r="11679" spans="1:3" ht="14.5" x14ac:dyDescent="0.35">
      <c r="A11679" s="104" t="s">
        <v>1802</v>
      </c>
      <c r="B11679" s="1">
        <v>44298</v>
      </c>
      <c r="C11679">
        <v>16</v>
      </c>
    </row>
    <row r="11680" spans="1:3" ht="14.5" x14ac:dyDescent="0.35">
      <c r="A11680" s="104" t="s">
        <v>1859</v>
      </c>
      <c r="B11680" s="1">
        <v>44298</v>
      </c>
      <c r="C11680">
        <v>16</v>
      </c>
    </row>
    <row r="11681" spans="1:3" ht="14.5" x14ac:dyDescent="0.35">
      <c r="A11681" s="104" t="s">
        <v>171</v>
      </c>
      <c r="B11681" s="1">
        <v>44298</v>
      </c>
      <c r="C11681">
        <v>8</v>
      </c>
    </row>
    <row r="11682" spans="1:3" ht="14.5" x14ac:dyDescent="0.35">
      <c r="A11682" s="104" t="s">
        <v>1371</v>
      </c>
      <c r="B11682" s="1">
        <v>44298</v>
      </c>
      <c r="C11682">
        <v>2</v>
      </c>
    </row>
    <row r="11683" spans="1:3" ht="14.5" x14ac:dyDescent="0.35">
      <c r="A11683" s="104" t="s">
        <v>1658</v>
      </c>
      <c r="B11683" s="1">
        <v>44298</v>
      </c>
      <c r="C11683">
        <v>16</v>
      </c>
    </row>
    <row r="11684" spans="1:3" ht="14.5" x14ac:dyDescent="0.35">
      <c r="A11684" s="104" t="s">
        <v>2275</v>
      </c>
      <c r="B11684" s="1">
        <v>44298</v>
      </c>
      <c r="C11684">
        <v>16</v>
      </c>
    </row>
    <row r="11685" spans="1:3" ht="14.5" x14ac:dyDescent="0.35">
      <c r="A11685" s="104" t="s">
        <v>3591</v>
      </c>
      <c r="B11685" s="1">
        <v>44298</v>
      </c>
      <c r="C11685">
        <v>4</v>
      </c>
    </row>
    <row r="11686" spans="1:3" ht="14.5" x14ac:dyDescent="0.35">
      <c r="A11686" s="104" t="s">
        <v>1755</v>
      </c>
      <c r="B11686" s="1">
        <v>44298</v>
      </c>
      <c r="C11686">
        <v>16</v>
      </c>
    </row>
    <row r="11687" spans="1:3" ht="14.5" x14ac:dyDescent="0.35">
      <c r="A11687" s="104" t="s">
        <v>1941</v>
      </c>
      <c r="B11687" s="1">
        <v>44298</v>
      </c>
      <c r="C11687">
        <v>16</v>
      </c>
    </row>
    <row r="11688" spans="1:3" ht="14.5" x14ac:dyDescent="0.35">
      <c r="A11688" s="104" t="s">
        <v>249</v>
      </c>
      <c r="B11688" s="1">
        <v>44298</v>
      </c>
      <c r="C11688">
        <v>8</v>
      </c>
    </row>
    <row r="11689" spans="1:3" ht="14.5" x14ac:dyDescent="0.35">
      <c r="A11689" s="104" t="s">
        <v>1919</v>
      </c>
      <c r="B11689" s="1">
        <v>44298</v>
      </c>
      <c r="C11689">
        <v>16</v>
      </c>
    </row>
    <row r="11690" spans="1:3" ht="14.5" x14ac:dyDescent="0.35">
      <c r="A11690" s="104" t="s">
        <v>2170</v>
      </c>
      <c r="B11690" s="1">
        <v>44298</v>
      </c>
      <c r="C11690">
        <v>16</v>
      </c>
    </row>
    <row r="11691" spans="1:3" ht="14.5" x14ac:dyDescent="0.35">
      <c r="A11691" s="104" t="s">
        <v>2025</v>
      </c>
      <c r="B11691" s="1">
        <v>44298</v>
      </c>
      <c r="C11691">
        <v>12</v>
      </c>
    </row>
    <row r="11692" spans="1:3" ht="14.5" x14ac:dyDescent="0.35">
      <c r="A11692" s="104" t="s">
        <v>2060</v>
      </c>
      <c r="B11692" s="1">
        <v>44298</v>
      </c>
      <c r="C11692">
        <v>4</v>
      </c>
    </row>
    <row r="11693" spans="1:3" ht="14.5" x14ac:dyDescent="0.35">
      <c r="A11693" s="104" t="s">
        <v>4018</v>
      </c>
      <c r="B11693" s="1">
        <v>44298</v>
      </c>
      <c r="C11693">
        <v>4</v>
      </c>
    </row>
    <row r="11694" spans="1:3" ht="14.5" x14ac:dyDescent="0.35">
      <c r="A11694" s="104" t="s">
        <v>4019</v>
      </c>
      <c r="B11694" s="1">
        <v>44298</v>
      </c>
      <c r="C11694">
        <v>4</v>
      </c>
    </row>
    <row r="11695" spans="1:3" ht="14.5" x14ac:dyDescent="0.35">
      <c r="A11695" s="104" t="s">
        <v>2047</v>
      </c>
      <c r="B11695" s="1">
        <v>44298</v>
      </c>
      <c r="C11695">
        <v>8</v>
      </c>
    </row>
    <row r="11696" spans="1:3" ht="14.5" x14ac:dyDescent="0.35">
      <c r="A11696" s="104" t="s">
        <v>2746</v>
      </c>
      <c r="B11696" s="1">
        <v>44298</v>
      </c>
      <c r="C11696">
        <v>2</v>
      </c>
    </row>
    <row r="11697" spans="1:3" ht="14.5" x14ac:dyDescent="0.35">
      <c r="A11697" s="104" t="s">
        <v>2746</v>
      </c>
      <c r="B11697" s="1">
        <v>44298</v>
      </c>
      <c r="C11697">
        <v>2</v>
      </c>
    </row>
    <row r="11698" spans="1:3" ht="14.5" x14ac:dyDescent="0.35">
      <c r="A11698" s="104" t="s">
        <v>1680</v>
      </c>
      <c r="B11698" s="1">
        <v>44298</v>
      </c>
      <c r="C11698">
        <v>24</v>
      </c>
    </row>
    <row r="11699" spans="1:3" ht="14.5" x14ac:dyDescent="0.35">
      <c r="A11699" s="104" t="s">
        <v>3694</v>
      </c>
      <c r="B11699" s="1">
        <v>44298</v>
      </c>
      <c r="C11699">
        <v>12</v>
      </c>
    </row>
    <row r="11700" spans="1:3" ht="14.5" x14ac:dyDescent="0.35">
      <c r="A11700" s="104" t="s">
        <v>1491</v>
      </c>
      <c r="B11700" s="1">
        <v>44298</v>
      </c>
      <c r="C11700">
        <v>32</v>
      </c>
    </row>
    <row r="11701" spans="1:3" ht="14.5" x14ac:dyDescent="0.35">
      <c r="A11701" s="104" t="s">
        <v>1930</v>
      </c>
      <c r="B11701" s="1">
        <v>44298</v>
      </c>
      <c r="C11701">
        <v>16</v>
      </c>
    </row>
    <row r="11702" spans="1:3" ht="14.5" x14ac:dyDescent="0.35">
      <c r="A11702" s="104" t="s">
        <v>2161</v>
      </c>
      <c r="B11702" s="1">
        <v>44298</v>
      </c>
      <c r="C11702">
        <v>8</v>
      </c>
    </row>
    <row r="11703" spans="1:3" ht="14.5" x14ac:dyDescent="0.35">
      <c r="A11703" s="104" t="s">
        <v>1408</v>
      </c>
      <c r="B11703" s="1">
        <v>44298</v>
      </c>
      <c r="C11703">
        <v>80</v>
      </c>
    </row>
    <row r="11704" spans="1:3" ht="14.5" x14ac:dyDescent="0.35">
      <c r="A11704" s="104" t="s">
        <v>1947</v>
      </c>
      <c r="B11704" s="1">
        <v>44298</v>
      </c>
      <c r="C11704">
        <v>32</v>
      </c>
    </row>
    <row r="11705" spans="1:3" ht="14.5" x14ac:dyDescent="0.35">
      <c r="A11705" s="104" t="s">
        <v>1864</v>
      </c>
      <c r="B11705" s="1">
        <v>44298</v>
      </c>
      <c r="C11705">
        <v>8</v>
      </c>
    </row>
    <row r="11706" spans="1:3" ht="14.5" x14ac:dyDescent="0.35">
      <c r="A11706" s="104" t="s">
        <v>1438</v>
      </c>
      <c r="B11706" s="1">
        <v>44298</v>
      </c>
      <c r="C11706">
        <v>16</v>
      </c>
    </row>
    <row r="11707" spans="1:3" ht="14.5" x14ac:dyDescent="0.35">
      <c r="A11707" s="104" t="s">
        <v>1442</v>
      </c>
      <c r="B11707" s="1">
        <v>44298</v>
      </c>
      <c r="C11707">
        <v>16</v>
      </c>
    </row>
    <row r="11708" spans="1:3" ht="14.5" x14ac:dyDescent="0.35">
      <c r="A11708" s="104" t="s">
        <v>1444</v>
      </c>
      <c r="B11708" s="1">
        <v>44298</v>
      </c>
      <c r="C11708">
        <v>32</v>
      </c>
    </row>
    <row r="11709" spans="1:3" ht="14.5" x14ac:dyDescent="0.35">
      <c r="A11709" s="104" t="s">
        <v>1710</v>
      </c>
      <c r="B11709" s="1">
        <v>44298</v>
      </c>
      <c r="C11709">
        <v>16</v>
      </c>
    </row>
    <row r="11710" spans="1:3" ht="14.5" x14ac:dyDescent="0.35">
      <c r="A11710" s="104" t="s">
        <v>1571</v>
      </c>
      <c r="B11710" s="1">
        <v>44298</v>
      </c>
      <c r="C11710">
        <v>48</v>
      </c>
    </row>
    <row r="11711" spans="1:3" ht="14.5" x14ac:dyDescent="0.35">
      <c r="A11711" s="104" t="s">
        <v>1969</v>
      </c>
      <c r="B11711" s="1">
        <v>44298</v>
      </c>
      <c r="C11711">
        <v>50</v>
      </c>
    </row>
    <row r="11712" spans="1:3" ht="14.5" x14ac:dyDescent="0.35">
      <c r="A11712" s="104" t="s">
        <v>1421</v>
      </c>
      <c r="B11712" s="1">
        <v>44298</v>
      </c>
      <c r="C11712">
        <v>48</v>
      </c>
    </row>
    <row r="11713" spans="1:3" ht="14.5" x14ac:dyDescent="0.35">
      <c r="A11713" s="104" t="s">
        <v>1659</v>
      </c>
      <c r="B11713" s="1">
        <v>44298</v>
      </c>
      <c r="C11713">
        <v>40</v>
      </c>
    </row>
    <row r="11714" spans="1:3" ht="14.5" x14ac:dyDescent="0.35">
      <c r="A11714" s="104" t="s">
        <v>1679</v>
      </c>
      <c r="B11714" s="1">
        <v>44298</v>
      </c>
      <c r="C11714">
        <v>24</v>
      </c>
    </row>
    <row r="11715" spans="1:3" ht="14.5" x14ac:dyDescent="0.35">
      <c r="A11715" s="104" t="s">
        <v>3919</v>
      </c>
      <c r="B11715" s="1">
        <v>44298</v>
      </c>
      <c r="C11715">
        <v>8</v>
      </c>
    </row>
    <row r="11716" spans="1:3" ht="14.5" x14ac:dyDescent="0.35">
      <c r="A11716" s="104" t="s">
        <v>192</v>
      </c>
      <c r="B11716" s="1">
        <v>44298</v>
      </c>
      <c r="C11716">
        <v>8</v>
      </c>
    </row>
    <row r="11717" spans="1:3" ht="14.5" x14ac:dyDescent="0.35">
      <c r="A11717" s="104" t="s">
        <v>192</v>
      </c>
      <c r="B11717" s="1">
        <v>44298</v>
      </c>
      <c r="C11717">
        <v>8</v>
      </c>
    </row>
    <row r="11718" spans="1:3" ht="14.5" x14ac:dyDescent="0.35">
      <c r="A11718" s="104" t="s">
        <v>181</v>
      </c>
      <c r="B11718" s="1">
        <v>44298</v>
      </c>
      <c r="C11718">
        <v>3</v>
      </c>
    </row>
    <row r="11719" spans="1:3" ht="14.5" x14ac:dyDescent="0.35">
      <c r="A11719" s="104" t="s">
        <v>1461</v>
      </c>
      <c r="B11719" s="1">
        <v>44298</v>
      </c>
      <c r="C11719">
        <v>3</v>
      </c>
    </row>
    <row r="11720" spans="1:3" ht="14.5" x14ac:dyDescent="0.35">
      <c r="A11720" s="104" t="s">
        <v>1531</v>
      </c>
      <c r="B11720" s="1">
        <v>44298</v>
      </c>
      <c r="C11720">
        <v>16</v>
      </c>
    </row>
    <row r="11721" spans="1:3" ht="14.5" x14ac:dyDescent="0.35">
      <c r="A11721" s="104" t="s">
        <v>2042</v>
      </c>
      <c r="B11721" s="1">
        <v>44298</v>
      </c>
      <c r="C11721">
        <v>6</v>
      </c>
    </row>
    <row r="11722" spans="1:3" ht="14.5" x14ac:dyDescent="0.35">
      <c r="A11722" s="104" t="s">
        <v>1807</v>
      </c>
      <c r="B11722" s="1">
        <v>44298</v>
      </c>
      <c r="C11722">
        <v>60</v>
      </c>
    </row>
    <row r="11723" spans="1:3" ht="14.5" x14ac:dyDescent="0.35">
      <c r="A11723" s="104" t="s">
        <v>1470</v>
      </c>
      <c r="B11723" s="1">
        <v>44298</v>
      </c>
      <c r="C11723">
        <v>8</v>
      </c>
    </row>
    <row r="11724" spans="1:3" ht="14.5" x14ac:dyDescent="0.35">
      <c r="A11724" s="104" t="s">
        <v>9</v>
      </c>
      <c r="B11724" s="1">
        <v>44298</v>
      </c>
      <c r="C11724">
        <v>3</v>
      </c>
    </row>
    <row r="11725" spans="1:3" ht="14.5" x14ac:dyDescent="0.35">
      <c r="A11725" s="104" t="s">
        <v>3891</v>
      </c>
      <c r="B11725" s="1">
        <v>44298</v>
      </c>
      <c r="C11725">
        <v>25</v>
      </c>
    </row>
    <row r="11726" spans="1:3" ht="14.5" x14ac:dyDescent="0.35">
      <c r="A11726" s="104" t="s">
        <v>2037</v>
      </c>
      <c r="B11726" s="1">
        <v>44298</v>
      </c>
      <c r="C11726">
        <v>50</v>
      </c>
    </row>
    <row r="11727" spans="1:3" ht="14.5" x14ac:dyDescent="0.35">
      <c r="A11727" s="104" t="s">
        <v>33</v>
      </c>
      <c r="B11727" s="1">
        <v>44298</v>
      </c>
      <c r="C11727">
        <v>1</v>
      </c>
    </row>
    <row r="11728" spans="1:3" ht="14.5" x14ac:dyDescent="0.35">
      <c r="A11728" s="104" t="s">
        <v>34</v>
      </c>
      <c r="B11728" s="1">
        <v>44298</v>
      </c>
      <c r="C11728">
        <v>1</v>
      </c>
    </row>
    <row r="11729" spans="1:3" ht="14.5" x14ac:dyDescent="0.35">
      <c r="A11729" s="104" t="s">
        <v>2197</v>
      </c>
      <c r="B11729" s="1">
        <v>44298</v>
      </c>
      <c r="C11729">
        <v>25</v>
      </c>
    </row>
    <row r="11730" spans="1:3" ht="14.5" x14ac:dyDescent="0.35">
      <c r="A11730" s="104" t="s">
        <v>35</v>
      </c>
      <c r="B11730" s="1">
        <v>44298</v>
      </c>
      <c r="C11730">
        <v>5</v>
      </c>
    </row>
    <row r="11731" spans="1:3" ht="14.5" x14ac:dyDescent="0.35">
      <c r="A11731" s="104" t="s">
        <v>14</v>
      </c>
      <c r="B11731" s="1">
        <v>44298</v>
      </c>
      <c r="C11731">
        <v>1</v>
      </c>
    </row>
    <row r="11732" spans="1:3" ht="14.5" x14ac:dyDescent="0.35">
      <c r="A11732" s="104" t="s">
        <v>237</v>
      </c>
      <c r="B11732" s="1">
        <v>44298</v>
      </c>
      <c r="C11732">
        <v>1</v>
      </c>
    </row>
    <row r="11733" spans="1:3" ht="14.5" x14ac:dyDescent="0.35">
      <c r="A11733" s="104" t="s">
        <v>38</v>
      </c>
      <c r="B11733" s="1">
        <v>44298</v>
      </c>
      <c r="C11733">
        <v>1</v>
      </c>
    </row>
    <row r="11734" spans="1:3" ht="14.5" x14ac:dyDescent="0.35">
      <c r="A11734" s="104" t="s">
        <v>462</v>
      </c>
      <c r="B11734" s="1">
        <v>44298</v>
      </c>
      <c r="C11734">
        <v>1</v>
      </c>
    </row>
    <row r="11735" spans="1:3" ht="14.5" x14ac:dyDescent="0.35">
      <c r="A11735" s="104" t="s">
        <v>39</v>
      </c>
      <c r="B11735" s="1">
        <v>44298</v>
      </c>
      <c r="C11735">
        <v>1</v>
      </c>
    </row>
    <row r="11736" spans="1:3" ht="14.5" x14ac:dyDescent="0.35">
      <c r="A11736" s="104" t="s">
        <v>40</v>
      </c>
      <c r="B11736" s="1">
        <v>44298</v>
      </c>
      <c r="C11736">
        <v>1</v>
      </c>
    </row>
    <row r="11737" spans="1:3" ht="14.5" x14ac:dyDescent="0.35">
      <c r="A11737" s="104" t="s">
        <v>2237</v>
      </c>
      <c r="B11737" s="1">
        <v>44298</v>
      </c>
      <c r="C11737">
        <v>25</v>
      </c>
    </row>
    <row r="11738" spans="1:3" ht="14.5" x14ac:dyDescent="0.35">
      <c r="A11738" s="104" t="s">
        <v>125</v>
      </c>
      <c r="B11738" s="1">
        <v>44298</v>
      </c>
      <c r="C11738">
        <v>1</v>
      </c>
    </row>
    <row r="11739" spans="1:3" ht="14.5" x14ac:dyDescent="0.35">
      <c r="A11739" s="104" t="s">
        <v>1075</v>
      </c>
      <c r="B11739" s="1">
        <v>44298</v>
      </c>
      <c r="C11739">
        <v>1</v>
      </c>
    </row>
    <row r="11740" spans="1:3" ht="14.5" x14ac:dyDescent="0.35">
      <c r="A11740" s="104" t="s">
        <v>1523</v>
      </c>
      <c r="B11740" s="1">
        <v>44298</v>
      </c>
      <c r="C11740">
        <v>100</v>
      </c>
    </row>
    <row r="11741" spans="1:3" ht="14.5" x14ac:dyDescent="0.35">
      <c r="A11741" s="104" t="s">
        <v>41</v>
      </c>
      <c r="B11741" s="1">
        <v>44298</v>
      </c>
      <c r="C11741">
        <v>2</v>
      </c>
    </row>
    <row r="11742" spans="1:3" ht="14.5" x14ac:dyDescent="0.35">
      <c r="A11742" s="104" t="s">
        <v>2383</v>
      </c>
      <c r="B11742" s="1">
        <v>44298</v>
      </c>
      <c r="C11742">
        <v>4</v>
      </c>
    </row>
    <row r="11743" spans="1:3" ht="14.5" x14ac:dyDescent="0.35">
      <c r="A11743" s="104" t="s">
        <v>1356</v>
      </c>
      <c r="B11743" s="1">
        <v>44298</v>
      </c>
      <c r="C11743">
        <v>36</v>
      </c>
    </row>
    <row r="11744" spans="1:3" ht="14.5" x14ac:dyDescent="0.35">
      <c r="A11744" s="104" t="s">
        <v>2046</v>
      </c>
      <c r="B11744" s="1">
        <v>44298</v>
      </c>
      <c r="C11744">
        <v>16</v>
      </c>
    </row>
    <row r="11745" spans="1:3" ht="14.5" x14ac:dyDescent="0.35">
      <c r="A11745" s="104" t="s">
        <v>1923</v>
      </c>
      <c r="B11745" s="1">
        <v>44298</v>
      </c>
      <c r="C11745">
        <v>1</v>
      </c>
    </row>
    <row r="11746" spans="1:3" ht="14.5" x14ac:dyDescent="0.35">
      <c r="A11746" s="104" t="s">
        <v>1076</v>
      </c>
      <c r="B11746" s="1">
        <v>44298</v>
      </c>
      <c r="C11746">
        <v>4</v>
      </c>
    </row>
    <row r="11747" spans="1:3" ht="14.5" x14ac:dyDescent="0.35">
      <c r="A11747" s="104" t="s">
        <v>966</v>
      </c>
      <c r="B11747" s="1">
        <v>44298</v>
      </c>
      <c r="C11747">
        <v>16</v>
      </c>
    </row>
    <row r="11748" spans="1:3" ht="14.5" x14ac:dyDescent="0.35">
      <c r="A11748" s="104" t="s">
        <v>2271</v>
      </c>
      <c r="B11748" s="1">
        <v>44298</v>
      </c>
      <c r="C11748">
        <v>16</v>
      </c>
    </row>
    <row r="11749" spans="1:3" ht="14.5" x14ac:dyDescent="0.35">
      <c r="A11749" s="104" t="s">
        <v>3709</v>
      </c>
      <c r="B11749" s="1">
        <v>44298</v>
      </c>
      <c r="C11749">
        <v>16</v>
      </c>
    </row>
    <row r="11750" spans="1:3" ht="14.5" x14ac:dyDescent="0.35">
      <c r="A11750" s="104" t="s">
        <v>499</v>
      </c>
      <c r="B11750" s="1">
        <v>44298</v>
      </c>
      <c r="C11750">
        <v>8</v>
      </c>
    </row>
    <row r="11751" spans="1:3" ht="14.5" x14ac:dyDescent="0.35">
      <c r="A11751" s="104" t="s">
        <v>170</v>
      </c>
      <c r="B11751" s="1">
        <v>44298</v>
      </c>
      <c r="C11751">
        <v>4</v>
      </c>
    </row>
    <row r="11752" spans="1:3" ht="14.5" x14ac:dyDescent="0.35">
      <c r="A11752" s="104" t="s">
        <v>170</v>
      </c>
      <c r="B11752" s="1">
        <v>44298</v>
      </c>
      <c r="C11752">
        <v>4</v>
      </c>
    </row>
    <row r="11753" spans="1:3" ht="14.5" x14ac:dyDescent="0.35">
      <c r="A11753" s="104" t="s">
        <v>171</v>
      </c>
      <c r="B11753" s="1">
        <v>44298</v>
      </c>
      <c r="C11753">
        <v>8</v>
      </c>
    </row>
    <row r="11754" spans="1:3" ht="14.5" x14ac:dyDescent="0.35">
      <c r="A11754" s="104" t="s">
        <v>50</v>
      </c>
      <c r="B11754" s="1">
        <v>44298</v>
      </c>
      <c r="C11754">
        <v>16</v>
      </c>
    </row>
    <row r="11755" spans="1:3" ht="14.5" x14ac:dyDescent="0.35">
      <c r="A11755" s="104" t="s">
        <v>1473</v>
      </c>
      <c r="B11755" s="1">
        <v>44298</v>
      </c>
      <c r="C11755">
        <v>100</v>
      </c>
    </row>
    <row r="11756" spans="1:3" ht="14.5" x14ac:dyDescent="0.35">
      <c r="A11756" s="104" t="s">
        <v>3702</v>
      </c>
      <c r="B11756" s="1">
        <v>44298</v>
      </c>
      <c r="C11756">
        <v>5</v>
      </c>
    </row>
    <row r="11757" spans="1:3" ht="14.5" x14ac:dyDescent="0.35">
      <c r="A11757" s="104" t="s">
        <v>1375</v>
      </c>
      <c r="B11757" s="1">
        <v>44298</v>
      </c>
      <c r="C11757">
        <v>5</v>
      </c>
    </row>
    <row r="11758" spans="1:3" ht="14.5" x14ac:dyDescent="0.35">
      <c r="A11758" s="104" t="s">
        <v>1381</v>
      </c>
      <c r="B11758" s="1">
        <v>44298</v>
      </c>
      <c r="C11758">
        <v>4</v>
      </c>
    </row>
    <row r="11759" spans="1:3" ht="14.5" x14ac:dyDescent="0.35">
      <c r="A11759" s="104" t="s">
        <v>1381</v>
      </c>
      <c r="B11759" s="1">
        <v>44298</v>
      </c>
      <c r="C11759">
        <v>2</v>
      </c>
    </row>
    <row r="11760" spans="1:3" ht="14.5" x14ac:dyDescent="0.35">
      <c r="A11760" s="104" t="s">
        <v>4020</v>
      </c>
      <c r="B11760" s="1">
        <v>44298</v>
      </c>
      <c r="C11760">
        <v>50</v>
      </c>
    </row>
    <row r="11761" spans="1:3" ht="14.5" x14ac:dyDescent="0.35">
      <c r="A11761" s="104" t="s">
        <v>3110</v>
      </c>
      <c r="B11761" s="1">
        <v>44298</v>
      </c>
      <c r="C11761">
        <v>8</v>
      </c>
    </row>
    <row r="11762" spans="1:3" ht="14.5" x14ac:dyDescent="0.35">
      <c r="A11762" s="104" t="s">
        <v>2230</v>
      </c>
      <c r="B11762" s="1">
        <v>44298</v>
      </c>
      <c r="C11762">
        <v>16</v>
      </c>
    </row>
    <row r="11763" spans="1:3" ht="14.5" x14ac:dyDescent="0.35">
      <c r="A11763" s="104" t="s">
        <v>1396</v>
      </c>
      <c r="B11763" s="1">
        <v>44298</v>
      </c>
      <c r="C11763">
        <v>8</v>
      </c>
    </row>
    <row r="11764" spans="1:3" ht="14.5" x14ac:dyDescent="0.35">
      <c r="A11764" s="104" t="s">
        <v>196</v>
      </c>
      <c r="B11764" s="1">
        <v>44298</v>
      </c>
      <c r="C11764">
        <v>4</v>
      </c>
    </row>
    <row r="11765" spans="1:3" ht="14.5" x14ac:dyDescent="0.35">
      <c r="A11765" s="104" t="s">
        <v>57</v>
      </c>
      <c r="B11765" s="1">
        <v>44298</v>
      </c>
      <c r="C11765">
        <v>4</v>
      </c>
    </row>
    <row r="11766" spans="1:3" ht="14.5" x14ac:dyDescent="0.35">
      <c r="A11766" s="104" t="s">
        <v>261</v>
      </c>
      <c r="B11766" s="1">
        <v>44298</v>
      </c>
      <c r="C11766">
        <v>28</v>
      </c>
    </row>
    <row r="11767" spans="1:3" ht="14.5" x14ac:dyDescent="0.35">
      <c r="A11767" s="104" t="s">
        <v>282</v>
      </c>
      <c r="B11767" s="1">
        <v>44298</v>
      </c>
      <c r="C11767">
        <v>40</v>
      </c>
    </row>
    <row r="11768" spans="1:3" ht="14.5" x14ac:dyDescent="0.35">
      <c r="A11768" s="104" t="s">
        <v>2330</v>
      </c>
      <c r="B11768" s="1">
        <v>44298</v>
      </c>
      <c r="C11768">
        <v>8</v>
      </c>
    </row>
    <row r="11769" spans="1:3" ht="14.5" x14ac:dyDescent="0.35">
      <c r="A11769" s="104" t="s">
        <v>4021</v>
      </c>
      <c r="B11769" s="1">
        <v>44298</v>
      </c>
      <c r="C11769">
        <v>16</v>
      </c>
    </row>
    <row r="11770" spans="1:3" ht="14.5" x14ac:dyDescent="0.35">
      <c r="A11770" s="104" t="s">
        <v>3112</v>
      </c>
      <c r="B11770" s="1">
        <v>44298</v>
      </c>
      <c r="C11770">
        <v>2</v>
      </c>
    </row>
    <row r="11771" spans="1:3" ht="14.5" x14ac:dyDescent="0.35">
      <c r="A11771" s="104" t="s">
        <v>1964</v>
      </c>
      <c r="B11771" s="1">
        <v>44298</v>
      </c>
      <c r="C11771">
        <v>2</v>
      </c>
    </row>
    <row r="11772" spans="1:3" ht="14.5" x14ac:dyDescent="0.35">
      <c r="A11772" s="104" t="s">
        <v>3444</v>
      </c>
      <c r="B11772" s="1">
        <v>44298</v>
      </c>
      <c r="C11772">
        <v>6</v>
      </c>
    </row>
    <row r="11773" spans="1:3" ht="14.5" x14ac:dyDescent="0.35">
      <c r="A11773" s="104" t="s">
        <v>2540</v>
      </c>
      <c r="B11773" s="1">
        <v>44298</v>
      </c>
      <c r="C11773">
        <v>4</v>
      </c>
    </row>
    <row r="11774" spans="1:3" ht="14.5" x14ac:dyDescent="0.35">
      <c r="A11774" s="104" t="s">
        <v>3253</v>
      </c>
      <c r="B11774" s="1">
        <v>44298</v>
      </c>
      <c r="C11774">
        <v>8</v>
      </c>
    </row>
    <row r="11775" spans="1:3" ht="14.5" x14ac:dyDescent="0.35">
      <c r="A11775" s="104" t="s">
        <v>2534</v>
      </c>
      <c r="B11775" s="1">
        <v>44298</v>
      </c>
      <c r="C11775">
        <v>4</v>
      </c>
    </row>
    <row r="11776" spans="1:3" ht="14.5" x14ac:dyDescent="0.35">
      <c r="A11776" s="104" t="s">
        <v>3035</v>
      </c>
      <c r="B11776" s="1">
        <v>44298</v>
      </c>
      <c r="C11776">
        <v>2</v>
      </c>
    </row>
    <row r="11777" spans="1:3" ht="14.5" x14ac:dyDescent="0.35">
      <c r="A11777" s="104" t="s">
        <v>2663</v>
      </c>
      <c r="B11777" s="1">
        <v>44298</v>
      </c>
      <c r="C11777">
        <v>2</v>
      </c>
    </row>
    <row r="11778" spans="1:3" ht="14.5" x14ac:dyDescent="0.35">
      <c r="A11778" s="104" t="s">
        <v>1420</v>
      </c>
      <c r="B11778" s="1">
        <v>44298</v>
      </c>
      <c r="C11778">
        <v>6</v>
      </c>
    </row>
    <row r="11779" spans="1:3" ht="14.5" x14ac:dyDescent="0.35">
      <c r="A11779" s="104" t="s">
        <v>1943</v>
      </c>
      <c r="B11779" s="1">
        <v>44298</v>
      </c>
      <c r="C11779">
        <v>14</v>
      </c>
    </row>
    <row r="11780" spans="1:3" ht="14.5" x14ac:dyDescent="0.35">
      <c r="A11780" s="104" t="s">
        <v>2536</v>
      </c>
      <c r="B11780" s="1">
        <v>44298</v>
      </c>
      <c r="C11780">
        <v>4</v>
      </c>
    </row>
    <row r="11781" spans="1:3" ht="14.5" x14ac:dyDescent="0.35">
      <c r="A11781" s="104" t="s">
        <v>2884</v>
      </c>
      <c r="B11781" s="1">
        <v>44298</v>
      </c>
      <c r="C11781">
        <v>2</v>
      </c>
    </row>
    <row r="11782" spans="1:3" ht="14.5" x14ac:dyDescent="0.35">
      <c r="A11782" s="104" t="s">
        <v>2539</v>
      </c>
      <c r="B11782" s="1">
        <v>44298</v>
      </c>
      <c r="C11782">
        <v>2</v>
      </c>
    </row>
    <row r="11783" spans="1:3" ht="14.5" x14ac:dyDescent="0.35">
      <c r="A11783" s="104" t="s">
        <v>2708</v>
      </c>
      <c r="B11783" s="1">
        <v>44298</v>
      </c>
      <c r="C11783">
        <v>2</v>
      </c>
    </row>
    <row r="11784" spans="1:3" ht="14.5" x14ac:dyDescent="0.35">
      <c r="A11784" s="104" t="s">
        <v>3083</v>
      </c>
      <c r="B11784" s="1">
        <v>44298</v>
      </c>
      <c r="C11784">
        <v>4</v>
      </c>
    </row>
    <row r="11785" spans="1:3" ht="14.5" x14ac:dyDescent="0.35">
      <c r="A11785" s="104" t="s">
        <v>1959</v>
      </c>
      <c r="B11785" s="1">
        <v>44298</v>
      </c>
      <c r="C11785">
        <v>6</v>
      </c>
    </row>
    <row r="11786" spans="1:3" ht="14.5" x14ac:dyDescent="0.35">
      <c r="A11786" s="104" t="s">
        <v>4015</v>
      </c>
      <c r="B11786" s="1">
        <v>44298</v>
      </c>
      <c r="C11786">
        <v>4</v>
      </c>
    </row>
    <row r="11787" spans="1:3" ht="14.5" x14ac:dyDescent="0.35">
      <c r="A11787" s="104" t="s">
        <v>1680</v>
      </c>
      <c r="B11787" s="1">
        <v>44298</v>
      </c>
      <c r="C11787">
        <v>16</v>
      </c>
    </row>
    <row r="11788" spans="1:3" ht="14.5" x14ac:dyDescent="0.35">
      <c r="A11788" s="104" t="s">
        <v>3305</v>
      </c>
      <c r="B11788" s="1">
        <v>44298</v>
      </c>
      <c r="C11788">
        <v>2</v>
      </c>
    </row>
    <row r="11789" spans="1:3" ht="14.5" x14ac:dyDescent="0.35">
      <c r="A11789" s="104" t="s">
        <v>4022</v>
      </c>
      <c r="B11789" s="1">
        <v>44298</v>
      </c>
      <c r="C11789">
        <v>2</v>
      </c>
    </row>
    <row r="11790" spans="1:3" ht="14.5" x14ac:dyDescent="0.35">
      <c r="A11790" s="104" t="s">
        <v>3176</v>
      </c>
      <c r="B11790" s="1">
        <v>44298</v>
      </c>
      <c r="C11790">
        <v>24</v>
      </c>
    </row>
    <row r="11791" spans="1:3" ht="14.5" x14ac:dyDescent="0.35">
      <c r="A11791" s="104" t="s">
        <v>2896</v>
      </c>
      <c r="B11791" s="1">
        <v>44298</v>
      </c>
      <c r="C11791">
        <v>14</v>
      </c>
    </row>
    <row r="11792" spans="1:3" ht="14.5" x14ac:dyDescent="0.35">
      <c r="A11792" s="104" t="s">
        <v>2898</v>
      </c>
      <c r="B11792" s="1">
        <v>44298</v>
      </c>
      <c r="C11792">
        <v>8</v>
      </c>
    </row>
    <row r="11793" spans="1:3" ht="14.5" x14ac:dyDescent="0.35">
      <c r="A11793" s="104" t="s">
        <v>1445</v>
      </c>
      <c r="B11793" s="1">
        <v>44298</v>
      </c>
      <c r="C11793">
        <v>16</v>
      </c>
    </row>
    <row r="11794" spans="1:3" ht="14.5" x14ac:dyDescent="0.35">
      <c r="A11794" s="104" t="s">
        <v>1498</v>
      </c>
      <c r="B11794" s="1">
        <v>44298</v>
      </c>
      <c r="C11794">
        <v>20</v>
      </c>
    </row>
    <row r="11795" spans="1:3" ht="14.5" x14ac:dyDescent="0.35">
      <c r="A11795" s="104" t="s">
        <v>1547</v>
      </c>
      <c r="B11795" s="1">
        <v>44298</v>
      </c>
      <c r="C11795">
        <v>16</v>
      </c>
    </row>
    <row r="11796" spans="1:3" ht="14.5" x14ac:dyDescent="0.35">
      <c r="A11796" s="104" t="s">
        <v>1421</v>
      </c>
      <c r="B11796" s="1">
        <v>44298</v>
      </c>
      <c r="C11796">
        <v>32</v>
      </c>
    </row>
    <row r="11797" spans="1:3" ht="14.5" x14ac:dyDescent="0.35">
      <c r="A11797" s="104" t="s">
        <v>2679</v>
      </c>
      <c r="B11797" s="1">
        <v>44298</v>
      </c>
      <c r="C11797">
        <v>2</v>
      </c>
    </row>
    <row r="11798" spans="1:3" ht="14.5" x14ac:dyDescent="0.35">
      <c r="A11798" s="104" t="s">
        <v>2783</v>
      </c>
      <c r="B11798" s="1">
        <v>44298</v>
      </c>
      <c r="C11798">
        <v>8</v>
      </c>
    </row>
    <row r="11799" spans="1:3" ht="14.5" x14ac:dyDescent="0.35">
      <c r="A11799" s="104" t="s">
        <v>121</v>
      </c>
      <c r="B11799" s="1">
        <v>44298</v>
      </c>
      <c r="C11799">
        <v>2</v>
      </c>
    </row>
    <row r="11800" spans="1:3" ht="14.5" x14ac:dyDescent="0.35">
      <c r="A11800" s="104" t="s">
        <v>6</v>
      </c>
      <c r="B11800" s="1">
        <v>44298</v>
      </c>
      <c r="C11800">
        <v>14</v>
      </c>
    </row>
    <row r="11801" spans="1:3" ht="14.5" x14ac:dyDescent="0.35">
      <c r="A11801" s="104" t="s">
        <v>181</v>
      </c>
      <c r="B11801" s="1">
        <v>44298</v>
      </c>
      <c r="C11801">
        <v>4</v>
      </c>
    </row>
    <row r="11802" spans="1:3" ht="14.5" x14ac:dyDescent="0.35">
      <c r="A11802" s="104" t="s">
        <v>2042</v>
      </c>
      <c r="B11802" s="1">
        <v>44298</v>
      </c>
      <c r="C11802">
        <v>4</v>
      </c>
    </row>
    <row r="11803" spans="1:3" ht="14.5" x14ac:dyDescent="0.35">
      <c r="A11803" s="104" t="s">
        <v>1468</v>
      </c>
      <c r="B11803" s="1">
        <v>44298</v>
      </c>
      <c r="C11803">
        <v>34</v>
      </c>
    </row>
    <row r="11804" spans="1:3" ht="14.5" x14ac:dyDescent="0.35">
      <c r="A11804" s="104" t="s">
        <v>9</v>
      </c>
      <c r="B11804" s="1">
        <v>44298</v>
      </c>
      <c r="C11804">
        <v>5</v>
      </c>
    </row>
    <row r="11805" spans="1:3" ht="14.5" x14ac:dyDescent="0.35">
      <c r="A11805" s="104" t="s">
        <v>2381</v>
      </c>
      <c r="B11805" s="1">
        <v>44298</v>
      </c>
      <c r="C11805">
        <v>2</v>
      </c>
    </row>
    <row r="11806" spans="1:3" ht="14.5" x14ac:dyDescent="0.35">
      <c r="A11806" s="104" t="s">
        <v>10</v>
      </c>
      <c r="B11806" s="1">
        <v>44298</v>
      </c>
      <c r="C11806">
        <v>2</v>
      </c>
    </row>
    <row r="11807" spans="1:3" ht="14.5" x14ac:dyDescent="0.35">
      <c r="A11807" s="104" t="s">
        <v>3509</v>
      </c>
      <c r="B11807" s="1">
        <v>44298</v>
      </c>
      <c r="C11807">
        <v>1</v>
      </c>
    </row>
    <row r="11808" spans="1:3" ht="14.5" x14ac:dyDescent="0.35">
      <c r="A11808" s="104" t="s">
        <v>3177</v>
      </c>
      <c r="B11808" s="1">
        <v>44298</v>
      </c>
      <c r="C11808">
        <v>1</v>
      </c>
    </row>
    <row r="11809" spans="1:3" ht="14.5" x14ac:dyDescent="0.35">
      <c r="A11809" s="104" t="s">
        <v>1482</v>
      </c>
      <c r="B11809" s="1">
        <v>44298</v>
      </c>
      <c r="C11809">
        <v>3</v>
      </c>
    </row>
    <row r="11810" spans="1:3" ht="14.5" x14ac:dyDescent="0.35">
      <c r="A11810" s="104" t="s">
        <v>1450</v>
      </c>
      <c r="B11810" s="1">
        <v>44298</v>
      </c>
      <c r="C11810">
        <v>160</v>
      </c>
    </row>
    <row r="11811" spans="1:3" ht="14.5" x14ac:dyDescent="0.35">
      <c r="A11811" s="104" t="s">
        <v>1676</v>
      </c>
      <c r="B11811" s="1">
        <v>44298</v>
      </c>
      <c r="C11811">
        <v>225</v>
      </c>
    </row>
    <row r="11812" spans="1:3" ht="14.5" x14ac:dyDescent="0.35">
      <c r="A11812" s="104" t="s">
        <v>4023</v>
      </c>
      <c r="B11812" s="1">
        <v>44298</v>
      </c>
      <c r="C11812">
        <v>25</v>
      </c>
    </row>
    <row r="11813" spans="1:3" ht="14.5" x14ac:dyDescent="0.35">
      <c r="A11813" s="104" t="s">
        <v>1820</v>
      </c>
      <c r="B11813" s="1">
        <v>44298</v>
      </c>
      <c r="C11813">
        <v>75</v>
      </c>
    </row>
    <row r="11814" spans="1:3" ht="14.5" x14ac:dyDescent="0.35">
      <c r="A11814" s="104" t="s">
        <v>1368</v>
      </c>
      <c r="B11814" s="1">
        <v>44298</v>
      </c>
      <c r="C11814">
        <v>100</v>
      </c>
    </row>
    <row r="11815" spans="1:3" ht="14.5" x14ac:dyDescent="0.35">
      <c r="A11815" s="104" t="s">
        <v>1352</v>
      </c>
      <c r="B11815" s="1">
        <v>44298</v>
      </c>
      <c r="C11815">
        <v>100</v>
      </c>
    </row>
    <row r="11816" spans="1:3" ht="14.5" x14ac:dyDescent="0.35">
      <c r="A11816" s="104" t="s">
        <v>1376</v>
      </c>
      <c r="B11816" s="1">
        <v>44298</v>
      </c>
      <c r="C11816">
        <v>200</v>
      </c>
    </row>
    <row r="11817" spans="1:3" ht="14.5" x14ac:dyDescent="0.35">
      <c r="A11817" s="104" t="s">
        <v>1365</v>
      </c>
      <c r="B11817" s="1">
        <v>44298</v>
      </c>
      <c r="C11817">
        <v>300</v>
      </c>
    </row>
    <row r="11818" spans="1:3" ht="14.5" x14ac:dyDescent="0.35">
      <c r="A11818" s="104" t="s">
        <v>1507</v>
      </c>
      <c r="B11818" s="1">
        <v>44298</v>
      </c>
      <c r="C11818">
        <v>100</v>
      </c>
    </row>
    <row r="11819" spans="1:3" ht="14.5" x14ac:dyDescent="0.35">
      <c r="A11819" s="104" t="s">
        <v>1462</v>
      </c>
      <c r="B11819" s="1">
        <v>44298</v>
      </c>
      <c r="C11819">
        <v>100</v>
      </c>
    </row>
    <row r="11820" spans="1:3" ht="14.5" x14ac:dyDescent="0.35">
      <c r="A11820" s="104" t="s">
        <v>1327</v>
      </c>
      <c r="B11820" s="1">
        <v>44298</v>
      </c>
      <c r="C11820">
        <v>600</v>
      </c>
    </row>
    <row r="11821" spans="1:3" ht="14.5" x14ac:dyDescent="0.35">
      <c r="A11821" s="104" t="s">
        <v>1336</v>
      </c>
      <c r="B11821" s="1">
        <v>44298</v>
      </c>
      <c r="C11821">
        <v>300</v>
      </c>
    </row>
    <row r="11822" spans="1:3" ht="14.5" x14ac:dyDescent="0.35">
      <c r="A11822" s="104" t="s">
        <v>3161</v>
      </c>
      <c r="B11822" s="1">
        <v>44298</v>
      </c>
      <c r="C11822">
        <v>8</v>
      </c>
    </row>
    <row r="11823" spans="1:3" ht="14.5" x14ac:dyDescent="0.35">
      <c r="A11823" s="104" t="s">
        <v>4024</v>
      </c>
      <c r="B11823" s="1">
        <v>44298</v>
      </c>
      <c r="C11823">
        <v>8</v>
      </c>
    </row>
    <row r="11824" spans="1:3" ht="14.5" x14ac:dyDescent="0.35">
      <c r="A11824" s="104" t="s">
        <v>1389</v>
      </c>
      <c r="B11824" s="1">
        <v>44298</v>
      </c>
      <c r="C11824">
        <v>50</v>
      </c>
    </row>
    <row r="11825" spans="1:3" ht="14.5" x14ac:dyDescent="0.35">
      <c r="A11825" s="104" t="s">
        <v>1553</v>
      </c>
      <c r="B11825" s="1">
        <v>44298</v>
      </c>
      <c r="C11825">
        <v>100</v>
      </c>
    </row>
    <row r="11826" spans="1:3" ht="14.5" x14ac:dyDescent="0.35">
      <c r="A11826" s="104" t="s">
        <v>1812</v>
      </c>
      <c r="B11826" s="1">
        <v>44298</v>
      </c>
      <c r="C11826">
        <v>50</v>
      </c>
    </row>
    <row r="11827" spans="1:3" ht="14.5" x14ac:dyDescent="0.35">
      <c r="A11827" s="104" t="s">
        <v>1284</v>
      </c>
      <c r="B11827" s="1">
        <v>44298</v>
      </c>
      <c r="C11827">
        <v>300</v>
      </c>
    </row>
    <row r="11828" spans="1:3" ht="14.5" x14ac:dyDescent="0.35">
      <c r="A11828" s="104" t="s">
        <v>1383</v>
      </c>
      <c r="B11828" s="1">
        <v>44298</v>
      </c>
      <c r="C11828">
        <v>100</v>
      </c>
    </row>
    <row r="11829" spans="1:3" ht="14.5" x14ac:dyDescent="0.35">
      <c r="A11829" s="104" t="s">
        <v>1299</v>
      </c>
      <c r="B11829" s="1">
        <v>44298</v>
      </c>
      <c r="C11829">
        <v>700</v>
      </c>
    </row>
    <row r="11830" spans="1:3" ht="14.5" x14ac:dyDescent="0.35">
      <c r="A11830" s="104" t="s">
        <v>1556</v>
      </c>
      <c r="B11830" s="1">
        <v>44298</v>
      </c>
      <c r="C11830">
        <v>7</v>
      </c>
    </row>
    <row r="11831" spans="1:3" ht="14.5" x14ac:dyDescent="0.35">
      <c r="A11831" s="104" t="s">
        <v>1660</v>
      </c>
      <c r="B11831" s="1">
        <v>44299</v>
      </c>
      <c r="C11831">
        <v>150</v>
      </c>
    </row>
    <row r="11832" spans="1:3" ht="14.5" x14ac:dyDescent="0.35">
      <c r="A11832" s="104" t="s">
        <v>1660</v>
      </c>
      <c r="B11832" s="1">
        <v>44299</v>
      </c>
      <c r="C11832">
        <v>50</v>
      </c>
    </row>
    <row r="11833" spans="1:3" ht="14.5" x14ac:dyDescent="0.35">
      <c r="A11833" s="104" t="s">
        <v>1920</v>
      </c>
      <c r="B11833" s="1">
        <v>44299</v>
      </c>
      <c r="C11833">
        <v>112</v>
      </c>
    </row>
    <row r="11834" spans="1:3" ht="14.5" x14ac:dyDescent="0.35">
      <c r="A11834" s="104" t="s">
        <v>3981</v>
      </c>
      <c r="B11834" s="1">
        <v>44299</v>
      </c>
      <c r="C11834">
        <v>24</v>
      </c>
    </row>
    <row r="11835" spans="1:3" ht="14.5" x14ac:dyDescent="0.35">
      <c r="A11835" s="104" t="s">
        <v>4025</v>
      </c>
      <c r="B11835" s="1">
        <v>44299</v>
      </c>
      <c r="C11835">
        <v>12</v>
      </c>
    </row>
    <row r="11836" spans="1:3" ht="14.5" x14ac:dyDescent="0.35">
      <c r="A11836" s="104" t="s">
        <v>3983</v>
      </c>
      <c r="B11836" s="1">
        <v>44299</v>
      </c>
      <c r="C11836">
        <v>40</v>
      </c>
    </row>
    <row r="11837" spans="1:3" ht="14.5" x14ac:dyDescent="0.35">
      <c r="A11837" s="104" t="s">
        <v>658</v>
      </c>
      <c r="B11837" s="1">
        <v>44299</v>
      </c>
      <c r="C11837">
        <v>8</v>
      </c>
    </row>
    <row r="11838" spans="1:3" ht="14.5" x14ac:dyDescent="0.35">
      <c r="A11838" s="104" t="s">
        <v>1321</v>
      </c>
      <c r="B11838" s="1">
        <v>44299</v>
      </c>
      <c r="C11838">
        <v>2400</v>
      </c>
    </row>
    <row r="11839" spans="1:3" ht="14.5" x14ac:dyDescent="0.35">
      <c r="A11839" s="104" t="s">
        <v>4026</v>
      </c>
      <c r="B11839" s="1">
        <v>44299</v>
      </c>
      <c r="C11839">
        <v>4</v>
      </c>
    </row>
    <row r="11840" spans="1:3" ht="14.5" x14ac:dyDescent="0.35">
      <c r="A11840" s="104" t="s">
        <v>1341</v>
      </c>
      <c r="B11840" s="1">
        <v>44299</v>
      </c>
      <c r="C11840">
        <v>190</v>
      </c>
    </row>
    <row r="11841" spans="1:3" ht="14.5" x14ac:dyDescent="0.35">
      <c r="A11841" s="104" t="s">
        <v>4027</v>
      </c>
      <c r="B11841" s="1">
        <v>44299</v>
      </c>
      <c r="C11841">
        <v>31</v>
      </c>
    </row>
    <row r="11842" spans="1:3" ht="14.5" x14ac:dyDescent="0.35">
      <c r="A11842" s="104" t="s">
        <v>1341</v>
      </c>
      <c r="B11842" s="1">
        <v>44299</v>
      </c>
      <c r="C11842">
        <v>3990</v>
      </c>
    </row>
    <row r="11843" spans="1:3" ht="14.5" x14ac:dyDescent="0.35">
      <c r="A11843" s="104" t="s">
        <v>1459</v>
      </c>
      <c r="B11843" s="1">
        <v>44299</v>
      </c>
      <c r="C11843">
        <v>76</v>
      </c>
    </row>
    <row r="11844" spans="1:3" ht="14.5" x14ac:dyDescent="0.35">
      <c r="A11844" s="104" t="s">
        <v>63</v>
      </c>
      <c r="B11844" s="1">
        <v>44299</v>
      </c>
      <c r="C11844">
        <v>10</v>
      </c>
    </row>
    <row r="11845" spans="1:3" ht="14.5" x14ac:dyDescent="0.35">
      <c r="A11845" s="104" t="s">
        <v>63</v>
      </c>
      <c r="B11845" s="1">
        <v>44299</v>
      </c>
      <c r="C11845">
        <v>10</v>
      </c>
    </row>
    <row r="11846" spans="1:3" ht="14.5" x14ac:dyDescent="0.35">
      <c r="A11846" s="104" t="s">
        <v>63</v>
      </c>
      <c r="B11846" s="1">
        <v>44299</v>
      </c>
      <c r="C11846">
        <v>10</v>
      </c>
    </row>
    <row r="11847" spans="1:3" ht="14.5" x14ac:dyDescent="0.35">
      <c r="A11847" s="104" t="s">
        <v>594</v>
      </c>
      <c r="B11847" s="1">
        <v>44299</v>
      </c>
      <c r="C11847">
        <v>20</v>
      </c>
    </row>
    <row r="11848" spans="1:3" ht="14.5" x14ac:dyDescent="0.35">
      <c r="A11848" s="104" t="s">
        <v>4028</v>
      </c>
      <c r="B11848" s="1">
        <v>44299</v>
      </c>
      <c r="C11848">
        <v>4</v>
      </c>
    </row>
    <row r="11849" spans="1:3" ht="14.5" x14ac:dyDescent="0.35">
      <c r="A11849" s="104" t="s">
        <v>1324</v>
      </c>
      <c r="B11849" s="1">
        <v>44299</v>
      </c>
      <c r="C11849">
        <v>16</v>
      </c>
    </row>
    <row r="11850" spans="1:3" ht="14.5" x14ac:dyDescent="0.35">
      <c r="A11850" s="104" t="s">
        <v>1364</v>
      </c>
      <c r="B11850" s="1">
        <v>44299</v>
      </c>
      <c r="C11850">
        <v>5</v>
      </c>
    </row>
    <row r="11851" spans="1:3" ht="14.5" x14ac:dyDescent="0.35">
      <c r="A11851" s="104" t="s">
        <v>493</v>
      </c>
      <c r="B11851" s="1">
        <v>44299</v>
      </c>
      <c r="C11851">
        <v>3</v>
      </c>
    </row>
    <row r="11852" spans="1:3" ht="14.5" x14ac:dyDescent="0.35">
      <c r="A11852" s="104" t="s">
        <v>4029</v>
      </c>
      <c r="B11852" s="1">
        <v>44299</v>
      </c>
      <c r="C11852">
        <v>8</v>
      </c>
    </row>
    <row r="11853" spans="1:3" ht="14.5" x14ac:dyDescent="0.35">
      <c r="A11853" s="104" t="s">
        <v>637</v>
      </c>
      <c r="B11853" s="1">
        <v>44299</v>
      </c>
      <c r="C11853">
        <v>12</v>
      </c>
    </row>
    <row r="11854" spans="1:3" ht="14.5" x14ac:dyDescent="0.35">
      <c r="A11854" s="104" t="s">
        <v>1315</v>
      </c>
      <c r="B11854" s="1">
        <v>44299</v>
      </c>
      <c r="C11854">
        <v>5</v>
      </c>
    </row>
    <row r="11855" spans="1:3" ht="14.5" x14ac:dyDescent="0.35">
      <c r="A11855" s="104" t="s">
        <v>3093</v>
      </c>
      <c r="B11855" s="1">
        <v>44299</v>
      </c>
      <c r="C11855">
        <v>3</v>
      </c>
    </row>
    <row r="11856" spans="1:3" ht="14.5" x14ac:dyDescent="0.35">
      <c r="A11856" s="104" t="s">
        <v>1315</v>
      </c>
      <c r="B11856" s="1">
        <v>44299</v>
      </c>
      <c r="C11856">
        <v>9</v>
      </c>
    </row>
    <row r="11857" spans="1:3" ht="14.5" x14ac:dyDescent="0.35">
      <c r="A11857" s="104" t="s">
        <v>3854</v>
      </c>
      <c r="B11857" s="1">
        <v>44299</v>
      </c>
      <c r="C11857">
        <v>6</v>
      </c>
    </row>
    <row r="11858" spans="1:3" ht="14.5" x14ac:dyDescent="0.35">
      <c r="A11858" s="104" t="s">
        <v>3854</v>
      </c>
      <c r="B11858" s="1">
        <v>44299</v>
      </c>
      <c r="C11858">
        <v>10</v>
      </c>
    </row>
    <row r="11859" spans="1:3" ht="14.5" x14ac:dyDescent="0.35">
      <c r="A11859" s="104" t="s">
        <v>3256</v>
      </c>
      <c r="B11859" s="1">
        <v>44299</v>
      </c>
      <c r="C11859">
        <v>4</v>
      </c>
    </row>
    <row r="11860" spans="1:3" ht="14.5" x14ac:dyDescent="0.35">
      <c r="A11860" s="104" t="s">
        <v>658</v>
      </c>
      <c r="B11860" s="1">
        <v>44299</v>
      </c>
      <c r="C11860">
        <v>2</v>
      </c>
    </row>
    <row r="11861" spans="1:3" ht="14.5" x14ac:dyDescent="0.35">
      <c r="A11861" s="104" t="s">
        <v>1794</v>
      </c>
      <c r="B11861" s="1">
        <v>44299</v>
      </c>
      <c r="C11861">
        <v>100</v>
      </c>
    </row>
    <row r="11862" spans="1:3" ht="14.5" x14ac:dyDescent="0.35">
      <c r="A11862" s="104" t="s">
        <v>4030</v>
      </c>
      <c r="B11862" s="1">
        <v>44299</v>
      </c>
      <c r="C11862">
        <v>10</v>
      </c>
    </row>
    <row r="11863" spans="1:3" ht="14.5" x14ac:dyDescent="0.35">
      <c r="A11863" s="104" t="s">
        <v>13</v>
      </c>
      <c r="B11863" s="1">
        <v>44299</v>
      </c>
      <c r="C11863">
        <v>5</v>
      </c>
    </row>
    <row r="11864" spans="1:3" ht="14.5" x14ac:dyDescent="0.35">
      <c r="A11864" s="104" t="s">
        <v>14</v>
      </c>
      <c r="B11864" s="1">
        <v>44299</v>
      </c>
      <c r="C11864">
        <v>3</v>
      </c>
    </row>
    <row r="11865" spans="1:3" ht="14.5" x14ac:dyDescent="0.35">
      <c r="A11865" s="104" t="s">
        <v>122</v>
      </c>
      <c r="B11865" s="1">
        <v>44299</v>
      </c>
      <c r="C11865">
        <v>2</v>
      </c>
    </row>
    <row r="11866" spans="1:3" ht="14.5" x14ac:dyDescent="0.35">
      <c r="A11866" s="104" t="s">
        <v>1576</v>
      </c>
      <c r="B11866" s="1">
        <v>44299</v>
      </c>
      <c r="C11866">
        <v>100</v>
      </c>
    </row>
    <row r="11867" spans="1:3" ht="14.5" x14ac:dyDescent="0.35">
      <c r="A11867" s="104" t="s">
        <v>2030</v>
      </c>
      <c r="B11867" s="1">
        <v>44299</v>
      </c>
      <c r="C11867">
        <v>2</v>
      </c>
    </row>
    <row r="11868" spans="1:3" ht="14.5" x14ac:dyDescent="0.35">
      <c r="A11868" s="104" t="s">
        <v>1569</v>
      </c>
      <c r="B11868" s="1">
        <v>44299</v>
      </c>
      <c r="C11868">
        <v>48</v>
      </c>
    </row>
    <row r="11869" spans="1:3" ht="14.5" x14ac:dyDescent="0.35">
      <c r="A11869" s="104" t="s">
        <v>1863</v>
      </c>
      <c r="B11869" s="1">
        <v>44299</v>
      </c>
      <c r="C11869">
        <v>8</v>
      </c>
    </row>
    <row r="11870" spans="1:3" ht="14.5" x14ac:dyDescent="0.35">
      <c r="A11870" s="104" t="s">
        <v>1821</v>
      </c>
      <c r="B11870" s="1">
        <v>44299</v>
      </c>
      <c r="C11870">
        <v>8</v>
      </c>
    </row>
    <row r="11871" spans="1:3" ht="14.5" x14ac:dyDescent="0.35">
      <c r="A11871" s="104" t="s">
        <v>1571</v>
      </c>
      <c r="B11871" s="1">
        <v>44299</v>
      </c>
      <c r="C11871">
        <v>16</v>
      </c>
    </row>
    <row r="11872" spans="1:3" ht="14.5" x14ac:dyDescent="0.35">
      <c r="A11872" s="104" t="s">
        <v>1570</v>
      </c>
      <c r="B11872" s="1">
        <v>44299</v>
      </c>
      <c r="C11872">
        <v>4</v>
      </c>
    </row>
    <row r="11873" spans="1:3" ht="14.5" x14ac:dyDescent="0.35">
      <c r="A11873" s="104" t="s">
        <v>6</v>
      </c>
      <c r="B11873" s="1">
        <v>44299</v>
      </c>
      <c r="C11873">
        <v>8</v>
      </c>
    </row>
    <row r="11874" spans="1:3" ht="14.5" x14ac:dyDescent="0.35">
      <c r="A11874" s="104" t="s">
        <v>181</v>
      </c>
      <c r="B11874" s="1">
        <v>44299</v>
      </c>
      <c r="C11874">
        <v>5</v>
      </c>
    </row>
    <row r="11875" spans="1:3" ht="14.5" x14ac:dyDescent="0.35">
      <c r="A11875" s="104" t="s">
        <v>3736</v>
      </c>
      <c r="B11875" s="1">
        <v>44299</v>
      </c>
      <c r="C11875">
        <v>3</v>
      </c>
    </row>
    <row r="11876" spans="1:3" ht="14.5" x14ac:dyDescent="0.35">
      <c r="A11876" s="104" t="s">
        <v>3338</v>
      </c>
      <c r="B11876" s="1">
        <v>44299</v>
      </c>
      <c r="C11876">
        <v>1</v>
      </c>
    </row>
    <row r="11877" spans="1:3" ht="14.5" x14ac:dyDescent="0.35">
      <c r="A11877" s="104" t="s">
        <v>1305</v>
      </c>
      <c r="B11877" s="1">
        <v>44299</v>
      </c>
      <c r="C11877">
        <v>1</v>
      </c>
    </row>
    <row r="11878" spans="1:3" ht="14.5" x14ac:dyDescent="0.35">
      <c r="A11878" s="104" t="s">
        <v>3344</v>
      </c>
      <c r="B11878" s="1">
        <v>44299</v>
      </c>
      <c r="C11878">
        <v>2</v>
      </c>
    </row>
    <row r="11879" spans="1:3" ht="14.5" x14ac:dyDescent="0.35">
      <c r="A11879" s="104" t="s">
        <v>1663</v>
      </c>
      <c r="B11879" s="1">
        <v>44299</v>
      </c>
      <c r="C11879">
        <v>1</v>
      </c>
    </row>
    <row r="11880" spans="1:3" ht="14.5" x14ac:dyDescent="0.35">
      <c r="A11880" s="104" t="s">
        <v>2683</v>
      </c>
      <c r="B11880" s="1">
        <v>44299</v>
      </c>
      <c r="C11880">
        <v>3</v>
      </c>
    </row>
    <row r="11881" spans="1:3" ht="14.5" x14ac:dyDescent="0.35">
      <c r="A11881" s="104" t="s">
        <v>1063</v>
      </c>
      <c r="B11881" s="1">
        <v>44299</v>
      </c>
      <c r="C11881">
        <v>12</v>
      </c>
    </row>
    <row r="11882" spans="1:3" ht="14.5" x14ac:dyDescent="0.35">
      <c r="A11882" s="104" t="s">
        <v>3607</v>
      </c>
      <c r="B11882" s="1">
        <v>44299</v>
      </c>
      <c r="C11882">
        <v>2</v>
      </c>
    </row>
    <row r="11883" spans="1:3" ht="14.5" x14ac:dyDescent="0.35">
      <c r="A11883" s="104" t="s">
        <v>1659</v>
      </c>
      <c r="B11883" s="1">
        <v>44299</v>
      </c>
      <c r="C11883">
        <v>8</v>
      </c>
    </row>
    <row r="11884" spans="1:3" ht="14.5" x14ac:dyDescent="0.35">
      <c r="A11884" s="104" t="s">
        <v>2380</v>
      </c>
      <c r="B11884" s="1">
        <v>44299</v>
      </c>
      <c r="C11884">
        <v>1</v>
      </c>
    </row>
    <row r="11885" spans="1:3" ht="14.5" x14ac:dyDescent="0.35">
      <c r="A11885" s="104" t="s">
        <v>2799</v>
      </c>
      <c r="B11885" s="1">
        <v>44299</v>
      </c>
      <c r="C11885">
        <v>1</v>
      </c>
    </row>
    <row r="11886" spans="1:3" ht="14.5" x14ac:dyDescent="0.35">
      <c r="A11886" s="104" t="s">
        <v>1585</v>
      </c>
      <c r="B11886" s="1">
        <v>44299</v>
      </c>
      <c r="C11886">
        <v>1</v>
      </c>
    </row>
    <row r="11887" spans="1:3" ht="14.5" x14ac:dyDescent="0.35">
      <c r="A11887" s="104" t="s">
        <v>4031</v>
      </c>
      <c r="B11887" s="1">
        <v>44299</v>
      </c>
      <c r="C11887">
        <v>1</v>
      </c>
    </row>
    <row r="11888" spans="1:3" ht="14.5" x14ac:dyDescent="0.35">
      <c r="A11888" s="104" t="s">
        <v>3220</v>
      </c>
      <c r="B11888" s="1">
        <v>44299</v>
      </c>
      <c r="C11888">
        <v>1</v>
      </c>
    </row>
    <row r="11889" spans="1:3" ht="14.5" x14ac:dyDescent="0.35">
      <c r="A11889" s="104" t="s">
        <v>1558</v>
      </c>
      <c r="B11889" s="1">
        <v>44299</v>
      </c>
      <c r="C11889">
        <v>1</v>
      </c>
    </row>
    <row r="11890" spans="1:3" ht="14.5" x14ac:dyDescent="0.35">
      <c r="A11890" s="104" t="s">
        <v>2799</v>
      </c>
      <c r="B11890" s="1">
        <v>44299</v>
      </c>
      <c r="C11890">
        <v>2</v>
      </c>
    </row>
    <row r="11891" spans="1:3" ht="14.5" x14ac:dyDescent="0.35">
      <c r="A11891" s="104" t="s">
        <v>1889</v>
      </c>
      <c r="B11891" s="1">
        <v>44299</v>
      </c>
      <c r="C11891">
        <v>1</v>
      </c>
    </row>
    <row r="11892" spans="1:3" ht="14.5" x14ac:dyDescent="0.35">
      <c r="A11892" s="104" t="s">
        <v>2380</v>
      </c>
      <c r="B11892" s="1">
        <v>44299</v>
      </c>
      <c r="C11892">
        <v>2</v>
      </c>
    </row>
    <row r="11893" spans="1:3" ht="14.5" x14ac:dyDescent="0.35">
      <c r="A11893" s="104" t="s">
        <v>1558</v>
      </c>
      <c r="B11893" s="1">
        <v>44299</v>
      </c>
      <c r="C11893">
        <v>1</v>
      </c>
    </row>
    <row r="11894" spans="1:3" ht="14.5" x14ac:dyDescent="0.35">
      <c r="A11894" s="104" t="s">
        <v>2185</v>
      </c>
      <c r="B11894" s="1">
        <v>44299</v>
      </c>
      <c r="C11894">
        <v>1</v>
      </c>
    </row>
    <row r="11895" spans="1:3" ht="14.5" x14ac:dyDescent="0.35">
      <c r="A11895" s="104" t="s">
        <v>1583</v>
      </c>
      <c r="B11895" s="1">
        <v>44299</v>
      </c>
      <c r="C11895">
        <v>1</v>
      </c>
    </row>
    <row r="11896" spans="1:3" ht="14.5" x14ac:dyDescent="0.35">
      <c r="A11896" s="104" t="s">
        <v>1663</v>
      </c>
      <c r="B11896" s="1">
        <v>44299</v>
      </c>
      <c r="C11896">
        <v>1</v>
      </c>
    </row>
    <row r="11897" spans="1:3" ht="14.5" x14ac:dyDescent="0.35">
      <c r="A11897" s="104" t="s">
        <v>2037</v>
      </c>
      <c r="B11897" s="1">
        <v>44299</v>
      </c>
      <c r="C11897">
        <v>10</v>
      </c>
    </row>
    <row r="11898" spans="1:3" ht="14.5" x14ac:dyDescent="0.35">
      <c r="A11898" s="104" t="s">
        <v>33</v>
      </c>
      <c r="B11898" s="1">
        <v>44299</v>
      </c>
      <c r="C11898">
        <v>4</v>
      </c>
    </row>
    <row r="11899" spans="1:3" ht="14.5" x14ac:dyDescent="0.35">
      <c r="A11899" s="104" t="s">
        <v>161</v>
      </c>
      <c r="B11899" s="1">
        <v>44299</v>
      </c>
      <c r="C11899">
        <v>1</v>
      </c>
    </row>
    <row r="11900" spans="1:3" ht="14.5" x14ac:dyDescent="0.35">
      <c r="A11900" s="104" t="s">
        <v>12</v>
      </c>
      <c r="B11900" s="1">
        <v>44299</v>
      </c>
      <c r="C11900">
        <v>2</v>
      </c>
    </row>
    <row r="11901" spans="1:3" ht="14.5" x14ac:dyDescent="0.35">
      <c r="A11901" s="104" t="s">
        <v>13</v>
      </c>
      <c r="B11901" s="1">
        <v>44299</v>
      </c>
      <c r="C11901">
        <v>1</v>
      </c>
    </row>
    <row r="11902" spans="1:3" ht="14.5" x14ac:dyDescent="0.35">
      <c r="A11902" s="104" t="s">
        <v>91</v>
      </c>
      <c r="B11902" s="1">
        <v>44299</v>
      </c>
      <c r="C11902">
        <v>1</v>
      </c>
    </row>
    <row r="11903" spans="1:3" ht="14.5" x14ac:dyDescent="0.35">
      <c r="A11903" s="104" t="s">
        <v>462</v>
      </c>
      <c r="B11903" s="1">
        <v>44299</v>
      </c>
      <c r="C11903">
        <v>2</v>
      </c>
    </row>
    <row r="11904" spans="1:3" ht="14.5" x14ac:dyDescent="0.35">
      <c r="A11904" s="104" t="s">
        <v>41</v>
      </c>
      <c r="B11904" s="1">
        <v>44299</v>
      </c>
      <c r="C11904">
        <v>1</v>
      </c>
    </row>
    <row r="11905" spans="1:3" ht="14.5" x14ac:dyDescent="0.35">
      <c r="A11905" s="104" t="s">
        <v>1713</v>
      </c>
      <c r="B11905" s="1">
        <v>44299</v>
      </c>
      <c r="C11905">
        <v>36</v>
      </c>
    </row>
    <row r="11906" spans="1:3" ht="14.5" x14ac:dyDescent="0.35">
      <c r="A11906" s="104" t="s">
        <v>1356</v>
      </c>
      <c r="B11906" s="1">
        <v>44299</v>
      </c>
      <c r="C11906">
        <v>40</v>
      </c>
    </row>
    <row r="11907" spans="1:3" ht="14.5" x14ac:dyDescent="0.35">
      <c r="A11907" s="104" t="s">
        <v>1358</v>
      </c>
      <c r="B11907" s="1">
        <v>44299</v>
      </c>
      <c r="C11907">
        <v>16</v>
      </c>
    </row>
    <row r="11908" spans="1:3" ht="14.5" x14ac:dyDescent="0.35">
      <c r="A11908" s="104" t="s">
        <v>165</v>
      </c>
      <c r="B11908" s="1">
        <v>44299</v>
      </c>
      <c r="C11908">
        <v>8</v>
      </c>
    </row>
    <row r="11909" spans="1:3" ht="14.5" x14ac:dyDescent="0.35">
      <c r="A11909" s="104" t="s">
        <v>275</v>
      </c>
      <c r="B11909" s="1">
        <v>44299</v>
      </c>
      <c r="C11909">
        <v>8</v>
      </c>
    </row>
    <row r="11910" spans="1:3" ht="14.5" x14ac:dyDescent="0.35">
      <c r="A11910" s="104" t="s">
        <v>243</v>
      </c>
      <c r="B11910" s="1">
        <v>44299</v>
      </c>
      <c r="C11910">
        <v>4</v>
      </c>
    </row>
    <row r="11911" spans="1:3" ht="14.5" x14ac:dyDescent="0.35">
      <c r="A11911" s="104" t="s">
        <v>1823</v>
      </c>
      <c r="B11911" s="1">
        <v>44299</v>
      </c>
      <c r="C11911">
        <v>16</v>
      </c>
    </row>
    <row r="11912" spans="1:3" ht="14.5" x14ac:dyDescent="0.35">
      <c r="A11912" s="104" t="s">
        <v>1450</v>
      </c>
      <c r="B11912" s="1">
        <v>44299</v>
      </c>
      <c r="C11912">
        <v>16</v>
      </c>
    </row>
    <row r="11913" spans="1:3" ht="14.5" x14ac:dyDescent="0.35">
      <c r="A11913" s="104" t="s">
        <v>1371</v>
      </c>
      <c r="B11913" s="1">
        <v>44299</v>
      </c>
      <c r="C11913">
        <v>2</v>
      </c>
    </row>
    <row r="11914" spans="1:3" ht="14.5" x14ac:dyDescent="0.35">
      <c r="A11914" s="104" t="s">
        <v>3028</v>
      </c>
      <c r="B11914" s="1">
        <v>44299</v>
      </c>
      <c r="C11914">
        <v>1</v>
      </c>
    </row>
    <row r="11915" spans="1:3" ht="14.5" x14ac:dyDescent="0.35">
      <c r="A11915" s="104" t="s">
        <v>3646</v>
      </c>
      <c r="B11915" s="1">
        <v>44299</v>
      </c>
      <c r="C11915">
        <v>1</v>
      </c>
    </row>
    <row r="11916" spans="1:3" ht="14.5" x14ac:dyDescent="0.35">
      <c r="A11916" s="104" t="s">
        <v>2214</v>
      </c>
      <c r="B11916" s="1">
        <v>44299</v>
      </c>
      <c r="C11916">
        <v>1</v>
      </c>
    </row>
    <row r="11917" spans="1:3" ht="14.5" x14ac:dyDescent="0.35">
      <c r="A11917" s="104" t="s">
        <v>4032</v>
      </c>
      <c r="B11917" s="1">
        <v>44299</v>
      </c>
      <c r="C11917">
        <v>16</v>
      </c>
    </row>
    <row r="11918" spans="1:3" ht="14.5" x14ac:dyDescent="0.35">
      <c r="A11918" s="104" t="s">
        <v>2279</v>
      </c>
      <c r="B11918" s="1">
        <v>44299</v>
      </c>
      <c r="C11918">
        <v>16</v>
      </c>
    </row>
    <row r="11919" spans="1:3" ht="14.5" x14ac:dyDescent="0.35">
      <c r="A11919" s="104" t="s">
        <v>1396</v>
      </c>
      <c r="B11919" s="1">
        <v>44299</v>
      </c>
      <c r="C11919">
        <v>12</v>
      </c>
    </row>
    <row r="11920" spans="1:3" ht="14.5" x14ac:dyDescent="0.35">
      <c r="A11920" s="104" t="s">
        <v>1396</v>
      </c>
      <c r="B11920" s="1">
        <v>44299</v>
      </c>
      <c r="C11920">
        <v>4</v>
      </c>
    </row>
    <row r="11921" spans="1:3" ht="14.5" x14ac:dyDescent="0.35">
      <c r="A11921" s="104" t="s">
        <v>2273</v>
      </c>
      <c r="B11921" s="1">
        <v>44299</v>
      </c>
      <c r="C11921">
        <v>32</v>
      </c>
    </row>
    <row r="11922" spans="1:3" ht="14.5" x14ac:dyDescent="0.35">
      <c r="A11922" s="104" t="s">
        <v>1398</v>
      </c>
      <c r="B11922" s="1">
        <v>44299</v>
      </c>
      <c r="C11922">
        <v>16</v>
      </c>
    </row>
    <row r="11923" spans="1:3" ht="14.5" x14ac:dyDescent="0.35">
      <c r="A11923" s="104" t="s">
        <v>1400</v>
      </c>
      <c r="B11923" s="1">
        <v>44299</v>
      </c>
      <c r="C11923">
        <v>32</v>
      </c>
    </row>
    <row r="11924" spans="1:3" ht="14.5" x14ac:dyDescent="0.35">
      <c r="A11924" s="104" t="s">
        <v>196</v>
      </c>
      <c r="B11924" s="1">
        <v>44299</v>
      </c>
      <c r="C11924">
        <v>16</v>
      </c>
    </row>
    <row r="11925" spans="1:3" ht="14.5" x14ac:dyDescent="0.35">
      <c r="A11925" s="104" t="s">
        <v>148</v>
      </c>
      <c r="B11925" s="1">
        <v>44299</v>
      </c>
      <c r="C11925">
        <v>4</v>
      </c>
    </row>
    <row r="11926" spans="1:3" ht="14.5" x14ac:dyDescent="0.35">
      <c r="A11926" s="104" t="s">
        <v>53</v>
      </c>
      <c r="B11926" s="1">
        <v>44299</v>
      </c>
      <c r="C11926">
        <v>8</v>
      </c>
    </row>
    <row r="11927" spans="1:3" ht="14.5" x14ac:dyDescent="0.35">
      <c r="A11927" s="104" t="s">
        <v>197</v>
      </c>
      <c r="B11927" s="1">
        <v>44299</v>
      </c>
      <c r="C11927">
        <v>8</v>
      </c>
    </row>
    <row r="11928" spans="1:3" ht="14.5" x14ac:dyDescent="0.35">
      <c r="A11928" s="104" t="s">
        <v>54</v>
      </c>
      <c r="B11928" s="1">
        <v>44299</v>
      </c>
      <c r="C11928">
        <v>4</v>
      </c>
    </row>
    <row r="11929" spans="1:3" ht="14.5" x14ac:dyDescent="0.35">
      <c r="A11929" s="104" t="s">
        <v>1866</v>
      </c>
      <c r="B11929" s="1">
        <v>44299</v>
      </c>
      <c r="C11929">
        <v>16</v>
      </c>
    </row>
    <row r="11930" spans="1:3" ht="14.5" x14ac:dyDescent="0.35">
      <c r="A11930" s="104" t="s">
        <v>2304</v>
      </c>
      <c r="B11930" s="1">
        <v>44299</v>
      </c>
      <c r="C11930">
        <v>12</v>
      </c>
    </row>
    <row r="11931" spans="1:3" ht="14.5" x14ac:dyDescent="0.35">
      <c r="A11931" s="104" t="s">
        <v>3700</v>
      </c>
      <c r="B11931" s="1">
        <v>44299</v>
      </c>
      <c r="C11931">
        <v>12</v>
      </c>
    </row>
    <row r="11932" spans="1:3" ht="14.5" x14ac:dyDescent="0.35">
      <c r="A11932" s="104" t="s">
        <v>3700</v>
      </c>
      <c r="B11932" s="1">
        <v>44299</v>
      </c>
      <c r="C11932">
        <v>4</v>
      </c>
    </row>
    <row r="11933" spans="1:3" ht="14.5" x14ac:dyDescent="0.35">
      <c r="A11933" s="104" t="s">
        <v>1514</v>
      </c>
      <c r="B11933" s="1">
        <v>44299</v>
      </c>
      <c r="C11933">
        <v>8</v>
      </c>
    </row>
    <row r="11934" spans="1:3" ht="14.5" x14ac:dyDescent="0.35">
      <c r="A11934" s="104" t="s">
        <v>2049</v>
      </c>
      <c r="B11934" s="1">
        <v>44299</v>
      </c>
      <c r="C11934">
        <v>8</v>
      </c>
    </row>
    <row r="11935" spans="1:3" ht="14.5" x14ac:dyDescent="0.35">
      <c r="A11935" s="104" t="s">
        <v>3008</v>
      </c>
      <c r="B11935" s="1">
        <v>44299</v>
      </c>
      <c r="C11935">
        <v>2</v>
      </c>
    </row>
    <row r="11936" spans="1:3" ht="14.5" x14ac:dyDescent="0.35">
      <c r="A11936" s="104" t="s">
        <v>4026</v>
      </c>
      <c r="B11936" s="1">
        <v>44299</v>
      </c>
      <c r="C11936">
        <v>4</v>
      </c>
    </row>
    <row r="11937" spans="1:3" ht="14.5" x14ac:dyDescent="0.35">
      <c r="A11937" s="104" t="s">
        <v>2814</v>
      </c>
      <c r="B11937" s="1">
        <v>44299</v>
      </c>
      <c r="C11937">
        <v>8</v>
      </c>
    </row>
    <row r="11938" spans="1:3" ht="14.5" x14ac:dyDescent="0.35">
      <c r="A11938" s="104" t="s">
        <v>1415</v>
      </c>
      <c r="B11938" s="1">
        <v>44299</v>
      </c>
      <c r="C11938">
        <v>12</v>
      </c>
    </row>
    <row r="11939" spans="1:3" ht="14.5" x14ac:dyDescent="0.35">
      <c r="A11939" s="104" t="s">
        <v>2665</v>
      </c>
      <c r="B11939" s="1">
        <v>44299</v>
      </c>
      <c r="C11939">
        <v>2</v>
      </c>
    </row>
    <row r="11940" spans="1:3" ht="14.5" x14ac:dyDescent="0.35">
      <c r="A11940" s="104" t="s">
        <v>3077</v>
      </c>
      <c r="B11940" s="1">
        <v>44299</v>
      </c>
      <c r="C11940">
        <v>2</v>
      </c>
    </row>
    <row r="11941" spans="1:3" ht="14.5" x14ac:dyDescent="0.35">
      <c r="A11941" s="104" t="s">
        <v>3592</v>
      </c>
      <c r="B11941" s="1">
        <v>44299</v>
      </c>
      <c r="C11941">
        <v>8</v>
      </c>
    </row>
    <row r="11942" spans="1:3" ht="14.5" x14ac:dyDescent="0.35">
      <c r="A11942" s="104" t="s">
        <v>1922</v>
      </c>
      <c r="B11942" s="1">
        <v>44299</v>
      </c>
      <c r="C11942">
        <v>24</v>
      </c>
    </row>
    <row r="11943" spans="1:3" ht="14.5" x14ac:dyDescent="0.35">
      <c r="A11943" s="104" t="s">
        <v>2541</v>
      </c>
      <c r="B11943" s="1">
        <v>44299</v>
      </c>
      <c r="C11943">
        <v>2</v>
      </c>
    </row>
    <row r="11944" spans="1:3" ht="14.5" x14ac:dyDescent="0.35">
      <c r="A11944" s="104" t="s">
        <v>1948</v>
      </c>
      <c r="B11944" s="1">
        <v>44299</v>
      </c>
      <c r="C11944">
        <v>8</v>
      </c>
    </row>
    <row r="11945" spans="1:3" ht="14.5" x14ac:dyDescent="0.35">
      <c r="A11945" s="104" t="s">
        <v>3162</v>
      </c>
      <c r="B11945" s="1">
        <v>44299</v>
      </c>
      <c r="C11945">
        <v>12</v>
      </c>
    </row>
    <row r="11946" spans="1:3" ht="14.5" x14ac:dyDescent="0.35">
      <c r="A11946" s="104" t="s">
        <v>2745</v>
      </c>
      <c r="B11946" s="1">
        <v>44299</v>
      </c>
      <c r="C11946">
        <v>1</v>
      </c>
    </row>
    <row r="11947" spans="1:3" ht="14.5" x14ac:dyDescent="0.35">
      <c r="A11947" s="104" t="s">
        <v>1680</v>
      </c>
      <c r="B11947" s="1">
        <v>44299</v>
      </c>
      <c r="C11947">
        <v>16</v>
      </c>
    </row>
    <row r="11948" spans="1:3" ht="14.5" x14ac:dyDescent="0.35">
      <c r="A11948" s="104" t="s">
        <v>1445</v>
      </c>
      <c r="B11948" s="1">
        <v>44299</v>
      </c>
      <c r="C11948">
        <v>24</v>
      </c>
    </row>
    <row r="11949" spans="1:3" ht="14.5" x14ac:dyDescent="0.35">
      <c r="A11949" s="104" t="s">
        <v>1710</v>
      </c>
      <c r="B11949" s="1">
        <v>44299</v>
      </c>
      <c r="C11949">
        <v>16</v>
      </c>
    </row>
    <row r="11950" spans="1:3" ht="14.5" x14ac:dyDescent="0.35">
      <c r="A11950" s="104" t="s">
        <v>1421</v>
      </c>
      <c r="B11950" s="1">
        <v>44299</v>
      </c>
      <c r="C11950">
        <v>16</v>
      </c>
    </row>
    <row r="11951" spans="1:3" ht="14.5" x14ac:dyDescent="0.35">
      <c r="A11951" s="104" t="s">
        <v>1659</v>
      </c>
      <c r="B11951" s="1">
        <v>44299</v>
      </c>
      <c r="C11951">
        <v>8</v>
      </c>
    </row>
    <row r="11952" spans="1:3" ht="14.5" x14ac:dyDescent="0.35">
      <c r="A11952" s="104" t="s">
        <v>1679</v>
      </c>
      <c r="B11952" s="1">
        <v>44299</v>
      </c>
      <c r="C11952">
        <v>8</v>
      </c>
    </row>
    <row r="11953" spans="1:3" ht="14.5" x14ac:dyDescent="0.35">
      <c r="A11953" s="104" t="s">
        <v>60</v>
      </c>
      <c r="B11953" s="1">
        <v>44299</v>
      </c>
      <c r="C11953">
        <v>1</v>
      </c>
    </row>
    <row r="11954" spans="1:3" ht="14.5" x14ac:dyDescent="0.35">
      <c r="A11954" s="104" t="s">
        <v>6</v>
      </c>
      <c r="B11954" s="1">
        <v>44299</v>
      </c>
      <c r="C11954">
        <v>3</v>
      </c>
    </row>
    <row r="11955" spans="1:3" ht="14.5" x14ac:dyDescent="0.35">
      <c r="A11955" s="104" t="s">
        <v>1826</v>
      </c>
      <c r="B11955" s="1">
        <v>44299</v>
      </c>
      <c r="C11955">
        <v>16</v>
      </c>
    </row>
    <row r="11956" spans="1:3" ht="14.5" x14ac:dyDescent="0.35">
      <c r="A11956" s="104" t="s">
        <v>1468</v>
      </c>
      <c r="B11956" s="1">
        <v>44299</v>
      </c>
      <c r="C11956">
        <v>2</v>
      </c>
    </row>
    <row r="11957" spans="1:3" ht="14.5" x14ac:dyDescent="0.35">
      <c r="A11957" s="104" t="s">
        <v>1504</v>
      </c>
      <c r="B11957" s="1">
        <v>44299</v>
      </c>
      <c r="C11957">
        <v>16</v>
      </c>
    </row>
    <row r="11958" spans="1:3" ht="14.5" x14ac:dyDescent="0.35">
      <c r="A11958" s="104" t="s">
        <v>1470</v>
      </c>
      <c r="B11958" s="1">
        <v>44299</v>
      </c>
      <c r="C11958">
        <v>6</v>
      </c>
    </row>
    <row r="11959" spans="1:3" ht="14.5" x14ac:dyDescent="0.35">
      <c r="A11959" s="104" t="s">
        <v>9</v>
      </c>
      <c r="B11959" s="1">
        <v>44299</v>
      </c>
      <c r="C11959">
        <v>1</v>
      </c>
    </row>
    <row r="11960" spans="1:3" ht="14.5" x14ac:dyDescent="0.35">
      <c r="A11960" s="104" t="s">
        <v>553</v>
      </c>
      <c r="B11960" s="1">
        <v>44299</v>
      </c>
      <c r="C11960">
        <v>1</v>
      </c>
    </row>
    <row r="11961" spans="1:3" ht="14.5" x14ac:dyDescent="0.35">
      <c r="A11961" s="104" t="s">
        <v>4033</v>
      </c>
      <c r="B11961" s="1">
        <v>44299</v>
      </c>
      <c r="C11961">
        <v>1</v>
      </c>
    </row>
    <row r="11962" spans="1:3" ht="14.5" x14ac:dyDescent="0.35">
      <c r="A11962" s="104" t="s">
        <v>2918</v>
      </c>
      <c r="B11962" s="1">
        <v>44299</v>
      </c>
      <c r="C11962">
        <v>2</v>
      </c>
    </row>
    <row r="11963" spans="1:3" ht="14.5" x14ac:dyDescent="0.35">
      <c r="A11963" s="104" t="s">
        <v>2206</v>
      </c>
      <c r="B11963" s="1">
        <v>44299</v>
      </c>
      <c r="C11963">
        <v>5</v>
      </c>
    </row>
    <row r="11964" spans="1:3" ht="14.5" x14ac:dyDescent="0.35">
      <c r="A11964" s="104" t="s">
        <v>1304</v>
      </c>
      <c r="B11964" s="1">
        <v>44299</v>
      </c>
      <c r="C11964">
        <v>300</v>
      </c>
    </row>
    <row r="11965" spans="1:3" ht="14.5" x14ac:dyDescent="0.35">
      <c r="A11965" s="104" t="s">
        <v>2355</v>
      </c>
      <c r="B11965" s="1">
        <v>44299</v>
      </c>
      <c r="C11965">
        <v>4</v>
      </c>
    </row>
    <row r="11966" spans="1:3" ht="14.5" x14ac:dyDescent="0.35">
      <c r="A11966" s="104" t="s">
        <v>2483</v>
      </c>
      <c r="B11966" s="1">
        <v>44299</v>
      </c>
      <c r="C11966">
        <v>100</v>
      </c>
    </row>
    <row r="11967" spans="1:3" ht="14.5" x14ac:dyDescent="0.35">
      <c r="A11967" s="104" t="s">
        <v>4034</v>
      </c>
      <c r="B11967" s="1">
        <v>44299</v>
      </c>
      <c r="C11967">
        <v>25</v>
      </c>
    </row>
    <row r="11968" spans="1:3" ht="14.5" x14ac:dyDescent="0.35">
      <c r="A11968" s="104" t="s">
        <v>1066</v>
      </c>
      <c r="B11968" s="1">
        <v>44299</v>
      </c>
      <c r="C11968">
        <v>1</v>
      </c>
    </row>
    <row r="11969" spans="1:3" ht="14.5" x14ac:dyDescent="0.35">
      <c r="A11969" s="104" t="s">
        <v>2222</v>
      </c>
      <c r="B11969" s="1">
        <v>44299</v>
      </c>
      <c r="C11969">
        <v>10</v>
      </c>
    </row>
    <row r="11970" spans="1:3" ht="14.5" x14ac:dyDescent="0.35">
      <c r="A11970" s="104" t="s">
        <v>2240</v>
      </c>
      <c r="B11970" s="1">
        <v>44299</v>
      </c>
      <c r="C11970">
        <v>25</v>
      </c>
    </row>
    <row r="11971" spans="1:3" ht="14.5" x14ac:dyDescent="0.35">
      <c r="A11971" s="104" t="s">
        <v>1713</v>
      </c>
      <c r="B11971" s="1">
        <v>44299</v>
      </c>
      <c r="C11971">
        <v>4</v>
      </c>
    </row>
    <row r="11972" spans="1:3" ht="14.5" x14ac:dyDescent="0.35">
      <c r="A11972" s="104" t="s">
        <v>3415</v>
      </c>
      <c r="B11972" s="1">
        <v>44299</v>
      </c>
      <c r="C11972">
        <v>4</v>
      </c>
    </row>
    <row r="11973" spans="1:3" ht="14.5" x14ac:dyDescent="0.35">
      <c r="A11973" s="104" t="s">
        <v>3256</v>
      </c>
      <c r="B11973" s="1">
        <v>44299</v>
      </c>
      <c r="C11973">
        <v>1</v>
      </c>
    </row>
    <row r="11974" spans="1:3" ht="14.5" x14ac:dyDescent="0.35">
      <c r="A11974" s="104" t="s">
        <v>1321</v>
      </c>
      <c r="B11974" s="1">
        <v>44299</v>
      </c>
      <c r="C11974">
        <v>200</v>
      </c>
    </row>
    <row r="11975" spans="1:3" ht="14.5" x14ac:dyDescent="0.35">
      <c r="A11975" s="104" t="s">
        <v>4035</v>
      </c>
      <c r="B11975" s="1">
        <v>44299</v>
      </c>
      <c r="C11975">
        <v>32</v>
      </c>
    </row>
    <row r="11976" spans="1:3" ht="14.5" x14ac:dyDescent="0.35">
      <c r="A11976" s="104" t="s">
        <v>4036</v>
      </c>
      <c r="B11976" s="1">
        <v>44299</v>
      </c>
      <c r="C11976">
        <v>16</v>
      </c>
    </row>
    <row r="11977" spans="1:3" ht="14.5" x14ac:dyDescent="0.35">
      <c r="A11977" s="104" t="s">
        <v>2166</v>
      </c>
      <c r="B11977" s="1">
        <v>44299</v>
      </c>
      <c r="C11977">
        <v>32</v>
      </c>
    </row>
    <row r="11978" spans="1:3" ht="14.5" x14ac:dyDescent="0.35">
      <c r="A11978" s="104" t="s">
        <v>1593</v>
      </c>
      <c r="B11978" s="1">
        <v>44299</v>
      </c>
      <c r="C11978">
        <v>50</v>
      </c>
    </row>
    <row r="11979" spans="1:3" ht="14.5" x14ac:dyDescent="0.35">
      <c r="A11979" s="104" t="s">
        <v>2685</v>
      </c>
      <c r="B11979" s="1">
        <v>44299</v>
      </c>
      <c r="C11979">
        <v>16</v>
      </c>
    </row>
    <row r="11980" spans="1:3" ht="14.5" x14ac:dyDescent="0.35">
      <c r="A11980" s="104" t="s">
        <v>3789</v>
      </c>
      <c r="B11980" s="1">
        <v>44299</v>
      </c>
      <c r="C11980">
        <v>12</v>
      </c>
    </row>
    <row r="11981" spans="1:3" ht="14.5" x14ac:dyDescent="0.35">
      <c r="A11981" s="104" t="s">
        <v>1569</v>
      </c>
      <c r="B11981" s="1">
        <v>44299</v>
      </c>
      <c r="C11981">
        <v>44</v>
      </c>
    </row>
    <row r="11982" spans="1:3" ht="14.5" x14ac:dyDescent="0.35">
      <c r="A11982" s="104" t="s">
        <v>1549</v>
      </c>
      <c r="B11982" s="1">
        <v>44299</v>
      </c>
      <c r="C11982">
        <v>50</v>
      </c>
    </row>
    <row r="11983" spans="1:3" ht="14.5" x14ac:dyDescent="0.35">
      <c r="A11983" s="104" t="s">
        <v>2339</v>
      </c>
      <c r="B11983" s="1">
        <v>44299</v>
      </c>
      <c r="C11983">
        <v>4</v>
      </c>
    </row>
    <row r="11984" spans="1:3" ht="14.5" x14ac:dyDescent="0.35">
      <c r="A11984" s="104" t="s">
        <v>2014</v>
      </c>
      <c r="B11984" s="1">
        <v>44299</v>
      </c>
      <c r="C11984">
        <v>16</v>
      </c>
    </row>
    <row r="11985" spans="1:3" ht="14.5" x14ac:dyDescent="0.35">
      <c r="A11985" s="104" t="s">
        <v>2942</v>
      </c>
      <c r="B11985" s="1">
        <v>44299</v>
      </c>
      <c r="C11985">
        <v>2</v>
      </c>
    </row>
    <row r="11986" spans="1:3" ht="14.5" x14ac:dyDescent="0.35">
      <c r="A11986" s="104" t="s">
        <v>2229</v>
      </c>
      <c r="B11986" s="1">
        <v>44299</v>
      </c>
      <c r="C11986">
        <v>2</v>
      </c>
    </row>
    <row r="11987" spans="1:3" ht="14.5" x14ac:dyDescent="0.35">
      <c r="A11987" s="104" t="s">
        <v>1405</v>
      </c>
      <c r="B11987" s="1">
        <v>44299</v>
      </c>
      <c r="C11987">
        <v>16</v>
      </c>
    </row>
    <row r="11988" spans="1:3" ht="14.5" x14ac:dyDescent="0.35">
      <c r="A11988" s="104" t="s">
        <v>2579</v>
      </c>
      <c r="B11988" s="1">
        <v>44299</v>
      </c>
      <c r="C11988">
        <v>4</v>
      </c>
    </row>
    <row r="11989" spans="1:3" ht="14.5" x14ac:dyDescent="0.35">
      <c r="A11989" s="104" t="s">
        <v>1919</v>
      </c>
      <c r="B11989" s="1">
        <v>44299</v>
      </c>
      <c r="C11989">
        <v>8</v>
      </c>
    </row>
    <row r="11990" spans="1:3" ht="14.5" x14ac:dyDescent="0.35">
      <c r="A11990" s="104" t="s">
        <v>3378</v>
      </c>
      <c r="B11990" s="1">
        <v>44299</v>
      </c>
      <c r="C11990">
        <v>12</v>
      </c>
    </row>
    <row r="11991" spans="1:3" ht="14.5" x14ac:dyDescent="0.35">
      <c r="A11991" s="104" t="s">
        <v>1716</v>
      </c>
      <c r="B11991" s="1">
        <v>44299</v>
      </c>
      <c r="C11991">
        <v>4</v>
      </c>
    </row>
    <row r="11992" spans="1:3" ht="14.5" x14ac:dyDescent="0.35">
      <c r="A11992" s="104" t="s">
        <v>4037</v>
      </c>
      <c r="B11992" s="1">
        <v>44299</v>
      </c>
      <c r="C11992">
        <v>1</v>
      </c>
    </row>
    <row r="11993" spans="1:3" ht="14.5" x14ac:dyDescent="0.35">
      <c r="A11993" s="104" t="s">
        <v>4037</v>
      </c>
      <c r="B11993" s="1">
        <v>44299</v>
      </c>
      <c r="C11993">
        <v>1</v>
      </c>
    </row>
    <row r="11994" spans="1:3" ht="14.5" x14ac:dyDescent="0.35">
      <c r="A11994" s="104" t="s">
        <v>2233</v>
      </c>
      <c r="B11994" s="1">
        <v>44299</v>
      </c>
      <c r="C11994">
        <v>1</v>
      </c>
    </row>
    <row r="11995" spans="1:3" ht="14.5" x14ac:dyDescent="0.35">
      <c r="A11995" s="104" t="s">
        <v>2921</v>
      </c>
      <c r="B11995" s="1">
        <v>44299</v>
      </c>
      <c r="C11995">
        <v>1</v>
      </c>
    </row>
    <row r="11996" spans="1:3" ht="14.5" x14ac:dyDescent="0.35">
      <c r="A11996" s="104" t="s">
        <v>2690</v>
      </c>
      <c r="B11996" s="1">
        <v>44299</v>
      </c>
      <c r="C11996">
        <v>2</v>
      </c>
    </row>
    <row r="11997" spans="1:3" ht="14.5" x14ac:dyDescent="0.35">
      <c r="A11997" s="104" t="s">
        <v>3500</v>
      </c>
      <c r="B11997" s="1">
        <v>44299</v>
      </c>
      <c r="C11997">
        <v>1</v>
      </c>
    </row>
    <row r="11998" spans="1:3" ht="14.5" x14ac:dyDescent="0.35">
      <c r="A11998" s="104" t="s">
        <v>3859</v>
      </c>
      <c r="B11998" s="1">
        <v>44299</v>
      </c>
      <c r="C11998">
        <v>2</v>
      </c>
    </row>
    <row r="11999" spans="1:3" ht="14.5" x14ac:dyDescent="0.35">
      <c r="A11999" s="104" t="s">
        <v>3007</v>
      </c>
      <c r="B11999" s="1">
        <v>44299</v>
      </c>
      <c r="C11999">
        <v>8</v>
      </c>
    </row>
    <row r="12000" spans="1:3" ht="14.5" x14ac:dyDescent="0.35">
      <c r="A12000" s="104" t="s">
        <v>2877</v>
      </c>
      <c r="B12000" s="1">
        <v>44299</v>
      </c>
      <c r="C12000">
        <v>8</v>
      </c>
    </row>
    <row r="12001" spans="1:3" ht="14.5" x14ac:dyDescent="0.35">
      <c r="A12001" s="104" t="s">
        <v>2659</v>
      </c>
      <c r="B12001" s="1">
        <v>44299</v>
      </c>
      <c r="C12001">
        <v>2</v>
      </c>
    </row>
    <row r="12002" spans="1:3" ht="14.5" x14ac:dyDescent="0.35">
      <c r="A12002" s="104" t="s">
        <v>2658</v>
      </c>
      <c r="B12002" s="1">
        <v>44299</v>
      </c>
      <c r="C12002">
        <v>2</v>
      </c>
    </row>
    <row r="12003" spans="1:3" ht="14.5" x14ac:dyDescent="0.35">
      <c r="A12003" s="104" t="s">
        <v>4038</v>
      </c>
      <c r="B12003" s="1">
        <v>44299</v>
      </c>
      <c r="C12003">
        <v>2</v>
      </c>
    </row>
    <row r="12004" spans="1:3" ht="14.5" x14ac:dyDescent="0.35">
      <c r="A12004" s="104" t="s">
        <v>4039</v>
      </c>
      <c r="B12004" s="1">
        <v>44299</v>
      </c>
      <c r="C12004">
        <v>8</v>
      </c>
    </row>
    <row r="12005" spans="1:3" ht="14.5" x14ac:dyDescent="0.35">
      <c r="A12005" s="104" t="s">
        <v>3431</v>
      </c>
      <c r="B12005" s="1">
        <v>44299</v>
      </c>
      <c r="C12005">
        <v>12</v>
      </c>
    </row>
    <row r="12006" spans="1:3" ht="14.5" x14ac:dyDescent="0.35">
      <c r="A12006" s="104" t="s">
        <v>4040</v>
      </c>
      <c r="B12006" s="1">
        <v>44299</v>
      </c>
      <c r="C12006">
        <v>6</v>
      </c>
    </row>
    <row r="12007" spans="1:3" ht="14.5" x14ac:dyDescent="0.35">
      <c r="A12007" s="106">
        <v>1311466</v>
      </c>
      <c r="B12007" s="1">
        <v>44299</v>
      </c>
      <c r="C12007">
        <v>2</v>
      </c>
    </row>
    <row r="12008" spans="1:3" ht="14.5" x14ac:dyDescent="0.35">
      <c r="A12008" s="104" t="s">
        <v>2571</v>
      </c>
      <c r="B12008" s="1">
        <v>44299</v>
      </c>
      <c r="C12008">
        <v>32</v>
      </c>
    </row>
    <row r="12009" spans="1:3" ht="14.5" x14ac:dyDescent="0.35">
      <c r="A12009" s="106">
        <v>1297587</v>
      </c>
      <c r="B12009" s="1">
        <v>44299</v>
      </c>
      <c r="C12009">
        <v>2</v>
      </c>
    </row>
    <row r="12010" spans="1:3" ht="14.5" x14ac:dyDescent="0.35">
      <c r="A12010" s="106">
        <v>1273846</v>
      </c>
      <c r="B12010" s="1">
        <v>44299</v>
      </c>
      <c r="C12010">
        <v>1</v>
      </c>
    </row>
    <row r="12011" spans="1:3" ht="14.5" x14ac:dyDescent="0.35">
      <c r="A12011" s="104" t="s">
        <v>2050</v>
      </c>
      <c r="B12011" s="1">
        <v>44299</v>
      </c>
      <c r="C12011">
        <v>4</v>
      </c>
    </row>
    <row r="12012" spans="1:3" ht="14.5" x14ac:dyDescent="0.35">
      <c r="A12012" s="104" t="s">
        <v>1570</v>
      </c>
      <c r="B12012" s="1">
        <v>44299</v>
      </c>
      <c r="C12012">
        <v>44</v>
      </c>
    </row>
    <row r="12013" spans="1:3" ht="14.5" x14ac:dyDescent="0.35">
      <c r="A12013" s="104" t="s">
        <v>2484</v>
      </c>
      <c r="B12013" s="1">
        <v>44299</v>
      </c>
      <c r="C12013">
        <v>100</v>
      </c>
    </row>
    <row r="12014" spans="1:3" ht="14.5" x14ac:dyDescent="0.35">
      <c r="A12014" s="104" t="s">
        <v>3020</v>
      </c>
      <c r="B12014" s="1">
        <v>44299</v>
      </c>
      <c r="C12014">
        <v>1</v>
      </c>
    </row>
    <row r="12015" spans="1:3" ht="14.5" x14ac:dyDescent="0.35">
      <c r="A12015" s="104" t="s">
        <v>2854</v>
      </c>
      <c r="B12015" s="1">
        <v>44299</v>
      </c>
      <c r="C12015">
        <v>1</v>
      </c>
    </row>
    <row r="12016" spans="1:3" ht="14.5" x14ac:dyDescent="0.35">
      <c r="A12016" s="104" t="s">
        <v>1940</v>
      </c>
      <c r="B12016" s="1">
        <v>44299</v>
      </c>
      <c r="C12016">
        <v>8</v>
      </c>
    </row>
    <row r="12017" spans="1:3" ht="14.5" x14ac:dyDescent="0.35">
      <c r="A12017" s="104" t="s">
        <v>2636</v>
      </c>
      <c r="B12017" s="1">
        <v>44299</v>
      </c>
      <c r="C12017">
        <v>3</v>
      </c>
    </row>
    <row r="12018" spans="1:3" ht="14.5" x14ac:dyDescent="0.35">
      <c r="A12018" s="104" t="s">
        <v>1825</v>
      </c>
      <c r="B12018" s="1">
        <v>44299</v>
      </c>
      <c r="C12018">
        <v>2</v>
      </c>
    </row>
    <row r="12019" spans="1:3" ht="14.5" x14ac:dyDescent="0.35">
      <c r="A12019" s="104" t="s">
        <v>1572</v>
      </c>
      <c r="B12019" s="1">
        <v>44299</v>
      </c>
      <c r="C12019">
        <v>2</v>
      </c>
    </row>
    <row r="12020" spans="1:3" ht="14.5" x14ac:dyDescent="0.35">
      <c r="A12020" s="104" t="s">
        <v>2860</v>
      </c>
      <c r="B12020" s="1">
        <v>44299</v>
      </c>
      <c r="C12020">
        <v>3</v>
      </c>
    </row>
    <row r="12021" spans="1:3" ht="14.5" x14ac:dyDescent="0.35">
      <c r="A12021" s="104" t="s">
        <v>1972</v>
      </c>
      <c r="B12021" s="1">
        <v>44299</v>
      </c>
      <c r="C12021">
        <v>4</v>
      </c>
    </row>
    <row r="12022" spans="1:3" ht="14.5" x14ac:dyDescent="0.35">
      <c r="A12022" s="104" t="s">
        <v>1342</v>
      </c>
      <c r="B12022" s="1">
        <v>44299</v>
      </c>
      <c r="C12022">
        <v>1000</v>
      </c>
    </row>
    <row r="12023" spans="1:3" ht="14.5" x14ac:dyDescent="0.35">
      <c r="A12023" s="104" t="s">
        <v>2042</v>
      </c>
      <c r="B12023" s="1">
        <v>44299</v>
      </c>
      <c r="C12023">
        <v>5</v>
      </c>
    </row>
    <row r="12024" spans="1:3" ht="14.5" x14ac:dyDescent="0.35">
      <c r="A12024" s="104" t="s">
        <v>1312</v>
      </c>
      <c r="B12024" s="1">
        <v>44299</v>
      </c>
      <c r="C12024">
        <v>100</v>
      </c>
    </row>
    <row r="12025" spans="1:3" ht="14.5" x14ac:dyDescent="0.35">
      <c r="A12025" s="104" t="s">
        <v>2381</v>
      </c>
      <c r="B12025" s="1">
        <v>44299</v>
      </c>
      <c r="C12025">
        <v>4</v>
      </c>
    </row>
    <row r="12026" spans="1:3" ht="14.5" x14ac:dyDescent="0.35">
      <c r="A12026" s="104" t="s">
        <v>2000</v>
      </c>
      <c r="B12026" s="1">
        <v>44299</v>
      </c>
      <c r="C12026">
        <v>200</v>
      </c>
    </row>
    <row r="12027" spans="1:3" ht="14.5" x14ac:dyDescent="0.35">
      <c r="A12027" s="104" t="s">
        <v>4041</v>
      </c>
      <c r="B12027" s="1">
        <v>44299</v>
      </c>
      <c r="C12027">
        <v>16</v>
      </c>
    </row>
    <row r="12028" spans="1:3" ht="14.5" x14ac:dyDescent="0.35">
      <c r="A12028" s="104" t="s">
        <v>4042</v>
      </c>
      <c r="B12028" s="1">
        <v>44299</v>
      </c>
      <c r="C12028">
        <v>12</v>
      </c>
    </row>
    <row r="12029" spans="1:3" ht="14.5" x14ac:dyDescent="0.35">
      <c r="A12029" s="104" t="s">
        <v>2791</v>
      </c>
      <c r="B12029" s="1">
        <v>44299</v>
      </c>
      <c r="C12029">
        <v>8</v>
      </c>
    </row>
    <row r="12030" spans="1:3" ht="14.5" x14ac:dyDescent="0.35">
      <c r="A12030" s="104" t="s">
        <v>2231</v>
      </c>
      <c r="B12030" s="1">
        <v>44299</v>
      </c>
      <c r="C12030">
        <v>12</v>
      </c>
    </row>
    <row r="12031" spans="1:3" ht="14.5" x14ac:dyDescent="0.35">
      <c r="A12031" s="104" t="s">
        <v>1712</v>
      </c>
      <c r="B12031" s="1">
        <v>44299</v>
      </c>
      <c r="C12031">
        <v>48</v>
      </c>
    </row>
    <row r="12032" spans="1:3" ht="14.5" x14ac:dyDescent="0.35">
      <c r="A12032" s="104" t="s">
        <v>2279</v>
      </c>
      <c r="B12032" s="1">
        <v>44299</v>
      </c>
      <c r="C12032">
        <v>16</v>
      </c>
    </row>
    <row r="12033" spans="1:3" ht="14.5" x14ac:dyDescent="0.35">
      <c r="A12033" s="104" t="s">
        <v>2273</v>
      </c>
      <c r="B12033" s="1">
        <v>44299</v>
      </c>
      <c r="C12033">
        <v>16</v>
      </c>
    </row>
    <row r="12034" spans="1:3" ht="14.5" x14ac:dyDescent="0.35">
      <c r="A12034" s="104" t="s">
        <v>2363</v>
      </c>
      <c r="B12034" s="1">
        <v>44299</v>
      </c>
      <c r="C12034">
        <v>16</v>
      </c>
    </row>
    <row r="12035" spans="1:3" ht="14.5" x14ac:dyDescent="0.35">
      <c r="A12035" s="104" t="s">
        <v>1491</v>
      </c>
      <c r="B12035" s="1">
        <v>44299</v>
      </c>
      <c r="C12035">
        <v>32</v>
      </c>
    </row>
    <row r="12036" spans="1:3" ht="14.5" x14ac:dyDescent="0.35">
      <c r="A12036" s="104" t="s">
        <v>2161</v>
      </c>
      <c r="B12036" s="1">
        <v>44299</v>
      </c>
      <c r="C12036">
        <v>16</v>
      </c>
    </row>
    <row r="12037" spans="1:3" ht="14.5" x14ac:dyDescent="0.35">
      <c r="A12037" s="104" t="s">
        <v>1863</v>
      </c>
      <c r="B12037" s="1">
        <v>44299</v>
      </c>
      <c r="C12037">
        <v>8</v>
      </c>
    </row>
    <row r="12038" spans="1:3" ht="14.5" x14ac:dyDescent="0.35">
      <c r="A12038" s="104" t="s">
        <v>1809</v>
      </c>
      <c r="B12038" s="1">
        <v>44299</v>
      </c>
      <c r="C12038">
        <v>16</v>
      </c>
    </row>
    <row r="12039" spans="1:3" ht="14.5" x14ac:dyDescent="0.35">
      <c r="A12039" s="104" t="s">
        <v>1954</v>
      </c>
      <c r="B12039" s="1">
        <v>44299</v>
      </c>
      <c r="C12039">
        <v>48</v>
      </c>
    </row>
    <row r="12040" spans="1:3" ht="14.5" x14ac:dyDescent="0.35">
      <c r="A12040" s="104" t="s">
        <v>1445</v>
      </c>
      <c r="B12040" s="1">
        <v>44299</v>
      </c>
      <c r="C12040">
        <v>120</v>
      </c>
    </row>
    <row r="12041" spans="1:3" ht="14.5" x14ac:dyDescent="0.35">
      <c r="A12041" s="104" t="s">
        <v>1589</v>
      </c>
      <c r="B12041" s="1">
        <v>44299</v>
      </c>
      <c r="C12041">
        <v>16</v>
      </c>
    </row>
    <row r="12042" spans="1:3" ht="14.5" x14ac:dyDescent="0.35">
      <c r="A12042" s="104" t="s">
        <v>3667</v>
      </c>
      <c r="B12042" s="1">
        <v>44299</v>
      </c>
      <c r="C12042">
        <v>1</v>
      </c>
    </row>
    <row r="12043" spans="1:3" ht="14.5" x14ac:dyDescent="0.35">
      <c r="A12043" s="104" t="s">
        <v>1682</v>
      </c>
      <c r="B12043" s="1">
        <v>44299</v>
      </c>
      <c r="C12043">
        <v>1</v>
      </c>
    </row>
    <row r="12044" spans="1:3" ht="14.5" x14ac:dyDescent="0.35">
      <c r="A12044" s="104" t="s">
        <v>1556</v>
      </c>
      <c r="B12044" s="1">
        <v>44299</v>
      </c>
      <c r="C12044">
        <v>1</v>
      </c>
    </row>
    <row r="12045" spans="1:3" ht="14.5" x14ac:dyDescent="0.35">
      <c r="A12045" s="104" t="s">
        <v>246</v>
      </c>
      <c r="B12045" s="1">
        <v>44299</v>
      </c>
      <c r="C12045">
        <v>2</v>
      </c>
    </row>
    <row r="12046" spans="1:3" ht="14.5" x14ac:dyDescent="0.35">
      <c r="A12046" s="104" t="s">
        <v>35</v>
      </c>
      <c r="B12046" s="1">
        <v>44299</v>
      </c>
      <c r="C12046">
        <v>2</v>
      </c>
    </row>
    <row r="12047" spans="1:3" ht="14.5" x14ac:dyDescent="0.35">
      <c r="A12047" s="104" t="s">
        <v>237</v>
      </c>
      <c r="B12047" s="1">
        <v>44299</v>
      </c>
      <c r="C12047">
        <v>8</v>
      </c>
    </row>
    <row r="12048" spans="1:3" ht="14.5" x14ac:dyDescent="0.35">
      <c r="A12048" s="104" t="s">
        <v>1598</v>
      </c>
      <c r="B12048" s="1">
        <v>44299</v>
      </c>
      <c r="C12048">
        <v>100</v>
      </c>
    </row>
    <row r="12049" spans="1:3" ht="14.5" x14ac:dyDescent="0.35">
      <c r="A12049" s="104" t="s">
        <v>255</v>
      </c>
      <c r="B12049" s="1">
        <v>44299</v>
      </c>
      <c r="C12049">
        <v>4</v>
      </c>
    </row>
    <row r="12050" spans="1:3" ht="14.5" x14ac:dyDescent="0.35">
      <c r="A12050" s="104" t="s">
        <v>125</v>
      </c>
      <c r="B12050" s="1">
        <v>44299</v>
      </c>
      <c r="C12050">
        <v>1</v>
      </c>
    </row>
    <row r="12051" spans="1:3" ht="14.5" x14ac:dyDescent="0.35">
      <c r="A12051" s="104" t="s">
        <v>2231</v>
      </c>
      <c r="B12051" s="1">
        <v>44299</v>
      </c>
      <c r="C12051">
        <v>24</v>
      </c>
    </row>
    <row r="12052" spans="1:3" ht="14.5" x14ac:dyDescent="0.35">
      <c r="A12052" s="104" t="s">
        <v>2231</v>
      </c>
      <c r="B12052" s="1">
        <v>44299</v>
      </c>
      <c r="C12052">
        <v>32</v>
      </c>
    </row>
    <row r="12053" spans="1:3" ht="14.5" x14ac:dyDescent="0.35">
      <c r="A12053" s="104" t="s">
        <v>1862</v>
      </c>
      <c r="B12053" s="1">
        <v>44299</v>
      </c>
      <c r="C12053">
        <v>24</v>
      </c>
    </row>
    <row r="12054" spans="1:3" ht="14.5" x14ac:dyDescent="0.35">
      <c r="A12054" s="104" t="s">
        <v>2044</v>
      </c>
      <c r="B12054" s="1">
        <v>44299</v>
      </c>
      <c r="C12054">
        <v>8</v>
      </c>
    </row>
    <row r="12055" spans="1:3" ht="14.5" x14ac:dyDescent="0.35">
      <c r="A12055" s="104" t="s">
        <v>2057</v>
      </c>
      <c r="B12055" s="1">
        <v>44299</v>
      </c>
      <c r="C12055">
        <v>8</v>
      </c>
    </row>
    <row r="12056" spans="1:3" ht="14.5" x14ac:dyDescent="0.35">
      <c r="A12056" s="104" t="s">
        <v>1904</v>
      </c>
      <c r="B12056" s="1">
        <v>44299</v>
      </c>
      <c r="C12056">
        <v>200</v>
      </c>
    </row>
    <row r="12057" spans="1:3" ht="14.5" x14ac:dyDescent="0.35">
      <c r="A12057" s="104" t="s">
        <v>1995</v>
      </c>
      <c r="B12057" s="1">
        <v>44299</v>
      </c>
      <c r="C12057">
        <v>100</v>
      </c>
    </row>
    <row r="12058" spans="1:3" ht="14.5" x14ac:dyDescent="0.35">
      <c r="A12058" s="104" t="s">
        <v>1332</v>
      </c>
      <c r="B12058" s="1">
        <v>44299</v>
      </c>
      <c r="C12058">
        <v>100</v>
      </c>
    </row>
    <row r="12059" spans="1:3" ht="14.5" x14ac:dyDescent="0.35">
      <c r="A12059" s="104" t="s">
        <v>3225</v>
      </c>
      <c r="B12059" s="1">
        <v>44299</v>
      </c>
      <c r="C12059">
        <v>1</v>
      </c>
    </row>
    <row r="12060" spans="1:3" ht="14.5" x14ac:dyDescent="0.35">
      <c r="A12060" s="104" t="s">
        <v>1712</v>
      </c>
      <c r="B12060" s="1">
        <v>44299</v>
      </c>
      <c r="C12060">
        <v>16</v>
      </c>
    </row>
    <row r="12061" spans="1:3" ht="14.5" x14ac:dyDescent="0.35">
      <c r="A12061" s="104" t="s">
        <v>1762</v>
      </c>
      <c r="B12061" s="1">
        <v>44299</v>
      </c>
      <c r="C12061">
        <v>8</v>
      </c>
    </row>
    <row r="12062" spans="1:3" ht="14.5" x14ac:dyDescent="0.35">
      <c r="A12062" s="104" t="s">
        <v>3141</v>
      </c>
      <c r="B12062" s="1">
        <v>44299</v>
      </c>
      <c r="C12062">
        <v>8</v>
      </c>
    </row>
    <row r="12063" spans="1:3" ht="14.5" x14ac:dyDescent="0.35">
      <c r="A12063" s="104" t="s">
        <v>1586</v>
      </c>
      <c r="B12063" s="1">
        <v>44299</v>
      </c>
      <c r="C12063">
        <v>16</v>
      </c>
    </row>
    <row r="12064" spans="1:3" ht="14.5" x14ac:dyDescent="0.35">
      <c r="A12064" s="104" t="s">
        <v>1862</v>
      </c>
      <c r="B12064" s="1">
        <v>44299</v>
      </c>
      <c r="C12064">
        <v>16</v>
      </c>
    </row>
    <row r="12065" spans="1:3" ht="14.5" x14ac:dyDescent="0.35">
      <c r="A12065" s="104" t="s">
        <v>1434</v>
      </c>
      <c r="B12065" s="1">
        <v>44299</v>
      </c>
      <c r="C12065">
        <v>12</v>
      </c>
    </row>
    <row r="12066" spans="1:3" ht="14.5" x14ac:dyDescent="0.35">
      <c r="A12066" s="104" t="s">
        <v>3585</v>
      </c>
      <c r="B12066" s="1">
        <v>44299</v>
      </c>
      <c r="C12066">
        <v>4</v>
      </c>
    </row>
    <row r="12067" spans="1:3" ht="14.5" x14ac:dyDescent="0.35">
      <c r="A12067" s="104" t="s">
        <v>1864</v>
      </c>
      <c r="B12067" s="1">
        <v>44299</v>
      </c>
      <c r="C12067">
        <v>16</v>
      </c>
    </row>
    <row r="12068" spans="1:3" ht="14.5" x14ac:dyDescent="0.35">
      <c r="A12068" s="104" t="s">
        <v>1589</v>
      </c>
      <c r="B12068" s="1">
        <v>44299</v>
      </c>
      <c r="C12068">
        <v>16</v>
      </c>
    </row>
    <row r="12069" spans="1:3" ht="14.5" x14ac:dyDescent="0.35">
      <c r="A12069" s="104" t="s">
        <v>1346</v>
      </c>
      <c r="B12069" s="1">
        <v>44299</v>
      </c>
      <c r="C12069">
        <v>64</v>
      </c>
    </row>
    <row r="12070" spans="1:3" ht="14.5" x14ac:dyDescent="0.35">
      <c r="A12070" s="104" t="s">
        <v>3089</v>
      </c>
      <c r="B12070" s="1">
        <v>44299</v>
      </c>
      <c r="C12070">
        <v>2</v>
      </c>
    </row>
    <row r="12071" spans="1:3" ht="14.5" x14ac:dyDescent="0.35">
      <c r="A12071" s="104" t="s">
        <v>1682</v>
      </c>
      <c r="B12071" s="1">
        <v>44299</v>
      </c>
      <c r="C12071">
        <v>1</v>
      </c>
    </row>
    <row r="12072" spans="1:3" ht="14.5" x14ac:dyDescent="0.35">
      <c r="A12072" s="104" t="s">
        <v>2177</v>
      </c>
      <c r="B12072" s="1">
        <v>44299</v>
      </c>
      <c r="C12072">
        <v>4</v>
      </c>
    </row>
    <row r="12073" spans="1:3" ht="14.5" x14ac:dyDescent="0.35">
      <c r="A12073" s="104" t="s">
        <v>1592</v>
      </c>
      <c r="B12073" s="1">
        <v>44299</v>
      </c>
      <c r="C12073">
        <v>1</v>
      </c>
    </row>
    <row r="12074" spans="1:3" ht="14.5" x14ac:dyDescent="0.35">
      <c r="A12074" s="104" t="s">
        <v>2392</v>
      </c>
      <c r="B12074" s="1">
        <v>44299</v>
      </c>
      <c r="C12074">
        <v>50</v>
      </c>
    </row>
    <row r="12075" spans="1:3" ht="14.5" x14ac:dyDescent="0.35">
      <c r="A12075" s="104" t="s">
        <v>920</v>
      </c>
      <c r="B12075" s="1">
        <v>44299</v>
      </c>
      <c r="C12075">
        <v>2</v>
      </c>
    </row>
    <row r="12076" spans="1:3" ht="14.5" x14ac:dyDescent="0.35">
      <c r="A12076" s="104" t="s">
        <v>2097</v>
      </c>
      <c r="B12076" s="1">
        <v>44299</v>
      </c>
      <c r="C12076">
        <v>100</v>
      </c>
    </row>
    <row r="12077" spans="1:3" ht="14.5" x14ac:dyDescent="0.35">
      <c r="A12077" s="104" t="s">
        <v>2388</v>
      </c>
      <c r="B12077" s="1">
        <v>44299</v>
      </c>
      <c r="C12077">
        <v>25</v>
      </c>
    </row>
    <row r="12078" spans="1:3" ht="14.5" x14ac:dyDescent="0.35">
      <c r="A12078" s="104" t="s">
        <v>1559</v>
      </c>
      <c r="B12078" s="1">
        <v>44299</v>
      </c>
      <c r="C12078">
        <v>200</v>
      </c>
    </row>
    <row r="12079" spans="1:3" ht="14.5" x14ac:dyDescent="0.35">
      <c r="A12079" s="104" t="s">
        <v>1351</v>
      </c>
      <c r="B12079" s="1">
        <v>44299</v>
      </c>
      <c r="C12079">
        <v>25</v>
      </c>
    </row>
    <row r="12080" spans="1:3" ht="14.5" x14ac:dyDescent="0.35">
      <c r="A12080" s="104" t="s">
        <v>1701</v>
      </c>
      <c r="B12080" s="1">
        <v>44299</v>
      </c>
      <c r="C12080">
        <v>100</v>
      </c>
    </row>
    <row r="12081" spans="1:3" ht="14.5" x14ac:dyDescent="0.35">
      <c r="A12081" s="104" t="s">
        <v>3244</v>
      </c>
      <c r="B12081" s="1">
        <v>44299</v>
      </c>
      <c r="C12081">
        <v>8</v>
      </c>
    </row>
    <row r="12082" spans="1:3" ht="14.5" x14ac:dyDescent="0.35">
      <c r="A12082" s="104" t="s">
        <v>2486</v>
      </c>
      <c r="B12082" s="1">
        <v>44299</v>
      </c>
      <c r="C12082">
        <v>100</v>
      </c>
    </row>
    <row r="12083" spans="1:3" ht="14.5" x14ac:dyDescent="0.35">
      <c r="A12083" s="104" t="s">
        <v>1699</v>
      </c>
      <c r="B12083" s="1">
        <v>44299</v>
      </c>
      <c r="C12083">
        <v>100</v>
      </c>
    </row>
    <row r="12084" spans="1:3" ht="14.5" x14ac:dyDescent="0.35">
      <c r="A12084" s="104" t="s">
        <v>2487</v>
      </c>
      <c r="B12084" s="1">
        <v>44299</v>
      </c>
      <c r="C12084">
        <v>100</v>
      </c>
    </row>
    <row r="12085" spans="1:3" ht="14.5" x14ac:dyDescent="0.35">
      <c r="A12085" s="104" t="s">
        <v>1834</v>
      </c>
      <c r="B12085" s="1">
        <v>44299</v>
      </c>
      <c r="C12085">
        <v>100</v>
      </c>
    </row>
    <row r="12086" spans="1:3" ht="14.5" x14ac:dyDescent="0.35">
      <c r="A12086" s="104" t="s">
        <v>1888</v>
      </c>
      <c r="B12086" s="1">
        <v>44299</v>
      </c>
      <c r="C12086">
        <v>100</v>
      </c>
    </row>
    <row r="12087" spans="1:3" ht="14.5" x14ac:dyDescent="0.35">
      <c r="A12087" s="104" t="s">
        <v>1435</v>
      </c>
      <c r="B12087" s="1">
        <v>44299</v>
      </c>
      <c r="C12087">
        <v>100</v>
      </c>
    </row>
    <row r="12088" spans="1:3" ht="14.5" x14ac:dyDescent="0.35">
      <c r="A12088" s="104" t="s">
        <v>1820</v>
      </c>
      <c r="B12088" s="1">
        <v>44299</v>
      </c>
      <c r="C12088">
        <v>10</v>
      </c>
    </row>
    <row r="12089" spans="1:3" ht="14.5" x14ac:dyDescent="0.35">
      <c r="A12089" s="104" t="s">
        <v>2110</v>
      </c>
      <c r="B12089" s="1">
        <v>44299</v>
      </c>
      <c r="C12089">
        <v>100</v>
      </c>
    </row>
    <row r="12090" spans="1:3" ht="14.5" x14ac:dyDescent="0.35">
      <c r="A12090" s="104" t="s">
        <v>1329</v>
      </c>
      <c r="B12090" s="1">
        <v>44299</v>
      </c>
      <c r="C12090">
        <v>200</v>
      </c>
    </row>
    <row r="12091" spans="1:3" ht="14.5" x14ac:dyDescent="0.35">
      <c r="A12091" s="104" t="s">
        <v>1452</v>
      </c>
      <c r="B12091" s="1">
        <v>44299</v>
      </c>
      <c r="C12091">
        <v>100</v>
      </c>
    </row>
    <row r="12092" spans="1:3" ht="14.5" x14ac:dyDescent="0.35">
      <c r="A12092" s="104" t="s">
        <v>2426</v>
      </c>
      <c r="B12092" s="1">
        <v>44299</v>
      </c>
      <c r="C12092">
        <v>50</v>
      </c>
    </row>
    <row r="12093" spans="1:3" ht="14.5" x14ac:dyDescent="0.35">
      <c r="A12093" s="104" t="s">
        <v>1681</v>
      </c>
      <c r="B12093" s="1">
        <v>44299</v>
      </c>
      <c r="C12093">
        <v>50</v>
      </c>
    </row>
    <row r="12094" spans="1:3" ht="14.5" x14ac:dyDescent="0.35">
      <c r="A12094" s="104" t="s">
        <v>2421</v>
      </c>
      <c r="B12094" s="1">
        <v>44299</v>
      </c>
      <c r="C12094">
        <v>50</v>
      </c>
    </row>
    <row r="12095" spans="1:3" ht="14.5" x14ac:dyDescent="0.35">
      <c r="A12095" s="104" t="s">
        <v>4043</v>
      </c>
      <c r="B12095" s="1">
        <v>44299</v>
      </c>
      <c r="C12095">
        <v>50</v>
      </c>
    </row>
    <row r="12096" spans="1:3" ht="14.5" x14ac:dyDescent="0.35">
      <c r="A12096" s="104" t="s">
        <v>1286</v>
      </c>
      <c r="B12096" s="1">
        <v>44299</v>
      </c>
      <c r="C12096">
        <v>50</v>
      </c>
    </row>
    <row r="12097" spans="1:3" ht="14.5" x14ac:dyDescent="0.35">
      <c r="A12097" s="104" t="s">
        <v>1067</v>
      </c>
      <c r="B12097" s="1">
        <v>44299</v>
      </c>
      <c r="C12097">
        <v>100</v>
      </c>
    </row>
    <row r="12098" spans="1:3" ht="14.5" x14ac:dyDescent="0.35">
      <c r="A12098" s="104" t="s">
        <v>2833</v>
      </c>
      <c r="B12098" s="1">
        <v>44299</v>
      </c>
      <c r="C12098">
        <v>1</v>
      </c>
    </row>
    <row r="12099" spans="1:3" ht="14.5" x14ac:dyDescent="0.35">
      <c r="A12099" s="104" t="s">
        <v>2942</v>
      </c>
      <c r="B12099" s="1">
        <v>44299</v>
      </c>
      <c r="C12099">
        <v>2</v>
      </c>
    </row>
    <row r="12100" spans="1:3" ht="14.5" x14ac:dyDescent="0.35">
      <c r="A12100" s="104" t="s">
        <v>3341</v>
      </c>
      <c r="B12100" s="1">
        <v>44299</v>
      </c>
      <c r="C12100">
        <v>2</v>
      </c>
    </row>
    <row r="12101" spans="1:3" ht="14.5" x14ac:dyDescent="0.35">
      <c r="A12101" s="104" t="s">
        <v>2628</v>
      </c>
      <c r="B12101" s="1">
        <v>44299</v>
      </c>
      <c r="C12101">
        <v>2</v>
      </c>
    </row>
    <row r="12102" spans="1:3" ht="14.5" x14ac:dyDescent="0.35">
      <c r="A12102" s="104" t="s">
        <v>1284</v>
      </c>
      <c r="B12102" s="1">
        <v>44299</v>
      </c>
      <c r="C12102">
        <v>200</v>
      </c>
    </row>
    <row r="12103" spans="1:3" ht="14.5" x14ac:dyDescent="0.35">
      <c r="A12103" s="104" t="s">
        <v>1557</v>
      </c>
      <c r="B12103" s="1">
        <v>44299</v>
      </c>
      <c r="C12103">
        <v>100</v>
      </c>
    </row>
    <row r="12104" spans="1:3" ht="14.5" x14ac:dyDescent="0.35">
      <c r="A12104" s="104" t="s">
        <v>1727</v>
      </c>
      <c r="B12104" s="1">
        <v>44299</v>
      </c>
      <c r="C12104">
        <v>100</v>
      </c>
    </row>
    <row r="12105" spans="1:3" ht="14.5" x14ac:dyDescent="0.35">
      <c r="A12105" s="104" t="s">
        <v>1811</v>
      </c>
      <c r="B12105" s="1">
        <v>44299</v>
      </c>
      <c r="C12105">
        <v>33</v>
      </c>
    </row>
    <row r="12106" spans="1:3" ht="14.5" x14ac:dyDescent="0.35">
      <c r="A12106" s="104" t="s">
        <v>2025</v>
      </c>
      <c r="B12106" s="1">
        <v>44299</v>
      </c>
      <c r="C12106">
        <v>2</v>
      </c>
    </row>
    <row r="12107" spans="1:3" ht="14.5" x14ac:dyDescent="0.35">
      <c r="A12107" s="104" t="s">
        <v>3024</v>
      </c>
      <c r="B12107" s="1">
        <v>44299</v>
      </c>
      <c r="C12107">
        <v>1</v>
      </c>
    </row>
    <row r="12108" spans="1:3" ht="14.5" x14ac:dyDescent="0.35">
      <c r="A12108" s="104" t="s">
        <v>3026</v>
      </c>
      <c r="B12108" s="1">
        <v>44299</v>
      </c>
      <c r="C12108">
        <v>1</v>
      </c>
    </row>
    <row r="12109" spans="1:3" ht="14.5" x14ac:dyDescent="0.35">
      <c r="A12109" s="104" t="s">
        <v>2630</v>
      </c>
      <c r="B12109" s="1">
        <v>44299</v>
      </c>
      <c r="C12109">
        <v>1</v>
      </c>
    </row>
    <row r="12110" spans="1:3" ht="14.5" x14ac:dyDescent="0.35">
      <c r="A12110" s="104" t="s">
        <v>2838</v>
      </c>
      <c r="B12110" s="1">
        <v>44299</v>
      </c>
      <c r="C12110">
        <v>2</v>
      </c>
    </row>
    <row r="12111" spans="1:3" ht="14.5" x14ac:dyDescent="0.35">
      <c r="A12111" s="104" t="s">
        <v>2839</v>
      </c>
      <c r="B12111" s="1">
        <v>44299</v>
      </c>
      <c r="C12111">
        <v>6</v>
      </c>
    </row>
    <row r="12112" spans="1:3" ht="14.5" x14ac:dyDescent="0.35">
      <c r="A12112" s="104" t="s">
        <v>2841</v>
      </c>
      <c r="B12112" s="1">
        <v>44299</v>
      </c>
      <c r="C12112">
        <v>10</v>
      </c>
    </row>
    <row r="12113" spans="1:3" ht="14.5" x14ac:dyDescent="0.35">
      <c r="A12113" s="104" t="s">
        <v>2847</v>
      </c>
      <c r="B12113" s="1">
        <v>44299</v>
      </c>
      <c r="C12113">
        <v>2</v>
      </c>
    </row>
    <row r="12114" spans="1:3" ht="14.5" x14ac:dyDescent="0.35">
      <c r="A12114" s="104" t="s">
        <v>2849</v>
      </c>
      <c r="B12114" s="1">
        <v>44299</v>
      </c>
      <c r="C12114">
        <v>4</v>
      </c>
    </row>
    <row r="12115" spans="1:3" ht="14.5" x14ac:dyDescent="0.35">
      <c r="A12115" s="104" t="s">
        <v>2852</v>
      </c>
      <c r="B12115" s="1">
        <v>44299</v>
      </c>
      <c r="C12115">
        <v>1</v>
      </c>
    </row>
    <row r="12116" spans="1:3" ht="14.5" x14ac:dyDescent="0.35">
      <c r="A12116" s="106">
        <v>1250470</v>
      </c>
      <c r="B12116" s="1">
        <v>44299</v>
      </c>
      <c r="C12116">
        <v>2</v>
      </c>
    </row>
    <row r="12117" spans="1:3" ht="14.5" x14ac:dyDescent="0.35">
      <c r="A12117" s="104" t="s">
        <v>3020</v>
      </c>
      <c r="B12117" s="1">
        <v>44299</v>
      </c>
      <c r="C12117">
        <v>2</v>
      </c>
    </row>
    <row r="12118" spans="1:3" ht="14.5" x14ac:dyDescent="0.35">
      <c r="A12118" s="104" t="s">
        <v>2352</v>
      </c>
      <c r="B12118" s="1">
        <v>44299</v>
      </c>
      <c r="C12118">
        <v>7</v>
      </c>
    </row>
    <row r="12119" spans="1:3" ht="14.5" x14ac:dyDescent="0.35">
      <c r="A12119" s="104" t="s">
        <v>1940</v>
      </c>
      <c r="B12119" s="1">
        <v>44299</v>
      </c>
      <c r="C12119">
        <v>100</v>
      </c>
    </row>
    <row r="12120" spans="1:3" ht="14.5" x14ac:dyDescent="0.35">
      <c r="A12120" s="104" t="s">
        <v>1342</v>
      </c>
      <c r="B12120" s="1">
        <v>44299</v>
      </c>
      <c r="C12120">
        <v>100</v>
      </c>
    </row>
    <row r="12121" spans="1:3" ht="14.5" x14ac:dyDescent="0.35">
      <c r="A12121" s="104" t="s">
        <v>1299</v>
      </c>
      <c r="B12121" s="1">
        <v>44299</v>
      </c>
      <c r="C12121">
        <v>100</v>
      </c>
    </row>
    <row r="12122" spans="1:3" ht="14.5" x14ac:dyDescent="0.35">
      <c r="A12122" s="104" t="s">
        <v>1312</v>
      </c>
      <c r="B12122" s="1">
        <v>44299</v>
      </c>
      <c r="C12122">
        <v>100</v>
      </c>
    </row>
    <row r="12123" spans="1:3" ht="14.5" x14ac:dyDescent="0.35">
      <c r="A12123" s="104" t="s">
        <v>2187</v>
      </c>
      <c r="B12123" s="1">
        <v>44299</v>
      </c>
      <c r="C12123">
        <v>2</v>
      </c>
    </row>
    <row r="12124" spans="1:3" ht="14.5" x14ac:dyDescent="0.35">
      <c r="A12124" s="104" t="s">
        <v>1663</v>
      </c>
      <c r="B12124" s="1">
        <v>44299</v>
      </c>
      <c r="C12124">
        <v>2</v>
      </c>
    </row>
    <row r="12125" spans="1:3" ht="14.5" x14ac:dyDescent="0.35">
      <c r="A12125" s="104" t="s">
        <v>935</v>
      </c>
      <c r="B12125" s="1">
        <v>44299</v>
      </c>
      <c r="C12125">
        <v>12</v>
      </c>
    </row>
    <row r="12126" spans="1:3" ht="14.5" x14ac:dyDescent="0.35">
      <c r="A12126" s="104" t="s">
        <v>1246</v>
      </c>
      <c r="B12126" s="1">
        <v>44299</v>
      </c>
      <c r="C12126">
        <v>2</v>
      </c>
    </row>
    <row r="12127" spans="1:3" ht="14.5" x14ac:dyDescent="0.35">
      <c r="A12127" s="104" t="s">
        <v>912</v>
      </c>
      <c r="B12127" s="1">
        <v>44299</v>
      </c>
      <c r="C12127">
        <v>6</v>
      </c>
    </row>
    <row r="12128" spans="1:3" ht="14.5" x14ac:dyDescent="0.35">
      <c r="A12128" s="104" t="s">
        <v>348</v>
      </c>
      <c r="B12128" s="1">
        <v>44299</v>
      </c>
      <c r="C12128">
        <v>16</v>
      </c>
    </row>
    <row r="12129" spans="1:3" ht="14.5" x14ac:dyDescent="0.35">
      <c r="A12129" s="104" t="s">
        <v>913</v>
      </c>
      <c r="B12129" s="1">
        <v>44299</v>
      </c>
      <c r="C12129">
        <v>4</v>
      </c>
    </row>
    <row r="12130" spans="1:3" ht="14.5" x14ac:dyDescent="0.35">
      <c r="A12130" s="104" t="s">
        <v>349</v>
      </c>
      <c r="B12130" s="1">
        <v>44299</v>
      </c>
      <c r="C12130">
        <v>12</v>
      </c>
    </row>
    <row r="12131" spans="1:3" ht="14.5" x14ac:dyDescent="0.35">
      <c r="A12131" s="104" t="s">
        <v>869</v>
      </c>
      <c r="B12131" s="1">
        <v>44299</v>
      </c>
      <c r="C12131">
        <v>8</v>
      </c>
    </row>
    <row r="12132" spans="1:3" ht="14.5" x14ac:dyDescent="0.35">
      <c r="A12132" s="104" t="s">
        <v>292</v>
      </c>
      <c r="B12132" s="1">
        <v>44299</v>
      </c>
      <c r="C12132">
        <v>4</v>
      </c>
    </row>
    <row r="12133" spans="1:3" ht="14.5" x14ac:dyDescent="0.35">
      <c r="A12133" s="104" t="s">
        <v>586</v>
      </c>
      <c r="B12133" s="1">
        <v>44299</v>
      </c>
      <c r="C12133">
        <v>1</v>
      </c>
    </row>
    <row r="12134" spans="1:3" ht="14.5" x14ac:dyDescent="0.35">
      <c r="A12134" s="104" t="s">
        <v>351</v>
      </c>
      <c r="B12134" s="1">
        <v>44299</v>
      </c>
      <c r="C12134">
        <v>6</v>
      </c>
    </row>
    <row r="12135" spans="1:3" ht="14.5" x14ac:dyDescent="0.35">
      <c r="A12135" s="104" t="s">
        <v>901</v>
      </c>
      <c r="B12135" s="1">
        <v>44299</v>
      </c>
      <c r="C12135">
        <v>4</v>
      </c>
    </row>
    <row r="12136" spans="1:3" ht="14.5" x14ac:dyDescent="0.35">
      <c r="A12136" s="104" t="s">
        <v>587</v>
      </c>
      <c r="B12136" s="1">
        <v>44299</v>
      </c>
      <c r="C12136">
        <v>5</v>
      </c>
    </row>
    <row r="12137" spans="1:3" ht="14.5" x14ac:dyDescent="0.35">
      <c r="A12137" s="104" t="s">
        <v>1152</v>
      </c>
      <c r="B12137" s="1">
        <v>44299</v>
      </c>
      <c r="C12137">
        <v>4</v>
      </c>
    </row>
    <row r="12138" spans="1:3" ht="14.5" x14ac:dyDescent="0.35">
      <c r="A12138" s="104" t="s">
        <v>955</v>
      </c>
      <c r="B12138" s="1">
        <v>44299</v>
      </c>
      <c r="C12138">
        <v>1</v>
      </c>
    </row>
    <row r="12139" spans="1:3" ht="14.5" x14ac:dyDescent="0.35">
      <c r="A12139" s="104" t="s">
        <v>1247</v>
      </c>
      <c r="B12139" s="1">
        <v>44299</v>
      </c>
      <c r="C12139">
        <v>4</v>
      </c>
    </row>
    <row r="12140" spans="1:3" ht="14.5" x14ac:dyDescent="0.35">
      <c r="A12140" s="104" t="s">
        <v>1195</v>
      </c>
      <c r="B12140" s="1">
        <v>44299</v>
      </c>
      <c r="C12140">
        <v>2</v>
      </c>
    </row>
    <row r="12141" spans="1:3" ht="14.5" x14ac:dyDescent="0.35">
      <c r="A12141" s="104" t="s">
        <v>944</v>
      </c>
      <c r="B12141" s="1">
        <v>44299</v>
      </c>
      <c r="C12141">
        <v>7</v>
      </c>
    </row>
    <row r="12142" spans="1:3" ht="14.5" x14ac:dyDescent="0.35">
      <c r="A12142" s="104" t="s">
        <v>944</v>
      </c>
      <c r="B12142" s="1">
        <v>44299</v>
      </c>
      <c r="C12142">
        <v>9</v>
      </c>
    </row>
    <row r="12143" spans="1:3" ht="14.5" x14ac:dyDescent="0.35">
      <c r="A12143" s="104" t="s">
        <v>1512</v>
      </c>
      <c r="B12143" s="1">
        <v>44300</v>
      </c>
      <c r="C12143">
        <v>2</v>
      </c>
    </row>
    <row r="12144" spans="1:3" ht="14.5" x14ac:dyDescent="0.35">
      <c r="A12144" s="104" t="s">
        <v>1512</v>
      </c>
      <c r="B12144" s="1">
        <v>44300</v>
      </c>
      <c r="C12144">
        <v>2</v>
      </c>
    </row>
    <row r="12145" spans="1:3" ht="14.5" x14ac:dyDescent="0.35">
      <c r="A12145" s="104" t="s">
        <v>1512</v>
      </c>
      <c r="B12145" s="1">
        <v>44300</v>
      </c>
      <c r="C12145">
        <v>5</v>
      </c>
    </row>
    <row r="12146" spans="1:3" ht="14.5" x14ac:dyDescent="0.35">
      <c r="A12146" s="104" t="s">
        <v>1510</v>
      </c>
      <c r="B12146" s="1">
        <v>44300</v>
      </c>
      <c r="C12146">
        <v>7</v>
      </c>
    </row>
    <row r="12147" spans="1:3" ht="14.5" x14ac:dyDescent="0.35">
      <c r="A12147" s="104" t="s">
        <v>643</v>
      </c>
      <c r="B12147" s="1">
        <v>44300</v>
      </c>
      <c r="C12147">
        <v>13</v>
      </c>
    </row>
    <row r="12148" spans="1:3" ht="14.5" x14ac:dyDescent="0.35">
      <c r="A12148" s="104" t="s">
        <v>645</v>
      </c>
      <c r="B12148" s="1">
        <v>44300</v>
      </c>
      <c r="C12148">
        <v>8</v>
      </c>
    </row>
    <row r="12149" spans="1:3" ht="14.5" x14ac:dyDescent="0.35">
      <c r="A12149" s="104" t="s">
        <v>618</v>
      </c>
      <c r="B12149" s="1">
        <v>44300</v>
      </c>
      <c r="C12149">
        <v>2</v>
      </c>
    </row>
    <row r="12150" spans="1:3" ht="14.5" x14ac:dyDescent="0.35">
      <c r="A12150" s="104" t="s">
        <v>374</v>
      </c>
      <c r="B12150" s="1">
        <v>44300</v>
      </c>
      <c r="C12150">
        <v>10</v>
      </c>
    </row>
    <row r="12151" spans="1:3" ht="14.5" x14ac:dyDescent="0.35">
      <c r="A12151" s="104" t="s">
        <v>431</v>
      </c>
      <c r="B12151" s="1">
        <v>44300</v>
      </c>
      <c r="C12151">
        <v>11</v>
      </c>
    </row>
    <row r="12152" spans="1:3" ht="14.5" x14ac:dyDescent="0.35">
      <c r="A12152" s="104" t="s">
        <v>344</v>
      </c>
      <c r="B12152" s="1">
        <v>44300</v>
      </c>
      <c r="C12152">
        <v>30</v>
      </c>
    </row>
    <row r="12153" spans="1:3" ht="14.5" x14ac:dyDescent="0.35">
      <c r="A12153" s="104" t="s">
        <v>159</v>
      </c>
      <c r="B12153" s="1">
        <v>44300</v>
      </c>
      <c r="C12153">
        <v>28</v>
      </c>
    </row>
    <row r="12154" spans="1:3" ht="14.5" x14ac:dyDescent="0.35">
      <c r="A12154" s="104" t="s">
        <v>647</v>
      </c>
      <c r="B12154" s="1">
        <v>44300</v>
      </c>
      <c r="C12154">
        <v>1</v>
      </c>
    </row>
    <row r="12155" spans="1:3" ht="14.5" x14ac:dyDescent="0.35">
      <c r="A12155" s="104" t="s">
        <v>648</v>
      </c>
      <c r="B12155" s="1">
        <v>44300</v>
      </c>
      <c r="C12155">
        <v>11</v>
      </c>
    </row>
    <row r="12156" spans="1:3" ht="14.5" x14ac:dyDescent="0.35">
      <c r="A12156" s="104" t="s">
        <v>545</v>
      </c>
      <c r="B12156" s="1">
        <v>44300</v>
      </c>
      <c r="C12156">
        <v>10</v>
      </c>
    </row>
    <row r="12157" spans="1:3" ht="14.5" x14ac:dyDescent="0.35">
      <c r="A12157" s="104" t="s">
        <v>546</v>
      </c>
      <c r="B12157" s="1">
        <v>44300</v>
      </c>
      <c r="C12157">
        <v>4</v>
      </c>
    </row>
    <row r="12158" spans="1:3" ht="14.5" x14ac:dyDescent="0.35">
      <c r="A12158" s="104" t="s">
        <v>649</v>
      </c>
      <c r="B12158" s="1">
        <v>44300</v>
      </c>
      <c r="C12158">
        <v>6</v>
      </c>
    </row>
    <row r="12159" spans="1:3" ht="14.5" x14ac:dyDescent="0.35">
      <c r="A12159" s="104" t="s">
        <v>650</v>
      </c>
      <c r="B12159" s="1">
        <v>44300</v>
      </c>
      <c r="C12159">
        <v>34</v>
      </c>
    </row>
    <row r="12160" spans="1:3" ht="14.5" x14ac:dyDescent="0.35">
      <c r="A12160" s="104" t="s">
        <v>1467</v>
      </c>
      <c r="B12160" s="1">
        <v>44300</v>
      </c>
      <c r="C12160">
        <v>1000</v>
      </c>
    </row>
    <row r="12161" spans="1:3" ht="14.5" x14ac:dyDescent="0.35">
      <c r="A12161" s="105" t="s">
        <v>651</v>
      </c>
      <c r="B12161" s="1">
        <v>44300</v>
      </c>
      <c r="C12161">
        <v>15</v>
      </c>
    </row>
    <row r="12162" spans="1:3" ht="14.5" x14ac:dyDescent="0.35">
      <c r="A12162" s="105" t="s">
        <v>652</v>
      </c>
      <c r="B12162" s="1">
        <v>44300</v>
      </c>
      <c r="C12162">
        <v>2</v>
      </c>
    </row>
    <row r="12163" spans="1:3" ht="14.5" x14ac:dyDescent="0.35">
      <c r="A12163" s="104" t="s">
        <v>1510</v>
      </c>
      <c r="B12163" s="1">
        <v>44300</v>
      </c>
      <c r="C12163">
        <v>7</v>
      </c>
    </row>
    <row r="12164" spans="1:3" ht="14.5" x14ac:dyDescent="0.35">
      <c r="A12164" s="104" t="s">
        <v>1510</v>
      </c>
      <c r="B12164" s="1">
        <v>44300</v>
      </c>
      <c r="C12164">
        <v>5</v>
      </c>
    </row>
    <row r="12165" spans="1:3" ht="14.5" x14ac:dyDescent="0.35">
      <c r="A12165" s="104" t="s">
        <v>2299</v>
      </c>
      <c r="B12165" s="1">
        <v>44300</v>
      </c>
      <c r="C12165">
        <v>116</v>
      </c>
    </row>
    <row r="12166" spans="1:3" ht="14.5" x14ac:dyDescent="0.35">
      <c r="A12166" s="104" t="s">
        <v>1774</v>
      </c>
      <c r="B12166" s="1">
        <v>44300</v>
      </c>
      <c r="C12166">
        <v>100</v>
      </c>
    </row>
    <row r="12167" spans="1:3" ht="14.5" x14ac:dyDescent="0.35">
      <c r="A12167" s="104" t="s">
        <v>1774</v>
      </c>
      <c r="B12167" s="1">
        <v>44300</v>
      </c>
      <c r="C12167">
        <v>100</v>
      </c>
    </row>
    <row r="12168" spans="1:3" ht="14.5" x14ac:dyDescent="0.35">
      <c r="A12168" s="104" t="s">
        <v>1774</v>
      </c>
      <c r="B12168" s="1">
        <v>44300</v>
      </c>
      <c r="C12168">
        <v>100</v>
      </c>
    </row>
    <row r="12169" spans="1:3" ht="14.5" x14ac:dyDescent="0.35">
      <c r="A12169" s="104" t="s">
        <v>653</v>
      </c>
      <c r="B12169" s="1">
        <v>44300</v>
      </c>
      <c r="C12169">
        <v>2</v>
      </c>
    </row>
    <row r="12170" spans="1:3" ht="14.5" x14ac:dyDescent="0.35">
      <c r="A12170" s="104" t="s">
        <v>615</v>
      </c>
      <c r="B12170" s="1">
        <v>44300</v>
      </c>
      <c r="C12170">
        <v>5</v>
      </c>
    </row>
    <row r="12171" spans="1:3" ht="14.5" x14ac:dyDescent="0.35">
      <c r="A12171" s="104" t="s">
        <v>654</v>
      </c>
      <c r="B12171" s="1">
        <v>44300</v>
      </c>
      <c r="C12171">
        <v>4</v>
      </c>
    </row>
    <row r="12172" spans="1:3" ht="14.5" x14ac:dyDescent="0.35">
      <c r="A12172" s="104" t="s">
        <v>635</v>
      </c>
      <c r="B12172" s="1">
        <v>44300</v>
      </c>
      <c r="C12172">
        <v>9</v>
      </c>
    </row>
    <row r="12173" spans="1:3" ht="14.5" x14ac:dyDescent="0.35">
      <c r="A12173" s="104" t="s">
        <v>655</v>
      </c>
      <c r="B12173" s="1">
        <v>44300</v>
      </c>
      <c r="C12173">
        <v>4</v>
      </c>
    </row>
    <row r="12174" spans="1:3" ht="14.5" x14ac:dyDescent="0.35">
      <c r="A12174" s="104" t="s">
        <v>2309</v>
      </c>
      <c r="B12174" s="1">
        <v>44300</v>
      </c>
      <c r="C12174">
        <v>12</v>
      </c>
    </row>
    <row r="12175" spans="1:3" ht="14.5" x14ac:dyDescent="0.35">
      <c r="A12175" s="104" t="s">
        <v>2309</v>
      </c>
      <c r="B12175" s="1">
        <v>44300</v>
      </c>
      <c r="C12175">
        <v>12</v>
      </c>
    </row>
    <row r="12176" spans="1:3" ht="14.5" x14ac:dyDescent="0.35">
      <c r="A12176" s="104" t="s">
        <v>2189</v>
      </c>
      <c r="B12176" s="1">
        <v>44300</v>
      </c>
      <c r="C12176">
        <v>96</v>
      </c>
    </row>
    <row r="12177" spans="1:3" ht="14.5" x14ac:dyDescent="0.35">
      <c r="A12177" s="104" t="s">
        <v>3978</v>
      </c>
      <c r="B12177" s="1">
        <v>44300</v>
      </c>
      <c r="C12177">
        <v>30</v>
      </c>
    </row>
    <row r="12178" spans="1:3" ht="14.5" x14ac:dyDescent="0.35">
      <c r="A12178" s="104" t="s">
        <v>2347</v>
      </c>
      <c r="B12178" s="1">
        <v>44300</v>
      </c>
      <c r="C12178">
        <v>72</v>
      </c>
    </row>
    <row r="12179" spans="1:3" ht="14.5" x14ac:dyDescent="0.35">
      <c r="A12179" s="104" t="s">
        <v>4044</v>
      </c>
      <c r="B12179" s="1">
        <v>44300</v>
      </c>
      <c r="C12179">
        <v>1</v>
      </c>
    </row>
    <row r="12180" spans="1:3" ht="14.5" x14ac:dyDescent="0.35">
      <c r="A12180" s="104" t="s">
        <v>3150</v>
      </c>
      <c r="B12180" s="1">
        <v>44300</v>
      </c>
      <c r="C12180">
        <v>1</v>
      </c>
    </row>
    <row r="12181" spans="1:3" ht="14.5" x14ac:dyDescent="0.35">
      <c r="A12181" s="104" t="s">
        <v>636</v>
      </c>
      <c r="B12181" s="1">
        <v>44300</v>
      </c>
      <c r="C12181">
        <v>10</v>
      </c>
    </row>
    <row r="12182" spans="1:3" ht="14.5" x14ac:dyDescent="0.35">
      <c r="A12182" s="104" t="s">
        <v>637</v>
      </c>
      <c r="B12182" s="1">
        <v>44300</v>
      </c>
      <c r="C12182">
        <v>6</v>
      </c>
    </row>
    <row r="12183" spans="1:3" ht="14.5" x14ac:dyDescent="0.35">
      <c r="A12183" s="104" t="s">
        <v>4044</v>
      </c>
      <c r="B12183" s="1">
        <v>44300</v>
      </c>
      <c r="C12183">
        <v>1</v>
      </c>
    </row>
    <row r="12184" spans="1:3" ht="14.5" x14ac:dyDescent="0.35">
      <c r="A12184" s="104" t="s">
        <v>3976</v>
      </c>
      <c r="B12184" s="1">
        <v>44300</v>
      </c>
      <c r="C12184">
        <v>12</v>
      </c>
    </row>
    <row r="12185" spans="1:3" ht="14.5" x14ac:dyDescent="0.35">
      <c r="A12185" s="104" t="s">
        <v>1908</v>
      </c>
      <c r="B12185" s="1">
        <v>44300</v>
      </c>
      <c r="C12185">
        <v>20</v>
      </c>
    </row>
    <row r="12186" spans="1:3" ht="14.5" x14ac:dyDescent="0.35">
      <c r="A12186" s="104" t="s">
        <v>2597</v>
      </c>
      <c r="B12186" s="1">
        <v>44300</v>
      </c>
      <c r="C12186">
        <v>1</v>
      </c>
    </row>
    <row r="12187" spans="1:3" ht="14.5" x14ac:dyDescent="0.35">
      <c r="A12187" s="104" t="s">
        <v>1660</v>
      </c>
      <c r="B12187" s="1">
        <v>44300</v>
      </c>
      <c r="C12187">
        <v>150</v>
      </c>
    </row>
    <row r="12188" spans="1:3" ht="14.5" x14ac:dyDescent="0.35">
      <c r="A12188" s="104" t="s">
        <v>4026</v>
      </c>
      <c r="B12188" s="1">
        <v>44300</v>
      </c>
      <c r="C12188">
        <v>4</v>
      </c>
    </row>
    <row r="12189" spans="1:3" ht="14.5" x14ac:dyDescent="0.35">
      <c r="A12189" s="104" t="s">
        <v>1704</v>
      </c>
      <c r="B12189" s="1">
        <v>44300</v>
      </c>
      <c r="C12189">
        <v>200</v>
      </c>
    </row>
    <row r="12190" spans="1:3" ht="14.5" x14ac:dyDescent="0.35">
      <c r="A12190" s="104" t="s">
        <v>3509</v>
      </c>
      <c r="B12190" s="1">
        <v>44300</v>
      </c>
      <c r="C12190">
        <v>1</v>
      </c>
    </row>
    <row r="12191" spans="1:3" ht="14.5" x14ac:dyDescent="0.35">
      <c r="A12191" s="104" t="s">
        <v>3853</v>
      </c>
      <c r="B12191" s="1">
        <v>44300</v>
      </c>
      <c r="C12191">
        <v>32</v>
      </c>
    </row>
    <row r="12192" spans="1:3" ht="14.5" x14ac:dyDescent="0.35">
      <c r="A12192" s="105" t="s">
        <v>407</v>
      </c>
      <c r="B12192" s="1">
        <v>44300</v>
      </c>
      <c r="C12192">
        <v>1</v>
      </c>
    </row>
    <row r="12193" spans="1:3" ht="14.5" x14ac:dyDescent="0.35">
      <c r="A12193" s="105" t="s">
        <v>652</v>
      </c>
      <c r="B12193" s="1">
        <v>44300</v>
      </c>
      <c r="C12193">
        <v>2</v>
      </c>
    </row>
    <row r="12194" spans="1:3" ht="14.5" x14ac:dyDescent="0.35">
      <c r="A12194" s="104" t="s">
        <v>643</v>
      </c>
      <c r="B12194" s="1">
        <v>44300</v>
      </c>
      <c r="C12194">
        <v>1</v>
      </c>
    </row>
    <row r="12195" spans="1:3" ht="14.5" x14ac:dyDescent="0.35">
      <c r="A12195" s="105" t="s">
        <v>199</v>
      </c>
      <c r="B12195" s="1">
        <v>44300</v>
      </c>
      <c r="C12195">
        <v>1</v>
      </c>
    </row>
    <row r="12196" spans="1:3" ht="14.5" x14ac:dyDescent="0.35">
      <c r="A12196" s="104" t="s">
        <v>2863</v>
      </c>
      <c r="B12196" s="1">
        <v>44300</v>
      </c>
      <c r="C12196">
        <v>1</v>
      </c>
    </row>
    <row r="12197" spans="1:3" ht="14.5" x14ac:dyDescent="0.35">
      <c r="A12197" s="105" t="s">
        <v>225</v>
      </c>
      <c r="B12197" s="1">
        <v>44300</v>
      </c>
      <c r="C12197">
        <v>1</v>
      </c>
    </row>
    <row r="12198" spans="1:3" ht="14.5" x14ac:dyDescent="0.35">
      <c r="A12198" s="105" t="s">
        <v>310</v>
      </c>
      <c r="B12198" s="1">
        <v>44300</v>
      </c>
      <c r="C12198">
        <v>1</v>
      </c>
    </row>
    <row r="12199" spans="1:3" ht="14.5" x14ac:dyDescent="0.35">
      <c r="A12199" s="104" t="s">
        <v>373</v>
      </c>
      <c r="B12199" s="1">
        <v>44300</v>
      </c>
      <c r="C12199">
        <v>5</v>
      </c>
    </row>
    <row r="12200" spans="1:3" ht="14.5" x14ac:dyDescent="0.35">
      <c r="A12200" s="104" t="s">
        <v>936</v>
      </c>
      <c r="B12200" s="1">
        <v>44300</v>
      </c>
      <c r="C12200">
        <v>4</v>
      </c>
    </row>
    <row r="12201" spans="1:3" ht="14.5" x14ac:dyDescent="0.35">
      <c r="A12201" s="104" t="s">
        <v>936</v>
      </c>
      <c r="B12201" s="1">
        <v>44300</v>
      </c>
      <c r="C12201">
        <v>6</v>
      </c>
    </row>
    <row r="12202" spans="1:3" ht="14.5" x14ac:dyDescent="0.35">
      <c r="A12202" s="104" t="s">
        <v>1970</v>
      </c>
      <c r="B12202" s="1">
        <v>44300</v>
      </c>
      <c r="C12202">
        <v>50</v>
      </c>
    </row>
    <row r="12203" spans="1:3" ht="14.5" x14ac:dyDescent="0.35">
      <c r="A12203" s="104" t="s">
        <v>139</v>
      </c>
      <c r="B12203" s="1">
        <v>44300</v>
      </c>
      <c r="C12203">
        <v>1</v>
      </c>
    </row>
    <row r="12204" spans="1:3" ht="14.5" x14ac:dyDescent="0.35">
      <c r="A12204" s="104" t="s">
        <v>92</v>
      </c>
      <c r="B12204" s="1">
        <v>44300</v>
      </c>
      <c r="C12204">
        <v>1</v>
      </c>
    </row>
    <row r="12205" spans="1:3" ht="14.5" x14ac:dyDescent="0.35">
      <c r="A12205" s="104" t="s">
        <v>2317</v>
      </c>
      <c r="B12205" s="1">
        <v>44300</v>
      </c>
      <c r="C12205">
        <v>25</v>
      </c>
    </row>
    <row r="12206" spans="1:3" ht="14.5" x14ac:dyDescent="0.35">
      <c r="A12206" s="104" t="s">
        <v>2382</v>
      </c>
      <c r="B12206" s="1">
        <v>44300</v>
      </c>
      <c r="C12206">
        <v>4</v>
      </c>
    </row>
    <row r="12207" spans="1:3" ht="14.5" x14ac:dyDescent="0.35">
      <c r="A12207" s="104" t="s">
        <v>41</v>
      </c>
      <c r="B12207" s="1">
        <v>44300</v>
      </c>
      <c r="C12207">
        <v>1</v>
      </c>
    </row>
    <row r="12208" spans="1:3" ht="14.5" x14ac:dyDescent="0.35">
      <c r="A12208" s="104" t="s">
        <v>1356</v>
      </c>
      <c r="B12208" s="1">
        <v>44300</v>
      </c>
      <c r="C12208">
        <v>32</v>
      </c>
    </row>
    <row r="12209" spans="1:3" ht="14.5" x14ac:dyDescent="0.35">
      <c r="A12209" s="104" t="s">
        <v>4045</v>
      </c>
      <c r="B12209" s="1">
        <v>44300</v>
      </c>
      <c r="C12209">
        <v>24</v>
      </c>
    </row>
    <row r="12210" spans="1:3" ht="14.5" x14ac:dyDescent="0.35">
      <c r="A12210" s="104" t="s">
        <v>3028</v>
      </c>
      <c r="B12210" s="1">
        <v>44300</v>
      </c>
      <c r="C12210">
        <v>1</v>
      </c>
    </row>
    <row r="12211" spans="1:3" ht="14.5" x14ac:dyDescent="0.35">
      <c r="A12211" s="104" t="s">
        <v>4046</v>
      </c>
      <c r="B12211" s="1">
        <v>44300</v>
      </c>
      <c r="C12211">
        <v>8</v>
      </c>
    </row>
    <row r="12212" spans="1:3" ht="14.5" x14ac:dyDescent="0.35">
      <c r="A12212" s="104" t="s">
        <v>53</v>
      </c>
      <c r="B12212" s="1">
        <v>44300</v>
      </c>
      <c r="C12212">
        <v>16</v>
      </c>
    </row>
    <row r="12213" spans="1:3" ht="14.5" x14ac:dyDescent="0.35">
      <c r="A12213" s="104" t="s">
        <v>452</v>
      </c>
      <c r="B12213" s="1">
        <v>44300</v>
      </c>
      <c r="C12213">
        <v>24</v>
      </c>
    </row>
    <row r="12214" spans="1:3" ht="14.5" x14ac:dyDescent="0.35">
      <c r="A12214" s="104" t="s">
        <v>197</v>
      </c>
      <c r="B12214" s="1">
        <v>44300</v>
      </c>
      <c r="C12214">
        <v>8</v>
      </c>
    </row>
    <row r="12215" spans="1:3" ht="14.5" x14ac:dyDescent="0.35">
      <c r="A12215" s="104" t="s">
        <v>561</v>
      </c>
      <c r="B12215" s="1">
        <v>44300</v>
      </c>
      <c r="C12215">
        <v>16</v>
      </c>
    </row>
    <row r="12216" spans="1:3" ht="14.5" x14ac:dyDescent="0.35">
      <c r="A12216" s="104" t="s">
        <v>363</v>
      </c>
      <c r="B12216" s="1">
        <v>44300</v>
      </c>
      <c r="C12216">
        <v>16</v>
      </c>
    </row>
    <row r="12217" spans="1:3" ht="14.5" x14ac:dyDescent="0.35">
      <c r="A12217" s="104" t="s">
        <v>23</v>
      </c>
      <c r="B12217" s="1">
        <v>44300</v>
      </c>
      <c r="C12217">
        <v>16</v>
      </c>
    </row>
    <row r="12218" spans="1:3" ht="14.5" x14ac:dyDescent="0.35">
      <c r="A12218" s="104" t="s">
        <v>2872</v>
      </c>
      <c r="B12218" s="1">
        <v>44300</v>
      </c>
      <c r="C12218">
        <v>8</v>
      </c>
    </row>
    <row r="12219" spans="1:3" ht="14.5" x14ac:dyDescent="0.35">
      <c r="A12219" s="104" t="s">
        <v>2873</v>
      </c>
      <c r="B12219" s="1">
        <v>44300</v>
      </c>
      <c r="C12219">
        <v>8</v>
      </c>
    </row>
    <row r="12220" spans="1:3" ht="14.5" x14ac:dyDescent="0.35">
      <c r="A12220" s="104" t="s">
        <v>3112</v>
      </c>
      <c r="B12220" s="1">
        <v>44300</v>
      </c>
      <c r="C12220">
        <v>2</v>
      </c>
    </row>
    <row r="12221" spans="1:3" ht="14.5" x14ac:dyDescent="0.35">
      <c r="A12221" s="104" t="s">
        <v>3942</v>
      </c>
      <c r="B12221" s="1">
        <v>44300</v>
      </c>
      <c r="C12221">
        <v>2</v>
      </c>
    </row>
    <row r="12222" spans="1:3" ht="14.5" x14ac:dyDescent="0.35">
      <c r="A12222" s="104" t="s">
        <v>2664</v>
      </c>
      <c r="B12222" s="1">
        <v>44300</v>
      </c>
      <c r="C12222">
        <v>4</v>
      </c>
    </row>
    <row r="12223" spans="1:3" ht="14.5" x14ac:dyDescent="0.35">
      <c r="A12223" s="104" t="s">
        <v>3076</v>
      </c>
      <c r="B12223" s="1">
        <v>44300</v>
      </c>
      <c r="C12223">
        <v>4</v>
      </c>
    </row>
    <row r="12224" spans="1:3" ht="14.5" x14ac:dyDescent="0.35">
      <c r="A12224" s="104" t="s">
        <v>3040</v>
      </c>
      <c r="B12224" s="1">
        <v>44300</v>
      </c>
      <c r="C12224">
        <v>2</v>
      </c>
    </row>
    <row r="12225" spans="1:3" ht="14.5" x14ac:dyDescent="0.35">
      <c r="A12225" s="104" t="s">
        <v>3012</v>
      </c>
      <c r="B12225" s="1">
        <v>44300</v>
      </c>
      <c r="C12225">
        <v>6</v>
      </c>
    </row>
    <row r="12226" spans="1:3" ht="14.5" x14ac:dyDescent="0.35">
      <c r="A12226" s="104" t="s">
        <v>3764</v>
      </c>
      <c r="B12226" s="1">
        <v>44300</v>
      </c>
      <c r="C12226">
        <v>12</v>
      </c>
    </row>
    <row r="12227" spans="1:3" ht="14.5" x14ac:dyDescent="0.35">
      <c r="A12227" s="104" t="s">
        <v>3131</v>
      </c>
      <c r="B12227" s="1">
        <v>44300</v>
      </c>
      <c r="C12227">
        <v>4</v>
      </c>
    </row>
    <row r="12228" spans="1:3" ht="14.5" x14ac:dyDescent="0.35">
      <c r="A12228" s="104" t="s">
        <v>2894</v>
      </c>
      <c r="B12228" s="1">
        <v>44300</v>
      </c>
      <c r="C12228">
        <v>6</v>
      </c>
    </row>
    <row r="12229" spans="1:3" ht="14.5" x14ac:dyDescent="0.35">
      <c r="A12229" s="104" t="s">
        <v>2896</v>
      </c>
      <c r="B12229" s="1">
        <v>44300</v>
      </c>
      <c r="C12229">
        <v>12</v>
      </c>
    </row>
    <row r="12230" spans="1:3" ht="14.5" x14ac:dyDescent="0.35">
      <c r="A12230" s="104" t="s">
        <v>3488</v>
      </c>
      <c r="B12230" s="1">
        <v>44300</v>
      </c>
      <c r="C12230">
        <v>8</v>
      </c>
    </row>
    <row r="12231" spans="1:3" ht="14.5" x14ac:dyDescent="0.35">
      <c r="A12231" s="104" t="s">
        <v>1449</v>
      </c>
      <c r="B12231" s="1">
        <v>44300</v>
      </c>
      <c r="C12231">
        <v>6</v>
      </c>
    </row>
    <row r="12232" spans="1:3" ht="14.5" x14ac:dyDescent="0.35">
      <c r="A12232" s="104" t="s">
        <v>1940</v>
      </c>
      <c r="B12232" s="1">
        <v>44300</v>
      </c>
      <c r="C12232">
        <v>8</v>
      </c>
    </row>
    <row r="12233" spans="1:3" ht="14.5" x14ac:dyDescent="0.35">
      <c r="A12233" s="104" t="s">
        <v>1826</v>
      </c>
      <c r="B12233" s="1">
        <v>44300</v>
      </c>
      <c r="C12233">
        <v>4</v>
      </c>
    </row>
    <row r="12234" spans="1:3" ht="14.5" x14ac:dyDescent="0.35">
      <c r="A12234" s="104" t="s">
        <v>1468</v>
      </c>
      <c r="B12234" s="1">
        <v>44300</v>
      </c>
      <c r="C12234">
        <v>4</v>
      </c>
    </row>
    <row r="12235" spans="1:3" ht="14.5" x14ac:dyDescent="0.35">
      <c r="A12235" s="104" t="s">
        <v>1470</v>
      </c>
      <c r="B12235" s="1">
        <v>44300</v>
      </c>
      <c r="C12235">
        <v>2</v>
      </c>
    </row>
    <row r="12236" spans="1:3" ht="14.5" x14ac:dyDescent="0.35">
      <c r="A12236" s="104" t="s">
        <v>9</v>
      </c>
      <c r="B12236" s="1">
        <v>44300</v>
      </c>
      <c r="C12236">
        <v>1</v>
      </c>
    </row>
    <row r="12237" spans="1:3" ht="14.5" x14ac:dyDescent="0.35">
      <c r="A12237" s="104" t="s">
        <v>2380</v>
      </c>
      <c r="B12237" s="1">
        <v>44300</v>
      </c>
      <c r="C12237">
        <v>1</v>
      </c>
    </row>
    <row r="12238" spans="1:3" ht="14.5" x14ac:dyDescent="0.35">
      <c r="A12238" s="105" t="s">
        <v>1049</v>
      </c>
      <c r="B12238" s="1">
        <v>44300</v>
      </c>
      <c r="C12238">
        <v>1</v>
      </c>
    </row>
    <row r="12239" spans="1:3" ht="14.5" x14ac:dyDescent="0.35">
      <c r="A12239" s="105" t="s">
        <v>716</v>
      </c>
      <c r="B12239" s="1">
        <v>44300</v>
      </c>
      <c r="C12239">
        <v>1</v>
      </c>
    </row>
    <row r="12240" spans="1:3" ht="14.5" x14ac:dyDescent="0.35">
      <c r="A12240" s="105" t="s">
        <v>716</v>
      </c>
      <c r="B12240" s="1">
        <v>44300</v>
      </c>
      <c r="C12240">
        <v>11</v>
      </c>
    </row>
    <row r="12241" spans="1:3" ht="14.5" x14ac:dyDescent="0.35">
      <c r="A12241" s="105" t="s">
        <v>509</v>
      </c>
      <c r="B12241" s="1">
        <v>44300</v>
      </c>
      <c r="C12241">
        <v>8</v>
      </c>
    </row>
    <row r="12242" spans="1:3" ht="14.5" x14ac:dyDescent="0.35">
      <c r="A12242" s="105" t="s">
        <v>651</v>
      </c>
      <c r="B12242" s="1">
        <v>44300</v>
      </c>
      <c r="C12242">
        <v>5</v>
      </c>
    </row>
    <row r="12243" spans="1:3" ht="14.5" x14ac:dyDescent="0.35">
      <c r="A12243" s="104" t="s">
        <v>33</v>
      </c>
      <c r="B12243" s="1">
        <v>44300</v>
      </c>
      <c r="C12243">
        <v>1</v>
      </c>
    </row>
    <row r="12244" spans="1:3" ht="14.5" x14ac:dyDescent="0.35">
      <c r="A12244" s="104" t="s">
        <v>106</v>
      </c>
      <c r="B12244" s="1">
        <v>44300</v>
      </c>
      <c r="C12244">
        <v>2</v>
      </c>
    </row>
    <row r="12245" spans="1:3" ht="14.5" x14ac:dyDescent="0.35">
      <c r="A12245" s="104" t="s">
        <v>13</v>
      </c>
      <c r="B12245" s="1">
        <v>44300</v>
      </c>
      <c r="C12245">
        <v>1</v>
      </c>
    </row>
    <row r="12246" spans="1:3" ht="14.5" x14ac:dyDescent="0.35">
      <c r="A12246" s="104" t="s">
        <v>123</v>
      </c>
      <c r="B12246" s="1">
        <v>44300</v>
      </c>
      <c r="C12246">
        <v>1</v>
      </c>
    </row>
    <row r="12247" spans="1:3" ht="14.5" x14ac:dyDescent="0.35">
      <c r="A12247" s="104" t="s">
        <v>108</v>
      </c>
      <c r="B12247" s="1">
        <v>44300</v>
      </c>
      <c r="C12247">
        <v>2</v>
      </c>
    </row>
    <row r="12248" spans="1:3" ht="14.5" x14ac:dyDescent="0.35">
      <c r="A12248" s="104" t="s">
        <v>1356</v>
      </c>
      <c r="B12248" s="1">
        <v>44300</v>
      </c>
      <c r="C12248">
        <v>8</v>
      </c>
    </row>
    <row r="12249" spans="1:3" ht="14.5" x14ac:dyDescent="0.35">
      <c r="A12249" s="104" t="s">
        <v>1362</v>
      </c>
      <c r="B12249" s="1">
        <v>44300</v>
      </c>
      <c r="C12249">
        <v>48</v>
      </c>
    </row>
    <row r="12250" spans="1:3" ht="14.5" x14ac:dyDescent="0.35">
      <c r="A12250" s="104" t="s">
        <v>1923</v>
      </c>
      <c r="B12250" s="1">
        <v>44300</v>
      </c>
      <c r="C12250">
        <v>1</v>
      </c>
    </row>
    <row r="12251" spans="1:3" ht="14.5" x14ac:dyDescent="0.35">
      <c r="A12251" s="104" t="s">
        <v>1450</v>
      </c>
      <c r="B12251" s="1">
        <v>44300</v>
      </c>
      <c r="C12251">
        <v>32</v>
      </c>
    </row>
    <row r="12252" spans="1:3" ht="14.5" x14ac:dyDescent="0.35">
      <c r="A12252" s="104" t="s">
        <v>1802</v>
      </c>
      <c r="B12252" s="1">
        <v>44300</v>
      </c>
      <c r="C12252">
        <v>32</v>
      </c>
    </row>
    <row r="12253" spans="1:3" ht="14.5" x14ac:dyDescent="0.35">
      <c r="A12253" s="104" t="s">
        <v>1859</v>
      </c>
      <c r="B12253" s="1">
        <v>44300</v>
      </c>
      <c r="C12253">
        <v>32</v>
      </c>
    </row>
    <row r="12254" spans="1:3" ht="14.5" x14ac:dyDescent="0.35">
      <c r="A12254" s="104" t="s">
        <v>2219</v>
      </c>
      <c r="B12254" s="1">
        <v>44300</v>
      </c>
      <c r="C12254">
        <v>16</v>
      </c>
    </row>
    <row r="12255" spans="1:3" ht="14.5" x14ac:dyDescent="0.35">
      <c r="A12255" s="104" t="s">
        <v>1597</v>
      </c>
      <c r="B12255" s="1">
        <v>44300</v>
      </c>
      <c r="C12255">
        <v>12</v>
      </c>
    </row>
    <row r="12256" spans="1:3" ht="14.5" x14ac:dyDescent="0.35">
      <c r="A12256" s="104" t="s">
        <v>1755</v>
      </c>
      <c r="B12256" s="1">
        <v>44300</v>
      </c>
      <c r="C12256">
        <v>16</v>
      </c>
    </row>
    <row r="12257" spans="1:3" ht="14.5" x14ac:dyDescent="0.35">
      <c r="A12257" s="104" t="s">
        <v>1958</v>
      </c>
      <c r="B12257" s="1">
        <v>44300</v>
      </c>
      <c r="C12257">
        <v>4</v>
      </c>
    </row>
    <row r="12258" spans="1:3" ht="14.5" x14ac:dyDescent="0.35">
      <c r="A12258" s="104" t="s">
        <v>1958</v>
      </c>
      <c r="B12258" s="1">
        <v>44300</v>
      </c>
      <c r="C12258">
        <v>28</v>
      </c>
    </row>
    <row r="12259" spans="1:3" ht="14.5" x14ac:dyDescent="0.35">
      <c r="A12259" s="104" t="s">
        <v>1405</v>
      </c>
      <c r="B12259" s="1">
        <v>44300</v>
      </c>
      <c r="C12259">
        <v>16</v>
      </c>
    </row>
    <row r="12260" spans="1:3" ht="14.5" x14ac:dyDescent="0.35">
      <c r="A12260" s="104" t="s">
        <v>1942</v>
      </c>
      <c r="B12260" s="1">
        <v>44300</v>
      </c>
      <c r="C12260">
        <v>6</v>
      </c>
    </row>
    <row r="12261" spans="1:3" ht="14.5" x14ac:dyDescent="0.35">
      <c r="A12261" s="104" t="s">
        <v>2876</v>
      </c>
      <c r="B12261" s="1">
        <v>44300</v>
      </c>
      <c r="C12261">
        <v>6</v>
      </c>
    </row>
    <row r="12262" spans="1:3" ht="14.5" x14ac:dyDescent="0.35">
      <c r="A12262" s="104" t="s">
        <v>2666</v>
      </c>
      <c r="B12262" s="1">
        <v>44300</v>
      </c>
      <c r="C12262">
        <v>6</v>
      </c>
    </row>
    <row r="12263" spans="1:3" ht="14.5" x14ac:dyDescent="0.35">
      <c r="A12263" s="104" t="s">
        <v>1922</v>
      </c>
      <c r="B12263" s="1">
        <v>44300</v>
      </c>
      <c r="C12263">
        <v>14</v>
      </c>
    </row>
    <row r="12264" spans="1:3" ht="14.5" x14ac:dyDescent="0.35">
      <c r="A12264" s="104" t="s">
        <v>4018</v>
      </c>
      <c r="B12264" s="1">
        <v>44300</v>
      </c>
      <c r="C12264">
        <v>4</v>
      </c>
    </row>
    <row r="12265" spans="1:3" ht="14.5" x14ac:dyDescent="0.35">
      <c r="A12265" s="104" t="s">
        <v>1951</v>
      </c>
      <c r="B12265" s="1">
        <v>44300</v>
      </c>
      <c r="C12265">
        <v>8</v>
      </c>
    </row>
    <row r="12266" spans="1:3" ht="14.5" x14ac:dyDescent="0.35">
      <c r="A12266" s="104" t="s">
        <v>1680</v>
      </c>
      <c r="B12266" s="1">
        <v>44300</v>
      </c>
      <c r="C12266">
        <v>8</v>
      </c>
    </row>
    <row r="12267" spans="1:3" ht="14.5" x14ac:dyDescent="0.35">
      <c r="A12267" s="104" t="s">
        <v>1491</v>
      </c>
      <c r="B12267" s="1">
        <v>44300</v>
      </c>
      <c r="C12267">
        <v>32</v>
      </c>
    </row>
    <row r="12268" spans="1:3" ht="14.5" x14ac:dyDescent="0.35">
      <c r="A12268" s="104" t="s">
        <v>2268</v>
      </c>
      <c r="B12268" s="1">
        <v>44300</v>
      </c>
      <c r="C12268">
        <v>16</v>
      </c>
    </row>
    <row r="12269" spans="1:3" ht="14.5" x14ac:dyDescent="0.35">
      <c r="A12269" s="104" t="s">
        <v>1408</v>
      </c>
      <c r="B12269" s="1">
        <v>44300</v>
      </c>
      <c r="C12269">
        <v>32</v>
      </c>
    </row>
    <row r="12270" spans="1:3" ht="14.5" x14ac:dyDescent="0.35">
      <c r="A12270" s="104" t="s">
        <v>1586</v>
      </c>
      <c r="B12270" s="1">
        <v>44300</v>
      </c>
      <c r="C12270">
        <v>8</v>
      </c>
    </row>
    <row r="12271" spans="1:3" ht="14.5" x14ac:dyDescent="0.35">
      <c r="A12271" s="104" t="s">
        <v>1438</v>
      </c>
      <c r="B12271" s="1">
        <v>44300</v>
      </c>
      <c r="C12271">
        <v>16</v>
      </c>
    </row>
    <row r="12272" spans="1:3" ht="14.5" x14ac:dyDescent="0.35">
      <c r="A12272" s="104" t="s">
        <v>1599</v>
      </c>
      <c r="B12272" s="1">
        <v>44300</v>
      </c>
      <c r="C12272">
        <v>12</v>
      </c>
    </row>
    <row r="12273" spans="1:3" ht="14.5" x14ac:dyDescent="0.35">
      <c r="A12273" s="104" t="s">
        <v>1442</v>
      </c>
      <c r="B12273" s="1">
        <v>44300</v>
      </c>
      <c r="C12273">
        <v>16</v>
      </c>
    </row>
    <row r="12274" spans="1:3" ht="14.5" x14ac:dyDescent="0.35">
      <c r="A12274" s="104" t="s">
        <v>1566</v>
      </c>
      <c r="B12274" s="1">
        <v>44300</v>
      </c>
      <c r="C12274">
        <v>16</v>
      </c>
    </row>
    <row r="12275" spans="1:3" ht="14.5" x14ac:dyDescent="0.35">
      <c r="A12275" s="104" t="s">
        <v>1421</v>
      </c>
      <c r="B12275" s="1">
        <v>44300</v>
      </c>
      <c r="C12275">
        <v>80</v>
      </c>
    </row>
    <row r="12276" spans="1:3" ht="14.5" x14ac:dyDescent="0.35">
      <c r="A12276" s="104" t="s">
        <v>1659</v>
      </c>
      <c r="B12276" s="1">
        <v>44300</v>
      </c>
      <c r="C12276">
        <v>8</v>
      </c>
    </row>
    <row r="12277" spans="1:3" ht="14.5" x14ac:dyDescent="0.35">
      <c r="A12277" s="104" t="s">
        <v>1656</v>
      </c>
      <c r="B12277" s="1">
        <v>44300</v>
      </c>
      <c r="C12277">
        <v>16</v>
      </c>
    </row>
    <row r="12278" spans="1:3" ht="14.5" x14ac:dyDescent="0.35">
      <c r="A12278" s="104" t="s">
        <v>1679</v>
      </c>
      <c r="B12278" s="1">
        <v>44300</v>
      </c>
      <c r="C12278">
        <v>8</v>
      </c>
    </row>
    <row r="12279" spans="1:3" ht="14.5" x14ac:dyDescent="0.35">
      <c r="A12279" s="104" t="s">
        <v>1456</v>
      </c>
      <c r="B12279" s="1">
        <v>44300</v>
      </c>
      <c r="C12279">
        <v>4</v>
      </c>
    </row>
    <row r="12280" spans="1:3" ht="14.5" x14ac:dyDescent="0.35">
      <c r="A12280" s="104" t="s">
        <v>181</v>
      </c>
      <c r="B12280" s="1">
        <v>44300</v>
      </c>
      <c r="C12280">
        <v>1</v>
      </c>
    </row>
    <row r="12281" spans="1:3" ht="14.5" x14ac:dyDescent="0.35">
      <c r="A12281" s="104" t="s">
        <v>1531</v>
      </c>
      <c r="B12281" s="1">
        <v>44300</v>
      </c>
      <c r="C12281">
        <v>32</v>
      </c>
    </row>
    <row r="12282" spans="1:3" ht="14.5" x14ac:dyDescent="0.35">
      <c r="A12282" s="104" t="s">
        <v>1346</v>
      </c>
      <c r="B12282" s="1">
        <v>44300</v>
      </c>
      <c r="C12282">
        <v>16</v>
      </c>
    </row>
    <row r="12283" spans="1:3" ht="14.5" x14ac:dyDescent="0.35">
      <c r="A12283" s="104" t="s">
        <v>9</v>
      </c>
      <c r="B12283" s="1">
        <v>44300</v>
      </c>
      <c r="C12283">
        <v>3</v>
      </c>
    </row>
    <row r="12284" spans="1:3" ht="14.5" x14ac:dyDescent="0.35">
      <c r="A12284" s="104" t="s">
        <v>3118</v>
      </c>
      <c r="B12284" s="1">
        <v>44300</v>
      </c>
      <c r="C12284">
        <v>1</v>
      </c>
    </row>
    <row r="12285" spans="1:3" ht="14.5" x14ac:dyDescent="0.35">
      <c r="A12285" s="104" t="s">
        <v>1729</v>
      </c>
      <c r="B12285" s="1">
        <v>44300</v>
      </c>
      <c r="C12285">
        <v>100</v>
      </c>
    </row>
    <row r="12286" spans="1:3" ht="14.5" x14ac:dyDescent="0.35">
      <c r="A12286" s="104" t="s">
        <v>1352</v>
      </c>
      <c r="B12286" s="1">
        <v>44300</v>
      </c>
      <c r="C12286">
        <v>200</v>
      </c>
    </row>
    <row r="12287" spans="1:3" ht="14.5" x14ac:dyDescent="0.35">
      <c r="A12287" s="104" t="s">
        <v>1803</v>
      </c>
      <c r="B12287" s="1">
        <v>44300</v>
      </c>
      <c r="C12287">
        <v>100</v>
      </c>
    </row>
    <row r="12288" spans="1:3" ht="14.5" x14ac:dyDescent="0.35">
      <c r="A12288" s="104" t="s">
        <v>1425</v>
      </c>
      <c r="B12288" s="1">
        <v>44300</v>
      </c>
      <c r="C12288">
        <v>100</v>
      </c>
    </row>
    <row r="12289" spans="1:3" ht="14.5" x14ac:dyDescent="0.35">
      <c r="A12289" s="104" t="s">
        <v>1416</v>
      </c>
      <c r="B12289" s="1">
        <v>44300</v>
      </c>
      <c r="C12289">
        <v>200</v>
      </c>
    </row>
    <row r="12290" spans="1:3" ht="14.5" x14ac:dyDescent="0.35">
      <c r="A12290" s="104" t="s">
        <v>1340</v>
      </c>
      <c r="B12290" s="1">
        <v>44300</v>
      </c>
      <c r="C12290">
        <v>900</v>
      </c>
    </row>
    <row r="12291" spans="1:3" ht="14.5" x14ac:dyDescent="0.35">
      <c r="A12291" s="104" t="s">
        <v>1462</v>
      </c>
      <c r="B12291" s="1">
        <v>44300</v>
      </c>
      <c r="C12291">
        <v>400</v>
      </c>
    </row>
    <row r="12292" spans="1:3" ht="14.5" x14ac:dyDescent="0.35">
      <c r="A12292" s="104" t="s">
        <v>1731</v>
      </c>
      <c r="B12292" s="1">
        <v>44300</v>
      </c>
      <c r="C12292">
        <v>100</v>
      </c>
    </row>
    <row r="12293" spans="1:3" ht="14.5" x14ac:dyDescent="0.35">
      <c r="A12293" s="104" t="s">
        <v>2488</v>
      </c>
      <c r="B12293" s="1">
        <v>44300</v>
      </c>
      <c r="C12293">
        <v>100</v>
      </c>
    </row>
    <row r="12294" spans="1:3" ht="14.5" x14ac:dyDescent="0.35">
      <c r="A12294" s="104" t="s">
        <v>1986</v>
      </c>
      <c r="B12294" s="1">
        <v>44300</v>
      </c>
      <c r="C12294">
        <v>100</v>
      </c>
    </row>
    <row r="12295" spans="1:3" ht="14.5" x14ac:dyDescent="0.35">
      <c r="A12295" s="104" t="s">
        <v>1885</v>
      </c>
      <c r="B12295" s="1">
        <v>44300</v>
      </c>
      <c r="C12295">
        <v>100</v>
      </c>
    </row>
    <row r="12296" spans="1:3" ht="14.5" x14ac:dyDescent="0.35">
      <c r="A12296" s="104" t="s">
        <v>1349</v>
      </c>
      <c r="B12296" s="1">
        <v>44300</v>
      </c>
      <c r="C12296">
        <v>600</v>
      </c>
    </row>
    <row r="12297" spans="1:3" ht="14.5" x14ac:dyDescent="0.35">
      <c r="A12297" s="104" t="s">
        <v>1604</v>
      </c>
      <c r="B12297" s="1">
        <v>44300</v>
      </c>
      <c r="C12297">
        <v>100</v>
      </c>
    </row>
    <row r="12298" spans="1:3" ht="14.5" x14ac:dyDescent="0.35">
      <c r="A12298" s="104" t="s">
        <v>1304</v>
      </c>
      <c r="B12298" s="1">
        <v>44300</v>
      </c>
      <c r="C12298">
        <v>2900</v>
      </c>
    </row>
    <row r="12299" spans="1:3" ht="14.5" x14ac:dyDescent="0.35">
      <c r="A12299" s="104" t="s">
        <v>1312</v>
      </c>
      <c r="B12299" s="1">
        <v>44300</v>
      </c>
      <c r="C12299">
        <v>1200</v>
      </c>
    </row>
    <row r="12300" spans="1:3" ht="14.5" x14ac:dyDescent="0.35">
      <c r="A12300" s="105" t="s">
        <v>482</v>
      </c>
      <c r="B12300" s="1">
        <v>44300</v>
      </c>
      <c r="C12300">
        <v>3</v>
      </c>
    </row>
    <row r="12301" spans="1:3" ht="14.5" x14ac:dyDescent="0.35">
      <c r="A12301" s="105" t="s">
        <v>482</v>
      </c>
      <c r="B12301" s="1">
        <v>44300</v>
      </c>
      <c r="C12301">
        <v>4</v>
      </c>
    </row>
    <row r="12302" spans="1:3" ht="14.5" x14ac:dyDescent="0.35">
      <c r="A12302" s="105" t="s">
        <v>921</v>
      </c>
      <c r="B12302" s="1">
        <v>44300</v>
      </c>
      <c r="C12302">
        <v>2</v>
      </c>
    </row>
    <row r="12303" spans="1:3" ht="14.5" x14ac:dyDescent="0.35">
      <c r="A12303" s="105" t="s">
        <v>504</v>
      </c>
      <c r="B12303" s="1">
        <v>44300</v>
      </c>
      <c r="C12303">
        <v>5</v>
      </c>
    </row>
    <row r="12304" spans="1:3" ht="14.5" x14ac:dyDescent="0.35">
      <c r="A12304" s="105" t="s">
        <v>74</v>
      </c>
      <c r="B12304" s="1">
        <v>44300</v>
      </c>
      <c r="C12304">
        <v>10</v>
      </c>
    </row>
    <row r="12305" spans="1:3" ht="14.5" x14ac:dyDescent="0.35">
      <c r="A12305" s="105" t="s">
        <v>361</v>
      </c>
      <c r="B12305" s="1">
        <v>44300</v>
      </c>
      <c r="C12305">
        <v>1</v>
      </c>
    </row>
    <row r="12306" spans="1:3" ht="14.5" x14ac:dyDescent="0.35">
      <c r="A12306" s="105" t="s">
        <v>952</v>
      </c>
      <c r="B12306" s="1">
        <v>44300</v>
      </c>
      <c r="C12306">
        <v>1</v>
      </c>
    </row>
    <row r="12307" spans="1:3" ht="14.5" x14ac:dyDescent="0.35">
      <c r="A12307" s="104" t="s">
        <v>2058</v>
      </c>
      <c r="B12307" s="1">
        <v>44300</v>
      </c>
      <c r="C12307">
        <v>16</v>
      </c>
    </row>
    <row r="12308" spans="1:3" ht="14.5" x14ac:dyDescent="0.35">
      <c r="A12308" s="104" t="s">
        <v>1777</v>
      </c>
      <c r="B12308" s="1">
        <v>44300</v>
      </c>
      <c r="C12308">
        <v>100</v>
      </c>
    </row>
    <row r="12309" spans="1:3" ht="14.5" x14ac:dyDescent="0.35">
      <c r="A12309" s="104" t="s">
        <v>1627</v>
      </c>
      <c r="B12309" s="1">
        <v>44300</v>
      </c>
      <c r="C12309">
        <v>200</v>
      </c>
    </row>
    <row r="12310" spans="1:3" ht="14.5" x14ac:dyDescent="0.35">
      <c r="A12310" s="104" t="s">
        <v>125</v>
      </c>
      <c r="B12310" s="1">
        <v>44300</v>
      </c>
      <c r="C12310">
        <v>2</v>
      </c>
    </row>
    <row r="12311" spans="1:3" ht="14.5" x14ac:dyDescent="0.35">
      <c r="A12311" s="104" t="s">
        <v>1919</v>
      </c>
      <c r="B12311" s="1">
        <v>44300</v>
      </c>
      <c r="C12311">
        <v>4</v>
      </c>
    </row>
    <row r="12312" spans="1:3" ht="14.5" x14ac:dyDescent="0.35">
      <c r="A12312" s="104" t="s">
        <v>4048</v>
      </c>
      <c r="B12312" s="1">
        <v>44300</v>
      </c>
      <c r="C12312">
        <v>16</v>
      </c>
    </row>
    <row r="12313" spans="1:3" ht="14.5" x14ac:dyDescent="0.35">
      <c r="A12313" s="104" t="s">
        <v>2193</v>
      </c>
      <c r="B12313" s="1">
        <v>44300</v>
      </c>
      <c r="C12313">
        <v>1</v>
      </c>
    </row>
    <row r="12314" spans="1:3" ht="14.5" x14ac:dyDescent="0.35">
      <c r="A12314" s="104" t="s">
        <v>2073</v>
      </c>
      <c r="B12314" s="1">
        <v>44300</v>
      </c>
      <c r="C12314">
        <v>40</v>
      </c>
    </row>
    <row r="12315" spans="1:3" ht="14.5" x14ac:dyDescent="0.35">
      <c r="A12315" s="104" t="s">
        <v>3621</v>
      </c>
      <c r="B12315" s="1">
        <v>44300</v>
      </c>
      <c r="C12315">
        <v>4</v>
      </c>
    </row>
    <row r="12316" spans="1:3" ht="14.5" x14ac:dyDescent="0.35">
      <c r="A12316" s="104" t="s">
        <v>3621</v>
      </c>
      <c r="B12316" s="1">
        <v>44300</v>
      </c>
      <c r="C12316">
        <v>2</v>
      </c>
    </row>
    <row r="12317" spans="1:3" ht="14.5" x14ac:dyDescent="0.35">
      <c r="A12317" s="104" t="s">
        <v>2557</v>
      </c>
      <c r="B12317" s="1">
        <v>44300</v>
      </c>
      <c r="C12317">
        <v>32</v>
      </c>
    </row>
    <row r="12318" spans="1:3" ht="14.5" x14ac:dyDescent="0.35">
      <c r="A12318" s="104" t="s">
        <v>359</v>
      </c>
      <c r="B12318" s="1">
        <v>44300</v>
      </c>
      <c r="C12318">
        <v>364</v>
      </c>
    </row>
    <row r="12319" spans="1:3" ht="14.5" x14ac:dyDescent="0.35">
      <c r="A12319" s="104" t="s">
        <v>359</v>
      </c>
      <c r="B12319" s="1">
        <v>44300</v>
      </c>
      <c r="C12319">
        <v>536</v>
      </c>
    </row>
    <row r="12320" spans="1:3" ht="14.5" x14ac:dyDescent="0.35">
      <c r="A12320" s="104" t="s">
        <v>1041</v>
      </c>
      <c r="B12320" s="1">
        <v>44300</v>
      </c>
      <c r="C12320">
        <v>240</v>
      </c>
    </row>
    <row r="12321" spans="1:3" ht="14.5" x14ac:dyDescent="0.35">
      <c r="A12321" s="104" t="s">
        <v>2309</v>
      </c>
      <c r="B12321" s="1">
        <v>44300</v>
      </c>
      <c r="C12321">
        <v>6</v>
      </c>
    </row>
    <row r="12322" spans="1:3" ht="14.5" x14ac:dyDescent="0.35">
      <c r="A12322" s="104" t="s">
        <v>362</v>
      </c>
      <c r="B12322" s="1">
        <v>44300</v>
      </c>
      <c r="C12322">
        <v>60</v>
      </c>
    </row>
    <row r="12323" spans="1:3" ht="14.5" x14ac:dyDescent="0.35">
      <c r="A12323" s="104" t="s">
        <v>2349</v>
      </c>
      <c r="B12323" s="1">
        <v>44300</v>
      </c>
      <c r="C12323">
        <v>16</v>
      </c>
    </row>
    <row r="12324" spans="1:3" ht="14.5" x14ac:dyDescent="0.35">
      <c r="A12324" s="104" t="s">
        <v>1967</v>
      </c>
      <c r="B12324" s="1">
        <v>44300</v>
      </c>
      <c r="C12324">
        <v>304</v>
      </c>
    </row>
    <row r="12325" spans="1:3" ht="14.5" x14ac:dyDescent="0.35">
      <c r="A12325" s="104" t="s">
        <v>1050</v>
      </c>
      <c r="B12325" s="1">
        <v>44300</v>
      </c>
      <c r="C12325">
        <v>60</v>
      </c>
    </row>
    <row r="12326" spans="1:3" ht="14.5" x14ac:dyDescent="0.35">
      <c r="A12326" s="104" t="s">
        <v>235</v>
      </c>
      <c r="B12326" s="1">
        <v>44300</v>
      </c>
      <c r="C12326">
        <v>48</v>
      </c>
    </row>
    <row r="12327" spans="1:3" ht="14.5" x14ac:dyDescent="0.35">
      <c r="A12327" s="104" t="s">
        <v>282</v>
      </c>
      <c r="B12327" s="1">
        <v>44300</v>
      </c>
      <c r="C12327">
        <v>120</v>
      </c>
    </row>
    <row r="12328" spans="1:3" ht="14.5" x14ac:dyDescent="0.35">
      <c r="A12328" s="104" t="s">
        <v>3485</v>
      </c>
      <c r="B12328" s="1">
        <v>44300</v>
      </c>
      <c r="C12328">
        <v>30</v>
      </c>
    </row>
    <row r="12329" spans="1:3" ht="14.5" x14ac:dyDescent="0.35">
      <c r="A12329" s="104" t="s">
        <v>3152</v>
      </c>
      <c r="B12329" s="1">
        <v>44300</v>
      </c>
      <c r="C12329">
        <v>24</v>
      </c>
    </row>
    <row r="12330" spans="1:3" ht="14.5" x14ac:dyDescent="0.35">
      <c r="A12330" s="104" t="s">
        <v>3153</v>
      </c>
      <c r="B12330" s="1">
        <v>44300</v>
      </c>
      <c r="C12330">
        <v>24</v>
      </c>
    </row>
    <row r="12331" spans="1:3" ht="14.5" x14ac:dyDescent="0.35">
      <c r="A12331" s="104" t="s">
        <v>3306</v>
      </c>
      <c r="B12331" s="1">
        <v>44300</v>
      </c>
      <c r="C12331">
        <v>20</v>
      </c>
    </row>
    <row r="12332" spans="1:3" ht="14.5" x14ac:dyDescent="0.35">
      <c r="A12332" s="104" t="s">
        <v>3306</v>
      </c>
      <c r="B12332" s="1">
        <v>44300</v>
      </c>
      <c r="C12332">
        <v>4</v>
      </c>
    </row>
    <row r="12333" spans="1:3" ht="14.5" x14ac:dyDescent="0.35">
      <c r="A12333" s="104" t="s">
        <v>3308</v>
      </c>
      <c r="B12333" s="1">
        <v>44300</v>
      </c>
      <c r="C12333">
        <v>24</v>
      </c>
    </row>
    <row r="12334" spans="1:3" ht="14.5" x14ac:dyDescent="0.35">
      <c r="A12334" s="104" t="s">
        <v>3488</v>
      </c>
      <c r="B12334" s="1">
        <v>44300</v>
      </c>
      <c r="C12334">
        <v>26</v>
      </c>
    </row>
    <row r="12335" spans="1:3" ht="14.5" x14ac:dyDescent="0.35">
      <c r="A12335" s="104" t="s">
        <v>3488</v>
      </c>
      <c r="B12335" s="1">
        <v>44300</v>
      </c>
      <c r="C12335">
        <v>10</v>
      </c>
    </row>
    <row r="12336" spans="1:3" ht="14.5" x14ac:dyDescent="0.35">
      <c r="A12336" s="104" t="s">
        <v>431</v>
      </c>
      <c r="B12336" s="1">
        <v>44300</v>
      </c>
      <c r="C12336">
        <v>2</v>
      </c>
    </row>
    <row r="12337" spans="1:3" ht="14.5" x14ac:dyDescent="0.35">
      <c r="A12337" s="104" t="s">
        <v>1051</v>
      </c>
      <c r="B12337" s="1">
        <v>44300</v>
      </c>
      <c r="C12337">
        <v>2</v>
      </c>
    </row>
    <row r="12338" spans="1:3" ht="14.5" x14ac:dyDescent="0.35">
      <c r="A12338" s="104" t="s">
        <v>1042</v>
      </c>
      <c r="B12338" s="1">
        <v>44300</v>
      </c>
      <c r="C12338">
        <v>2</v>
      </c>
    </row>
    <row r="12339" spans="1:3" ht="14.5" x14ac:dyDescent="0.35">
      <c r="A12339" s="104" t="s">
        <v>1052</v>
      </c>
      <c r="B12339" s="1">
        <v>44300</v>
      </c>
      <c r="C12339">
        <v>6</v>
      </c>
    </row>
    <row r="12340" spans="1:3" ht="14.5" x14ac:dyDescent="0.35">
      <c r="A12340" s="104" t="s">
        <v>547</v>
      </c>
      <c r="B12340" s="1">
        <v>44300</v>
      </c>
      <c r="C12340">
        <v>2</v>
      </c>
    </row>
    <row r="12341" spans="1:3" ht="14.5" x14ac:dyDescent="0.35">
      <c r="A12341" s="105" t="s">
        <v>481</v>
      </c>
      <c r="B12341" s="1">
        <v>44300</v>
      </c>
      <c r="C12341">
        <v>3</v>
      </c>
    </row>
    <row r="12342" spans="1:3" ht="14.5" x14ac:dyDescent="0.35">
      <c r="A12342" s="105" t="s">
        <v>518</v>
      </c>
      <c r="B12342" s="1">
        <v>44300</v>
      </c>
      <c r="C12342">
        <v>1</v>
      </c>
    </row>
    <row r="12343" spans="1:3" ht="14.5" x14ac:dyDescent="0.35">
      <c r="A12343" s="105" t="s">
        <v>1053</v>
      </c>
      <c r="B12343" s="1">
        <v>44300</v>
      </c>
      <c r="C12343">
        <v>2</v>
      </c>
    </row>
    <row r="12344" spans="1:3" ht="14.5" x14ac:dyDescent="0.35">
      <c r="A12344" s="105" t="s">
        <v>425</v>
      </c>
      <c r="B12344" s="1">
        <v>44300</v>
      </c>
      <c r="C12344">
        <v>2</v>
      </c>
    </row>
    <row r="12345" spans="1:3" ht="14.5" x14ac:dyDescent="0.35">
      <c r="A12345" s="105" t="s">
        <v>503</v>
      </c>
      <c r="B12345" s="1">
        <v>44300</v>
      </c>
      <c r="C12345">
        <v>1</v>
      </c>
    </row>
    <row r="12346" spans="1:3" ht="14.5" x14ac:dyDescent="0.35">
      <c r="A12346" s="105" t="s">
        <v>306</v>
      </c>
      <c r="B12346" s="1">
        <v>44300</v>
      </c>
      <c r="C12346">
        <v>1</v>
      </c>
    </row>
    <row r="12347" spans="1:3" ht="14.5" x14ac:dyDescent="0.35">
      <c r="A12347" s="105" t="s">
        <v>1054</v>
      </c>
      <c r="B12347" s="1">
        <v>44300</v>
      </c>
      <c r="C12347">
        <v>2</v>
      </c>
    </row>
    <row r="12348" spans="1:3" ht="14.5" x14ac:dyDescent="0.35">
      <c r="A12348" s="105" t="s">
        <v>286</v>
      </c>
      <c r="B12348" s="1">
        <v>44300</v>
      </c>
      <c r="C12348">
        <v>1</v>
      </c>
    </row>
    <row r="12349" spans="1:3" ht="14.5" x14ac:dyDescent="0.35">
      <c r="A12349" s="104" t="s">
        <v>4049</v>
      </c>
      <c r="B12349" s="1">
        <v>44300</v>
      </c>
      <c r="C12349">
        <v>1</v>
      </c>
    </row>
    <row r="12350" spans="1:3" ht="14.5" x14ac:dyDescent="0.35">
      <c r="A12350" s="105" t="s">
        <v>299</v>
      </c>
      <c r="B12350" s="1">
        <v>44300</v>
      </c>
      <c r="C12350">
        <v>1</v>
      </c>
    </row>
    <row r="12351" spans="1:3" ht="14.5" x14ac:dyDescent="0.35">
      <c r="A12351" s="104" t="s">
        <v>4050</v>
      </c>
      <c r="B12351" s="1">
        <v>44300</v>
      </c>
      <c r="C12351">
        <v>1</v>
      </c>
    </row>
    <row r="12352" spans="1:3" ht="14.5" x14ac:dyDescent="0.35">
      <c r="A12352" s="105" t="s">
        <v>72</v>
      </c>
      <c r="B12352" s="1">
        <v>44300</v>
      </c>
      <c r="C12352">
        <v>1</v>
      </c>
    </row>
    <row r="12353" spans="1:3" ht="14.5" x14ac:dyDescent="0.35">
      <c r="A12353" s="105" t="s">
        <v>156</v>
      </c>
      <c r="B12353" s="1">
        <v>44300</v>
      </c>
      <c r="C12353">
        <v>2</v>
      </c>
    </row>
    <row r="12354" spans="1:3" ht="14.5" x14ac:dyDescent="0.35">
      <c r="A12354" s="105" t="s">
        <v>155</v>
      </c>
      <c r="B12354" s="1">
        <v>44300</v>
      </c>
      <c r="C12354">
        <v>2</v>
      </c>
    </row>
    <row r="12355" spans="1:3" ht="14.5" x14ac:dyDescent="0.35">
      <c r="A12355" s="104" t="s">
        <v>3335</v>
      </c>
      <c r="B12355" s="1">
        <v>44300</v>
      </c>
      <c r="C12355">
        <v>1</v>
      </c>
    </row>
    <row r="12356" spans="1:3" ht="14.5" x14ac:dyDescent="0.35">
      <c r="A12356" s="104" t="s">
        <v>3335</v>
      </c>
      <c r="B12356" s="1">
        <v>44300</v>
      </c>
      <c r="C12356">
        <v>4</v>
      </c>
    </row>
    <row r="12357" spans="1:3" ht="14.5" x14ac:dyDescent="0.35">
      <c r="A12357" s="104" t="s">
        <v>3335</v>
      </c>
      <c r="B12357" s="1">
        <v>44300</v>
      </c>
      <c r="C12357">
        <v>3</v>
      </c>
    </row>
    <row r="12358" spans="1:3" ht="14.5" x14ac:dyDescent="0.35">
      <c r="A12358" s="105" t="s">
        <v>939</v>
      </c>
      <c r="B12358" s="1">
        <v>44300</v>
      </c>
      <c r="C12358">
        <v>1</v>
      </c>
    </row>
    <row r="12359" spans="1:3" ht="14.5" x14ac:dyDescent="0.35">
      <c r="A12359" s="104" t="s">
        <v>4051</v>
      </c>
      <c r="B12359" s="1">
        <v>44300</v>
      </c>
      <c r="C12359">
        <v>1</v>
      </c>
    </row>
    <row r="12360" spans="1:3" ht="14.5" x14ac:dyDescent="0.35">
      <c r="A12360" s="104" t="s">
        <v>4052</v>
      </c>
      <c r="B12360" s="1">
        <v>44300</v>
      </c>
      <c r="C12360">
        <v>1</v>
      </c>
    </row>
    <row r="12361" spans="1:3" ht="14.5" x14ac:dyDescent="0.35">
      <c r="A12361" s="105" t="s">
        <v>1055</v>
      </c>
      <c r="B12361" s="1">
        <v>44300</v>
      </c>
      <c r="C12361">
        <v>1</v>
      </c>
    </row>
    <row r="12362" spans="1:3" ht="14.5" x14ac:dyDescent="0.35">
      <c r="A12362" s="105" t="s">
        <v>311</v>
      </c>
      <c r="B12362" s="1">
        <v>44300</v>
      </c>
      <c r="C12362">
        <v>3</v>
      </c>
    </row>
    <row r="12363" spans="1:3" ht="14.5" x14ac:dyDescent="0.35">
      <c r="A12363" s="105" t="s">
        <v>310</v>
      </c>
      <c r="B12363" s="1">
        <v>44300</v>
      </c>
      <c r="C12363">
        <v>1</v>
      </c>
    </row>
    <row r="12364" spans="1:3" ht="14.5" x14ac:dyDescent="0.35">
      <c r="A12364" s="105" t="s">
        <v>309</v>
      </c>
      <c r="B12364" s="1">
        <v>44300</v>
      </c>
      <c r="C12364">
        <v>1</v>
      </c>
    </row>
    <row r="12365" spans="1:3" ht="14.5" x14ac:dyDescent="0.35">
      <c r="A12365" s="104" t="s">
        <v>1532</v>
      </c>
      <c r="B12365" s="1">
        <v>44300</v>
      </c>
      <c r="C12365">
        <v>2</v>
      </c>
    </row>
    <row r="12366" spans="1:3" ht="14.5" x14ac:dyDescent="0.35">
      <c r="A12366" s="104" t="s">
        <v>2627</v>
      </c>
      <c r="B12366" s="1">
        <v>44300</v>
      </c>
      <c r="C12366">
        <v>1</v>
      </c>
    </row>
    <row r="12367" spans="1:3" ht="14.5" x14ac:dyDescent="0.35">
      <c r="A12367" s="104" t="s">
        <v>2612</v>
      </c>
      <c r="B12367" s="1">
        <v>44300</v>
      </c>
      <c r="C12367">
        <v>4</v>
      </c>
    </row>
    <row r="12368" spans="1:3" ht="14.5" x14ac:dyDescent="0.35">
      <c r="A12368" s="104" t="s">
        <v>1535</v>
      </c>
      <c r="B12368" s="1">
        <v>44300</v>
      </c>
      <c r="C12368">
        <v>2</v>
      </c>
    </row>
    <row r="12369" spans="1:3" ht="14.5" x14ac:dyDescent="0.35">
      <c r="A12369" s="104" t="s">
        <v>4053</v>
      </c>
      <c r="B12369" s="1">
        <v>44300</v>
      </c>
      <c r="C12369">
        <v>1</v>
      </c>
    </row>
    <row r="12370" spans="1:3" ht="14.5" x14ac:dyDescent="0.35">
      <c r="A12370" s="104" t="s">
        <v>1543</v>
      </c>
      <c r="B12370" s="1">
        <v>44300</v>
      </c>
      <c r="C12370">
        <v>4</v>
      </c>
    </row>
    <row r="12371" spans="1:3" ht="14.5" x14ac:dyDescent="0.35">
      <c r="A12371" s="104" t="s">
        <v>4054</v>
      </c>
      <c r="B12371" s="1">
        <v>44300</v>
      </c>
      <c r="C12371">
        <v>1</v>
      </c>
    </row>
    <row r="12372" spans="1:3" ht="14.5" x14ac:dyDescent="0.35">
      <c r="A12372" s="104" t="s">
        <v>4055</v>
      </c>
      <c r="B12372" s="1">
        <v>44300</v>
      </c>
      <c r="C12372">
        <v>2</v>
      </c>
    </row>
    <row r="12373" spans="1:3" ht="14.5" x14ac:dyDescent="0.35">
      <c r="A12373" s="104" t="s">
        <v>4056</v>
      </c>
      <c r="B12373" s="1">
        <v>44300</v>
      </c>
      <c r="C12373">
        <v>1</v>
      </c>
    </row>
    <row r="12374" spans="1:3" ht="14.5" x14ac:dyDescent="0.35">
      <c r="A12374" s="104" t="s">
        <v>4057</v>
      </c>
      <c r="B12374" s="1">
        <v>44300</v>
      </c>
      <c r="C12374">
        <v>6</v>
      </c>
    </row>
    <row r="12375" spans="1:3" ht="14.5" x14ac:dyDescent="0.35">
      <c r="A12375" s="104" t="s">
        <v>3020</v>
      </c>
      <c r="B12375" s="1">
        <v>44300</v>
      </c>
      <c r="C12375">
        <v>2</v>
      </c>
    </row>
    <row r="12376" spans="1:3" ht="14.5" x14ac:dyDescent="0.35">
      <c r="A12376" s="104" t="s">
        <v>2306</v>
      </c>
      <c r="B12376" s="1">
        <v>44300</v>
      </c>
      <c r="C12376">
        <v>1</v>
      </c>
    </row>
    <row r="12377" spans="1:3" ht="14.5" x14ac:dyDescent="0.35">
      <c r="A12377" s="104" t="s">
        <v>2306</v>
      </c>
      <c r="B12377" s="1">
        <v>44300</v>
      </c>
      <c r="C12377">
        <v>5</v>
      </c>
    </row>
    <row r="12378" spans="1:3" ht="14.5" x14ac:dyDescent="0.35">
      <c r="A12378" s="104" t="s">
        <v>3779</v>
      </c>
      <c r="B12378" s="1">
        <v>44300</v>
      </c>
      <c r="C12378">
        <v>1</v>
      </c>
    </row>
    <row r="12379" spans="1:3" ht="14.5" x14ac:dyDescent="0.35">
      <c r="A12379" s="104" t="s">
        <v>3759</v>
      </c>
      <c r="B12379" s="1">
        <v>44300</v>
      </c>
      <c r="C12379">
        <v>1</v>
      </c>
    </row>
    <row r="12380" spans="1:3" ht="14.5" x14ac:dyDescent="0.35">
      <c r="A12380" s="104" t="s">
        <v>4058</v>
      </c>
      <c r="B12380" s="1">
        <v>44300</v>
      </c>
      <c r="C12380">
        <v>2</v>
      </c>
    </row>
    <row r="12381" spans="1:3" ht="14.5" x14ac:dyDescent="0.35">
      <c r="A12381" s="104" t="s">
        <v>3493</v>
      </c>
      <c r="B12381" s="1">
        <v>44300</v>
      </c>
      <c r="C12381">
        <v>1</v>
      </c>
    </row>
    <row r="12382" spans="1:3" ht="14.5" x14ac:dyDescent="0.35">
      <c r="A12382" s="104" t="s">
        <v>914</v>
      </c>
      <c r="B12382" s="1">
        <v>44300</v>
      </c>
      <c r="C12382">
        <v>6</v>
      </c>
    </row>
    <row r="12383" spans="1:3" ht="14.5" x14ac:dyDescent="0.35">
      <c r="A12383" s="104" t="s">
        <v>332</v>
      </c>
      <c r="B12383" s="1">
        <v>44300</v>
      </c>
      <c r="C12383">
        <v>2</v>
      </c>
    </row>
    <row r="12384" spans="1:3" ht="14.5" x14ac:dyDescent="0.35">
      <c r="A12384" s="104" t="s">
        <v>332</v>
      </c>
      <c r="B12384" s="1">
        <v>44300</v>
      </c>
      <c r="C12384">
        <v>2</v>
      </c>
    </row>
    <row r="12385" spans="1:3" ht="14.5" x14ac:dyDescent="0.35">
      <c r="A12385" s="104" t="s">
        <v>111</v>
      </c>
      <c r="B12385" s="1">
        <v>44300</v>
      </c>
      <c r="C12385">
        <v>2</v>
      </c>
    </row>
    <row r="12386" spans="1:3" ht="14.5" x14ac:dyDescent="0.35">
      <c r="A12386" s="104" t="s">
        <v>111</v>
      </c>
      <c r="B12386" s="1">
        <v>44300</v>
      </c>
      <c r="C12386">
        <v>8</v>
      </c>
    </row>
    <row r="12387" spans="1:3" ht="14.5" x14ac:dyDescent="0.35">
      <c r="A12387" s="104" t="s">
        <v>1056</v>
      </c>
      <c r="B12387" s="1">
        <v>44300</v>
      </c>
      <c r="C12387">
        <v>1</v>
      </c>
    </row>
    <row r="12388" spans="1:3" ht="14.5" x14ac:dyDescent="0.35">
      <c r="A12388" s="104" t="s">
        <v>334</v>
      </c>
      <c r="B12388" s="1">
        <v>44300</v>
      </c>
      <c r="C12388">
        <v>2</v>
      </c>
    </row>
    <row r="12389" spans="1:3" ht="14.5" x14ac:dyDescent="0.35">
      <c r="A12389" s="104" t="s">
        <v>336</v>
      </c>
      <c r="B12389" s="1">
        <v>44300</v>
      </c>
      <c r="C12389">
        <v>6</v>
      </c>
    </row>
    <row r="12390" spans="1:3" ht="14.5" x14ac:dyDescent="0.35">
      <c r="A12390" s="104" t="s">
        <v>585</v>
      </c>
      <c r="B12390" s="1">
        <v>44300</v>
      </c>
      <c r="C12390">
        <v>2</v>
      </c>
    </row>
    <row r="12391" spans="1:3" ht="14.5" x14ac:dyDescent="0.35">
      <c r="A12391" s="104" t="s">
        <v>537</v>
      </c>
      <c r="B12391" s="1">
        <v>44300</v>
      </c>
      <c r="C12391">
        <v>6</v>
      </c>
    </row>
    <row r="12392" spans="1:3" ht="14.5" x14ac:dyDescent="0.35">
      <c r="A12392" s="104" t="s">
        <v>916</v>
      </c>
      <c r="B12392" s="1">
        <v>44300</v>
      </c>
      <c r="C12392">
        <v>6</v>
      </c>
    </row>
    <row r="12393" spans="1:3" ht="14.5" x14ac:dyDescent="0.35">
      <c r="A12393" s="104" t="s">
        <v>337</v>
      </c>
      <c r="B12393" s="1">
        <v>44300</v>
      </c>
      <c r="C12393">
        <v>2</v>
      </c>
    </row>
    <row r="12394" spans="1:3" ht="14.5" x14ac:dyDescent="0.35">
      <c r="A12394" s="104" t="s">
        <v>288</v>
      </c>
      <c r="B12394" s="1">
        <v>44300</v>
      </c>
      <c r="C12394">
        <v>24</v>
      </c>
    </row>
    <row r="12395" spans="1:3" ht="14.5" x14ac:dyDescent="0.35">
      <c r="A12395" s="104" t="s">
        <v>388</v>
      </c>
      <c r="B12395" s="1">
        <v>44300</v>
      </c>
      <c r="C12395">
        <v>2</v>
      </c>
    </row>
    <row r="12396" spans="1:3" ht="14.5" x14ac:dyDescent="0.35">
      <c r="A12396" s="104" t="s">
        <v>1057</v>
      </c>
      <c r="B12396" s="1">
        <v>44300</v>
      </c>
      <c r="C12396">
        <v>3</v>
      </c>
    </row>
    <row r="12397" spans="1:3" ht="14.5" x14ac:dyDescent="0.35">
      <c r="A12397" s="104" t="s">
        <v>1057</v>
      </c>
      <c r="B12397" s="1">
        <v>44300</v>
      </c>
      <c r="C12397">
        <v>1</v>
      </c>
    </row>
    <row r="12398" spans="1:3" ht="14.5" x14ac:dyDescent="0.35">
      <c r="A12398" s="104" t="s">
        <v>895</v>
      </c>
      <c r="B12398" s="1">
        <v>44300</v>
      </c>
      <c r="C12398">
        <v>16</v>
      </c>
    </row>
    <row r="12399" spans="1:3" ht="14.5" x14ac:dyDescent="0.35">
      <c r="A12399" s="104" t="s">
        <v>289</v>
      </c>
      <c r="B12399" s="1">
        <v>44300</v>
      </c>
      <c r="C12399">
        <v>8</v>
      </c>
    </row>
    <row r="12400" spans="1:3" ht="14.5" x14ac:dyDescent="0.35">
      <c r="A12400" s="104" t="s">
        <v>940</v>
      </c>
      <c r="B12400" s="1">
        <v>44300</v>
      </c>
      <c r="C12400">
        <v>19</v>
      </c>
    </row>
    <row r="12401" spans="1:3" ht="14.5" x14ac:dyDescent="0.35">
      <c r="A12401" s="104" t="s">
        <v>940</v>
      </c>
      <c r="B12401" s="1">
        <v>44300</v>
      </c>
      <c r="C12401">
        <v>5</v>
      </c>
    </row>
    <row r="12402" spans="1:3" ht="14.5" x14ac:dyDescent="0.35">
      <c r="A12402" s="104" t="s">
        <v>290</v>
      </c>
      <c r="B12402" s="1">
        <v>44300</v>
      </c>
      <c r="C12402">
        <v>2</v>
      </c>
    </row>
    <row r="12403" spans="1:3" ht="14.5" x14ac:dyDescent="0.35">
      <c r="A12403" s="104" t="s">
        <v>1058</v>
      </c>
      <c r="B12403" s="1">
        <v>44300</v>
      </c>
      <c r="C12403">
        <v>6</v>
      </c>
    </row>
    <row r="12404" spans="1:3" ht="14.5" x14ac:dyDescent="0.35">
      <c r="A12404" s="104" t="s">
        <v>906</v>
      </c>
      <c r="B12404" s="1">
        <v>44300</v>
      </c>
      <c r="C12404">
        <v>6</v>
      </c>
    </row>
    <row r="12405" spans="1:3" ht="14.5" x14ac:dyDescent="0.35">
      <c r="A12405" s="104" t="s">
        <v>932</v>
      </c>
      <c r="B12405" s="1">
        <v>44300</v>
      </c>
      <c r="C12405">
        <v>6</v>
      </c>
    </row>
    <row r="12406" spans="1:3" ht="14.5" x14ac:dyDescent="0.35">
      <c r="A12406" s="104" t="s">
        <v>907</v>
      </c>
      <c r="B12406" s="1">
        <v>44300</v>
      </c>
      <c r="C12406">
        <v>20</v>
      </c>
    </row>
    <row r="12407" spans="1:3" ht="14.5" x14ac:dyDescent="0.35">
      <c r="A12407" s="104" t="s">
        <v>159</v>
      </c>
      <c r="B12407" s="1">
        <v>44300</v>
      </c>
      <c r="C12407">
        <v>2</v>
      </c>
    </row>
    <row r="12408" spans="1:3" ht="14.5" x14ac:dyDescent="0.35">
      <c r="A12408" s="104" t="s">
        <v>1059</v>
      </c>
      <c r="B12408" s="1">
        <v>44300</v>
      </c>
      <c r="C12408">
        <v>6</v>
      </c>
    </row>
    <row r="12409" spans="1:3" ht="14.5" x14ac:dyDescent="0.35">
      <c r="A12409" s="104" t="s">
        <v>933</v>
      </c>
      <c r="B12409" s="1">
        <v>44300</v>
      </c>
      <c r="C12409">
        <v>4</v>
      </c>
    </row>
    <row r="12410" spans="1:3" ht="14.5" x14ac:dyDescent="0.35">
      <c r="A12410" s="104" t="s">
        <v>909</v>
      </c>
      <c r="B12410" s="1">
        <v>44300</v>
      </c>
      <c r="C12410">
        <v>2</v>
      </c>
    </row>
    <row r="12411" spans="1:3" ht="14.5" x14ac:dyDescent="0.35">
      <c r="A12411" s="104" t="s">
        <v>185</v>
      </c>
      <c r="B12411" s="1">
        <v>44300</v>
      </c>
      <c r="C12411">
        <v>14</v>
      </c>
    </row>
    <row r="12412" spans="1:3" ht="14.5" x14ac:dyDescent="0.35">
      <c r="A12412" s="104" t="s">
        <v>821</v>
      </c>
      <c r="B12412" s="1">
        <v>44300</v>
      </c>
      <c r="C12412">
        <v>4</v>
      </c>
    </row>
    <row r="12413" spans="1:3" ht="14.5" x14ac:dyDescent="0.35">
      <c r="A12413" s="104" t="s">
        <v>813</v>
      </c>
      <c r="B12413" s="1">
        <v>44300</v>
      </c>
      <c r="C12413">
        <v>1</v>
      </c>
    </row>
    <row r="12414" spans="1:3" ht="14.5" x14ac:dyDescent="0.35">
      <c r="A12414" s="104" t="s">
        <v>813</v>
      </c>
      <c r="B12414" s="1">
        <v>44300</v>
      </c>
      <c r="C12414">
        <v>7</v>
      </c>
    </row>
    <row r="12415" spans="1:3" ht="14.5" x14ac:dyDescent="0.35">
      <c r="A12415" s="104" t="s">
        <v>295</v>
      </c>
      <c r="B12415" s="1">
        <v>44300</v>
      </c>
      <c r="C12415">
        <v>17</v>
      </c>
    </row>
    <row r="12416" spans="1:3" ht="14.5" x14ac:dyDescent="0.35">
      <c r="A12416" s="104" t="s">
        <v>632</v>
      </c>
      <c r="B12416" s="1">
        <v>44300</v>
      </c>
      <c r="C12416">
        <v>5</v>
      </c>
    </row>
    <row r="12417" spans="1:3" ht="14.5" x14ac:dyDescent="0.35">
      <c r="A12417" s="104" t="s">
        <v>1060</v>
      </c>
      <c r="B12417" s="1">
        <v>44300</v>
      </c>
      <c r="C12417">
        <v>2</v>
      </c>
    </row>
    <row r="12418" spans="1:3" ht="14.5" x14ac:dyDescent="0.35">
      <c r="A12418" s="104" t="s">
        <v>898</v>
      </c>
      <c r="B12418" s="1">
        <v>44300</v>
      </c>
      <c r="C12418">
        <v>2</v>
      </c>
    </row>
    <row r="12419" spans="1:3" ht="14.5" x14ac:dyDescent="0.35">
      <c r="A12419" s="104" t="s">
        <v>898</v>
      </c>
      <c r="B12419" s="1">
        <v>44300</v>
      </c>
      <c r="C12419">
        <v>6</v>
      </c>
    </row>
    <row r="12420" spans="1:3" ht="14.5" x14ac:dyDescent="0.35">
      <c r="A12420" s="104" t="s">
        <v>911</v>
      </c>
      <c r="B12420" s="1">
        <v>44300</v>
      </c>
      <c r="C12420">
        <v>3</v>
      </c>
    </row>
    <row r="12421" spans="1:3" ht="14.5" x14ac:dyDescent="0.35">
      <c r="A12421" s="104" t="s">
        <v>815</v>
      </c>
      <c r="B12421" s="1">
        <v>44300</v>
      </c>
      <c r="C12421">
        <v>8</v>
      </c>
    </row>
    <row r="12422" spans="1:3" ht="14.5" x14ac:dyDescent="0.35">
      <c r="A12422" s="104" t="s">
        <v>1061</v>
      </c>
      <c r="B12422" s="1">
        <v>44300</v>
      </c>
      <c r="C12422">
        <v>1</v>
      </c>
    </row>
    <row r="12423" spans="1:3" ht="14.5" x14ac:dyDescent="0.35">
      <c r="A12423" s="104" t="s">
        <v>900</v>
      </c>
      <c r="B12423" s="1">
        <v>44300</v>
      </c>
      <c r="C12423">
        <v>1</v>
      </c>
    </row>
    <row r="12424" spans="1:3" ht="14.5" x14ac:dyDescent="0.35">
      <c r="A12424" s="104" t="s">
        <v>900</v>
      </c>
      <c r="B12424" s="1">
        <v>44300</v>
      </c>
      <c r="C12424">
        <v>9</v>
      </c>
    </row>
    <row r="12425" spans="1:3" ht="14.5" x14ac:dyDescent="0.35">
      <c r="A12425" s="104" t="s">
        <v>956</v>
      </c>
      <c r="B12425" s="1">
        <v>44300</v>
      </c>
      <c r="C12425">
        <v>10</v>
      </c>
    </row>
    <row r="12426" spans="1:3" ht="14.5" x14ac:dyDescent="0.35">
      <c r="A12426" s="104" t="s">
        <v>1062</v>
      </c>
      <c r="B12426" s="1">
        <v>44300</v>
      </c>
      <c r="C12426">
        <v>16</v>
      </c>
    </row>
    <row r="12427" spans="1:3" ht="14.5" x14ac:dyDescent="0.35">
      <c r="A12427" s="104" t="s">
        <v>4059</v>
      </c>
      <c r="B12427" s="1">
        <v>44300</v>
      </c>
      <c r="C12427">
        <v>25</v>
      </c>
    </row>
    <row r="12428" spans="1:3" ht="14.5" x14ac:dyDescent="0.35">
      <c r="A12428" s="104" t="s">
        <v>123</v>
      </c>
      <c r="B12428" s="1">
        <v>44300</v>
      </c>
      <c r="C12428">
        <v>1</v>
      </c>
    </row>
    <row r="12429" spans="1:3" ht="14.5" x14ac:dyDescent="0.35">
      <c r="A12429" s="104" t="s">
        <v>15</v>
      </c>
      <c r="B12429" s="1">
        <v>44300</v>
      </c>
      <c r="C12429">
        <v>1</v>
      </c>
    </row>
    <row r="12430" spans="1:3" ht="14.5" x14ac:dyDescent="0.35">
      <c r="A12430" s="104" t="s">
        <v>2201</v>
      </c>
      <c r="B12430" s="1">
        <v>44300</v>
      </c>
      <c r="C12430">
        <v>75</v>
      </c>
    </row>
    <row r="12431" spans="1:3" ht="14.5" x14ac:dyDescent="0.35">
      <c r="A12431" s="104" t="s">
        <v>1713</v>
      </c>
      <c r="B12431" s="1">
        <v>44300</v>
      </c>
      <c r="C12431">
        <v>12</v>
      </c>
    </row>
    <row r="12432" spans="1:3" ht="14.5" x14ac:dyDescent="0.35">
      <c r="A12432" s="104" t="s">
        <v>1356</v>
      </c>
      <c r="B12432" s="1">
        <v>44300</v>
      </c>
      <c r="C12432">
        <v>16</v>
      </c>
    </row>
    <row r="12433" spans="1:3" ht="14.5" x14ac:dyDescent="0.35">
      <c r="A12433" s="104" t="s">
        <v>1362</v>
      </c>
      <c r="B12433" s="1">
        <v>44300</v>
      </c>
      <c r="C12433">
        <v>12</v>
      </c>
    </row>
    <row r="12434" spans="1:3" ht="14.5" x14ac:dyDescent="0.35">
      <c r="A12434" s="104" t="s">
        <v>2046</v>
      </c>
      <c r="B12434" s="1">
        <v>44300</v>
      </c>
      <c r="C12434">
        <v>16</v>
      </c>
    </row>
    <row r="12435" spans="1:3" ht="14.5" x14ac:dyDescent="0.35">
      <c r="A12435" s="104" t="s">
        <v>1752</v>
      </c>
      <c r="B12435" s="1">
        <v>44300</v>
      </c>
      <c r="C12435">
        <v>64</v>
      </c>
    </row>
    <row r="12436" spans="1:3" ht="14.5" x14ac:dyDescent="0.35">
      <c r="A12436" s="104" t="s">
        <v>243</v>
      </c>
      <c r="B12436" s="1">
        <v>44300</v>
      </c>
      <c r="C12436">
        <v>32</v>
      </c>
    </row>
    <row r="12437" spans="1:3" ht="14.5" x14ac:dyDescent="0.35">
      <c r="A12437" s="104" t="s">
        <v>2285</v>
      </c>
      <c r="B12437" s="1">
        <v>44300</v>
      </c>
      <c r="C12437">
        <v>8</v>
      </c>
    </row>
    <row r="12438" spans="1:3" ht="14.5" x14ac:dyDescent="0.35">
      <c r="A12438" s="104" t="s">
        <v>367</v>
      </c>
      <c r="B12438" s="1">
        <v>44300</v>
      </c>
      <c r="C12438">
        <v>12</v>
      </c>
    </row>
    <row r="12439" spans="1:3" ht="14.5" x14ac:dyDescent="0.35">
      <c r="A12439" s="104" t="s">
        <v>270</v>
      </c>
      <c r="B12439" s="1">
        <v>44300</v>
      </c>
      <c r="C12439">
        <v>4</v>
      </c>
    </row>
    <row r="12440" spans="1:3" ht="14.5" x14ac:dyDescent="0.35">
      <c r="A12440" s="104" t="s">
        <v>118</v>
      </c>
      <c r="B12440" s="1">
        <v>44300</v>
      </c>
      <c r="C12440">
        <v>8</v>
      </c>
    </row>
    <row r="12441" spans="1:3" ht="14.5" x14ac:dyDescent="0.35">
      <c r="A12441" s="104" t="s">
        <v>261</v>
      </c>
      <c r="B12441" s="1">
        <v>44300</v>
      </c>
      <c r="C12441">
        <v>8</v>
      </c>
    </row>
    <row r="12442" spans="1:3" ht="14.5" x14ac:dyDescent="0.35">
      <c r="A12442" s="104" t="s">
        <v>119</v>
      </c>
      <c r="B12442" s="1">
        <v>44300</v>
      </c>
      <c r="C12442">
        <v>4</v>
      </c>
    </row>
    <row r="12443" spans="1:3" ht="14.5" x14ac:dyDescent="0.35">
      <c r="A12443" s="104" t="s">
        <v>2062</v>
      </c>
      <c r="B12443" s="1">
        <v>44300</v>
      </c>
      <c r="C12443">
        <v>8</v>
      </c>
    </row>
    <row r="12444" spans="1:3" ht="14.5" x14ac:dyDescent="0.35">
      <c r="A12444" s="104" t="s">
        <v>1444</v>
      </c>
      <c r="B12444" s="1">
        <v>44300</v>
      </c>
      <c r="C12444">
        <v>16</v>
      </c>
    </row>
    <row r="12445" spans="1:3" ht="14.5" x14ac:dyDescent="0.35">
      <c r="A12445" s="104" t="s">
        <v>1659</v>
      </c>
      <c r="B12445" s="1">
        <v>44300</v>
      </c>
      <c r="C12445">
        <v>8</v>
      </c>
    </row>
    <row r="12446" spans="1:3" ht="14.5" x14ac:dyDescent="0.35">
      <c r="A12446" s="104" t="s">
        <v>1679</v>
      </c>
      <c r="B12446" s="1">
        <v>44300</v>
      </c>
      <c r="C12446">
        <v>8</v>
      </c>
    </row>
    <row r="12447" spans="1:3" ht="14.5" x14ac:dyDescent="0.35">
      <c r="A12447" s="104" t="s">
        <v>6</v>
      </c>
      <c r="B12447" s="1">
        <v>44300</v>
      </c>
      <c r="C12447">
        <v>1</v>
      </c>
    </row>
    <row r="12448" spans="1:3" ht="14.5" x14ac:dyDescent="0.35">
      <c r="A12448" s="104" t="s">
        <v>181</v>
      </c>
      <c r="B12448" s="1">
        <v>44300</v>
      </c>
      <c r="C12448">
        <v>1</v>
      </c>
    </row>
    <row r="12449" spans="1:3" ht="14.5" x14ac:dyDescent="0.35">
      <c r="A12449" s="104" t="s">
        <v>1299</v>
      </c>
      <c r="B12449" s="1">
        <v>44300</v>
      </c>
      <c r="C12449">
        <v>50</v>
      </c>
    </row>
    <row r="12450" spans="1:3" ht="14.5" x14ac:dyDescent="0.35">
      <c r="A12450" s="104" t="s">
        <v>9</v>
      </c>
      <c r="B12450" s="1">
        <v>44300</v>
      </c>
      <c r="C12450">
        <v>3</v>
      </c>
    </row>
    <row r="12451" spans="1:3" ht="14.5" x14ac:dyDescent="0.35">
      <c r="A12451" s="104" t="s">
        <v>2656</v>
      </c>
      <c r="B12451" s="1">
        <v>44300</v>
      </c>
      <c r="C12451">
        <v>8</v>
      </c>
    </row>
    <row r="12452" spans="1:3" ht="14.5" x14ac:dyDescent="0.35">
      <c r="A12452" s="104" t="s">
        <v>2663</v>
      </c>
      <c r="B12452" s="1">
        <v>44300</v>
      </c>
      <c r="C12452">
        <v>6</v>
      </c>
    </row>
    <row r="12453" spans="1:3" ht="14.5" x14ac:dyDescent="0.35">
      <c r="A12453" s="104" t="s">
        <v>1945</v>
      </c>
      <c r="B12453" s="1">
        <v>44300</v>
      </c>
      <c r="C12453">
        <v>2</v>
      </c>
    </row>
    <row r="12454" spans="1:3" ht="14.5" x14ac:dyDescent="0.35">
      <c r="A12454" s="104" t="s">
        <v>1945</v>
      </c>
      <c r="B12454" s="1">
        <v>44300</v>
      </c>
      <c r="C12454">
        <v>4</v>
      </c>
    </row>
    <row r="12455" spans="1:3" ht="14.5" x14ac:dyDescent="0.35">
      <c r="A12455" s="104" t="s">
        <v>1922</v>
      </c>
      <c r="B12455" s="1">
        <v>44300</v>
      </c>
      <c r="C12455">
        <v>6</v>
      </c>
    </row>
    <row r="12456" spans="1:3" ht="14.5" x14ac:dyDescent="0.35">
      <c r="A12456" s="104" t="s">
        <v>3037</v>
      </c>
      <c r="B12456" s="1">
        <v>44300</v>
      </c>
      <c r="C12456">
        <v>12</v>
      </c>
    </row>
    <row r="12457" spans="1:3" ht="14.5" x14ac:dyDescent="0.35">
      <c r="A12457" s="104" t="s">
        <v>2736</v>
      </c>
      <c r="B12457" s="1">
        <v>44300</v>
      </c>
      <c r="C12457">
        <v>6</v>
      </c>
    </row>
    <row r="12458" spans="1:3" ht="14.5" x14ac:dyDescent="0.35">
      <c r="A12458" s="104" t="s">
        <v>3038</v>
      </c>
      <c r="B12458" s="1">
        <v>44300</v>
      </c>
      <c r="C12458">
        <v>4</v>
      </c>
    </row>
    <row r="12459" spans="1:3" ht="14.5" x14ac:dyDescent="0.35">
      <c r="A12459" s="104" t="s">
        <v>2737</v>
      </c>
      <c r="B12459" s="1">
        <v>44300</v>
      </c>
      <c r="C12459">
        <v>6</v>
      </c>
    </row>
    <row r="12460" spans="1:3" ht="14.5" x14ac:dyDescent="0.35">
      <c r="A12460" s="104" t="s">
        <v>2739</v>
      </c>
      <c r="B12460" s="1">
        <v>44300</v>
      </c>
      <c r="C12460">
        <v>4</v>
      </c>
    </row>
    <row r="12461" spans="1:3" ht="14.5" x14ac:dyDescent="0.35">
      <c r="A12461" s="104" t="s">
        <v>2539</v>
      </c>
      <c r="B12461" s="1">
        <v>44300</v>
      </c>
      <c r="C12461">
        <v>6</v>
      </c>
    </row>
    <row r="12462" spans="1:3" ht="14.5" x14ac:dyDescent="0.35">
      <c r="A12462" s="104" t="s">
        <v>2674</v>
      </c>
      <c r="B12462" s="1">
        <v>44300</v>
      </c>
      <c r="C12462">
        <v>4</v>
      </c>
    </row>
    <row r="12463" spans="1:3" ht="14.5" x14ac:dyDescent="0.35">
      <c r="A12463" s="104" t="s">
        <v>2563</v>
      </c>
      <c r="B12463" s="1">
        <v>44300</v>
      </c>
      <c r="C12463">
        <v>8</v>
      </c>
    </row>
    <row r="12464" spans="1:3" ht="14.5" x14ac:dyDescent="0.35">
      <c r="A12464" s="104" t="s">
        <v>1585</v>
      </c>
      <c r="B12464" s="1">
        <v>44300</v>
      </c>
      <c r="C12464">
        <v>3</v>
      </c>
    </row>
    <row r="12465" spans="1:3" ht="14.5" x14ac:dyDescent="0.35">
      <c r="A12465" s="104" t="s">
        <v>1642</v>
      </c>
      <c r="B12465" s="1">
        <v>44300</v>
      </c>
      <c r="C12465">
        <v>10</v>
      </c>
    </row>
    <row r="12466" spans="1:3" ht="14.5" x14ac:dyDescent="0.35">
      <c r="A12466" s="104" t="s">
        <v>1627</v>
      </c>
      <c r="B12466" s="1">
        <v>44300</v>
      </c>
      <c r="C12466">
        <v>100</v>
      </c>
    </row>
    <row r="12467" spans="1:3" ht="14.5" x14ac:dyDescent="0.35">
      <c r="A12467" s="104" t="s">
        <v>1899</v>
      </c>
      <c r="B12467" s="1">
        <v>44300</v>
      </c>
      <c r="C12467">
        <v>200</v>
      </c>
    </row>
    <row r="12468" spans="1:3" ht="14.5" x14ac:dyDescent="0.35">
      <c r="A12468" s="104" t="s">
        <v>1574</v>
      </c>
      <c r="B12468" s="1">
        <v>44300</v>
      </c>
      <c r="C12468">
        <v>100</v>
      </c>
    </row>
    <row r="12469" spans="1:3" ht="14.5" x14ac:dyDescent="0.35">
      <c r="A12469" s="104" t="s">
        <v>1705</v>
      </c>
      <c r="B12469" s="1">
        <v>44300</v>
      </c>
      <c r="C12469">
        <v>100</v>
      </c>
    </row>
    <row r="12470" spans="1:3" ht="14.5" x14ac:dyDescent="0.35">
      <c r="A12470" s="104" t="s">
        <v>1705</v>
      </c>
      <c r="B12470" s="1">
        <v>44300</v>
      </c>
      <c r="C12470">
        <v>100</v>
      </c>
    </row>
    <row r="12471" spans="1:3" ht="14.5" x14ac:dyDescent="0.35">
      <c r="A12471" s="104" t="s">
        <v>1522</v>
      </c>
      <c r="B12471" s="1">
        <v>44300</v>
      </c>
      <c r="C12471">
        <v>200</v>
      </c>
    </row>
    <row r="12472" spans="1:3" ht="14.5" x14ac:dyDescent="0.35">
      <c r="A12472" s="104" t="s">
        <v>1389</v>
      </c>
      <c r="B12472" s="1">
        <v>44300</v>
      </c>
      <c r="C12472">
        <v>100</v>
      </c>
    </row>
    <row r="12473" spans="1:3" ht="14.5" x14ac:dyDescent="0.35">
      <c r="A12473" s="104" t="s">
        <v>1877</v>
      </c>
      <c r="B12473" s="1">
        <v>44300</v>
      </c>
      <c r="C12473">
        <v>100</v>
      </c>
    </row>
    <row r="12474" spans="1:3" ht="14.5" x14ac:dyDescent="0.35">
      <c r="A12474" s="104" t="s">
        <v>1538</v>
      </c>
      <c r="B12474" s="1">
        <v>44300</v>
      </c>
      <c r="C12474">
        <v>500</v>
      </c>
    </row>
    <row r="12475" spans="1:3" ht="14.5" x14ac:dyDescent="0.35">
      <c r="A12475" s="104" t="s">
        <v>1505</v>
      </c>
      <c r="B12475" s="1">
        <v>44300</v>
      </c>
      <c r="C12475">
        <v>100</v>
      </c>
    </row>
    <row r="12476" spans="1:3" ht="14.5" x14ac:dyDescent="0.35">
      <c r="A12476" s="104" t="s">
        <v>1567</v>
      </c>
      <c r="B12476" s="1">
        <v>44300</v>
      </c>
      <c r="C12476">
        <v>200</v>
      </c>
    </row>
    <row r="12477" spans="1:3" ht="14.5" x14ac:dyDescent="0.35">
      <c r="A12477" s="104" t="s">
        <v>1299</v>
      </c>
      <c r="B12477" s="1">
        <v>44300</v>
      </c>
      <c r="C12477">
        <v>500</v>
      </c>
    </row>
    <row r="12478" spans="1:3" ht="14.5" x14ac:dyDescent="0.35">
      <c r="A12478" s="104" t="s">
        <v>1682</v>
      </c>
      <c r="B12478" s="1">
        <v>44300</v>
      </c>
      <c r="C12478">
        <v>6</v>
      </c>
    </row>
    <row r="12479" spans="1:3" ht="14.5" x14ac:dyDescent="0.35">
      <c r="A12479" s="104" t="s">
        <v>2379</v>
      </c>
      <c r="B12479" s="1">
        <v>44300</v>
      </c>
      <c r="C12479">
        <v>6</v>
      </c>
    </row>
    <row r="12480" spans="1:3" ht="14.5" x14ac:dyDescent="0.35">
      <c r="A12480" s="104" t="s">
        <v>1554</v>
      </c>
      <c r="B12480" s="1">
        <v>44300</v>
      </c>
      <c r="C12480">
        <v>6</v>
      </c>
    </row>
    <row r="12481" spans="1:3" ht="14.5" x14ac:dyDescent="0.35">
      <c r="A12481" s="104" t="s">
        <v>1734</v>
      </c>
      <c r="B12481" s="1">
        <v>44300</v>
      </c>
      <c r="C12481">
        <v>100</v>
      </c>
    </row>
    <row r="12482" spans="1:3" ht="14.5" x14ac:dyDescent="0.35">
      <c r="A12482" s="104" t="s">
        <v>1813</v>
      </c>
      <c r="B12482" s="1">
        <v>44300</v>
      </c>
      <c r="C12482">
        <v>50</v>
      </c>
    </row>
    <row r="12483" spans="1:3" ht="14.5" x14ac:dyDescent="0.35">
      <c r="A12483" s="104" t="s">
        <v>2298</v>
      </c>
      <c r="B12483" s="1">
        <v>44300</v>
      </c>
      <c r="C12483">
        <v>10</v>
      </c>
    </row>
    <row r="12484" spans="1:3" ht="14.5" x14ac:dyDescent="0.35">
      <c r="A12484" s="104" t="s">
        <v>1418</v>
      </c>
      <c r="B12484" s="1">
        <v>44300</v>
      </c>
      <c r="C12484">
        <v>560</v>
      </c>
    </row>
    <row r="12485" spans="1:3" ht="14.5" x14ac:dyDescent="0.35">
      <c r="A12485" s="104" t="s">
        <v>1866</v>
      </c>
      <c r="B12485" s="1">
        <v>44300</v>
      </c>
      <c r="C12485">
        <v>12</v>
      </c>
    </row>
    <row r="12486" spans="1:3" ht="14.5" x14ac:dyDescent="0.35">
      <c r="A12486" s="104" t="s">
        <v>1433</v>
      </c>
      <c r="B12486" s="1">
        <v>44300</v>
      </c>
      <c r="C12486">
        <v>100</v>
      </c>
    </row>
    <row r="12487" spans="1:3" ht="14.5" x14ac:dyDescent="0.35">
      <c r="A12487" s="104" t="s">
        <v>1727</v>
      </c>
      <c r="B12487" s="1">
        <v>44300</v>
      </c>
      <c r="C12487">
        <v>100</v>
      </c>
    </row>
    <row r="12488" spans="1:3" ht="14.5" x14ac:dyDescent="0.35">
      <c r="A12488" s="104" t="s">
        <v>1673</v>
      </c>
      <c r="B12488" s="1">
        <v>44300</v>
      </c>
      <c r="C12488">
        <v>100</v>
      </c>
    </row>
    <row r="12489" spans="1:3" ht="14.5" x14ac:dyDescent="0.35">
      <c r="A12489" s="104" t="s">
        <v>1307</v>
      </c>
      <c r="B12489" s="1">
        <v>44300</v>
      </c>
      <c r="C12489">
        <v>100</v>
      </c>
    </row>
    <row r="12490" spans="1:3" ht="14.5" x14ac:dyDescent="0.35">
      <c r="A12490" s="104" t="s">
        <v>3102</v>
      </c>
      <c r="B12490" s="1">
        <v>44300</v>
      </c>
      <c r="C12490">
        <v>2</v>
      </c>
    </row>
    <row r="12491" spans="1:3" ht="14.5" x14ac:dyDescent="0.35">
      <c r="A12491" s="104" t="s">
        <v>1689</v>
      </c>
      <c r="B12491" s="1">
        <v>44300</v>
      </c>
      <c r="C12491">
        <v>2</v>
      </c>
    </row>
    <row r="12492" spans="1:3" ht="14.5" x14ac:dyDescent="0.35">
      <c r="A12492" s="104" t="s">
        <v>3956</v>
      </c>
      <c r="B12492" s="1">
        <v>44301</v>
      </c>
      <c r="C12492">
        <v>5</v>
      </c>
    </row>
    <row r="12493" spans="1:3" ht="14.5" x14ac:dyDescent="0.35">
      <c r="A12493" s="104" t="s">
        <v>1553</v>
      </c>
      <c r="B12493" s="1">
        <v>44301</v>
      </c>
      <c r="C12493">
        <v>100</v>
      </c>
    </row>
    <row r="12494" spans="1:3" ht="14.5" x14ac:dyDescent="0.35">
      <c r="A12494" s="104" t="s">
        <v>3091</v>
      </c>
      <c r="B12494" s="1">
        <v>44301</v>
      </c>
      <c r="C12494">
        <v>3</v>
      </c>
    </row>
    <row r="12495" spans="1:3" ht="14.5" x14ac:dyDescent="0.35">
      <c r="A12495" s="104" t="s">
        <v>631</v>
      </c>
      <c r="B12495" s="1">
        <v>44301</v>
      </c>
      <c r="C12495">
        <v>1</v>
      </c>
    </row>
    <row r="12496" spans="1:3" ht="14.5" x14ac:dyDescent="0.35">
      <c r="A12496" s="104" t="s">
        <v>1644</v>
      </c>
      <c r="B12496" s="1">
        <v>44301</v>
      </c>
      <c r="C12496">
        <v>108</v>
      </c>
    </row>
    <row r="12497" spans="1:3" ht="14.5" x14ac:dyDescent="0.35">
      <c r="A12497" s="104" t="s">
        <v>1467</v>
      </c>
      <c r="B12497" s="1">
        <v>44301</v>
      </c>
      <c r="C12497">
        <v>100</v>
      </c>
    </row>
    <row r="12498" spans="1:3" ht="14.5" x14ac:dyDescent="0.35">
      <c r="A12498" s="104" t="s">
        <v>1343</v>
      </c>
      <c r="B12498" s="1">
        <v>44301</v>
      </c>
      <c r="C12498">
        <v>1000</v>
      </c>
    </row>
    <row r="12499" spans="1:3" ht="14.5" x14ac:dyDescent="0.35">
      <c r="A12499" s="104" t="s">
        <v>1467</v>
      </c>
      <c r="B12499" s="1">
        <v>44301</v>
      </c>
      <c r="C12499">
        <v>700</v>
      </c>
    </row>
    <row r="12500" spans="1:3" ht="14.5" x14ac:dyDescent="0.35">
      <c r="A12500" s="104" t="s">
        <v>1467</v>
      </c>
      <c r="B12500" s="1">
        <v>44301</v>
      </c>
      <c r="C12500">
        <v>200</v>
      </c>
    </row>
    <row r="12501" spans="1:3" ht="14.5" x14ac:dyDescent="0.35">
      <c r="A12501" s="104" t="s">
        <v>335</v>
      </c>
      <c r="B12501" s="1">
        <v>44301</v>
      </c>
      <c r="C12501">
        <v>1</v>
      </c>
    </row>
    <row r="12502" spans="1:3" ht="14.5" x14ac:dyDescent="0.35">
      <c r="A12502" s="104" t="s">
        <v>632</v>
      </c>
      <c r="B12502" s="1">
        <v>44301</v>
      </c>
      <c r="C12502">
        <v>2</v>
      </c>
    </row>
    <row r="12503" spans="1:3" ht="14.5" x14ac:dyDescent="0.35">
      <c r="A12503" s="104" t="s">
        <v>633</v>
      </c>
      <c r="B12503" s="1">
        <v>44301</v>
      </c>
      <c r="C12503">
        <v>1</v>
      </c>
    </row>
    <row r="12504" spans="1:3" ht="14.5" x14ac:dyDescent="0.35">
      <c r="A12504" s="104" t="s">
        <v>103</v>
      </c>
      <c r="B12504" s="1">
        <v>44301</v>
      </c>
      <c r="C12504">
        <v>15</v>
      </c>
    </row>
    <row r="12505" spans="1:3" ht="14.5" x14ac:dyDescent="0.35">
      <c r="A12505" s="104" t="s">
        <v>634</v>
      </c>
      <c r="B12505" s="1">
        <v>44301</v>
      </c>
      <c r="C12505">
        <v>18</v>
      </c>
    </row>
    <row r="12506" spans="1:3" ht="14.5" x14ac:dyDescent="0.35">
      <c r="A12506" s="104" t="s">
        <v>3349</v>
      </c>
      <c r="B12506" s="1">
        <v>44301</v>
      </c>
      <c r="C12506">
        <v>27</v>
      </c>
    </row>
    <row r="12507" spans="1:3" ht="14.5" x14ac:dyDescent="0.35">
      <c r="A12507" s="104" t="s">
        <v>2233</v>
      </c>
      <c r="B12507" s="1">
        <v>44301</v>
      </c>
      <c r="C12507">
        <v>35</v>
      </c>
    </row>
    <row r="12508" spans="1:3" ht="14.5" x14ac:dyDescent="0.35">
      <c r="A12508" s="104" t="s">
        <v>3957</v>
      </c>
      <c r="B12508" s="1">
        <v>44301</v>
      </c>
      <c r="C12508">
        <v>3</v>
      </c>
    </row>
    <row r="12509" spans="1:3" ht="14.5" x14ac:dyDescent="0.35">
      <c r="A12509" s="104" t="s">
        <v>1361</v>
      </c>
      <c r="B12509" s="1">
        <v>44301</v>
      </c>
      <c r="C12509">
        <v>1050</v>
      </c>
    </row>
    <row r="12510" spans="1:3" ht="14.5" x14ac:dyDescent="0.35">
      <c r="A12510" s="105" t="s">
        <v>277</v>
      </c>
      <c r="B12510" s="1">
        <v>44301</v>
      </c>
      <c r="C12510">
        <v>1</v>
      </c>
    </row>
    <row r="12511" spans="1:3" ht="14.5" x14ac:dyDescent="0.35">
      <c r="A12511" s="104" t="s">
        <v>1751</v>
      </c>
      <c r="B12511" s="1">
        <v>44301</v>
      </c>
      <c r="C12511">
        <v>400</v>
      </c>
    </row>
    <row r="12512" spans="1:3" ht="14.5" x14ac:dyDescent="0.35">
      <c r="A12512" s="104" t="s">
        <v>2118</v>
      </c>
      <c r="B12512" s="1">
        <v>44301</v>
      </c>
      <c r="C12512">
        <v>100</v>
      </c>
    </row>
    <row r="12513" spans="1:3" ht="14.5" x14ac:dyDescent="0.35">
      <c r="A12513" s="104" t="s">
        <v>1661</v>
      </c>
      <c r="B12513" s="1">
        <v>44301</v>
      </c>
      <c r="C12513">
        <v>50</v>
      </c>
    </row>
    <row r="12514" spans="1:3" ht="14.5" x14ac:dyDescent="0.35">
      <c r="A12514" s="104" t="s">
        <v>1960</v>
      </c>
      <c r="B12514" s="1">
        <v>44301</v>
      </c>
      <c r="C12514">
        <v>13</v>
      </c>
    </row>
    <row r="12515" spans="1:3" ht="14.5" x14ac:dyDescent="0.35">
      <c r="A12515" s="104" t="s">
        <v>3349</v>
      </c>
      <c r="B12515" s="1">
        <v>44301</v>
      </c>
      <c r="C12515">
        <v>15</v>
      </c>
    </row>
    <row r="12516" spans="1:3" ht="14.5" x14ac:dyDescent="0.35">
      <c r="A12516" s="104" t="s">
        <v>2233</v>
      </c>
      <c r="B12516" s="1">
        <v>44301</v>
      </c>
      <c r="C12516">
        <v>45</v>
      </c>
    </row>
    <row r="12517" spans="1:3" ht="14.5" x14ac:dyDescent="0.35">
      <c r="A12517" s="104" t="s">
        <v>635</v>
      </c>
      <c r="B12517" s="1">
        <v>44301</v>
      </c>
      <c r="C12517">
        <v>9</v>
      </c>
    </row>
    <row r="12518" spans="1:3" ht="14.5" x14ac:dyDescent="0.35">
      <c r="A12518" s="104" t="s">
        <v>636</v>
      </c>
      <c r="B12518" s="1">
        <v>44301</v>
      </c>
      <c r="C12518">
        <v>10</v>
      </c>
    </row>
    <row r="12519" spans="1:3" ht="14.5" x14ac:dyDescent="0.35">
      <c r="A12519" s="104" t="s">
        <v>63</v>
      </c>
      <c r="B12519" s="1">
        <v>44301</v>
      </c>
      <c r="C12519">
        <v>10</v>
      </c>
    </row>
    <row r="12520" spans="1:3" ht="14.5" x14ac:dyDescent="0.35">
      <c r="A12520" s="104" t="s">
        <v>63</v>
      </c>
      <c r="B12520" s="1">
        <v>44301</v>
      </c>
      <c r="C12520">
        <v>10</v>
      </c>
    </row>
    <row r="12521" spans="1:3" ht="14.5" x14ac:dyDescent="0.35">
      <c r="A12521" s="104" t="s">
        <v>63</v>
      </c>
      <c r="B12521" s="1">
        <v>44301</v>
      </c>
      <c r="C12521">
        <v>10</v>
      </c>
    </row>
    <row r="12522" spans="1:3" ht="14.5" x14ac:dyDescent="0.35">
      <c r="A12522" s="104" t="s">
        <v>594</v>
      </c>
      <c r="B12522" s="1">
        <v>44301</v>
      </c>
      <c r="C12522">
        <v>20</v>
      </c>
    </row>
    <row r="12523" spans="1:3" ht="14.5" x14ac:dyDescent="0.35">
      <c r="A12523" s="104" t="s">
        <v>637</v>
      </c>
      <c r="B12523" s="1">
        <v>44301</v>
      </c>
      <c r="C12523">
        <v>18</v>
      </c>
    </row>
    <row r="12524" spans="1:3" ht="14.5" x14ac:dyDescent="0.35">
      <c r="A12524" s="104" t="s">
        <v>1347</v>
      </c>
      <c r="B12524" s="1">
        <v>44301</v>
      </c>
      <c r="C12524">
        <v>15</v>
      </c>
    </row>
    <row r="12525" spans="1:3" ht="14.5" x14ac:dyDescent="0.35">
      <c r="A12525" s="104" t="s">
        <v>1412</v>
      </c>
      <c r="B12525" s="1">
        <v>44301</v>
      </c>
      <c r="C12525">
        <v>366</v>
      </c>
    </row>
    <row r="12526" spans="1:3" ht="14.5" x14ac:dyDescent="0.35">
      <c r="A12526" s="104" t="s">
        <v>1644</v>
      </c>
      <c r="B12526" s="1">
        <v>44301</v>
      </c>
      <c r="C12526">
        <v>108</v>
      </c>
    </row>
    <row r="12527" spans="1:3" ht="14.5" x14ac:dyDescent="0.35">
      <c r="A12527" s="104" t="s">
        <v>630</v>
      </c>
      <c r="B12527" s="1">
        <v>44301</v>
      </c>
      <c r="C12527">
        <v>12</v>
      </c>
    </row>
    <row r="12528" spans="1:3" ht="14.5" x14ac:dyDescent="0.35">
      <c r="A12528" s="104" t="s">
        <v>638</v>
      </c>
      <c r="B12528" s="1">
        <v>44301</v>
      </c>
      <c r="C12528">
        <v>4</v>
      </c>
    </row>
    <row r="12529" spans="1:3" ht="14.5" x14ac:dyDescent="0.35">
      <c r="A12529" s="104" t="s">
        <v>638</v>
      </c>
      <c r="B12529" s="1">
        <v>44301</v>
      </c>
      <c r="C12529">
        <v>4</v>
      </c>
    </row>
    <row r="12530" spans="1:3" ht="14.5" x14ac:dyDescent="0.35">
      <c r="A12530" s="104" t="s">
        <v>1412</v>
      </c>
      <c r="B12530" s="1">
        <v>44301</v>
      </c>
      <c r="C12530">
        <v>122</v>
      </c>
    </row>
    <row r="12531" spans="1:3" ht="14.5" x14ac:dyDescent="0.35">
      <c r="A12531" s="104" t="s">
        <v>1412</v>
      </c>
      <c r="B12531" s="1">
        <v>44301</v>
      </c>
      <c r="C12531">
        <v>244</v>
      </c>
    </row>
    <row r="12532" spans="1:3" ht="14.5" x14ac:dyDescent="0.35">
      <c r="A12532" s="104" t="s">
        <v>1344</v>
      </c>
      <c r="B12532" s="1">
        <v>44301</v>
      </c>
      <c r="C12532">
        <v>128</v>
      </c>
    </row>
    <row r="12533" spans="1:3" ht="14.5" x14ac:dyDescent="0.35">
      <c r="A12533" s="104" t="s">
        <v>1344</v>
      </c>
      <c r="B12533" s="1">
        <v>44301</v>
      </c>
      <c r="C12533">
        <v>512</v>
      </c>
    </row>
    <row r="12534" spans="1:3" ht="14.5" x14ac:dyDescent="0.35">
      <c r="A12534" s="104" t="s">
        <v>630</v>
      </c>
      <c r="B12534" s="1">
        <v>44301</v>
      </c>
      <c r="C12534">
        <v>12</v>
      </c>
    </row>
    <row r="12535" spans="1:3" ht="14.5" x14ac:dyDescent="0.35">
      <c r="A12535" s="104" t="s">
        <v>1344</v>
      </c>
      <c r="B12535" s="1">
        <v>44301</v>
      </c>
      <c r="C12535">
        <v>128</v>
      </c>
    </row>
    <row r="12536" spans="1:3" ht="14.5" x14ac:dyDescent="0.35">
      <c r="A12536" s="104" t="s">
        <v>1512</v>
      </c>
      <c r="B12536" s="1">
        <v>44301</v>
      </c>
      <c r="C12536">
        <v>4</v>
      </c>
    </row>
    <row r="12537" spans="1:3" ht="14.5" x14ac:dyDescent="0.35">
      <c r="A12537" s="104" t="s">
        <v>1512</v>
      </c>
      <c r="B12537" s="1">
        <v>44301</v>
      </c>
      <c r="C12537">
        <v>5</v>
      </c>
    </row>
    <row r="12538" spans="1:3" ht="14.5" x14ac:dyDescent="0.35">
      <c r="A12538" s="104" t="s">
        <v>1887</v>
      </c>
      <c r="B12538" s="1">
        <v>44301</v>
      </c>
      <c r="C12538">
        <v>10</v>
      </c>
    </row>
    <row r="12539" spans="1:3" ht="14.5" x14ac:dyDescent="0.35">
      <c r="A12539" s="104" t="s">
        <v>615</v>
      </c>
      <c r="B12539" s="1">
        <v>44301</v>
      </c>
      <c r="C12539">
        <v>5</v>
      </c>
    </row>
    <row r="12540" spans="1:3" ht="14.5" x14ac:dyDescent="0.35">
      <c r="A12540" s="104" t="s">
        <v>2423</v>
      </c>
      <c r="B12540" s="1">
        <v>44301</v>
      </c>
      <c r="C12540">
        <v>50</v>
      </c>
    </row>
    <row r="12541" spans="1:3" ht="14.5" x14ac:dyDescent="0.35">
      <c r="A12541" s="104" t="s">
        <v>2257</v>
      </c>
      <c r="B12541" s="1">
        <v>44301</v>
      </c>
      <c r="C12541">
        <v>100</v>
      </c>
    </row>
    <row r="12542" spans="1:3" ht="14.5" x14ac:dyDescent="0.35">
      <c r="A12542" s="104" t="s">
        <v>1376</v>
      </c>
      <c r="B12542" s="1">
        <v>44301</v>
      </c>
      <c r="C12542">
        <v>100</v>
      </c>
    </row>
    <row r="12543" spans="1:3" ht="14.5" x14ac:dyDescent="0.35">
      <c r="A12543" s="104" t="s">
        <v>1943</v>
      </c>
      <c r="B12543" s="1">
        <v>44301</v>
      </c>
      <c r="C12543">
        <v>4</v>
      </c>
    </row>
    <row r="12544" spans="1:3" ht="14.5" x14ac:dyDescent="0.35">
      <c r="A12544" s="104" t="s">
        <v>1599</v>
      </c>
      <c r="B12544" s="1">
        <v>44301</v>
      </c>
      <c r="C12544">
        <v>48</v>
      </c>
    </row>
    <row r="12545" spans="1:3" ht="14.5" x14ac:dyDescent="0.35">
      <c r="A12545" s="104" t="s">
        <v>1880</v>
      </c>
      <c r="B12545" s="1">
        <v>44301</v>
      </c>
      <c r="C12545">
        <v>32</v>
      </c>
    </row>
    <row r="12546" spans="1:3" ht="14.5" x14ac:dyDescent="0.35">
      <c r="A12546" s="104" t="s">
        <v>1442</v>
      </c>
      <c r="B12546" s="1">
        <v>44301</v>
      </c>
      <c r="C12546">
        <v>16</v>
      </c>
    </row>
    <row r="12547" spans="1:3" ht="14.5" x14ac:dyDescent="0.35">
      <c r="A12547" s="104" t="s">
        <v>1327</v>
      </c>
      <c r="B12547" s="1">
        <v>44301</v>
      </c>
      <c r="C12547">
        <v>100</v>
      </c>
    </row>
    <row r="12548" spans="1:3" ht="14.5" x14ac:dyDescent="0.35">
      <c r="A12548" s="104" t="s">
        <v>1324</v>
      </c>
      <c r="B12548" s="1">
        <v>44301</v>
      </c>
      <c r="C12548">
        <v>32</v>
      </c>
    </row>
    <row r="12549" spans="1:3" ht="14.5" x14ac:dyDescent="0.35">
      <c r="A12549" s="104" t="s">
        <v>1583</v>
      </c>
      <c r="B12549" s="1">
        <v>44301</v>
      </c>
      <c r="C12549">
        <v>1</v>
      </c>
    </row>
    <row r="12550" spans="1:3" ht="14.5" x14ac:dyDescent="0.35">
      <c r="A12550" s="104" t="s">
        <v>4060</v>
      </c>
      <c r="B12550" s="1">
        <v>44301</v>
      </c>
      <c r="C12550">
        <v>1</v>
      </c>
    </row>
    <row r="12551" spans="1:3" ht="14.5" x14ac:dyDescent="0.35">
      <c r="A12551" s="104" t="s">
        <v>3239</v>
      </c>
      <c r="B12551" s="1">
        <v>44301</v>
      </c>
      <c r="C12551">
        <v>1</v>
      </c>
    </row>
    <row r="12552" spans="1:3" ht="14.5" x14ac:dyDescent="0.35">
      <c r="A12552" s="104" t="s">
        <v>2489</v>
      </c>
      <c r="B12552" s="1">
        <v>44301</v>
      </c>
      <c r="C12552">
        <v>100</v>
      </c>
    </row>
    <row r="12553" spans="1:3" ht="14.5" x14ac:dyDescent="0.35">
      <c r="A12553" s="104" t="s">
        <v>4061</v>
      </c>
      <c r="B12553" s="1">
        <v>44301</v>
      </c>
      <c r="C12553">
        <v>32</v>
      </c>
    </row>
    <row r="12554" spans="1:3" ht="14.5" x14ac:dyDescent="0.35">
      <c r="A12554" s="104" t="s">
        <v>1655</v>
      </c>
      <c r="B12554" s="1">
        <v>44301</v>
      </c>
      <c r="C12554">
        <v>100</v>
      </c>
    </row>
    <row r="12555" spans="1:3" ht="14.5" x14ac:dyDescent="0.35">
      <c r="A12555" s="104" t="s">
        <v>3667</v>
      </c>
      <c r="B12555" s="1">
        <v>44301</v>
      </c>
      <c r="C12555">
        <v>3</v>
      </c>
    </row>
    <row r="12556" spans="1:3" ht="14.5" x14ac:dyDescent="0.35">
      <c r="A12556" s="104" t="s">
        <v>2490</v>
      </c>
      <c r="B12556" s="1">
        <v>44301</v>
      </c>
      <c r="C12556">
        <v>100</v>
      </c>
    </row>
    <row r="12557" spans="1:3" ht="14.5" x14ac:dyDescent="0.35">
      <c r="A12557" s="104" t="s">
        <v>1565</v>
      </c>
      <c r="B12557" s="1">
        <v>44301</v>
      </c>
      <c r="C12557">
        <v>500</v>
      </c>
    </row>
    <row r="12558" spans="1:3" ht="14.5" x14ac:dyDescent="0.35">
      <c r="A12558" s="104" t="s">
        <v>1611</v>
      </c>
      <c r="B12558" s="1">
        <v>44301</v>
      </c>
      <c r="C12558">
        <v>500</v>
      </c>
    </row>
    <row r="12559" spans="1:3" ht="14.5" x14ac:dyDescent="0.35">
      <c r="A12559" s="104" t="s">
        <v>2150</v>
      </c>
      <c r="B12559" s="1">
        <v>44301</v>
      </c>
      <c r="C12559">
        <v>200</v>
      </c>
    </row>
    <row r="12560" spans="1:3" ht="14.5" x14ac:dyDescent="0.35">
      <c r="A12560" s="104" t="s">
        <v>3667</v>
      </c>
      <c r="B12560" s="1">
        <v>44301</v>
      </c>
      <c r="C12560">
        <v>5</v>
      </c>
    </row>
    <row r="12561" spans="1:3" ht="14.5" x14ac:dyDescent="0.35">
      <c r="A12561" s="104" t="s">
        <v>3885</v>
      </c>
      <c r="B12561" s="1">
        <v>44301</v>
      </c>
      <c r="C12561">
        <v>8</v>
      </c>
    </row>
    <row r="12562" spans="1:3" ht="14.5" x14ac:dyDescent="0.35">
      <c r="A12562" s="105" t="s">
        <v>131</v>
      </c>
      <c r="B12562" s="1">
        <v>44301</v>
      </c>
      <c r="C12562">
        <v>5</v>
      </c>
    </row>
    <row r="12563" spans="1:3" ht="14.5" x14ac:dyDescent="0.35">
      <c r="A12563" s="105" t="s">
        <v>131</v>
      </c>
      <c r="B12563" s="1">
        <v>44301</v>
      </c>
      <c r="C12563">
        <v>4</v>
      </c>
    </row>
    <row r="12564" spans="1:3" ht="14.5" x14ac:dyDescent="0.35">
      <c r="A12564" s="104" t="s">
        <v>3680</v>
      </c>
      <c r="B12564" s="1">
        <v>44301</v>
      </c>
      <c r="C12564">
        <v>5</v>
      </c>
    </row>
    <row r="12565" spans="1:3" ht="14.5" x14ac:dyDescent="0.35">
      <c r="A12565" s="104" t="s">
        <v>3335</v>
      </c>
      <c r="B12565" s="1">
        <v>44301</v>
      </c>
      <c r="C12565">
        <v>2</v>
      </c>
    </row>
    <row r="12566" spans="1:3" ht="14.5" x14ac:dyDescent="0.35">
      <c r="A12566" s="104" t="s">
        <v>3335</v>
      </c>
      <c r="B12566" s="1">
        <v>44301</v>
      </c>
      <c r="C12566">
        <v>1</v>
      </c>
    </row>
    <row r="12567" spans="1:3" ht="14.5" x14ac:dyDescent="0.35">
      <c r="A12567" s="104" t="s">
        <v>3335</v>
      </c>
      <c r="B12567" s="1">
        <v>44301</v>
      </c>
      <c r="C12567">
        <v>3</v>
      </c>
    </row>
    <row r="12568" spans="1:3" ht="14.5" x14ac:dyDescent="0.35">
      <c r="A12568" s="104" t="s">
        <v>3846</v>
      </c>
      <c r="B12568" s="1">
        <v>44301</v>
      </c>
      <c r="C12568">
        <v>4</v>
      </c>
    </row>
    <row r="12569" spans="1:3" ht="14.5" x14ac:dyDescent="0.35">
      <c r="A12569" s="105" t="s">
        <v>309</v>
      </c>
      <c r="B12569" s="1">
        <v>44301</v>
      </c>
      <c r="C12569">
        <v>3</v>
      </c>
    </row>
    <row r="12570" spans="1:3" ht="14.5" x14ac:dyDescent="0.35">
      <c r="A12570" s="104" t="s">
        <v>1600</v>
      </c>
      <c r="B12570" s="1">
        <v>44301</v>
      </c>
      <c r="C12570">
        <v>200</v>
      </c>
    </row>
    <row r="12571" spans="1:3" ht="14.5" x14ac:dyDescent="0.35">
      <c r="A12571" s="104" t="s">
        <v>2995</v>
      </c>
      <c r="B12571" s="1">
        <v>44301</v>
      </c>
      <c r="C12571">
        <v>5</v>
      </c>
    </row>
    <row r="12572" spans="1:3" ht="14.5" x14ac:dyDescent="0.35">
      <c r="A12572" s="104" t="s">
        <v>1557</v>
      </c>
      <c r="B12572" s="1">
        <v>44301</v>
      </c>
      <c r="C12572">
        <v>100</v>
      </c>
    </row>
    <row r="12573" spans="1:3" ht="14.5" x14ac:dyDescent="0.35">
      <c r="A12573" s="104" t="s">
        <v>1332</v>
      </c>
      <c r="B12573" s="1">
        <v>44301</v>
      </c>
      <c r="C12573">
        <v>3200</v>
      </c>
    </row>
    <row r="12574" spans="1:3" ht="14.5" x14ac:dyDescent="0.35">
      <c r="A12574" s="104" t="s">
        <v>2977</v>
      </c>
      <c r="B12574" s="1">
        <v>44301</v>
      </c>
      <c r="C12574">
        <v>1</v>
      </c>
    </row>
    <row r="12575" spans="1:3" ht="14.5" x14ac:dyDescent="0.35">
      <c r="A12575" s="104" t="s">
        <v>3220</v>
      </c>
      <c r="B12575" s="1">
        <v>44301</v>
      </c>
      <c r="C12575">
        <v>1</v>
      </c>
    </row>
    <row r="12576" spans="1:3" ht="14.5" x14ac:dyDescent="0.35">
      <c r="A12576" s="104" t="s">
        <v>2828</v>
      </c>
      <c r="B12576" s="1">
        <v>44301</v>
      </c>
      <c r="C12576">
        <v>1</v>
      </c>
    </row>
    <row r="12577" spans="1:3" ht="14.5" x14ac:dyDescent="0.35">
      <c r="A12577" s="104" t="s">
        <v>2066</v>
      </c>
      <c r="B12577" s="1">
        <v>44301</v>
      </c>
      <c r="C12577">
        <v>50</v>
      </c>
    </row>
    <row r="12578" spans="1:3" ht="14.5" x14ac:dyDescent="0.35">
      <c r="A12578" s="104" t="s">
        <v>253</v>
      </c>
      <c r="B12578" s="1">
        <v>44301</v>
      </c>
      <c r="C12578">
        <v>2</v>
      </c>
    </row>
    <row r="12579" spans="1:3" ht="14.5" x14ac:dyDescent="0.35">
      <c r="A12579" s="104" t="s">
        <v>36</v>
      </c>
      <c r="B12579" s="1">
        <v>44301</v>
      </c>
      <c r="C12579">
        <v>3</v>
      </c>
    </row>
    <row r="12580" spans="1:3" ht="14.5" x14ac:dyDescent="0.35">
      <c r="A12580" s="104" t="s">
        <v>1950</v>
      </c>
      <c r="B12580" s="1">
        <v>44301</v>
      </c>
      <c r="C12580">
        <v>25</v>
      </c>
    </row>
    <row r="12581" spans="1:3" ht="14.5" x14ac:dyDescent="0.35">
      <c r="A12581" s="104" t="s">
        <v>3986</v>
      </c>
      <c r="B12581" s="1">
        <v>44301</v>
      </c>
      <c r="C12581">
        <v>24</v>
      </c>
    </row>
    <row r="12582" spans="1:3" ht="14.5" x14ac:dyDescent="0.35">
      <c r="A12582" s="104" t="s">
        <v>1656</v>
      </c>
      <c r="B12582" s="1">
        <v>44301</v>
      </c>
      <c r="C12582">
        <v>16</v>
      </c>
    </row>
    <row r="12583" spans="1:3" ht="14.5" x14ac:dyDescent="0.35">
      <c r="A12583" s="104" t="s">
        <v>60</v>
      </c>
      <c r="B12583" s="1">
        <v>44301</v>
      </c>
      <c r="C12583">
        <v>5</v>
      </c>
    </row>
    <row r="12584" spans="1:3" ht="14.5" x14ac:dyDescent="0.35">
      <c r="A12584" s="104" t="s">
        <v>2805</v>
      </c>
      <c r="B12584" s="1">
        <v>44301</v>
      </c>
      <c r="C12584">
        <v>1</v>
      </c>
    </row>
    <row r="12585" spans="1:3" ht="14.5" x14ac:dyDescent="0.35">
      <c r="A12585" s="104" t="s">
        <v>2208</v>
      </c>
      <c r="B12585" s="1">
        <v>44301</v>
      </c>
      <c r="C12585">
        <v>1</v>
      </c>
    </row>
    <row r="12586" spans="1:3" ht="14.5" x14ac:dyDescent="0.35">
      <c r="A12586" s="104" t="s">
        <v>2208</v>
      </c>
      <c r="B12586" s="1">
        <v>44301</v>
      </c>
      <c r="C12586">
        <v>1</v>
      </c>
    </row>
    <row r="12587" spans="1:3" ht="14.5" x14ac:dyDescent="0.35">
      <c r="A12587" s="104" t="s">
        <v>3882</v>
      </c>
      <c r="B12587" s="1">
        <v>44301</v>
      </c>
      <c r="C12587">
        <v>1</v>
      </c>
    </row>
    <row r="12588" spans="1:3" ht="14.5" x14ac:dyDescent="0.35">
      <c r="A12588" s="104" t="s">
        <v>3135</v>
      </c>
      <c r="B12588" s="1">
        <v>44301</v>
      </c>
      <c r="C12588">
        <v>8</v>
      </c>
    </row>
    <row r="12589" spans="1:3" ht="14.5" x14ac:dyDescent="0.35">
      <c r="A12589" s="104" t="s">
        <v>3164</v>
      </c>
      <c r="B12589" s="1">
        <v>44301</v>
      </c>
      <c r="C12589">
        <v>25</v>
      </c>
    </row>
    <row r="12590" spans="1:3" ht="14.5" x14ac:dyDescent="0.35">
      <c r="A12590" s="104" t="s">
        <v>2384</v>
      </c>
      <c r="B12590" s="1">
        <v>44301</v>
      </c>
      <c r="C12590">
        <v>8</v>
      </c>
    </row>
    <row r="12591" spans="1:3" ht="14.5" x14ac:dyDescent="0.35">
      <c r="A12591" s="104" t="s">
        <v>3073</v>
      </c>
      <c r="B12591" s="1">
        <v>44301</v>
      </c>
      <c r="C12591">
        <v>8</v>
      </c>
    </row>
    <row r="12592" spans="1:3" ht="14.5" x14ac:dyDescent="0.35">
      <c r="A12592" s="104" t="s">
        <v>4062</v>
      </c>
      <c r="B12592" s="1">
        <v>44301</v>
      </c>
      <c r="C12592">
        <v>12</v>
      </c>
    </row>
    <row r="12593" spans="1:3" ht="14.5" x14ac:dyDescent="0.35">
      <c r="A12593" s="104" t="s">
        <v>4062</v>
      </c>
      <c r="B12593" s="1">
        <v>44301</v>
      </c>
      <c r="C12593">
        <v>4</v>
      </c>
    </row>
    <row r="12594" spans="1:3" ht="14.5" x14ac:dyDescent="0.35">
      <c r="A12594" s="104" t="s">
        <v>3233</v>
      </c>
      <c r="B12594" s="1">
        <v>44301</v>
      </c>
      <c r="C12594">
        <v>5</v>
      </c>
    </row>
    <row r="12595" spans="1:3" ht="14.5" x14ac:dyDescent="0.35">
      <c r="A12595" s="104" t="s">
        <v>1339</v>
      </c>
      <c r="B12595" s="1">
        <v>44301</v>
      </c>
      <c r="C12595">
        <v>300</v>
      </c>
    </row>
    <row r="12596" spans="1:3" ht="14.5" x14ac:dyDescent="0.35">
      <c r="A12596" s="104" t="s">
        <v>1835</v>
      </c>
      <c r="B12596" s="1">
        <v>44301</v>
      </c>
      <c r="C12596">
        <v>100</v>
      </c>
    </row>
    <row r="12597" spans="1:3" ht="14.5" x14ac:dyDescent="0.35">
      <c r="A12597" s="104" t="s">
        <v>2228</v>
      </c>
      <c r="B12597" s="1">
        <v>44301</v>
      </c>
      <c r="C12597">
        <v>5</v>
      </c>
    </row>
    <row r="12598" spans="1:3" ht="14.5" x14ac:dyDescent="0.35">
      <c r="A12598" s="104" t="s">
        <v>1408</v>
      </c>
      <c r="B12598" s="1">
        <v>44301</v>
      </c>
      <c r="C12598">
        <v>352</v>
      </c>
    </row>
    <row r="12599" spans="1:3" ht="14.5" x14ac:dyDescent="0.35">
      <c r="A12599" s="104" t="s">
        <v>1442</v>
      </c>
      <c r="B12599" s="1">
        <v>44301</v>
      </c>
      <c r="C12599">
        <v>112</v>
      </c>
    </row>
    <row r="12600" spans="1:3" ht="14.5" x14ac:dyDescent="0.35">
      <c r="A12600" s="104" t="s">
        <v>1520</v>
      </c>
      <c r="B12600" s="1">
        <v>44301</v>
      </c>
      <c r="C12600">
        <v>100</v>
      </c>
    </row>
    <row r="12601" spans="1:3" ht="14.5" x14ac:dyDescent="0.35">
      <c r="A12601" s="104" t="s">
        <v>1520</v>
      </c>
      <c r="B12601" s="1">
        <v>44301</v>
      </c>
      <c r="C12601">
        <v>100</v>
      </c>
    </row>
    <row r="12602" spans="1:3" ht="14.5" x14ac:dyDescent="0.35">
      <c r="A12602" s="104" t="s">
        <v>1342</v>
      </c>
      <c r="B12602" s="1">
        <v>44301</v>
      </c>
      <c r="C12602">
        <v>100</v>
      </c>
    </row>
    <row r="12603" spans="1:3" ht="14.5" x14ac:dyDescent="0.35">
      <c r="A12603" s="104" t="s">
        <v>1279</v>
      </c>
      <c r="B12603" s="1">
        <v>44301</v>
      </c>
      <c r="C12603">
        <v>1000</v>
      </c>
    </row>
    <row r="12604" spans="1:3" ht="14.5" x14ac:dyDescent="0.35">
      <c r="A12604" s="104" t="s">
        <v>1936</v>
      </c>
      <c r="B12604" s="1">
        <v>44301</v>
      </c>
      <c r="C12604">
        <v>150</v>
      </c>
    </row>
    <row r="12605" spans="1:3" ht="14.5" x14ac:dyDescent="0.35">
      <c r="A12605" s="104" t="s">
        <v>1977</v>
      </c>
      <c r="B12605" s="1">
        <v>44301</v>
      </c>
      <c r="C12605">
        <v>50</v>
      </c>
    </row>
    <row r="12606" spans="1:3" ht="14.5" x14ac:dyDescent="0.35">
      <c r="A12606" s="104" t="s">
        <v>1401</v>
      </c>
      <c r="B12606" s="1">
        <v>44301</v>
      </c>
      <c r="C12606">
        <v>150</v>
      </c>
    </row>
    <row r="12607" spans="1:3" ht="14.5" x14ac:dyDescent="0.35">
      <c r="A12607" s="104" t="s">
        <v>1389</v>
      </c>
      <c r="B12607" s="1">
        <v>44301</v>
      </c>
      <c r="C12607">
        <v>50</v>
      </c>
    </row>
    <row r="12608" spans="1:3" ht="14.5" x14ac:dyDescent="0.35">
      <c r="A12608" s="104" t="s">
        <v>1553</v>
      </c>
      <c r="B12608" s="1">
        <v>44301</v>
      </c>
      <c r="C12608">
        <v>200</v>
      </c>
    </row>
    <row r="12609" spans="1:3" ht="14.5" x14ac:dyDescent="0.35">
      <c r="A12609" s="105" t="s">
        <v>265</v>
      </c>
      <c r="B12609" s="1">
        <v>44301</v>
      </c>
      <c r="C12609">
        <v>50</v>
      </c>
    </row>
    <row r="12610" spans="1:3" ht="14.5" x14ac:dyDescent="0.35">
      <c r="A12610" s="104" t="s">
        <v>1414</v>
      </c>
      <c r="B12610" s="1">
        <v>44301</v>
      </c>
      <c r="C12610">
        <v>300</v>
      </c>
    </row>
    <row r="12611" spans="1:3" ht="14.5" x14ac:dyDescent="0.35">
      <c r="A12611" s="104" t="s">
        <v>1507</v>
      </c>
      <c r="B12611" s="1">
        <v>44301</v>
      </c>
      <c r="C12611">
        <v>200</v>
      </c>
    </row>
    <row r="12612" spans="1:3" ht="14.5" x14ac:dyDescent="0.35">
      <c r="A12612" s="104" t="s">
        <v>1366</v>
      </c>
      <c r="B12612" s="1">
        <v>44301</v>
      </c>
      <c r="C12612">
        <v>200</v>
      </c>
    </row>
    <row r="12613" spans="1:3" ht="14.5" x14ac:dyDescent="0.35">
      <c r="A12613" s="104" t="s">
        <v>1383</v>
      </c>
      <c r="B12613" s="1">
        <v>44301</v>
      </c>
      <c r="C12613">
        <v>300</v>
      </c>
    </row>
    <row r="12614" spans="1:3" ht="14.5" x14ac:dyDescent="0.35">
      <c r="A12614" s="104" t="s">
        <v>1299</v>
      </c>
      <c r="B12614" s="1">
        <v>44301</v>
      </c>
      <c r="C12614">
        <v>200</v>
      </c>
    </row>
    <row r="12615" spans="1:3" ht="14.5" x14ac:dyDescent="0.35">
      <c r="A12615" s="104" t="s">
        <v>1331</v>
      </c>
      <c r="B12615" s="1">
        <v>44301</v>
      </c>
      <c r="C12615">
        <v>100</v>
      </c>
    </row>
    <row r="12616" spans="1:3" ht="14.5" x14ac:dyDescent="0.35">
      <c r="A12616" s="104" t="s">
        <v>1307</v>
      </c>
      <c r="B12616" s="1">
        <v>44301</v>
      </c>
      <c r="C12616">
        <v>700</v>
      </c>
    </row>
    <row r="12617" spans="1:3" ht="14.5" x14ac:dyDescent="0.35">
      <c r="A12617" s="104" t="s">
        <v>1307</v>
      </c>
      <c r="B12617" s="1">
        <v>44301</v>
      </c>
      <c r="C12617">
        <v>1500</v>
      </c>
    </row>
    <row r="12618" spans="1:3" ht="14.5" x14ac:dyDescent="0.35">
      <c r="A12618" s="104" t="s">
        <v>1327</v>
      </c>
      <c r="B12618" s="1">
        <v>44301</v>
      </c>
      <c r="C12618">
        <v>300</v>
      </c>
    </row>
    <row r="12619" spans="1:3" ht="14.5" x14ac:dyDescent="0.35">
      <c r="A12619" s="104" t="s">
        <v>1327</v>
      </c>
      <c r="B12619" s="1">
        <v>44301</v>
      </c>
      <c r="C12619">
        <v>700</v>
      </c>
    </row>
    <row r="12620" spans="1:3" ht="14.5" x14ac:dyDescent="0.35">
      <c r="A12620" s="104" t="s">
        <v>1331</v>
      </c>
      <c r="B12620" s="1">
        <v>44301</v>
      </c>
      <c r="C12620">
        <v>1250</v>
      </c>
    </row>
    <row r="12621" spans="1:3" ht="14.5" x14ac:dyDescent="0.35">
      <c r="A12621" s="104" t="s">
        <v>1331</v>
      </c>
      <c r="B12621" s="1">
        <v>44301</v>
      </c>
      <c r="C12621">
        <v>350</v>
      </c>
    </row>
    <row r="12622" spans="1:3" ht="14.5" x14ac:dyDescent="0.35">
      <c r="A12622" s="104" t="s">
        <v>4063</v>
      </c>
      <c r="B12622" s="1">
        <v>44301</v>
      </c>
      <c r="C12622">
        <v>6</v>
      </c>
    </row>
    <row r="12623" spans="1:3" ht="14.5" x14ac:dyDescent="0.35">
      <c r="A12623" s="104" t="s">
        <v>1291</v>
      </c>
      <c r="B12623" s="1">
        <v>44301</v>
      </c>
      <c r="C12623">
        <v>18500</v>
      </c>
    </row>
    <row r="12624" spans="1:3" ht="14.5" x14ac:dyDescent="0.35">
      <c r="A12624" s="104" t="s">
        <v>1283</v>
      </c>
      <c r="B12624" s="1">
        <v>44301</v>
      </c>
      <c r="C12624">
        <v>2900</v>
      </c>
    </row>
    <row r="12625" spans="1:3" ht="14.5" x14ac:dyDescent="0.35">
      <c r="A12625" s="104" t="s">
        <v>1283</v>
      </c>
      <c r="B12625" s="1">
        <v>44301</v>
      </c>
      <c r="C12625">
        <v>2400</v>
      </c>
    </row>
    <row r="12626" spans="1:3" ht="14.5" x14ac:dyDescent="0.35">
      <c r="A12626" s="104" t="s">
        <v>1289</v>
      </c>
      <c r="B12626" s="1">
        <v>44301</v>
      </c>
      <c r="C12626">
        <v>7000</v>
      </c>
    </row>
    <row r="12627" spans="1:3" ht="14.5" x14ac:dyDescent="0.35">
      <c r="A12627" s="104" t="s">
        <v>1385</v>
      </c>
      <c r="B12627" s="1">
        <v>44301</v>
      </c>
      <c r="C12627">
        <v>500</v>
      </c>
    </row>
    <row r="12628" spans="1:3" ht="14.5" x14ac:dyDescent="0.35">
      <c r="A12628" s="104" t="s">
        <v>1401</v>
      </c>
      <c r="B12628" s="1">
        <v>44301</v>
      </c>
      <c r="C12628">
        <v>300</v>
      </c>
    </row>
    <row r="12629" spans="1:3" ht="14.5" x14ac:dyDescent="0.35">
      <c r="A12629" s="104" t="s">
        <v>1401</v>
      </c>
      <c r="B12629" s="1">
        <v>44301</v>
      </c>
      <c r="C12629">
        <v>300</v>
      </c>
    </row>
    <row r="12630" spans="1:3" ht="14.5" x14ac:dyDescent="0.35">
      <c r="A12630" s="104" t="s">
        <v>2118</v>
      </c>
      <c r="B12630" s="1">
        <v>44301</v>
      </c>
      <c r="C12630">
        <v>100</v>
      </c>
    </row>
    <row r="12631" spans="1:3" ht="14.5" x14ac:dyDescent="0.35">
      <c r="A12631" s="104" t="s">
        <v>1661</v>
      </c>
      <c r="B12631" s="1">
        <v>44301</v>
      </c>
      <c r="C12631">
        <v>50</v>
      </c>
    </row>
    <row r="12632" spans="1:3" ht="14.5" x14ac:dyDescent="0.35">
      <c r="A12632" s="104" t="s">
        <v>1661</v>
      </c>
      <c r="B12632" s="1">
        <v>44301</v>
      </c>
      <c r="C12632">
        <v>100</v>
      </c>
    </row>
    <row r="12633" spans="1:3" ht="14.5" x14ac:dyDescent="0.35">
      <c r="A12633" s="104" t="s">
        <v>4065</v>
      </c>
      <c r="B12633" s="1">
        <v>44301</v>
      </c>
      <c r="C12633">
        <v>4</v>
      </c>
    </row>
    <row r="12634" spans="1:3" ht="14.5" x14ac:dyDescent="0.35">
      <c r="A12634" s="105" t="s">
        <v>141</v>
      </c>
      <c r="B12634" s="1">
        <v>44301</v>
      </c>
      <c r="C12634">
        <v>50</v>
      </c>
    </row>
    <row r="12635" spans="1:3" ht="14.5" x14ac:dyDescent="0.35">
      <c r="A12635" s="104" t="s">
        <v>2491</v>
      </c>
      <c r="B12635" s="1">
        <v>44301</v>
      </c>
      <c r="C12635">
        <v>100</v>
      </c>
    </row>
    <row r="12636" spans="1:3" ht="14.5" x14ac:dyDescent="0.35">
      <c r="A12636" s="104" t="s">
        <v>38</v>
      </c>
      <c r="B12636" s="1">
        <v>44301</v>
      </c>
      <c r="C12636">
        <v>1</v>
      </c>
    </row>
    <row r="12637" spans="1:3" ht="14.5" x14ac:dyDescent="0.35">
      <c r="A12637" s="104" t="s">
        <v>161</v>
      </c>
      <c r="B12637" s="1">
        <v>44301</v>
      </c>
      <c r="C12637">
        <v>1</v>
      </c>
    </row>
    <row r="12638" spans="1:3" ht="14.5" x14ac:dyDescent="0.35">
      <c r="A12638" s="104" t="s">
        <v>109</v>
      </c>
      <c r="B12638" s="1">
        <v>44301</v>
      </c>
      <c r="C12638">
        <v>1</v>
      </c>
    </row>
    <row r="12639" spans="1:3" ht="14.5" x14ac:dyDescent="0.35">
      <c r="A12639" s="104" t="s">
        <v>39</v>
      </c>
      <c r="B12639" s="1">
        <v>44301</v>
      </c>
      <c r="C12639">
        <v>1</v>
      </c>
    </row>
    <row r="12640" spans="1:3" ht="14.5" x14ac:dyDescent="0.35">
      <c r="A12640" s="104" t="s">
        <v>40</v>
      </c>
      <c r="B12640" s="1">
        <v>44301</v>
      </c>
      <c r="C12640">
        <v>1</v>
      </c>
    </row>
    <row r="12641" spans="1:3" ht="14.5" x14ac:dyDescent="0.35">
      <c r="A12641" s="104" t="s">
        <v>151</v>
      </c>
      <c r="B12641" s="1">
        <v>44301</v>
      </c>
      <c r="C12641">
        <v>1</v>
      </c>
    </row>
    <row r="12642" spans="1:3" ht="14.5" x14ac:dyDescent="0.35">
      <c r="A12642" s="104" t="s">
        <v>266</v>
      </c>
      <c r="B12642" s="1">
        <v>44301</v>
      </c>
      <c r="C12642">
        <v>1</v>
      </c>
    </row>
    <row r="12643" spans="1:3" ht="14.5" x14ac:dyDescent="0.35">
      <c r="A12643" s="104" t="s">
        <v>41</v>
      </c>
      <c r="B12643" s="1">
        <v>44301</v>
      </c>
      <c r="C12643">
        <v>3</v>
      </c>
    </row>
    <row r="12644" spans="1:3" ht="14.5" x14ac:dyDescent="0.35">
      <c r="A12644" s="104" t="s">
        <v>1358</v>
      </c>
      <c r="B12644" s="1">
        <v>44301</v>
      </c>
      <c r="C12644">
        <v>16</v>
      </c>
    </row>
    <row r="12645" spans="1:3" ht="14.5" x14ac:dyDescent="0.35">
      <c r="A12645" s="104" t="s">
        <v>1362</v>
      </c>
      <c r="B12645" s="1">
        <v>44301</v>
      </c>
      <c r="C12645">
        <v>36</v>
      </c>
    </row>
    <row r="12646" spans="1:3" ht="14.5" x14ac:dyDescent="0.35">
      <c r="A12646" s="104" t="s">
        <v>1859</v>
      </c>
      <c r="B12646" s="1">
        <v>44301</v>
      </c>
      <c r="C12646">
        <v>16</v>
      </c>
    </row>
    <row r="12647" spans="1:3" ht="14.5" x14ac:dyDescent="0.35">
      <c r="A12647" s="104" t="s">
        <v>239</v>
      </c>
      <c r="B12647" s="1">
        <v>44301</v>
      </c>
      <c r="C12647">
        <v>4</v>
      </c>
    </row>
    <row r="12648" spans="1:3" ht="14.5" x14ac:dyDescent="0.35">
      <c r="A12648" s="104" t="s">
        <v>170</v>
      </c>
      <c r="B12648" s="1">
        <v>44301</v>
      </c>
      <c r="C12648">
        <v>8</v>
      </c>
    </row>
    <row r="12649" spans="1:3" ht="14.5" x14ac:dyDescent="0.35">
      <c r="A12649" s="104" t="s">
        <v>1375</v>
      </c>
      <c r="B12649" s="1">
        <v>44301</v>
      </c>
      <c r="C12649">
        <v>24</v>
      </c>
    </row>
    <row r="12650" spans="1:3" ht="14.5" x14ac:dyDescent="0.35">
      <c r="A12650" s="104" t="s">
        <v>270</v>
      </c>
      <c r="B12650" s="1">
        <v>44301</v>
      </c>
      <c r="C12650">
        <v>4</v>
      </c>
    </row>
    <row r="12651" spans="1:3" ht="14.5" x14ac:dyDescent="0.35">
      <c r="A12651" s="104" t="s">
        <v>452</v>
      </c>
      <c r="B12651" s="1">
        <v>44301</v>
      </c>
      <c r="C12651">
        <v>12</v>
      </c>
    </row>
    <row r="12652" spans="1:3" ht="14.5" x14ac:dyDescent="0.35">
      <c r="A12652" s="104" t="s">
        <v>1403</v>
      </c>
      <c r="B12652" s="1">
        <v>44301</v>
      </c>
      <c r="C12652">
        <v>16</v>
      </c>
    </row>
    <row r="12653" spans="1:3" ht="14.5" x14ac:dyDescent="0.35">
      <c r="A12653" s="104" t="s">
        <v>3170</v>
      </c>
      <c r="B12653" s="1">
        <v>44301</v>
      </c>
      <c r="C12653">
        <v>8</v>
      </c>
    </row>
    <row r="12654" spans="1:3" ht="14.5" x14ac:dyDescent="0.35">
      <c r="A12654" s="104" t="s">
        <v>1922</v>
      </c>
      <c r="B12654" s="1">
        <v>44301</v>
      </c>
      <c r="C12654">
        <v>8</v>
      </c>
    </row>
    <row r="12655" spans="1:3" ht="14.5" x14ac:dyDescent="0.35">
      <c r="A12655" s="104" t="s">
        <v>2925</v>
      </c>
      <c r="B12655" s="1">
        <v>44301</v>
      </c>
      <c r="C12655">
        <v>6</v>
      </c>
    </row>
    <row r="12656" spans="1:3" ht="14.5" x14ac:dyDescent="0.35">
      <c r="A12656" s="104" t="s">
        <v>3114</v>
      </c>
      <c r="B12656" s="1">
        <v>44301</v>
      </c>
      <c r="C12656">
        <v>8</v>
      </c>
    </row>
    <row r="12657" spans="1:3" ht="14.5" x14ac:dyDescent="0.35">
      <c r="A12657" s="104" t="s">
        <v>3115</v>
      </c>
      <c r="B12657" s="1">
        <v>44301</v>
      </c>
      <c r="C12657">
        <v>8</v>
      </c>
    </row>
    <row r="12658" spans="1:3" ht="14.5" x14ac:dyDescent="0.35">
      <c r="A12658" s="104" t="s">
        <v>4066</v>
      </c>
      <c r="B12658" s="1">
        <v>44301</v>
      </c>
      <c r="C12658">
        <v>6</v>
      </c>
    </row>
    <row r="12659" spans="1:3" ht="14.5" x14ac:dyDescent="0.35">
      <c r="A12659" s="104" t="s">
        <v>2353</v>
      </c>
      <c r="B12659" s="1">
        <v>44301</v>
      </c>
      <c r="C12659">
        <v>4</v>
      </c>
    </row>
    <row r="12660" spans="1:3" ht="14.5" x14ac:dyDescent="0.35">
      <c r="A12660" s="104" t="s">
        <v>2886</v>
      </c>
      <c r="B12660" s="1">
        <v>44301</v>
      </c>
      <c r="C12660">
        <v>8</v>
      </c>
    </row>
    <row r="12661" spans="1:3" ht="14.5" x14ac:dyDescent="0.35">
      <c r="A12661" s="104" t="s">
        <v>3045</v>
      </c>
      <c r="B12661" s="1">
        <v>44301</v>
      </c>
      <c r="C12661">
        <v>4</v>
      </c>
    </row>
    <row r="12662" spans="1:3" ht="14.5" x14ac:dyDescent="0.35">
      <c r="A12662" s="104" t="s">
        <v>1442</v>
      </c>
      <c r="B12662" s="1">
        <v>44301</v>
      </c>
      <c r="C12662">
        <v>16</v>
      </c>
    </row>
    <row r="12663" spans="1:3" ht="14.5" x14ac:dyDescent="0.35">
      <c r="A12663" s="104" t="s">
        <v>1421</v>
      </c>
      <c r="B12663" s="1">
        <v>44301</v>
      </c>
      <c r="C12663">
        <v>16</v>
      </c>
    </row>
    <row r="12664" spans="1:3" ht="14.5" x14ac:dyDescent="0.35">
      <c r="A12664" s="104" t="s">
        <v>3474</v>
      </c>
      <c r="B12664" s="1">
        <v>44301</v>
      </c>
      <c r="C12664">
        <v>2</v>
      </c>
    </row>
    <row r="12665" spans="1:3" ht="14.5" x14ac:dyDescent="0.35">
      <c r="A12665" s="104" t="s">
        <v>1659</v>
      </c>
      <c r="B12665" s="1">
        <v>44301</v>
      </c>
      <c r="C12665">
        <v>16</v>
      </c>
    </row>
    <row r="12666" spans="1:3" ht="14.5" x14ac:dyDescent="0.35">
      <c r="A12666" s="104" t="s">
        <v>1679</v>
      </c>
      <c r="B12666" s="1">
        <v>44301</v>
      </c>
      <c r="C12666">
        <v>8</v>
      </c>
    </row>
    <row r="12667" spans="1:3" ht="14.5" x14ac:dyDescent="0.35">
      <c r="A12667" s="104" t="s">
        <v>1454</v>
      </c>
      <c r="B12667" s="1">
        <v>44301</v>
      </c>
      <c r="C12667">
        <v>4</v>
      </c>
    </row>
    <row r="12668" spans="1:3" ht="14.5" x14ac:dyDescent="0.35">
      <c r="A12668" s="104" t="s">
        <v>1456</v>
      </c>
      <c r="B12668" s="1">
        <v>44301</v>
      </c>
      <c r="C12668">
        <v>16</v>
      </c>
    </row>
    <row r="12669" spans="1:3" ht="14.5" x14ac:dyDescent="0.35">
      <c r="A12669" s="104" t="s">
        <v>6</v>
      </c>
      <c r="B12669" s="1">
        <v>44301</v>
      </c>
      <c r="C12669">
        <v>1</v>
      </c>
    </row>
    <row r="12670" spans="1:3" ht="14.5" x14ac:dyDescent="0.35">
      <c r="A12670" s="104" t="s">
        <v>1615</v>
      </c>
      <c r="B12670" s="1">
        <v>44301</v>
      </c>
      <c r="C12670">
        <v>24</v>
      </c>
    </row>
    <row r="12671" spans="1:3" ht="14.5" x14ac:dyDescent="0.35">
      <c r="A12671" s="104" t="s">
        <v>181</v>
      </c>
      <c r="B12671" s="1">
        <v>44301</v>
      </c>
      <c r="C12671">
        <v>2</v>
      </c>
    </row>
    <row r="12672" spans="1:3" ht="14.5" x14ac:dyDescent="0.35">
      <c r="A12672" s="104" t="s">
        <v>1826</v>
      </c>
      <c r="B12672" s="1">
        <v>44301</v>
      </c>
      <c r="C12672">
        <v>8</v>
      </c>
    </row>
    <row r="12673" spans="1:3" ht="14.5" x14ac:dyDescent="0.35">
      <c r="A12673" s="104" t="s">
        <v>1646</v>
      </c>
      <c r="B12673" s="1">
        <v>44301</v>
      </c>
      <c r="C12673">
        <v>28</v>
      </c>
    </row>
    <row r="12674" spans="1:3" ht="14.5" x14ac:dyDescent="0.35">
      <c r="A12674" s="104" t="s">
        <v>9</v>
      </c>
      <c r="B12674" s="1">
        <v>44301</v>
      </c>
      <c r="C12674">
        <v>9</v>
      </c>
    </row>
    <row r="12675" spans="1:3" ht="14.5" x14ac:dyDescent="0.35">
      <c r="A12675" s="104" t="s">
        <v>3920</v>
      </c>
      <c r="B12675" s="1">
        <v>44301</v>
      </c>
      <c r="C12675">
        <v>4</v>
      </c>
    </row>
    <row r="12676" spans="1:3" ht="14.5" x14ac:dyDescent="0.35">
      <c r="A12676" s="104" t="s">
        <v>3602</v>
      </c>
      <c r="B12676" s="1">
        <v>44301</v>
      </c>
      <c r="C12676">
        <v>1</v>
      </c>
    </row>
    <row r="12677" spans="1:3" ht="14.5" x14ac:dyDescent="0.35">
      <c r="A12677" s="104" t="s">
        <v>2683</v>
      </c>
      <c r="B12677" s="1">
        <v>44301</v>
      </c>
      <c r="C12677">
        <v>1</v>
      </c>
    </row>
    <row r="12678" spans="1:3" ht="14.5" x14ac:dyDescent="0.35">
      <c r="A12678" s="104" t="s">
        <v>2683</v>
      </c>
      <c r="B12678" s="1">
        <v>44301</v>
      </c>
      <c r="C12678">
        <v>6</v>
      </c>
    </row>
    <row r="12679" spans="1:3" ht="14.5" x14ac:dyDescent="0.35">
      <c r="A12679" s="104" t="s">
        <v>1489</v>
      </c>
      <c r="B12679" s="1">
        <v>44301</v>
      </c>
      <c r="C12679">
        <v>6</v>
      </c>
    </row>
    <row r="12680" spans="1:3" ht="14.5" x14ac:dyDescent="0.35">
      <c r="A12680" s="104" t="s">
        <v>2818</v>
      </c>
      <c r="B12680" s="1">
        <v>44301</v>
      </c>
      <c r="C12680">
        <v>24</v>
      </c>
    </row>
    <row r="12681" spans="1:3" ht="14.5" x14ac:dyDescent="0.35">
      <c r="A12681" s="104" t="s">
        <v>213</v>
      </c>
      <c r="B12681" s="1">
        <v>44301</v>
      </c>
      <c r="C12681">
        <v>1</v>
      </c>
    </row>
    <row r="12682" spans="1:3" ht="14.5" x14ac:dyDescent="0.35">
      <c r="A12682" s="104" t="s">
        <v>27</v>
      </c>
      <c r="B12682" s="1">
        <v>44302</v>
      </c>
      <c r="C12682">
        <v>1</v>
      </c>
    </row>
    <row r="12683" spans="1:3" ht="14.5" x14ac:dyDescent="0.35">
      <c r="A12683" s="104" t="s">
        <v>137</v>
      </c>
      <c r="B12683" s="1">
        <v>44302</v>
      </c>
      <c r="C12683">
        <v>2</v>
      </c>
    </row>
    <row r="12684" spans="1:3" ht="14.5" x14ac:dyDescent="0.35">
      <c r="A12684" s="104" t="s">
        <v>1646</v>
      </c>
      <c r="B12684" s="1">
        <v>44302</v>
      </c>
      <c r="C12684">
        <v>20</v>
      </c>
    </row>
    <row r="12685" spans="1:3" ht="14.5" x14ac:dyDescent="0.35">
      <c r="A12685" s="104" t="s">
        <v>2981</v>
      </c>
      <c r="B12685" s="1">
        <v>44302</v>
      </c>
      <c r="C12685">
        <v>1</v>
      </c>
    </row>
    <row r="12686" spans="1:3" ht="14.5" x14ac:dyDescent="0.35">
      <c r="A12686" s="104" t="s">
        <v>596</v>
      </c>
      <c r="B12686" s="1">
        <v>44302</v>
      </c>
      <c r="C12686">
        <v>15</v>
      </c>
    </row>
    <row r="12687" spans="1:3" ht="14.5" x14ac:dyDescent="0.35">
      <c r="A12687" s="104" t="s">
        <v>85</v>
      </c>
      <c r="B12687" s="1">
        <v>44302</v>
      </c>
      <c r="C12687">
        <v>5</v>
      </c>
    </row>
    <row r="12688" spans="1:3" ht="14.5" x14ac:dyDescent="0.35">
      <c r="A12688" s="104" t="s">
        <v>1391</v>
      </c>
      <c r="B12688" s="1">
        <v>44302</v>
      </c>
      <c r="C12688">
        <v>50</v>
      </c>
    </row>
    <row r="12689" spans="1:3" ht="14.5" x14ac:dyDescent="0.35">
      <c r="A12689" s="104" t="s">
        <v>624</v>
      </c>
      <c r="B12689" s="1">
        <v>44302</v>
      </c>
      <c r="C12689">
        <v>4</v>
      </c>
    </row>
    <row r="12690" spans="1:3" ht="14.5" x14ac:dyDescent="0.35">
      <c r="A12690" s="104" t="s">
        <v>2241</v>
      </c>
      <c r="B12690" s="1">
        <v>44302</v>
      </c>
      <c r="C12690">
        <v>15</v>
      </c>
    </row>
    <row r="12691" spans="1:3" ht="14.5" x14ac:dyDescent="0.35">
      <c r="A12691" s="104" t="s">
        <v>2220</v>
      </c>
      <c r="B12691" s="1">
        <v>44302</v>
      </c>
      <c r="C12691">
        <v>20</v>
      </c>
    </row>
    <row r="12692" spans="1:3" ht="14.5" x14ac:dyDescent="0.35">
      <c r="A12692" s="104" t="s">
        <v>1553</v>
      </c>
      <c r="B12692" s="1">
        <v>44302</v>
      </c>
      <c r="C12692">
        <v>50</v>
      </c>
    </row>
    <row r="12693" spans="1:3" ht="14.5" x14ac:dyDescent="0.35">
      <c r="A12693" s="104" t="s">
        <v>625</v>
      </c>
      <c r="B12693" s="1">
        <v>44302</v>
      </c>
      <c r="C12693">
        <v>10</v>
      </c>
    </row>
    <row r="12694" spans="1:3" ht="14.5" x14ac:dyDescent="0.35">
      <c r="A12694" s="104" t="s">
        <v>4067</v>
      </c>
      <c r="B12694" s="1">
        <v>44302</v>
      </c>
      <c r="C12694">
        <v>1</v>
      </c>
    </row>
    <row r="12695" spans="1:3" ht="14.5" x14ac:dyDescent="0.35">
      <c r="A12695" s="104" t="s">
        <v>596</v>
      </c>
      <c r="B12695" s="1">
        <v>44302</v>
      </c>
      <c r="C12695">
        <v>15</v>
      </c>
    </row>
    <row r="12696" spans="1:3" ht="14.5" x14ac:dyDescent="0.35">
      <c r="A12696" s="104" t="s">
        <v>62</v>
      </c>
      <c r="B12696" s="1">
        <v>44302</v>
      </c>
      <c r="C12696">
        <v>10</v>
      </c>
    </row>
    <row r="12697" spans="1:3" ht="14.5" x14ac:dyDescent="0.35">
      <c r="A12697" s="104" t="s">
        <v>85</v>
      </c>
      <c r="B12697" s="1">
        <v>44302</v>
      </c>
      <c r="C12697">
        <v>5</v>
      </c>
    </row>
    <row r="12698" spans="1:3" ht="14.5" x14ac:dyDescent="0.35">
      <c r="A12698" s="104" t="s">
        <v>379</v>
      </c>
      <c r="B12698" s="1">
        <v>44302</v>
      </c>
      <c r="C12698">
        <v>100</v>
      </c>
    </row>
    <row r="12699" spans="1:3" ht="14.5" x14ac:dyDescent="0.35">
      <c r="A12699" s="104" t="s">
        <v>2427</v>
      </c>
      <c r="B12699" s="1">
        <v>44302</v>
      </c>
      <c r="C12699">
        <v>50</v>
      </c>
    </row>
    <row r="12700" spans="1:3" ht="14.5" x14ac:dyDescent="0.35">
      <c r="A12700" s="104" t="s">
        <v>2981</v>
      </c>
      <c r="B12700" s="1">
        <v>44302</v>
      </c>
      <c r="C12700">
        <v>1</v>
      </c>
    </row>
    <row r="12701" spans="1:3" ht="14.5" x14ac:dyDescent="0.35">
      <c r="A12701" s="104" t="s">
        <v>2981</v>
      </c>
      <c r="B12701" s="1">
        <v>44302</v>
      </c>
      <c r="C12701">
        <v>1</v>
      </c>
    </row>
    <row r="12702" spans="1:3" ht="14.5" x14ac:dyDescent="0.35">
      <c r="A12702" s="104" t="s">
        <v>2981</v>
      </c>
      <c r="B12702" s="1">
        <v>44302</v>
      </c>
      <c r="C12702">
        <v>1</v>
      </c>
    </row>
    <row r="12703" spans="1:3" ht="14.5" x14ac:dyDescent="0.35">
      <c r="A12703" s="104" t="s">
        <v>1395</v>
      </c>
      <c r="B12703" s="1">
        <v>44302</v>
      </c>
      <c r="C12703">
        <v>700</v>
      </c>
    </row>
    <row r="12704" spans="1:3" ht="14.5" x14ac:dyDescent="0.35">
      <c r="A12704" s="104" t="s">
        <v>1861</v>
      </c>
      <c r="B12704" s="1">
        <v>44302</v>
      </c>
      <c r="C12704">
        <v>124</v>
      </c>
    </row>
    <row r="12705" spans="1:3" ht="14.5" x14ac:dyDescent="0.35">
      <c r="A12705" s="104" t="s">
        <v>628</v>
      </c>
      <c r="B12705" s="1">
        <v>44302</v>
      </c>
      <c r="C12705">
        <v>20</v>
      </c>
    </row>
    <row r="12706" spans="1:3" ht="14.5" x14ac:dyDescent="0.35">
      <c r="A12706" s="104" t="s">
        <v>1414</v>
      </c>
      <c r="B12706" s="1">
        <v>44302</v>
      </c>
      <c r="C12706">
        <v>1000</v>
      </c>
    </row>
    <row r="12707" spans="1:3" ht="14.5" x14ac:dyDescent="0.35">
      <c r="A12707" s="104" t="s">
        <v>629</v>
      </c>
      <c r="B12707" s="1">
        <v>44302</v>
      </c>
      <c r="C12707">
        <v>100</v>
      </c>
    </row>
    <row r="12708" spans="1:3" ht="14.5" x14ac:dyDescent="0.35">
      <c r="A12708" s="104" t="s">
        <v>1344</v>
      </c>
      <c r="B12708" s="1">
        <v>44302</v>
      </c>
      <c r="C12708">
        <v>128</v>
      </c>
    </row>
    <row r="12709" spans="1:3" ht="14.5" x14ac:dyDescent="0.35">
      <c r="A12709" s="104" t="s">
        <v>4068</v>
      </c>
      <c r="B12709" s="1">
        <v>44302</v>
      </c>
      <c r="C12709">
        <v>1</v>
      </c>
    </row>
    <row r="12710" spans="1:3" ht="14.5" x14ac:dyDescent="0.35">
      <c r="A12710" s="104" t="s">
        <v>630</v>
      </c>
      <c r="B12710" s="1">
        <v>44302</v>
      </c>
      <c r="C12710">
        <v>4</v>
      </c>
    </row>
    <row r="12711" spans="1:3" ht="14.5" x14ac:dyDescent="0.35">
      <c r="A12711" s="104" t="s">
        <v>1889</v>
      </c>
      <c r="B12711" s="1">
        <v>44302</v>
      </c>
      <c r="C12711">
        <v>4</v>
      </c>
    </row>
    <row r="12712" spans="1:3" ht="14.5" x14ac:dyDescent="0.35">
      <c r="A12712" s="104" t="s">
        <v>1688</v>
      </c>
      <c r="B12712" s="1">
        <v>44302</v>
      </c>
      <c r="C12712">
        <v>100</v>
      </c>
    </row>
    <row r="12713" spans="1:3" ht="14.5" x14ac:dyDescent="0.35">
      <c r="A12713" s="104" t="s">
        <v>628</v>
      </c>
      <c r="B12713" s="1">
        <v>44302</v>
      </c>
      <c r="C12713">
        <v>20</v>
      </c>
    </row>
    <row r="12714" spans="1:3" ht="14.5" x14ac:dyDescent="0.35">
      <c r="A12714" s="104" t="s">
        <v>3255</v>
      </c>
      <c r="B12714" s="1">
        <v>44302</v>
      </c>
      <c r="C12714">
        <v>2</v>
      </c>
    </row>
    <row r="12715" spans="1:3" ht="14.5" x14ac:dyDescent="0.35">
      <c r="A12715" s="105" t="s">
        <v>433</v>
      </c>
      <c r="B12715" s="1">
        <v>44302</v>
      </c>
      <c r="C12715">
        <v>4</v>
      </c>
    </row>
    <row r="12716" spans="1:3" ht="14.5" x14ac:dyDescent="0.35">
      <c r="A12716" s="104" t="s">
        <v>1412</v>
      </c>
      <c r="B12716" s="1">
        <v>44302</v>
      </c>
      <c r="C12716">
        <v>122</v>
      </c>
    </row>
    <row r="12717" spans="1:3" ht="14.5" x14ac:dyDescent="0.35">
      <c r="A12717" s="104" t="s">
        <v>1556</v>
      </c>
      <c r="B12717" s="1">
        <v>44302</v>
      </c>
      <c r="C12717">
        <v>3</v>
      </c>
    </row>
    <row r="12718" spans="1:3" ht="14.5" x14ac:dyDescent="0.35">
      <c r="A12718" s="104" t="s">
        <v>471</v>
      </c>
      <c r="B12718" s="1">
        <v>44302</v>
      </c>
      <c r="C12718">
        <v>1</v>
      </c>
    </row>
    <row r="12719" spans="1:3" ht="14.5" x14ac:dyDescent="0.35">
      <c r="A12719" s="104" t="s">
        <v>1859</v>
      </c>
      <c r="B12719" s="1">
        <v>44302</v>
      </c>
      <c r="C12719">
        <v>16</v>
      </c>
    </row>
    <row r="12720" spans="1:3" ht="14.5" x14ac:dyDescent="0.35">
      <c r="A12720" s="104" t="s">
        <v>4069</v>
      </c>
      <c r="B12720" s="1">
        <v>44302</v>
      </c>
      <c r="C12720">
        <v>6</v>
      </c>
    </row>
    <row r="12721" spans="1:3" ht="14.5" x14ac:dyDescent="0.35">
      <c r="A12721" s="104" t="s">
        <v>4070</v>
      </c>
      <c r="B12721" s="1">
        <v>44302</v>
      </c>
      <c r="C12721">
        <v>2</v>
      </c>
    </row>
    <row r="12722" spans="1:3" ht="14.5" x14ac:dyDescent="0.35">
      <c r="A12722" s="104" t="s">
        <v>2721</v>
      </c>
      <c r="B12722" s="1">
        <v>44302</v>
      </c>
      <c r="C12722">
        <v>4</v>
      </c>
    </row>
    <row r="12723" spans="1:3" ht="14.5" x14ac:dyDescent="0.35">
      <c r="A12723" s="104" t="s">
        <v>4071</v>
      </c>
      <c r="B12723" s="1">
        <v>44302</v>
      </c>
      <c r="C12723">
        <v>2</v>
      </c>
    </row>
    <row r="12724" spans="1:3" ht="14.5" x14ac:dyDescent="0.35">
      <c r="A12724" s="104" t="s">
        <v>4072</v>
      </c>
      <c r="B12724" s="1">
        <v>44302</v>
      </c>
      <c r="C12724">
        <v>1</v>
      </c>
    </row>
    <row r="12725" spans="1:3" ht="14.5" x14ac:dyDescent="0.35">
      <c r="A12725" s="104" t="s">
        <v>1638</v>
      </c>
      <c r="B12725" s="1">
        <v>44302</v>
      </c>
      <c r="C12725">
        <v>2</v>
      </c>
    </row>
    <row r="12726" spans="1:3" ht="14.5" x14ac:dyDescent="0.35">
      <c r="A12726" s="104" t="s">
        <v>1572</v>
      </c>
      <c r="B12726" s="1">
        <v>44302</v>
      </c>
      <c r="C12726">
        <v>2</v>
      </c>
    </row>
    <row r="12727" spans="1:3" ht="14.5" x14ac:dyDescent="0.35">
      <c r="A12727" s="104" t="s">
        <v>2244</v>
      </c>
      <c r="B12727" s="1">
        <v>44302</v>
      </c>
      <c r="C12727">
        <v>12</v>
      </c>
    </row>
    <row r="12728" spans="1:3" ht="14.5" x14ac:dyDescent="0.35">
      <c r="A12728" s="104" t="s">
        <v>2427</v>
      </c>
      <c r="B12728" s="1">
        <v>44302</v>
      </c>
      <c r="C12728">
        <v>50</v>
      </c>
    </row>
    <row r="12729" spans="1:3" ht="14.5" x14ac:dyDescent="0.35">
      <c r="A12729" s="104" t="s">
        <v>1503</v>
      </c>
      <c r="B12729" s="1">
        <v>44302</v>
      </c>
      <c r="C12729">
        <v>50</v>
      </c>
    </row>
    <row r="12730" spans="1:3" ht="14.5" x14ac:dyDescent="0.35">
      <c r="A12730" s="104" t="s">
        <v>1534</v>
      </c>
      <c r="B12730" s="1">
        <v>44302</v>
      </c>
      <c r="C12730">
        <v>50</v>
      </c>
    </row>
    <row r="12731" spans="1:3" ht="14.5" x14ac:dyDescent="0.35">
      <c r="A12731" s="104" t="s">
        <v>2492</v>
      </c>
      <c r="B12731" s="1">
        <v>44302</v>
      </c>
      <c r="C12731">
        <v>100</v>
      </c>
    </row>
    <row r="12732" spans="1:3" ht="14.5" x14ac:dyDescent="0.35">
      <c r="A12732" s="104" t="s">
        <v>1950</v>
      </c>
      <c r="B12732" s="1">
        <v>44302</v>
      </c>
      <c r="C12732">
        <v>50</v>
      </c>
    </row>
    <row r="12733" spans="1:3" ht="14.5" x14ac:dyDescent="0.35">
      <c r="A12733" s="104" t="s">
        <v>1559</v>
      </c>
      <c r="B12733" s="1">
        <v>44302</v>
      </c>
      <c r="C12733">
        <v>100</v>
      </c>
    </row>
    <row r="12734" spans="1:3" ht="14.5" x14ac:dyDescent="0.35">
      <c r="A12734" s="104" t="s">
        <v>1738</v>
      </c>
      <c r="B12734" s="1">
        <v>44302</v>
      </c>
      <c r="C12734">
        <v>200</v>
      </c>
    </row>
    <row r="12735" spans="1:3" ht="14.5" x14ac:dyDescent="0.35">
      <c r="A12735" s="104" t="s">
        <v>1598</v>
      </c>
      <c r="B12735" s="1">
        <v>44302</v>
      </c>
      <c r="C12735">
        <v>200</v>
      </c>
    </row>
    <row r="12736" spans="1:3" ht="14.5" x14ac:dyDescent="0.35">
      <c r="A12736" s="104" t="s">
        <v>1522</v>
      </c>
      <c r="B12736" s="1">
        <v>44302</v>
      </c>
      <c r="C12736">
        <v>300</v>
      </c>
    </row>
    <row r="12737" spans="1:3" ht="14.5" x14ac:dyDescent="0.35">
      <c r="A12737" s="104" t="s">
        <v>1692</v>
      </c>
      <c r="B12737" s="1">
        <v>44302</v>
      </c>
      <c r="C12737">
        <v>75</v>
      </c>
    </row>
    <row r="12738" spans="1:3" ht="14.5" x14ac:dyDescent="0.35">
      <c r="A12738" s="104" t="s">
        <v>4073</v>
      </c>
      <c r="B12738" s="1">
        <v>44302</v>
      </c>
      <c r="C12738">
        <v>16</v>
      </c>
    </row>
    <row r="12739" spans="1:3" ht="14.5" x14ac:dyDescent="0.35">
      <c r="A12739" s="104" t="s">
        <v>3244</v>
      </c>
      <c r="B12739" s="1">
        <v>44302</v>
      </c>
      <c r="C12739">
        <v>8</v>
      </c>
    </row>
    <row r="12740" spans="1:3" ht="14.5" x14ac:dyDescent="0.35">
      <c r="A12740" s="104" t="s">
        <v>3901</v>
      </c>
      <c r="B12740" s="1">
        <v>44302</v>
      </c>
      <c r="C12740">
        <v>8</v>
      </c>
    </row>
    <row r="12741" spans="1:3" ht="14.5" x14ac:dyDescent="0.35">
      <c r="A12741" s="104" t="s">
        <v>3902</v>
      </c>
      <c r="B12741" s="1">
        <v>44302</v>
      </c>
      <c r="C12741">
        <v>16</v>
      </c>
    </row>
    <row r="12742" spans="1:3" ht="14.5" x14ac:dyDescent="0.35">
      <c r="A12742" s="104" t="s">
        <v>1699</v>
      </c>
      <c r="B12742" s="1">
        <v>44302</v>
      </c>
      <c r="C12742">
        <v>200</v>
      </c>
    </row>
    <row r="12743" spans="1:3" ht="14.5" x14ac:dyDescent="0.35">
      <c r="A12743" s="104" t="s">
        <v>1834</v>
      </c>
      <c r="B12743" s="1">
        <v>44302</v>
      </c>
      <c r="C12743">
        <v>100</v>
      </c>
    </row>
    <row r="12744" spans="1:3" ht="14.5" x14ac:dyDescent="0.35">
      <c r="A12744" s="104" t="s">
        <v>3412</v>
      </c>
      <c r="B12744" s="1">
        <v>44302</v>
      </c>
      <c r="C12744">
        <v>2</v>
      </c>
    </row>
    <row r="12745" spans="1:3" ht="14.5" x14ac:dyDescent="0.35">
      <c r="A12745" s="104" t="s">
        <v>1676</v>
      </c>
      <c r="B12745" s="1">
        <v>44302</v>
      </c>
      <c r="C12745">
        <v>50</v>
      </c>
    </row>
    <row r="12746" spans="1:3" ht="14.5" x14ac:dyDescent="0.35">
      <c r="A12746" s="104" t="s">
        <v>1840</v>
      </c>
      <c r="B12746" s="1">
        <v>44302</v>
      </c>
      <c r="C12746">
        <v>200</v>
      </c>
    </row>
    <row r="12747" spans="1:3" ht="14.5" x14ac:dyDescent="0.35">
      <c r="A12747" s="104" t="s">
        <v>1735</v>
      </c>
      <c r="B12747" s="1">
        <v>44302</v>
      </c>
      <c r="C12747">
        <v>50</v>
      </c>
    </row>
    <row r="12748" spans="1:3" ht="14.5" x14ac:dyDescent="0.35">
      <c r="A12748" s="104" t="s">
        <v>1888</v>
      </c>
      <c r="B12748" s="1">
        <v>44302</v>
      </c>
      <c r="C12748">
        <v>100</v>
      </c>
    </row>
    <row r="12749" spans="1:3" ht="14.5" x14ac:dyDescent="0.35">
      <c r="A12749" s="104" t="s">
        <v>2315</v>
      </c>
      <c r="B12749" s="1">
        <v>44302</v>
      </c>
      <c r="C12749">
        <v>75</v>
      </c>
    </row>
    <row r="12750" spans="1:3" ht="14.5" x14ac:dyDescent="0.35">
      <c r="A12750" s="104" t="s">
        <v>2202</v>
      </c>
      <c r="B12750" s="1">
        <v>44302</v>
      </c>
      <c r="C12750">
        <v>75</v>
      </c>
    </row>
    <row r="12751" spans="1:3" ht="14.5" x14ac:dyDescent="0.35">
      <c r="A12751" s="104" t="s">
        <v>1734</v>
      </c>
      <c r="B12751" s="1">
        <v>44302</v>
      </c>
      <c r="C12751">
        <v>200</v>
      </c>
    </row>
    <row r="12752" spans="1:3" ht="14.5" x14ac:dyDescent="0.35">
      <c r="A12752" s="104" t="s">
        <v>2001</v>
      </c>
      <c r="B12752" s="1">
        <v>44302</v>
      </c>
      <c r="C12752">
        <v>100</v>
      </c>
    </row>
    <row r="12753" spans="1:3" ht="14.5" x14ac:dyDescent="0.35">
      <c r="A12753" s="105" t="s">
        <v>1131</v>
      </c>
      <c r="B12753" s="1">
        <v>44302</v>
      </c>
      <c r="C12753">
        <v>100</v>
      </c>
    </row>
    <row r="12754" spans="1:3" ht="14.5" x14ac:dyDescent="0.35">
      <c r="A12754" s="105" t="s">
        <v>974</v>
      </c>
      <c r="B12754" s="1">
        <v>44302</v>
      </c>
      <c r="C12754">
        <v>50</v>
      </c>
    </row>
    <row r="12755" spans="1:3" ht="14.5" x14ac:dyDescent="0.35">
      <c r="A12755" s="105" t="s">
        <v>1243</v>
      </c>
      <c r="B12755" s="1">
        <v>44302</v>
      </c>
      <c r="C12755">
        <v>50</v>
      </c>
    </row>
    <row r="12756" spans="1:3" ht="14.5" x14ac:dyDescent="0.35">
      <c r="A12756" s="104" t="s">
        <v>2095</v>
      </c>
      <c r="B12756" s="1">
        <v>44302</v>
      </c>
      <c r="C12756">
        <v>100</v>
      </c>
    </row>
    <row r="12757" spans="1:3" ht="14.5" x14ac:dyDescent="0.35">
      <c r="A12757" s="104" t="s">
        <v>2002</v>
      </c>
      <c r="B12757" s="1">
        <v>44302</v>
      </c>
      <c r="C12757">
        <v>200</v>
      </c>
    </row>
    <row r="12758" spans="1:3" ht="14.5" x14ac:dyDescent="0.35">
      <c r="A12758" s="104" t="s">
        <v>4074</v>
      </c>
      <c r="B12758" s="1">
        <v>44302</v>
      </c>
      <c r="C12758">
        <v>9</v>
      </c>
    </row>
    <row r="12759" spans="1:3" ht="14.5" x14ac:dyDescent="0.35">
      <c r="A12759" s="104" t="s">
        <v>4074</v>
      </c>
      <c r="B12759" s="1">
        <v>44302</v>
      </c>
      <c r="C12759">
        <v>3</v>
      </c>
    </row>
    <row r="12760" spans="1:3" ht="14.5" x14ac:dyDescent="0.35">
      <c r="A12760" s="104" t="s">
        <v>1332</v>
      </c>
      <c r="B12760" s="1">
        <v>44302</v>
      </c>
      <c r="C12760">
        <v>300</v>
      </c>
    </row>
    <row r="12761" spans="1:3" ht="14.5" x14ac:dyDescent="0.35">
      <c r="A12761" s="104" t="s">
        <v>1709</v>
      </c>
      <c r="B12761" s="1">
        <v>44302</v>
      </c>
      <c r="C12761">
        <v>2</v>
      </c>
    </row>
    <row r="12762" spans="1:3" ht="14.5" x14ac:dyDescent="0.35">
      <c r="A12762" s="104" t="s">
        <v>2626</v>
      </c>
      <c r="B12762" s="1">
        <v>44302</v>
      </c>
      <c r="C12762">
        <v>4</v>
      </c>
    </row>
    <row r="12763" spans="1:3" ht="14.5" x14ac:dyDescent="0.35">
      <c r="A12763" s="104" t="s">
        <v>4075</v>
      </c>
      <c r="B12763" s="1">
        <v>44302</v>
      </c>
      <c r="C12763">
        <v>2</v>
      </c>
    </row>
    <row r="12764" spans="1:3" ht="14.5" x14ac:dyDescent="0.35">
      <c r="A12764" s="104" t="s">
        <v>1733</v>
      </c>
      <c r="B12764" s="1">
        <v>44302</v>
      </c>
      <c r="C12764">
        <v>200</v>
      </c>
    </row>
    <row r="12765" spans="1:3" ht="14.5" x14ac:dyDescent="0.35">
      <c r="A12765" s="104" t="s">
        <v>1329</v>
      </c>
      <c r="B12765" s="1">
        <v>44302</v>
      </c>
      <c r="C12765">
        <v>200</v>
      </c>
    </row>
    <row r="12766" spans="1:3" ht="14.5" x14ac:dyDescent="0.35">
      <c r="A12766" s="104" t="s">
        <v>1329</v>
      </c>
      <c r="B12766" s="1">
        <v>44302</v>
      </c>
      <c r="C12766">
        <v>250</v>
      </c>
    </row>
    <row r="12767" spans="1:3" ht="14.5" x14ac:dyDescent="0.35">
      <c r="A12767" s="104" t="s">
        <v>1452</v>
      </c>
      <c r="B12767" s="1">
        <v>44302</v>
      </c>
      <c r="C12767">
        <v>600</v>
      </c>
    </row>
    <row r="12768" spans="1:3" ht="14.5" x14ac:dyDescent="0.35">
      <c r="A12768" s="104" t="s">
        <v>2426</v>
      </c>
      <c r="B12768" s="1">
        <v>44302</v>
      </c>
      <c r="C12768">
        <v>50</v>
      </c>
    </row>
    <row r="12769" spans="1:3" ht="14.5" x14ac:dyDescent="0.35">
      <c r="A12769" s="104" t="s">
        <v>1681</v>
      </c>
      <c r="B12769" s="1">
        <v>44302</v>
      </c>
      <c r="C12769">
        <v>100</v>
      </c>
    </row>
    <row r="12770" spans="1:3" ht="14.5" x14ac:dyDescent="0.35">
      <c r="A12770" s="104" t="s">
        <v>1389</v>
      </c>
      <c r="B12770" s="1">
        <v>44302</v>
      </c>
      <c r="C12770">
        <v>50</v>
      </c>
    </row>
    <row r="12771" spans="1:3" ht="14.5" x14ac:dyDescent="0.35">
      <c r="A12771" s="104" t="s">
        <v>1286</v>
      </c>
      <c r="B12771" s="1">
        <v>44302</v>
      </c>
      <c r="C12771">
        <v>150</v>
      </c>
    </row>
    <row r="12772" spans="1:3" ht="14.5" x14ac:dyDescent="0.35">
      <c r="A12772" s="104" t="s">
        <v>1877</v>
      </c>
      <c r="B12772" s="1">
        <v>44302</v>
      </c>
      <c r="C12772">
        <v>50</v>
      </c>
    </row>
    <row r="12773" spans="1:3" ht="14.5" x14ac:dyDescent="0.35">
      <c r="A12773" s="104" t="s">
        <v>2251</v>
      </c>
      <c r="B12773" s="1">
        <v>44302</v>
      </c>
      <c r="C12773">
        <v>50</v>
      </c>
    </row>
    <row r="12774" spans="1:3" ht="14.5" x14ac:dyDescent="0.35">
      <c r="A12774" s="104" t="s">
        <v>1625</v>
      </c>
      <c r="B12774" s="1">
        <v>44302</v>
      </c>
      <c r="C12774">
        <v>50</v>
      </c>
    </row>
    <row r="12775" spans="1:3" ht="14.5" x14ac:dyDescent="0.35">
      <c r="A12775" s="104" t="s">
        <v>1812</v>
      </c>
      <c r="B12775" s="1">
        <v>44302</v>
      </c>
      <c r="C12775">
        <v>50</v>
      </c>
    </row>
    <row r="12776" spans="1:3" ht="14.5" x14ac:dyDescent="0.35">
      <c r="A12776" s="104" t="s">
        <v>1287</v>
      </c>
      <c r="B12776" s="1">
        <v>44302</v>
      </c>
      <c r="C12776">
        <v>100</v>
      </c>
    </row>
    <row r="12777" spans="1:3" ht="14.5" x14ac:dyDescent="0.35">
      <c r="A12777" s="104" t="s">
        <v>1556</v>
      </c>
      <c r="B12777" s="1">
        <v>44302</v>
      </c>
      <c r="C12777">
        <v>1</v>
      </c>
    </row>
    <row r="12778" spans="1:3" ht="14.5" x14ac:dyDescent="0.35">
      <c r="A12778" s="104" t="s">
        <v>4076</v>
      </c>
      <c r="B12778" s="1">
        <v>44302</v>
      </c>
      <c r="C12778">
        <v>4</v>
      </c>
    </row>
    <row r="12779" spans="1:3" ht="14.5" x14ac:dyDescent="0.35">
      <c r="A12779" s="104" t="s">
        <v>1541</v>
      </c>
      <c r="B12779" s="1">
        <v>44302</v>
      </c>
      <c r="C12779">
        <v>300</v>
      </c>
    </row>
    <row r="12780" spans="1:3" ht="14.5" x14ac:dyDescent="0.35">
      <c r="A12780" s="104" t="s">
        <v>1405</v>
      </c>
      <c r="B12780" s="1">
        <v>44302</v>
      </c>
      <c r="C12780">
        <v>16</v>
      </c>
    </row>
    <row r="12781" spans="1:3" ht="14.5" x14ac:dyDescent="0.35">
      <c r="A12781" s="104" t="s">
        <v>2690</v>
      </c>
      <c r="B12781" s="1">
        <v>44302</v>
      </c>
      <c r="C12781">
        <v>1</v>
      </c>
    </row>
    <row r="12782" spans="1:3" ht="14.5" x14ac:dyDescent="0.35">
      <c r="A12782" s="104" t="s">
        <v>3055</v>
      </c>
      <c r="B12782" s="1">
        <v>44302</v>
      </c>
      <c r="C12782">
        <v>1</v>
      </c>
    </row>
    <row r="12783" spans="1:3" ht="14.5" x14ac:dyDescent="0.35">
      <c r="A12783" s="105" t="s">
        <v>1244</v>
      </c>
      <c r="B12783" s="1">
        <v>44302</v>
      </c>
      <c r="C12783">
        <v>50</v>
      </c>
    </row>
    <row r="12784" spans="1:3" ht="14.5" x14ac:dyDescent="0.35">
      <c r="A12784" s="104" t="s">
        <v>2295</v>
      </c>
      <c r="B12784" s="1">
        <v>44302</v>
      </c>
      <c r="C12784">
        <v>4</v>
      </c>
    </row>
    <row r="12785" spans="1:3" ht="14.5" x14ac:dyDescent="0.35">
      <c r="A12785" s="104" t="s">
        <v>2942</v>
      </c>
      <c r="B12785" s="1">
        <v>44302</v>
      </c>
      <c r="C12785">
        <v>1</v>
      </c>
    </row>
    <row r="12786" spans="1:3" ht="14.5" x14ac:dyDescent="0.35">
      <c r="A12786" s="104" t="s">
        <v>2942</v>
      </c>
      <c r="B12786" s="1">
        <v>44302</v>
      </c>
      <c r="C12786">
        <v>2</v>
      </c>
    </row>
    <row r="12787" spans="1:3" ht="14.5" x14ac:dyDescent="0.35">
      <c r="A12787" s="104" t="s">
        <v>3341</v>
      </c>
      <c r="B12787" s="1">
        <v>44302</v>
      </c>
      <c r="C12787">
        <v>2</v>
      </c>
    </row>
    <row r="12788" spans="1:3" ht="14.5" x14ac:dyDescent="0.35">
      <c r="A12788" s="104" t="s">
        <v>2229</v>
      </c>
      <c r="B12788" s="1">
        <v>44302</v>
      </c>
      <c r="C12788">
        <v>2</v>
      </c>
    </row>
    <row r="12789" spans="1:3" ht="14.5" x14ac:dyDescent="0.35">
      <c r="A12789" s="104" t="s">
        <v>4077</v>
      </c>
      <c r="B12789" s="1">
        <v>44302</v>
      </c>
      <c r="C12789">
        <v>1</v>
      </c>
    </row>
    <row r="12790" spans="1:3" ht="14.5" x14ac:dyDescent="0.35">
      <c r="A12790" s="104" t="s">
        <v>1535</v>
      </c>
      <c r="B12790" s="1">
        <v>44302</v>
      </c>
      <c r="C12790">
        <v>5</v>
      </c>
    </row>
    <row r="12791" spans="1:3" ht="14.5" x14ac:dyDescent="0.35">
      <c r="A12791" s="104" t="s">
        <v>4078</v>
      </c>
      <c r="B12791" s="1">
        <v>44302</v>
      </c>
      <c r="C12791">
        <v>50</v>
      </c>
    </row>
    <row r="12792" spans="1:3" ht="14.5" x14ac:dyDescent="0.35">
      <c r="A12792" s="104" t="s">
        <v>1284</v>
      </c>
      <c r="B12792" s="1">
        <v>44302</v>
      </c>
      <c r="C12792">
        <v>250</v>
      </c>
    </row>
    <row r="12793" spans="1:3" ht="14.5" x14ac:dyDescent="0.35">
      <c r="A12793" s="104" t="s">
        <v>1284</v>
      </c>
      <c r="B12793" s="1">
        <v>44302</v>
      </c>
      <c r="C12793">
        <v>150</v>
      </c>
    </row>
    <row r="12794" spans="1:3" ht="14.5" x14ac:dyDescent="0.35">
      <c r="A12794" s="104" t="s">
        <v>3024</v>
      </c>
      <c r="B12794" s="1">
        <v>44302</v>
      </c>
      <c r="C12794">
        <v>2</v>
      </c>
    </row>
    <row r="12795" spans="1:3" ht="14.5" x14ac:dyDescent="0.35">
      <c r="A12795" s="104" t="s">
        <v>3024</v>
      </c>
      <c r="B12795" s="1">
        <v>44302</v>
      </c>
      <c r="C12795">
        <v>3</v>
      </c>
    </row>
    <row r="12796" spans="1:3" ht="14.5" x14ac:dyDescent="0.35">
      <c r="A12796" s="104" t="s">
        <v>2921</v>
      </c>
      <c r="B12796" s="1">
        <v>44302</v>
      </c>
      <c r="C12796">
        <v>1</v>
      </c>
    </row>
    <row r="12797" spans="1:3" ht="14.5" x14ac:dyDescent="0.35">
      <c r="A12797" s="104" t="s">
        <v>2690</v>
      </c>
      <c r="B12797" s="1">
        <v>44302</v>
      </c>
      <c r="C12797">
        <v>2</v>
      </c>
    </row>
    <row r="12798" spans="1:3" ht="14.5" x14ac:dyDescent="0.35">
      <c r="A12798" s="104" t="s">
        <v>2994</v>
      </c>
      <c r="B12798" s="1">
        <v>44302</v>
      </c>
      <c r="C12798">
        <v>2</v>
      </c>
    </row>
    <row r="12799" spans="1:3" ht="14.5" x14ac:dyDescent="0.35">
      <c r="A12799" s="104" t="s">
        <v>3347</v>
      </c>
      <c r="B12799" s="1">
        <v>44302</v>
      </c>
      <c r="C12799">
        <v>1</v>
      </c>
    </row>
    <row r="12800" spans="1:3" ht="14.5" x14ac:dyDescent="0.35">
      <c r="A12800" s="104" t="s">
        <v>2837</v>
      </c>
      <c r="B12800" s="1">
        <v>44302</v>
      </c>
      <c r="C12800">
        <v>8</v>
      </c>
    </row>
    <row r="12801" spans="1:3" ht="14.5" x14ac:dyDescent="0.35">
      <c r="A12801" s="104" t="s">
        <v>2838</v>
      </c>
      <c r="B12801" s="1">
        <v>44302</v>
      </c>
      <c r="C12801">
        <v>2</v>
      </c>
    </row>
    <row r="12802" spans="1:3" ht="14.5" x14ac:dyDescent="0.35">
      <c r="A12802" s="104" t="s">
        <v>2841</v>
      </c>
      <c r="B12802" s="1">
        <v>44302</v>
      </c>
      <c r="C12802">
        <v>2</v>
      </c>
    </row>
    <row r="12803" spans="1:3" ht="14.5" x14ac:dyDescent="0.35">
      <c r="A12803" s="104" t="s">
        <v>2843</v>
      </c>
      <c r="B12803" s="1">
        <v>44302</v>
      </c>
      <c r="C12803">
        <v>2</v>
      </c>
    </row>
    <row r="12804" spans="1:3" ht="14.5" x14ac:dyDescent="0.35">
      <c r="A12804" s="104" t="s">
        <v>2847</v>
      </c>
      <c r="B12804" s="1">
        <v>44302</v>
      </c>
      <c r="C12804">
        <v>2</v>
      </c>
    </row>
    <row r="12805" spans="1:3" ht="14.5" x14ac:dyDescent="0.35">
      <c r="A12805" s="104" t="s">
        <v>2848</v>
      </c>
      <c r="B12805" s="1">
        <v>44302</v>
      </c>
      <c r="C12805">
        <v>10</v>
      </c>
    </row>
    <row r="12806" spans="1:3" ht="14.5" x14ac:dyDescent="0.35">
      <c r="A12806" s="104" t="s">
        <v>2849</v>
      </c>
      <c r="B12806" s="1">
        <v>44302</v>
      </c>
      <c r="C12806">
        <v>2</v>
      </c>
    </row>
    <row r="12807" spans="1:3" ht="14.5" x14ac:dyDescent="0.35">
      <c r="A12807" s="104" t="s">
        <v>2850</v>
      </c>
      <c r="B12807" s="1">
        <v>44302</v>
      </c>
      <c r="C12807">
        <v>2</v>
      </c>
    </row>
    <row r="12808" spans="1:3" ht="14.5" x14ac:dyDescent="0.35">
      <c r="A12808" s="104" t="s">
        <v>2634</v>
      </c>
      <c r="B12808" s="1">
        <v>44302</v>
      </c>
      <c r="C12808">
        <v>8</v>
      </c>
    </row>
    <row r="12809" spans="1:3" ht="14.5" x14ac:dyDescent="0.35">
      <c r="A12809" s="104" t="s">
        <v>1368</v>
      </c>
      <c r="B12809" s="1">
        <v>44302</v>
      </c>
      <c r="C12809">
        <v>100</v>
      </c>
    </row>
    <row r="12810" spans="1:3" ht="14.5" x14ac:dyDescent="0.35">
      <c r="A12810" s="104" t="s">
        <v>1513</v>
      </c>
      <c r="B12810" s="1">
        <v>44302</v>
      </c>
      <c r="C12810">
        <v>100</v>
      </c>
    </row>
    <row r="12811" spans="1:3" ht="14.5" x14ac:dyDescent="0.35">
      <c r="A12811" s="104" t="s">
        <v>1610</v>
      </c>
      <c r="B12811" s="1">
        <v>44302</v>
      </c>
      <c r="C12811">
        <v>100</v>
      </c>
    </row>
    <row r="12812" spans="1:3" ht="14.5" x14ac:dyDescent="0.35">
      <c r="A12812" s="104" t="s">
        <v>1441</v>
      </c>
      <c r="B12812" s="1">
        <v>44302</v>
      </c>
      <c r="C12812">
        <v>100</v>
      </c>
    </row>
    <row r="12813" spans="1:3" ht="14.5" x14ac:dyDescent="0.35">
      <c r="A12813" s="104" t="s">
        <v>2025</v>
      </c>
      <c r="B12813" s="1">
        <v>44302</v>
      </c>
      <c r="C12813">
        <v>12</v>
      </c>
    </row>
    <row r="12814" spans="1:3" ht="14.5" x14ac:dyDescent="0.35">
      <c r="A12814" s="104" t="s">
        <v>3656</v>
      </c>
      <c r="B12814" s="1">
        <v>44302</v>
      </c>
      <c r="C12814">
        <v>1</v>
      </c>
    </row>
    <row r="12815" spans="1:3" ht="14.5" x14ac:dyDescent="0.35">
      <c r="A12815" s="104" t="s">
        <v>2852</v>
      </c>
      <c r="B12815" s="1">
        <v>44302</v>
      </c>
      <c r="C12815">
        <v>2</v>
      </c>
    </row>
    <row r="12816" spans="1:3" ht="14.5" x14ac:dyDescent="0.35">
      <c r="A12816" s="104" t="s">
        <v>2161</v>
      </c>
      <c r="B12816" s="1">
        <v>44302</v>
      </c>
      <c r="C12816">
        <v>28</v>
      </c>
    </row>
    <row r="12817" spans="1:3" ht="14.5" x14ac:dyDescent="0.35">
      <c r="A12817" s="104" t="s">
        <v>3020</v>
      </c>
      <c r="B12817" s="1">
        <v>44302</v>
      </c>
      <c r="C12817">
        <v>2</v>
      </c>
    </row>
    <row r="12818" spans="1:3" ht="14.5" x14ac:dyDescent="0.35">
      <c r="A12818" s="104" t="s">
        <v>1327</v>
      </c>
      <c r="B12818" s="1">
        <v>44302</v>
      </c>
      <c r="C12818">
        <v>100</v>
      </c>
    </row>
    <row r="12819" spans="1:3" ht="14.5" x14ac:dyDescent="0.35">
      <c r="A12819" s="104" t="s">
        <v>2352</v>
      </c>
      <c r="B12819" s="1">
        <v>44302</v>
      </c>
      <c r="C12819">
        <v>2</v>
      </c>
    </row>
    <row r="12820" spans="1:3" ht="14.5" x14ac:dyDescent="0.35">
      <c r="A12820" s="104" t="s">
        <v>2306</v>
      </c>
      <c r="B12820" s="1">
        <v>44302</v>
      </c>
      <c r="C12820">
        <v>2</v>
      </c>
    </row>
    <row r="12821" spans="1:3" ht="14.5" x14ac:dyDescent="0.35">
      <c r="A12821" s="104" t="s">
        <v>2636</v>
      </c>
      <c r="B12821" s="1">
        <v>44302</v>
      </c>
      <c r="C12821">
        <v>4</v>
      </c>
    </row>
    <row r="12822" spans="1:3" ht="14.5" x14ac:dyDescent="0.35">
      <c r="A12822" s="104" t="s">
        <v>1304</v>
      </c>
      <c r="B12822" s="1">
        <v>44302</v>
      </c>
      <c r="C12822">
        <v>100</v>
      </c>
    </row>
    <row r="12823" spans="1:3" ht="14.5" x14ac:dyDescent="0.35">
      <c r="A12823" s="104" t="s">
        <v>2244</v>
      </c>
      <c r="B12823" s="1">
        <v>44302</v>
      </c>
      <c r="C12823">
        <v>2</v>
      </c>
    </row>
    <row r="12824" spans="1:3" ht="14.5" x14ac:dyDescent="0.35">
      <c r="A12824" s="104" t="s">
        <v>1458</v>
      </c>
      <c r="B12824" s="1">
        <v>44302</v>
      </c>
      <c r="C12824">
        <v>400</v>
      </c>
    </row>
    <row r="12825" spans="1:3" ht="14.5" x14ac:dyDescent="0.35">
      <c r="A12825" s="104" t="s">
        <v>1299</v>
      </c>
      <c r="B12825" s="1">
        <v>44302</v>
      </c>
      <c r="C12825">
        <v>650</v>
      </c>
    </row>
    <row r="12826" spans="1:3" ht="14.5" x14ac:dyDescent="0.35">
      <c r="A12826" s="104" t="s">
        <v>1331</v>
      </c>
      <c r="B12826" s="1">
        <v>44302</v>
      </c>
      <c r="C12826">
        <v>150</v>
      </c>
    </row>
    <row r="12827" spans="1:3" ht="14.5" x14ac:dyDescent="0.35">
      <c r="A12827" s="104" t="s">
        <v>1489</v>
      </c>
      <c r="B12827" s="1">
        <v>44302</v>
      </c>
      <c r="C12827">
        <v>2</v>
      </c>
    </row>
    <row r="12828" spans="1:3" ht="14.5" x14ac:dyDescent="0.35">
      <c r="A12828" s="104" t="s">
        <v>1908</v>
      </c>
      <c r="B12828" s="1">
        <v>44302</v>
      </c>
      <c r="C12828">
        <v>3</v>
      </c>
    </row>
    <row r="12829" spans="1:3" ht="14.5" x14ac:dyDescent="0.35">
      <c r="A12829" s="104" t="s">
        <v>538</v>
      </c>
      <c r="B12829" s="1">
        <v>44302</v>
      </c>
      <c r="C12829">
        <v>8</v>
      </c>
    </row>
    <row r="12830" spans="1:3" ht="14.5" x14ac:dyDescent="0.35">
      <c r="A12830" s="104" t="s">
        <v>540</v>
      </c>
      <c r="B12830" s="1">
        <v>44302</v>
      </c>
      <c r="C12830">
        <v>6</v>
      </c>
    </row>
    <row r="12831" spans="1:3" ht="14.5" x14ac:dyDescent="0.35">
      <c r="A12831" s="104" t="s">
        <v>461</v>
      </c>
      <c r="B12831" s="1">
        <v>44302</v>
      </c>
      <c r="C12831">
        <v>6</v>
      </c>
    </row>
    <row r="12832" spans="1:3" ht="14.5" x14ac:dyDescent="0.35">
      <c r="A12832" s="104" t="s">
        <v>13</v>
      </c>
      <c r="B12832" s="1">
        <v>44302</v>
      </c>
      <c r="C12832">
        <v>5</v>
      </c>
    </row>
    <row r="12833" spans="1:3" ht="14.5" x14ac:dyDescent="0.35">
      <c r="A12833" s="104" t="s">
        <v>15</v>
      </c>
      <c r="B12833" s="1">
        <v>44302</v>
      </c>
      <c r="C12833">
        <v>3</v>
      </c>
    </row>
    <row r="12834" spans="1:3" ht="14.5" x14ac:dyDescent="0.35">
      <c r="A12834" s="104" t="s">
        <v>15</v>
      </c>
      <c r="B12834" s="1">
        <v>44302</v>
      </c>
      <c r="C12834">
        <v>7</v>
      </c>
    </row>
    <row r="12835" spans="1:3" ht="14.5" x14ac:dyDescent="0.35">
      <c r="A12835" s="104" t="s">
        <v>322</v>
      </c>
      <c r="B12835" s="1">
        <v>44302</v>
      </c>
      <c r="C12835">
        <v>3</v>
      </c>
    </row>
    <row r="12836" spans="1:3" ht="14.5" x14ac:dyDescent="0.35">
      <c r="A12836" s="104" t="s">
        <v>382</v>
      </c>
      <c r="B12836" s="1">
        <v>44302</v>
      </c>
      <c r="C12836">
        <v>3</v>
      </c>
    </row>
    <row r="12837" spans="1:3" ht="14.5" x14ac:dyDescent="0.35">
      <c r="A12837" s="104" t="s">
        <v>1450</v>
      </c>
      <c r="B12837" s="1">
        <v>44302</v>
      </c>
      <c r="C12837">
        <v>160</v>
      </c>
    </row>
    <row r="12838" spans="1:3" ht="14.5" x14ac:dyDescent="0.35">
      <c r="A12838" s="104" t="s">
        <v>3256</v>
      </c>
      <c r="B12838" s="1">
        <v>44302</v>
      </c>
      <c r="C12838">
        <v>1</v>
      </c>
    </row>
    <row r="12839" spans="1:3" ht="14.5" x14ac:dyDescent="0.35">
      <c r="A12839" s="104" t="s">
        <v>2091</v>
      </c>
      <c r="B12839" s="1">
        <v>44302</v>
      </c>
      <c r="C12839">
        <v>100</v>
      </c>
    </row>
    <row r="12840" spans="1:3" ht="14.5" x14ac:dyDescent="0.35">
      <c r="A12840" s="104" t="s">
        <v>3634</v>
      </c>
      <c r="B12840" s="1">
        <v>44302</v>
      </c>
      <c r="C12840">
        <v>1</v>
      </c>
    </row>
    <row r="12841" spans="1:3" ht="14.5" x14ac:dyDescent="0.35">
      <c r="A12841" s="104" t="s">
        <v>2058</v>
      </c>
      <c r="B12841" s="1">
        <v>44302</v>
      </c>
      <c r="C12841">
        <v>32</v>
      </c>
    </row>
    <row r="12842" spans="1:3" ht="14.5" x14ac:dyDescent="0.35">
      <c r="A12842" s="104" t="s">
        <v>1569</v>
      </c>
      <c r="B12842" s="1">
        <v>44302</v>
      </c>
      <c r="C12842">
        <v>32</v>
      </c>
    </row>
    <row r="12843" spans="1:3" ht="14.5" x14ac:dyDescent="0.35">
      <c r="A12843" s="104" t="s">
        <v>2279</v>
      </c>
      <c r="B12843" s="1">
        <v>44302</v>
      </c>
      <c r="C12843">
        <v>32</v>
      </c>
    </row>
    <row r="12844" spans="1:3" ht="14.5" x14ac:dyDescent="0.35">
      <c r="A12844" s="104" t="s">
        <v>3125</v>
      </c>
      <c r="B12844" s="1">
        <v>44302</v>
      </c>
      <c r="C12844">
        <v>1</v>
      </c>
    </row>
    <row r="12845" spans="1:3" ht="14.5" x14ac:dyDescent="0.35">
      <c r="A12845" s="104" t="s">
        <v>3125</v>
      </c>
      <c r="B12845" s="1">
        <v>44302</v>
      </c>
      <c r="C12845">
        <v>1</v>
      </c>
    </row>
    <row r="12846" spans="1:3" ht="14.5" x14ac:dyDescent="0.35">
      <c r="A12846" s="104" t="s">
        <v>2835</v>
      </c>
      <c r="B12846" s="1">
        <v>44302</v>
      </c>
      <c r="C12846">
        <v>2</v>
      </c>
    </row>
    <row r="12847" spans="1:3" ht="14.5" x14ac:dyDescent="0.35">
      <c r="A12847" s="104" t="s">
        <v>93</v>
      </c>
      <c r="B12847" s="1">
        <v>44302</v>
      </c>
      <c r="C12847">
        <v>2</v>
      </c>
    </row>
    <row r="12848" spans="1:3" ht="14.5" x14ac:dyDescent="0.35">
      <c r="A12848" s="104" t="s">
        <v>3755</v>
      </c>
      <c r="B12848" s="1">
        <v>44302</v>
      </c>
      <c r="C12848">
        <v>1</v>
      </c>
    </row>
    <row r="12849" spans="1:3" ht="14.5" x14ac:dyDescent="0.35">
      <c r="A12849" s="104" t="s">
        <v>2728</v>
      </c>
      <c r="B12849" s="1">
        <v>44302</v>
      </c>
      <c r="C12849">
        <v>10</v>
      </c>
    </row>
    <row r="12850" spans="1:3" ht="14.5" x14ac:dyDescent="0.35">
      <c r="A12850" s="104" t="s">
        <v>2741</v>
      </c>
      <c r="B12850" s="1">
        <v>44302</v>
      </c>
      <c r="C12850">
        <v>8</v>
      </c>
    </row>
    <row r="12851" spans="1:3" ht="14.5" x14ac:dyDescent="0.35">
      <c r="A12851" s="104" t="s">
        <v>2179</v>
      </c>
      <c r="B12851" s="1">
        <v>44302</v>
      </c>
      <c r="C12851">
        <v>16</v>
      </c>
    </row>
    <row r="12852" spans="1:3" ht="14.5" x14ac:dyDescent="0.35">
      <c r="A12852" s="104" t="s">
        <v>2579</v>
      </c>
      <c r="B12852" s="1">
        <v>44302</v>
      </c>
      <c r="C12852">
        <v>12</v>
      </c>
    </row>
    <row r="12853" spans="1:3" ht="14.5" x14ac:dyDescent="0.35">
      <c r="A12853" s="104" t="s">
        <v>2804</v>
      </c>
      <c r="B12853" s="1">
        <v>44302</v>
      </c>
      <c r="C12853">
        <v>4</v>
      </c>
    </row>
    <row r="12854" spans="1:3" ht="14.5" x14ac:dyDescent="0.35">
      <c r="A12854" s="104" t="s">
        <v>2811</v>
      </c>
      <c r="B12854" s="1">
        <v>44302</v>
      </c>
      <c r="C12854">
        <v>1</v>
      </c>
    </row>
    <row r="12855" spans="1:3" ht="14.5" x14ac:dyDescent="0.35">
      <c r="A12855" s="104" t="s">
        <v>4079</v>
      </c>
      <c r="B12855" s="1">
        <v>44302</v>
      </c>
      <c r="C12855">
        <v>2</v>
      </c>
    </row>
    <row r="12856" spans="1:3" ht="14.5" x14ac:dyDescent="0.35">
      <c r="A12856" s="104" t="s">
        <v>1680</v>
      </c>
      <c r="B12856" s="1">
        <v>44302</v>
      </c>
      <c r="C12856">
        <v>28</v>
      </c>
    </row>
    <row r="12857" spans="1:3" ht="14.5" x14ac:dyDescent="0.35">
      <c r="A12857" s="104" t="s">
        <v>1680</v>
      </c>
      <c r="B12857" s="1">
        <v>44302</v>
      </c>
      <c r="C12857">
        <v>52</v>
      </c>
    </row>
    <row r="12858" spans="1:3" ht="14.5" x14ac:dyDescent="0.35">
      <c r="A12858" s="104" t="s">
        <v>2364</v>
      </c>
      <c r="B12858" s="1">
        <v>44302</v>
      </c>
      <c r="C12858">
        <v>12</v>
      </c>
    </row>
    <row r="12859" spans="1:3" ht="14.5" x14ac:dyDescent="0.35">
      <c r="A12859" s="104" t="s">
        <v>2364</v>
      </c>
      <c r="B12859" s="1">
        <v>44302</v>
      </c>
      <c r="C12859">
        <v>20</v>
      </c>
    </row>
    <row r="12860" spans="1:3" ht="14.5" x14ac:dyDescent="0.35">
      <c r="A12860" s="104" t="s">
        <v>1586</v>
      </c>
      <c r="B12860" s="1">
        <v>44302</v>
      </c>
      <c r="C12860">
        <v>80</v>
      </c>
    </row>
    <row r="12861" spans="1:3" ht="14.5" x14ac:dyDescent="0.35">
      <c r="A12861" s="104" t="s">
        <v>1436</v>
      </c>
      <c r="B12861" s="1">
        <v>44302</v>
      </c>
      <c r="C12861">
        <v>48</v>
      </c>
    </row>
    <row r="12862" spans="1:3" ht="14.5" x14ac:dyDescent="0.35">
      <c r="A12862" s="104" t="s">
        <v>1947</v>
      </c>
      <c r="B12862" s="1">
        <v>44302</v>
      </c>
      <c r="C12862">
        <v>48</v>
      </c>
    </row>
    <row r="12863" spans="1:3" ht="14.5" x14ac:dyDescent="0.35">
      <c r="A12863" s="104" t="s">
        <v>1880</v>
      </c>
      <c r="B12863" s="1">
        <v>44302</v>
      </c>
      <c r="C12863">
        <v>32</v>
      </c>
    </row>
    <row r="12864" spans="1:3" ht="14.5" x14ac:dyDescent="0.35">
      <c r="A12864" s="104" t="s">
        <v>3586</v>
      </c>
      <c r="B12864" s="1">
        <v>44302</v>
      </c>
      <c r="C12864">
        <v>16</v>
      </c>
    </row>
    <row r="12865" spans="1:3" ht="14.5" x14ac:dyDescent="0.35">
      <c r="A12865" s="104" t="s">
        <v>1444</v>
      </c>
      <c r="B12865" s="1">
        <v>44302</v>
      </c>
      <c r="C12865">
        <v>48</v>
      </c>
    </row>
    <row r="12866" spans="1:3" ht="14.5" x14ac:dyDescent="0.35">
      <c r="A12866" s="104" t="s">
        <v>1571</v>
      </c>
      <c r="B12866" s="1">
        <v>44302</v>
      </c>
      <c r="C12866">
        <v>48</v>
      </c>
    </row>
    <row r="12867" spans="1:3" ht="14.5" x14ac:dyDescent="0.35">
      <c r="A12867" s="104" t="s">
        <v>1570</v>
      </c>
      <c r="B12867" s="1">
        <v>44302</v>
      </c>
      <c r="C12867">
        <v>128</v>
      </c>
    </row>
    <row r="12868" spans="1:3" ht="14.5" x14ac:dyDescent="0.35">
      <c r="A12868" s="104" t="s">
        <v>1336</v>
      </c>
      <c r="B12868" s="1">
        <v>44302</v>
      </c>
      <c r="C12868">
        <v>200</v>
      </c>
    </row>
    <row r="12869" spans="1:3" ht="14.5" x14ac:dyDescent="0.35">
      <c r="A12869" s="104" t="s">
        <v>1659</v>
      </c>
      <c r="B12869" s="1">
        <v>44302</v>
      </c>
      <c r="C12869">
        <v>64</v>
      </c>
    </row>
    <row r="12870" spans="1:3" ht="14.5" x14ac:dyDescent="0.35">
      <c r="A12870" s="104" t="s">
        <v>1656</v>
      </c>
      <c r="B12870" s="1">
        <v>44302</v>
      </c>
      <c r="C12870">
        <v>48</v>
      </c>
    </row>
    <row r="12871" spans="1:3" ht="14.5" x14ac:dyDescent="0.35">
      <c r="A12871" s="104" t="s">
        <v>1679</v>
      </c>
      <c r="B12871" s="1">
        <v>44302</v>
      </c>
      <c r="C12871">
        <v>64</v>
      </c>
    </row>
    <row r="12872" spans="1:3" ht="14.5" x14ac:dyDescent="0.35">
      <c r="A12872" s="104" t="s">
        <v>1646</v>
      </c>
      <c r="B12872" s="1">
        <v>44302</v>
      </c>
      <c r="C12872">
        <v>4</v>
      </c>
    </row>
    <row r="12873" spans="1:3" ht="14.5" x14ac:dyDescent="0.35">
      <c r="A12873" s="104" t="s">
        <v>3119</v>
      </c>
      <c r="B12873" s="1">
        <v>44302</v>
      </c>
      <c r="C12873">
        <v>2</v>
      </c>
    </row>
    <row r="12874" spans="1:3" ht="14.5" x14ac:dyDescent="0.35">
      <c r="A12874" s="104" t="s">
        <v>1489</v>
      </c>
      <c r="B12874" s="1">
        <v>44302</v>
      </c>
      <c r="C12874">
        <v>2</v>
      </c>
    </row>
    <row r="12875" spans="1:3" ht="14.5" x14ac:dyDescent="0.35">
      <c r="A12875" s="104" t="s">
        <v>111</v>
      </c>
      <c r="B12875" s="1">
        <v>44302</v>
      </c>
      <c r="C12875">
        <v>12</v>
      </c>
    </row>
    <row r="12876" spans="1:3" ht="14.5" x14ac:dyDescent="0.35">
      <c r="A12876" s="104" t="s">
        <v>544</v>
      </c>
      <c r="B12876" s="1">
        <v>44302</v>
      </c>
      <c r="C12876">
        <v>20</v>
      </c>
    </row>
    <row r="12877" spans="1:3" ht="14.5" x14ac:dyDescent="0.35">
      <c r="A12877" s="104" t="s">
        <v>132</v>
      </c>
      <c r="B12877" s="1">
        <v>44302</v>
      </c>
      <c r="C12877">
        <v>20</v>
      </c>
    </row>
    <row r="12878" spans="1:3" ht="14.5" x14ac:dyDescent="0.35">
      <c r="A12878" s="104" t="s">
        <v>1176</v>
      </c>
      <c r="B12878" s="1">
        <v>44302</v>
      </c>
      <c r="C12878">
        <v>20</v>
      </c>
    </row>
    <row r="12879" spans="1:3" ht="14.5" x14ac:dyDescent="0.35">
      <c r="A12879" s="104" t="s">
        <v>547</v>
      </c>
      <c r="B12879" s="1">
        <v>44302</v>
      </c>
      <c r="C12879">
        <v>6</v>
      </c>
    </row>
    <row r="12880" spans="1:3" ht="14.5" x14ac:dyDescent="0.35">
      <c r="A12880" s="105" t="s">
        <v>221</v>
      </c>
      <c r="B12880" s="1">
        <v>44302</v>
      </c>
      <c r="C12880">
        <v>1</v>
      </c>
    </row>
    <row r="12881" spans="1:3" ht="14.5" x14ac:dyDescent="0.35">
      <c r="A12881" s="105" t="s">
        <v>527</v>
      </c>
      <c r="B12881" s="1">
        <v>44302</v>
      </c>
      <c r="C12881">
        <v>4</v>
      </c>
    </row>
    <row r="12882" spans="1:3" ht="14.5" x14ac:dyDescent="0.35">
      <c r="A12882" s="105" t="s">
        <v>483</v>
      </c>
      <c r="B12882" s="1">
        <v>44302</v>
      </c>
      <c r="C12882">
        <v>1</v>
      </c>
    </row>
    <row r="12883" spans="1:3" ht="14.5" x14ac:dyDescent="0.35">
      <c r="A12883" s="105" t="s">
        <v>483</v>
      </c>
      <c r="B12883" s="1">
        <v>44302</v>
      </c>
      <c r="C12883">
        <v>5</v>
      </c>
    </row>
    <row r="12884" spans="1:3" ht="14.5" x14ac:dyDescent="0.35">
      <c r="A12884" s="105" t="s">
        <v>96</v>
      </c>
      <c r="B12884" s="1">
        <v>44302</v>
      </c>
      <c r="C12884">
        <v>4</v>
      </c>
    </row>
    <row r="12885" spans="1:3" ht="14.5" x14ac:dyDescent="0.35">
      <c r="A12885" s="104" t="s">
        <v>1750</v>
      </c>
      <c r="B12885" s="1">
        <v>44302</v>
      </c>
      <c r="C12885">
        <v>125</v>
      </c>
    </row>
    <row r="12886" spans="1:3" ht="14.5" x14ac:dyDescent="0.35">
      <c r="A12886" s="104" t="s">
        <v>1750</v>
      </c>
      <c r="B12886" s="1">
        <v>44302</v>
      </c>
      <c r="C12886">
        <v>25</v>
      </c>
    </row>
    <row r="12887" spans="1:3" ht="14.5" x14ac:dyDescent="0.35">
      <c r="A12887" s="104" t="s">
        <v>1903</v>
      </c>
      <c r="B12887" s="1">
        <v>44302</v>
      </c>
      <c r="C12887">
        <v>100</v>
      </c>
    </row>
    <row r="12888" spans="1:3" ht="14.5" x14ac:dyDescent="0.35">
      <c r="A12888" s="104" t="s">
        <v>3109</v>
      </c>
      <c r="B12888" s="1">
        <v>44302</v>
      </c>
      <c r="C12888">
        <v>16</v>
      </c>
    </row>
    <row r="12889" spans="1:3" ht="14.5" x14ac:dyDescent="0.35">
      <c r="A12889" s="104" t="s">
        <v>358</v>
      </c>
      <c r="B12889" s="1">
        <v>44305</v>
      </c>
      <c r="C12889">
        <v>1</v>
      </c>
    </row>
    <row r="12890" spans="1:3" ht="14.5" x14ac:dyDescent="0.35">
      <c r="A12890" s="104" t="s">
        <v>358</v>
      </c>
      <c r="B12890" s="1">
        <v>44305</v>
      </c>
      <c r="C12890">
        <v>6</v>
      </c>
    </row>
    <row r="12891" spans="1:3" ht="14.5" x14ac:dyDescent="0.35">
      <c r="A12891" s="104" t="s">
        <v>1582</v>
      </c>
      <c r="B12891" s="1">
        <v>44305</v>
      </c>
      <c r="C12891">
        <v>600</v>
      </c>
    </row>
    <row r="12892" spans="1:3" ht="14.5" x14ac:dyDescent="0.35">
      <c r="A12892" s="104" t="s">
        <v>1314</v>
      </c>
      <c r="B12892" s="1">
        <v>44305</v>
      </c>
      <c r="C12892">
        <v>50</v>
      </c>
    </row>
    <row r="12893" spans="1:3" ht="14.5" x14ac:dyDescent="0.35">
      <c r="A12893" s="104" t="s">
        <v>1314</v>
      </c>
      <c r="B12893" s="1">
        <v>44305</v>
      </c>
      <c r="C12893">
        <v>50</v>
      </c>
    </row>
    <row r="12894" spans="1:3" ht="14.5" x14ac:dyDescent="0.35">
      <c r="A12894" s="104" t="s">
        <v>609</v>
      </c>
      <c r="B12894" s="1">
        <v>44305</v>
      </c>
      <c r="C12894">
        <v>40</v>
      </c>
    </row>
    <row r="12895" spans="1:3" ht="14.5" x14ac:dyDescent="0.35">
      <c r="A12895" s="104" t="s">
        <v>346</v>
      </c>
      <c r="B12895" s="1">
        <v>44305</v>
      </c>
      <c r="C12895">
        <v>40</v>
      </c>
    </row>
    <row r="12896" spans="1:3" ht="14.5" x14ac:dyDescent="0.35">
      <c r="A12896" s="104" t="s">
        <v>610</v>
      </c>
      <c r="B12896" s="1">
        <v>44305</v>
      </c>
      <c r="C12896">
        <v>2</v>
      </c>
    </row>
    <row r="12897" spans="1:3" ht="14.5" x14ac:dyDescent="0.35">
      <c r="A12897" s="105" t="s">
        <v>297</v>
      </c>
      <c r="B12897" s="1">
        <v>44305</v>
      </c>
      <c r="C12897">
        <v>5</v>
      </c>
    </row>
    <row r="12898" spans="1:3" ht="14.5" x14ac:dyDescent="0.35">
      <c r="A12898" s="105" t="s">
        <v>69</v>
      </c>
      <c r="B12898" s="1">
        <v>44305</v>
      </c>
      <c r="C12898">
        <v>5</v>
      </c>
    </row>
    <row r="12899" spans="1:3" ht="14.5" x14ac:dyDescent="0.35">
      <c r="A12899" s="105" t="s">
        <v>73</v>
      </c>
      <c r="B12899" s="1">
        <v>44305</v>
      </c>
      <c r="C12899">
        <v>4</v>
      </c>
    </row>
    <row r="12900" spans="1:3" ht="14.5" x14ac:dyDescent="0.35">
      <c r="A12900" s="105" t="s">
        <v>73</v>
      </c>
      <c r="B12900" s="1">
        <v>44305</v>
      </c>
      <c r="C12900">
        <v>2</v>
      </c>
    </row>
    <row r="12901" spans="1:3" ht="14.5" x14ac:dyDescent="0.35">
      <c r="A12901" s="104" t="s">
        <v>4080</v>
      </c>
      <c r="B12901" s="1">
        <v>44305</v>
      </c>
      <c r="C12901">
        <v>4</v>
      </c>
    </row>
    <row r="12902" spans="1:3" ht="14.5" x14ac:dyDescent="0.35">
      <c r="A12902" s="104" t="s">
        <v>600</v>
      </c>
      <c r="B12902" s="1">
        <v>44305</v>
      </c>
      <c r="C12902">
        <v>1</v>
      </c>
    </row>
    <row r="12903" spans="1:3" ht="14.5" x14ac:dyDescent="0.35">
      <c r="A12903" s="104" t="s">
        <v>3467</v>
      </c>
      <c r="B12903" s="1">
        <v>44305</v>
      </c>
      <c r="C12903">
        <v>2</v>
      </c>
    </row>
    <row r="12904" spans="1:3" ht="14.5" x14ac:dyDescent="0.35">
      <c r="A12904" s="104" t="s">
        <v>2591</v>
      </c>
      <c r="B12904" s="1">
        <v>44305</v>
      </c>
      <c r="C12904">
        <v>1</v>
      </c>
    </row>
    <row r="12905" spans="1:3" ht="14.5" x14ac:dyDescent="0.35">
      <c r="A12905" s="104" t="s">
        <v>611</v>
      </c>
      <c r="B12905" s="1">
        <v>44305</v>
      </c>
      <c r="C12905">
        <v>10</v>
      </c>
    </row>
    <row r="12906" spans="1:3" ht="14.5" x14ac:dyDescent="0.35">
      <c r="A12906" s="104" t="s">
        <v>612</v>
      </c>
      <c r="B12906" s="1">
        <v>44305</v>
      </c>
      <c r="C12906">
        <v>3</v>
      </c>
    </row>
    <row r="12907" spans="1:3" ht="14.5" x14ac:dyDescent="0.35">
      <c r="A12907" s="104" t="s">
        <v>613</v>
      </c>
      <c r="B12907" s="1">
        <v>44305</v>
      </c>
      <c r="C12907">
        <v>5</v>
      </c>
    </row>
    <row r="12908" spans="1:3" ht="14.5" x14ac:dyDescent="0.35">
      <c r="A12908" s="104" t="s">
        <v>1320</v>
      </c>
      <c r="B12908" s="1">
        <v>44305</v>
      </c>
      <c r="C12908">
        <v>7000</v>
      </c>
    </row>
    <row r="12909" spans="1:3" ht="14.5" x14ac:dyDescent="0.35">
      <c r="A12909" s="104" t="s">
        <v>614</v>
      </c>
      <c r="B12909" s="1">
        <v>44305</v>
      </c>
      <c r="C12909">
        <v>14</v>
      </c>
    </row>
    <row r="12910" spans="1:3" ht="14.5" x14ac:dyDescent="0.35">
      <c r="A12910" s="104" t="s">
        <v>615</v>
      </c>
      <c r="B12910" s="1">
        <v>44305</v>
      </c>
      <c r="C12910">
        <v>5</v>
      </c>
    </row>
    <row r="12911" spans="1:3" ht="14.5" x14ac:dyDescent="0.35">
      <c r="A12911" s="104" t="s">
        <v>616</v>
      </c>
      <c r="B12911" s="1">
        <v>44305</v>
      </c>
      <c r="C12911">
        <v>6</v>
      </c>
    </row>
    <row r="12912" spans="1:3" ht="14.5" x14ac:dyDescent="0.35">
      <c r="A12912" s="104" t="s">
        <v>617</v>
      </c>
      <c r="B12912" s="1">
        <v>44305</v>
      </c>
      <c r="C12912">
        <v>1</v>
      </c>
    </row>
    <row r="12913" spans="1:3" ht="14.5" x14ac:dyDescent="0.35">
      <c r="A12913" s="104" t="s">
        <v>592</v>
      </c>
      <c r="B12913" s="1">
        <v>44305</v>
      </c>
      <c r="C12913">
        <v>1</v>
      </c>
    </row>
    <row r="12914" spans="1:3" ht="14.5" x14ac:dyDescent="0.35">
      <c r="A12914" s="104" t="s">
        <v>618</v>
      </c>
      <c r="B12914" s="1">
        <v>44305</v>
      </c>
      <c r="C12914">
        <v>1</v>
      </c>
    </row>
    <row r="12915" spans="1:3" ht="14.5" x14ac:dyDescent="0.35">
      <c r="A12915" s="104" t="s">
        <v>619</v>
      </c>
      <c r="B12915" s="1">
        <v>44305</v>
      </c>
      <c r="C12915">
        <v>1</v>
      </c>
    </row>
    <row r="12916" spans="1:3" ht="14.5" x14ac:dyDescent="0.35">
      <c r="A12916" s="104" t="s">
        <v>3520</v>
      </c>
      <c r="B12916" s="1">
        <v>44305</v>
      </c>
      <c r="C12916">
        <v>6</v>
      </c>
    </row>
    <row r="12917" spans="1:3" ht="14.5" x14ac:dyDescent="0.35">
      <c r="A12917" s="104" t="s">
        <v>586</v>
      </c>
      <c r="B12917" s="1">
        <v>44305</v>
      </c>
      <c r="C12917">
        <v>2</v>
      </c>
    </row>
    <row r="12918" spans="1:3" ht="14.5" x14ac:dyDescent="0.35">
      <c r="A12918" s="104" t="s">
        <v>620</v>
      </c>
      <c r="B12918" s="1">
        <v>44305</v>
      </c>
      <c r="C12918">
        <v>3</v>
      </c>
    </row>
    <row r="12919" spans="1:3" ht="14.5" x14ac:dyDescent="0.35">
      <c r="A12919" s="104" t="s">
        <v>621</v>
      </c>
      <c r="B12919" s="1">
        <v>44305</v>
      </c>
      <c r="C12919">
        <v>16</v>
      </c>
    </row>
    <row r="12920" spans="1:3" ht="14.5" x14ac:dyDescent="0.35">
      <c r="A12920" s="104" t="s">
        <v>619</v>
      </c>
      <c r="B12920" s="1">
        <v>44305</v>
      </c>
      <c r="C12920">
        <v>6</v>
      </c>
    </row>
    <row r="12921" spans="1:3" ht="14.5" x14ac:dyDescent="0.35">
      <c r="A12921" s="104" t="s">
        <v>617</v>
      </c>
      <c r="B12921" s="1">
        <v>44305</v>
      </c>
      <c r="C12921">
        <v>7</v>
      </c>
    </row>
    <row r="12922" spans="1:3" ht="14.5" x14ac:dyDescent="0.35">
      <c r="A12922" s="104" t="s">
        <v>619</v>
      </c>
      <c r="B12922" s="1">
        <v>44305</v>
      </c>
      <c r="C12922">
        <v>1</v>
      </c>
    </row>
    <row r="12923" spans="1:3" ht="14.5" x14ac:dyDescent="0.35">
      <c r="A12923" s="104" t="s">
        <v>620</v>
      </c>
      <c r="B12923" s="1">
        <v>44305</v>
      </c>
      <c r="C12923">
        <v>1</v>
      </c>
    </row>
    <row r="12924" spans="1:3" ht="14.5" x14ac:dyDescent="0.35">
      <c r="A12924" s="104" t="s">
        <v>607</v>
      </c>
      <c r="B12924" s="1">
        <v>44305</v>
      </c>
      <c r="C12924">
        <v>1</v>
      </c>
    </row>
    <row r="12925" spans="1:3" ht="14.5" x14ac:dyDescent="0.35">
      <c r="A12925" s="104" t="s">
        <v>4081</v>
      </c>
      <c r="B12925" s="1">
        <v>44305</v>
      </c>
      <c r="C12925">
        <v>3</v>
      </c>
    </row>
    <row r="12926" spans="1:3" ht="14.5" x14ac:dyDescent="0.35">
      <c r="A12926" s="104" t="s">
        <v>1660</v>
      </c>
      <c r="B12926" s="1">
        <v>44305</v>
      </c>
      <c r="C12926">
        <v>50</v>
      </c>
    </row>
    <row r="12927" spans="1:3" ht="14.5" x14ac:dyDescent="0.35">
      <c r="A12927" s="104" t="s">
        <v>3384</v>
      </c>
      <c r="B12927" s="1">
        <v>44305</v>
      </c>
      <c r="C12927">
        <v>1</v>
      </c>
    </row>
    <row r="12928" spans="1:3" ht="14.5" x14ac:dyDescent="0.35">
      <c r="A12928" s="104" t="s">
        <v>1643</v>
      </c>
      <c r="B12928" s="1">
        <v>44305</v>
      </c>
      <c r="C12928">
        <v>2</v>
      </c>
    </row>
    <row r="12929" spans="1:3" ht="14.5" x14ac:dyDescent="0.35">
      <c r="A12929" s="104" t="s">
        <v>106</v>
      </c>
      <c r="B12929" s="1">
        <v>44305</v>
      </c>
      <c r="C12929">
        <v>1</v>
      </c>
    </row>
    <row r="12930" spans="1:3" ht="14.5" x14ac:dyDescent="0.35">
      <c r="A12930" s="104" t="s">
        <v>2297</v>
      </c>
      <c r="B12930" s="1">
        <v>44305</v>
      </c>
      <c r="C12930">
        <v>30</v>
      </c>
    </row>
    <row r="12931" spans="1:3" ht="14.5" x14ac:dyDescent="0.35">
      <c r="A12931" s="104" t="s">
        <v>124</v>
      </c>
      <c r="B12931" s="1">
        <v>44305</v>
      </c>
      <c r="C12931">
        <v>1</v>
      </c>
    </row>
    <row r="12932" spans="1:3" ht="14.5" x14ac:dyDescent="0.35">
      <c r="A12932" s="104" t="s">
        <v>2152</v>
      </c>
      <c r="B12932" s="1">
        <v>44305</v>
      </c>
      <c r="C12932">
        <v>200</v>
      </c>
    </row>
    <row r="12933" spans="1:3" ht="14.5" x14ac:dyDescent="0.35">
      <c r="A12933" s="104" t="s">
        <v>1356</v>
      </c>
      <c r="B12933" s="1">
        <v>44305</v>
      </c>
      <c r="C12933">
        <v>12</v>
      </c>
    </row>
    <row r="12934" spans="1:3" ht="14.5" x14ac:dyDescent="0.35">
      <c r="A12934" s="104" t="s">
        <v>1358</v>
      </c>
      <c r="B12934" s="1">
        <v>44305</v>
      </c>
      <c r="C12934">
        <v>36</v>
      </c>
    </row>
    <row r="12935" spans="1:3" ht="14.5" x14ac:dyDescent="0.35">
      <c r="A12935" s="104" t="s">
        <v>135</v>
      </c>
      <c r="B12935" s="1">
        <v>44305</v>
      </c>
      <c r="C12935">
        <v>8</v>
      </c>
    </row>
    <row r="12936" spans="1:3" ht="14.5" x14ac:dyDescent="0.35">
      <c r="A12936" s="104" t="s">
        <v>45</v>
      </c>
      <c r="B12936" s="1">
        <v>44305</v>
      </c>
      <c r="C12936">
        <v>8</v>
      </c>
    </row>
    <row r="12937" spans="1:3" ht="14.5" x14ac:dyDescent="0.35">
      <c r="A12937" s="104" t="s">
        <v>45</v>
      </c>
      <c r="B12937" s="1">
        <v>44305</v>
      </c>
      <c r="C12937">
        <v>4</v>
      </c>
    </row>
    <row r="12938" spans="1:3" ht="14.5" x14ac:dyDescent="0.35">
      <c r="A12938" s="104" t="s">
        <v>116</v>
      </c>
      <c r="B12938" s="1">
        <v>44305</v>
      </c>
      <c r="C12938">
        <v>8</v>
      </c>
    </row>
    <row r="12939" spans="1:3" ht="14.5" x14ac:dyDescent="0.35">
      <c r="A12939" s="104" t="s">
        <v>451</v>
      </c>
      <c r="B12939" s="1">
        <v>44305</v>
      </c>
      <c r="C12939">
        <v>4</v>
      </c>
    </row>
    <row r="12940" spans="1:3" ht="14.5" x14ac:dyDescent="0.35">
      <c r="A12940" s="104" t="s">
        <v>1375</v>
      </c>
      <c r="B12940" s="1">
        <v>44305</v>
      </c>
      <c r="C12940">
        <v>1</v>
      </c>
    </row>
    <row r="12941" spans="1:3" ht="14.5" x14ac:dyDescent="0.35">
      <c r="A12941" s="104" t="s">
        <v>1709</v>
      </c>
      <c r="B12941" s="1">
        <v>44305</v>
      </c>
      <c r="C12941">
        <v>16</v>
      </c>
    </row>
    <row r="12942" spans="1:3" ht="14.5" x14ac:dyDescent="0.35">
      <c r="A12942" s="104" t="s">
        <v>4013</v>
      </c>
      <c r="B12942" s="1">
        <v>44305</v>
      </c>
      <c r="C12942">
        <v>1</v>
      </c>
    </row>
    <row r="12943" spans="1:3" ht="14.5" x14ac:dyDescent="0.35">
      <c r="A12943" s="104" t="s">
        <v>333</v>
      </c>
      <c r="B12943" s="1">
        <v>44305</v>
      </c>
      <c r="C12943">
        <v>12</v>
      </c>
    </row>
    <row r="12944" spans="1:3" ht="14.5" x14ac:dyDescent="0.35">
      <c r="A12944" s="104" t="s">
        <v>3591</v>
      </c>
      <c r="B12944" s="1">
        <v>44305</v>
      </c>
      <c r="C12944">
        <v>4</v>
      </c>
    </row>
    <row r="12945" spans="1:3" ht="14.5" x14ac:dyDescent="0.35">
      <c r="A12945" s="104" t="s">
        <v>2830</v>
      </c>
      <c r="B12945" s="1">
        <v>44305</v>
      </c>
      <c r="C12945">
        <v>8</v>
      </c>
    </row>
    <row r="12946" spans="1:3" ht="14.5" x14ac:dyDescent="0.35">
      <c r="A12946" s="104" t="s">
        <v>55</v>
      </c>
      <c r="B12946" s="1">
        <v>44305</v>
      </c>
      <c r="C12946">
        <v>16</v>
      </c>
    </row>
    <row r="12947" spans="1:3" ht="14.5" x14ac:dyDescent="0.35">
      <c r="A12947" s="104" t="s">
        <v>261</v>
      </c>
      <c r="B12947" s="1">
        <v>44305</v>
      </c>
      <c r="C12947">
        <v>16</v>
      </c>
    </row>
    <row r="12948" spans="1:3" ht="14.5" x14ac:dyDescent="0.35">
      <c r="A12948" s="104" t="s">
        <v>120</v>
      </c>
      <c r="B12948" s="1">
        <v>44305</v>
      </c>
      <c r="C12948">
        <v>76</v>
      </c>
    </row>
    <row r="12949" spans="1:3" ht="14.5" x14ac:dyDescent="0.35">
      <c r="A12949" s="104" t="s">
        <v>4082</v>
      </c>
      <c r="B12949" s="1">
        <v>44305</v>
      </c>
      <c r="C12949">
        <v>16</v>
      </c>
    </row>
    <row r="12950" spans="1:3" ht="14.5" x14ac:dyDescent="0.35">
      <c r="A12950" s="104" t="s">
        <v>3218</v>
      </c>
      <c r="B12950" s="1">
        <v>44305</v>
      </c>
      <c r="C12950">
        <v>8</v>
      </c>
    </row>
    <row r="12951" spans="1:3" ht="14.5" x14ac:dyDescent="0.35">
      <c r="A12951" s="104" t="s">
        <v>2653</v>
      </c>
      <c r="B12951" s="1">
        <v>44305</v>
      </c>
      <c r="C12951">
        <v>4</v>
      </c>
    </row>
    <row r="12952" spans="1:3" ht="14.5" x14ac:dyDescent="0.35">
      <c r="A12952" s="104" t="s">
        <v>1762</v>
      </c>
      <c r="B12952" s="1">
        <v>44305</v>
      </c>
      <c r="C12952">
        <v>4</v>
      </c>
    </row>
    <row r="12953" spans="1:3" ht="14.5" x14ac:dyDescent="0.35">
      <c r="A12953" s="104" t="s">
        <v>1716</v>
      </c>
      <c r="B12953" s="1">
        <v>44305</v>
      </c>
      <c r="C12953">
        <v>8</v>
      </c>
    </row>
    <row r="12954" spans="1:3" ht="14.5" x14ac:dyDescent="0.35">
      <c r="A12954" s="104" t="s">
        <v>3073</v>
      </c>
      <c r="B12954" s="1">
        <v>44305</v>
      </c>
      <c r="C12954">
        <v>8</v>
      </c>
    </row>
    <row r="12955" spans="1:3" ht="14.5" x14ac:dyDescent="0.35">
      <c r="A12955" s="104" t="s">
        <v>2304</v>
      </c>
      <c r="B12955" s="1">
        <v>44305</v>
      </c>
      <c r="C12955">
        <v>16</v>
      </c>
    </row>
    <row r="12956" spans="1:3" ht="14.5" x14ac:dyDescent="0.35">
      <c r="A12956" s="104" t="s">
        <v>3323</v>
      </c>
      <c r="B12956" s="1">
        <v>44305</v>
      </c>
      <c r="C12956">
        <v>16</v>
      </c>
    </row>
    <row r="12957" spans="1:3" ht="14.5" x14ac:dyDescent="0.35">
      <c r="A12957" s="104" t="s">
        <v>3647</v>
      </c>
      <c r="B12957" s="1">
        <v>44305</v>
      </c>
      <c r="C12957">
        <v>8</v>
      </c>
    </row>
    <row r="12958" spans="1:3" ht="14.5" x14ac:dyDescent="0.35">
      <c r="A12958" s="104" t="s">
        <v>3393</v>
      </c>
      <c r="B12958" s="1">
        <v>44305</v>
      </c>
      <c r="C12958">
        <v>2</v>
      </c>
    </row>
    <row r="12959" spans="1:3" ht="14.5" x14ac:dyDescent="0.35">
      <c r="A12959" s="104" t="s">
        <v>2958</v>
      </c>
      <c r="B12959" s="1">
        <v>44305</v>
      </c>
      <c r="C12959">
        <v>10</v>
      </c>
    </row>
    <row r="12960" spans="1:3" ht="14.5" x14ac:dyDescent="0.35">
      <c r="A12960" s="104" t="s">
        <v>1514</v>
      </c>
      <c r="B12960" s="1">
        <v>44305</v>
      </c>
      <c r="C12960">
        <v>12</v>
      </c>
    </row>
    <row r="12961" spans="1:3" ht="14.5" x14ac:dyDescent="0.35">
      <c r="A12961" s="104" t="s">
        <v>2049</v>
      </c>
      <c r="B12961" s="1">
        <v>44305</v>
      </c>
      <c r="C12961">
        <v>4</v>
      </c>
    </row>
    <row r="12962" spans="1:3" ht="14.5" x14ac:dyDescent="0.35">
      <c r="A12962" s="104" t="s">
        <v>3075</v>
      </c>
      <c r="B12962" s="1">
        <v>44305</v>
      </c>
      <c r="C12962">
        <v>6</v>
      </c>
    </row>
    <row r="12963" spans="1:3" ht="14.5" x14ac:dyDescent="0.35">
      <c r="A12963" s="104" t="s">
        <v>3113</v>
      </c>
      <c r="B12963" s="1">
        <v>44305</v>
      </c>
      <c r="C12963">
        <v>4</v>
      </c>
    </row>
    <row r="12964" spans="1:3" ht="14.5" x14ac:dyDescent="0.35">
      <c r="A12964" s="104" t="s">
        <v>3077</v>
      </c>
      <c r="B12964" s="1">
        <v>44305</v>
      </c>
      <c r="C12964">
        <v>2</v>
      </c>
    </row>
    <row r="12965" spans="1:3" ht="14.5" x14ac:dyDescent="0.35">
      <c r="A12965" s="104" t="s">
        <v>2847</v>
      </c>
      <c r="B12965" s="1">
        <v>44305</v>
      </c>
      <c r="C12965">
        <v>8</v>
      </c>
    </row>
    <row r="12966" spans="1:3" ht="14.5" x14ac:dyDescent="0.35">
      <c r="A12966" s="104" t="s">
        <v>2849</v>
      </c>
      <c r="B12966" s="1">
        <v>44305</v>
      </c>
      <c r="C12966">
        <v>2</v>
      </c>
    </row>
    <row r="12967" spans="1:3" ht="14.5" x14ac:dyDescent="0.35">
      <c r="A12967" s="104" t="s">
        <v>2737</v>
      </c>
      <c r="B12967" s="1">
        <v>44305</v>
      </c>
      <c r="C12967">
        <v>6</v>
      </c>
    </row>
    <row r="12968" spans="1:3" ht="14.5" x14ac:dyDescent="0.35">
      <c r="A12968" s="104" t="s">
        <v>2896</v>
      </c>
      <c r="B12968" s="1">
        <v>44305</v>
      </c>
      <c r="C12968">
        <v>12</v>
      </c>
    </row>
    <row r="12969" spans="1:3" ht="14.5" x14ac:dyDescent="0.35">
      <c r="A12969" s="104" t="s">
        <v>2754</v>
      </c>
      <c r="B12969" s="1">
        <v>44305</v>
      </c>
      <c r="C12969">
        <v>16</v>
      </c>
    </row>
    <row r="12970" spans="1:3" ht="14.5" x14ac:dyDescent="0.35">
      <c r="A12970" s="104" t="s">
        <v>4083</v>
      </c>
      <c r="B12970" s="1">
        <v>44305</v>
      </c>
      <c r="C12970">
        <v>16</v>
      </c>
    </row>
    <row r="12971" spans="1:3" ht="14.5" x14ac:dyDescent="0.35">
      <c r="A12971" s="104" t="s">
        <v>1968</v>
      </c>
      <c r="B12971" s="1">
        <v>44305</v>
      </c>
      <c r="C12971">
        <v>6</v>
      </c>
    </row>
    <row r="12972" spans="1:3" ht="14.5" x14ac:dyDescent="0.35">
      <c r="A12972" s="104" t="s">
        <v>1448</v>
      </c>
      <c r="B12972" s="1">
        <v>44305</v>
      </c>
      <c r="C12972">
        <v>10</v>
      </c>
    </row>
    <row r="12973" spans="1:3" ht="14.5" x14ac:dyDescent="0.35">
      <c r="A12973" s="104" t="s">
        <v>1589</v>
      </c>
      <c r="B12973" s="1">
        <v>44305</v>
      </c>
      <c r="C12973">
        <v>32</v>
      </c>
    </row>
    <row r="12974" spans="1:3" ht="14.5" x14ac:dyDescent="0.35">
      <c r="A12974" s="104" t="s">
        <v>1449</v>
      </c>
      <c r="B12974" s="1">
        <v>44305</v>
      </c>
      <c r="C12974">
        <v>8</v>
      </c>
    </row>
    <row r="12975" spans="1:3" ht="14.5" x14ac:dyDescent="0.35">
      <c r="A12975" s="104" t="s">
        <v>1659</v>
      </c>
      <c r="B12975" s="1">
        <v>44305</v>
      </c>
      <c r="C12975">
        <v>8</v>
      </c>
    </row>
    <row r="12976" spans="1:3" ht="14.5" x14ac:dyDescent="0.35">
      <c r="A12976" s="104" t="s">
        <v>1679</v>
      </c>
      <c r="B12976" s="1">
        <v>44305</v>
      </c>
      <c r="C12976">
        <v>8</v>
      </c>
    </row>
    <row r="12977" spans="1:3" ht="14.5" x14ac:dyDescent="0.35">
      <c r="A12977" s="104" t="s">
        <v>2680</v>
      </c>
      <c r="B12977" s="1">
        <v>44305</v>
      </c>
      <c r="C12977">
        <v>6</v>
      </c>
    </row>
    <row r="12978" spans="1:3" ht="14.5" x14ac:dyDescent="0.35">
      <c r="A12978" s="104" t="s">
        <v>192</v>
      </c>
      <c r="B12978" s="1">
        <v>44305</v>
      </c>
      <c r="C12978">
        <v>24</v>
      </c>
    </row>
    <row r="12979" spans="1:3" ht="14.5" x14ac:dyDescent="0.35">
      <c r="A12979" s="104" t="s">
        <v>1346</v>
      </c>
      <c r="B12979" s="1">
        <v>44305</v>
      </c>
      <c r="C12979">
        <v>4</v>
      </c>
    </row>
    <row r="12980" spans="1:3" ht="14.5" x14ac:dyDescent="0.35">
      <c r="A12980" s="104" t="s">
        <v>1466</v>
      </c>
      <c r="B12980" s="1">
        <v>44305</v>
      </c>
      <c r="C12980">
        <v>6</v>
      </c>
    </row>
    <row r="12981" spans="1:3" ht="14.5" x14ac:dyDescent="0.35">
      <c r="A12981" s="104" t="s">
        <v>1470</v>
      </c>
      <c r="B12981" s="1">
        <v>44305</v>
      </c>
      <c r="C12981">
        <v>16</v>
      </c>
    </row>
    <row r="12982" spans="1:3" ht="14.5" x14ac:dyDescent="0.35">
      <c r="A12982" s="104" t="s">
        <v>9</v>
      </c>
      <c r="B12982" s="1">
        <v>44305</v>
      </c>
      <c r="C12982">
        <v>5</v>
      </c>
    </row>
    <row r="12983" spans="1:3" ht="14.5" x14ac:dyDescent="0.35">
      <c r="A12983" s="104" t="s">
        <v>1324</v>
      </c>
      <c r="B12983" s="1">
        <v>44305</v>
      </c>
      <c r="C12983">
        <v>16</v>
      </c>
    </row>
    <row r="12984" spans="1:3" ht="14.5" x14ac:dyDescent="0.35">
      <c r="A12984" s="104" t="s">
        <v>2786</v>
      </c>
      <c r="B12984" s="1">
        <v>44305</v>
      </c>
      <c r="C12984">
        <v>2</v>
      </c>
    </row>
    <row r="12985" spans="1:3" ht="14.5" x14ac:dyDescent="0.35">
      <c r="A12985" s="104" t="s">
        <v>3177</v>
      </c>
      <c r="B12985" s="1">
        <v>44305</v>
      </c>
      <c r="C12985">
        <v>1</v>
      </c>
    </row>
    <row r="12986" spans="1:3" ht="14.5" x14ac:dyDescent="0.35">
      <c r="A12986" s="104" t="s">
        <v>106</v>
      </c>
      <c r="B12986" s="1">
        <v>44305</v>
      </c>
      <c r="C12986">
        <v>1</v>
      </c>
    </row>
    <row r="12987" spans="1:3" ht="14.5" x14ac:dyDescent="0.35">
      <c r="A12987" s="104" t="s">
        <v>37</v>
      </c>
      <c r="B12987" s="1">
        <v>44305</v>
      </c>
      <c r="C12987">
        <v>1</v>
      </c>
    </row>
    <row r="12988" spans="1:3" ht="14.5" x14ac:dyDescent="0.35">
      <c r="A12988" s="104" t="s">
        <v>15</v>
      </c>
      <c r="B12988" s="1">
        <v>44305</v>
      </c>
      <c r="C12988">
        <v>2</v>
      </c>
    </row>
    <row r="12989" spans="1:3" ht="14.5" x14ac:dyDescent="0.35">
      <c r="A12989" s="104" t="s">
        <v>18</v>
      </c>
      <c r="B12989" s="1">
        <v>44305</v>
      </c>
      <c r="C12989">
        <v>1</v>
      </c>
    </row>
    <row r="12990" spans="1:3" ht="14.5" x14ac:dyDescent="0.35">
      <c r="A12990" s="104" t="s">
        <v>1356</v>
      </c>
      <c r="B12990" s="1">
        <v>44305</v>
      </c>
      <c r="C12990">
        <v>44</v>
      </c>
    </row>
    <row r="12991" spans="1:3" ht="14.5" x14ac:dyDescent="0.35">
      <c r="A12991" s="104" t="s">
        <v>134</v>
      </c>
      <c r="B12991" s="1">
        <v>44305</v>
      </c>
      <c r="C12991">
        <v>8</v>
      </c>
    </row>
    <row r="12992" spans="1:3" ht="14.5" x14ac:dyDescent="0.35">
      <c r="A12992" s="104" t="s">
        <v>46</v>
      </c>
      <c r="B12992" s="1">
        <v>44305</v>
      </c>
      <c r="C12992">
        <v>8</v>
      </c>
    </row>
    <row r="12993" spans="1:3" ht="14.5" x14ac:dyDescent="0.35">
      <c r="A12993" s="104" t="s">
        <v>168</v>
      </c>
      <c r="B12993" s="1">
        <v>44305</v>
      </c>
      <c r="C12993">
        <v>8</v>
      </c>
    </row>
    <row r="12994" spans="1:3" ht="14.5" x14ac:dyDescent="0.35">
      <c r="A12994" s="104" t="s">
        <v>329</v>
      </c>
      <c r="B12994" s="1">
        <v>44305</v>
      </c>
      <c r="C12994">
        <v>8</v>
      </c>
    </row>
    <row r="12995" spans="1:3" ht="14.5" x14ac:dyDescent="0.35">
      <c r="A12995" s="104" t="s">
        <v>1450</v>
      </c>
      <c r="B12995" s="1">
        <v>44305</v>
      </c>
      <c r="C12995">
        <v>16</v>
      </c>
    </row>
    <row r="12996" spans="1:3" ht="14.5" x14ac:dyDescent="0.35">
      <c r="A12996" s="104" t="s">
        <v>1991</v>
      </c>
      <c r="B12996" s="1">
        <v>44305</v>
      </c>
      <c r="C12996">
        <v>1</v>
      </c>
    </row>
    <row r="12997" spans="1:3" ht="14.5" x14ac:dyDescent="0.35">
      <c r="A12997" s="104" t="s">
        <v>1929</v>
      </c>
      <c r="B12997" s="1">
        <v>44305</v>
      </c>
      <c r="C12997">
        <v>1</v>
      </c>
    </row>
    <row r="12998" spans="1:3" ht="14.5" x14ac:dyDescent="0.35">
      <c r="A12998" s="104" t="s">
        <v>960</v>
      </c>
      <c r="B12998" s="1">
        <v>44305</v>
      </c>
      <c r="C12998">
        <v>8</v>
      </c>
    </row>
    <row r="12999" spans="1:3" ht="14.5" x14ac:dyDescent="0.35">
      <c r="A12999" s="104" t="s">
        <v>2285</v>
      </c>
      <c r="B12999" s="1">
        <v>44305</v>
      </c>
      <c r="C12999">
        <v>8</v>
      </c>
    </row>
    <row r="13000" spans="1:3" ht="14.5" x14ac:dyDescent="0.35">
      <c r="A13000" s="104" t="s">
        <v>1958</v>
      </c>
      <c r="B13000" s="1">
        <v>44305</v>
      </c>
      <c r="C13000">
        <v>80</v>
      </c>
    </row>
    <row r="13001" spans="1:3" ht="14.5" x14ac:dyDescent="0.35">
      <c r="A13001" s="104" t="s">
        <v>1958</v>
      </c>
      <c r="B13001" s="1">
        <v>44305</v>
      </c>
      <c r="C13001">
        <v>16</v>
      </c>
    </row>
    <row r="13002" spans="1:3" ht="14.5" x14ac:dyDescent="0.35">
      <c r="A13002" s="104" t="s">
        <v>270</v>
      </c>
      <c r="B13002" s="1">
        <v>44305</v>
      </c>
      <c r="C13002">
        <v>4</v>
      </c>
    </row>
    <row r="13003" spans="1:3" ht="14.5" x14ac:dyDescent="0.35">
      <c r="A13003" s="104" t="s">
        <v>55</v>
      </c>
      <c r="B13003" s="1">
        <v>44305</v>
      </c>
      <c r="C13003">
        <v>12</v>
      </c>
    </row>
    <row r="13004" spans="1:3" ht="14.5" x14ac:dyDescent="0.35">
      <c r="A13004" s="104" t="s">
        <v>23</v>
      </c>
      <c r="B13004" s="1">
        <v>44305</v>
      </c>
      <c r="C13004">
        <v>4</v>
      </c>
    </row>
    <row r="13005" spans="1:3" ht="14.5" x14ac:dyDescent="0.35">
      <c r="A13005" s="104" t="s">
        <v>282</v>
      </c>
      <c r="B13005" s="1">
        <v>44305</v>
      </c>
      <c r="C13005">
        <v>24</v>
      </c>
    </row>
    <row r="13006" spans="1:3" ht="14.5" x14ac:dyDescent="0.35">
      <c r="A13006" s="104" t="s">
        <v>1919</v>
      </c>
      <c r="B13006" s="1">
        <v>44305</v>
      </c>
      <c r="C13006">
        <v>12</v>
      </c>
    </row>
    <row r="13007" spans="1:3" ht="14.5" x14ac:dyDescent="0.35">
      <c r="A13007" s="104" t="s">
        <v>3350</v>
      </c>
      <c r="B13007" s="1">
        <v>44305</v>
      </c>
      <c r="C13007">
        <v>16</v>
      </c>
    </row>
    <row r="13008" spans="1:3" ht="14.5" x14ac:dyDescent="0.35">
      <c r="A13008" s="104" t="s">
        <v>3113</v>
      </c>
      <c r="B13008" s="1">
        <v>44305</v>
      </c>
      <c r="C13008">
        <v>2</v>
      </c>
    </row>
    <row r="13009" spans="1:3" ht="14.5" x14ac:dyDescent="0.35">
      <c r="A13009" s="104" t="s">
        <v>3648</v>
      </c>
      <c r="B13009" s="1">
        <v>44305</v>
      </c>
      <c r="C13009">
        <v>8</v>
      </c>
    </row>
    <row r="13010" spans="1:3" ht="14.5" x14ac:dyDescent="0.35">
      <c r="A13010" s="104" t="s">
        <v>1945</v>
      </c>
      <c r="B13010" s="1">
        <v>44305</v>
      </c>
      <c r="C13010">
        <v>6</v>
      </c>
    </row>
    <row r="13011" spans="1:3" ht="14.5" x14ac:dyDescent="0.35">
      <c r="A13011" s="104" t="s">
        <v>1948</v>
      </c>
      <c r="B13011" s="1">
        <v>44305</v>
      </c>
      <c r="C13011">
        <v>4</v>
      </c>
    </row>
    <row r="13012" spans="1:3" ht="14.5" x14ac:dyDescent="0.35">
      <c r="A13012" s="104" t="s">
        <v>1948</v>
      </c>
      <c r="B13012" s="1">
        <v>44305</v>
      </c>
      <c r="C13012">
        <v>4</v>
      </c>
    </row>
    <row r="13013" spans="1:3" ht="14.5" x14ac:dyDescent="0.35">
      <c r="A13013" s="104" t="s">
        <v>3649</v>
      </c>
      <c r="B13013" s="1">
        <v>44305</v>
      </c>
      <c r="C13013">
        <v>8</v>
      </c>
    </row>
    <row r="13014" spans="1:3" ht="14.5" x14ac:dyDescent="0.35">
      <c r="A13014" s="104" t="s">
        <v>3114</v>
      </c>
      <c r="B13014" s="1">
        <v>44305</v>
      </c>
      <c r="C13014">
        <v>2</v>
      </c>
    </row>
    <row r="13015" spans="1:3" ht="14.5" x14ac:dyDescent="0.35">
      <c r="A13015" s="104" t="s">
        <v>4084</v>
      </c>
      <c r="B13015" s="1">
        <v>44305</v>
      </c>
      <c r="C13015">
        <v>4</v>
      </c>
    </row>
    <row r="13016" spans="1:3" ht="14.5" x14ac:dyDescent="0.35">
      <c r="A13016" s="104" t="s">
        <v>2568</v>
      </c>
      <c r="B13016" s="1">
        <v>44305</v>
      </c>
      <c r="C13016">
        <v>6</v>
      </c>
    </row>
    <row r="13017" spans="1:3" ht="14.5" x14ac:dyDescent="0.35">
      <c r="A13017" s="104" t="s">
        <v>1422</v>
      </c>
      <c r="B13017" s="1">
        <v>44305</v>
      </c>
      <c r="C13017">
        <v>4</v>
      </c>
    </row>
    <row r="13018" spans="1:3" ht="14.5" x14ac:dyDescent="0.35">
      <c r="A13018" s="104" t="s">
        <v>1879</v>
      </c>
      <c r="B13018" s="1">
        <v>44305</v>
      </c>
      <c r="C13018">
        <v>8</v>
      </c>
    </row>
    <row r="13019" spans="1:3" ht="14.5" x14ac:dyDescent="0.35">
      <c r="A13019" s="104" t="s">
        <v>2563</v>
      </c>
      <c r="B13019" s="1">
        <v>44305</v>
      </c>
      <c r="C13019">
        <v>2</v>
      </c>
    </row>
    <row r="13020" spans="1:3" ht="14.5" x14ac:dyDescent="0.35">
      <c r="A13020" s="104" t="s">
        <v>1710</v>
      </c>
      <c r="B13020" s="1">
        <v>44305</v>
      </c>
      <c r="C13020">
        <v>16</v>
      </c>
    </row>
    <row r="13021" spans="1:3" ht="14.5" x14ac:dyDescent="0.35">
      <c r="A13021" s="104" t="s">
        <v>1456</v>
      </c>
      <c r="B13021" s="1">
        <v>44305</v>
      </c>
      <c r="C13021">
        <v>6</v>
      </c>
    </row>
    <row r="13022" spans="1:3" ht="14.5" x14ac:dyDescent="0.35">
      <c r="A13022" s="104" t="s">
        <v>181</v>
      </c>
      <c r="B13022" s="1">
        <v>44305</v>
      </c>
      <c r="C13022">
        <v>2</v>
      </c>
    </row>
    <row r="13023" spans="1:3" ht="14.5" x14ac:dyDescent="0.35">
      <c r="A13023" s="104" t="s">
        <v>1346</v>
      </c>
      <c r="B13023" s="1">
        <v>44305</v>
      </c>
      <c r="C13023">
        <v>16</v>
      </c>
    </row>
    <row r="13024" spans="1:3" ht="14.5" x14ac:dyDescent="0.35">
      <c r="A13024" s="104" t="s">
        <v>1468</v>
      </c>
      <c r="B13024" s="1">
        <v>44305</v>
      </c>
      <c r="C13024">
        <v>8</v>
      </c>
    </row>
    <row r="13025" spans="1:3" ht="14.5" x14ac:dyDescent="0.35">
      <c r="A13025" s="104" t="s">
        <v>1470</v>
      </c>
      <c r="B13025" s="1">
        <v>44305</v>
      </c>
      <c r="C13025">
        <v>6</v>
      </c>
    </row>
    <row r="13026" spans="1:3" ht="14.5" x14ac:dyDescent="0.35">
      <c r="A13026" s="104" t="s">
        <v>1279</v>
      </c>
      <c r="B13026" s="1">
        <v>44305</v>
      </c>
      <c r="C13026">
        <v>100</v>
      </c>
    </row>
    <row r="13027" spans="1:3" ht="14.5" x14ac:dyDescent="0.35">
      <c r="A13027" s="104" t="s">
        <v>9</v>
      </c>
      <c r="B13027" s="1">
        <v>44305</v>
      </c>
      <c r="C13027">
        <v>5</v>
      </c>
    </row>
    <row r="13028" spans="1:3" ht="14.5" x14ac:dyDescent="0.35">
      <c r="A13028" s="104" t="s">
        <v>1324</v>
      </c>
      <c r="B13028" s="1">
        <v>44305</v>
      </c>
      <c r="C13028">
        <v>32</v>
      </c>
    </row>
    <row r="13029" spans="1:3" ht="14.5" x14ac:dyDescent="0.35">
      <c r="A13029" s="104" t="s">
        <v>2785</v>
      </c>
      <c r="B13029" s="1">
        <v>44305</v>
      </c>
      <c r="C13029">
        <v>1</v>
      </c>
    </row>
    <row r="13030" spans="1:3" ht="14.5" x14ac:dyDescent="0.35">
      <c r="A13030" s="104" t="s">
        <v>1642</v>
      </c>
      <c r="B13030" s="1">
        <v>44305</v>
      </c>
      <c r="C13030">
        <v>3</v>
      </c>
    </row>
    <row r="13031" spans="1:3" ht="14.5" x14ac:dyDescent="0.35">
      <c r="A13031" s="104" t="s">
        <v>1908</v>
      </c>
      <c r="B13031" s="1">
        <v>44305</v>
      </c>
      <c r="C13031">
        <v>3</v>
      </c>
    </row>
    <row r="13032" spans="1:3" ht="14.5" x14ac:dyDescent="0.35">
      <c r="A13032" s="104" t="s">
        <v>1985</v>
      </c>
      <c r="B13032" s="1">
        <v>44305</v>
      </c>
      <c r="C13032">
        <v>50</v>
      </c>
    </row>
    <row r="13033" spans="1:3" ht="14.5" x14ac:dyDescent="0.35">
      <c r="A13033" s="104" t="s">
        <v>1664</v>
      </c>
      <c r="B13033" s="1">
        <v>44305</v>
      </c>
      <c r="C13033">
        <v>100</v>
      </c>
    </row>
    <row r="13034" spans="1:3" ht="14.5" x14ac:dyDescent="0.35">
      <c r="A13034" s="104" t="s">
        <v>1867</v>
      </c>
      <c r="B13034" s="1">
        <v>44305</v>
      </c>
      <c r="C13034">
        <v>225</v>
      </c>
    </row>
    <row r="13035" spans="1:3" ht="14.5" x14ac:dyDescent="0.35">
      <c r="A13035" s="104" t="s">
        <v>123</v>
      </c>
      <c r="B13035" s="1">
        <v>44305</v>
      </c>
      <c r="C13035">
        <v>2</v>
      </c>
    </row>
    <row r="13036" spans="1:3" ht="14.5" x14ac:dyDescent="0.35">
      <c r="A13036" s="104" t="s">
        <v>36</v>
      </c>
      <c r="B13036" s="1">
        <v>44305</v>
      </c>
      <c r="C13036">
        <v>1</v>
      </c>
    </row>
    <row r="13037" spans="1:3" ht="14.5" x14ac:dyDescent="0.35">
      <c r="A13037" s="104" t="s">
        <v>139</v>
      </c>
      <c r="B13037" s="1">
        <v>44305</v>
      </c>
      <c r="C13037">
        <v>1</v>
      </c>
    </row>
    <row r="13038" spans="1:3" ht="14.5" x14ac:dyDescent="0.35">
      <c r="A13038" s="104" t="s">
        <v>17</v>
      </c>
      <c r="B13038" s="1">
        <v>44305</v>
      </c>
      <c r="C13038">
        <v>1</v>
      </c>
    </row>
    <row r="13039" spans="1:3" ht="14.5" x14ac:dyDescent="0.35">
      <c r="A13039" s="104" t="s">
        <v>2235</v>
      </c>
      <c r="B13039" s="1">
        <v>44305</v>
      </c>
      <c r="C13039">
        <v>25</v>
      </c>
    </row>
    <row r="13040" spans="1:3" ht="14.5" x14ac:dyDescent="0.35">
      <c r="A13040" s="104" t="s">
        <v>18</v>
      </c>
      <c r="B13040" s="1">
        <v>44305</v>
      </c>
      <c r="C13040">
        <v>1</v>
      </c>
    </row>
    <row r="13041" spans="1:3" ht="14.5" x14ac:dyDescent="0.35">
      <c r="A13041" s="104" t="s">
        <v>41</v>
      </c>
      <c r="B13041" s="1">
        <v>44305</v>
      </c>
      <c r="C13041">
        <v>1</v>
      </c>
    </row>
    <row r="13042" spans="1:3" ht="14.5" x14ac:dyDescent="0.35">
      <c r="A13042" s="104" t="s">
        <v>193</v>
      </c>
      <c r="B13042" s="1">
        <v>44305</v>
      </c>
      <c r="C13042">
        <v>1</v>
      </c>
    </row>
    <row r="13043" spans="1:3" ht="14.5" x14ac:dyDescent="0.35">
      <c r="A13043" s="104" t="s">
        <v>1451</v>
      </c>
      <c r="B13043" s="1">
        <v>44305</v>
      </c>
      <c r="C13043">
        <v>100</v>
      </c>
    </row>
    <row r="13044" spans="1:3" ht="14.5" x14ac:dyDescent="0.35">
      <c r="A13044" s="104" t="s">
        <v>1356</v>
      </c>
      <c r="B13044" s="1">
        <v>44305</v>
      </c>
      <c r="C13044">
        <v>28</v>
      </c>
    </row>
    <row r="13045" spans="1:3" ht="14.5" x14ac:dyDescent="0.35">
      <c r="A13045" s="104" t="s">
        <v>1362</v>
      </c>
      <c r="B13045" s="1">
        <v>44305</v>
      </c>
      <c r="C13045">
        <v>20</v>
      </c>
    </row>
    <row r="13046" spans="1:3" ht="14.5" x14ac:dyDescent="0.35">
      <c r="A13046" s="104" t="s">
        <v>43</v>
      </c>
      <c r="B13046" s="1">
        <v>44305</v>
      </c>
      <c r="C13046">
        <v>16</v>
      </c>
    </row>
    <row r="13047" spans="1:3" ht="14.5" x14ac:dyDescent="0.35">
      <c r="A13047" s="104" t="s">
        <v>966</v>
      </c>
      <c r="B13047" s="1">
        <v>44305</v>
      </c>
      <c r="C13047">
        <v>16</v>
      </c>
    </row>
    <row r="13048" spans="1:3" ht="14.5" x14ac:dyDescent="0.35">
      <c r="A13048" s="104" t="s">
        <v>966</v>
      </c>
      <c r="B13048" s="1">
        <v>44305</v>
      </c>
      <c r="C13048">
        <v>16</v>
      </c>
    </row>
    <row r="13049" spans="1:3" ht="14.5" x14ac:dyDescent="0.35">
      <c r="A13049" s="104" t="s">
        <v>2219</v>
      </c>
      <c r="B13049" s="1">
        <v>44305</v>
      </c>
      <c r="C13049">
        <v>16</v>
      </c>
    </row>
    <row r="13050" spans="1:3" ht="14.5" x14ac:dyDescent="0.35">
      <c r="A13050" s="104" t="s">
        <v>239</v>
      </c>
      <c r="B13050" s="1">
        <v>44305</v>
      </c>
      <c r="C13050">
        <v>4</v>
      </c>
    </row>
    <row r="13051" spans="1:3" ht="14.5" x14ac:dyDescent="0.35">
      <c r="A13051" s="104" t="s">
        <v>188</v>
      </c>
      <c r="B13051" s="1">
        <v>44305</v>
      </c>
      <c r="C13051">
        <v>16</v>
      </c>
    </row>
    <row r="13052" spans="1:3" ht="14.5" x14ac:dyDescent="0.35">
      <c r="A13052" s="104" t="s">
        <v>2285</v>
      </c>
      <c r="B13052" s="1">
        <v>44305</v>
      </c>
      <c r="C13052">
        <v>8</v>
      </c>
    </row>
    <row r="13053" spans="1:3" ht="14.5" x14ac:dyDescent="0.35">
      <c r="A13053" s="104" t="s">
        <v>3028</v>
      </c>
      <c r="B13053" s="1">
        <v>44305</v>
      </c>
      <c r="C13053">
        <v>2</v>
      </c>
    </row>
    <row r="13054" spans="1:3" ht="14.5" x14ac:dyDescent="0.35">
      <c r="A13054" s="104" t="s">
        <v>1473</v>
      </c>
      <c r="B13054" s="1">
        <v>44305</v>
      </c>
      <c r="C13054">
        <v>50</v>
      </c>
    </row>
    <row r="13055" spans="1:3" ht="14.5" x14ac:dyDescent="0.35">
      <c r="A13055" s="104" t="s">
        <v>1709</v>
      </c>
      <c r="B13055" s="1">
        <v>44305</v>
      </c>
      <c r="C13055">
        <v>16</v>
      </c>
    </row>
    <row r="13056" spans="1:3" ht="14.5" x14ac:dyDescent="0.35">
      <c r="A13056" s="104" t="s">
        <v>1733</v>
      </c>
      <c r="B13056" s="1">
        <v>44305</v>
      </c>
      <c r="C13056">
        <v>100</v>
      </c>
    </row>
    <row r="13057" spans="1:3" ht="14.5" x14ac:dyDescent="0.35">
      <c r="A13057" s="104" t="s">
        <v>367</v>
      </c>
      <c r="B13057" s="1">
        <v>44305</v>
      </c>
      <c r="C13057">
        <v>16</v>
      </c>
    </row>
    <row r="13058" spans="1:3" ht="14.5" x14ac:dyDescent="0.35">
      <c r="A13058" s="104" t="s">
        <v>3788</v>
      </c>
      <c r="B13058" s="1">
        <v>44305</v>
      </c>
      <c r="C13058">
        <v>36</v>
      </c>
    </row>
    <row r="13059" spans="1:3" ht="14.5" x14ac:dyDescent="0.35">
      <c r="A13059" s="104" t="s">
        <v>3111</v>
      </c>
      <c r="B13059" s="1">
        <v>44305</v>
      </c>
      <c r="C13059">
        <v>12</v>
      </c>
    </row>
    <row r="13060" spans="1:3" ht="14.5" x14ac:dyDescent="0.35">
      <c r="A13060" s="104" t="s">
        <v>3671</v>
      </c>
      <c r="B13060" s="1">
        <v>44305</v>
      </c>
      <c r="C13060">
        <v>32</v>
      </c>
    </row>
    <row r="13061" spans="1:3" ht="14.5" x14ac:dyDescent="0.35">
      <c r="A13061" s="104" t="s">
        <v>270</v>
      </c>
      <c r="B13061" s="1">
        <v>44305</v>
      </c>
      <c r="C13061">
        <v>4</v>
      </c>
    </row>
    <row r="13062" spans="1:3" ht="14.5" x14ac:dyDescent="0.35">
      <c r="A13062" s="104" t="s">
        <v>1044</v>
      </c>
      <c r="B13062" s="1">
        <v>44305</v>
      </c>
      <c r="C13062">
        <v>8</v>
      </c>
    </row>
    <row r="13063" spans="1:3" ht="14.5" x14ac:dyDescent="0.35">
      <c r="A13063" s="104" t="s">
        <v>174</v>
      </c>
      <c r="B13063" s="1">
        <v>44305</v>
      </c>
      <c r="C13063">
        <v>8</v>
      </c>
    </row>
    <row r="13064" spans="1:3" ht="14.5" x14ac:dyDescent="0.35">
      <c r="A13064" s="104" t="s">
        <v>1045</v>
      </c>
      <c r="B13064" s="1">
        <v>44305</v>
      </c>
      <c r="C13064">
        <v>4</v>
      </c>
    </row>
    <row r="13065" spans="1:3" ht="14.5" x14ac:dyDescent="0.35">
      <c r="A13065" s="104" t="s">
        <v>245</v>
      </c>
      <c r="B13065" s="1">
        <v>44305</v>
      </c>
      <c r="C13065">
        <v>16</v>
      </c>
    </row>
    <row r="13066" spans="1:3" ht="14.5" x14ac:dyDescent="0.35">
      <c r="A13066" s="104" t="s">
        <v>1046</v>
      </c>
      <c r="B13066" s="1">
        <v>44305</v>
      </c>
      <c r="C13066">
        <v>4</v>
      </c>
    </row>
    <row r="13067" spans="1:3" ht="14.5" x14ac:dyDescent="0.35">
      <c r="A13067" s="104" t="s">
        <v>58</v>
      </c>
      <c r="B13067" s="1">
        <v>44305</v>
      </c>
      <c r="C13067">
        <v>4</v>
      </c>
    </row>
    <row r="13068" spans="1:3" ht="14.5" x14ac:dyDescent="0.35">
      <c r="A13068" s="104" t="s">
        <v>120</v>
      </c>
      <c r="B13068" s="1">
        <v>44305</v>
      </c>
      <c r="C13068">
        <v>16</v>
      </c>
    </row>
    <row r="13069" spans="1:3" ht="14.5" x14ac:dyDescent="0.35">
      <c r="A13069" s="104" t="s">
        <v>1538</v>
      </c>
      <c r="B13069" s="1">
        <v>44305</v>
      </c>
      <c r="C13069">
        <v>100</v>
      </c>
    </row>
    <row r="13070" spans="1:3" ht="14.5" x14ac:dyDescent="0.35">
      <c r="A13070" s="104" t="s">
        <v>282</v>
      </c>
      <c r="B13070" s="1">
        <v>44305</v>
      </c>
      <c r="C13070">
        <v>24</v>
      </c>
    </row>
    <row r="13071" spans="1:3" ht="14.5" x14ac:dyDescent="0.35">
      <c r="A13071" s="104" t="s">
        <v>1919</v>
      </c>
      <c r="B13071" s="1">
        <v>44305</v>
      </c>
      <c r="C13071">
        <v>4</v>
      </c>
    </row>
    <row r="13072" spans="1:3" ht="14.5" x14ac:dyDescent="0.35">
      <c r="A13072" s="104" t="s">
        <v>2617</v>
      </c>
      <c r="B13072" s="1">
        <v>44305</v>
      </c>
      <c r="C13072">
        <v>4</v>
      </c>
    </row>
    <row r="13073" spans="1:3" ht="14.5" x14ac:dyDescent="0.35">
      <c r="A13073" s="104" t="s">
        <v>2223</v>
      </c>
      <c r="B13073" s="1">
        <v>44305</v>
      </c>
      <c r="C13073">
        <v>12</v>
      </c>
    </row>
    <row r="13074" spans="1:3" ht="14.5" x14ac:dyDescent="0.35">
      <c r="A13074" s="104" t="s">
        <v>2778</v>
      </c>
      <c r="B13074" s="1">
        <v>44305</v>
      </c>
      <c r="C13074">
        <v>2</v>
      </c>
    </row>
    <row r="13075" spans="1:3" ht="14.5" x14ac:dyDescent="0.35">
      <c r="A13075" s="104" t="s">
        <v>2553</v>
      </c>
      <c r="B13075" s="1">
        <v>44305</v>
      </c>
      <c r="C13075">
        <v>10</v>
      </c>
    </row>
    <row r="13076" spans="1:3" ht="14.5" x14ac:dyDescent="0.35">
      <c r="A13076" s="104" t="s">
        <v>2729</v>
      </c>
      <c r="B13076" s="1">
        <v>44305</v>
      </c>
      <c r="C13076">
        <v>4</v>
      </c>
    </row>
    <row r="13077" spans="1:3" ht="14.5" x14ac:dyDescent="0.35">
      <c r="A13077" s="104" t="s">
        <v>3249</v>
      </c>
      <c r="B13077" s="1">
        <v>44305</v>
      </c>
      <c r="C13077">
        <v>10</v>
      </c>
    </row>
    <row r="13078" spans="1:3" ht="14.5" x14ac:dyDescent="0.35">
      <c r="A13078" s="104" t="s">
        <v>1413</v>
      </c>
      <c r="B13078" s="1">
        <v>44305</v>
      </c>
      <c r="C13078">
        <v>6</v>
      </c>
    </row>
    <row r="13079" spans="1:3" ht="14.5" x14ac:dyDescent="0.35">
      <c r="A13079" s="104" t="s">
        <v>2060</v>
      </c>
      <c r="B13079" s="1">
        <v>44305</v>
      </c>
      <c r="C13079">
        <v>2</v>
      </c>
    </row>
    <row r="13080" spans="1:3" ht="14.5" x14ac:dyDescent="0.35">
      <c r="A13080" s="104" t="s">
        <v>2735</v>
      </c>
      <c r="B13080" s="1">
        <v>44305</v>
      </c>
      <c r="C13080">
        <v>8</v>
      </c>
    </row>
    <row r="13081" spans="1:3" ht="14.5" x14ac:dyDescent="0.35">
      <c r="A13081" s="104" t="s">
        <v>2620</v>
      </c>
      <c r="B13081" s="1">
        <v>44305</v>
      </c>
      <c r="C13081">
        <v>2</v>
      </c>
    </row>
    <row r="13082" spans="1:3" ht="14.5" x14ac:dyDescent="0.35">
      <c r="A13082" s="104" t="s">
        <v>2664</v>
      </c>
      <c r="B13082" s="1">
        <v>44305</v>
      </c>
      <c r="C13082">
        <v>4</v>
      </c>
    </row>
    <row r="13083" spans="1:3" ht="14.5" x14ac:dyDescent="0.35">
      <c r="A13083" s="104" t="s">
        <v>2666</v>
      </c>
      <c r="B13083" s="1">
        <v>44305</v>
      </c>
      <c r="C13083">
        <v>2</v>
      </c>
    </row>
    <row r="13084" spans="1:3" ht="14.5" x14ac:dyDescent="0.35">
      <c r="A13084" s="104" t="s">
        <v>1922</v>
      </c>
      <c r="B13084" s="1">
        <v>44305</v>
      </c>
      <c r="C13084">
        <v>8</v>
      </c>
    </row>
    <row r="13085" spans="1:3" ht="14.5" x14ac:dyDescent="0.35">
      <c r="A13085" s="104" t="s">
        <v>1948</v>
      </c>
      <c r="B13085" s="1">
        <v>44305</v>
      </c>
      <c r="C13085">
        <v>2</v>
      </c>
    </row>
    <row r="13086" spans="1:3" ht="14.5" x14ac:dyDescent="0.35">
      <c r="A13086" s="104" t="s">
        <v>2668</v>
      </c>
      <c r="B13086" s="1">
        <v>44305</v>
      </c>
      <c r="C13086">
        <v>4</v>
      </c>
    </row>
    <row r="13087" spans="1:3" ht="14.5" x14ac:dyDescent="0.35">
      <c r="A13087" s="104" t="s">
        <v>2047</v>
      </c>
      <c r="B13087" s="1">
        <v>44305</v>
      </c>
      <c r="C13087">
        <v>8</v>
      </c>
    </row>
    <row r="13088" spans="1:3" ht="14.5" x14ac:dyDescent="0.35">
      <c r="A13088" s="104" t="s">
        <v>2284</v>
      </c>
      <c r="B13088" s="1">
        <v>44305</v>
      </c>
      <c r="C13088">
        <v>8</v>
      </c>
    </row>
    <row r="13089" spans="1:3" ht="14.5" x14ac:dyDescent="0.35">
      <c r="A13089" s="104" t="s">
        <v>3083</v>
      </c>
      <c r="B13089" s="1">
        <v>44305</v>
      </c>
      <c r="C13089">
        <v>6</v>
      </c>
    </row>
    <row r="13090" spans="1:3" ht="14.5" x14ac:dyDescent="0.35">
      <c r="A13090" s="104" t="s">
        <v>2896</v>
      </c>
      <c r="B13090" s="1">
        <v>44305</v>
      </c>
      <c r="C13090">
        <v>2</v>
      </c>
    </row>
    <row r="13091" spans="1:3" ht="14.5" x14ac:dyDescent="0.35">
      <c r="A13091" s="104" t="s">
        <v>1491</v>
      </c>
      <c r="B13091" s="1">
        <v>44305</v>
      </c>
      <c r="C13091">
        <v>16</v>
      </c>
    </row>
    <row r="13092" spans="1:3" ht="14.5" x14ac:dyDescent="0.35">
      <c r="A13092" s="104" t="s">
        <v>2897</v>
      </c>
      <c r="B13092" s="1">
        <v>44305</v>
      </c>
      <c r="C13092">
        <v>24</v>
      </c>
    </row>
    <row r="13093" spans="1:3" ht="14.5" x14ac:dyDescent="0.35">
      <c r="A13093" s="104" t="s">
        <v>3786</v>
      </c>
      <c r="B13093" s="1">
        <v>44305</v>
      </c>
      <c r="C13093">
        <v>8</v>
      </c>
    </row>
    <row r="13094" spans="1:3" ht="14.5" x14ac:dyDescent="0.35">
      <c r="A13094" s="104" t="s">
        <v>3786</v>
      </c>
      <c r="B13094" s="1">
        <v>44305</v>
      </c>
      <c r="C13094">
        <v>8</v>
      </c>
    </row>
    <row r="13095" spans="1:3" ht="14.5" x14ac:dyDescent="0.35">
      <c r="A13095" s="104" t="s">
        <v>2898</v>
      </c>
      <c r="B13095" s="1">
        <v>44305</v>
      </c>
      <c r="C13095">
        <v>8</v>
      </c>
    </row>
    <row r="13096" spans="1:3" ht="14.5" x14ac:dyDescent="0.35">
      <c r="A13096" s="104" t="s">
        <v>1586</v>
      </c>
      <c r="B13096" s="1">
        <v>44305</v>
      </c>
      <c r="C13096">
        <v>8</v>
      </c>
    </row>
    <row r="13097" spans="1:3" ht="14.5" x14ac:dyDescent="0.35">
      <c r="A13097" s="104" t="s">
        <v>2012</v>
      </c>
      <c r="B13097" s="1">
        <v>44305</v>
      </c>
      <c r="C13097">
        <v>4</v>
      </c>
    </row>
    <row r="13098" spans="1:3" ht="14.5" x14ac:dyDescent="0.35">
      <c r="A13098" s="104" t="s">
        <v>1966</v>
      </c>
      <c r="B13098" s="1">
        <v>44305</v>
      </c>
      <c r="C13098">
        <v>4</v>
      </c>
    </row>
    <row r="13099" spans="1:3" ht="14.5" x14ac:dyDescent="0.35">
      <c r="A13099" s="104" t="s">
        <v>4083</v>
      </c>
      <c r="B13099" s="1">
        <v>44305</v>
      </c>
      <c r="C13099">
        <v>8</v>
      </c>
    </row>
    <row r="13100" spans="1:3" ht="14.5" x14ac:dyDescent="0.35">
      <c r="A13100" s="104" t="s">
        <v>1710</v>
      </c>
      <c r="B13100" s="1">
        <v>44305</v>
      </c>
      <c r="C13100">
        <v>4</v>
      </c>
    </row>
    <row r="13101" spans="1:3" ht="14.5" x14ac:dyDescent="0.35">
      <c r="A13101" s="104" t="s">
        <v>1570</v>
      </c>
      <c r="B13101" s="1">
        <v>44305</v>
      </c>
      <c r="C13101">
        <v>16</v>
      </c>
    </row>
    <row r="13102" spans="1:3" ht="14.5" x14ac:dyDescent="0.35">
      <c r="A13102" s="104" t="s">
        <v>1421</v>
      </c>
      <c r="B13102" s="1">
        <v>44305</v>
      </c>
      <c r="C13102">
        <v>16</v>
      </c>
    </row>
    <row r="13103" spans="1:3" ht="14.5" x14ac:dyDescent="0.35">
      <c r="A13103" s="104" t="s">
        <v>1589</v>
      </c>
      <c r="B13103" s="1">
        <v>44305</v>
      </c>
      <c r="C13103">
        <v>32</v>
      </c>
    </row>
    <row r="13104" spans="1:3" ht="14.5" x14ac:dyDescent="0.35">
      <c r="A13104" s="104" t="s">
        <v>60</v>
      </c>
      <c r="B13104" s="1">
        <v>44305</v>
      </c>
      <c r="C13104">
        <v>2</v>
      </c>
    </row>
    <row r="13105" spans="1:3" ht="14.5" x14ac:dyDescent="0.35">
      <c r="A13105" s="104" t="s">
        <v>64</v>
      </c>
      <c r="B13105" s="1">
        <v>44305</v>
      </c>
      <c r="C13105">
        <v>1</v>
      </c>
    </row>
    <row r="13106" spans="1:3" ht="14.5" x14ac:dyDescent="0.35">
      <c r="A13106" s="104" t="s">
        <v>1456</v>
      </c>
      <c r="B13106" s="1">
        <v>44305</v>
      </c>
      <c r="C13106">
        <v>8</v>
      </c>
    </row>
    <row r="13107" spans="1:3" ht="14.5" x14ac:dyDescent="0.35">
      <c r="A13107" s="104" t="s">
        <v>192</v>
      </c>
      <c r="B13107" s="1">
        <v>44305</v>
      </c>
      <c r="C13107">
        <v>8</v>
      </c>
    </row>
    <row r="13108" spans="1:3" ht="14.5" x14ac:dyDescent="0.35">
      <c r="A13108" s="104" t="s">
        <v>2034</v>
      </c>
      <c r="B13108" s="1">
        <v>44305</v>
      </c>
      <c r="C13108">
        <v>8</v>
      </c>
    </row>
    <row r="13109" spans="1:3" ht="14.5" x14ac:dyDescent="0.35">
      <c r="A13109" s="104" t="s">
        <v>181</v>
      </c>
      <c r="B13109" s="1">
        <v>44305</v>
      </c>
      <c r="C13109">
        <v>4</v>
      </c>
    </row>
    <row r="13110" spans="1:3" ht="14.5" x14ac:dyDescent="0.35">
      <c r="A13110" s="104" t="s">
        <v>1531</v>
      </c>
      <c r="B13110" s="1">
        <v>44305</v>
      </c>
      <c r="C13110">
        <v>16</v>
      </c>
    </row>
    <row r="13111" spans="1:3" ht="14.5" x14ac:dyDescent="0.35">
      <c r="A13111" s="104" t="s">
        <v>1346</v>
      </c>
      <c r="B13111" s="1">
        <v>44305</v>
      </c>
      <c r="C13111">
        <v>4</v>
      </c>
    </row>
    <row r="13112" spans="1:3" ht="14.5" x14ac:dyDescent="0.35">
      <c r="A13112" s="104" t="s">
        <v>1466</v>
      </c>
      <c r="B13112" s="1">
        <v>44305</v>
      </c>
      <c r="C13112">
        <v>16</v>
      </c>
    </row>
    <row r="13113" spans="1:3" ht="14.5" x14ac:dyDescent="0.35">
      <c r="A13113" s="104" t="s">
        <v>1468</v>
      </c>
      <c r="B13113" s="1">
        <v>44305</v>
      </c>
      <c r="C13113">
        <v>6</v>
      </c>
    </row>
    <row r="13114" spans="1:3" ht="14.5" x14ac:dyDescent="0.35">
      <c r="A13114" s="104" t="s">
        <v>1468</v>
      </c>
      <c r="B13114" s="1">
        <v>44305</v>
      </c>
      <c r="C13114">
        <v>2</v>
      </c>
    </row>
    <row r="13115" spans="1:3" ht="14.5" x14ac:dyDescent="0.35">
      <c r="A13115" s="104" t="s">
        <v>1470</v>
      </c>
      <c r="B13115" s="1">
        <v>44305</v>
      </c>
      <c r="C13115">
        <v>6</v>
      </c>
    </row>
    <row r="13116" spans="1:3" ht="14.5" x14ac:dyDescent="0.35">
      <c r="A13116" s="104" t="s">
        <v>9</v>
      </c>
      <c r="B13116" s="1">
        <v>44305</v>
      </c>
      <c r="C13116">
        <v>4</v>
      </c>
    </row>
    <row r="13117" spans="1:3" ht="14.5" x14ac:dyDescent="0.35">
      <c r="A13117" s="104" t="s">
        <v>3344</v>
      </c>
      <c r="B13117" s="1">
        <v>44305</v>
      </c>
      <c r="C13117">
        <v>2</v>
      </c>
    </row>
    <row r="13118" spans="1:3" ht="14.5" x14ac:dyDescent="0.35">
      <c r="A13118" s="104" t="s">
        <v>3398</v>
      </c>
      <c r="B13118" s="1">
        <v>44305</v>
      </c>
      <c r="C13118">
        <v>2</v>
      </c>
    </row>
    <row r="13119" spans="1:3" ht="14.5" x14ac:dyDescent="0.35">
      <c r="A13119" s="104" t="s">
        <v>2345</v>
      </c>
      <c r="B13119" s="1">
        <v>44305</v>
      </c>
      <c r="C13119">
        <v>3</v>
      </c>
    </row>
    <row r="13120" spans="1:3" ht="14.5" x14ac:dyDescent="0.35">
      <c r="A13120" s="104" t="s">
        <v>4085</v>
      </c>
      <c r="B13120" s="1">
        <v>44305</v>
      </c>
      <c r="C13120">
        <v>4</v>
      </c>
    </row>
    <row r="13121" spans="1:3" ht="14.5" x14ac:dyDescent="0.35">
      <c r="A13121" s="104" t="s">
        <v>2041</v>
      </c>
      <c r="B13121" s="1">
        <v>44305</v>
      </c>
      <c r="C13121">
        <v>40</v>
      </c>
    </row>
    <row r="13122" spans="1:3" ht="14.5" x14ac:dyDescent="0.35">
      <c r="A13122" s="104" t="s">
        <v>2041</v>
      </c>
      <c r="B13122" s="1">
        <v>44305</v>
      </c>
      <c r="C13122">
        <v>24</v>
      </c>
    </row>
    <row r="13123" spans="1:3" ht="14.5" x14ac:dyDescent="0.35">
      <c r="A13123" s="104" t="s">
        <v>1512</v>
      </c>
      <c r="B13123" s="1">
        <v>44305</v>
      </c>
      <c r="C13123">
        <v>1</v>
      </c>
    </row>
    <row r="13124" spans="1:3" ht="14.5" x14ac:dyDescent="0.35">
      <c r="A13124" s="104" t="s">
        <v>1512</v>
      </c>
      <c r="B13124" s="1">
        <v>44305</v>
      </c>
      <c r="C13124">
        <v>1</v>
      </c>
    </row>
    <row r="13125" spans="1:3" ht="14.5" x14ac:dyDescent="0.35">
      <c r="A13125" s="104" t="s">
        <v>1643</v>
      </c>
      <c r="B13125" s="1">
        <v>44305</v>
      </c>
      <c r="C13125">
        <v>3</v>
      </c>
    </row>
    <row r="13126" spans="1:3" ht="14.5" x14ac:dyDescent="0.35">
      <c r="A13126" s="104" t="s">
        <v>4086</v>
      </c>
      <c r="B13126" s="1">
        <v>44305</v>
      </c>
      <c r="C13126">
        <v>50</v>
      </c>
    </row>
    <row r="13127" spans="1:3" ht="14.5" x14ac:dyDescent="0.35">
      <c r="A13127" s="104" t="s">
        <v>1047</v>
      </c>
      <c r="B13127" s="1">
        <v>44305</v>
      </c>
      <c r="C13127">
        <v>50</v>
      </c>
    </row>
    <row r="13128" spans="1:3" ht="14.5" x14ac:dyDescent="0.35">
      <c r="A13128" s="104" t="s">
        <v>1643</v>
      </c>
      <c r="B13128" s="1">
        <v>44305</v>
      </c>
      <c r="C13128">
        <v>2</v>
      </c>
    </row>
    <row r="13129" spans="1:3" ht="14.5" x14ac:dyDescent="0.35">
      <c r="A13129" s="104" t="s">
        <v>3322</v>
      </c>
      <c r="B13129" s="1">
        <v>44305</v>
      </c>
      <c r="C13129">
        <v>1</v>
      </c>
    </row>
    <row r="13130" spans="1:3" ht="14.5" x14ac:dyDescent="0.35">
      <c r="A13130" s="104" t="s">
        <v>1583</v>
      </c>
      <c r="B13130" s="1">
        <v>44305</v>
      </c>
      <c r="C13130">
        <v>1</v>
      </c>
    </row>
    <row r="13131" spans="1:3" ht="14.5" x14ac:dyDescent="0.35">
      <c r="A13131" s="104" t="s">
        <v>1663</v>
      </c>
      <c r="B13131" s="1">
        <v>44305</v>
      </c>
      <c r="C13131">
        <v>1</v>
      </c>
    </row>
    <row r="13132" spans="1:3" ht="14.5" x14ac:dyDescent="0.35">
      <c r="A13132" s="104" t="s">
        <v>3700</v>
      </c>
      <c r="B13132" s="1">
        <v>44305</v>
      </c>
      <c r="C13132">
        <v>8</v>
      </c>
    </row>
    <row r="13133" spans="1:3" ht="14.5" x14ac:dyDescent="0.35">
      <c r="A13133" s="104" t="s">
        <v>2916</v>
      </c>
      <c r="B13133" s="1">
        <v>44305</v>
      </c>
      <c r="C13133">
        <v>4</v>
      </c>
    </row>
    <row r="13134" spans="1:3" ht="14.5" x14ac:dyDescent="0.35">
      <c r="A13134" s="104" t="s">
        <v>2595</v>
      </c>
      <c r="B13134" s="1">
        <v>44305</v>
      </c>
      <c r="C13134">
        <v>1</v>
      </c>
    </row>
    <row r="13135" spans="1:3" ht="14.5" x14ac:dyDescent="0.35">
      <c r="A13135" s="104" t="s">
        <v>2345</v>
      </c>
      <c r="B13135" s="1">
        <v>44305</v>
      </c>
      <c r="C13135">
        <v>16</v>
      </c>
    </row>
    <row r="13136" spans="1:3" ht="14.5" x14ac:dyDescent="0.35">
      <c r="A13136" s="104" t="s">
        <v>1636</v>
      </c>
      <c r="B13136" s="1">
        <v>44305</v>
      </c>
      <c r="C13136">
        <v>2</v>
      </c>
    </row>
    <row r="13137" spans="1:3" ht="14.5" x14ac:dyDescent="0.35">
      <c r="A13137" s="104" t="s">
        <v>2521</v>
      </c>
      <c r="B13137" s="1">
        <v>44305</v>
      </c>
      <c r="C13137">
        <v>2</v>
      </c>
    </row>
    <row r="13138" spans="1:3" ht="14.5" x14ac:dyDescent="0.35">
      <c r="A13138" s="104" t="s">
        <v>1931</v>
      </c>
      <c r="B13138" s="1">
        <v>44305</v>
      </c>
      <c r="C13138">
        <v>1</v>
      </c>
    </row>
    <row r="13139" spans="1:3" ht="14.5" x14ac:dyDescent="0.35">
      <c r="A13139" s="104" t="s">
        <v>2595</v>
      </c>
      <c r="B13139" s="1">
        <v>44305</v>
      </c>
      <c r="C13139">
        <v>2</v>
      </c>
    </row>
    <row r="13140" spans="1:3" ht="14.5" x14ac:dyDescent="0.35">
      <c r="A13140" s="104" t="s">
        <v>215</v>
      </c>
      <c r="B13140" s="1">
        <v>44305</v>
      </c>
      <c r="C13140">
        <v>2</v>
      </c>
    </row>
    <row r="13141" spans="1:3" ht="14.5" x14ac:dyDescent="0.35">
      <c r="A13141" s="104" t="s">
        <v>2816</v>
      </c>
      <c r="B13141" s="1">
        <v>44305</v>
      </c>
      <c r="C13141">
        <v>1</v>
      </c>
    </row>
    <row r="13142" spans="1:3" ht="14.5" x14ac:dyDescent="0.35">
      <c r="A13142" s="104" t="s">
        <v>1638</v>
      </c>
      <c r="B13142" s="1">
        <v>44305</v>
      </c>
      <c r="C13142">
        <v>1</v>
      </c>
    </row>
    <row r="13143" spans="1:3" ht="14.5" x14ac:dyDescent="0.35">
      <c r="A13143" s="104" t="s">
        <v>431</v>
      </c>
      <c r="B13143" s="1">
        <v>44305</v>
      </c>
      <c r="C13143">
        <v>20</v>
      </c>
    </row>
    <row r="13144" spans="1:3" ht="14.5" x14ac:dyDescent="0.35">
      <c r="A13144" s="104" t="s">
        <v>4087</v>
      </c>
      <c r="B13144" s="1">
        <v>44305</v>
      </c>
      <c r="C13144">
        <v>25</v>
      </c>
    </row>
    <row r="13145" spans="1:3" ht="14.5" x14ac:dyDescent="0.35">
      <c r="A13145" s="104" t="s">
        <v>2168</v>
      </c>
      <c r="B13145" s="1">
        <v>44305</v>
      </c>
      <c r="C13145">
        <v>32</v>
      </c>
    </row>
    <row r="13146" spans="1:3" ht="14.5" x14ac:dyDescent="0.35">
      <c r="A13146" s="104" t="s">
        <v>2265</v>
      </c>
      <c r="B13146" s="1">
        <v>44305</v>
      </c>
      <c r="C13146">
        <v>12</v>
      </c>
    </row>
    <row r="13147" spans="1:3" ht="14.5" x14ac:dyDescent="0.35">
      <c r="A13147" s="104" t="s">
        <v>2162</v>
      </c>
      <c r="B13147" s="1">
        <v>44305</v>
      </c>
      <c r="C13147">
        <v>16</v>
      </c>
    </row>
    <row r="13148" spans="1:3" ht="14.5" x14ac:dyDescent="0.35">
      <c r="A13148" s="104" t="s">
        <v>1863</v>
      </c>
      <c r="B13148" s="1">
        <v>44305</v>
      </c>
      <c r="C13148">
        <v>4</v>
      </c>
    </row>
    <row r="13149" spans="1:3" ht="14.5" x14ac:dyDescent="0.35">
      <c r="A13149" s="104" t="s">
        <v>1863</v>
      </c>
      <c r="B13149" s="1">
        <v>44305</v>
      </c>
      <c r="C13149">
        <v>28</v>
      </c>
    </row>
    <row r="13150" spans="1:3" ht="14.5" x14ac:dyDescent="0.35">
      <c r="A13150" s="104" t="s">
        <v>2021</v>
      </c>
      <c r="B13150" s="1">
        <v>44305</v>
      </c>
      <c r="C13150">
        <v>12</v>
      </c>
    </row>
    <row r="13151" spans="1:3" ht="14.5" x14ac:dyDescent="0.35">
      <c r="A13151" s="104" t="s">
        <v>2044</v>
      </c>
      <c r="B13151" s="1">
        <v>44305</v>
      </c>
      <c r="C13151">
        <v>16</v>
      </c>
    </row>
    <row r="13152" spans="1:3" ht="14.5" x14ac:dyDescent="0.35">
      <c r="A13152" s="104" t="s">
        <v>1710</v>
      </c>
      <c r="B13152" s="1">
        <v>44305</v>
      </c>
      <c r="C13152">
        <v>16</v>
      </c>
    </row>
    <row r="13153" spans="1:3" ht="14.5" x14ac:dyDescent="0.35">
      <c r="A13153" s="104" t="s">
        <v>2057</v>
      </c>
      <c r="B13153" s="1">
        <v>44305</v>
      </c>
      <c r="C13153">
        <v>16</v>
      </c>
    </row>
    <row r="13154" spans="1:3" ht="14.5" x14ac:dyDescent="0.35">
      <c r="A13154" s="104" t="s">
        <v>1821</v>
      </c>
      <c r="B13154" s="1">
        <v>44305</v>
      </c>
      <c r="C13154">
        <v>32</v>
      </c>
    </row>
    <row r="13155" spans="1:3" ht="14.5" x14ac:dyDescent="0.35">
      <c r="A13155" s="104" t="s">
        <v>2570</v>
      </c>
      <c r="B13155" s="1">
        <v>44305</v>
      </c>
      <c r="C13155">
        <v>8</v>
      </c>
    </row>
    <row r="13156" spans="1:3" ht="14.5" x14ac:dyDescent="0.35">
      <c r="A13156" s="104" t="s">
        <v>2016</v>
      </c>
      <c r="B13156" s="1">
        <v>44305</v>
      </c>
      <c r="C13156">
        <v>16</v>
      </c>
    </row>
    <row r="13157" spans="1:3" ht="14.5" x14ac:dyDescent="0.35">
      <c r="A13157" s="104" t="s">
        <v>1304</v>
      </c>
      <c r="B13157" s="1">
        <v>44305</v>
      </c>
      <c r="C13157">
        <v>100</v>
      </c>
    </row>
    <row r="13158" spans="1:3" ht="14.5" x14ac:dyDescent="0.35">
      <c r="A13158" s="104" t="s">
        <v>1554</v>
      </c>
      <c r="B13158" s="1">
        <v>44305</v>
      </c>
      <c r="C13158">
        <v>2</v>
      </c>
    </row>
    <row r="13159" spans="1:3" ht="14.5" x14ac:dyDescent="0.35">
      <c r="A13159" s="104" t="s">
        <v>2760</v>
      </c>
      <c r="B13159" s="1">
        <v>44305</v>
      </c>
      <c r="C13159">
        <v>1</v>
      </c>
    </row>
    <row r="13160" spans="1:3" ht="14.5" x14ac:dyDescent="0.35">
      <c r="A13160" s="104" t="s">
        <v>2591</v>
      </c>
      <c r="B13160" s="1">
        <v>44305</v>
      </c>
      <c r="C13160">
        <v>1</v>
      </c>
    </row>
    <row r="13161" spans="1:3" ht="14.5" x14ac:dyDescent="0.35">
      <c r="A13161" s="104" t="s">
        <v>4088</v>
      </c>
      <c r="B13161" s="1">
        <v>44305</v>
      </c>
      <c r="C13161">
        <v>1</v>
      </c>
    </row>
    <row r="13162" spans="1:3" ht="14.5" x14ac:dyDescent="0.35">
      <c r="A13162" s="104" t="s">
        <v>4088</v>
      </c>
      <c r="B13162" s="1">
        <v>44305</v>
      </c>
      <c r="C13162">
        <v>1</v>
      </c>
    </row>
    <row r="13163" spans="1:3" ht="14.5" x14ac:dyDescent="0.35">
      <c r="A13163" s="104" t="s">
        <v>1999</v>
      </c>
      <c r="B13163" s="1">
        <v>44305</v>
      </c>
      <c r="C13163">
        <v>250</v>
      </c>
    </row>
    <row r="13164" spans="1:3" ht="14.5" x14ac:dyDescent="0.35">
      <c r="A13164" s="104" t="s">
        <v>1714</v>
      </c>
      <c r="B13164" s="1">
        <v>44305</v>
      </c>
      <c r="C13164">
        <v>300</v>
      </c>
    </row>
    <row r="13165" spans="1:3" ht="14.5" x14ac:dyDescent="0.35">
      <c r="A13165" s="104" t="s">
        <v>4089</v>
      </c>
      <c r="B13165" s="1">
        <v>44305</v>
      </c>
      <c r="C13165">
        <v>30</v>
      </c>
    </row>
    <row r="13166" spans="1:3" ht="14.5" x14ac:dyDescent="0.35">
      <c r="A13166" s="104" t="s">
        <v>3663</v>
      </c>
      <c r="B13166" s="1">
        <v>44305</v>
      </c>
      <c r="C13166">
        <v>1</v>
      </c>
    </row>
    <row r="13167" spans="1:3" ht="14.5" x14ac:dyDescent="0.35">
      <c r="A13167" s="104" t="s">
        <v>2981</v>
      </c>
      <c r="B13167" s="1">
        <v>44305</v>
      </c>
      <c r="C13167">
        <v>2</v>
      </c>
    </row>
    <row r="13168" spans="1:3" ht="14.5" x14ac:dyDescent="0.35">
      <c r="A13168" s="104" t="s">
        <v>3662</v>
      </c>
      <c r="B13168" s="1">
        <v>44305</v>
      </c>
      <c r="C13168">
        <v>1</v>
      </c>
    </row>
    <row r="13169" spans="1:3" ht="14.5" x14ac:dyDescent="0.35">
      <c r="A13169" s="104" t="s">
        <v>2187</v>
      </c>
      <c r="B13169" s="1">
        <v>44305</v>
      </c>
      <c r="C13169">
        <v>3</v>
      </c>
    </row>
    <row r="13170" spans="1:3" ht="14.5" x14ac:dyDescent="0.35">
      <c r="A13170" s="104" t="s">
        <v>1298</v>
      </c>
      <c r="B13170" s="1">
        <v>44305</v>
      </c>
      <c r="C13170">
        <v>2</v>
      </c>
    </row>
    <row r="13171" spans="1:3" ht="14.5" x14ac:dyDescent="0.35">
      <c r="A13171" s="104" t="s">
        <v>3239</v>
      </c>
      <c r="B13171" s="1">
        <v>44305</v>
      </c>
      <c r="C13171">
        <v>1</v>
      </c>
    </row>
    <row r="13172" spans="1:3" ht="14.5" x14ac:dyDescent="0.35">
      <c r="A13172" s="104" t="s">
        <v>2214</v>
      </c>
      <c r="B13172" s="1">
        <v>44305</v>
      </c>
      <c r="C13172">
        <v>16</v>
      </c>
    </row>
    <row r="13173" spans="1:3" ht="14.5" x14ac:dyDescent="0.35">
      <c r="A13173" s="104" t="s">
        <v>2341</v>
      </c>
      <c r="B13173" s="1">
        <v>44305</v>
      </c>
      <c r="C13173">
        <v>48</v>
      </c>
    </row>
    <row r="13174" spans="1:3" ht="14.5" x14ac:dyDescent="0.35">
      <c r="A13174" s="104" t="s">
        <v>2161</v>
      </c>
      <c r="B13174" s="1">
        <v>44305</v>
      </c>
      <c r="C13174">
        <v>16</v>
      </c>
    </row>
    <row r="13175" spans="1:3" ht="14.5" x14ac:dyDescent="0.35">
      <c r="A13175" s="104" t="s">
        <v>1408</v>
      </c>
      <c r="B13175" s="1">
        <v>44305</v>
      </c>
      <c r="C13175">
        <v>16</v>
      </c>
    </row>
    <row r="13176" spans="1:3" ht="14.5" x14ac:dyDescent="0.35">
      <c r="A13176" s="104" t="s">
        <v>1809</v>
      </c>
      <c r="B13176" s="1">
        <v>44305</v>
      </c>
      <c r="C13176">
        <v>32</v>
      </c>
    </row>
    <row r="13177" spans="1:3" ht="14.5" x14ac:dyDescent="0.35">
      <c r="A13177" s="104" t="s">
        <v>1442</v>
      </c>
      <c r="B13177" s="1">
        <v>44305</v>
      </c>
      <c r="C13177">
        <v>16</v>
      </c>
    </row>
    <row r="13178" spans="1:3" ht="14.5" x14ac:dyDescent="0.35">
      <c r="A13178" s="104" t="s">
        <v>1710</v>
      </c>
      <c r="B13178" s="1">
        <v>44305</v>
      </c>
      <c r="C13178">
        <v>96</v>
      </c>
    </row>
    <row r="13179" spans="1:3" ht="14.5" x14ac:dyDescent="0.35">
      <c r="A13179" s="104" t="s">
        <v>1570</v>
      </c>
      <c r="B13179" s="1">
        <v>44305</v>
      </c>
      <c r="C13179">
        <v>64</v>
      </c>
    </row>
    <row r="13180" spans="1:3" ht="14.5" x14ac:dyDescent="0.35">
      <c r="A13180" s="104" t="s">
        <v>1808</v>
      </c>
      <c r="B13180" s="1">
        <v>44305</v>
      </c>
      <c r="C13180">
        <v>16</v>
      </c>
    </row>
    <row r="13181" spans="1:3" ht="14.5" x14ac:dyDescent="0.35">
      <c r="A13181" s="104" t="s">
        <v>2582</v>
      </c>
      <c r="B13181" s="1">
        <v>44305</v>
      </c>
      <c r="C13181">
        <v>1</v>
      </c>
    </row>
    <row r="13182" spans="1:3" ht="14.5" x14ac:dyDescent="0.35">
      <c r="A13182" s="104" t="s">
        <v>1356</v>
      </c>
      <c r="B13182" s="1">
        <v>44305</v>
      </c>
      <c r="C13182">
        <v>16</v>
      </c>
    </row>
    <row r="13183" spans="1:3" ht="14.5" x14ac:dyDescent="0.35">
      <c r="A13183" s="104" t="s">
        <v>3344</v>
      </c>
      <c r="B13183" s="1">
        <v>44305</v>
      </c>
      <c r="C13183">
        <v>1</v>
      </c>
    </row>
    <row r="13184" spans="1:3" ht="14.5" x14ac:dyDescent="0.35">
      <c r="A13184" s="104" t="s">
        <v>2226</v>
      </c>
      <c r="B13184" s="1">
        <v>44305</v>
      </c>
      <c r="C13184">
        <v>5</v>
      </c>
    </row>
    <row r="13185" spans="1:3" ht="14.5" x14ac:dyDescent="0.35">
      <c r="A13185" s="104" t="s">
        <v>2226</v>
      </c>
      <c r="B13185" s="1">
        <v>44305</v>
      </c>
      <c r="C13185">
        <v>19</v>
      </c>
    </row>
    <row r="13186" spans="1:3" ht="14.5" x14ac:dyDescent="0.35">
      <c r="A13186" s="104" t="s">
        <v>1466</v>
      </c>
      <c r="B13186" s="1">
        <v>44305</v>
      </c>
      <c r="C13186">
        <v>8</v>
      </c>
    </row>
    <row r="13187" spans="1:3" ht="14.5" x14ac:dyDescent="0.35">
      <c r="A13187" s="104" t="s">
        <v>2380</v>
      </c>
      <c r="B13187" s="1">
        <v>44305</v>
      </c>
      <c r="C13187">
        <v>1</v>
      </c>
    </row>
    <row r="13188" spans="1:3" ht="14.5" x14ac:dyDescent="0.35">
      <c r="A13188" s="104" t="s">
        <v>2193</v>
      </c>
      <c r="B13188" s="1">
        <v>44305</v>
      </c>
      <c r="C13188">
        <v>4</v>
      </c>
    </row>
    <row r="13189" spans="1:3" ht="14.5" x14ac:dyDescent="0.35">
      <c r="A13189" s="104" t="s">
        <v>2193</v>
      </c>
      <c r="B13189" s="1">
        <v>44305</v>
      </c>
      <c r="C13189">
        <v>1</v>
      </c>
    </row>
    <row r="13190" spans="1:3" ht="14.5" x14ac:dyDescent="0.35">
      <c r="A13190" s="104" t="s">
        <v>3322</v>
      </c>
      <c r="B13190" s="1">
        <v>44305</v>
      </c>
      <c r="C13190">
        <v>1</v>
      </c>
    </row>
    <row r="13191" spans="1:3" ht="14.5" x14ac:dyDescent="0.35">
      <c r="A13191" s="104" t="s">
        <v>3433</v>
      </c>
      <c r="B13191" s="1">
        <v>44305</v>
      </c>
      <c r="C13191">
        <v>1</v>
      </c>
    </row>
    <row r="13192" spans="1:3" ht="14.5" x14ac:dyDescent="0.35">
      <c r="A13192" s="104" t="s">
        <v>2361</v>
      </c>
      <c r="B13192" s="1">
        <v>44305</v>
      </c>
      <c r="C13192">
        <v>1</v>
      </c>
    </row>
    <row r="13193" spans="1:3" ht="14.5" x14ac:dyDescent="0.35">
      <c r="A13193" s="104" t="s">
        <v>2959</v>
      </c>
      <c r="B13193" s="1">
        <v>44306</v>
      </c>
      <c r="C13193">
        <v>2</v>
      </c>
    </row>
    <row r="13194" spans="1:3" ht="14.5" x14ac:dyDescent="0.35">
      <c r="A13194" s="104" t="s">
        <v>4090</v>
      </c>
      <c r="B13194" s="1">
        <v>44306</v>
      </c>
      <c r="C13194">
        <v>1</v>
      </c>
    </row>
    <row r="13195" spans="1:3" ht="14.5" x14ac:dyDescent="0.35">
      <c r="A13195" s="104" t="s">
        <v>4091</v>
      </c>
      <c r="B13195" s="1">
        <v>44306</v>
      </c>
      <c r="C13195">
        <v>5</v>
      </c>
    </row>
    <row r="13196" spans="1:3" ht="14.5" x14ac:dyDescent="0.35">
      <c r="A13196" s="104" t="s">
        <v>1380</v>
      </c>
      <c r="B13196" s="1">
        <v>44306</v>
      </c>
      <c r="C13196">
        <v>1000</v>
      </c>
    </row>
    <row r="13197" spans="1:3" ht="14.5" x14ac:dyDescent="0.35">
      <c r="A13197" s="104" t="s">
        <v>4092</v>
      </c>
      <c r="B13197" s="1">
        <v>44306</v>
      </c>
      <c r="C13197">
        <v>1</v>
      </c>
    </row>
    <row r="13198" spans="1:3" ht="14.5" x14ac:dyDescent="0.35">
      <c r="A13198" s="104" t="s">
        <v>602</v>
      </c>
      <c r="B13198" s="1">
        <v>44306</v>
      </c>
      <c r="C13198">
        <v>1</v>
      </c>
    </row>
    <row r="13199" spans="1:3" ht="14.5" x14ac:dyDescent="0.35">
      <c r="A13199" s="104" t="s">
        <v>1283</v>
      </c>
      <c r="B13199" s="1">
        <v>44306</v>
      </c>
      <c r="C13199">
        <v>3100</v>
      </c>
    </row>
    <row r="13200" spans="1:3" ht="14.5" x14ac:dyDescent="0.35">
      <c r="A13200" s="104" t="s">
        <v>1341</v>
      </c>
      <c r="B13200" s="1">
        <v>44306</v>
      </c>
      <c r="C13200">
        <v>1520</v>
      </c>
    </row>
    <row r="13201" spans="1:3" ht="14.5" x14ac:dyDescent="0.35">
      <c r="A13201" s="104" t="s">
        <v>603</v>
      </c>
      <c r="B13201" s="1">
        <v>44306</v>
      </c>
      <c r="C13201">
        <v>1</v>
      </c>
    </row>
    <row r="13202" spans="1:3" ht="14.5" x14ac:dyDescent="0.35">
      <c r="A13202" s="104" t="s">
        <v>607</v>
      </c>
      <c r="B13202" s="1">
        <v>44306</v>
      </c>
      <c r="C13202">
        <v>1</v>
      </c>
    </row>
    <row r="13203" spans="1:3" ht="14.5" x14ac:dyDescent="0.35">
      <c r="A13203" s="104" t="s">
        <v>1555</v>
      </c>
      <c r="B13203" s="1">
        <v>44306</v>
      </c>
      <c r="C13203">
        <v>100</v>
      </c>
    </row>
    <row r="13204" spans="1:3" ht="14.5" x14ac:dyDescent="0.35">
      <c r="A13204" s="104" t="s">
        <v>3455</v>
      </c>
      <c r="B13204" s="1">
        <v>44306</v>
      </c>
      <c r="C13204">
        <v>11</v>
      </c>
    </row>
    <row r="13205" spans="1:3" ht="14.5" x14ac:dyDescent="0.35">
      <c r="A13205" s="104" t="s">
        <v>3749</v>
      </c>
      <c r="B13205" s="1">
        <v>44306</v>
      </c>
      <c r="C13205">
        <v>1</v>
      </c>
    </row>
    <row r="13206" spans="1:3" ht="14.5" x14ac:dyDescent="0.35">
      <c r="A13206" s="104" t="s">
        <v>3455</v>
      </c>
      <c r="B13206" s="1">
        <v>44306</v>
      </c>
      <c r="C13206">
        <v>4</v>
      </c>
    </row>
    <row r="13207" spans="1:3" ht="14.5" x14ac:dyDescent="0.35">
      <c r="A13207" s="104" t="s">
        <v>1915</v>
      </c>
      <c r="B13207" s="1">
        <v>44306</v>
      </c>
      <c r="C13207">
        <v>400</v>
      </c>
    </row>
    <row r="13208" spans="1:3" ht="14.5" x14ac:dyDescent="0.35">
      <c r="A13208" s="104" t="s">
        <v>1341</v>
      </c>
      <c r="B13208" s="1">
        <v>44306</v>
      </c>
      <c r="C13208">
        <v>190</v>
      </c>
    </row>
    <row r="13209" spans="1:3" ht="14.5" x14ac:dyDescent="0.35">
      <c r="A13209" s="104" t="s">
        <v>4093</v>
      </c>
      <c r="B13209" s="1">
        <v>44306</v>
      </c>
      <c r="C13209">
        <v>1</v>
      </c>
    </row>
    <row r="13210" spans="1:3" ht="14.5" x14ac:dyDescent="0.35">
      <c r="A13210" s="104" t="s">
        <v>1960</v>
      </c>
      <c r="B13210" s="1">
        <v>44306</v>
      </c>
      <c r="C13210">
        <v>70</v>
      </c>
    </row>
    <row r="13211" spans="1:3" ht="14.5" x14ac:dyDescent="0.35">
      <c r="A13211" s="104" t="s">
        <v>358</v>
      </c>
      <c r="B13211" s="1">
        <v>44306</v>
      </c>
      <c r="C13211">
        <v>6</v>
      </c>
    </row>
    <row r="13212" spans="1:3" ht="14.5" x14ac:dyDescent="0.35">
      <c r="A13212" s="104" t="s">
        <v>1489</v>
      </c>
      <c r="B13212" s="1">
        <v>44306</v>
      </c>
      <c r="C13212">
        <v>3</v>
      </c>
    </row>
    <row r="13213" spans="1:3" ht="14.5" x14ac:dyDescent="0.35">
      <c r="A13213" s="104" t="s">
        <v>4094</v>
      </c>
      <c r="B13213" s="1">
        <v>44306</v>
      </c>
      <c r="C13213">
        <v>5</v>
      </c>
    </row>
    <row r="13214" spans="1:3" ht="14.5" x14ac:dyDescent="0.35">
      <c r="A13214" s="104" t="s">
        <v>604</v>
      </c>
      <c r="B13214" s="1">
        <v>44306</v>
      </c>
      <c r="C13214">
        <v>80</v>
      </c>
    </row>
    <row r="13215" spans="1:3" ht="14.5" x14ac:dyDescent="0.35">
      <c r="A13215" s="104" t="s">
        <v>1921</v>
      </c>
      <c r="B13215" s="1">
        <v>44306</v>
      </c>
      <c r="C13215">
        <v>16</v>
      </c>
    </row>
    <row r="13216" spans="1:3" ht="14.5" x14ac:dyDescent="0.35">
      <c r="A13216" s="104" t="s">
        <v>1921</v>
      </c>
      <c r="B13216" s="1">
        <v>44306</v>
      </c>
      <c r="C13216">
        <v>8</v>
      </c>
    </row>
    <row r="13217" spans="1:3" ht="14.5" x14ac:dyDescent="0.35">
      <c r="A13217" s="104" t="s">
        <v>91</v>
      </c>
      <c r="B13217" s="1">
        <v>44306</v>
      </c>
      <c r="C13217">
        <v>1</v>
      </c>
    </row>
    <row r="13218" spans="1:3" ht="14.5" x14ac:dyDescent="0.35">
      <c r="A13218" s="104" t="s">
        <v>2728</v>
      </c>
      <c r="B13218" s="1">
        <v>44306</v>
      </c>
      <c r="C13218">
        <v>10</v>
      </c>
    </row>
    <row r="13219" spans="1:3" ht="14.5" x14ac:dyDescent="0.35">
      <c r="A13219" s="104" t="s">
        <v>40</v>
      </c>
      <c r="B13219" s="1">
        <v>44306</v>
      </c>
      <c r="C13219">
        <v>1</v>
      </c>
    </row>
    <row r="13220" spans="1:3" ht="14.5" x14ac:dyDescent="0.35">
      <c r="A13220" s="104" t="s">
        <v>1921</v>
      </c>
      <c r="B13220" s="1">
        <v>44306</v>
      </c>
      <c r="C13220">
        <v>8</v>
      </c>
    </row>
    <row r="13221" spans="1:3" ht="14.5" x14ac:dyDescent="0.35">
      <c r="A13221" s="104" t="s">
        <v>3753</v>
      </c>
      <c r="B13221" s="1">
        <v>44306</v>
      </c>
      <c r="C13221">
        <v>8</v>
      </c>
    </row>
    <row r="13222" spans="1:3" ht="14.5" x14ac:dyDescent="0.35">
      <c r="A13222" s="104" t="s">
        <v>1522</v>
      </c>
      <c r="B13222" s="1">
        <v>44306</v>
      </c>
      <c r="C13222">
        <v>100</v>
      </c>
    </row>
    <row r="13223" spans="1:3" ht="14.5" x14ac:dyDescent="0.35">
      <c r="A13223" s="104" t="s">
        <v>2240</v>
      </c>
      <c r="B13223" s="1">
        <v>44306</v>
      </c>
      <c r="C13223">
        <v>50</v>
      </c>
    </row>
    <row r="13224" spans="1:3" ht="14.5" x14ac:dyDescent="0.35">
      <c r="A13224" s="104" t="s">
        <v>381</v>
      </c>
      <c r="B13224" s="1">
        <v>44306</v>
      </c>
      <c r="C13224">
        <v>1</v>
      </c>
    </row>
    <row r="13225" spans="1:3" ht="14.5" x14ac:dyDescent="0.35">
      <c r="A13225" s="104" t="s">
        <v>4095</v>
      </c>
      <c r="B13225" s="1">
        <v>44306</v>
      </c>
      <c r="C13225">
        <v>16</v>
      </c>
    </row>
    <row r="13226" spans="1:3" ht="14.5" x14ac:dyDescent="0.35">
      <c r="A13226" s="104" t="s">
        <v>2056</v>
      </c>
      <c r="B13226" s="1">
        <v>44306</v>
      </c>
      <c r="C13226">
        <v>4</v>
      </c>
    </row>
    <row r="13227" spans="1:3" ht="14.5" x14ac:dyDescent="0.35">
      <c r="A13227" s="104" t="s">
        <v>1526</v>
      </c>
      <c r="B13227" s="1">
        <v>44306</v>
      </c>
      <c r="C13227">
        <v>50</v>
      </c>
    </row>
    <row r="13228" spans="1:3" ht="14.5" x14ac:dyDescent="0.35">
      <c r="A13228" s="104" t="s">
        <v>1553</v>
      </c>
      <c r="B13228" s="1">
        <v>44306</v>
      </c>
      <c r="C13228">
        <v>50</v>
      </c>
    </row>
    <row r="13229" spans="1:3" ht="14.5" x14ac:dyDescent="0.35">
      <c r="A13229" s="104" t="s">
        <v>1787</v>
      </c>
      <c r="B13229" s="1">
        <v>44306</v>
      </c>
      <c r="C13229">
        <v>50</v>
      </c>
    </row>
    <row r="13230" spans="1:3" ht="14.5" x14ac:dyDescent="0.35">
      <c r="A13230" s="104" t="s">
        <v>4096</v>
      </c>
      <c r="B13230" s="1">
        <v>44306</v>
      </c>
      <c r="C13230">
        <v>2</v>
      </c>
    </row>
    <row r="13231" spans="1:3" ht="14.5" x14ac:dyDescent="0.35">
      <c r="A13231" s="104" t="s">
        <v>3378</v>
      </c>
      <c r="B13231" s="1">
        <v>44306</v>
      </c>
      <c r="C13231">
        <v>4</v>
      </c>
    </row>
    <row r="13232" spans="1:3" ht="14.5" x14ac:dyDescent="0.35">
      <c r="A13232" s="104" t="s">
        <v>3348</v>
      </c>
      <c r="B13232" s="1">
        <v>44306</v>
      </c>
      <c r="C13232">
        <v>1</v>
      </c>
    </row>
    <row r="13233" spans="1:3" ht="14.5" x14ac:dyDescent="0.35">
      <c r="A13233" s="104" t="s">
        <v>3349</v>
      </c>
      <c r="B13233" s="1">
        <v>44306</v>
      </c>
      <c r="C13233">
        <v>2</v>
      </c>
    </row>
    <row r="13234" spans="1:3" ht="14.5" x14ac:dyDescent="0.35">
      <c r="A13234" s="104" t="s">
        <v>3372</v>
      </c>
      <c r="B13234" s="1">
        <v>44306</v>
      </c>
      <c r="C13234">
        <v>1</v>
      </c>
    </row>
    <row r="13235" spans="1:3" ht="14.5" x14ac:dyDescent="0.35">
      <c r="A13235" s="104" t="s">
        <v>1543</v>
      </c>
      <c r="B13235" s="1">
        <v>44306</v>
      </c>
      <c r="C13235">
        <v>3</v>
      </c>
    </row>
    <row r="13236" spans="1:3" ht="14.5" x14ac:dyDescent="0.35">
      <c r="A13236" s="104" t="s">
        <v>2959</v>
      </c>
      <c r="B13236" s="1">
        <v>44306</v>
      </c>
      <c r="C13236">
        <v>4</v>
      </c>
    </row>
    <row r="13237" spans="1:3" ht="14.5" x14ac:dyDescent="0.35">
      <c r="A13237" s="104" t="s">
        <v>2963</v>
      </c>
      <c r="B13237" s="1">
        <v>44306</v>
      </c>
      <c r="C13237">
        <v>4</v>
      </c>
    </row>
    <row r="13238" spans="1:3" ht="14.5" x14ac:dyDescent="0.35">
      <c r="A13238" s="104" t="s">
        <v>3036</v>
      </c>
      <c r="B13238" s="1">
        <v>44306</v>
      </c>
      <c r="C13238">
        <v>2</v>
      </c>
    </row>
    <row r="13239" spans="1:3" ht="14.5" x14ac:dyDescent="0.35">
      <c r="A13239" s="104" t="s">
        <v>4097</v>
      </c>
      <c r="B13239" s="1">
        <v>44306</v>
      </c>
      <c r="C13239">
        <v>2</v>
      </c>
    </row>
    <row r="13240" spans="1:3" ht="14.5" x14ac:dyDescent="0.35">
      <c r="A13240" s="104" t="s">
        <v>4098</v>
      </c>
      <c r="B13240" s="1">
        <v>44306</v>
      </c>
      <c r="C13240">
        <v>12</v>
      </c>
    </row>
    <row r="13241" spans="1:3" ht="14.5" x14ac:dyDescent="0.35">
      <c r="A13241" s="104" t="s">
        <v>1880</v>
      </c>
      <c r="B13241" s="1">
        <v>44306</v>
      </c>
      <c r="C13241">
        <v>8</v>
      </c>
    </row>
    <row r="13242" spans="1:3" ht="14.5" x14ac:dyDescent="0.35">
      <c r="A13242" s="104" t="s">
        <v>2041</v>
      </c>
      <c r="B13242" s="1">
        <v>44306</v>
      </c>
      <c r="C13242">
        <v>2</v>
      </c>
    </row>
    <row r="13243" spans="1:3" ht="14.5" x14ac:dyDescent="0.35">
      <c r="A13243" s="104" t="s">
        <v>1279</v>
      </c>
      <c r="B13243" s="1">
        <v>44306</v>
      </c>
      <c r="C13243">
        <v>300</v>
      </c>
    </row>
    <row r="13244" spans="1:3" ht="14.5" x14ac:dyDescent="0.35">
      <c r="A13244" s="104" t="s">
        <v>3384</v>
      </c>
      <c r="B13244" s="1">
        <v>44306</v>
      </c>
      <c r="C13244">
        <v>3</v>
      </c>
    </row>
    <row r="13245" spans="1:3" ht="14.5" x14ac:dyDescent="0.35">
      <c r="A13245" s="104" t="s">
        <v>4099</v>
      </c>
      <c r="B13245" s="1">
        <v>44306</v>
      </c>
      <c r="C13245">
        <v>2</v>
      </c>
    </row>
    <row r="13246" spans="1:3" ht="14.5" x14ac:dyDescent="0.35">
      <c r="A13246" s="104" t="s">
        <v>1034</v>
      </c>
      <c r="B13246" s="1">
        <v>44306</v>
      </c>
      <c r="C13246">
        <v>6</v>
      </c>
    </row>
    <row r="13247" spans="1:3" ht="14.5" x14ac:dyDescent="0.35">
      <c r="A13247" s="104" t="s">
        <v>201</v>
      </c>
      <c r="B13247" s="1">
        <v>44306</v>
      </c>
      <c r="C13247">
        <v>1</v>
      </c>
    </row>
    <row r="13248" spans="1:3" ht="14.5" x14ac:dyDescent="0.35">
      <c r="A13248" s="104" t="s">
        <v>205</v>
      </c>
      <c r="B13248" s="1">
        <v>44306</v>
      </c>
      <c r="C13248">
        <v>1</v>
      </c>
    </row>
    <row r="13249" spans="1:3" ht="14.5" x14ac:dyDescent="0.35">
      <c r="A13249" s="104" t="s">
        <v>3321</v>
      </c>
      <c r="B13249" s="1">
        <v>44306</v>
      </c>
      <c r="C13249">
        <v>1</v>
      </c>
    </row>
    <row r="13250" spans="1:3" ht="14.5" x14ac:dyDescent="0.35">
      <c r="A13250" s="104" t="s">
        <v>1502</v>
      </c>
      <c r="B13250" s="1">
        <v>44306</v>
      </c>
      <c r="C13250">
        <v>400</v>
      </c>
    </row>
    <row r="13251" spans="1:3" ht="14.5" x14ac:dyDescent="0.35">
      <c r="A13251" s="104" t="s">
        <v>2493</v>
      </c>
      <c r="B13251" s="1">
        <v>44306</v>
      </c>
      <c r="C13251">
        <v>100</v>
      </c>
    </row>
    <row r="13252" spans="1:3" ht="14.5" x14ac:dyDescent="0.35">
      <c r="A13252" s="104" t="s">
        <v>1382</v>
      </c>
      <c r="B13252" s="1">
        <v>44306</v>
      </c>
      <c r="C13252">
        <v>800</v>
      </c>
    </row>
    <row r="13253" spans="1:3" ht="14.5" x14ac:dyDescent="0.35">
      <c r="A13253" s="104" t="s">
        <v>1382</v>
      </c>
      <c r="B13253" s="1">
        <v>44306</v>
      </c>
      <c r="C13253">
        <v>250</v>
      </c>
    </row>
    <row r="13254" spans="1:3" ht="14.5" x14ac:dyDescent="0.35">
      <c r="A13254" s="104" t="s">
        <v>2025</v>
      </c>
      <c r="B13254" s="1">
        <v>44306</v>
      </c>
      <c r="C13254">
        <v>3</v>
      </c>
    </row>
    <row r="13255" spans="1:3" ht="14.5" x14ac:dyDescent="0.35">
      <c r="A13255" s="104" t="s">
        <v>2025</v>
      </c>
      <c r="B13255" s="1">
        <v>44306</v>
      </c>
      <c r="C13255">
        <v>201</v>
      </c>
    </row>
    <row r="13256" spans="1:3" ht="14.5" x14ac:dyDescent="0.35">
      <c r="A13256" s="104" t="s">
        <v>1602</v>
      </c>
      <c r="B13256" s="1">
        <v>44306</v>
      </c>
      <c r="C13256">
        <v>100</v>
      </c>
    </row>
    <row r="13257" spans="1:3" ht="14.5" x14ac:dyDescent="0.35">
      <c r="A13257" s="104" t="s">
        <v>4101</v>
      </c>
      <c r="B13257" s="1">
        <v>44306</v>
      </c>
      <c r="C13257">
        <v>5</v>
      </c>
    </row>
    <row r="13258" spans="1:3" ht="14.5" x14ac:dyDescent="0.35">
      <c r="A13258" s="104" t="s">
        <v>1975</v>
      </c>
      <c r="B13258" s="1">
        <v>44306</v>
      </c>
      <c r="C13258">
        <v>25</v>
      </c>
    </row>
    <row r="13259" spans="1:3" ht="14.5" x14ac:dyDescent="0.35">
      <c r="A13259" s="104" t="s">
        <v>4102</v>
      </c>
      <c r="B13259" s="1">
        <v>44306</v>
      </c>
      <c r="C13259">
        <v>32</v>
      </c>
    </row>
    <row r="13260" spans="1:3" ht="14.5" x14ac:dyDescent="0.35">
      <c r="A13260" s="104" t="s">
        <v>1569</v>
      </c>
      <c r="B13260" s="1">
        <v>44306</v>
      </c>
      <c r="C13260">
        <v>20</v>
      </c>
    </row>
    <row r="13261" spans="1:3" ht="14.5" x14ac:dyDescent="0.35">
      <c r="A13261" s="104" t="s">
        <v>1569</v>
      </c>
      <c r="B13261" s="1">
        <v>44306</v>
      </c>
      <c r="C13261">
        <v>28</v>
      </c>
    </row>
    <row r="13262" spans="1:3" ht="14.5" x14ac:dyDescent="0.35">
      <c r="A13262" s="104" t="s">
        <v>262</v>
      </c>
      <c r="B13262" s="1">
        <v>44306</v>
      </c>
      <c r="C13262">
        <v>6</v>
      </c>
    </row>
    <row r="13263" spans="1:3" ht="14.5" x14ac:dyDescent="0.35">
      <c r="A13263" s="104" t="s">
        <v>1504</v>
      </c>
      <c r="B13263" s="1">
        <v>44306</v>
      </c>
      <c r="C13263">
        <v>32</v>
      </c>
    </row>
    <row r="13264" spans="1:3" ht="14.5" x14ac:dyDescent="0.35">
      <c r="A13264" s="104" t="s">
        <v>1556</v>
      </c>
      <c r="B13264" s="1">
        <v>44306</v>
      </c>
      <c r="C13264">
        <v>2</v>
      </c>
    </row>
    <row r="13265" spans="1:3" ht="14.5" x14ac:dyDescent="0.35">
      <c r="A13265" s="104" t="s">
        <v>4103</v>
      </c>
      <c r="B13265" s="1">
        <v>44306</v>
      </c>
      <c r="C13265">
        <v>8</v>
      </c>
    </row>
    <row r="13266" spans="1:3" ht="14.5" x14ac:dyDescent="0.35">
      <c r="A13266" s="104" t="s">
        <v>4104</v>
      </c>
      <c r="B13266" s="1">
        <v>44306</v>
      </c>
      <c r="C13266">
        <v>16</v>
      </c>
    </row>
    <row r="13267" spans="1:3" ht="14.5" x14ac:dyDescent="0.35">
      <c r="A13267" s="104" t="s">
        <v>3340</v>
      </c>
      <c r="B13267" s="1">
        <v>44306</v>
      </c>
      <c r="C13267">
        <v>2</v>
      </c>
    </row>
    <row r="13268" spans="1:3" ht="14.5" x14ac:dyDescent="0.35">
      <c r="A13268" s="105" t="s">
        <v>1035</v>
      </c>
      <c r="B13268" s="1">
        <v>44306</v>
      </c>
      <c r="C13268">
        <v>2</v>
      </c>
    </row>
    <row r="13269" spans="1:3" ht="14.5" x14ac:dyDescent="0.35">
      <c r="A13269" s="105" t="s">
        <v>1035</v>
      </c>
      <c r="B13269" s="1">
        <v>44306</v>
      </c>
      <c r="C13269">
        <v>2</v>
      </c>
    </row>
    <row r="13270" spans="1:3" ht="14.5" x14ac:dyDescent="0.35">
      <c r="A13270" s="105" t="s">
        <v>1036</v>
      </c>
      <c r="B13270" s="1">
        <v>44306</v>
      </c>
      <c r="C13270">
        <v>2</v>
      </c>
    </row>
    <row r="13271" spans="1:3" ht="14.5" x14ac:dyDescent="0.35">
      <c r="A13271" s="104" t="s">
        <v>4105</v>
      </c>
      <c r="B13271" s="1">
        <v>44306</v>
      </c>
      <c r="C13271">
        <v>2</v>
      </c>
    </row>
    <row r="13272" spans="1:3" ht="14.5" x14ac:dyDescent="0.35">
      <c r="A13272" s="104" t="s">
        <v>1811</v>
      </c>
      <c r="B13272" s="1">
        <v>44306</v>
      </c>
      <c r="C13272">
        <v>5</v>
      </c>
    </row>
    <row r="13273" spans="1:3" ht="14.5" x14ac:dyDescent="0.35">
      <c r="A13273" s="104" t="s">
        <v>2025</v>
      </c>
      <c r="B13273" s="1">
        <v>44306</v>
      </c>
      <c r="C13273">
        <v>1</v>
      </c>
    </row>
    <row r="13274" spans="1:3" ht="14.5" x14ac:dyDescent="0.35">
      <c r="A13274" s="104" t="s">
        <v>3888</v>
      </c>
      <c r="B13274" s="1">
        <v>44306</v>
      </c>
      <c r="C13274">
        <v>2</v>
      </c>
    </row>
    <row r="13275" spans="1:3" ht="14.5" x14ac:dyDescent="0.35">
      <c r="A13275" s="104" t="s">
        <v>2244</v>
      </c>
      <c r="B13275" s="1">
        <v>44306</v>
      </c>
      <c r="C13275">
        <v>4</v>
      </c>
    </row>
    <row r="13276" spans="1:3" ht="14.5" x14ac:dyDescent="0.35">
      <c r="A13276" s="104" t="s">
        <v>2244</v>
      </c>
      <c r="B13276" s="1">
        <v>44306</v>
      </c>
      <c r="C13276">
        <v>1</v>
      </c>
    </row>
    <row r="13277" spans="1:3" ht="14.5" x14ac:dyDescent="0.35">
      <c r="A13277" s="104" t="s">
        <v>1615</v>
      </c>
      <c r="B13277" s="1">
        <v>44306</v>
      </c>
      <c r="C13277">
        <v>1</v>
      </c>
    </row>
    <row r="13278" spans="1:3" ht="14.5" x14ac:dyDescent="0.35">
      <c r="A13278" s="104" t="s">
        <v>3742</v>
      </c>
      <c r="B13278" s="1">
        <v>44306</v>
      </c>
      <c r="C13278">
        <v>8</v>
      </c>
    </row>
    <row r="13279" spans="1:3" ht="14.5" x14ac:dyDescent="0.35">
      <c r="A13279" s="104" t="s">
        <v>2231</v>
      </c>
      <c r="B13279" s="1">
        <v>44306</v>
      </c>
      <c r="C13279">
        <v>16</v>
      </c>
    </row>
    <row r="13280" spans="1:3" ht="14.5" x14ac:dyDescent="0.35">
      <c r="A13280" s="105" t="s">
        <v>1037</v>
      </c>
      <c r="B13280" s="1">
        <v>44306</v>
      </c>
      <c r="C13280">
        <v>1</v>
      </c>
    </row>
    <row r="13281" spans="1:3" ht="14.5" x14ac:dyDescent="0.35">
      <c r="A13281" s="104" t="s">
        <v>1404</v>
      </c>
      <c r="B13281" s="1">
        <v>44306</v>
      </c>
      <c r="C13281">
        <v>1000</v>
      </c>
    </row>
    <row r="13282" spans="1:3" ht="14.5" x14ac:dyDescent="0.35">
      <c r="A13282" s="104" t="s">
        <v>2261</v>
      </c>
      <c r="B13282" s="1">
        <v>44306</v>
      </c>
      <c r="C13282">
        <v>150</v>
      </c>
    </row>
    <row r="13283" spans="1:3" ht="14.5" x14ac:dyDescent="0.35">
      <c r="A13283" s="104" t="s">
        <v>1495</v>
      </c>
      <c r="B13283" s="1">
        <v>44306</v>
      </c>
      <c r="C13283">
        <v>100</v>
      </c>
    </row>
    <row r="13284" spans="1:3" ht="14.5" x14ac:dyDescent="0.35">
      <c r="A13284" s="104" t="s">
        <v>1418</v>
      </c>
      <c r="B13284" s="1">
        <v>44306</v>
      </c>
      <c r="C13284">
        <v>80</v>
      </c>
    </row>
    <row r="13285" spans="1:3" ht="14.5" x14ac:dyDescent="0.35">
      <c r="A13285" s="104" t="s">
        <v>1806</v>
      </c>
      <c r="B13285" s="1">
        <v>44306</v>
      </c>
      <c r="C13285">
        <v>300</v>
      </c>
    </row>
    <row r="13286" spans="1:3" ht="14.5" x14ac:dyDescent="0.35">
      <c r="A13286" s="104" t="s">
        <v>4092</v>
      </c>
      <c r="B13286" s="1">
        <v>44306</v>
      </c>
      <c r="C13286">
        <v>2</v>
      </c>
    </row>
    <row r="13287" spans="1:3" ht="14.5" x14ac:dyDescent="0.35">
      <c r="A13287" s="104" t="s">
        <v>3838</v>
      </c>
      <c r="B13287" s="1">
        <v>44306</v>
      </c>
      <c r="C13287">
        <v>2</v>
      </c>
    </row>
    <row r="13288" spans="1:3" ht="14.5" x14ac:dyDescent="0.35">
      <c r="A13288" s="104" t="s">
        <v>1416</v>
      </c>
      <c r="B13288" s="1">
        <v>44306</v>
      </c>
      <c r="C13288">
        <v>100</v>
      </c>
    </row>
    <row r="13289" spans="1:3" ht="14.5" x14ac:dyDescent="0.35">
      <c r="A13289" s="105" t="s">
        <v>1038</v>
      </c>
      <c r="B13289" s="1">
        <v>44306</v>
      </c>
      <c r="C13289">
        <v>1</v>
      </c>
    </row>
    <row r="13290" spans="1:3" ht="14.5" x14ac:dyDescent="0.35">
      <c r="A13290" s="104" t="s">
        <v>3118</v>
      </c>
      <c r="B13290" s="1">
        <v>44306</v>
      </c>
      <c r="C13290">
        <v>1</v>
      </c>
    </row>
    <row r="13291" spans="1:3" ht="14.5" x14ac:dyDescent="0.35">
      <c r="A13291" s="106">
        <v>2754174</v>
      </c>
      <c r="B13291" s="1">
        <v>44306</v>
      </c>
      <c r="C13291">
        <v>1</v>
      </c>
    </row>
    <row r="13292" spans="1:3" ht="14.5" x14ac:dyDescent="0.35">
      <c r="A13292" s="104" t="s">
        <v>1599</v>
      </c>
      <c r="B13292" s="1">
        <v>44306</v>
      </c>
      <c r="C13292">
        <v>12</v>
      </c>
    </row>
    <row r="13293" spans="1:3" ht="14.5" x14ac:dyDescent="0.35">
      <c r="A13293" s="104" t="s">
        <v>2976</v>
      </c>
      <c r="B13293" s="1">
        <v>44306</v>
      </c>
      <c r="C13293">
        <v>12</v>
      </c>
    </row>
    <row r="13294" spans="1:3" ht="14.5" x14ac:dyDescent="0.35">
      <c r="A13294" s="104" t="s">
        <v>1570</v>
      </c>
      <c r="B13294" s="1">
        <v>44306</v>
      </c>
      <c r="C13294">
        <v>40</v>
      </c>
    </row>
    <row r="13295" spans="1:3" ht="14.5" x14ac:dyDescent="0.35">
      <c r="A13295" s="104" t="s">
        <v>1547</v>
      </c>
      <c r="B13295" s="1">
        <v>44306</v>
      </c>
      <c r="C13295">
        <v>80</v>
      </c>
    </row>
    <row r="13296" spans="1:3" ht="14.5" x14ac:dyDescent="0.35">
      <c r="A13296" s="104" t="s">
        <v>1431</v>
      </c>
      <c r="B13296" s="1">
        <v>44306</v>
      </c>
      <c r="C13296">
        <v>40</v>
      </c>
    </row>
    <row r="13297" spans="1:3" ht="14.5" x14ac:dyDescent="0.35">
      <c r="A13297" s="104" t="s">
        <v>4106</v>
      </c>
      <c r="B13297" s="1">
        <v>44306</v>
      </c>
      <c r="C13297">
        <v>40</v>
      </c>
    </row>
    <row r="13298" spans="1:3" ht="14.5" x14ac:dyDescent="0.35">
      <c r="A13298" s="104" t="s">
        <v>1794</v>
      </c>
      <c r="B13298" s="1">
        <v>44306</v>
      </c>
      <c r="C13298">
        <v>500</v>
      </c>
    </row>
    <row r="13299" spans="1:3" ht="14.5" x14ac:dyDescent="0.35">
      <c r="A13299" s="104" t="s">
        <v>1635</v>
      </c>
      <c r="B13299" s="1">
        <v>44306</v>
      </c>
      <c r="C13299">
        <v>500</v>
      </c>
    </row>
    <row r="13300" spans="1:3" ht="14.5" x14ac:dyDescent="0.35">
      <c r="A13300" s="104" t="s">
        <v>1746</v>
      </c>
      <c r="B13300" s="1">
        <v>44306</v>
      </c>
      <c r="C13300">
        <v>500</v>
      </c>
    </row>
    <row r="13301" spans="1:3" ht="14.5" x14ac:dyDescent="0.35">
      <c r="A13301" s="104" t="s">
        <v>2116</v>
      </c>
      <c r="B13301" s="1">
        <v>44306</v>
      </c>
      <c r="C13301">
        <v>100</v>
      </c>
    </row>
    <row r="13302" spans="1:3" ht="14.5" x14ac:dyDescent="0.35">
      <c r="A13302" s="104" t="s">
        <v>2374</v>
      </c>
      <c r="B13302" s="1">
        <v>44306</v>
      </c>
      <c r="C13302">
        <v>18</v>
      </c>
    </row>
    <row r="13303" spans="1:3" ht="14.5" x14ac:dyDescent="0.35">
      <c r="A13303" s="104" t="s">
        <v>4107</v>
      </c>
      <c r="B13303" s="1">
        <v>44306</v>
      </c>
      <c r="C13303">
        <v>24</v>
      </c>
    </row>
    <row r="13304" spans="1:3" ht="14.5" x14ac:dyDescent="0.35">
      <c r="A13304" s="104" t="s">
        <v>2232</v>
      </c>
      <c r="B13304" s="1">
        <v>44306</v>
      </c>
      <c r="C13304">
        <v>8</v>
      </c>
    </row>
    <row r="13305" spans="1:3" ht="14.5" x14ac:dyDescent="0.35">
      <c r="A13305" s="104" t="s">
        <v>2167</v>
      </c>
      <c r="B13305" s="1">
        <v>44306</v>
      </c>
      <c r="C13305">
        <v>6</v>
      </c>
    </row>
    <row r="13306" spans="1:3" ht="14.5" x14ac:dyDescent="0.35">
      <c r="A13306" s="104" t="s">
        <v>2167</v>
      </c>
      <c r="B13306" s="1">
        <v>44306</v>
      </c>
      <c r="C13306">
        <v>12</v>
      </c>
    </row>
    <row r="13307" spans="1:3" ht="14.5" x14ac:dyDescent="0.35">
      <c r="A13307" s="104" t="s">
        <v>2167</v>
      </c>
      <c r="B13307" s="1">
        <v>44306</v>
      </c>
      <c r="C13307">
        <v>6</v>
      </c>
    </row>
    <row r="13308" spans="1:3" ht="14.5" x14ac:dyDescent="0.35">
      <c r="A13308" s="104" t="s">
        <v>2205</v>
      </c>
      <c r="B13308" s="1">
        <v>44306</v>
      </c>
      <c r="C13308">
        <v>4</v>
      </c>
    </row>
    <row r="13309" spans="1:3" ht="14.5" x14ac:dyDescent="0.35">
      <c r="A13309" s="104" t="s">
        <v>4108</v>
      </c>
      <c r="B13309" s="1">
        <v>44306</v>
      </c>
      <c r="C13309">
        <v>8</v>
      </c>
    </row>
    <row r="13310" spans="1:3" ht="14.5" x14ac:dyDescent="0.35">
      <c r="A13310" s="104" t="s">
        <v>2120</v>
      </c>
      <c r="B13310" s="1">
        <v>44306</v>
      </c>
      <c r="C13310">
        <v>100</v>
      </c>
    </row>
    <row r="13311" spans="1:3" ht="14.5" x14ac:dyDescent="0.35">
      <c r="A13311" s="104" t="s">
        <v>2120</v>
      </c>
      <c r="B13311" s="1">
        <v>44306</v>
      </c>
      <c r="C13311">
        <v>100</v>
      </c>
    </row>
    <row r="13312" spans="1:3" ht="14.5" x14ac:dyDescent="0.35">
      <c r="A13312" s="104" t="s">
        <v>3197</v>
      </c>
      <c r="B13312" s="1">
        <v>44306</v>
      </c>
      <c r="C13312">
        <v>8</v>
      </c>
    </row>
    <row r="13313" spans="1:3" ht="14.5" x14ac:dyDescent="0.35">
      <c r="A13313" s="104" t="s">
        <v>3197</v>
      </c>
      <c r="B13313" s="1">
        <v>44306</v>
      </c>
      <c r="C13313">
        <v>32</v>
      </c>
    </row>
    <row r="13314" spans="1:3" ht="14.5" x14ac:dyDescent="0.35">
      <c r="A13314" s="104" t="s">
        <v>4109</v>
      </c>
      <c r="B13314" s="1">
        <v>44306</v>
      </c>
      <c r="C13314">
        <v>12</v>
      </c>
    </row>
    <row r="13315" spans="1:3" ht="14.5" x14ac:dyDescent="0.35">
      <c r="A13315" s="104" t="s">
        <v>2692</v>
      </c>
      <c r="B13315" s="1">
        <v>44306</v>
      </c>
      <c r="C13315">
        <v>24</v>
      </c>
    </row>
    <row r="13316" spans="1:3" ht="14.5" x14ac:dyDescent="0.35">
      <c r="A13316" s="104" t="s">
        <v>2692</v>
      </c>
      <c r="B13316" s="1">
        <v>44306</v>
      </c>
      <c r="C13316">
        <v>12</v>
      </c>
    </row>
    <row r="13317" spans="1:3" ht="14.5" x14ac:dyDescent="0.35">
      <c r="A13317" s="104" t="s">
        <v>3978</v>
      </c>
      <c r="B13317" s="1">
        <v>44306</v>
      </c>
      <c r="C13317">
        <v>18</v>
      </c>
    </row>
    <row r="13318" spans="1:3" ht="14.5" x14ac:dyDescent="0.35">
      <c r="A13318" s="104" t="s">
        <v>4110</v>
      </c>
      <c r="B13318" s="1">
        <v>44306</v>
      </c>
      <c r="C13318">
        <v>16</v>
      </c>
    </row>
    <row r="13319" spans="1:3" ht="14.5" x14ac:dyDescent="0.35">
      <c r="A13319" s="104" t="s">
        <v>4111</v>
      </c>
      <c r="B13319" s="1">
        <v>44306</v>
      </c>
      <c r="C13319">
        <v>16</v>
      </c>
    </row>
    <row r="13320" spans="1:3" ht="14.5" x14ac:dyDescent="0.35">
      <c r="A13320" s="104" t="s">
        <v>3503</v>
      </c>
      <c r="B13320" s="1">
        <v>44306</v>
      </c>
      <c r="C13320">
        <v>16</v>
      </c>
    </row>
    <row r="13321" spans="1:3" ht="14.5" x14ac:dyDescent="0.35">
      <c r="A13321" s="104" t="s">
        <v>1752</v>
      </c>
      <c r="B13321" s="1">
        <v>44306</v>
      </c>
      <c r="C13321">
        <v>16</v>
      </c>
    </row>
    <row r="13322" spans="1:3" ht="14.5" x14ac:dyDescent="0.35">
      <c r="A13322" s="104" t="s">
        <v>42</v>
      </c>
      <c r="B13322" s="1">
        <v>44306</v>
      </c>
      <c r="C13322">
        <v>24</v>
      </c>
    </row>
    <row r="13323" spans="1:3" ht="14.5" x14ac:dyDescent="0.35">
      <c r="A13323" s="104" t="s">
        <v>1963</v>
      </c>
      <c r="B13323" s="1">
        <v>44306</v>
      </c>
      <c r="C13323">
        <v>24</v>
      </c>
    </row>
    <row r="13324" spans="1:3" ht="14.5" x14ac:dyDescent="0.35">
      <c r="A13324" s="104" t="s">
        <v>2164</v>
      </c>
      <c r="B13324" s="1">
        <v>44306</v>
      </c>
      <c r="C13324">
        <v>16</v>
      </c>
    </row>
    <row r="13325" spans="1:3" ht="14.5" x14ac:dyDescent="0.35">
      <c r="A13325" s="104" t="s">
        <v>2164</v>
      </c>
      <c r="B13325" s="1">
        <v>44306</v>
      </c>
      <c r="C13325">
        <v>8</v>
      </c>
    </row>
    <row r="13326" spans="1:3" ht="14.5" x14ac:dyDescent="0.35">
      <c r="A13326" s="104" t="s">
        <v>4112</v>
      </c>
      <c r="B13326" s="1">
        <v>44306</v>
      </c>
      <c r="C13326">
        <v>24</v>
      </c>
    </row>
    <row r="13327" spans="1:3" ht="14.5" x14ac:dyDescent="0.35">
      <c r="A13327" s="104" t="s">
        <v>4113</v>
      </c>
      <c r="B13327" s="1">
        <v>44306</v>
      </c>
      <c r="C13327">
        <v>24</v>
      </c>
    </row>
    <row r="13328" spans="1:3" ht="14.5" x14ac:dyDescent="0.35">
      <c r="A13328" s="104" t="s">
        <v>2989</v>
      </c>
      <c r="B13328" s="1">
        <v>44306</v>
      </c>
      <c r="C13328">
        <v>32</v>
      </c>
    </row>
    <row r="13329" spans="1:3" ht="14.5" x14ac:dyDescent="0.35">
      <c r="A13329" s="104" t="s">
        <v>2409</v>
      </c>
      <c r="B13329" s="1">
        <v>44306</v>
      </c>
      <c r="C13329">
        <v>24</v>
      </c>
    </row>
    <row r="13330" spans="1:3" ht="14.5" x14ac:dyDescent="0.35">
      <c r="A13330" s="104" t="s">
        <v>4114</v>
      </c>
      <c r="B13330" s="1">
        <v>44306</v>
      </c>
      <c r="C13330">
        <v>24</v>
      </c>
    </row>
    <row r="13331" spans="1:3" ht="14.5" x14ac:dyDescent="0.35">
      <c r="A13331" s="104" t="s">
        <v>2414</v>
      </c>
      <c r="B13331" s="1">
        <v>44306</v>
      </c>
      <c r="C13331">
        <v>8</v>
      </c>
    </row>
    <row r="13332" spans="1:3" ht="14.5" x14ac:dyDescent="0.35">
      <c r="A13332" s="104" t="s">
        <v>2414</v>
      </c>
      <c r="B13332" s="1">
        <v>44306</v>
      </c>
      <c r="C13332">
        <v>92</v>
      </c>
    </row>
    <row r="13333" spans="1:3" ht="14.5" x14ac:dyDescent="0.35">
      <c r="A13333" s="104" t="s">
        <v>4115</v>
      </c>
      <c r="B13333" s="1">
        <v>44306</v>
      </c>
      <c r="C13333">
        <v>32</v>
      </c>
    </row>
    <row r="13334" spans="1:3" ht="14.5" x14ac:dyDescent="0.35">
      <c r="A13334" s="104" t="s">
        <v>4115</v>
      </c>
      <c r="B13334" s="1">
        <v>44306</v>
      </c>
      <c r="C13334">
        <v>16</v>
      </c>
    </row>
    <row r="13335" spans="1:3" ht="14.5" x14ac:dyDescent="0.35">
      <c r="A13335" s="104" t="s">
        <v>4116</v>
      </c>
      <c r="B13335" s="1">
        <v>44306</v>
      </c>
      <c r="C13335">
        <v>5</v>
      </c>
    </row>
    <row r="13336" spans="1:3" ht="14.5" x14ac:dyDescent="0.35">
      <c r="A13336" s="104" t="s">
        <v>174</v>
      </c>
      <c r="B13336" s="1">
        <v>44306</v>
      </c>
      <c r="C13336">
        <v>20</v>
      </c>
    </row>
    <row r="13337" spans="1:3" ht="14.5" x14ac:dyDescent="0.35">
      <c r="A13337" s="104" t="s">
        <v>174</v>
      </c>
      <c r="B13337" s="1">
        <v>44306</v>
      </c>
      <c r="C13337">
        <v>4</v>
      </c>
    </row>
    <row r="13338" spans="1:3" ht="14.5" x14ac:dyDescent="0.35">
      <c r="A13338" s="104" t="s">
        <v>245</v>
      </c>
      <c r="B13338" s="1">
        <v>44306</v>
      </c>
      <c r="C13338">
        <v>24</v>
      </c>
    </row>
    <row r="13339" spans="1:3" ht="14.5" x14ac:dyDescent="0.35">
      <c r="A13339" s="104" t="s">
        <v>2163</v>
      </c>
      <c r="B13339" s="1">
        <v>44306</v>
      </c>
      <c r="C13339">
        <v>12</v>
      </c>
    </row>
    <row r="13340" spans="1:3" ht="14.5" x14ac:dyDescent="0.35">
      <c r="A13340" s="104" t="s">
        <v>1543</v>
      </c>
      <c r="B13340" s="1">
        <v>44306</v>
      </c>
      <c r="C13340">
        <v>2</v>
      </c>
    </row>
    <row r="13341" spans="1:3" ht="14.5" x14ac:dyDescent="0.35">
      <c r="A13341" s="104" t="s">
        <v>3569</v>
      </c>
      <c r="B13341" s="1">
        <v>44306</v>
      </c>
      <c r="C13341">
        <v>2</v>
      </c>
    </row>
    <row r="13342" spans="1:3" ht="14.5" x14ac:dyDescent="0.35">
      <c r="A13342" s="104" t="s">
        <v>2033</v>
      </c>
      <c r="B13342" s="1">
        <v>44306</v>
      </c>
      <c r="C13342">
        <v>2</v>
      </c>
    </row>
    <row r="13343" spans="1:3" ht="14.5" x14ac:dyDescent="0.35">
      <c r="A13343" s="104" t="s">
        <v>2033</v>
      </c>
      <c r="B13343" s="1">
        <v>44306</v>
      </c>
      <c r="C13343">
        <v>3</v>
      </c>
    </row>
    <row r="13344" spans="1:3" ht="14.5" x14ac:dyDescent="0.35">
      <c r="A13344" s="104" t="s">
        <v>2177</v>
      </c>
      <c r="B13344" s="1">
        <v>44306</v>
      </c>
      <c r="C13344">
        <v>2</v>
      </c>
    </row>
    <row r="13345" spans="1:3" ht="14.5" x14ac:dyDescent="0.35">
      <c r="A13345" s="104" t="s">
        <v>2030</v>
      </c>
      <c r="B13345" s="1">
        <v>44306</v>
      </c>
      <c r="C13345">
        <v>8</v>
      </c>
    </row>
    <row r="13346" spans="1:3" ht="14.5" x14ac:dyDescent="0.35">
      <c r="A13346" s="104" t="s">
        <v>2258</v>
      </c>
      <c r="B13346" s="1">
        <v>44306</v>
      </c>
      <c r="C13346">
        <v>50</v>
      </c>
    </row>
    <row r="13347" spans="1:3" ht="14.5" x14ac:dyDescent="0.35">
      <c r="A13347" s="104" t="s">
        <v>1524</v>
      </c>
      <c r="B13347" s="1">
        <v>44306</v>
      </c>
      <c r="C13347">
        <v>10</v>
      </c>
    </row>
    <row r="13348" spans="1:3" ht="14.5" x14ac:dyDescent="0.35">
      <c r="A13348" s="104" t="s">
        <v>1336</v>
      </c>
      <c r="B13348" s="1">
        <v>44306</v>
      </c>
      <c r="C13348">
        <v>2000</v>
      </c>
    </row>
    <row r="13349" spans="1:3" ht="14.5" x14ac:dyDescent="0.35">
      <c r="A13349" s="104" t="s">
        <v>3621</v>
      </c>
      <c r="B13349" s="1">
        <v>44306</v>
      </c>
      <c r="C13349">
        <v>1</v>
      </c>
    </row>
    <row r="13350" spans="1:3" ht="14.5" x14ac:dyDescent="0.35">
      <c r="A13350" s="104" t="s">
        <v>3621</v>
      </c>
      <c r="B13350" s="1">
        <v>44306</v>
      </c>
      <c r="C13350">
        <v>6</v>
      </c>
    </row>
    <row r="13351" spans="1:3" ht="14.5" x14ac:dyDescent="0.35">
      <c r="A13351" s="104" t="s">
        <v>3621</v>
      </c>
      <c r="B13351" s="1">
        <v>44306</v>
      </c>
      <c r="C13351">
        <v>2</v>
      </c>
    </row>
    <row r="13352" spans="1:3" ht="14.5" x14ac:dyDescent="0.35">
      <c r="A13352" s="104" t="s">
        <v>3621</v>
      </c>
      <c r="B13352" s="1">
        <v>44306</v>
      </c>
      <c r="C13352">
        <v>4</v>
      </c>
    </row>
    <row r="13353" spans="1:3" ht="14.5" x14ac:dyDescent="0.35">
      <c r="A13353" s="104" t="s">
        <v>4117</v>
      </c>
      <c r="B13353" s="1">
        <v>44306</v>
      </c>
      <c r="C13353">
        <v>2</v>
      </c>
    </row>
    <row r="13354" spans="1:3" ht="14.5" x14ac:dyDescent="0.35">
      <c r="A13354" s="104" t="s">
        <v>1039</v>
      </c>
      <c r="B13354" s="1">
        <v>44306</v>
      </c>
      <c r="C13354">
        <v>40</v>
      </c>
    </row>
    <row r="13355" spans="1:3" ht="14.5" x14ac:dyDescent="0.35">
      <c r="A13355" s="104" t="s">
        <v>1039</v>
      </c>
      <c r="B13355" s="1">
        <v>44306</v>
      </c>
      <c r="C13355">
        <v>10</v>
      </c>
    </row>
    <row r="13356" spans="1:3" ht="14.5" x14ac:dyDescent="0.35">
      <c r="A13356" s="104" t="s">
        <v>2854</v>
      </c>
      <c r="B13356" s="1">
        <v>44306</v>
      </c>
      <c r="C13356">
        <v>1</v>
      </c>
    </row>
    <row r="13357" spans="1:3" ht="14.5" x14ac:dyDescent="0.35">
      <c r="A13357" s="104" t="s">
        <v>2854</v>
      </c>
      <c r="B13357" s="1">
        <v>44306</v>
      </c>
      <c r="C13357">
        <v>1</v>
      </c>
    </row>
    <row r="13358" spans="1:3" ht="14.5" x14ac:dyDescent="0.35">
      <c r="A13358" s="105" t="s">
        <v>1040</v>
      </c>
      <c r="B13358" s="1">
        <v>44306</v>
      </c>
      <c r="C13358">
        <v>5</v>
      </c>
    </row>
    <row r="13359" spans="1:3" ht="14.5" x14ac:dyDescent="0.35">
      <c r="A13359" s="104" t="s">
        <v>928</v>
      </c>
      <c r="B13359" s="1">
        <v>44306</v>
      </c>
      <c r="C13359">
        <v>40</v>
      </c>
    </row>
    <row r="13360" spans="1:3" ht="14.5" x14ac:dyDescent="0.35">
      <c r="A13360" s="104" t="s">
        <v>928</v>
      </c>
      <c r="B13360" s="1">
        <v>44306</v>
      </c>
      <c r="C13360">
        <v>20</v>
      </c>
    </row>
    <row r="13361" spans="1:3" ht="14.5" x14ac:dyDescent="0.35">
      <c r="A13361" s="104" t="s">
        <v>1925</v>
      </c>
      <c r="B13361" s="1">
        <v>44306</v>
      </c>
      <c r="C13361">
        <v>25</v>
      </c>
    </row>
    <row r="13362" spans="1:3" ht="14.5" x14ac:dyDescent="0.35">
      <c r="A13362" s="104" t="s">
        <v>1925</v>
      </c>
      <c r="B13362" s="1">
        <v>44306</v>
      </c>
      <c r="C13362">
        <v>25</v>
      </c>
    </row>
    <row r="13363" spans="1:3" ht="14.5" x14ac:dyDescent="0.35">
      <c r="A13363" s="104" t="s">
        <v>1664</v>
      </c>
      <c r="B13363" s="1">
        <v>44306</v>
      </c>
      <c r="C13363">
        <v>100</v>
      </c>
    </row>
    <row r="13364" spans="1:3" ht="14.5" x14ac:dyDescent="0.35">
      <c r="A13364" s="104" t="s">
        <v>1664</v>
      </c>
      <c r="B13364" s="1">
        <v>44306</v>
      </c>
      <c r="C13364">
        <v>200</v>
      </c>
    </row>
    <row r="13365" spans="1:3" ht="14.5" x14ac:dyDescent="0.35">
      <c r="A13365" s="104" t="s">
        <v>2329</v>
      </c>
      <c r="B13365" s="1">
        <v>44306</v>
      </c>
      <c r="C13365">
        <v>18</v>
      </c>
    </row>
    <row r="13366" spans="1:3" ht="14.5" x14ac:dyDescent="0.35">
      <c r="A13366" s="104" t="s">
        <v>1041</v>
      </c>
      <c r="B13366" s="1">
        <v>44306</v>
      </c>
      <c r="C13366">
        <v>480</v>
      </c>
    </row>
    <row r="13367" spans="1:3" ht="14.5" x14ac:dyDescent="0.35">
      <c r="A13367" s="104" t="s">
        <v>4118</v>
      </c>
      <c r="B13367" s="1">
        <v>44306</v>
      </c>
      <c r="C13367">
        <v>24</v>
      </c>
    </row>
    <row r="13368" spans="1:3" ht="14.5" x14ac:dyDescent="0.35">
      <c r="A13368" s="104" t="s">
        <v>4119</v>
      </c>
      <c r="B13368" s="1">
        <v>44306</v>
      </c>
      <c r="C13368">
        <v>24</v>
      </c>
    </row>
    <row r="13369" spans="1:3" ht="14.5" x14ac:dyDescent="0.35">
      <c r="A13369" s="104" t="s">
        <v>362</v>
      </c>
      <c r="B13369" s="1">
        <v>44306</v>
      </c>
      <c r="C13369">
        <v>240</v>
      </c>
    </row>
    <row r="13370" spans="1:3" ht="14.5" x14ac:dyDescent="0.35">
      <c r="A13370" s="104" t="s">
        <v>16</v>
      </c>
      <c r="B13370" s="1">
        <v>44306</v>
      </c>
      <c r="C13370">
        <v>2</v>
      </c>
    </row>
    <row r="13371" spans="1:3" ht="14.5" x14ac:dyDescent="0.35">
      <c r="A13371" s="104" t="s">
        <v>1974</v>
      </c>
      <c r="B13371" s="1">
        <v>44306</v>
      </c>
      <c r="C13371">
        <v>50</v>
      </c>
    </row>
    <row r="13372" spans="1:3" ht="14.5" x14ac:dyDescent="0.35">
      <c r="A13372" s="104" t="s">
        <v>1405</v>
      </c>
      <c r="B13372" s="1">
        <v>44306</v>
      </c>
      <c r="C13372">
        <v>24</v>
      </c>
    </row>
    <row r="13373" spans="1:3" ht="14.5" x14ac:dyDescent="0.35">
      <c r="A13373" s="104" t="s">
        <v>1434</v>
      </c>
      <c r="B13373" s="1">
        <v>44306</v>
      </c>
      <c r="C13373">
        <v>24</v>
      </c>
    </row>
    <row r="13374" spans="1:3" ht="14.5" x14ac:dyDescent="0.35">
      <c r="A13374" s="104" t="s">
        <v>3580</v>
      </c>
      <c r="B13374" s="1">
        <v>44306</v>
      </c>
      <c r="C13374">
        <v>8</v>
      </c>
    </row>
    <row r="13375" spans="1:3" ht="14.5" x14ac:dyDescent="0.35">
      <c r="A13375" s="104" t="s">
        <v>2543</v>
      </c>
      <c r="B13375" s="1">
        <v>44306</v>
      </c>
      <c r="C13375">
        <v>8</v>
      </c>
    </row>
    <row r="13376" spans="1:3" ht="14.5" x14ac:dyDescent="0.35">
      <c r="A13376" s="104" t="s">
        <v>1928</v>
      </c>
      <c r="B13376" s="1">
        <v>44306</v>
      </c>
      <c r="C13376">
        <v>32</v>
      </c>
    </row>
    <row r="13377" spans="1:3" ht="14.5" x14ac:dyDescent="0.35">
      <c r="A13377" s="104" t="s">
        <v>9</v>
      </c>
      <c r="B13377" s="1">
        <v>44306</v>
      </c>
      <c r="C13377">
        <v>25</v>
      </c>
    </row>
    <row r="13378" spans="1:3" ht="14.5" x14ac:dyDescent="0.35">
      <c r="A13378" s="104" t="s">
        <v>2701</v>
      </c>
      <c r="B13378" s="1">
        <v>44306</v>
      </c>
      <c r="C13378">
        <v>2</v>
      </c>
    </row>
    <row r="13379" spans="1:3" ht="14.5" x14ac:dyDescent="0.35">
      <c r="A13379" s="104" t="s">
        <v>4120</v>
      </c>
      <c r="B13379" s="1">
        <v>44306</v>
      </c>
      <c r="C13379">
        <v>2</v>
      </c>
    </row>
    <row r="13380" spans="1:3" ht="14.5" x14ac:dyDescent="0.35">
      <c r="A13380" s="104" t="s">
        <v>2058</v>
      </c>
      <c r="B13380" s="1">
        <v>44306</v>
      </c>
      <c r="C13380">
        <v>32</v>
      </c>
    </row>
    <row r="13381" spans="1:3" ht="14.5" x14ac:dyDescent="0.35">
      <c r="A13381" s="104" t="s">
        <v>1616</v>
      </c>
      <c r="B13381" s="1">
        <v>44306</v>
      </c>
      <c r="C13381">
        <v>1</v>
      </c>
    </row>
    <row r="13382" spans="1:3" ht="14.5" x14ac:dyDescent="0.35">
      <c r="A13382" s="104" t="s">
        <v>2041</v>
      </c>
      <c r="B13382" s="1">
        <v>44306</v>
      </c>
      <c r="C13382">
        <v>22</v>
      </c>
    </row>
    <row r="13383" spans="1:3" ht="14.5" x14ac:dyDescent="0.35">
      <c r="A13383" s="104" t="s">
        <v>4121</v>
      </c>
      <c r="B13383" s="1">
        <v>44306</v>
      </c>
      <c r="C13383">
        <v>18</v>
      </c>
    </row>
    <row r="13384" spans="1:3" ht="14.5" x14ac:dyDescent="0.35">
      <c r="A13384" s="104" t="s">
        <v>556</v>
      </c>
      <c r="B13384" s="1">
        <v>44306</v>
      </c>
      <c r="C13384">
        <v>1</v>
      </c>
    </row>
    <row r="13385" spans="1:3" ht="14.5" x14ac:dyDescent="0.35">
      <c r="A13385" s="104" t="s">
        <v>374</v>
      </c>
      <c r="B13385" s="1">
        <v>44306</v>
      </c>
      <c r="C13385">
        <v>2</v>
      </c>
    </row>
    <row r="13386" spans="1:3" ht="14.5" x14ac:dyDescent="0.35">
      <c r="A13386" s="104" t="s">
        <v>1042</v>
      </c>
      <c r="B13386" s="1">
        <v>44306</v>
      </c>
      <c r="C13386">
        <v>2</v>
      </c>
    </row>
    <row r="13387" spans="1:3" ht="14.5" x14ac:dyDescent="0.35">
      <c r="A13387" s="104" t="s">
        <v>4122</v>
      </c>
      <c r="B13387" s="1">
        <v>44306</v>
      </c>
      <c r="C13387">
        <v>1</v>
      </c>
    </row>
    <row r="13388" spans="1:3" ht="14.5" x14ac:dyDescent="0.35">
      <c r="A13388" s="104" t="s">
        <v>15</v>
      </c>
      <c r="B13388" s="1">
        <v>44306</v>
      </c>
      <c r="C13388">
        <v>1</v>
      </c>
    </row>
    <row r="13389" spans="1:3" ht="14.5" x14ac:dyDescent="0.35">
      <c r="A13389" s="104" t="s">
        <v>825</v>
      </c>
      <c r="B13389" s="1">
        <v>44306</v>
      </c>
      <c r="C13389">
        <v>3</v>
      </c>
    </row>
    <row r="13390" spans="1:3" ht="14.5" x14ac:dyDescent="0.35">
      <c r="A13390" s="104" t="s">
        <v>108</v>
      </c>
      <c r="B13390" s="1">
        <v>44306</v>
      </c>
      <c r="C13390">
        <v>3</v>
      </c>
    </row>
    <row r="13391" spans="1:3" ht="14.5" x14ac:dyDescent="0.35">
      <c r="A13391" s="104" t="s">
        <v>16</v>
      </c>
      <c r="B13391" s="1">
        <v>44306</v>
      </c>
      <c r="C13391">
        <v>1</v>
      </c>
    </row>
    <row r="13392" spans="1:3" ht="14.5" x14ac:dyDescent="0.35">
      <c r="A13392" s="104" t="s">
        <v>2771</v>
      </c>
      <c r="B13392" s="1">
        <v>44306</v>
      </c>
      <c r="C13392">
        <v>10</v>
      </c>
    </row>
    <row r="13393" spans="1:3" ht="14.5" x14ac:dyDescent="0.35">
      <c r="A13393" s="104" t="s">
        <v>18</v>
      </c>
      <c r="B13393" s="1">
        <v>44306</v>
      </c>
      <c r="C13393">
        <v>1</v>
      </c>
    </row>
    <row r="13394" spans="1:3" ht="14.5" x14ac:dyDescent="0.35">
      <c r="A13394" s="104" t="s">
        <v>1451</v>
      </c>
      <c r="B13394" s="1">
        <v>44306</v>
      </c>
      <c r="C13394">
        <v>100</v>
      </c>
    </row>
    <row r="13395" spans="1:3" ht="14.5" x14ac:dyDescent="0.35">
      <c r="A13395" s="104" t="s">
        <v>1356</v>
      </c>
      <c r="B13395" s="1">
        <v>44306</v>
      </c>
      <c r="C13395">
        <v>48</v>
      </c>
    </row>
    <row r="13396" spans="1:3" ht="14.5" x14ac:dyDescent="0.35">
      <c r="A13396" s="104" t="s">
        <v>1358</v>
      </c>
      <c r="B13396" s="1">
        <v>44306</v>
      </c>
      <c r="C13396">
        <v>16</v>
      </c>
    </row>
    <row r="13397" spans="1:3" ht="14.5" x14ac:dyDescent="0.35">
      <c r="A13397" s="104" t="s">
        <v>1450</v>
      </c>
      <c r="B13397" s="1">
        <v>44306</v>
      </c>
      <c r="C13397">
        <v>16</v>
      </c>
    </row>
    <row r="13398" spans="1:3" ht="14.5" x14ac:dyDescent="0.35">
      <c r="A13398" s="104" t="s">
        <v>1859</v>
      </c>
      <c r="B13398" s="1">
        <v>44306</v>
      </c>
      <c r="C13398">
        <v>16</v>
      </c>
    </row>
    <row r="13399" spans="1:3" ht="14.5" x14ac:dyDescent="0.35">
      <c r="A13399" s="104" t="s">
        <v>2219</v>
      </c>
      <c r="B13399" s="1">
        <v>44306</v>
      </c>
      <c r="C13399">
        <v>16</v>
      </c>
    </row>
    <row r="13400" spans="1:3" ht="14.5" x14ac:dyDescent="0.35">
      <c r="A13400" s="104" t="s">
        <v>1991</v>
      </c>
      <c r="B13400" s="1">
        <v>44306</v>
      </c>
      <c r="C13400">
        <v>8</v>
      </c>
    </row>
    <row r="13401" spans="1:3" ht="14.5" x14ac:dyDescent="0.35">
      <c r="A13401" s="104" t="s">
        <v>1929</v>
      </c>
      <c r="B13401" s="1">
        <v>44306</v>
      </c>
      <c r="C13401">
        <v>5</v>
      </c>
    </row>
    <row r="13402" spans="1:3" ht="14.5" x14ac:dyDescent="0.35">
      <c r="A13402" s="104" t="s">
        <v>1371</v>
      </c>
      <c r="B13402" s="1">
        <v>44306</v>
      </c>
      <c r="C13402">
        <v>1</v>
      </c>
    </row>
    <row r="13403" spans="1:3" ht="14.5" x14ac:dyDescent="0.35">
      <c r="A13403" s="104" t="s">
        <v>3028</v>
      </c>
      <c r="B13403" s="1">
        <v>44306</v>
      </c>
      <c r="C13403">
        <v>1</v>
      </c>
    </row>
    <row r="13404" spans="1:3" ht="14.5" x14ac:dyDescent="0.35">
      <c r="A13404" s="104" t="s">
        <v>4085</v>
      </c>
      <c r="B13404" s="1">
        <v>44306</v>
      </c>
      <c r="C13404">
        <v>16</v>
      </c>
    </row>
    <row r="13405" spans="1:3" ht="14.5" x14ac:dyDescent="0.35">
      <c r="A13405" s="104" t="s">
        <v>1660</v>
      </c>
      <c r="B13405" s="1">
        <v>44306</v>
      </c>
      <c r="C13405">
        <v>150</v>
      </c>
    </row>
    <row r="13406" spans="1:3" ht="14.5" x14ac:dyDescent="0.35">
      <c r="A13406" s="104" t="s">
        <v>3788</v>
      </c>
      <c r="B13406" s="1">
        <v>44306</v>
      </c>
      <c r="C13406">
        <v>4</v>
      </c>
    </row>
    <row r="13407" spans="1:3" ht="14.5" x14ac:dyDescent="0.35">
      <c r="A13407" s="104" t="s">
        <v>3788</v>
      </c>
      <c r="B13407" s="1">
        <v>44306</v>
      </c>
      <c r="C13407">
        <v>8</v>
      </c>
    </row>
    <row r="13408" spans="1:3" ht="14.5" x14ac:dyDescent="0.35">
      <c r="A13408" s="104" t="s">
        <v>1755</v>
      </c>
      <c r="B13408" s="1">
        <v>44306</v>
      </c>
      <c r="C13408">
        <v>16</v>
      </c>
    </row>
    <row r="13409" spans="1:3" ht="14.5" x14ac:dyDescent="0.35">
      <c r="A13409" s="104" t="s">
        <v>3710</v>
      </c>
      <c r="B13409" s="1">
        <v>44306</v>
      </c>
      <c r="C13409">
        <v>8</v>
      </c>
    </row>
    <row r="13410" spans="1:3" ht="14.5" x14ac:dyDescent="0.35">
      <c r="A13410" s="104" t="s">
        <v>1043</v>
      </c>
      <c r="B13410" s="1">
        <v>44306</v>
      </c>
      <c r="C13410">
        <v>4</v>
      </c>
    </row>
    <row r="13411" spans="1:3" ht="14.5" x14ac:dyDescent="0.35">
      <c r="A13411" s="104" t="s">
        <v>398</v>
      </c>
      <c r="B13411" s="1">
        <v>44306</v>
      </c>
      <c r="C13411">
        <v>16</v>
      </c>
    </row>
    <row r="13412" spans="1:3" ht="14.5" x14ac:dyDescent="0.35">
      <c r="A13412" s="104" t="s">
        <v>1538</v>
      </c>
      <c r="B13412" s="1">
        <v>44306</v>
      </c>
      <c r="C13412">
        <v>100</v>
      </c>
    </row>
    <row r="13413" spans="1:3" ht="14.5" x14ac:dyDescent="0.35">
      <c r="A13413" s="104" t="s">
        <v>2036</v>
      </c>
      <c r="B13413" s="1">
        <v>44306</v>
      </c>
      <c r="C13413">
        <v>32</v>
      </c>
    </row>
    <row r="13414" spans="1:3" ht="14.5" x14ac:dyDescent="0.35">
      <c r="A13414" s="104" t="s">
        <v>4010</v>
      </c>
      <c r="B13414" s="1">
        <v>44306</v>
      </c>
      <c r="C13414">
        <v>16</v>
      </c>
    </row>
    <row r="13415" spans="1:3" ht="14.5" x14ac:dyDescent="0.35">
      <c r="A13415" s="104" t="s">
        <v>2880</v>
      </c>
      <c r="B13415" s="1">
        <v>44306</v>
      </c>
      <c r="C13415">
        <v>2</v>
      </c>
    </row>
    <row r="13416" spans="1:3" ht="14.5" x14ac:dyDescent="0.35">
      <c r="A13416" s="104" t="s">
        <v>1922</v>
      </c>
      <c r="B13416" s="1">
        <v>44306</v>
      </c>
      <c r="C13416">
        <v>8</v>
      </c>
    </row>
    <row r="13417" spans="1:3" ht="14.5" x14ac:dyDescent="0.35">
      <c r="A13417" s="104" t="s">
        <v>2211</v>
      </c>
      <c r="B13417" s="1">
        <v>44306</v>
      </c>
      <c r="C13417">
        <v>8</v>
      </c>
    </row>
    <row r="13418" spans="1:3" ht="14.5" x14ac:dyDescent="0.35">
      <c r="A13418" s="104" t="s">
        <v>1879</v>
      </c>
      <c r="B13418" s="1">
        <v>44306</v>
      </c>
      <c r="C13418">
        <v>8</v>
      </c>
    </row>
    <row r="13419" spans="1:3" ht="14.5" x14ac:dyDescent="0.35">
      <c r="A13419" s="104" t="s">
        <v>3012</v>
      </c>
      <c r="B13419" s="1">
        <v>44306</v>
      </c>
      <c r="C13419">
        <v>2</v>
      </c>
    </row>
    <row r="13420" spans="1:3" ht="14.5" x14ac:dyDescent="0.35">
      <c r="A13420" s="104" t="s">
        <v>2563</v>
      </c>
      <c r="B13420" s="1">
        <v>44306</v>
      </c>
      <c r="C13420">
        <v>8</v>
      </c>
    </row>
    <row r="13421" spans="1:3" ht="14.5" x14ac:dyDescent="0.35">
      <c r="A13421" s="104" t="s">
        <v>2749</v>
      </c>
      <c r="B13421" s="1">
        <v>44306</v>
      </c>
      <c r="C13421">
        <v>8</v>
      </c>
    </row>
    <row r="13422" spans="1:3" ht="14.5" x14ac:dyDescent="0.35">
      <c r="A13422" s="104" t="s">
        <v>1491</v>
      </c>
      <c r="B13422" s="1">
        <v>44306</v>
      </c>
      <c r="C13422">
        <v>16</v>
      </c>
    </row>
    <row r="13423" spans="1:3" ht="14.5" x14ac:dyDescent="0.35">
      <c r="A13423" s="104" t="s">
        <v>1408</v>
      </c>
      <c r="B13423" s="1">
        <v>44306</v>
      </c>
      <c r="C13423">
        <v>32</v>
      </c>
    </row>
    <row r="13424" spans="1:3" ht="14.5" x14ac:dyDescent="0.35">
      <c r="A13424" s="104" t="s">
        <v>1862</v>
      </c>
      <c r="B13424" s="1">
        <v>44306</v>
      </c>
      <c r="C13424">
        <v>24</v>
      </c>
    </row>
    <row r="13425" spans="1:3" ht="14.5" x14ac:dyDescent="0.35">
      <c r="A13425" s="104" t="s">
        <v>1864</v>
      </c>
      <c r="B13425" s="1">
        <v>44306</v>
      </c>
      <c r="C13425">
        <v>16</v>
      </c>
    </row>
    <row r="13426" spans="1:3" ht="14.5" x14ac:dyDescent="0.35">
      <c r="A13426" s="104" t="s">
        <v>1438</v>
      </c>
      <c r="B13426" s="1">
        <v>44306</v>
      </c>
      <c r="C13426">
        <v>16</v>
      </c>
    </row>
    <row r="13427" spans="1:3" ht="14.5" x14ac:dyDescent="0.35">
      <c r="A13427" s="104" t="s">
        <v>1954</v>
      </c>
      <c r="B13427" s="1">
        <v>44306</v>
      </c>
      <c r="C13427">
        <v>16</v>
      </c>
    </row>
    <row r="13428" spans="1:3" ht="14.5" x14ac:dyDescent="0.35">
      <c r="A13428" s="104" t="s">
        <v>1442</v>
      </c>
      <c r="B13428" s="1">
        <v>44306</v>
      </c>
      <c r="C13428">
        <v>16</v>
      </c>
    </row>
    <row r="13429" spans="1:3" ht="14.5" x14ac:dyDescent="0.35">
      <c r="A13429" s="104" t="s">
        <v>1445</v>
      </c>
      <c r="B13429" s="1">
        <v>44306</v>
      </c>
      <c r="C13429">
        <v>36</v>
      </c>
    </row>
    <row r="13430" spans="1:3" ht="14.5" x14ac:dyDescent="0.35">
      <c r="A13430" s="104" t="s">
        <v>1710</v>
      </c>
      <c r="B13430" s="1">
        <v>44306</v>
      </c>
      <c r="C13430">
        <v>16</v>
      </c>
    </row>
    <row r="13431" spans="1:3" ht="14.5" x14ac:dyDescent="0.35">
      <c r="A13431" s="104" t="s">
        <v>1571</v>
      </c>
      <c r="B13431" s="1">
        <v>44306</v>
      </c>
      <c r="C13431">
        <v>16</v>
      </c>
    </row>
    <row r="13432" spans="1:3" ht="14.5" x14ac:dyDescent="0.35">
      <c r="A13432" s="104" t="s">
        <v>1570</v>
      </c>
      <c r="B13432" s="1">
        <v>44306</v>
      </c>
      <c r="C13432">
        <v>16</v>
      </c>
    </row>
    <row r="13433" spans="1:3" ht="14.5" x14ac:dyDescent="0.35">
      <c r="A13433" s="104" t="s">
        <v>1421</v>
      </c>
      <c r="B13433" s="1">
        <v>44306</v>
      </c>
      <c r="C13433">
        <v>32</v>
      </c>
    </row>
    <row r="13434" spans="1:3" ht="14.5" x14ac:dyDescent="0.35">
      <c r="A13434" s="104" t="s">
        <v>1589</v>
      </c>
      <c r="B13434" s="1">
        <v>44306</v>
      </c>
      <c r="C13434">
        <v>16</v>
      </c>
    </row>
    <row r="13435" spans="1:3" ht="14.5" x14ac:dyDescent="0.35">
      <c r="A13435" s="104" t="s">
        <v>1656</v>
      </c>
      <c r="B13435" s="1">
        <v>44306</v>
      </c>
      <c r="C13435">
        <v>16</v>
      </c>
    </row>
    <row r="13436" spans="1:3" ht="14.5" x14ac:dyDescent="0.35">
      <c r="A13436" s="104" t="s">
        <v>1659</v>
      </c>
      <c r="B13436" s="1">
        <v>44306</v>
      </c>
      <c r="C13436">
        <v>8</v>
      </c>
    </row>
    <row r="13437" spans="1:3" ht="14.5" x14ac:dyDescent="0.35">
      <c r="A13437" s="104" t="s">
        <v>60</v>
      </c>
      <c r="B13437" s="1">
        <v>44306</v>
      </c>
      <c r="C13437">
        <v>1</v>
      </c>
    </row>
    <row r="13438" spans="1:3" ht="14.5" x14ac:dyDescent="0.35">
      <c r="A13438" s="104" t="s">
        <v>121</v>
      </c>
      <c r="B13438" s="1">
        <v>44306</v>
      </c>
      <c r="C13438">
        <v>1</v>
      </c>
    </row>
    <row r="13439" spans="1:3" ht="14.5" x14ac:dyDescent="0.35">
      <c r="A13439" s="104" t="s">
        <v>1808</v>
      </c>
      <c r="B13439" s="1">
        <v>44306</v>
      </c>
      <c r="C13439">
        <v>8</v>
      </c>
    </row>
    <row r="13440" spans="1:3" ht="14.5" x14ac:dyDescent="0.35">
      <c r="A13440" s="104" t="s">
        <v>1808</v>
      </c>
      <c r="B13440" s="1">
        <v>44306</v>
      </c>
      <c r="C13440">
        <v>8</v>
      </c>
    </row>
    <row r="13441" spans="1:3" ht="14.5" x14ac:dyDescent="0.35">
      <c r="A13441" s="104" t="s">
        <v>1531</v>
      </c>
      <c r="B13441" s="1">
        <v>44306</v>
      </c>
      <c r="C13441">
        <v>32</v>
      </c>
    </row>
    <row r="13442" spans="1:3" ht="14.5" x14ac:dyDescent="0.35">
      <c r="A13442" s="104" t="s">
        <v>1346</v>
      </c>
      <c r="B13442" s="1">
        <v>44306</v>
      </c>
      <c r="C13442">
        <v>160</v>
      </c>
    </row>
    <row r="13443" spans="1:3" ht="14.5" x14ac:dyDescent="0.35">
      <c r="A13443" s="104" t="s">
        <v>1466</v>
      </c>
      <c r="B13443" s="1">
        <v>44306</v>
      </c>
      <c r="C13443">
        <v>16</v>
      </c>
    </row>
    <row r="13444" spans="1:3" ht="14.5" x14ac:dyDescent="0.35">
      <c r="A13444" s="104" t="s">
        <v>1504</v>
      </c>
      <c r="B13444" s="1">
        <v>44306</v>
      </c>
      <c r="C13444">
        <v>16</v>
      </c>
    </row>
    <row r="13445" spans="1:3" ht="14.5" x14ac:dyDescent="0.35">
      <c r="A13445" s="104" t="s">
        <v>273</v>
      </c>
      <c r="B13445" s="1">
        <v>44306</v>
      </c>
      <c r="C13445">
        <v>1</v>
      </c>
    </row>
    <row r="13446" spans="1:3" ht="14.5" x14ac:dyDescent="0.35">
      <c r="A13446" s="104" t="s">
        <v>1279</v>
      </c>
      <c r="B13446" s="1">
        <v>44306</v>
      </c>
      <c r="C13446">
        <v>100</v>
      </c>
    </row>
    <row r="13447" spans="1:3" ht="14.5" x14ac:dyDescent="0.35">
      <c r="A13447" s="104" t="s">
        <v>9</v>
      </c>
      <c r="B13447" s="1">
        <v>44306</v>
      </c>
      <c r="C13447">
        <v>1</v>
      </c>
    </row>
    <row r="13448" spans="1:3" ht="14.5" x14ac:dyDescent="0.35">
      <c r="A13448" s="104" t="s">
        <v>10</v>
      </c>
      <c r="B13448" s="1">
        <v>44306</v>
      </c>
      <c r="C13448">
        <v>2</v>
      </c>
    </row>
    <row r="13449" spans="1:3" ht="14.5" x14ac:dyDescent="0.35">
      <c r="A13449" s="104" t="s">
        <v>4011</v>
      </c>
      <c r="B13449" s="1">
        <v>44306</v>
      </c>
      <c r="C13449">
        <v>2</v>
      </c>
    </row>
    <row r="13450" spans="1:3" ht="14.5" x14ac:dyDescent="0.35">
      <c r="A13450" s="104" t="s">
        <v>3344</v>
      </c>
      <c r="B13450" s="1">
        <v>44306</v>
      </c>
      <c r="C13450">
        <v>1</v>
      </c>
    </row>
    <row r="13451" spans="1:3" ht="14.5" x14ac:dyDescent="0.35">
      <c r="A13451" s="104" t="s">
        <v>2226</v>
      </c>
      <c r="B13451" s="1">
        <v>44306</v>
      </c>
      <c r="C13451">
        <v>4</v>
      </c>
    </row>
    <row r="13452" spans="1:3" ht="14.5" x14ac:dyDescent="0.35">
      <c r="A13452" s="104" t="s">
        <v>1660</v>
      </c>
      <c r="B13452" s="1">
        <v>44306</v>
      </c>
      <c r="C13452">
        <v>50</v>
      </c>
    </row>
    <row r="13453" spans="1:3" ht="14.5" x14ac:dyDescent="0.35">
      <c r="A13453" s="104" t="s">
        <v>1804</v>
      </c>
      <c r="B13453" s="1">
        <v>44307</v>
      </c>
      <c r="C13453">
        <v>408</v>
      </c>
    </row>
    <row r="13454" spans="1:3" ht="14.5" x14ac:dyDescent="0.35">
      <c r="A13454" s="104" t="s">
        <v>4123</v>
      </c>
      <c r="B13454" s="1">
        <v>44307</v>
      </c>
      <c r="C13454">
        <v>1</v>
      </c>
    </row>
    <row r="13455" spans="1:3" ht="14.5" x14ac:dyDescent="0.35">
      <c r="A13455" s="104" t="s">
        <v>2337</v>
      </c>
      <c r="B13455" s="1">
        <v>44307</v>
      </c>
      <c r="C13455">
        <v>19</v>
      </c>
    </row>
    <row r="13456" spans="1:3" ht="14.5" x14ac:dyDescent="0.35">
      <c r="A13456" s="104" t="s">
        <v>594</v>
      </c>
      <c r="B13456" s="1">
        <v>44307</v>
      </c>
      <c r="C13456">
        <v>30</v>
      </c>
    </row>
    <row r="13457" spans="1:3" ht="14.5" x14ac:dyDescent="0.35">
      <c r="A13457" s="104" t="s">
        <v>595</v>
      </c>
      <c r="B13457" s="1">
        <v>44307</v>
      </c>
      <c r="C13457">
        <v>50</v>
      </c>
    </row>
    <row r="13458" spans="1:3" ht="14.5" x14ac:dyDescent="0.35">
      <c r="A13458" s="104" t="s">
        <v>95</v>
      </c>
      <c r="B13458" s="1">
        <v>44307</v>
      </c>
      <c r="C13458">
        <v>26</v>
      </c>
    </row>
    <row r="13459" spans="1:3" ht="14.5" x14ac:dyDescent="0.35">
      <c r="A13459" s="104" t="s">
        <v>596</v>
      </c>
      <c r="B13459" s="1">
        <v>44307</v>
      </c>
      <c r="C13459">
        <v>55</v>
      </c>
    </row>
    <row r="13460" spans="1:3" ht="14.5" x14ac:dyDescent="0.35">
      <c r="A13460" s="104" t="s">
        <v>62</v>
      </c>
      <c r="B13460" s="1">
        <v>44307</v>
      </c>
      <c r="C13460">
        <v>10</v>
      </c>
    </row>
    <row r="13461" spans="1:3" ht="14.5" x14ac:dyDescent="0.35">
      <c r="A13461" s="104" t="s">
        <v>62</v>
      </c>
      <c r="B13461" s="1">
        <v>44307</v>
      </c>
      <c r="C13461">
        <v>10</v>
      </c>
    </row>
    <row r="13462" spans="1:3" ht="14.5" x14ac:dyDescent="0.35">
      <c r="A13462" s="104" t="s">
        <v>596</v>
      </c>
      <c r="B13462" s="1">
        <v>44307</v>
      </c>
      <c r="C13462">
        <v>30</v>
      </c>
    </row>
    <row r="13463" spans="1:3" ht="14.5" x14ac:dyDescent="0.35">
      <c r="A13463" s="104" t="s">
        <v>596</v>
      </c>
      <c r="B13463" s="1">
        <v>44307</v>
      </c>
      <c r="C13463">
        <v>15</v>
      </c>
    </row>
    <row r="13464" spans="1:3" ht="14.5" x14ac:dyDescent="0.35">
      <c r="A13464" s="104" t="s">
        <v>2073</v>
      </c>
      <c r="B13464" s="1">
        <v>44307</v>
      </c>
      <c r="C13464">
        <v>96</v>
      </c>
    </row>
    <row r="13465" spans="1:3" ht="14.5" x14ac:dyDescent="0.35">
      <c r="A13465" s="104" t="s">
        <v>597</v>
      </c>
      <c r="B13465" s="1">
        <v>44307</v>
      </c>
      <c r="C13465">
        <v>1</v>
      </c>
    </row>
    <row r="13466" spans="1:3" ht="14.5" x14ac:dyDescent="0.35">
      <c r="A13466" s="104" t="s">
        <v>2073</v>
      </c>
      <c r="B13466" s="1">
        <v>44307</v>
      </c>
      <c r="C13466">
        <v>44</v>
      </c>
    </row>
    <row r="13467" spans="1:3" ht="14.5" x14ac:dyDescent="0.35">
      <c r="A13467" s="104" t="s">
        <v>598</v>
      </c>
      <c r="B13467" s="1">
        <v>44307</v>
      </c>
      <c r="C13467">
        <v>10</v>
      </c>
    </row>
    <row r="13468" spans="1:3" ht="14.5" x14ac:dyDescent="0.35">
      <c r="A13468" s="104" t="s">
        <v>599</v>
      </c>
      <c r="B13468" s="1">
        <v>44307</v>
      </c>
      <c r="C13468">
        <v>10</v>
      </c>
    </row>
    <row r="13469" spans="1:3" ht="14.5" x14ac:dyDescent="0.35">
      <c r="A13469" s="104" t="s">
        <v>600</v>
      </c>
      <c r="B13469" s="1">
        <v>44307</v>
      </c>
      <c r="C13469">
        <v>2</v>
      </c>
    </row>
    <row r="13470" spans="1:3" ht="14.5" x14ac:dyDescent="0.35">
      <c r="A13470" s="104" t="s">
        <v>1644</v>
      </c>
      <c r="B13470" s="1">
        <v>44307</v>
      </c>
      <c r="C13470">
        <v>108</v>
      </c>
    </row>
    <row r="13471" spans="1:3" ht="14.5" x14ac:dyDescent="0.35">
      <c r="A13471" s="105" t="s">
        <v>601</v>
      </c>
      <c r="B13471" s="1">
        <v>44307</v>
      </c>
      <c r="C13471">
        <v>12</v>
      </c>
    </row>
    <row r="13472" spans="1:3" ht="14.5" x14ac:dyDescent="0.35">
      <c r="A13472" s="105" t="s">
        <v>601</v>
      </c>
      <c r="B13472" s="1">
        <v>44307</v>
      </c>
      <c r="C13472">
        <v>5</v>
      </c>
    </row>
    <row r="13473" spans="1:3" ht="14.5" x14ac:dyDescent="0.35">
      <c r="A13473" s="104" t="s">
        <v>602</v>
      </c>
      <c r="B13473" s="1">
        <v>44307</v>
      </c>
      <c r="C13473">
        <v>1</v>
      </c>
    </row>
    <row r="13474" spans="1:3" ht="14.5" x14ac:dyDescent="0.35">
      <c r="A13474" s="104" t="s">
        <v>603</v>
      </c>
      <c r="B13474" s="1">
        <v>44307</v>
      </c>
      <c r="C13474">
        <v>1</v>
      </c>
    </row>
    <row r="13475" spans="1:3" ht="14.5" x14ac:dyDescent="0.35">
      <c r="A13475" s="104" t="s">
        <v>2597</v>
      </c>
      <c r="B13475" s="1">
        <v>44307</v>
      </c>
      <c r="C13475">
        <v>1</v>
      </c>
    </row>
    <row r="13476" spans="1:3" ht="14.5" x14ac:dyDescent="0.35">
      <c r="A13476" s="104" t="s">
        <v>2959</v>
      </c>
      <c r="B13476" s="1">
        <v>44307</v>
      </c>
      <c r="C13476">
        <v>2</v>
      </c>
    </row>
    <row r="13477" spans="1:3" ht="14.5" x14ac:dyDescent="0.35">
      <c r="A13477" s="104" t="s">
        <v>604</v>
      </c>
      <c r="B13477" s="1">
        <v>44307</v>
      </c>
      <c r="C13477">
        <v>80</v>
      </c>
    </row>
    <row r="13478" spans="1:3" ht="14.5" x14ac:dyDescent="0.35">
      <c r="A13478" s="104" t="s">
        <v>2299</v>
      </c>
      <c r="B13478" s="1">
        <v>44307</v>
      </c>
      <c r="C13478">
        <v>9</v>
      </c>
    </row>
    <row r="13479" spans="1:3" ht="14.5" x14ac:dyDescent="0.35">
      <c r="A13479" s="104" t="s">
        <v>4124</v>
      </c>
      <c r="B13479" s="1">
        <v>44307</v>
      </c>
      <c r="C13479">
        <v>6</v>
      </c>
    </row>
    <row r="13480" spans="1:3" ht="14.5" x14ac:dyDescent="0.35">
      <c r="A13480" s="104" t="s">
        <v>4124</v>
      </c>
      <c r="B13480" s="1">
        <v>44307</v>
      </c>
      <c r="C13480">
        <v>2</v>
      </c>
    </row>
    <row r="13481" spans="1:3" ht="14.5" x14ac:dyDescent="0.35">
      <c r="A13481" s="104" t="s">
        <v>1973</v>
      </c>
      <c r="B13481" s="1">
        <v>44307</v>
      </c>
      <c r="C13481">
        <v>50</v>
      </c>
    </row>
    <row r="13482" spans="1:3" ht="14.5" x14ac:dyDescent="0.35">
      <c r="A13482" s="104" t="s">
        <v>2253</v>
      </c>
      <c r="B13482" s="1">
        <v>44307</v>
      </c>
      <c r="C13482">
        <v>50</v>
      </c>
    </row>
    <row r="13483" spans="1:3" ht="14.5" x14ac:dyDescent="0.35">
      <c r="A13483" s="104" t="s">
        <v>1391</v>
      </c>
      <c r="B13483" s="1">
        <v>44307</v>
      </c>
      <c r="C13483">
        <v>50</v>
      </c>
    </row>
    <row r="13484" spans="1:3" ht="14.5" x14ac:dyDescent="0.35">
      <c r="A13484" s="104" t="s">
        <v>1502</v>
      </c>
      <c r="B13484" s="1">
        <v>44307</v>
      </c>
      <c r="C13484">
        <v>50</v>
      </c>
    </row>
    <row r="13485" spans="1:3" ht="14.5" x14ac:dyDescent="0.35">
      <c r="A13485" s="104" t="s">
        <v>2298</v>
      </c>
      <c r="B13485" s="1">
        <v>44307</v>
      </c>
      <c r="C13485">
        <v>12</v>
      </c>
    </row>
    <row r="13486" spans="1:3" ht="14.5" x14ac:dyDescent="0.35">
      <c r="A13486" s="104" t="s">
        <v>1418</v>
      </c>
      <c r="B13486" s="1">
        <v>44307</v>
      </c>
      <c r="C13486">
        <v>400</v>
      </c>
    </row>
    <row r="13487" spans="1:3" ht="14.5" x14ac:dyDescent="0.35">
      <c r="A13487" s="104" t="s">
        <v>1312</v>
      </c>
      <c r="B13487" s="1">
        <v>44307</v>
      </c>
      <c r="C13487">
        <v>100</v>
      </c>
    </row>
    <row r="13488" spans="1:3" ht="14.5" x14ac:dyDescent="0.35">
      <c r="A13488" s="104" t="s">
        <v>1312</v>
      </c>
      <c r="B13488" s="1">
        <v>44307</v>
      </c>
      <c r="C13488">
        <v>100</v>
      </c>
    </row>
    <row r="13489" spans="1:3" ht="14.5" x14ac:dyDescent="0.35">
      <c r="A13489" s="104" t="s">
        <v>3102</v>
      </c>
      <c r="B13489" s="1">
        <v>44307</v>
      </c>
      <c r="C13489">
        <v>2</v>
      </c>
    </row>
    <row r="13490" spans="1:3" ht="14.5" x14ac:dyDescent="0.35">
      <c r="A13490" s="104" t="s">
        <v>1618</v>
      </c>
      <c r="B13490" s="1">
        <v>44307</v>
      </c>
      <c r="C13490">
        <v>32</v>
      </c>
    </row>
    <row r="13491" spans="1:3" ht="14.5" x14ac:dyDescent="0.35">
      <c r="A13491" s="104" t="s">
        <v>1618</v>
      </c>
      <c r="B13491" s="1">
        <v>44307</v>
      </c>
      <c r="C13491">
        <v>32</v>
      </c>
    </row>
    <row r="13492" spans="1:3" ht="14.5" x14ac:dyDescent="0.35">
      <c r="A13492" s="104" t="s">
        <v>1618</v>
      </c>
      <c r="B13492" s="1">
        <v>44307</v>
      </c>
      <c r="C13492">
        <v>4</v>
      </c>
    </row>
    <row r="13493" spans="1:3" ht="14.5" x14ac:dyDescent="0.35">
      <c r="A13493" s="104" t="s">
        <v>1618</v>
      </c>
      <c r="B13493" s="1">
        <v>44307</v>
      </c>
      <c r="C13493">
        <v>16</v>
      </c>
    </row>
    <row r="13494" spans="1:3" ht="14.5" x14ac:dyDescent="0.35">
      <c r="A13494" s="104" t="s">
        <v>1618</v>
      </c>
      <c r="B13494" s="1">
        <v>44307</v>
      </c>
      <c r="C13494">
        <v>100</v>
      </c>
    </row>
    <row r="13495" spans="1:3" ht="14.5" x14ac:dyDescent="0.35">
      <c r="A13495" s="104" t="s">
        <v>3564</v>
      </c>
      <c r="B13495" s="1">
        <v>44307</v>
      </c>
      <c r="C13495">
        <v>2</v>
      </c>
    </row>
    <row r="13496" spans="1:3" ht="14.5" x14ac:dyDescent="0.35">
      <c r="A13496" s="104" t="s">
        <v>2215</v>
      </c>
      <c r="B13496" s="1">
        <v>44307</v>
      </c>
      <c r="C13496">
        <v>3</v>
      </c>
    </row>
    <row r="13497" spans="1:3" ht="14.5" x14ac:dyDescent="0.35">
      <c r="A13497" s="104" t="s">
        <v>2289</v>
      </c>
      <c r="B13497" s="1">
        <v>44307</v>
      </c>
      <c r="C13497">
        <v>68</v>
      </c>
    </row>
    <row r="13498" spans="1:3" ht="14.5" x14ac:dyDescent="0.35">
      <c r="A13498" s="104" t="s">
        <v>2572</v>
      </c>
      <c r="B13498" s="1">
        <v>44307</v>
      </c>
      <c r="C13498">
        <v>88</v>
      </c>
    </row>
    <row r="13499" spans="1:3" ht="14.5" x14ac:dyDescent="0.35">
      <c r="A13499" s="104" t="s">
        <v>1618</v>
      </c>
      <c r="B13499" s="1">
        <v>44307</v>
      </c>
      <c r="C13499">
        <v>152</v>
      </c>
    </row>
    <row r="13500" spans="1:3" ht="14.5" x14ac:dyDescent="0.35">
      <c r="A13500" s="104" t="s">
        <v>4125</v>
      </c>
      <c r="B13500" s="1">
        <v>44307</v>
      </c>
      <c r="C13500">
        <v>20</v>
      </c>
    </row>
    <row r="13501" spans="1:3" ht="14.5" x14ac:dyDescent="0.35">
      <c r="A13501" s="104" t="s">
        <v>4126</v>
      </c>
      <c r="B13501" s="1">
        <v>44307</v>
      </c>
      <c r="C13501">
        <v>16</v>
      </c>
    </row>
    <row r="13502" spans="1:3" ht="14.5" x14ac:dyDescent="0.35">
      <c r="A13502" s="104" t="s">
        <v>3905</v>
      </c>
      <c r="B13502" s="1">
        <v>44307</v>
      </c>
      <c r="C13502">
        <v>16</v>
      </c>
    </row>
    <row r="13503" spans="1:3" ht="14.5" x14ac:dyDescent="0.35">
      <c r="A13503" s="104" t="s">
        <v>1366</v>
      </c>
      <c r="B13503" s="1">
        <v>44307</v>
      </c>
      <c r="C13503">
        <v>100</v>
      </c>
    </row>
    <row r="13504" spans="1:3" ht="14.5" x14ac:dyDescent="0.35">
      <c r="A13504" s="104" t="s">
        <v>1383</v>
      </c>
      <c r="B13504" s="1">
        <v>44307</v>
      </c>
      <c r="C13504">
        <v>100</v>
      </c>
    </row>
    <row r="13505" spans="1:3" ht="14.5" x14ac:dyDescent="0.35">
      <c r="A13505" s="104" t="s">
        <v>1863</v>
      </c>
      <c r="B13505" s="1">
        <v>44307</v>
      </c>
      <c r="C13505">
        <v>8</v>
      </c>
    </row>
    <row r="13506" spans="1:3" ht="14.5" x14ac:dyDescent="0.35">
      <c r="A13506" s="104" t="s">
        <v>1821</v>
      </c>
      <c r="B13506" s="1">
        <v>44307</v>
      </c>
      <c r="C13506">
        <v>48</v>
      </c>
    </row>
    <row r="13507" spans="1:3" ht="14.5" x14ac:dyDescent="0.35">
      <c r="A13507" s="104" t="s">
        <v>4127</v>
      </c>
      <c r="B13507" s="1">
        <v>44307</v>
      </c>
      <c r="C13507">
        <v>1</v>
      </c>
    </row>
    <row r="13508" spans="1:3" ht="14.5" x14ac:dyDescent="0.35">
      <c r="A13508" s="104" t="s">
        <v>1482</v>
      </c>
      <c r="B13508" s="1">
        <v>44307</v>
      </c>
      <c r="C13508">
        <v>1</v>
      </c>
    </row>
    <row r="13509" spans="1:3" ht="14.5" x14ac:dyDescent="0.35">
      <c r="A13509" s="104" t="s">
        <v>1510</v>
      </c>
      <c r="B13509" s="1">
        <v>44307</v>
      </c>
      <c r="C13509">
        <v>1</v>
      </c>
    </row>
    <row r="13510" spans="1:3" ht="14.5" x14ac:dyDescent="0.35">
      <c r="A13510" s="104" t="s">
        <v>1512</v>
      </c>
      <c r="B13510" s="1">
        <v>44307</v>
      </c>
      <c r="C13510">
        <v>1</v>
      </c>
    </row>
    <row r="13511" spans="1:3" ht="14.5" x14ac:dyDescent="0.35">
      <c r="A13511" s="104" t="s">
        <v>1279</v>
      </c>
      <c r="B13511" s="1">
        <v>44307</v>
      </c>
      <c r="C13511">
        <v>400</v>
      </c>
    </row>
    <row r="13512" spans="1:3" ht="14.5" x14ac:dyDescent="0.35">
      <c r="A13512" s="104" t="s">
        <v>1312</v>
      </c>
      <c r="B13512" s="1">
        <v>44307</v>
      </c>
      <c r="C13512">
        <v>1700</v>
      </c>
    </row>
    <row r="13513" spans="1:3" ht="14.5" x14ac:dyDescent="0.35">
      <c r="A13513" s="104" t="s">
        <v>1729</v>
      </c>
      <c r="B13513" s="1">
        <v>44307</v>
      </c>
      <c r="C13513">
        <v>100</v>
      </c>
    </row>
    <row r="13514" spans="1:3" ht="14.5" x14ac:dyDescent="0.35">
      <c r="A13514" s="104" t="s">
        <v>1352</v>
      </c>
      <c r="B13514" s="1">
        <v>44307</v>
      </c>
      <c r="C13514">
        <v>100</v>
      </c>
    </row>
    <row r="13515" spans="1:3" ht="14.5" x14ac:dyDescent="0.35">
      <c r="A13515" s="104" t="s">
        <v>1416</v>
      </c>
      <c r="B13515" s="1">
        <v>44307</v>
      </c>
      <c r="C13515">
        <v>100</v>
      </c>
    </row>
    <row r="13516" spans="1:3" ht="14.5" x14ac:dyDescent="0.35">
      <c r="A13516" s="104" t="s">
        <v>1900</v>
      </c>
      <c r="B13516" s="1">
        <v>44307</v>
      </c>
      <c r="C13516">
        <v>100</v>
      </c>
    </row>
    <row r="13517" spans="1:3" ht="14.5" x14ac:dyDescent="0.35">
      <c r="A13517" s="104" t="s">
        <v>1340</v>
      </c>
      <c r="B13517" s="1">
        <v>44307</v>
      </c>
      <c r="C13517">
        <v>500</v>
      </c>
    </row>
    <row r="13518" spans="1:3" ht="14.5" x14ac:dyDescent="0.35">
      <c r="A13518" s="104" t="s">
        <v>1297</v>
      </c>
      <c r="B13518" s="1">
        <v>44307</v>
      </c>
      <c r="C13518">
        <v>100</v>
      </c>
    </row>
    <row r="13519" spans="1:3" ht="14.5" x14ac:dyDescent="0.35">
      <c r="A13519" s="104" t="s">
        <v>1462</v>
      </c>
      <c r="B13519" s="1">
        <v>44307</v>
      </c>
      <c r="C13519">
        <v>200</v>
      </c>
    </row>
    <row r="13520" spans="1:3" ht="14.5" x14ac:dyDescent="0.35">
      <c r="A13520" s="104" t="s">
        <v>1986</v>
      </c>
      <c r="B13520" s="1">
        <v>44307</v>
      </c>
      <c r="C13520">
        <v>100</v>
      </c>
    </row>
    <row r="13521" spans="1:3" ht="14.5" x14ac:dyDescent="0.35">
      <c r="A13521" s="104" t="s">
        <v>1349</v>
      </c>
      <c r="B13521" s="1">
        <v>44307</v>
      </c>
      <c r="C13521">
        <v>300</v>
      </c>
    </row>
    <row r="13522" spans="1:3" ht="14.5" x14ac:dyDescent="0.35">
      <c r="A13522" s="104" t="s">
        <v>1349</v>
      </c>
      <c r="B13522" s="1">
        <v>44307</v>
      </c>
      <c r="C13522">
        <v>200</v>
      </c>
    </row>
    <row r="13523" spans="1:3" ht="14.5" x14ac:dyDescent="0.35">
      <c r="A13523" s="104" t="s">
        <v>4128</v>
      </c>
      <c r="B13523" s="1">
        <v>44307</v>
      </c>
      <c r="C13523">
        <v>16</v>
      </c>
    </row>
    <row r="13524" spans="1:3" ht="14.5" x14ac:dyDescent="0.35">
      <c r="A13524" s="104" t="s">
        <v>1622</v>
      </c>
      <c r="B13524" s="1">
        <v>44307</v>
      </c>
      <c r="C13524">
        <v>1</v>
      </c>
    </row>
    <row r="13525" spans="1:3" ht="14.5" x14ac:dyDescent="0.35">
      <c r="A13525" s="104" t="s">
        <v>4129</v>
      </c>
      <c r="B13525" s="1">
        <v>44307</v>
      </c>
      <c r="C13525">
        <v>1</v>
      </c>
    </row>
    <row r="13526" spans="1:3" ht="14.5" x14ac:dyDescent="0.35">
      <c r="A13526" s="104" t="s">
        <v>4130</v>
      </c>
      <c r="B13526" s="1">
        <v>44307</v>
      </c>
      <c r="C13526">
        <v>8</v>
      </c>
    </row>
    <row r="13527" spans="1:3" ht="14.5" x14ac:dyDescent="0.35">
      <c r="A13527" s="104" t="s">
        <v>4130</v>
      </c>
      <c r="B13527" s="1">
        <v>44307</v>
      </c>
      <c r="C13527">
        <v>2</v>
      </c>
    </row>
    <row r="13528" spans="1:3" ht="14.5" x14ac:dyDescent="0.35">
      <c r="A13528" s="104" t="s">
        <v>3956</v>
      </c>
      <c r="B13528" s="1">
        <v>44307</v>
      </c>
      <c r="C13528">
        <v>1</v>
      </c>
    </row>
    <row r="13529" spans="1:3" ht="14.5" x14ac:dyDescent="0.35">
      <c r="A13529" s="104" t="s">
        <v>1868</v>
      </c>
      <c r="B13529" s="1">
        <v>44307</v>
      </c>
      <c r="C13529">
        <v>2</v>
      </c>
    </row>
    <row r="13530" spans="1:3" ht="14.5" x14ac:dyDescent="0.35">
      <c r="A13530" s="104" t="s">
        <v>2359</v>
      </c>
      <c r="B13530" s="1">
        <v>44307</v>
      </c>
      <c r="C13530">
        <v>2</v>
      </c>
    </row>
    <row r="13531" spans="1:3" ht="14.5" x14ac:dyDescent="0.35">
      <c r="A13531" s="104" t="s">
        <v>2359</v>
      </c>
      <c r="B13531" s="1">
        <v>44307</v>
      </c>
      <c r="C13531">
        <v>6</v>
      </c>
    </row>
    <row r="13532" spans="1:3" ht="14.5" x14ac:dyDescent="0.35">
      <c r="A13532" s="104" t="s">
        <v>1709</v>
      </c>
      <c r="B13532" s="1">
        <v>44307</v>
      </c>
      <c r="C13532">
        <v>32</v>
      </c>
    </row>
    <row r="13533" spans="1:3" ht="14.5" x14ac:dyDescent="0.35">
      <c r="A13533" s="104" t="s">
        <v>1762</v>
      </c>
      <c r="B13533" s="1">
        <v>44307</v>
      </c>
      <c r="C13533">
        <v>16</v>
      </c>
    </row>
    <row r="13534" spans="1:3" ht="14.5" x14ac:dyDescent="0.35">
      <c r="A13534" s="104" t="s">
        <v>1716</v>
      </c>
      <c r="B13534" s="1">
        <v>44307</v>
      </c>
      <c r="C13534">
        <v>16</v>
      </c>
    </row>
    <row r="13535" spans="1:3" ht="14.5" x14ac:dyDescent="0.35">
      <c r="A13535" s="104" t="s">
        <v>1870</v>
      </c>
      <c r="B13535" s="1">
        <v>44307</v>
      </c>
      <c r="C13535">
        <v>16</v>
      </c>
    </row>
    <row r="13536" spans="1:3" ht="14.5" x14ac:dyDescent="0.35">
      <c r="A13536" s="104" t="s">
        <v>1408</v>
      </c>
      <c r="B13536" s="1">
        <v>44307</v>
      </c>
      <c r="C13536">
        <v>48</v>
      </c>
    </row>
    <row r="13537" spans="1:3" ht="14.5" x14ac:dyDescent="0.35">
      <c r="A13537" s="104" t="s">
        <v>1862</v>
      </c>
      <c r="B13537" s="1">
        <v>44307</v>
      </c>
      <c r="C13537">
        <v>16</v>
      </c>
    </row>
    <row r="13538" spans="1:3" ht="14.5" x14ac:dyDescent="0.35">
      <c r="A13538" s="104" t="s">
        <v>1947</v>
      </c>
      <c r="B13538" s="1">
        <v>44307</v>
      </c>
      <c r="C13538">
        <v>32</v>
      </c>
    </row>
    <row r="13539" spans="1:3" ht="14.5" x14ac:dyDescent="0.35">
      <c r="A13539" s="104" t="s">
        <v>2044</v>
      </c>
      <c r="B13539" s="1">
        <v>44307</v>
      </c>
      <c r="C13539">
        <v>16</v>
      </c>
    </row>
    <row r="13540" spans="1:3" ht="14.5" x14ac:dyDescent="0.35">
      <c r="A13540" s="104" t="s">
        <v>1438</v>
      </c>
      <c r="B13540" s="1">
        <v>44307</v>
      </c>
      <c r="C13540">
        <v>32</v>
      </c>
    </row>
    <row r="13541" spans="1:3" ht="14.5" x14ac:dyDescent="0.35">
      <c r="A13541" s="104" t="s">
        <v>1710</v>
      </c>
      <c r="B13541" s="1">
        <v>44307</v>
      </c>
      <c r="C13541">
        <v>16</v>
      </c>
    </row>
    <row r="13542" spans="1:3" ht="14.5" x14ac:dyDescent="0.35">
      <c r="A13542" s="104" t="s">
        <v>1570</v>
      </c>
      <c r="B13542" s="1">
        <v>44307</v>
      </c>
      <c r="C13542">
        <v>16</v>
      </c>
    </row>
    <row r="13543" spans="1:3" ht="14.5" x14ac:dyDescent="0.35">
      <c r="A13543" s="104" t="s">
        <v>1431</v>
      </c>
      <c r="B13543" s="1">
        <v>44307</v>
      </c>
      <c r="C13543">
        <v>64</v>
      </c>
    </row>
    <row r="13544" spans="1:3" ht="14.5" x14ac:dyDescent="0.35">
      <c r="A13544" s="104" t="s">
        <v>2177</v>
      </c>
      <c r="B13544" s="1">
        <v>44307</v>
      </c>
      <c r="C13544">
        <v>8</v>
      </c>
    </row>
    <row r="13545" spans="1:3" ht="14.5" x14ac:dyDescent="0.35">
      <c r="A13545" s="104" t="s">
        <v>2177</v>
      </c>
      <c r="B13545" s="1">
        <v>44307</v>
      </c>
      <c r="C13545">
        <v>2</v>
      </c>
    </row>
    <row r="13546" spans="1:3" ht="14.5" x14ac:dyDescent="0.35">
      <c r="A13546" s="104" t="s">
        <v>1553</v>
      </c>
      <c r="B13546" s="1">
        <v>44307</v>
      </c>
      <c r="C13546">
        <v>50</v>
      </c>
    </row>
    <row r="13547" spans="1:3" ht="14.5" x14ac:dyDescent="0.35">
      <c r="A13547" s="104" t="s">
        <v>1414</v>
      </c>
      <c r="B13547" s="1">
        <v>44307</v>
      </c>
      <c r="C13547">
        <v>100</v>
      </c>
    </row>
    <row r="13548" spans="1:3" ht="14.5" x14ac:dyDescent="0.35">
      <c r="A13548" s="104" t="s">
        <v>1507</v>
      </c>
      <c r="B13548" s="1">
        <v>44307</v>
      </c>
      <c r="C13548">
        <v>100</v>
      </c>
    </row>
    <row r="13549" spans="1:3" ht="14.5" x14ac:dyDescent="0.35">
      <c r="A13549" s="104" t="s">
        <v>1366</v>
      </c>
      <c r="B13549" s="1">
        <v>44307</v>
      </c>
      <c r="C13549">
        <v>100</v>
      </c>
    </row>
    <row r="13550" spans="1:3" ht="14.5" x14ac:dyDescent="0.35">
      <c r="A13550" s="104" t="s">
        <v>1383</v>
      </c>
      <c r="B13550" s="1">
        <v>44307</v>
      </c>
      <c r="C13550">
        <v>100</v>
      </c>
    </row>
    <row r="13551" spans="1:3" ht="14.5" x14ac:dyDescent="0.35">
      <c r="A13551" s="104" t="s">
        <v>1327</v>
      </c>
      <c r="B13551" s="1">
        <v>44307</v>
      </c>
      <c r="C13551">
        <v>300</v>
      </c>
    </row>
    <row r="13552" spans="1:3" ht="14.5" x14ac:dyDescent="0.35">
      <c r="A13552" s="104" t="s">
        <v>1299</v>
      </c>
      <c r="B13552" s="1">
        <v>44307</v>
      </c>
      <c r="C13552">
        <v>200</v>
      </c>
    </row>
    <row r="13553" spans="1:3" ht="14.5" x14ac:dyDescent="0.35">
      <c r="A13553" s="104" t="s">
        <v>1331</v>
      </c>
      <c r="B13553" s="1">
        <v>44307</v>
      </c>
      <c r="C13553">
        <v>200</v>
      </c>
    </row>
    <row r="13554" spans="1:3" ht="14.5" x14ac:dyDescent="0.35">
      <c r="A13554" s="104" t="s">
        <v>3068</v>
      </c>
      <c r="B13554" s="1">
        <v>44307</v>
      </c>
      <c r="C13554">
        <v>24</v>
      </c>
    </row>
    <row r="13555" spans="1:3" ht="14.5" x14ac:dyDescent="0.35">
      <c r="A13555" s="104" t="s">
        <v>1589</v>
      </c>
      <c r="B13555" s="1">
        <v>44307</v>
      </c>
      <c r="C13555">
        <v>16</v>
      </c>
    </row>
    <row r="13556" spans="1:3" ht="14.5" x14ac:dyDescent="0.35">
      <c r="A13556" s="104" t="s">
        <v>1656</v>
      </c>
      <c r="B13556" s="1">
        <v>44307</v>
      </c>
      <c r="C13556">
        <v>16</v>
      </c>
    </row>
    <row r="13557" spans="1:3" ht="14.5" x14ac:dyDescent="0.35">
      <c r="A13557" s="104" t="s">
        <v>1431</v>
      </c>
      <c r="B13557" s="1">
        <v>44307</v>
      </c>
      <c r="C13557">
        <v>192</v>
      </c>
    </row>
    <row r="13558" spans="1:3" ht="14.5" x14ac:dyDescent="0.35">
      <c r="A13558" s="104" t="s">
        <v>1928</v>
      </c>
      <c r="B13558" s="1">
        <v>44307</v>
      </c>
      <c r="C13558">
        <v>16</v>
      </c>
    </row>
    <row r="13559" spans="1:3" ht="14.5" x14ac:dyDescent="0.35">
      <c r="A13559" s="104" t="s">
        <v>1346</v>
      </c>
      <c r="B13559" s="1">
        <v>44307</v>
      </c>
      <c r="C13559">
        <v>32</v>
      </c>
    </row>
    <row r="13560" spans="1:3" ht="14.5" x14ac:dyDescent="0.35">
      <c r="A13560" s="104" t="s">
        <v>2033</v>
      </c>
      <c r="B13560" s="1">
        <v>44307</v>
      </c>
      <c r="C13560">
        <v>1</v>
      </c>
    </row>
    <row r="13561" spans="1:3" ht="14.5" x14ac:dyDescent="0.35">
      <c r="A13561" s="104" t="s">
        <v>12</v>
      </c>
      <c r="B13561" s="1">
        <v>44307</v>
      </c>
      <c r="C13561">
        <v>1</v>
      </c>
    </row>
    <row r="13562" spans="1:3" ht="14.5" x14ac:dyDescent="0.35">
      <c r="A13562" s="104" t="s">
        <v>13</v>
      </c>
      <c r="B13562" s="1">
        <v>44307</v>
      </c>
      <c r="C13562">
        <v>1</v>
      </c>
    </row>
    <row r="13563" spans="1:3" ht="14.5" x14ac:dyDescent="0.35">
      <c r="A13563" s="104" t="s">
        <v>1778</v>
      </c>
      <c r="B13563" s="1">
        <v>44307</v>
      </c>
      <c r="C13563">
        <v>200</v>
      </c>
    </row>
    <row r="13564" spans="1:3" ht="14.5" x14ac:dyDescent="0.35">
      <c r="A13564" s="104" t="s">
        <v>2064</v>
      </c>
      <c r="B13564" s="1">
        <v>44307</v>
      </c>
      <c r="C13564">
        <v>6</v>
      </c>
    </row>
    <row r="13565" spans="1:3" ht="14.5" x14ac:dyDescent="0.35">
      <c r="A13565" s="104" t="s">
        <v>186</v>
      </c>
      <c r="B13565" s="1">
        <v>44307</v>
      </c>
      <c r="C13565">
        <v>2</v>
      </c>
    </row>
    <row r="13566" spans="1:3" ht="14.5" x14ac:dyDescent="0.35">
      <c r="A13566" s="104" t="s">
        <v>1615</v>
      </c>
      <c r="B13566" s="1">
        <v>44307</v>
      </c>
      <c r="C13566">
        <v>24</v>
      </c>
    </row>
    <row r="13567" spans="1:3" ht="14.5" x14ac:dyDescent="0.35">
      <c r="A13567" s="104" t="s">
        <v>1935</v>
      </c>
      <c r="B13567" s="1">
        <v>44307</v>
      </c>
      <c r="C13567">
        <v>50</v>
      </c>
    </row>
    <row r="13568" spans="1:3" ht="14.5" x14ac:dyDescent="0.35">
      <c r="A13568" s="104" t="s">
        <v>4131</v>
      </c>
      <c r="B13568" s="1">
        <v>44307</v>
      </c>
      <c r="C13568">
        <v>25</v>
      </c>
    </row>
    <row r="13569" spans="1:3" ht="14.5" x14ac:dyDescent="0.35">
      <c r="A13569" s="104" t="s">
        <v>1852</v>
      </c>
      <c r="B13569" s="1">
        <v>44307</v>
      </c>
      <c r="C13569">
        <v>1</v>
      </c>
    </row>
    <row r="13570" spans="1:3" ht="14.5" x14ac:dyDescent="0.35">
      <c r="A13570" s="104" t="s">
        <v>4132</v>
      </c>
      <c r="B13570" s="1">
        <v>44307</v>
      </c>
      <c r="C13570">
        <v>1</v>
      </c>
    </row>
    <row r="13571" spans="1:3" ht="14.5" x14ac:dyDescent="0.35">
      <c r="A13571" s="104" t="s">
        <v>3625</v>
      </c>
      <c r="B13571" s="1">
        <v>44307</v>
      </c>
      <c r="C13571">
        <v>2</v>
      </c>
    </row>
    <row r="13572" spans="1:3" ht="14.5" x14ac:dyDescent="0.35">
      <c r="A13572" s="104" t="s">
        <v>3006</v>
      </c>
      <c r="B13572" s="1">
        <v>44307</v>
      </c>
      <c r="C13572">
        <v>32</v>
      </c>
    </row>
    <row r="13573" spans="1:3" ht="14.5" x14ac:dyDescent="0.35">
      <c r="A13573" s="104" t="s">
        <v>1491</v>
      </c>
      <c r="B13573" s="1">
        <v>44307</v>
      </c>
      <c r="C13573">
        <v>32</v>
      </c>
    </row>
    <row r="13574" spans="1:3" ht="14.5" x14ac:dyDescent="0.35">
      <c r="A13574" s="104" t="s">
        <v>2021</v>
      </c>
      <c r="B13574" s="1">
        <v>44307</v>
      </c>
      <c r="C13574">
        <v>12</v>
      </c>
    </row>
    <row r="13575" spans="1:3" ht="14.5" x14ac:dyDescent="0.35">
      <c r="A13575" s="104" t="s">
        <v>1445</v>
      </c>
      <c r="B13575" s="1">
        <v>44307</v>
      </c>
      <c r="C13575">
        <v>240</v>
      </c>
    </row>
    <row r="13576" spans="1:3" ht="14.5" x14ac:dyDescent="0.35">
      <c r="A13576" s="104" t="s">
        <v>1431</v>
      </c>
      <c r="B13576" s="1">
        <v>44307</v>
      </c>
      <c r="C13576">
        <v>40</v>
      </c>
    </row>
    <row r="13577" spans="1:3" ht="14.5" x14ac:dyDescent="0.35">
      <c r="A13577" s="104" t="s">
        <v>1431</v>
      </c>
      <c r="B13577" s="1">
        <v>44307</v>
      </c>
      <c r="C13577">
        <v>200</v>
      </c>
    </row>
    <row r="13578" spans="1:3" ht="14.5" x14ac:dyDescent="0.35">
      <c r="A13578" s="104" t="s">
        <v>1928</v>
      </c>
      <c r="B13578" s="1">
        <v>44307</v>
      </c>
      <c r="C13578">
        <v>32</v>
      </c>
    </row>
    <row r="13579" spans="1:3" ht="14.5" x14ac:dyDescent="0.35">
      <c r="A13579" s="104" t="s">
        <v>1682</v>
      </c>
      <c r="B13579" s="1">
        <v>44307</v>
      </c>
      <c r="C13579">
        <v>2</v>
      </c>
    </row>
    <row r="13580" spans="1:3" ht="14.5" x14ac:dyDescent="0.35">
      <c r="A13580" s="104" t="s">
        <v>2238</v>
      </c>
      <c r="B13580" s="1">
        <v>44308</v>
      </c>
      <c r="C13580">
        <v>70</v>
      </c>
    </row>
    <row r="13581" spans="1:3" ht="14.5" x14ac:dyDescent="0.35">
      <c r="A13581" s="104" t="s">
        <v>1319</v>
      </c>
      <c r="B13581" s="1">
        <v>44308</v>
      </c>
      <c r="C13581">
        <v>8</v>
      </c>
    </row>
    <row r="13582" spans="1:3" ht="14.5" x14ac:dyDescent="0.35">
      <c r="A13582" s="104" t="s">
        <v>1960</v>
      </c>
      <c r="B13582" s="1">
        <v>44308</v>
      </c>
      <c r="C13582">
        <v>50</v>
      </c>
    </row>
    <row r="13583" spans="1:3" ht="14.5" x14ac:dyDescent="0.35">
      <c r="A13583" s="104" t="s">
        <v>1465</v>
      </c>
      <c r="B13583" s="1">
        <v>44308</v>
      </c>
      <c r="C13583">
        <v>500</v>
      </c>
    </row>
    <row r="13584" spans="1:3" ht="14.5" x14ac:dyDescent="0.35">
      <c r="A13584" s="104" t="s">
        <v>4133</v>
      </c>
      <c r="B13584" s="1">
        <v>44308</v>
      </c>
      <c r="C13584">
        <v>8</v>
      </c>
    </row>
    <row r="13585" spans="1:3" ht="14.5" x14ac:dyDescent="0.35">
      <c r="A13585" s="104" t="s">
        <v>3146</v>
      </c>
      <c r="B13585" s="1">
        <v>44308</v>
      </c>
      <c r="C13585">
        <v>6</v>
      </c>
    </row>
    <row r="13586" spans="1:3" ht="14.5" x14ac:dyDescent="0.35">
      <c r="A13586" s="104" t="s">
        <v>1300</v>
      </c>
      <c r="B13586" s="1">
        <v>44308</v>
      </c>
      <c r="C13586">
        <v>1</v>
      </c>
    </row>
    <row r="13587" spans="1:3" ht="14.5" x14ac:dyDescent="0.35">
      <c r="A13587" s="104" t="s">
        <v>1344</v>
      </c>
      <c r="B13587" s="1">
        <v>44308</v>
      </c>
      <c r="C13587">
        <v>768</v>
      </c>
    </row>
    <row r="13588" spans="1:3" ht="14.5" x14ac:dyDescent="0.35">
      <c r="A13588" s="104" t="s">
        <v>1344</v>
      </c>
      <c r="B13588" s="1">
        <v>44308</v>
      </c>
      <c r="C13588">
        <v>512</v>
      </c>
    </row>
    <row r="13589" spans="1:3" ht="14.5" x14ac:dyDescent="0.35">
      <c r="A13589" s="104" t="s">
        <v>583</v>
      </c>
      <c r="B13589" s="1">
        <v>44308</v>
      </c>
      <c r="C13589">
        <v>31</v>
      </c>
    </row>
    <row r="13590" spans="1:3" ht="14.5" x14ac:dyDescent="0.35">
      <c r="A13590" s="104" t="s">
        <v>1671</v>
      </c>
      <c r="B13590" s="1">
        <v>44308</v>
      </c>
      <c r="C13590">
        <v>12</v>
      </c>
    </row>
    <row r="13591" spans="1:3" ht="14.5" x14ac:dyDescent="0.35">
      <c r="A13591" s="104" t="s">
        <v>1737</v>
      </c>
      <c r="B13591" s="1">
        <v>44308</v>
      </c>
      <c r="C13591">
        <v>200</v>
      </c>
    </row>
    <row r="13592" spans="1:3" ht="14.5" x14ac:dyDescent="0.35">
      <c r="A13592" s="104" t="s">
        <v>1737</v>
      </c>
      <c r="B13592" s="1">
        <v>44308</v>
      </c>
      <c r="C13592">
        <v>100</v>
      </c>
    </row>
    <row r="13593" spans="1:3" ht="14.5" x14ac:dyDescent="0.35">
      <c r="A13593" s="104" t="s">
        <v>1340</v>
      </c>
      <c r="B13593" s="1">
        <v>44308</v>
      </c>
      <c r="C13593">
        <v>100</v>
      </c>
    </row>
    <row r="13594" spans="1:3" ht="14.5" x14ac:dyDescent="0.35">
      <c r="A13594" s="104" t="s">
        <v>584</v>
      </c>
      <c r="B13594" s="1">
        <v>44308</v>
      </c>
      <c r="C13594">
        <v>4</v>
      </c>
    </row>
    <row r="13595" spans="1:3" ht="14.5" x14ac:dyDescent="0.35">
      <c r="A13595" s="104" t="s">
        <v>1315</v>
      </c>
      <c r="B13595" s="1">
        <v>44308</v>
      </c>
      <c r="C13595">
        <v>10</v>
      </c>
    </row>
    <row r="13596" spans="1:3" ht="14.5" x14ac:dyDescent="0.35">
      <c r="A13596" s="104" t="s">
        <v>585</v>
      </c>
      <c r="B13596" s="1">
        <v>44308</v>
      </c>
      <c r="C13596">
        <v>2</v>
      </c>
    </row>
    <row r="13597" spans="1:3" ht="14.5" x14ac:dyDescent="0.35">
      <c r="A13597" s="104" t="s">
        <v>586</v>
      </c>
      <c r="B13597" s="1">
        <v>44308</v>
      </c>
      <c r="C13597">
        <v>1</v>
      </c>
    </row>
    <row r="13598" spans="1:3" ht="14.5" x14ac:dyDescent="0.35">
      <c r="A13598" s="104" t="s">
        <v>587</v>
      </c>
      <c r="B13598" s="1">
        <v>44308</v>
      </c>
      <c r="C13598">
        <v>78</v>
      </c>
    </row>
    <row r="13599" spans="1:3" ht="14.5" x14ac:dyDescent="0.35">
      <c r="A13599" s="104" t="s">
        <v>102</v>
      </c>
      <c r="B13599" s="1">
        <v>44308</v>
      </c>
      <c r="C13599">
        <v>1</v>
      </c>
    </row>
    <row r="13600" spans="1:3" ht="14.5" x14ac:dyDescent="0.35">
      <c r="A13600" s="104" t="s">
        <v>583</v>
      </c>
      <c r="B13600" s="1">
        <v>44308</v>
      </c>
      <c r="C13600">
        <v>9</v>
      </c>
    </row>
    <row r="13601" spans="1:3" ht="14.5" x14ac:dyDescent="0.35">
      <c r="A13601" s="104" t="s">
        <v>105</v>
      </c>
      <c r="B13601" s="1">
        <v>44308</v>
      </c>
      <c r="C13601">
        <v>8</v>
      </c>
    </row>
    <row r="13602" spans="1:3" ht="14.5" x14ac:dyDescent="0.35">
      <c r="A13602" s="104" t="s">
        <v>588</v>
      </c>
      <c r="B13602" s="1">
        <v>44308</v>
      </c>
      <c r="C13602">
        <v>3</v>
      </c>
    </row>
    <row r="13603" spans="1:3" ht="14.5" x14ac:dyDescent="0.35">
      <c r="A13603" s="104" t="s">
        <v>589</v>
      </c>
      <c r="B13603" s="1">
        <v>44308</v>
      </c>
      <c r="C13603">
        <v>10</v>
      </c>
    </row>
    <row r="13604" spans="1:3" ht="14.5" x14ac:dyDescent="0.35">
      <c r="A13604" s="104" t="s">
        <v>590</v>
      </c>
      <c r="B13604" s="1">
        <v>44308</v>
      </c>
      <c r="C13604">
        <v>2</v>
      </c>
    </row>
    <row r="13605" spans="1:3" ht="14.5" x14ac:dyDescent="0.35">
      <c r="A13605" s="104" t="s">
        <v>591</v>
      </c>
      <c r="B13605" s="1">
        <v>44308</v>
      </c>
      <c r="C13605">
        <v>8</v>
      </c>
    </row>
    <row r="13606" spans="1:3" ht="14.5" x14ac:dyDescent="0.35">
      <c r="A13606" s="104" t="s">
        <v>592</v>
      </c>
      <c r="B13606" s="1">
        <v>44308</v>
      </c>
      <c r="C13606">
        <v>3</v>
      </c>
    </row>
    <row r="13607" spans="1:3" ht="14.5" x14ac:dyDescent="0.35">
      <c r="A13607" s="104" t="s">
        <v>593</v>
      </c>
      <c r="B13607" s="1">
        <v>44308</v>
      </c>
      <c r="C13607">
        <v>4</v>
      </c>
    </row>
    <row r="13608" spans="1:3" ht="14.5" x14ac:dyDescent="0.35">
      <c r="A13608" s="104" t="s">
        <v>1482</v>
      </c>
      <c r="B13608" s="1">
        <v>44308</v>
      </c>
      <c r="C13608">
        <v>2</v>
      </c>
    </row>
    <row r="13609" spans="1:3" ht="14.5" x14ac:dyDescent="0.35">
      <c r="A13609" s="104" t="s">
        <v>971</v>
      </c>
      <c r="B13609" s="1">
        <v>44308</v>
      </c>
      <c r="C13609">
        <v>4</v>
      </c>
    </row>
    <row r="13610" spans="1:3" ht="14.5" x14ac:dyDescent="0.35">
      <c r="A13610" s="104" t="s">
        <v>44</v>
      </c>
      <c r="B13610" s="1">
        <v>44308</v>
      </c>
      <c r="C13610">
        <v>8</v>
      </c>
    </row>
    <row r="13611" spans="1:3" ht="14.5" x14ac:dyDescent="0.35">
      <c r="A13611" s="104" t="s">
        <v>437</v>
      </c>
      <c r="B13611" s="1">
        <v>44308</v>
      </c>
      <c r="C13611">
        <v>8</v>
      </c>
    </row>
    <row r="13612" spans="1:3" ht="14.5" x14ac:dyDescent="0.35">
      <c r="A13612" s="104" t="s">
        <v>1450</v>
      </c>
      <c r="B13612" s="1">
        <v>44308</v>
      </c>
      <c r="C13612">
        <v>16</v>
      </c>
    </row>
    <row r="13613" spans="1:3" ht="14.5" x14ac:dyDescent="0.35">
      <c r="A13613" s="104" t="s">
        <v>188</v>
      </c>
      <c r="B13613" s="1">
        <v>44308</v>
      </c>
      <c r="C13613">
        <v>4</v>
      </c>
    </row>
    <row r="13614" spans="1:3" ht="14.5" x14ac:dyDescent="0.35">
      <c r="A13614" s="104" t="s">
        <v>2228</v>
      </c>
      <c r="B13614" s="1">
        <v>44308</v>
      </c>
      <c r="C13614">
        <v>1</v>
      </c>
    </row>
    <row r="13615" spans="1:3" ht="14.5" x14ac:dyDescent="0.35">
      <c r="A13615" s="104" t="s">
        <v>1709</v>
      </c>
      <c r="B13615" s="1">
        <v>44308</v>
      </c>
      <c r="C13615">
        <v>2</v>
      </c>
    </row>
    <row r="13616" spans="1:3" ht="14.5" x14ac:dyDescent="0.35">
      <c r="A13616" s="104" t="s">
        <v>97</v>
      </c>
      <c r="B13616" s="1">
        <v>44308</v>
      </c>
      <c r="C13616">
        <v>1</v>
      </c>
    </row>
    <row r="13617" spans="1:3" ht="14.5" x14ac:dyDescent="0.35">
      <c r="A13617" s="104" t="s">
        <v>37</v>
      </c>
      <c r="B13617" s="1">
        <v>44308</v>
      </c>
      <c r="C13617">
        <v>1</v>
      </c>
    </row>
    <row r="13618" spans="1:3" ht="14.5" x14ac:dyDescent="0.35">
      <c r="A13618" s="104" t="s">
        <v>162</v>
      </c>
      <c r="B13618" s="1">
        <v>44308</v>
      </c>
      <c r="C13618">
        <v>1</v>
      </c>
    </row>
    <row r="13619" spans="1:3" ht="14.5" x14ac:dyDescent="0.35">
      <c r="A13619" s="104" t="s">
        <v>40</v>
      </c>
      <c r="B13619" s="1">
        <v>44308</v>
      </c>
      <c r="C13619">
        <v>1</v>
      </c>
    </row>
    <row r="13620" spans="1:3" ht="14.5" x14ac:dyDescent="0.35">
      <c r="A13620" s="104" t="s">
        <v>1356</v>
      </c>
      <c r="B13620" s="1">
        <v>44308</v>
      </c>
      <c r="C13620">
        <v>52</v>
      </c>
    </row>
    <row r="13621" spans="1:3" ht="14.5" x14ac:dyDescent="0.35">
      <c r="A13621" s="104" t="s">
        <v>2578</v>
      </c>
      <c r="B13621" s="1">
        <v>44308</v>
      </c>
      <c r="C13621">
        <v>8</v>
      </c>
    </row>
    <row r="13622" spans="1:3" ht="14.5" x14ac:dyDescent="0.35">
      <c r="A13622" s="104" t="s">
        <v>1318</v>
      </c>
      <c r="B13622" s="1">
        <v>44308</v>
      </c>
      <c r="C13622">
        <v>4000</v>
      </c>
    </row>
    <row r="13623" spans="1:3" ht="14.5" x14ac:dyDescent="0.35">
      <c r="A13623" s="104" t="s">
        <v>1332</v>
      </c>
      <c r="B13623" s="1">
        <v>44308</v>
      </c>
      <c r="C13623">
        <v>200</v>
      </c>
    </row>
    <row r="13624" spans="1:3" ht="14.5" x14ac:dyDescent="0.35">
      <c r="A13624" s="104" t="s">
        <v>1618</v>
      </c>
      <c r="B13624" s="1">
        <v>44308</v>
      </c>
      <c r="C13624">
        <v>16</v>
      </c>
    </row>
    <row r="13625" spans="1:3" ht="14.5" x14ac:dyDescent="0.35">
      <c r="A13625" s="104" t="s">
        <v>1618</v>
      </c>
      <c r="B13625" s="1">
        <v>44308</v>
      </c>
      <c r="C13625">
        <v>16</v>
      </c>
    </row>
    <row r="13626" spans="1:3" ht="14.5" x14ac:dyDescent="0.35">
      <c r="A13626" s="104" t="s">
        <v>2242</v>
      </c>
      <c r="B13626" s="1">
        <v>44308</v>
      </c>
      <c r="C13626">
        <v>16</v>
      </c>
    </row>
    <row r="13627" spans="1:3" ht="14.5" x14ac:dyDescent="0.35">
      <c r="A13627" s="104" t="s">
        <v>4134</v>
      </c>
      <c r="B13627" s="1">
        <v>44308</v>
      </c>
      <c r="C13627">
        <v>50</v>
      </c>
    </row>
    <row r="13628" spans="1:3" ht="14.5" x14ac:dyDescent="0.35">
      <c r="A13628" s="104" t="s">
        <v>2806</v>
      </c>
      <c r="B13628" s="1">
        <v>44308</v>
      </c>
      <c r="C13628">
        <v>20</v>
      </c>
    </row>
    <row r="13629" spans="1:3" ht="14.5" x14ac:dyDescent="0.35">
      <c r="A13629" s="104" t="s">
        <v>1451</v>
      </c>
      <c r="B13629" s="1">
        <v>44308</v>
      </c>
      <c r="C13629">
        <v>300</v>
      </c>
    </row>
    <row r="13630" spans="1:3" ht="14.5" x14ac:dyDescent="0.35">
      <c r="A13630" s="104" t="s">
        <v>3118</v>
      </c>
      <c r="B13630" s="1">
        <v>44308</v>
      </c>
      <c r="C13630">
        <v>2</v>
      </c>
    </row>
    <row r="13631" spans="1:3" ht="14.5" x14ac:dyDescent="0.35">
      <c r="A13631" s="104" t="s">
        <v>1482</v>
      </c>
      <c r="B13631" s="1">
        <v>44308</v>
      </c>
      <c r="C13631">
        <v>1</v>
      </c>
    </row>
    <row r="13632" spans="1:3" ht="14.5" x14ac:dyDescent="0.35">
      <c r="A13632" s="104" t="s">
        <v>3340</v>
      </c>
      <c r="B13632" s="1">
        <v>44308</v>
      </c>
      <c r="C13632">
        <v>1</v>
      </c>
    </row>
    <row r="13633" spans="1:3" ht="14.5" x14ac:dyDescent="0.35">
      <c r="A13633" s="104" t="s">
        <v>3223</v>
      </c>
      <c r="B13633" s="1">
        <v>44308</v>
      </c>
      <c r="C13633">
        <v>4</v>
      </c>
    </row>
    <row r="13634" spans="1:3" ht="14.5" x14ac:dyDescent="0.35">
      <c r="A13634" s="104" t="s">
        <v>1353</v>
      </c>
      <c r="B13634" s="1">
        <v>44308</v>
      </c>
      <c r="C13634">
        <v>400</v>
      </c>
    </row>
    <row r="13635" spans="1:3" ht="14.5" x14ac:dyDescent="0.35">
      <c r="A13635" s="104" t="s">
        <v>4063</v>
      </c>
      <c r="B13635" s="1">
        <v>44308</v>
      </c>
      <c r="C13635">
        <v>4</v>
      </c>
    </row>
    <row r="13636" spans="1:3" ht="14.5" x14ac:dyDescent="0.35">
      <c r="A13636" s="104" t="s">
        <v>1391</v>
      </c>
      <c r="B13636" s="1">
        <v>44308</v>
      </c>
      <c r="C13636">
        <v>500</v>
      </c>
    </row>
    <row r="13637" spans="1:3" ht="14.5" x14ac:dyDescent="0.35">
      <c r="A13637" s="104" t="s">
        <v>1414</v>
      </c>
      <c r="B13637" s="1">
        <v>44308</v>
      </c>
      <c r="C13637">
        <v>300</v>
      </c>
    </row>
    <row r="13638" spans="1:3" ht="14.5" x14ac:dyDescent="0.35">
      <c r="A13638" s="104" t="s">
        <v>1283</v>
      </c>
      <c r="B13638" s="1">
        <v>44308</v>
      </c>
      <c r="C13638">
        <v>3400</v>
      </c>
    </row>
    <row r="13639" spans="1:3" ht="14.5" x14ac:dyDescent="0.35">
      <c r="A13639" s="104" t="s">
        <v>1299</v>
      </c>
      <c r="B13639" s="1">
        <v>44308</v>
      </c>
      <c r="C13639">
        <v>1100</v>
      </c>
    </row>
    <row r="13640" spans="1:3" ht="14.5" x14ac:dyDescent="0.35">
      <c r="A13640" s="104" t="s">
        <v>1694</v>
      </c>
      <c r="B13640" s="1">
        <v>44308</v>
      </c>
      <c r="C13640">
        <v>200</v>
      </c>
    </row>
    <row r="13641" spans="1:3" ht="14.5" x14ac:dyDescent="0.35">
      <c r="A13641" s="104" t="s">
        <v>1694</v>
      </c>
      <c r="B13641" s="1">
        <v>44308</v>
      </c>
      <c r="C13641">
        <v>100</v>
      </c>
    </row>
    <row r="13642" spans="1:3" ht="14.5" x14ac:dyDescent="0.35">
      <c r="A13642" s="104" t="s">
        <v>2177</v>
      </c>
      <c r="B13642" s="1">
        <v>44308</v>
      </c>
      <c r="C13642">
        <v>2</v>
      </c>
    </row>
    <row r="13643" spans="1:3" ht="14.5" x14ac:dyDescent="0.35">
      <c r="A13643" s="104" t="s">
        <v>4135</v>
      </c>
      <c r="B13643" s="1">
        <v>44308</v>
      </c>
      <c r="C13643">
        <v>1</v>
      </c>
    </row>
    <row r="13644" spans="1:3" ht="14.5" x14ac:dyDescent="0.35">
      <c r="A13644" s="104" t="s">
        <v>4136</v>
      </c>
      <c r="B13644" s="1">
        <v>44308</v>
      </c>
      <c r="C13644">
        <v>50</v>
      </c>
    </row>
    <row r="13645" spans="1:3" ht="14.5" x14ac:dyDescent="0.35">
      <c r="A13645" s="104" t="s">
        <v>3510</v>
      </c>
      <c r="B13645" s="1">
        <v>44308</v>
      </c>
      <c r="C13645">
        <v>10</v>
      </c>
    </row>
    <row r="13646" spans="1:3" ht="14.5" x14ac:dyDescent="0.35">
      <c r="A13646" s="104" t="s">
        <v>2371</v>
      </c>
      <c r="B13646" s="1">
        <v>44308</v>
      </c>
      <c r="C13646">
        <v>12</v>
      </c>
    </row>
    <row r="13647" spans="1:3" ht="14.5" x14ac:dyDescent="0.35">
      <c r="A13647" s="104" t="s">
        <v>2774</v>
      </c>
      <c r="B13647" s="1">
        <v>44308</v>
      </c>
      <c r="C13647">
        <v>20</v>
      </c>
    </row>
    <row r="13648" spans="1:3" ht="14.5" x14ac:dyDescent="0.35">
      <c r="A13648" s="104" t="s">
        <v>1958</v>
      </c>
      <c r="B13648" s="1">
        <v>44308</v>
      </c>
      <c r="C13648">
        <v>32</v>
      </c>
    </row>
    <row r="13649" spans="1:3" ht="14.5" x14ac:dyDescent="0.35">
      <c r="A13649" s="104" t="s">
        <v>4137</v>
      </c>
      <c r="B13649" s="1">
        <v>44308</v>
      </c>
      <c r="C13649">
        <v>8</v>
      </c>
    </row>
    <row r="13650" spans="1:3" ht="14.5" x14ac:dyDescent="0.35">
      <c r="A13650" s="104" t="s">
        <v>1396</v>
      </c>
      <c r="B13650" s="1">
        <v>44308</v>
      </c>
      <c r="C13650">
        <v>12</v>
      </c>
    </row>
    <row r="13651" spans="1:3" ht="14.5" x14ac:dyDescent="0.35">
      <c r="A13651" s="104" t="s">
        <v>2498</v>
      </c>
      <c r="B13651" s="1">
        <v>44308</v>
      </c>
      <c r="C13651">
        <v>4</v>
      </c>
    </row>
    <row r="13652" spans="1:3" ht="14.5" x14ac:dyDescent="0.35">
      <c r="A13652" s="104" t="s">
        <v>2354</v>
      </c>
      <c r="B13652" s="1">
        <v>44308</v>
      </c>
      <c r="C13652">
        <v>8</v>
      </c>
    </row>
    <row r="13653" spans="1:3" ht="14.5" x14ac:dyDescent="0.35">
      <c r="A13653" s="104" t="s">
        <v>1532</v>
      </c>
      <c r="B13653" s="1">
        <v>44308</v>
      </c>
      <c r="C13653">
        <v>3</v>
      </c>
    </row>
    <row r="13654" spans="1:3" ht="14.5" x14ac:dyDescent="0.35">
      <c r="A13654" s="104" t="s">
        <v>3023</v>
      </c>
      <c r="B13654" s="1">
        <v>44308</v>
      </c>
      <c r="C13654">
        <v>1</v>
      </c>
    </row>
    <row r="13655" spans="1:3" ht="14.5" x14ac:dyDescent="0.35">
      <c r="A13655" s="104" t="s">
        <v>4138</v>
      </c>
      <c r="B13655" s="1">
        <v>44308</v>
      </c>
      <c r="C13655">
        <v>1</v>
      </c>
    </row>
    <row r="13656" spans="1:3" ht="14.5" x14ac:dyDescent="0.35">
      <c r="A13656" s="104" t="s">
        <v>4139</v>
      </c>
      <c r="B13656" s="1">
        <v>44308</v>
      </c>
      <c r="C13656">
        <v>1</v>
      </c>
    </row>
    <row r="13657" spans="1:3" ht="14.5" x14ac:dyDescent="0.35">
      <c r="A13657" s="104" t="s">
        <v>4140</v>
      </c>
      <c r="B13657" s="1">
        <v>44308</v>
      </c>
      <c r="C13657">
        <v>16</v>
      </c>
    </row>
    <row r="13658" spans="1:3" ht="14.5" x14ac:dyDescent="0.35">
      <c r="A13658" s="104" t="s">
        <v>2386</v>
      </c>
      <c r="B13658" s="1">
        <v>44308</v>
      </c>
      <c r="C13658">
        <v>16</v>
      </c>
    </row>
    <row r="13659" spans="1:3" ht="14.5" x14ac:dyDescent="0.35">
      <c r="A13659" s="104" t="s">
        <v>3856</v>
      </c>
      <c r="B13659" s="1">
        <v>44308</v>
      </c>
      <c r="C13659">
        <v>1</v>
      </c>
    </row>
    <row r="13660" spans="1:3" ht="14.5" x14ac:dyDescent="0.35">
      <c r="A13660" s="104" t="s">
        <v>3723</v>
      </c>
      <c r="B13660" s="1">
        <v>44308</v>
      </c>
      <c r="C13660">
        <v>1</v>
      </c>
    </row>
    <row r="13661" spans="1:3" ht="14.5" x14ac:dyDescent="0.35">
      <c r="A13661" s="104" t="s">
        <v>2540</v>
      </c>
      <c r="B13661" s="1">
        <v>44308</v>
      </c>
      <c r="C13661">
        <v>8</v>
      </c>
    </row>
    <row r="13662" spans="1:3" ht="14.5" x14ac:dyDescent="0.35">
      <c r="A13662" s="104" t="s">
        <v>2963</v>
      </c>
      <c r="B13662" s="1">
        <v>44308</v>
      </c>
      <c r="C13662">
        <v>10</v>
      </c>
    </row>
    <row r="13663" spans="1:3" ht="14.5" x14ac:dyDescent="0.35">
      <c r="A13663" s="104" t="s">
        <v>1413</v>
      </c>
      <c r="B13663" s="1">
        <v>44308</v>
      </c>
      <c r="C13663">
        <v>6</v>
      </c>
    </row>
    <row r="13664" spans="1:3" ht="14.5" x14ac:dyDescent="0.35">
      <c r="A13664" s="104" t="s">
        <v>4141</v>
      </c>
      <c r="B13664" s="1">
        <v>44308</v>
      </c>
      <c r="C13664">
        <v>2</v>
      </c>
    </row>
    <row r="13665" spans="1:3" ht="14.5" x14ac:dyDescent="0.35">
      <c r="A13665" s="104" t="s">
        <v>1922</v>
      </c>
      <c r="B13665" s="1">
        <v>44308</v>
      </c>
      <c r="C13665">
        <v>16</v>
      </c>
    </row>
    <row r="13666" spans="1:3" ht="14.5" x14ac:dyDescent="0.35">
      <c r="A13666" s="104" t="s">
        <v>2740</v>
      </c>
      <c r="B13666" s="1">
        <v>44308</v>
      </c>
      <c r="C13666">
        <v>4</v>
      </c>
    </row>
    <row r="13667" spans="1:3" ht="14.5" x14ac:dyDescent="0.35">
      <c r="A13667" s="104" t="s">
        <v>2539</v>
      </c>
      <c r="B13667" s="1">
        <v>44308</v>
      </c>
      <c r="C13667">
        <v>6</v>
      </c>
    </row>
    <row r="13668" spans="1:3" ht="14.5" x14ac:dyDescent="0.35">
      <c r="A13668" s="104" t="s">
        <v>1879</v>
      </c>
      <c r="B13668" s="1">
        <v>44308</v>
      </c>
      <c r="C13668">
        <v>8</v>
      </c>
    </row>
    <row r="13669" spans="1:3" ht="14.5" x14ac:dyDescent="0.35">
      <c r="A13669" s="104" t="s">
        <v>3955</v>
      </c>
      <c r="B13669" s="1">
        <v>44308</v>
      </c>
      <c r="C13669">
        <v>4</v>
      </c>
    </row>
    <row r="13670" spans="1:3" ht="14.5" x14ac:dyDescent="0.35">
      <c r="A13670" s="104" t="s">
        <v>3719</v>
      </c>
      <c r="B13670" s="1">
        <v>44308</v>
      </c>
      <c r="C13670">
        <v>8</v>
      </c>
    </row>
    <row r="13671" spans="1:3" ht="14.5" x14ac:dyDescent="0.35">
      <c r="A13671" s="104" t="s">
        <v>3446</v>
      </c>
      <c r="B13671" s="1">
        <v>44308</v>
      </c>
      <c r="C13671">
        <v>16</v>
      </c>
    </row>
    <row r="13672" spans="1:3" ht="14.5" x14ac:dyDescent="0.35">
      <c r="A13672" s="104" t="s">
        <v>4142</v>
      </c>
      <c r="B13672" s="1">
        <v>44308</v>
      </c>
      <c r="C13672">
        <v>12</v>
      </c>
    </row>
    <row r="13673" spans="1:3" ht="14.5" x14ac:dyDescent="0.35">
      <c r="A13673" s="104" t="s">
        <v>1491</v>
      </c>
      <c r="B13673" s="1">
        <v>44308</v>
      </c>
      <c r="C13673">
        <v>8</v>
      </c>
    </row>
    <row r="13674" spans="1:3" ht="14.5" x14ac:dyDescent="0.35">
      <c r="A13674" s="104" t="s">
        <v>1862</v>
      </c>
      <c r="B13674" s="1">
        <v>44308</v>
      </c>
      <c r="C13674">
        <v>4</v>
      </c>
    </row>
    <row r="13675" spans="1:3" ht="14.5" x14ac:dyDescent="0.35">
      <c r="A13675" s="104" t="s">
        <v>1864</v>
      </c>
      <c r="B13675" s="1">
        <v>44308</v>
      </c>
      <c r="C13675">
        <v>8</v>
      </c>
    </row>
    <row r="13676" spans="1:3" ht="14.5" x14ac:dyDescent="0.35">
      <c r="A13676" s="104" t="s">
        <v>1710</v>
      </c>
      <c r="B13676" s="1">
        <v>44308</v>
      </c>
      <c r="C13676">
        <v>12</v>
      </c>
    </row>
    <row r="13677" spans="1:3" ht="14.5" x14ac:dyDescent="0.35">
      <c r="A13677" s="104" t="s">
        <v>2352</v>
      </c>
      <c r="B13677" s="1">
        <v>44308</v>
      </c>
      <c r="C13677">
        <v>1</v>
      </c>
    </row>
    <row r="13678" spans="1:3" ht="14.5" x14ac:dyDescent="0.35">
      <c r="A13678" s="104" t="s">
        <v>1940</v>
      </c>
      <c r="B13678" s="1">
        <v>44308</v>
      </c>
      <c r="C13678">
        <v>4</v>
      </c>
    </row>
    <row r="13679" spans="1:3" ht="14.5" x14ac:dyDescent="0.35">
      <c r="A13679" s="104" t="s">
        <v>2635</v>
      </c>
      <c r="B13679" s="1">
        <v>44308</v>
      </c>
      <c r="C13679">
        <v>2</v>
      </c>
    </row>
    <row r="13680" spans="1:3" ht="14.5" x14ac:dyDescent="0.35">
      <c r="A13680" s="104" t="s">
        <v>1656</v>
      </c>
      <c r="B13680" s="1">
        <v>44308</v>
      </c>
      <c r="C13680">
        <v>16</v>
      </c>
    </row>
    <row r="13681" spans="1:3" ht="14.5" x14ac:dyDescent="0.35">
      <c r="A13681" s="104" t="s">
        <v>2356</v>
      </c>
      <c r="B13681" s="1">
        <v>44308</v>
      </c>
      <c r="C13681">
        <v>48</v>
      </c>
    </row>
    <row r="13682" spans="1:3" ht="14.5" x14ac:dyDescent="0.35">
      <c r="A13682" s="104" t="s">
        <v>2244</v>
      </c>
      <c r="B13682" s="1">
        <v>44308</v>
      </c>
      <c r="C13682">
        <v>1</v>
      </c>
    </row>
    <row r="13683" spans="1:3" ht="14.5" x14ac:dyDescent="0.35">
      <c r="A13683" s="104" t="s">
        <v>1972</v>
      </c>
      <c r="B13683" s="1">
        <v>44308</v>
      </c>
      <c r="C13683">
        <v>4</v>
      </c>
    </row>
    <row r="13684" spans="1:3" ht="14.5" x14ac:dyDescent="0.35">
      <c r="A13684" s="104" t="s">
        <v>1826</v>
      </c>
      <c r="B13684" s="1">
        <v>44308</v>
      </c>
      <c r="C13684">
        <v>12</v>
      </c>
    </row>
    <row r="13685" spans="1:3" ht="14.5" x14ac:dyDescent="0.35">
      <c r="A13685" s="104" t="s">
        <v>1470</v>
      </c>
      <c r="B13685" s="1">
        <v>44308</v>
      </c>
      <c r="C13685">
        <v>32</v>
      </c>
    </row>
    <row r="13686" spans="1:3" ht="14.5" x14ac:dyDescent="0.35">
      <c r="A13686" s="104" t="s">
        <v>2177</v>
      </c>
      <c r="B13686" s="1">
        <v>44308</v>
      </c>
      <c r="C13686">
        <v>2</v>
      </c>
    </row>
    <row r="13687" spans="1:3" ht="14.5" x14ac:dyDescent="0.35">
      <c r="A13687" s="104" t="s">
        <v>1447</v>
      </c>
      <c r="B13687" s="1">
        <v>44308</v>
      </c>
      <c r="C13687">
        <v>500</v>
      </c>
    </row>
    <row r="13688" spans="1:3" ht="14.5" x14ac:dyDescent="0.35">
      <c r="A13688" s="104" t="s">
        <v>1299</v>
      </c>
      <c r="B13688" s="1">
        <v>44308</v>
      </c>
      <c r="C13688">
        <v>1000</v>
      </c>
    </row>
    <row r="13689" spans="1:3" ht="14.5" x14ac:dyDescent="0.35">
      <c r="A13689" s="104" t="s">
        <v>2153</v>
      </c>
      <c r="B13689" s="1">
        <v>44308</v>
      </c>
      <c r="C13689">
        <v>200</v>
      </c>
    </row>
    <row r="13690" spans="1:3" ht="14.5" x14ac:dyDescent="0.35">
      <c r="A13690" s="104" t="s">
        <v>1973</v>
      </c>
      <c r="B13690" s="1">
        <v>44308</v>
      </c>
      <c r="C13690">
        <v>50</v>
      </c>
    </row>
    <row r="13691" spans="1:3" ht="14.5" x14ac:dyDescent="0.35">
      <c r="A13691" s="104" t="s">
        <v>1544</v>
      </c>
      <c r="B13691" s="1">
        <v>44308</v>
      </c>
      <c r="C13691">
        <v>750</v>
      </c>
    </row>
    <row r="13692" spans="1:3" ht="14.5" x14ac:dyDescent="0.35">
      <c r="A13692" s="104" t="s">
        <v>1385</v>
      </c>
      <c r="B13692" s="1">
        <v>44308</v>
      </c>
      <c r="C13692">
        <v>350</v>
      </c>
    </row>
    <row r="13693" spans="1:3" ht="14.5" x14ac:dyDescent="0.35">
      <c r="A13693" s="104" t="s">
        <v>1385</v>
      </c>
      <c r="B13693" s="1">
        <v>44308</v>
      </c>
      <c r="C13693">
        <v>250</v>
      </c>
    </row>
    <row r="13694" spans="1:3" ht="14.5" x14ac:dyDescent="0.35">
      <c r="A13694" s="104" t="s">
        <v>1465</v>
      </c>
      <c r="B13694" s="1">
        <v>44308</v>
      </c>
      <c r="C13694">
        <v>200</v>
      </c>
    </row>
    <row r="13695" spans="1:3" ht="14.5" x14ac:dyDescent="0.35">
      <c r="A13695" s="105" t="s">
        <v>1029</v>
      </c>
      <c r="B13695" s="1">
        <v>44308</v>
      </c>
      <c r="C13695">
        <v>200</v>
      </c>
    </row>
    <row r="13696" spans="1:3" ht="14.5" x14ac:dyDescent="0.35">
      <c r="A13696" s="104" t="s">
        <v>4143</v>
      </c>
      <c r="B13696" s="1">
        <v>44308</v>
      </c>
      <c r="C13696">
        <v>8</v>
      </c>
    </row>
    <row r="13697" spans="1:3" ht="14.5" x14ac:dyDescent="0.35">
      <c r="A13697" s="104" t="s">
        <v>1574</v>
      </c>
      <c r="B13697" s="1">
        <v>44308</v>
      </c>
      <c r="C13697">
        <v>200</v>
      </c>
    </row>
    <row r="13698" spans="1:3" ht="14.5" x14ac:dyDescent="0.35">
      <c r="A13698" s="104" t="s">
        <v>2228</v>
      </c>
      <c r="B13698" s="1">
        <v>44308</v>
      </c>
      <c r="C13698">
        <v>1</v>
      </c>
    </row>
    <row r="13699" spans="1:3" ht="14.5" x14ac:dyDescent="0.35">
      <c r="A13699" s="104" t="s">
        <v>2816</v>
      </c>
      <c r="B13699" s="1">
        <v>44308</v>
      </c>
      <c r="C13699">
        <v>1</v>
      </c>
    </row>
    <row r="13700" spans="1:3" ht="14.5" x14ac:dyDescent="0.35">
      <c r="A13700" s="104" t="s">
        <v>2560</v>
      </c>
      <c r="B13700" s="1">
        <v>44308</v>
      </c>
      <c r="C13700">
        <v>1</v>
      </c>
    </row>
    <row r="13701" spans="1:3" ht="14.5" x14ac:dyDescent="0.35">
      <c r="A13701" s="104" t="s">
        <v>3719</v>
      </c>
      <c r="B13701" s="1">
        <v>44308</v>
      </c>
      <c r="C13701">
        <v>16</v>
      </c>
    </row>
    <row r="13702" spans="1:3" ht="14.5" x14ac:dyDescent="0.35">
      <c r="A13702" s="104" t="s">
        <v>1638</v>
      </c>
      <c r="B13702" s="1">
        <v>44308</v>
      </c>
      <c r="C13702">
        <v>1</v>
      </c>
    </row>
    <row r="13703" spans="1:3" ht="14.5" x14ac:dyDescent="0.35">
      <c r="A13703" s="104" t="s">
        <v>1825</v>
      </c>
      <c r="B13703" s="1">
        <v>44308</v>
      </c>
      <c r="C13703">
        <v>2</v>
      </c>
    </row>
    <row r="13704" spans="1:3" ht="14.5" x14ac:dyDescent="0.35">
      <c r="A13704" s="104" t="s">
        <v>2681</v>
      </c>
      <c r="B13704" s="1">
        <v>44308</v>
      </c>
      <c r="C13704">
        <v>1</v>
      </c>
    </row>
    <row r="13705" spans="1:3" ht="14.5" x14ac:dyDescent="0.35">
      <c r="A13705" s="104" t="s">
        <v>2574</v>
      </c>
      <c r="B13705" s="1">
        <v>44308</v>
      </c>
      <c r="C13705">
        <v>20</v>
      </c>
    </row>
    <row r="13706" spans="1:3" ht="14.5" x14ac:dyDescent="0.35">
      <c r="A13706" s="104" t="s">
        <v>2574</v>
      </c>
      <c r="B13706" s="1">
        <v>44308</v>
      </c>
      <c r="C13706">
        <v>20</v>
      </c>
    </row>
    <row r="13707" spans="1:3" ht="14.5" x14ac:dyDescent="0.35">
      <c r="A13707" s="104" t="s">
        <v>33</v>
      </c>
      <c r="B13707" s="1">
        <v>44308</v>
      </c>
      <c r="C13707">
        <v>3</v>
      </c>
    </row>
    <row r="13708" spans="1:3" ht="14.5" x14ac:dyDescent="0.35">
      <c r="A13708" s="104" t="s">
        <v>139</v>
      </c>
      <c r="B13708" s="1">
        <v>44308</v>
      </c>
      <c r="C13708">
        <v>1</v>
      </c>
    </row>
    <row r="13709" spans="1:3" ht="14.5" x14ac:dyDescent="0.35">
      <c r="A13709" s="104" t="s">
        <v>35</v>
      </c>
      <c r="B13709" s="1">
        <v>44308</v>
      </c>
      <c r="C13709">
        <v>4</v>
      </c>
    </row>
    <row r="13710" spans="1:3" ht="14.5" x14ac:dyDescent="0.35">
      <c r="A13710" s="104" t="s">
        <v>36</v>
      </c>
      <c r="B13710" s="1">
        <v>44308</v>
      </c>
      <c r="C13710">
        <v>1</v>
      </c>
    </row>
    <row r="13711" spans="1:3" ht="14.5" x14ac:dyDescent="0.35">
      <c r="A13711" s="104" t="s">
        <v>162</v>
      </c>
      <c r="B13711" s="1">
        <v>44308</v>
      </c>
      <c r="C13711">
        <v>1</v>
      </c>
    </row>
    <row r="13712" spans="1:3" ht="14.5" x14ac:dyDescent="0.35">
      <c r="A13712" s="104" t="s">
        <v>108</v>
      </c>
      <c r="B13712" s="1">
        <v>44308</v>
      </c>
      <c r="C13712">
        <v>1</v>
      </c>
    </row>
    <row r="13713" spans="1:3" ht="14.5" x14ac:dyDescent="0.35">
      <c r="A13713" s="104" t="s">
        <v>1030</v>
      </c>
      <c r="B13713" s="1">
        <v>44308</v>
      </c>
      <c r="C13713">
        <v>1</v>
      </c>
    </row>
    <row r="13714" spans="1:3" ht="14.5" x14ac:dyDescent="0.35">
      <c r="A13714" s="104" t="s">
        <v>18</v>
      </c>
      <c r="B13714" s="1">
        <v>44308</v>
      </c>
      <c r="C13714">
        <v>1</v>
      </c>
    </row>
    <row r="13715" spans="1:3" ht="14.5" x14ac:dyDescent="0.35">
      <c r="A13715" s="104" t="s">
        <v>267</v>
      </c>
      <c r="B13715" s="1">
        <v>44308</v>
      </c>
      <c r="C13715">
        <v>1</v>
      </c>
    </row>
    <row r="13716" spans="1:3" ht="14.5" x14ac:dyDescent="0.35">
      <c r="A13716" s="104" t="s">
        <v>1692</v>
      </c>
      <c r="B13716" s="1">
        <v>44308</v>
      </c>
      <c r="C13716">
        <v>75</v>
      </c>
    </row>
    <row r="13717" spans="1:3" ht="14.5" x14ac:dyDescent="0.35">
      <c r="A13717" s="104" t="s">
        <v>1713</v>
      </c>
      <c r="B13717" s="1">
        <v>44308</v>
      </c>
      <c r="C13717">
        <v>36</v>
      </c>
    </row>
    <row r="13718" spans="1:3" ht="14.5" x14ac:dyDescent="0.35">
      <c r="A13718" s="104" t="s">
        <v>1356</v>
      </c>
      <c r="B13718" s="1">
        <v>44308</v>
      </c>
      <c r="C13718">
        <v>16</v>
      </c>
    </row>
    <row r="13719" spans="1:3" ht="14.5" x14ac:dyDescent="0.35">
      <c r="A13719" s="104" t="s">
        <v>2226</v>
      </c>
      <c r="B13719" s="1">
        <v>44308</v>
      </c>
      <c r="C13719">
        <v>2</v>
      </c>
    </row>
    <row r="13720" spans="1:3" ht="14.5" x14ac:dyDescent="0.35">
      <c r="A13720" s="104" t="s">
        <v>4045</v>
      </c>
      <c r="B13720" s="1">
        <v>44308</v>
      </c>
      <c r="C13720">
        <v>12</v>
      </c>
    </row>
    <row r="13721" spans="1:3" ht="14.5" x14ac:dyDescent="0.35">
      <c r="A13721" s="104" t="s">
        <v>1358</v>
      </c>
      <c r="B13721" s="1">
        <v>44308</v>
      </c>
      <c r="C13721">
        <v>16</v>
      </c>
    </row>
    <row r="13722" spans="1:3" ht="14.5" x14ac:dyDescent="0.35">
      <c r="A13722" s="104" t="s">
        <v>1687</v>
      </c>
      <c r="B13722" s="1">
        <v>44308</v>
      </c>
      <c r="C13722">
        <v>4</v>
      </c>
    </row>
    <row r="13723" spans="1:3" ht="14.5" x14ac:dyDescent="0.35">
      <c r="A13723" s="104" t="s">
        <v>329</v>
      </c>
      <c r="B13723" s="1">
        <v>44308</v>
      </c>
      <c r="C13723">
        <v>8</v>
      </c>
    </row>
    <row r="13724" spans="1:3" ht="14.5" x14ac:dyDescent="0.35">
      <c r="A13724" s="104" t="s">
        <v>1450</v>
      </c>
      <c r="B13724" s="1">
        <v>44308</v>
      </c>
      <c r="C13724">
        <v>32</v>
      </c>
    </row>
    <row r="13725" spans="1:3" ht="14.5" x14ac:dyDescent="0.35">
      <c r="A13725" s="104" t="s">
        <v>397</v>
      </c>
      <c r="B13725" s="1">
        <v>44308</v>
      </c>
      <c r="C13725">
        <v>4</v>
      </c>
    </row>
    <row r="13726" spans="1:3" ht="14.5" x14ac:dyDescent="0.35">
      <c r="A13726" s="104" t="s">
        <v>172</v>
      </c>
      <c r="B13726" s="1">
        <v>44308</v>
      </c>
      <c r="C13726">
        <v>8</v>
      </c>
    </row>
    <row r="13727" spans="1:3" ht="14.5" x14ac:dyDescent="0.35">
      <c r="A13727" s="104" t="s">
        <v>1370</v>
      </c>
      <c r="B13727" s="1">
        <v>44308</v>
      </c>
      <c r="C13727">
        <v>200</v>
      </c>
    </row>
    <row r="13728" spans="1:3" ht="14.5" x14ac:dyDescent="0.35">
      <c r="A13728" s="104" t="s">
        <v>1473</v>
      </c>
      <c r="B13728" s="1">
        <v>44308</v>
      </c>
      <c r="C13728">
        <v>150</v>
      </c>
    </row>
    <row r="13729" spans="1:3" ht="14.5" x14ac:dyDescent="0.35">
      <c r="A13729" s="104" t="s">
        <v>2359</v>
      </c>
      <c r="B13729" s="1">
        <v>44308</v>
      </c>
      <c r="C13729">
        <v>8</v>
      </c>
    </row>
    <row r="13730" spans="1:3" ht="14.5" x14ac:dyDescent="0.35">
      <c r="A13730" s="104" t="s">
        <v>1688</v>
      </c>
      <c r="B13730" s="1">
        <v>44308</v>
      </c>
      <c r="C13730">
        <v>4</v>
      </c>
    </row>
    <row r="13731" spans="1:3" ht="14.5" x14ac:dyDescent="0.35">
      <c r="A13731" s="104" t="s">
        <v>1709</v>
      </c>
      <c r="B13731" s="1">
        <v>44308</v>
      </c>
      <c r="C13731">
        <v>16</v>
      </c>
    </row>
    <row r="13732" spans="1:3" ht="14.5" x14ac:dyDescent="0.35">
      <c r="A13732" s="104" t="s">
        <v>3361</v>
      </c>
      <c r="B13732" s="1">
        <v>44308</v>
      </c>
      <c r="C13732">
        <v>12</v>
      </c>
    </row>
    <row r="13733" spans="1:3" ht="14.5" x14ac:dyDescent="0.35">
      <c r="A13733" s="104" t="s">
        <v>2774</v>
      </c>
      <c r="B13733" s="1">
        <v>44308</v>
      </c>
      <c r="C13733">
        <v>8</v>
      </c>
    </row>
    <row r="13734" spans="1:3" ht="14.5" x14ac:dyDescent="0.35">
      <c r="A13734" s="104" t="s">
        <v>452</v>
      </c>
      <c r="B13734" s="1">
        <v>44308</v>
      </c>
      <c r="C13734">
        <v>4</v>
      </c>
    </row>
    <row r="13735" spans="1:3" ht="14.5" x14ac:dyDescent="0.35">
      <c r="A13735" s="104" t="s">
        <v>282</v>
      </c>
      <c r="B13735" s="1">
        <v>44308</v>
      </c>
      <c r="C13735">
        <v>72</v>
      </c>
    </row>
    <row r="13736" spans="1:3" ht="14.5" x14ac:dyDescent="0.35">
      <c r="A13736" s="104" t="s">
        <v>1405</v>
      </c>
      <c r="B13736" s="1">
        <v>44308</v>
      </c>
      <c r="C13736">
        <v>16</v>
      </c>
    </row>
    <row r="13737" spans="1:3" ht="14.5" x14ac:dyDescent="0.35">
      <c r="A13737" s="104" t="s">
        <v>2617</v>
      </c>
      <c r="B13737" s="1">
        <v>44308</v>
      </c>
      <c r="C13737">
        <v>16</v>
      </c>
    </row>
    <row r="13738" spans="1:3" ht="14.5" x14ac:dyDescent="0.35">
      <c r="A13738" s="104" t="s">
        <v>4010</v>
      </c>
      <c r="B13738" s="1">
        <v>44308</v>
      </c>
      <c r="C13738">
        <v>16</v>
      </c>
    </row>
    <row r="13739" spans="1:3" ht="14.5" x14ac:dyDescent="0.35">
      <c r="A13739" s="104" t="s">
        <v>3073</v>
      </c>
      <c r="B13739" s="1">
        <v>44308</v>
      </c>
      <c r="C13739">
        <v>8</v>
      </c>
    </row>
    <row r="13740" spans="1:3" ht="14.5" x14ac:dyDescent="0.35">
      <c r="A13740" s="104" t="s">
        <v>2304</v>
      </c>
      <c r="B13740" s="1">
        <v>44308</v>
      </c>
      <c r="C13740">
        <v>16</v>
      </c>
    </row>
    <row r="13741" spans="1:3" ht="14.5" x14ac:dyDescent="0.35">
      <c r="A13741" s="104" t="s">
        <v>2475</v>
      </c>
      <c r="B13741" s="1">
        <v>44308</v>
      </c>
      <c r="C13741">
        <v>8</v>
      </c>
    </row>
    <row r="13742" spans="1:3" ht="14.5" x14ac:dyDescent="0.35">
      <c r="A13742" s="104" t="s">
        <v>2569</v>
      </c>
      <c r="B13742" s="1">
        <v>44308</v>
      </c>
      <c r="C13742">
        <v>16</v>
      </c>
    </row>
    <row r="13743" spans="1:3" ht="14.5" x14ac:dyDescent="0.35">
      <c r="A13743" s="104" t="s">
        <v>2778</v>
      </c>
      <c r="B13743" s="1">
        <v>44308</v>
      </c>
      <c r="C13743">
        <v>6</v>
      </c>
    </row>
    <row r="13744" spans="1:3" ht="14.5" x14ac:dyDescent="0.35">
      <c r="A13744" s="104" t="s">
        <v>2654</v>
      </c>
      <c r="B13744" s="1">
        <v>44308</v>
      </c>
      <c r="C13744">
        <v>2</v>
      </c>
    </row>
    <row r="13745" spans="1:3" ht="14.5" x14ac:dyDescent="0.35">
      <c r="A13745" s="104" t="s">
        <v>2876</v>
      </c>
      <c r="B13745" s="1">
        <v>44308</v>
      </c>
      <c r="C13745">
        <v>12</v>
      </c>
    </row>
    <row r="13746" spans="1:3" ht="14.5" x14ac:dyDescent="0.35">
      <c r="A13746" s="104" t="s">
        <v>2881</v>
      </c>
      <c r="B13746" s="1">
        <v>44308</v>
      </c>
      <c r="C13746">
        <v>4</v>
      </c>
    </row>
    <row r="13747" spans="1:3" ht="14.5" x14ac:dyDescent="0.35">
      <c r="A13747" s="104" t="s">
        <v>3113</v>
      </c>
      <c r="B13747" s="1">
        <v>44308</v>
      </c>
      <c r="C13747">
        <v>6</v>
      </c>
    </row>
    <row r="13748" spans="1:3" ht="14.5" x14ac:dyDescent="0.35">
      <c r="A13748" s="104" t="s">
        <v>2779</v>
      </c>
      <c r="B13748" s="1">
        <v>44308</v>
      </c>
      <c r="C13748">
        <v>8</v>
      </c>
    </row>
    <row r="13749" spans="1:3" ht="14.5" x14ac:dyDescent="0.35">
      <c r="A13749" s="104" t="s">
        <v>2666</v>
      </c>
      <c r="B13749" s="1">
        <v>44308</v>
      </c>
      <c r="C13749">
        <v>4</v>
      </c>
    </row>
    <row r="13750" spans="1:3" ht="14.5" x14ac:dyDescent="0.35">
      <c r="A13750" s="104" t="s">
        <v>3363</v>
      </c>
      <c r="B13750" s="1">
        <v>44308</v>
      </c>
      <c r="C13750">
        <v>6</v>
      </c>
    </row>
    <row r="13751" spans="1:3" ht="14.5" x14ac:dyDescent="0.35">
      <c r="A13751" s="104" t="s">
        <v>1948</v>
      </c>
      <c r="B13751" s="1">
        <v>44308</v>
      </c>
      <c r="C13751">
        <v>8</v>
      </c>
    </row>
    <row r="13752" spans="1:3" ht="14.5" x14ac:dyDescent="0.35">
      <c r="A13752" s="104" t="s">
        <v>2277</v>
      </c>
      <c r="B13752" s="1">
        <v>44308</v>
      </c>
      <c r="C13752">
        <v>16</v>
      </c>
    </row>
    <row r="13753" spans="1:3" ht="14.5" x14ac:dyDescent="0.35">
      <c r="A13753" s="104" t="s">
        <v>2847</v>
      </c>
      <c r="B13753" s="1">
        <v>44308</v>
      </c>
      <c r="C13753">
        <v>6</v>
      </c>
    </row>
    <row r="13754" spans="1:3" ht="14.5" x14ac:dyDescent="0.35">
      <c r="A13754" s="104" t="s">
        <v>2849</v>
      </c>
      <c r="B13754" s="1">
        <v>44308</v>
      </c>
      <c r="C13754">
        <v>6</v>
      </c>
    </row>
    <row r="13755" spans="1:3" ht="14.5" x14ac:dyDescent="0.35">
      <c r="A13755" s="104" t="s">
        <v>2737</v>
      </c>
      <c r="B13755" s="1">
        <v>44308</v>
      </c>
      <c r="C13755">
        <v>4</v>
      </c>
    </row>
    <row r="13756" spans="1:3" ht="14.5" x14ac:dyDescent="0.35">
      <c r="A13756" s="104" t="s">
        <v>2886</v>
      </c>
      <c r="B13756" s="1">
        <v>44308</v>
      </c>
      <c r="C13756">
        <v>8</v>
      </c>
    </row>
    <row r="13757" spans="1:3" ht="14.5" x14ac:dyDescent="0.35">
      <c r="A13757" s="104" t="s">
        <v>2742</v>
      </c>
      <c r="B13757" s="1">
        <v>44308</v>
      </c>
      <c r="C13757">
        <v>2</v>
      </c>
    </row>
    <row r="13758" spans="1:3" ht="14.5" x14ac:dyDescent="0.35">
      <c r="A13758" s="104" t="s">
        <v>2284</v>
      </c>
      <c r="B13758" s="1">
        <v>44308</v>
      </c>
      <c r="C13758">
        <v>8</v>
      </c>
    </row>
    <row r="13759" spans="1:3" ht="14.5" x14ac:dyDescent="0.35">
      <c r="A13759" s="104" t="s">
        <v>1879</v>
      </c>
      <c r="B13759" s="1">
        <v>44308</v>
      </c>
      <c r="C13759">
        <v>32</v>
      </c>
    </row>
    <row r="13760" spans="1:3" ht="14.5" x14ac:dyDescent="0.35">
      <c r="A13760" s="104" t="s">
        <v>2673</v>
      </c>
      <c r="B13760" s="1">
        <v>44308</v>
      </c>
      <c r="C13760">
        <v>2</v>
      </c>
    </row>
    <row r="13761" spans="1:3" ht="14.5" x14ac:dyDescent="0.35">
      <c r="A13761" s="104" t="s">
        <v>2673</v>
      </c>
      <c r="B13761" s="1">
        <v>44308</v>
      </c>
      <c r="C13761">
        <v>2</v>
      </c>
    </row>
    <row r="13762" spans="1:3" ht="14.5" x14ac:dyDescent="0.35">
      <c r="A13762" s="104" t="s">
        <v>3163</v>
      </c>
      <c r="B13762" s="1">
        <v>44308</v>
      </c>
      <c r="C13762">
        <v>6</v>
      </c>
    </row>
    <row r="13763" spans="1:3" ht="14.5" x14ac:dyDescent="0.35">
      <c r="A13763" s="104" t="s">
        <v>1680</v>
      </c>
      <c r="B13763" s="1">
        <v>44308</v>
      </c>
      <c r="C13763">
        <v>16</v>
      </c>
    </row>
    <row r="13764" spans="1:3" ht="14.5" x14ac:dyDescent="0.35">
      <c r="A13764" s="104" t="s">
        <v>1586</v>
      </c>
      <c r="B13764" s="1">
        <v>44308</v>
      </c>
      <c r="C13764">
        <v>28</v>
      </c>
    </row>
    <row r="13765" spans="1:3" ht="14.5" x14ac:dyDescent="0.35">
      <c r="A13765" s="104" t="s">
        <v>1438</v>
      </c>
      <c r="B13765" s="1">
        <v>44308</v>
      </c>
      <c r="C13765">
        <v>4</v>
      </c>
    </row>
    <row r="13766" spans="1:3" ht="14.5" x14ac:dyDescent="0.35">
      <c r="A13766" s="104" t="s">
        <v>1442</v>
      </c>
      <c r="B13766" s="1">
        <v>44308</v>
      </c>
      <c r="C13766">
        <v>32</v>
      </c>
    </row>
    <row r="13767" spans="1:3" ht="14.5" x14ac:dyDescent="0.35">
      <c r="A13767" s="104" t="s">
        <v>1710</v>
      </c>
      <c r="B13767" s="1">
        <v>44308</v>
      </c>
      <c r="C13767">
        <v>20</v>
      </c>
    </row>
    <row r="13768" spans="1:3" ht="14.5" x14ac:dyDescent="0.35">
      <c r="A13768" s="104" t="s">
        <v>1571</v>
      </c>
      <c r="B13768" s="1">
        <v>44308</v>
      </c>
      <c r="C13768">
        <v>16</v>
      </c>
    </row>
    <row r="13769" spans="1:3" ht="14.5" x14ac:dyDescent="0.35">
      <c r="A13769" s="104" t="s">
        <v>1968</v>
      </c>
      <c r="B13769" s="1">
        <v>44308</v>
      </c>
      <c r="C13769">
        <v>6</v>
      </c>
    </row>
    <row r="13770" spans="1:3" ht="14.5" x14ac:dyDescent="0.35">
      <c r="A13770" s="104" t="s">
        <v>1570</v>
      </c>
      <c r="B13770" s="1">
        <v>44308</v>
      </c>
      <c r="C13770">
        <v>16</v>
      </c>
    </row>
    <row r="13771" spans="1:3" ht="14.5" x14ac:dyDescent="0.35">
      <c r="A13771" s="104" t="s">
        <v>1547</v>
      </c>
      <c r="B13771" s="1">
        <v>44308</v>
      </c>
      <c r="C13771">
        <v>32</v>
      </c>
    </row>
    <row r="13772" spans="1:3" ht="14.5" x14ac:dyDescent="0.35">
      <c r="A13772" s="104" t="s">
        <v>3474</v>
      </c>
      <c r="B13772" s="1">
        <v>44308</v>
      </c>
      <c r="C13772">
        <v>4</v>
      </c>
    </row>
    <row r="13773" spans="1:3" ht="14.5" x14ac:dyDescent="0.35">
      <c r="A13773" s="104" t="s">
        <v>2758</v>
      </c>
      <c r="B13773" s="1">
        <v>44308</v>
      </c>
      <c r="C13773">
        <v>4</v>
      </c>
    </row>
    <row r="13774" spans="1:3" ht="14.5" x14ac:dyDescent="0.35">
      <c r="A13774" s="104" t="s">
        <v>2679</v>
      </c>
      <c r="B13774" s="1">
        <v>44308</v>
      </c>
      <c r="C13774">
        <v>4</v>
      </c>
    </row>
    <row r="13775" spans="1:3" ht="14.5" x14ac:dyDescent="0.35">
      <c r="A13775" s="104" t="s">
        <v>61</v>
      </c>
      <c r="B13775" s="1">
        <v>44308</v>
      </c>
      <c r="C13775">
        <v>1</v>
      </c>
    </row>
    <row r="13776" spans="1:3" ht="14.5" x14ac:dyDescent="0.35">
      <c r="A13776" s="104" t="s">
        <v>2900</v>
      </c>
      <c r="B13776" s="1">
        <v>44308</v>
      </c>
      <c r="C13776">
        <v>2</v>
      </c>
    </row>
    <row r="13777" spans="1:3" ht="14.5" x14ac:dyDescent="0.35">
      <c r="A13777" s="104" t="s">
        <v>192</v>
      </c>
      <c r="B13777" s="1">
        <v>44308</v>
      </c>
      <c r="C13777">
        <v>24</v>
      </c>
    </row>
    <row r="13778" spans="1:3" ht="14.5" x14ac:dyDescent="0.35">
      <c r="A13778" s="104" t="s">
        <v>1826</v>
      </c>
      <c r="B13778" s="1">
        <v>44308</v>
      </c>
      <c r="C13778">
        <v>16</v>
      </c>
    </row>
    <row r="13779" spans="1:3" ht="14.5" x14ac:dyDescent="0.35">
      <c r="A13779" s="104" t="s">
        <v>1346</v>
      </c>
      <c r="B13779" s="1">
        <v>44308</v>
      </c>
      <c r="C13779">
        <v>32</v>
      </c>
    </row>
    <row r="13780" spans="1:3" ht="14.5" x14ac:dyDescent="0.35">
      <c r="A13780" s="104" t="s">
        <v>1466</v>
      </c>
      <c r="B13780" s="1">
        <v>44308</v>
      </c>
      <c r="C13780">
        <v>32</v>
      </c>
    </row>
    <row r="13781" spans="1:3" ht="14.5" x14ac:dyDescent="0.35">
      <c r="A13781" s="104" t="s">
        <v>1470</v>
      </c>
      <c r="B13781" s="1">
        <v>44308</v>
      </c>
      <c r="C13781">
        <v>16</v>
      </c>
    </row>
    <row r="13782" spans="1:3" ht="14.5" x14ac:dyDescent="0.35">
      <c r="A13782" s="104" t="s">
        <v>1314</v>
      </c>
      <c r="B13782" s="1">
        <v>44308</v>
      </c>
      <c r="C13782">
        <v>50</v>
      </c>
    </row>
    <row r="13783" spans="1:3" ht="14.5" x14ac:dyDescent="0.35">
      <c r="A13783" s="104" t="s">
        <v>9</v>
      </c>
      <c r="B13783" s="1">
        <v>44308</v>
      </c>
      <c r="C13783">
        <v>8</v>
      </c>
    </row>
    <row r="13784" spans="1:3" ht="14.5" x14ac:dyDescent="0.35">
      <c r="A13784" s="104" t="s">
        <v>2761</v>
      </c>
      <c r="B13784" s="1">
        <v>44308</v>
      </c>
      <c r="C13784">
        <v>2</v>
      </c>
    </row>
    <row r="13785" spans="1:3" ht="14.5" x14ac:dyDescent="0.35">
      <c r="A13785" s="104" t="s">
        <v>2582</v>
      </c>
      <c r="B13785" s="1">
        <v>44308</v>
      </c>
      <c r="C13785">
        <v>4</v>
      </c>
    </row>
    <row r="13786" spans="1:3" ht="14.5" x14ac:dyDescent="0.35">
      <c r="A13786" s="104" t="s">
        <v>1908</v>
      </c>
      <c r="B13786" s="1">
        <v>44308</v>
      </c>
      <c r="C13786">
        <v>7</v>
      </c>
    </row>
    <row r="13787" spans="1:3" ht="14.5" x14ac:dyDescent="0.35">
      <c r="A13787" s="104" t="s">
        <v>2908</v>
      </c>
      <c r="B13787" s="1">
        <v>44308</v>
      </c>
      <c r="C13787">
        <v>2</v>
      </c>
    </row>
    <row r="13788" spans="1:3" ht="14.5" x14ac:dyDescent="0.35">
      <c r="A13788" s="104" t="s">
        <v>3561</v>
      </c>
      <c r="B13788" s="1">
        <v>44308</v>
      </c>
      <c r="C13788">
        <v>10</v>
      </c>
    </row>
    <row r="13789" spans="1:3" ht="14.5" x14ac:dyDescent="0.35">
      <c r="A13789" s="104" t="s">
        <v>33</v>
      </c>
      <c r="B13789" s="1">
        <v>44308</v>
      </c>
      <c r="C13789">
        <v>1</v>
      </c>
    </row>
    <row r="13790" spans="1:3" ht="14.5" x14ac:dyDescent="0.35">
      <c r="A13790" s="104" t="s">
        <v>161</v>
      </c>
      <c r="B13790" s="1">
        <v>44308</v>
      </c>
      <c r="C13790">
        <v>2</v>
      </c>
    </row>
    <row r="13791" spans="1:3" ht="14.5" x14ac:dyDescent="0.35">
      <c r="A13791" s="104" t="s">
        <v>106</v>
      </c>
      <c r="B13791" s="1">
        <v>44308</v>
      </c>
      <c r="C13791">
        <v>4</v>
      </c>
    </row>
    <row r="13792" spans="1:3" ht="14.5" x14ac:dyDescent="0.35">
      <c r="A13792" s="104" t="s">
        <v>14</v>
      </c>
      <c r="B13792" s="1">
        <v>44308</v>
      </c>
      <c r="C13792">
        <v>1</v>
      </c>
    </row>
    <row r="13793" spans="1:3" ht="14.5" x14ac:dyDescent="0.35">
      <c r="A13793" s="104" t="s">
        <v>1030</v>
      </c>
      <c r="B13793" s="1">
        <v>44308</v>
      </c>
      <c r="C13793">
        <v>1</v>
      </c>
    </row>
    <row r="13794" spans="1:3" ht="14.5" x14ac:dyDescent="0.35">
      <c r="A13794" s="104" t="s">
        <v>1356</v>
      </c>
      <c r="B13794" s="1">
        <v>44308</v>
      </c>
      <c r="C13794">
        <v>36</v>
      </c>
    </row>
    <row r="13795" spans="1:3" ht="14.5" x14ac:dyDescent="0.35">
      <c r="A13795" s="104" t="s">
        <v>1921</v>
      </c>
      <c r="B13795" s="1">
        <v>44308</v>
      </c>
      <c r="C13795">
        <v>32</v>
      </c>
    </row>
    <row r="13796" spans="1:3" ht="14.5" x14ac:dyDescent="0.35">
      <c r="A13796" s="104" t="s">
        <v>19</v>
      </c>
      <c r="B13796" s="1">
        <v>44308</v>
      </c>
      <c r="C13796">
        <v>3</v>
      </c>
    </row>
    <row r="13797" spans="1:3" ht="14.5" x14ac:dyDescent="0.35">
      <c r="A13797" s="104" t="s">
        <v>1687</v>
      </c>
      <c r="B13797" s="1">
        <v>44308</v>
      </c>
      <c r="C13797">
        <v>16</v>
      </c>
    </row>
    <row r="13798" spans="1:3" ht="14.5" x14ac:dyDescent="0.35">
      <c r="A13798" s="104" t="s">
        <v>966</v>
      </c>
      <c r="B13798" s="1">
        <v>44308</v>
      </c>
      <c r="C13798">
        <v>16</v>
      </c>
    </row>
    <row r="13799" spans="1:3" ht="14.5" x14ac:dyDescent="0.35">
      <c r="A13799" s="104" t="s">
        <v>1450</v>
      </c>
      <c r="B13799" s="1">
        <v>44308</v>
      </c>
      <c r="C13799">
        <v>32</v>
      </c>
    </row>
    <row r="13800" spans="1:3" ht="14.5" x14ac:dyDescent="0.35">
      <c r="A13800" s="104" t="s">
        <v>1859</v>
      </c>
      <c r="B13800" s="1">
        <v>44308</v>
      </c>
      <c r="C13800">
        <v>16</v>
      </c>
    </row>
    <row r="13801" spans="1:3" ht="14.5" x14ac:dyDescent="0.35">
      <c r="A13801" s="104" t="s">
        <v>1929</v>
      </c>
      <c r="B13801" s="1">
        <v>44308</v>
      </c>
      <c r="C13801">
        <v>16</v>
      </c>
    </row>
    <row r="13802" spans="1:3" ht="14.5" x14ac:dyDescent="0.35">
      <c r="A13802" s="104" t="s">
        <v>1371</v>
      </c>
      <c r="B13802" s="1">
        <v>44308</v>
      </c>
      <c r="C13802">
        <v>1</v>
      </c>
    </row>
    <row r="13803" spans="1:3" ht="14.5" x14ac:dyDescent="0.35">
      <c r="A13803" s="104" t="s">
        <v>1392</v>
      </c>
      <c r="B13803" s="1">
        <v>44308</v>
      </c>
      <c r="C13803">
        <v>16</v>
      </c>
    </row>
    <row r="13804" spans="1:3" ht="14.5" x14ac:dyDescent="0.35">
      <c r="A13804" s="104" t="s">
        <v>3111</v>
      </c>
      <c r="B13804" s="1">
        <v>44308</v>
      </c>
      <c r="C13804">
        <v>12</v>
      </c>
    </row>
    <row r="13805" spans="1:3" ht="14.5" x14ac:dyDescent="0.35">
      <c r="A13805" s="104" t="s">
        <v>1755</v>
      </c>
      <c r="B13805" s="1">
        <v>44308</v>
      </c>
      <c r="C13805">
        <v>16</v>
      </c>
    </row>
    <row r="13806" spans="1:3" ht="14.5" x14ac:dyDescent="0.35">
      <c r="A13806" s="104" t="s">
        <v>3003</v>
      </c>
      <c r="B13806" s="1">
        <v>44308</v>
      </c>
      <c r="C13806">
        <v>4</v>
      </c>
    </row>
    <row r="13807" spans="1:3" ht="14.5" x14ac:dyDescent="0.35">
      <c r="A13807" s="104" t="s">
        <v>1941</v>
      </c>
      <c r="B13807" s="1">
        <v>44308</v>
      </c>
      <c r="C13807">
        <v>32</v>
      </c>
    </row>
    <row r="13808" spans="1:3" ht="14.5" x14ac:dyDescent="0.35">
      <c r="A13808" s="104" t="s">
        <v>2230</v>
      </c>
      <c r="B13808" s="1">
        <v>44308</v>
      </c>
      <c r="C13808">
        <v>16</v>
      </c>
    </row>
    <row r="13809" spans="1:3" ht="14.5" x14ac:dyDescent="0.35">
      <c r="A13809" s="104" t="s">
        <v>3496</v>
      </c>
      <c r="B13809" s="1">
        <v>44308</v>
      </c>
      <c r="C13809">
        <v>4</v>
      </c>
    </row>
    <row r="13810" spans="1:3" ht="14.5" x14ac:dyDescent="0.35">
      <c r="A13810" s="104" t="s">
        <v>2301</v>
      </c>
      <c r="B13810" s="1">
        <v>44308</v>
      </c>
      <c r="C13810">
        <v>12</v>
      </c>
    </row>
    <row r="13811" spans="1:3" ht="14.5" x14ac:dyDescent="0.35">
      <c r="A13811" s="104" t="s">
        <v>2301</v>
      </c>
      <c r="B13811" s="1">
        <v>44308</v>
      </c>
      <c r="C13811">
        <v>4</v>
      </c>
    </row>
    <row r="13812" spans="1:3" ht="14.5" x14ac:dyDescent="0.35">
      <c r="A13812" s="104" t="s">
        <v>4021</v>
      </c>
      <c r="B13812" s="1">
        <v>44308</v>
      </c>
      <c r="C13812">
        <v>16</v>
      </c>
    </row>
    <row r="13813" spans="1:3" ht="14.5" x14ac:dyDescent="0.35">
      <c r="A13813" s="104" t="s">
        <v>2386</v>
      </c>
      <c r="B13813" s="1">
        <v>44308</v>
      </c>
      <c r="C13813">
        <v>16</v>
      </c>
    </row>
    <row r="13814" spans="1:3" ht="14.5" x14ac:dyDescent="0.35">
      <c r="A13814" s="104" t="s">
        <v>2569</v>
      </c>
      <c r="B13814" s="1">
        <v>44308</v>
      </c>
      <c r="C13814">
        <v>16</v>
      </c>
    </row>
    <row r="13815" spans="1:3" ht="14.5" x14ac:dyDescent="0.35">
      <c r="A13815" s="104" t="s">
        <v>2728</v>
      </c>
      <c r="B13815" s="1">
        <v>44308</v>
      </c>
      <c r="C13815">
        <v>8</v>
      </c>
    </row>
    <row r="13816" spans="1:3" ht="14.5" x14ac:dyDescent="0.35">
      <c r="A13816" s="104" t="s">
        <v>2227</v>
      </c>
      <c r="B13816" s="1">
        <v>44308</v>
      </c>
      <c r="C13816">
        <v>8</v>
      </c>
    </row>
    <row r="13817" spans="1:3" ht="14.5" x14ac:dyDescent="0.35">
      <c r="A13817" s="104" t="s">
        <v>2060</v>
      </c>
      <c r="B13817" s="1">
        <v>44308</v>
      </c>
      <c r="C13817">
        <v>8</v>
      </c>
    </row>
    <row r="13818" spans="1:3" ht="14.5" x14ac:dyDescent="0.35">
      <c r="A13818" s="104" t="s">
        <v>1922</v>
      </c>
      <c r="B13818" s="1">
        <v>44308</v>
      </c>
      <c r="C13818">
        <v>10</v>
      </c>
    </row>
    <row r="13819" spans="1:3" ht="14.5" x14ac:dyDescent="0.35">
      <c r="A13819" s="104" t="s">
        <v>3649</v>
      </c>
      <c r="B13819" s="1">
        <v>44308</v>
      </c>
      <c r="C13819">
        <v>2</v>
      </c>
    </row>
    <row r="13820" spans="1:3" ht="14.5" x14ac:dyDescent="0.35">
      <c r="A13820" s="104" t="s">
        <v>2968</v>
      </c>
      <c r="B13820" s="1">
        <v>44308</v>
      </c>
      <c r="C13820">
        <v>8</v>
      </c>
    </row>
    <row r="13821" spans="1:3" ht="14.5" x14ac:dyDescent="0.35">
      <c r="A13821" s="104" t="s">
        <v>2172</v>
      </c>
      <c r="B13821" s="1">
        <v>44308</v>
      </c>
      <c r="C13821">
        <v>8</v>
      </c>
    </row>
    <row r="13822" spans="1:3" ht="14.5" x14ac:dyDescent="0.35">
      <c r="A13822" s="104" t="s">
        <v>2568</v>
      </c>
      <c r="B13822" s="1">
        <v>44308</v>
      </c>
      <c r="C13822">
        <v>6</v>
      </c>
    </row>
    <row r="13823" spans="1:3" ht="14.5" x14ac:dyDescent="0.35">
      <c r="A13823" s="104" t="s">
        <v>2740</v>
      </c>
      <c r="B13823" s="1">
        <v>44308</v>
      </c>
      <c r="C13823">
        <v>8</v>
      </c>
    </row>
    <row r="13824" spans="1:3" ht="14.5" x14ac:dyDescent="0.35">
      <c r="A13824" s="104" t="s">
        <v>3012</v>
      </c>
      <c r="B13824" s="1">
        <v>44308</v>
      </c>
      <c r="C13824">
        <v>2</v>
      </c>
    </row>
    <row r="13825" spans="1:3" ht="14.5" x14ac:dyDescent="0.35">
      <c r="A13825" s="104" t="s">
        <v>4144</v>
      </c>
      <c r="B13825" s="1">
        <v>44308</v>
      </c>
      <c r="C13825">
        <v>6</v>
      </c>
    </row>
    <row r="13826" spans="1:3" ht="14.5" x14ac:dyDescent="0.35">
      <c r="A13826" s="104" t="s">
        <v>1680</v>
      </c>
      <c r="B13826" s="1">
        <v>44308</v>
      </c>
      <c r="C13826">
        <v>8</v>
      </c>
    </row>
    <row r="13827" spans="1:3" ht="14.5" x14ac:dyDescent="0.35">
      <c r="A13827" s="104" t="s">
        <v>3765</v>
      </c>
      <c r="B13827" s="1">
        <v>44308</v>
      </c>
      <c r="C13827">
        <v>2</v>
      </c>
    </row>
    <row r="13828" spans="1:3" ht="14.5" x14ac:dyDescent="0.35">
      <c r="A13828" s="104" t="s">
        <v>1491</v>
      </c>
      <c r="B13828" s="1">
        <v>44308</v>
      </c>
      <c r="C13828">
        <v>48</v>
      </c>
    </row>
    <row r="13829" spans="1:3" ht="14.5" x14ac:dyDescent="0.35">
      <c r="A13829" s="104" t="s">
        <v>1408</v>
      </c>
      <c r="B13829" s="1">
        <v>44308</v>
      </c>
      <c r="C13829">
        <v>112</v>
      </c>
    </row>
    <row r="13830" spans="1:3" ht="14.5" x14ac:dyDescent="0.35">
      <c r="A13830" s="104" t="s">
        <v>1586</v>
      </c>
      <c r="B13830" s="1">
        <v>44308</v>
      </c>
      <c r="C13830">
        <v>8</v>
      </c>
    </row>
    <row r="13831" spans="1:3" ht="14.5" x14ac:dyDescent="0.35">
      <c r="A13831" s="104" t="s">
        <v>1862</v>
      </c>
      <c r="B13831" s="1">
        <v>44308</v>
      </c>
      <c r="C13831">
        <v>8</v>
      </c>
    </row>
    <row r="13832" spans="1:3" ht="14.5" x14ac:dyDescent="0.35">
      <c r="A13832" s="104" t="s">
        <v>3436</v>
      </c>
      <c r="B13832" s="1">
        <v>44308</v>
      </c>
      <c r="C13832">
        <v>8</v>
      </c>
    </row>
    <row r="13833" spans="1:3" ht="14.5" x14ac:dyDescent="0.35">
      <c r="A13833" s="104" t="s">
        <v>3585</v>
      </c>
      <c r="B13833" s="1">
        <v>44308</v>
      </c>
      <c r="C13833">
        <v>4</v>
      </c>
    </row>
    <row r="13834" spans="1:3" ht="14.5" x14ac:dyDescent="0.35">
      <c r="A13834" s="104" t="s">
        <v>1864</v>
      </c>
      <c r="B13834" s="1">
        <v>44308</v>
      </c>
      <c r="C13834">
        <v>8</v>
      </c>
    </row>
    <row r="13835" spans="1:3" ht="14.5" x14ac:dyDescent="0.35">
      <c r="A13835" s="104" t="s">
        <v>1566</v>
      </c>
      <c r="B13835" s="1">
        <v>44308</v>
      </c>
      <c r="C13835">
        <v>16</v>
      </c>
    </row>
    <row r="13836" spans="1:3" ht="14.5" x14ac:dyDescent="0.35">
      <c r="A13836" s="104" t="s">
        <v>1442</v>
      </c>
      <c r="B13836" s="1">
        <v>44308</v>
      </c>
      <c r="C13836">
        <v>112</v>
      </c>
    </row>
    <row r="13837" spans="1:3" ht="14.5" x14ac:dyDescent="0.35">
      <c r="A13837" s="104" t="s">
        <v>1445</v>
      </c>
      <c r="B13837" s="1">
        <v>44308</v>
      </c>
      <c r="C13837">
        <v>16</v>
      </c>
    </row>
    <row r="13838" spans="1:3" ht="14.5" x14ac:dyDescent="0.35">
      <c r="A13838" s="104" t="s">
        <v>1710</v>
      </c>
      <c r="B13838" s="1">
        <v>44308</v>
      </c>
      <c r="C13838">
        <v>16</v>
      </c>
    </row>
    <row r="13839" spans="1:3" ht="14.5" x14ac:dyDescent="0.35">
      <c r="A13839" s="104" t="s">
        <v>1571</v>
      </c>
      <c r="B13839" s="1">
        <v>44308</v>
      </c>
      <c r="C13839">
        <v>48</v>
      </c>
    </row>
    <row r="13840" spans="1:3" ht="14.5" x14ac:dyDescent="0.35">
      <c r="A13840" s="104" t="s">
        <v>2041</v>
      </c>
      <c r="B13840" s="1">
        <v>44308</v>
      </c>
      <c r="C13840">
        <v>8</v>
      </c>
    </row>
    <row r="13841" spans="1:3" ht="14.5" x14ac:dyDescent="0.35">
      <c r="A13841" s="104" t="s">
        <v>1421</v>
      </c>
      <c r="B13841" s="1">
        <v>44308</v>
      </c>
      <c r="C13841">
        <v>160</v>
      </c>
    </row>
    <row r="13842" spans="1:3" ht="14.5" x14ac:dyDescent="0.35">
      <c r="A13842" s="104" t="s">
        <v>1659</v>
      </c>
      <c r="B13842" s="1">
        <v>44308</v>
      </c>
      <c r="C13842">
        <v>16</v>
      </c>
    </row>
    <row r="13843" spans="1:3" ht="14.5" x14ac:dyDescent="0.35">
      <c r="A13843" s="104" t="s">
        <v>1679</v>
      </c>
      <c r="B13843" s="1">
        <v>44308</v>
      </c>
      <c r="C13843">
        <v>8</v>
      </c>
    </row>
    <row r="13844" spans="1:3" ht="14.5" x14ac:dyDescent="0.35">
      <c r="A13844" s="104" t="s">
        <v>61</v>
      </c>
      <c r="B13844" s="1">
        <v>44308</v>
      </c>
      <c r="C13844">
        <v>1</v>
      </c>
    </row>
    <row r="13845" spans="1:3" ht="14.5" x14ac:dyDescent="0.35">
      <c r="A13845" s="104" t="s">
        <v>1972</v>
      </c>
      <c r="B13845" s="1">
        <v>44308</v>
      </c>
      <c r="C13845">
        <v>16</v>
      </c>
    </row>
    <row r="13846" spans="1:3" ht="14.5" x14ac:dyDescent="0.35">
      <c r="A13846" s="104" t="s">
        <v>1456</v>
      </c>
      <c r="B13846" s="1">
        <v>44308</v>
      </c>
      <c r="C13846">
        <v>8</v>
      </c>
    </row>
    <row r="13847" spans="1:3" ht="14.5" x14ac:dyDescent="0.35">
      <c r="A13847" s="104" t="s">
        <v>1346</v>
      </c>
      <c r="B13847" s="1">
        <v>44308</v>
      </c>
      <c r="C13847">
        <v>196</v>
      </c>
    </row>
    <row r="13848" spans="1:3" ht="14.5" x14ac:dyDescent="0.35">
      <c r="A13848" s="104" t="s">
        <v>1531</v>
      </c>
      <c r="B13848" s="1">
        <v>44308</v>
      </c>
      <c r="C13848">
        <v>16</v>
      </c>
    </row>
    <row r="13849" spans="1:3" ht="14.5" x14ac:dyDescent="0.35">
      <c r="A13849" s="104" t="s">
        <v>1808</v>
      </c>
      <c r="B13849" s="1">
        <v>44308</v>
      </c>
      <c r="C13849">
        <v>16</v>
      </c>
    </row>
    <row r="13850" spans="1:3" ht="14.5" x14ac:dyDescent="0.35">
      <c r="A13850" s="104" t="s">
        <v>1299</v>
      </c>
      <c r="B13850" s="1">
        <v>44308</v>
      </c>
      <c r="C13850">
        <v>50</v>
      </c>
    </row>
    <row r="13851" spans="1:3" ht="14.5" x14ac:dyDescent="0.35">
      <c r="A13851" s="104" t="s">
        <v>1470</v>
      </c>
      <c r="B13851" s="1">
        <v>44308</v>
      </c>
      <c r="C13851">
        <v>8</v>
      </c>
    </row>
    <row r="13852" spans="1:3" ht="14.5" x14ac:dyDescent="0.35">
      <c r="A13852" s="104" t="s">
        <v>1470</v>
      </c>
      <c r="B13852" s="1">
        <v>44308</v>
      </c>
      <c r="C13852">
        <v>2</v>
      </c>
    </row>
    <row r="13853" spans="1:3" ht="14.5" x14ac:dyDescent="0.35">
      <c r="A13853" s="104" t="s">
        <v>1314</v>
      </c>
      <c r="B13853" s="1">
        <v>44308</v>
      </c>
      <c r="C13853">
        <v>200</v>
      </c>
    </row>
    <row r="13854" spans="1:3" ht="14.5" x14ac:dyDescent="0.35">
      <c r="A13854" s="104" t="s">
        <v>9</v>
      </c>
      <c r="B13854" s="1">
        <v>44308</v>
      </c>
      <c r="C13854">
        <v>2</v>
      </c>
    </row>
    <row r="13855" spans="1:3" ht="14.5" x14ac:dyDescent="0.35">
      <c r="A13855" s="104" t="s">
        <v>10</v>
      </c>
      <c r="B13855" s="1">
        <v>44308</v>
      </c>
      <c r="C13855">
        <v>5</v>
      </c>
    </row>
    <row r="13856" spans="1:3" ht="14.5" x14ac:dyDescent="0.35">
      <c r="A13856" s="104" t="s">
        <v>1585</v>
      </c>
      <c r="B13856" s="1">
        <v>44308</v>
      </c>
      <c r="C13856">
        <v>6</v>
      </c>
    </row>
    <row r="13857" spans="1:3" ht="14.5" x14ac:dyDescent="0.35">
      <c r="A13857" s="104" t="s">
        <v>1347</v>
      </c>
      <c r="B13857" s="1">
        <v>44308</v>
      </c>
      <c r="C13857">
        <v>50</v>
      </c>
    </row>
    <row r="13858" spans="1:3" ht="14.5" x14ac:dyDescent="0.35">
      <c r="A13858" s="104" t="s">
        <v>3744</v>
      </c>
      <c r="B13858" s="1">
        <v>44308</v>
      </c>
      <c r="C13858">
        <v>12</v>
      </c>
    </row>
    <row r="13859" spans="1:3" ht="14.5" x14ac:dyDescent="0.35">
      <c r="A13859" s="104" t="s">
        <v>530</v>
      </c>
      <c r="B13859" s="1">
        <v>44308</v>
      </c>
      <c r="C13859">
        <v>2</v>
      </c>
    </row>
    <row r="13860" spans="1:3" ht="14.5" x14ac:dyDescent="0.35">
      <c r="A13860" s="104" t="s">
        <v>2725</v>
      </c>
      <c r="B13860" s="1">
        <v>44308</v>
      </c>
      <c r="C13860">
        <v>2</v>
      </c>
    </row>
    <row r="13861" spans="1:3" ht="14.5" x14ac:dyDescent="0.35">
      <c r="A13861" s="104" t="s">
        <v>3339</v>
      </c>
      <c r="B13861" s="1">
        <v>44308</v>
      </c>
      <c r="C13861">
        <v>8</v>
      </c>
    </row>
    <row r="13862" spans="1:3" ht="14.5" x14ac:dyDescent="0.35">
      <c r="A13862" s="104" t="s">
        <v>2540</v>
      </c>
      <c r="B13862" s="1">
        <v>44308</v>
      </c>
      <c r="C13862">
        <v>8</v>
      </c>
    </row>
    <row r="13863" spans="1:3" ht="14.5" x14ac:dyDescent="0.35">
      <c r="A13863" s="104" t="s">
        <v>2658</v>
      </c>
      <c r="B13863" s="1">
        <v>44308</v>
      </c>
      <c r="C13863">
        <v>2</v>
      </c>
    </row>
    <row r="13864" spans="1:3" ht="14.5" x14ac:dyDescent="0.35">
      <c r="A13864" s="104" t="s">
        <v>4145</v>
      </c>
      <c r="B13864" s="1">
        <v>44308</v>
      </c>
      <c r="C13864">
        <v>2</v>
      </c>
    </row>
    <row r="13865" spans="1:3" ht="14.5" x14ac:dyDescent="0.35">
      <c r="A13865" s="104" t="s">
        <v>2734</v>
      </c>
      <c r="B13865" s="1">
        <v>44308</v>
      </c>
      <c r="C13865">
        <v>8</v>
      </c>
    </row>
    <row r="13866" spans="1:3" ht="14.5" x14ac:dyDescent="0.35">
      <c r="A13866" s="104" t="s">
        <v>2666</v>
      </c>
      <c r="B13866" s="1">
        <v>44308</v>
      </c>
      <c r="C13866">
        <v>6</v>
      </c>
    </row>
    <row r="13867" spans="1:3" ht="14.5" x14ac:dyDescent="0.35">
      <c r="A13867" s="104" t="s">
        <v>1922</v>
      </c>
      <c r="B13867" s="1">
        <v>44308</v>
      </c>
      <c r="C13867">
        <v>10</v>
      </c>
    </row>
    <row r="13868" spans="1:3" ht="14.5" x14ac:dyDescent="0.35">
      <c r="A13868" s="104" t="s">
        <v>2157</v>
      </c>
      <c r="B13868" s="1">
        <v>44308</v>
      </c>
      <c r="C13868">
        <v>8</v>
      </c>
    </row>
    <row r="13869" spans="1:3" ht="14.5" x14ac:dyDescent="0.35">
      <c r="A13869" s="104" t="s">
        <v>2536</v>
      </c>
      <c r="B13869" s="1">
        <v>44308</v>
      </c>
      <c r="C13869">
        <v>4</v>
      </c>
    </row>
    <row r="13870" spans="1:3" ht="14.5" x14ac:dyDescent="0.35">
      <c r="A13870" s="104" t="s">
        <v>3010</v>
      </c>
      <c r="B13870" s="1">
        <v>44308</v>
      </c>
      <c r="C13870">
        <v>8</v>
      </c>
    </row>
    <row r="13871" spans="1:3" ht="14.5" x14ac:dyDescent="0.35">
      <c r="A13871" s="104" t="s">
        <v>4146</v>
      </c>
      <c r="B13871" s="1">
        <v>44308</v>
      </c>
      <c r="C13871">
        <v>2</v>
      </c>
    </row>
    <row r="13872" spans="1:3" ht="14.5" x14ac:dyDescent="0.35">
      <c r="A13872" s="104" t="s">
        <v>3651</v>
      </c>
      <c r="B13872" s="1">
        <v>44308</v>
      </c>
      <c r="C13872">
        <v>4</v>
      </c>
    </row>
    <row r="13873" spans="1:3" ht="14.5" x14ac:dyDescent="0.35">
      <c r="A13873" s="104" t="s">
        <v>1959</v>
      </c>
      <c r="B13873" s="1">
        <v>44308</v>
      </c>
      <c r="C13873">
        <v>4</v>
      </c>
    </row>
    <row r="13874" spans="1:3" ht="14.5" x14ac:dyDescent="0.35">
      <c r="A13874" s="104" t="s">
        <v>1491</v>
      </c>
      <c r="B13874" s="1">
        <v>44308</v>
      </c>
      <c r="C13874">
        <v>48</v>
      </c>
    </row>
    <row r="13875" spans="1:3" ht="14.5" x14ac:dyDescent="0.35">
      <c r="A13875" s="104" t="s">
        <v>1444</v>
      </c>
      <c r="B13875" s="1">
        <v>44308</v>
      </c>
      <c r="C13875">
        <v>16</v>
      </c>
    </row>
    <row r="13876" spans="1:3" ht="14.5" x14ac:dyDescent="0.35">
      <c r="A13876" s="104" t="s">
        <v>1445</v>
      </c>
      <c r="B13876" s="1">
        <v>44308</v>
      </c>
      <c r="C13876">
        <v>12</v>
      </c>
    </row>
    <row r="13877" spans="1:3" ht="14.5" x14ac:dyDescent="0.35">
      <c r="A13877" s="104" t="s">
        <v>1710</v>
      </c>
      <c r="B13877" s="1">
        <v>44308</v>
      </c>
      <c r="C13877">
        <v>16</v>
      </c>
    </row>
    <row r="13878" spans="1:3" ht="14.5" x14ac:dyDescent="0.35">
      <c r="A13878" s="104" t="s">
        <v>1570</v>
      </c>
      <c r="B13878" s="1">
        <v>44308</v>
      </c>
      <c r="C13878">
        <v>16</v>
      </c>
    </row>
    <row r="13879" spans="1:3" ht="14.5" x14ac:dyDescent="0.35">
      <c r="A13879" s="104" t="s">
        <v>1679</v>
      </c>
      <c r="B13879" s="1">
        <v>44308</v>
      </c>
      <c r="C13879">
        <v>8</v>
      </c>
    </row>
    <row r="13880" spans="1:3" ht="14.5" x14ac:dyDescent="0.35">
      <c r="A13880" s="104" t="s">
        <v>2034</v>
      </c>
      <c r="B13880" s="1">
        <v>44308</v>
      </c>
      <c r="C13880">
        <v>8</v>
      </c>
    </row>
    <row r="13881" spans="1:3" ht="14.5" x14ac:dyDescent="0.35">
      <c r="A13881" s="104" t="s">
        <v>1928</v>
      </c>
      <c r="B13881" s="1">
        <v>44308</v>
      </c>
      <c r="C13881">
        <v>16</v>
      </c>
    </row>
    <row r="13882" spans="1:3" ht="14.5" x14ac:dyDescent="0.35">
      <c r="A13882" s="104" t="s">
        <v>1615</v>
      </c>
      <c r="B13882" s="1">
        <v>44308</v>
      </c>
      <c r="C13882">
        <v>24</v>
      </c>
    </row>
    <row r="13883" spans="1:3" ht="14.5" x14ac:dyDescent="0.35">
      <c r="A13883" s="104" t="s">
        <v>1346</v>
      </c>
      <c r="B13883" s="1">
        <v>44308</v>
      </c>
      <c r="C13883">
        <v>16</v>
      </c>
    </row>
    <row r="13884" spans="1:3" ht="14.5" x14ac:dyDescent="0.35">
      <c r="A13884" s="104" t="s">
        <v>273</v>
      </c>
      <c r="B13884" s="1">
        <v>44308</v>
      </c>
      <c r="C13884">
        <v>1</v>
      </c>
    </row>
    <row r="13885" spans="1:3" ht="14.5" x14ac:dyDescent="0.35">
      <c r="A13885" s="104" t="s">
        <v>1314</v>
      </c>
      <c r="B13885" s="1">
        <v>44308</v>
      </c>
      <c r="C13885">
        <v>100</v>
      </c>
    </row>
    <row r="13886" spans="1:3" ht="14.5" x14ac:dyDescent="0.35">
      <c r="A13886" s="104" t="s">
        <v>9</v>
      </c>
      <c r="B13886" s="1">
        <v>44308</v>
      </c>
      <c r="C13886">
        <v>3</v>
      </c>
    </row>
    <row r="13887" spans="1:3" ht="14.5" x14ac:dyDescent="0.35">
      <c r="A13887" s="104" t="s">
        <v>10</v>
      </c>
      <c r="B13887" s="1">
        <v>44308</v>
      </c>
      <c r="C13887">
        <v>1</v>
      </c>
    </row>
    <row r="13888" spans="1:3" ht="14.5" x14ac:dyDescent="0.35">
      <c r="A13888" s="104" t="s">
        <v>3118</v>
      </c>
      <c r="B13888" s="1">
        <v>44308</v>
      </c>
      <c r="C13888">
        <v>2</v>
      </c>
    </row>
    <row r="13889" spans="1:3" ht="14.5" x14ac:dyDescent="0.35">
      <c r="A13889" s="104" t="s">
        <v>1489</v>
      </c>
      <c r="B13889" s="1">
        <v>44308</v>
      </c>
      <c r="C13889">
        <v>6</v>
      </c>
    </row>
    <row r="13890" spans="1:3" ht="14.5" x14ac:dyDescent="0.35">
      <c r="A13890" s="104" t="s">
        <v>4147</v>
      </c>
      <c r="B13890" s="1">
        <v>44309</v>
      </c>
      <c r="C13890">
        <v>50</v>
      </c>
    </row>
    <row r="13891" spans="1:3" ht="14.5" x14ac:dyDescent="0.35">
      <c r="A13891" s="104" t="s">
        <v>2027</v>
      </c>
      <c r="B13891" s="1">
        <v>44309</v>
      </c>
      <c r="C13891">
        <v>50</v>
      </c>
    </row>
    <row r="13892" spans="1:3" ht="14.5" x14ac:dyDescent="0.35">
      <c r="A13892" s="104" t="s">
        <v>1679</v>
      </c>
      <c r="B13892" s="1">
        <v>44309</v>
      </c>
      <c r="C13892">
        <v>8</v>
      </c>
    </row>
    <row r="13893" spans="1:3" ht="14.5" x14ac:dyDescent="0.35">
      <c r="A13893" s="104" t="s">
        <v>2580</v>
      </c>
      <c r="B13893" s="1">
        <v>44309</v>
      </c>
      <c r="C13893">
        <v>24</v>
      </c>
    </row>
    <row r="13894" spans="1:3" ht="14.5" x14ac:dyDescent="0.35">
      <c r="A13894" s="104" t="s">
        <v>4148</v>
      </c>
      <c r="B13894" s="1">
        <v>44309</v>
      </c>
      <c r="C13894">
        <v>25</v>
      </c>
    </row>
    <row r="13895" spans="1:3" ht="14.5" x14ac:dyDescent="0.35">
      <c r="A13895" s="104" t="s">
        <v>2395</v>
      </c>
      <c r="B13895" s="1">
        <v>44309</v>
      </c>
      <c r="C13895">
        <v>50</v>
      </c>
    </row>
    <row r="13896" spans="1:3" ht="14.5" x14ac:dyDescent="0.35">
      <c r="A13896" s="104" t="s">
        <v>1832</v>
      </c>
      <c r="B13896" s="1">
        <v>44309</v>
      </c>
      <c r="C13896">
        <v>100</v>
      </c>
    </row>
    <row r="13897" spans="1:3" ht="14.5" x14ac:dyDescent="0.35">
      <c r="A13897" s="104" t="s">
        <v>1576</v>
      </c>
      <c r="B13897" s="1">
        <v>44309</v>
      </c>
      <c r="C13897">
        <v>200</v>
      </c>
    </row>
    <row r="13898" spans="1:3" ht="14.5" x14ac:dyDescent="0.35">
      <c r="A13898" s="104" t="s">
        <v>1672</v>
      </c>
      <c r="B13898" s="1">
        <v>44309</v>
      </c>
      <c r="C13898">
        <v>100</v>
      </c>
    </row>
    <row r="13899" spans="1:3" ht="14.5" x14ac:dyDescent="0.35">
      <c r="A13899" s="104" t="s">
        <v>1486</v>
      </c>
      <c r="B13899" s="1">
        <v>44309</v>
      </c>
      <c r="C13899">
        <v>200</v>
      </c>
    </row>
    <row r="13900" spans="1:3" ht="14.5" x14ac:dyDescent="0.35">
      <c r="A13900" s="104" t="s">
        <v>1356</v>
      </c>
      <c r="B13900" s="1">
        <v>44309</v>
      </c>
      <c r="C13900">
        <v>48</v>
      </c>
    </row>
    <row r="13901" spans="1:3" ht="14.5" x14ac:dyDescent="0.35">
      <c r="A13901" s="104" t="s">
        <v>1287</v>
      </c>
      <c r="B13901" s="1">
        <v>44309</v>
      </c>
      <c r="C13901">
        <v>100</v>
      </c>
    </row>
    <row r="13902" spans="1:3" ht="14.5" x14ac:dyDescent="0.35">
      <c r="A13902" s="104" t="s">
        <v>1450</v>
      </c>
      <c r="B13902" s="1">
        <v>44309</v>
      </c>
      <c r="C13902">
        <v>16</v>
      </c>
    </row>
    <row r="13903" spans="1:3" ht="14.5" x14ac:dyDescent="0.35">
      <c r="A13903" s="104" t="s">
        <v>2280</v>
      </c>
      <c r="B13903" s="1">
        <v>44309</v>
      </c>
      <c r="C13903">
        <v>16</v>
      </c>
    </row>
    <row r="13904" spans="1:3" ht="14.5" x14ac:dyDescent="0.35">
      <c r="A13904" s="104" t="s">
        <v>2015</v>
      </c>
      <c r="B13904" s="1">
        <v>44309</v>
      </c>
      <c r="C13904">
        <v>16</v>
      </c>
    </row>
    <row r="13905" spans="1:3" ht="14.5" x14ac:dyDescent="0.35">
      <c r="A13905" s="104" t="s">
        <v>3436</v>
      </c>
      <c r="B13905" s="1">
        <v>44309</v>
      </c>
      <c r="C13905">
        <v>8</v>
      </c>
    </row>
    <row r="13906" spans="1:3" ht="14.5" x14ac:dyDescent="0.35">
      <c r="A13906" s="104" t="s">
        <v>1342</v>
      </c>
      <c r="B13906" s="1">
        <v>44309</v>
      </c>
      <c r="C13906">
        <v>100</v>
      </c>
    </row>
    <row r="13907" spans="1:3" ht="14.5" x14ac:dyDescent="0.35">
      <c r="A13907" s="104" t="s">
        <v>1299</v>
      </c>
      <c r="B13907" s="1">
        <v>44309</v>
      </c>
      <c r="C13907">
        <v>200</v>
      </c>
    </row>
    <row r="13908" spans="1:3" ht="14.5" x14ac:dyDescent="0.35">
      <c r="A13908" s="104" t="s">
        <v>1314</v>
      </c>
      <c r="B13908" s="1">
        <v>44309</v>
      </c>
      <c r="C13908">
        <v>200</v>
      </c>
    </row>
    <row r="13909" spans="1:3" ht="14.5" x14ac:dyDescent="0.35">
      <c r="A13909" s="104" t="s">
        <v>1643</v>
      </c>
      <c r="B13909" s="1">
        <v>44309</v>
      </c>
      <c r="C13909">
        <v>1</v>
      </c>
    </row>
    <row r="13910" spans="1:3" ht="14.5" x14ac:dyDescent="0.35">
      <c r="A13910" s="104" t="s">
        <v>2586</v>
      </c>
      <c r="B13910" s="1">
        <v>44309</v>
      </c>
      <c r="C13910">
        <v>8</v>
      </c>
    </row>
    <row r="13911" spans="1:3" ht="14.5" x14ac:dyDescent="0.35">
      <c r="A13911" s="104" t="s">
        <v>3507</v>
      </c>
      <c r="B13911" s="1">
        <v>44309</v>
      </c>
      <c r="C13911">
        <v>8</v>
      </c>
    </row>
    <row r="13912" spans="1:3" ht="14.5" x14ac:dyDescent="0.35">
      <c r="A13912" s="104" t="s">
        <v>3292</v>
      </c>
      <c r="B13912" s="1">
        <v>44309</v>
      </c>
      <c r="C13912">
        <v>18</v>
      </c>
    </row>
    <row r="13913" spans="1:3" ht="14.5" x14ac:dyDescent="0.35">
      <c r="A13913" s="104" t="s">
        <v>1023</v>
      </c>
      <c r="B13913" s="1">
        <v>44309</v>
      </c>
      <c r="C13913">
        <v>16</v>
      </c>
    </row>
    <row r="13914" spans="1:3" ht="14.5" x14ac:dyDescent="0.35">
      <c r="A13914" s="104" t="s">
        <v>268</v>
      </c>
      <c r="B13914" s="1">
        <v>44309</v>
      </c>
      <c r="C13914">
        <v>16</v>
      </c>
    </row>
    <row r="13915" spans="1:3" ht="14.5" x14ac:dyDescent="0.35">
      <c r="A13915" s="104" t="s">
        <v>152</v>
      </c>
      <c r="B13915" s="1">
        <v>44309</v>
      </c>
      <c r="C13915">
        <v>16</v>
      </c>
    </row>
    <row r="13916" spans="1:3" ht="14.5" x14ac:dyDescent="0.35">
      <c r="A13916" s="104" t="s">
        <v>1755</v>
      </c>
      <c r="B13916" s="1">
        <v>44309</v>
      </c>
      <c r="C13916">
        <v>64</v>
      </c>
    </row>
    <row r="13917" spans="1:3" ht="14.5" x14ac:dyDescent="0.35">
      <c r="A13917" s="104" t="s">
        <v>2938</v>
      </c>
      <c r="B13917" s="1">
        <v>44309</v>
      </c>
      <c r="C13917">
        <v>16</v>
      </c>
    </row>
    <row r="13918" spans="1:3" ht="14.5" x14ac:dyDescent="0.35">
      <c r="A13918" s="104" t="s">
        <v>4149</v>
      </c>
      <c r="B13918" s="1">
        <v>44309</v>
      </c>
      <c r="C13918">
        <v>16</v>
      </c>
    </row>
    <row r="13919" spans="1:3" ht="14.5" x14ac:dyDescent="0.35">
      <c r="A13919" s="104" t="s">
        <v>3496</v>
      </c>
      <c r="B13919" s="1">
        <v>44309</v>
      </c>
      <c r="C13919">
        <v>16</v>
      </c>
    </row>
    <row r="13920" spans="1:3" ht="14.5" x14ac:dyDescent="0.35">
      <c r="A13920" s="104" t="s">
        <v>4150</v>
      </c>
      <c r="B13920" s="1">
        <v>44309</v>
      </c>
      <c r="C13920">
        <v>16</v>
      </c>
    </row>
    <row r="13921" spans="1:3" ht="14.5" x14ac:dyDescent="0.35">
      <c r="A13921" s="104" t="s">
        <v>4151</v>
      </c>
      <c r="B13921" s="1">
        <v>44309</v>
      </c>
      <c r="C13921">
        <v>2</v>
      </c>
    </row>
    <row r="13922" spans="1:3" ht="14.5" x14ac:dyDescent="0.35">
      <c r="A13922" s="104" t="s">
        <v>4152</v>
      </c>
      <c r="B13922" s="1">
        <v>44309</v>
      </c>
      <c r="C13922">
        <v>16</v>
      </c>
    </row>
    <row r="13923" spans="1:3" ht="14.5" x14ac:dyDescent="0.35">
      <c r="A13923" s="104" t="s">
        <v>1954</v>
      </c>
      <c r="B13923" s="1">
        <v>44309</v>
      </c>
      <c r="C13923">
        <v>16</v>
      </c>
    </row>
    <row r="13924" spans="1:3" ht="14.5" x14ac:dyDescent="0.35">
      <c r="A13924" s="104" t="s">
        <v>1547</v>
      </c>
      <c r="B13924" s="1">
        <v>44309</v>
      </c>
      <c r="C13924">
        <v>16</v>
      </c>
    </row>
    <row r="13925" spans="1:3" ht="14.5" x14ac:dyDescent="0.35">
      <c r="A13925" s="104" t="s">
        <v>2485</v>
      </c>
      <c r="B13925" s="1">
        <v>44309</v>
      </c>
      <c r="C13925">
        <v>2</v>
      </c>
    </row>
    <row r="13926" spans="1:3" ht="14.5" x14ac:dyDescent="0.35">
      <c r="A13926" s="104" t="s">
        <v>1489</v>
      </c>
      <c r="B13926" s="1">
        <v>44309</v>
      </c>
      <c r="C13926">
        <v>2</v>
      </c>
    </row>
    <row r="13927" spans="1:3" ht="14.5" x14ac:dyDescent="0.35">
      <c r="A13927" s="104" t="s">
        <v>1663</v>
      </c>
      <c r="B13927" s="1">
        <v>44309</v>
      </c>
      <c r="C13927">
        <v>3</v>
      </c>
    </row>
    <row r="13928" spans="1:3" ht="14.5" x14ac:dyDescent="0.35">
      <c r="A13928" s="104" t="s">
        <v>4153</v>
      </c>
      <c r="B13928" s="1">
        <v>44309</v>
      </c>
      <c r="C13928">
        <v>2</v>
      </c>
    </row>
    <row r="13929" spans="1:3" ht="14.5" x14ac:dyDescent="0.35">
      <c r="A13929" s="104" t="s">
        <v>3239</v>
      </c>
      <c r="B13929" s="1">
        <v>44309</v>
      </c>
      <c r="C13929">
        <v>5</v>
      </c>
    </row>
    <row r="13930" spans="1:3" ht="14.5" x14ac:dyDescent="0.35">
      <c r="A13930" s="105" t="s">
        <v>716</v>
      </c>
      <c r="B13930" s="1">
        <v>44309</v>
      </c>
      <c r="C13930">
        <v>6</v>
      </c>
    </row>
    <row r="13931" spans="1:3" ht="14.5" x14ac:dyDescent="0.35">
      <c r="A13931" s="105" t="s">
        <v>716</v>
      </c>
      <c r="B13931" s="1">
        <v>44309</v>
      </c>
      <c r="C13931">
        <v>8</v>
      </c>
    </row>
    <row r="13932" spans="1:3" ht="14.5" x14ac:dyDescent="0.35">
      <c r="A13932" s="105" t="s">
        <v>651</v>
      </c>
      <c r="B13932" s="1">
        <v>44309</v>
      </c>
      <c r="C13932">
        <v>8</v>
      </c>
    </row>
    <row r="13933" spans="1:3" ht="14.5" x14ac:dyDescent="0.35">
      <c r="A13933" s="104" t="s">
        <v>2051</v>
      </c>
      <c r="B13933" s="1">
        <v>44309</v>
      </c>
      <c r="C13933">
        <v>1</v>
      </c>
    </row>
    <row r="13934" spans="1:3" ht="14.5" x14ac:dyDescent="0.35">
      <c r="A13934" s="104" t="s">
        <v>3996</v>
      </c>
      <c r="B13934" s="1">
        <v>44309</v>
      </c>
      <c r="C13934">
        <v>32</v>
      </c>
    </row>
    <row r="13935" spans="1:3" ht="14.5" x14ac:dyDescent="0.35">
      <c r="A13935" s="104" t="s">
        <v>2823</v>
      </c>
      <c r="B13935" s="1">
        <v>44309</v>
      </c>
      <c r="C13935">
        <v>1</v>
      </c>
    </row>
    <row r="13936" spans="1:3" ht="14.5" x14ac:dyDescent="0.35">
      <c r="A13936" s="104" t="s">
        <v>4154</v>
      </c>
      <c r="B13936" s="1">
        <v>44309</v>
      </c>
      <c r="C13936">
        <v>10</v>
      </c>
    </row>
    <row r="13937" spans="1:3" ht="14.5" x14ac:dyDescent="0.35">
      <c r="A13937" s="104" t="s">
        <v>4155</v>
      </c>
      <c r="B13937" s="1">
        <v>44309</v>
      </c>
      <c r="C13937">
        <v>10</v>
      </c>
    </row>
    <row r="13938" spans="1:3" ht="14.5" x14ac:dyDescent="0.35">
      <c r="A13938" s="104" t="s">
        <v>463</v>
      </c>
      <c r="B13938" s="1">
        <v>44309</v>
      </c>
      <c r="C13938">
        <v>2</v>
      </c>
    </row>
    <row r="13939" spans="1:3" ht="14.5" x14ac:dyDescent="0.35">
      <c r="A13939" s="104" t="s">
        <v>39</v>
      </c>
      <c r="B13939" s="1">
        <v>44309</v>
      </c>
      <c r="C13939">
        <v>2</v>
      </c>
    </row>
    <row r="13940" spans="1:3" ht="14.5" x14ac:dyDescent="0.35">
      <c r="A13940" s="104" t="s">
        <v>1570</v>
      </c>
      <c r="B13940" s="1">
        <v>44309</v>
      </c>
      <c r="C13940">
        <v>48</v>
      </c>
    </row>
    <row r="13941" spans="1:3" ht="14.5" x14ac:dyDescent="0.35">
      <c r="A13941" s="104" t="s">
        <v>3535</v>
      </c>
      <c r="B13941" s="1">
        <v>44309</v>
      </c>
      <c r="C13941">
        <v>1</v>
      </c>
    </row>
    <row r="13942" spans="1:3" ht="14.5" x14ac:dyDescent="0.35">
      <c r="A13942" s="104" t="s">
        <v>3866</v>
      </c>
      <c r="B13942" s="1">
        <v>44309</v>
      </c>
      <c r="C13942">
        <v>4</v>
      </c>
    </row>
    <row r="13943" spans="1:3" ht="14.5" x14ac:dyDescent="0.35">
      <c r="A13943" s="104" t="s">
        <v>3256</v>
      </c>
      <c r="B13943" s="1">
        <v>44309</v>
      </c>
      <c r="C13943">
        <v>22</v>
      </c>
    </row>
    <row r="13944" spans="1:3" ht="14.5" x14ac:dyDescent="0.35">
      <c r="A13944" s="104" t="s">
        <v>1459</v>
      </c>
      <c r="B13944" s="1">
        <v>44309</v>
      </c>
      <c r="C13944">
        <v>16</v>
      </c>
    </row>
    <row r="13945" spans="1:3" ht="14.5" x14ac:dyDescent="0.35">
      <c r="A13945" s="104" t="s">
        <v>2159</v>
      </c>
      <c r="B13945" s="1">
        <v>44309</v>
      </c>
      <c r="C13945">
        <v>1</v>
      </c>
    </row>
    <row r="13946" spans="1:3" ht="14.5" x14ac:dyDescent="0.35">
      <c r="A13946" s="105" t="s">
        <v>418</v>
      </c>
      <c r="B13946" s="1">
        <v>44309</v>
      </c>
      <c r="C13946">
        <v>1</v>
      </c>
    </row>
    <row r="13947" spans="1:3" ht="14.5" x14ac:dyDescent="0.35">
      <c r="A13947" s="104" t="s">
        <v>2530</v>
      </c>
      <c r="B13947" s="1">
        <v>44309</v>
      </c>
      <c r="C13947">
        <v>1</v>
      </c>
    </row>
    <row r="13948" spans="1:3" ht="14.5" x14ac:dyDescent="0.35">
      <c r="A13948" s="104" t="s">
        <v>1293</v>
      </c>
      <c r="B13948" s="1">
        <v>44309</v>
      </c>
      <c r="C13948">
        <v>9500</v>
      </c>
    </row>
    <row r="13949" spans="1:3" ht="14.5" x14ac:dyDescent="0.35">
      <c r="A13949" s="105" t="s">
        <v>141</v>
      </c>
      <c r="B13949" s="1">
        <v>44309</v>
      </c>
      <c r="C13949">
        <v>50</v>
      </c>
    </row>
    <row r="13950" spans="1:3" ht="14.5" x14ac:dyDescent="0.35">
      <c r="A13950" s="104" t="s">
        <v>2238</v>
      </c>
      <c r="B13950" s="1">
        <v>44309</v>
      </c>
      <c r="C13950">
        <v>30</v>
      </c>
    </row>
    <row r="13951" spans="1:3" ht="14.5" x14ac:dyDescent="0.35">
      <c r="A13951" s="104" t="s">
        <v>2238</v>
      </c>
      <c r="B13951" s="1">
        <v>44309</v>
      </c>
      <c r="C13951">
        <v>1</v>
      </c>
    </row>
    <row r="13952" spans="1:3" ht="14.5" x14ac:dyDescent="0.35">
      <c r="A13952" s="104" t="s">
        <v>2238</v>
      </c>
      <c r="B13952" s="1">
        <v>44309</v>
      </c>
      <c r="C13952">
        <v>19</v>
      </c>
    </row>
    <row r="13953" spans="1:3" ht="14.5" x14ac:dyDescent="0.35">
      <c r="A13953" s="104" t="s">
        <v>1396</v>
      </c>
      <c r="B13953" s="1">
        <v>44309</v>
      </c>
      <c r="C13953">
        <v>32</v>
      </c>
    </row>
    <row r="13954" spans="1:3" ht="14.5" x14ac:dyDescent="0.35">
      <c r="A13954" s="104" t="s">
        <v>1859</v>
      </c>
      <c r="B13954" s="1">
        <v>44309</v>
      </c>
      <c r="C13954">
        <v>16</v>
      </c>
    </row>
    <row r="13955" spans="1:3" ht="14.5" x14ac:dyDescent="0.35">
      <c r="A13955" s="104" t="s">
        <v>4083</v>
      </c>
      <c r="B13955" s="1">
        <v>44309</v>
      </c>
      <c r="C13955">
        <v>8</v>
      </c>
    </row>
    <row r="13956" spans="1:3" ht="14.5" x14ac:dyDescent="0.35">
      <c r="A13956" s="104" t="s">
        <v>1556</v>
      </c>
      <c r="B13956" s="1">
        <v>44309</v>
      </c>
      <c r="C13956">
        <v>1</v>
      </c>
    </row>
    <row r="13957" spans="1:3" ht="14.5" x14ac:dyDescent="0.35">
      <c r="A13957" s="104" t="s">
        <v>3948</v>
      </c>
      <c r="B13957" s="1">
        <v>44309</v>
      </c>
      <c r="C13957">
        <v>8</v>
      </c>
    </row>
    <row r="13958" spans="1:3" ht="14.5" x14ac:dyDescent="0.35">
      <c r="A13958" s="104" t="s">
        <v>532</v>
      </c>
      <c r="B13958" s="1">
        <v>44309</v>
      </c>
      <c r="C13958">
        <v>1</v>
      </c>
    </row>
    <row r="13959" spans="1:3" ht="14.5" x14ac:dyDescent="0.35">
      <c r="A13959" s="104" t="s">
        <v>3379</v>
      </c>
      <c r="B13959" s="1">
        <v>44309</v>
      </c>
      <c r="C13959">
        <v>4</v>
      </c>
    </row>
    <row r="13960" spans="1:3" ht="14.5" x14ac:dyDescent="0.35">
      <c r="A13960" s="104" t="s">
        <v>2854</v>
      </c>
      <c r="B13960" s="1">
        <v>44309</v>
      </c>
      <c r="C13960">
        <v>10</v>
      </c>
    </row>
    <row r="13961" spans="1:3" ht="14.5" x14ac:dyDescent="0.35">
      <c r="A13961" s="104" t="s">
        <v>2856</v>
      </c>
      <c r="B13961" s="1">
        <v>44309</v>
      </c>
      <c r="C13961">
        <v>1</v>
      </c>
    </row>
    <row r="13962" spans="1:3" ht="14.5" x14ac:dyDescent="0.35">
      <c r="A13962" s="104" t="s">
        <v>1569</v>
      </c>
      <c r="B13962" s="1">
        <v>44309</v>
      </c>
      <c r="C13962">
        <v>32</v>
      </c>
    </row>
    <row r="13963" spans="1:3" ht="14.5" x14ac:dyDescent="0.35">
      <c r="A13963" s="104" t="s">
        <v>198</v>
      </c>
      <c r="B13963" s="1">
        <v>44309</v>
      </c>
      <c r="C13963">
        <v>3</v>
      </c>
    </row>
    <row r="13964" spans="1:3" ht="14.5" x14ac:dyDescent="0.35">
      <c r="A13964" s="104" t="s">
        <v>3535</v>
      </c>
      <c r="B13964" s="1">
        <v>44309</v>
      </c>
      <c r="C13964">
        <v>1</v>
      </c>
    </row>
    <row r="13965" spans="1:3" ht="14.5" x14ac:dyDescent="0.35">
      <c r="A13965" s="104" t="s">
        <v>2033</v>
      </c>
      <c r="B13965" s="1">
        <v>44309</v>
      </c>
      <c r="C13965">
        <v>2</v>
      </c>
    </row>
    <row r="13966" spans="1:3" ht="14.5" x14ac:dyDescent="0.35">
      <c r="A13966" s="104" t="s">
        <v>3055</v>
      </c>
      <c r="B13966" s="1">
        <v>44309</v>
      </c>
      <c r="C13966">
        <v>1</v>
      </c>
    </row>
    <row r="13967" spans="1:3" ht="14.5" x14ac:dyDescent="0.35">
      <c r="A13967" s="104" t="s">
        <v>3220</v>
      </c>
      <c r="B13967" s="1">
        <v>44309</v>
      </c>
      <c r="C13967">
        <v>2</v>
      </c>
    </row>
    <row r="13968" spans="1:3" ht="14.5" x14ac:dyDescent="0.35">
      <c r="A13968" s="104" t="s">
        <v>2380</v>
      </c>
      <c r="B13968" s="1">
        <v>44309</v>
      </c>
      <c r="C13968">
        <v>8</v>
      </c>
    </row>
    <row r="13969" spans="1:3" ht="14.5" x14ac:dyDescent="0.35">
      <c r="A13969" s="104" t="s">
        <v>4156</v>
      </c>
      <c r="B13969" s="1">
        <v>44309</v>
      </c>
      <c r="C13969">
        <v>1</v>
      </c>
    </row>
    <row r="13970" spans="1:3" ht="14.5" x14ac:dyDescent="0.35">
      <c r="A13970" s="104" t="s">
        <v>2786</v>
      </c>
      <c r="B13970" s="1">
        <v>44309</v>
      </c>
      <c r="C13970">
        <v>1</v>
      </c>
    </row>
    <row r="13971" spans="1:3" ht="14.5" x14ac:dyDescent="0.35">
      <c r="A13971" s="104" t="s">
        <v>1663</v>
      </c>
      <c r="B13971" s="1">
        <v>44309</v>
      </c>
      <c r="C13971">
        <v>3</v>
      </c>
    </row>
    <row r="13972" spans="1:3" ht="14.5" x14ac:dyDescent="0.35">
      <c r="A13972" s="104" t="s">
        <v>1480</v>
      </c>
      <c r="B13972" s="1">
        <v>44309</v>
      </c>
      <c r="C13972">
        <v>2</v>
      </c>
    </row>
    <row r="13973" spans="1:3" ht="14.5" x14ac:dyDescent="0.35">
      <c r="A13973" s="104" t="s">
        <v>2981</v>
      </c>
      <c r="B13973" s="1">
        <v>44309</v>
      </c>
      <c r="C13973">
        <v>1</v>
      </c>
    </row>
    <row r="13974" spans="1:3" ht="14.5" x14ac:dyDescent="0.35">
      <c r="A13974" s="104" t="s">
        <v>709</v>
      </c>
      <c r="B13974" s="1">
        <v>44309</v>
      </c>
      <c r="C13974">
        <v>4</v>
      </c>
    </row>
    <row r="13975" spans="1:3" ht="14.5" x14ac:dyDescent="0.35">
      <c r="A13975" s="104" t="s">
        <v>4157</v>
      </c>
      <c r="B13975" s="1">
        <v>44309</v>
      </c>
      <c r="C13975">
        <v>3</v>
      </c>
    </row>
    <row r="13976" spans="1:3" ht="14.5" x14ac:dyDescent="0.35">
      <c r="A13976" s="104" t="s">
        <v>4158</v>
      </c>
      <c r="B13976" s="1">
        <v>44309</v>
      </c>
      <c r="C13976">
        <v>5</v>
      </c>
    </row>
    <row r="13977" spans="1:3" ht="14.5" x14ac:dyDescent="0.35">
      <c r="A13977" s="104" t="s">
        <v>2907</v>
      </c>
      <c r="B13977" s="1">
        <v>44309</v>
      </c>
      <c r="C13977">
        <v>2</v>
      </c>
    </row>
    <row r="13978" spans="1:3" ht="14.5" x14ac:dyDescent="0.35">
      <c r="A13978" s="104" t="s">
        <v>1587</v>
      </c>
      <c r="B13978" s="1">
        <v>44309</v>
      </c>
      <c r="C13978">
        <v>10</v>
      </c>
    </row>
    <row r="13979" spans="1:3" ht="14.5" x14ac:dyDescent="0.35">
      <c r="A13979" s="104" t="s">
        <v>2208</v>
      </c>
      <c r="B13979" s="1">
        <v>44309</v>
      </c>
      <c r="C13979">
        <v>10</v>
      </c>
    </row>
    <row r="13980" spans="1:3" ht="14.5" x14ac:dyDescent="0.35">
      <c r="A13980" s="104" t="s">
        <v>1979</v>
      </c>
      <c r="B13980" s="1">
        <v>44309</v>
      </c>
      <c r="C13980">
        <v>100</v>
      </c>
    </row>
    <row r="13981" spans="1:3" ht="14.5" x14ac:dyDescent="0.35">
      <c r="A13981" s="104" t="s">
        <v>2995</v>
      </c>
      <c r="B13981" s="1">
        <v>44309</v>
      </c>
      <c r="C13981">
        <v>5</v>
      </c>
    </row>
    <row r="13982" spans="1:3" ht="14.5" x14ac:dyDescent="0.35">
      <c r="A13982" s="104" t="s">
        <v>1987</v>
      </c>
      <c r="B13982" s="1">
        <v>44309</v>
      </c>
      <c r="C13982">
        <v>100</v>
      </c>
    </row>
    <row r="13983" spans="1:3" ht="14.5" x14ac:dyDescent="0.35">
      <c r="A13983" s="104" t="s">
        <v>2275</v>
      </c>
      <c r="B13983" s="1">
        <v>44309</v>
      </c>
      <c r="C13983">
        <v>16</v>
      </c>
    </row>
    <row r="13984" spans="1:3" ht="14.5" x14ac:dyDescent="0.35">
      <c r="A13984" s="104" t="s">
        <v>3000</v>
      </c>
      <c r="B13984" s="1">
        <v>44309</v>
      </c>
      <c r="C13984">
        <v>16</v>
      </c>
    </row>
    <row r="13985" spans="1:3" ht="14.5" x14ac:dyDescent="0.35">
      <c r="A13985" s="104" t="s">
        <v>4032</v>
      </c>
      <c r="B13985" s="1">
        <v>44309</v>
      </c>
      <c r="C13985">
        <v>4</v>
      </c>
    </row>
    <row r="13986" spans="1:3" ht="14.5" x14ac:dyDescent="0.35">
      <c r="A13986" s="104" t="s">
        <v>4032</v>
      </c>
      <c r="B13986" s="1">
        <v>44309</v>
      </c>
      <c r="C13986">
        <v>12</v>
      </c>
    </row>
    <row r="13987" spans="1:3" ht="14.5" x14ac:dyDescent="0.35">
      <c r="A13987" s="104" t="s">
        <v>2279</v>
      </c>
      <c r="B13987" s="1">
        <v>44309</v>
      </c>
      <c r="C13987">
        <v>8</v>
      </c>
    </row>
    <row r="13988" spans="1:3" ht="14.5" x14ac:dyDescent="0.35">
      <c r="A13988" s="104" t="s">
        <v>174</v>
      </c>
      <c r="B13988" s="1">
        <v>44309</v>
      </c>
      <c r="C13988">
        <v>8</v>
      </c>
    </row>
    <row r="13989" spans="1:3" ht="14.5" x14ac:dyDescent="0.35">
      <c r="A13989" s="104" t="s">
        <v>452</v>
      </c>
      <c r="B13989" s="1">
        <v>44309</v>
      </c>
      <c r="C13989">
        <v>4</v>
      </c>
    </row>
    <row r="13990" spans="1:3" ht="14.5" x14ac:dyDescent="0.35">
      <c r="A13990" s="104" t="s">
        <v>148</v>
      </c>
      <c r="B13990" s="1">
        <v>44309</v>
      </c>
      <c r="C13990">
        <v>8</v>
      </c>
    </row>
    <row r="13991" spans="1:3" ht="14.5" x14ac:dyDescent="0.35">
      <c r="A13991" s="104" t="s">
        <v>1025</v>
      </c>
      <c r="B13991" s="1">
        <v>44309</v>
      </c>
      <c r="C13991">
        <v>4</v>
      </c>
    </row>
    <row r="13992" spans="1:3" ht="14.5" x14ac:dyDescent="0.35">
      <c r="A13992" s="104" t="s">
        <v>249</v>
      </c>
      <c r="B13992" s="1">
        <v>44309</v>
      </c>
      <c r="C13992">
        <v>4</v>
      </c>
    </row>
    <row r="13993" spans="1:3" ht="14.5" x14ac:dyDescent="0.35">
      <c r="A13993" s="104" t="s">
        <v>398</v>
      </c>
      <c r="B13993" s="1">
        <v>44309</v>
      </c>
      <c r="C13993">
        <v>4</v>
      </c>
    </row>
    <row r="13994" spans="1:3" ht="14.5" x14ac:dyDescent="0.35">
      <c r="A13994" s="104" t="s">
        <v>1026</v>
      </c>
      <c r="B13994" s="1">
        <v>44309</v>
      </c>
      <c r="C13994">
        <v>4</v>
      </c>
    </row>
    <row r="13995" spans="1:3" ht="14.5" x14ac:dyDescent="0.35">
      <c r="A13995" s="104" t="s">
        <v>1027</v>
      </c>
      <c r="B13995" s="1">
        <v>44309</v>
      </c>
      <c r="C13995">
        <v>32</v>
      </c>
    </row>
    <row r="13996" spans="1:3" ht="14.5" x14ac:dyDescent="0.35">
      <c r="A13996" s="104" t="s">
        <v>1028</v>
      </c>
      <c r="B13996" s="1">
        <v>44309</v>
      </c>
      <c r="C13996">
        <v>8</v>
      </c>
    </row>
    <row r="13997" spans="1:3" ht="14.5" x14ac:dyDescent="0.35">
      <c r="A13997" s="104" t="s">
        <v>318</v>
      </c>
      <c r="B13997" s="1">
        <v>44309</v>
      </c>
      <c r="C13997">
        <v>4</v>
      </c>
    </row>
    <row r="13998" spans="1:3" ht="14.5" x14ac:dyDescent="0.35">
      <c r="A13998" s="104" t="s">
        <v>261</v>
      </c>
      <c r="B13998" s="1">
        <v>44309</v>
      </c>
      <c r="C13998">
        <v>16</v>
      </c>
    </row>
    <row r="13999" spans="1:3" ht="14.5" x14ac:dyDescent="0.35">
      <c r="A13999" s="104" t="s">
        <v>59</v>
      </c>
      <c r="B13999" s="1">
        <v>44309</v>
      </c>
      <c r="C13999">
        <v>4</v>
      </c>
    </row>
    <row r="14000" spans="1:3" ht="14.5" x14ac:dyDescent="0.35">
      <c r="A14000" s="104" t="s">
        <v>2163</v>
      </c>
      <c r="B14000" s="1">
        <v>44309</v>
      </c>
      <c r="C14000">
        <v>24</v>
      </c>
    </row>
    <row r="14001" spans="1:3" ht="14.5" x14ac:dyDescent="0.35">
      <c r="A14001" s="104" t="s">
        <v>2653</v>
      </c>
      <c r="B14001" s="1">
        <v>44309</v>
      </c>
      <c r="C14001">
        <v>4</v>
      </c>
    </row>
    <row r="14002" spans="1:3" ht="14.5" x14ac:dyDescent="0.35">
      <c r="A14002" s="104" t="s">
        <v>3824</v>
      </c>
      <c r="B14002" s="1">
        <v>44309</v>
      </c>
      <c r="C14002">
        <v>16</v>
      </c>
    </row>
    <row r="14003" spans="1:3" ht="14.5" x14ac:dyDescent="0.35">
      <c r="A14003" s="104" t="s">
        <v>3112</v>
      </c>
      <c r="B14003" s="1">
        <v>44309</v>
      </c>
      <c r="C14003">
        <v>2</v>
      </c>
    </row>
    <row r="14004" spans="1:3" ht="14.5" x14ac:dyDescent="0.35">
      <c r="A14004" s="104" t="s">
        <v>1514</v>
      </c>
      <c r="B14004" s="1">
        <v>44309</v>
      </c>
      <c r="C14004">
        <v>2</v>
      </c>
    </row>
    <row r="14005" spans="1:3" ht="14.5" x14ac:dyDescent="0.35">
      <c r="A14005" s="104" t="s">
        <v>2876</v>
      </c>
      <c r="B14005" s="1">
        <v>44309</v>
      </c>
      <c r="C14005">
        <v>2</v>
      </c>
    </row>
    <row r="14006" spans="1:3" ht="14.5" x14ac:dyDescent="0.35">
      <c r="A14006" s="104" t="s">
        <v>2661</v>
      </c>
      <c r="B14006" s="1">
        <v>44309</v>
      </c>
      <c r="C14006">
        <v>4</v>
      </c>
    </row>
    <row r="14007" spans="1:3" ht="14.5" x14ac:dyDescent="0.35">
      <c r="A14007" s="104" t="s">
        <v>2227</v>
      </c>
      <c r="B14007" s="1">
        <v>44309</v>
      </c>
      <c r="C14007">
        <v>2</v>
      </c>
    </row>
    <row r="14008" spans="1:3" ht="14.5" x14ac:dyDescent="0.35">
      <c r="A14008" s="104" t="s">
        <v>2060</v>
      </c>
      <c r="B14008" s="1">
        <v>44309</v>
      </c>
      <c r="C14008">
        <v>8</v>
      </c>
    </row>
    <row r="14009" spans="1:3" ht="14.5" x14ac:dyDescent="0.35">
      <c r="A14009" s="104" t="s">
        <v>2665</v>
      </c>
      <c r="B14009" s="1">
        <v>44309</v>
      </c>
      <c r="C14009">
        <v>2</v>
      </c>
    </row>
    <row r="14010" spans="1:3" ht="14.5" x14ac:dyDescent="0.35">
      <c r="A14010" s="104" t="s">
        <v>1948</v>
      </c>
      <c r="B14010" s="1">
        <v>44309</v>
      </c>
      <c r="C14010">
        <v>8</v>
      </c>
    </row>
    <row r="14011" spans="1:3" ht="14.5" x14ac:dyDescent="0.35">
      <c r="A14011" s="104" t="s">
        <v>2968</v>
      </c>
      <c r="B14011" s="1">
        <v>44309</v>
      </c>
      <c r="C14011">
        <v>8</v>
      </c>
    </row>
    <row r="14012" spans="1:3" ht="14.5" x14ac:dyDescent="0.35">
      <c r="A14012" s="104" t="s">
        <v>2668</v>
      </c>
      <c r="B14012" s="1">
        <v>44309</v>
      </c>
      <c r="C14012">
        <v>8</v>
      </c>
    </row>
    <row r="14013" spans="1:3" ht="14.5" x14ac:dyDescent="0.35">
      <c r="A14013" s="104" t="s">
        <v>2849</v>
      </c>
      <c r="B14013" s="1">
        <v>44309</v>
      </c>
      <c r="C14013">
        <v>6</v>
      </c>
    </row>
    <row r="14014" spans="1:3" ht="14.5" x14ac:dyDescent="0.35">
      <c r="A14014" s="104" t="s">
        <v>2176</v>
      </c>
      <c r="B14014" s="1">
        <v>44309</v>
      </c>
      <c r="C14014">
        <v>8</v>
      </c>
    </row>
    <row r="14015" spans="1:3" ht="14.5" x14ac:dyDescent="0.35">
      <c r="A14015" s="104" t="s">
        <v>2738</v>
      </c>
      <c r="B14015" s="1">
        <v>44309</v>
      </c>
      <c r="C14015">
        <v>8</v>
      </c>
    </row>
    <row r="14016" spans="1:3" ht="14.5" x14ac:dyDescent="0.35">
      <c r="A14016" s="104" t="s">
        <v>3039</v>
      </c>
      <c r="B14016" s="1">
        <v>44309</v>
      </c>
      <c r="C14016">
        <v>2</v>
      </c>
    </row>
    <row r="14017" spans="1:3" ht="14.5" x14ac:dyDescent="0.35">
      <c r="A14017" s="104" t="s">
        <v>3651</v>
      </c>
      <c r="B14017" s="1">
        <v>44309</v>
      </c>
      <c r="C14017">
        <v>4</v>
      </c>
    </row>
    <row r="14018" spans="1:3" ht="14.5" x14ac:dyDescent="0.35">
      <c r="A14018" s="104" t="s">
        <v>2563</v>
      </c>
      <c r="B14018" s="1">
        <v>44309</v>
      </c>
      <c r="C14018">
        <v>8</v>
      </c>
    </row>
    <row r="14019" spans="1:3" ht="14.5" x14ac:dyDescent="0.35">
      <c r="A14019" s="104" t="s">
        <v>4003</v>
      </c>
      <c r="B14019" s="1">
        <v>44309</v>
      </c>
      <c r="C14019">
        <v>4</v>
      </c>
    </row>
    <row r="14020" spans="1:3" ht="14.5" x14ac:dyDescent="0.35">
      <c r="A14020" s="104" t="s">
        <v>1430</v>
      </c>
      <c r="B14020" s="1">
        <v>44309</v>
      </c>
      <c r="C14020">
        <v>4</v>
      </c>
    </row>
    <row r="14021" spans="1:3" ht="14.5" x14ac:dyDescent="0.35">
      <c r="A14021" s="104" t="s">
        <v>3786</v>
      </c>
      <c r="B14021" s="1">
        <v>44309</v>
      </c>
      <c r="C14021">
        <v>22</v>
      </c>
    </row>
    <row r="14022" spans="1:3" ht="14.5" x14ac:dyDescent="0.35">
      <c r="A14022" s="104" t="s">
        <v>1448</v>
      </c>
      <c r="B14022" s="1">
        <v>44309</v>
      </c>
      <c r="C14022">
        <v>6</v>
      </c>
    </row>
    <row r="14023" spans="1:3" ht="14.5" x14ac:dyDescent="0.35">
      <c r="A14023" s="104" t="s">
        <v>1421</v>
      </c>
      <c r="B14023" s="1">
        <v>44309</v>
      </c>
      <c r="C14023">
        <v>48</v>
      </c>
    </row>
    <row r="14024" spans="1:3" ht="14.5" x14ac:dyDescent="0.35">
      <c r="A14024" s="104" t="s">
        <v>1659</v>
      </c>
      <c r="B14024" s="1">
        <v>44309</v>
      </c>
      <c r="C14024">
        <v>8</v>
      </c>
    </row>
    <row r="14025" spans="1:3" ht="14.5" x14ac:dyDescent="0.35">
      <c r="A14025" s="104" t="s">
        <v>64</v>
      </c>
      <c r="B14025" s="1">
        <v>44309</v>
      </c>
      <c r="C14025">
        <v>1</v>
      </c>
    </row>
    <row r="14026" spans="1:3" ht="14.5" x14ac:dyDescent="0.35">
      <c r="A14026" s="104" t="s">
        <v>1826</v>
      </c>
      <c r="B14026" s="1">
        <v>44309</v>
      </c>
      <c r="C14026">
        <v>16</v>
      </c>
    </row>
    <row r="14027" spans="1:3" ht="14.5" x14ac:dyDescent="0.35">
      <c r="A14027" s="104" t="s">
        <v>1346</v>
      </c>
      <c r="B14027" s="1">
        <v>44309</v>
      </c>
      <c r="C14027">
        <v>48</v>
      </c>
    </row>
    <row r="14028" spans="1:3" ht="14.5" x14ac:dyDescent="0.35">
      <c r="A14028" s="104" t="s">
        <v>1531</v>
      </c>
      <c r="B14028" s="1">
        <v>44309</v>
      </c>
      <c r="C14028">
        <v>16</v>
      </c>
    </row>
    <row r="14029" spans="1:3" ht="14.5" x14ac:dyDescent="0.35">
      <c r="A14029" s="104" t="s">
        <v>1808</v>
      </c>
      <c r="B14029" s="1">
        <v>44309</v>
      </c>
      <c r="C14029">
        <v>24</v>
      </c>
    </row>
    <row r="14030" spans="1:3" ht="14.5" x14ac:dyDescent="0.35">
      <c r="A14030" s="104" t="s">
        <v>1466</v>
      </c>
      <c r="B14030" s="1">
        <v>44309</v>
      </c>
      <c r="C14030">
        <v>8</v>
      </c>
    </row>
    <row r="14031" spans="1:3" ht="14.5" x14ac:dyDescent="0.35">
      <c r="A14031" s="104" t="s">
        <v>1314</v>
      </c>
      <c r="B14031" s="1">
        <v>44309</v>
      </c>
      <c r="C14031">
        <v>50</v>
      </c>
    </row>
    <row r="14032" spans="1:3" ht="14.5" x14ac:dyDescent="0.35">
      <c r="A14032" s="104" t="s">
        <v>1470</v>
      </c>
      <c r="B14032" s="1">
        <v>44309</v>
      </c>
      <c r="C14032">
        <v>12</v>
      </c>
    </row>
    <row r="14033" spans="1:3" ht="14.5" x14ac:dyDescent="0.35">
      <c r="A14033" s="104" t="s">
        <v>1697</v>
      </c>
      <c r="B14033" s="1">
        <v>44309</v>
      </c>
      <c r="C14033">
        <v>400</v>
      </c>
    </row>
    <row r="14034" spans="1:3" ht="14.5" x14ac:dyDescent="0.35">
      <c r="A14034" s="104" t="s">
        <v>4159</v>
      </c>
      <c r="B14034" s="1">
        <v>44309</v>
      </c>
      <c r="C14034">
        <v>20</v>
      </c>
    </row>
    <row r="14035" spans="1:3" ht="14.5" x14ac:dyDescent="0.35">
      <c r="A14035" s="104" t="s">
        <v>1629</v>
      </c>
      <c r="B14035" s="1">
        <v>44309</v>
      </c>
      <c r="C14035">
        <v>300</v>
      </c>
    </row>
    <row r="14036" spans="1:3" ht="14.5" x14ac:dyDescent="0.35">
      <c r="A14036" s="104" t="s">
        <v>1899</v>
      </c>
      <c r="B14036" s="1">
        <v>44309</v>
      </c>
      <c r="C14036">
        <v>100</v>
      </c>
    </row>
    <row r="14037" spans="1:3" ht="14.5" x14ac:dyDescent="0.35">
      <c r="A14037" s="104" t="s">
        <v>1574</v>
      </c>
      <c r="B14037" s="1">
        <v>44309</v>
      </c>
      <c r="C14037">
        <v>100</v>
      </c>
    </row>
    <row r="14038" spans="1:3" ht="14.5" x14ac:dyDescent="0.35">
      <c r="A14038" s="104" t="s">
        <v>1702</v>
      </c>
      <c r="B14038" s="1">
        <v>44309</v>
      </c>
      <c r="C14038">
        <v>100</v>
      </c>
    </row>
    <row r="14039" spans="1:3" ht="14.5" x14ac:dyDescent="0.35">
      <c r="A14039" s="104" t="s">
        <v>1702</v>
      </c>
      <c r="B14039" s="1">
        <v>44309</v>
      </c>
      <c r="C14039">
        <v>100</v>
      </c>
    </row>
    <row r="14040" spans="1:3" ht="14.5" x14ac:dyDescent="0.35">
      <c r="A14040" s="104" t="s">
        <v>2222</v>
      </c>
      <c r="B14040" s="1">
        <v>44309</v>
      </c>
      <c r="C14040">
        <v>40</v>
      </c>
    </row>
    <row r="14041" spans="1:3" ht="14.5" x14ac:dyDescent="0.35">
      <c r="A14041" s="104" t="s">
        <v>1703</v>
      </c>
      <c r="B14041" s="1">
        <v>44309</v>
      </c>
      <c r="C14041">
        <v>200</v>
      </c>
    </row>
    <row r="14042" spans="1:3" ht="14.5" x14ac:dyDescent="0.35">
      <c r="A14042" s="104" t="s">
        <v>1703</v>
      </c>
      <c r="B14042" s="1">
        <v>44309</v>
      </c>
      <c r="C14042">
        <v>300</v>
      </c>
    </row>
    <row r="14043" spans="1:3" ht="14.5" x14ac:dyDescent="0.35">
      <c r="A14043" s="104" t="s">
        <v>4160</v>
      </c>
      <c r="B14043" s="1">
        <v>44309</v>
      </c>
      <c r="C14043">
        <v>25</v>
      </c>
    </row>
    <row r="14044" spans="1:3" ht="14.5" x14ac:dyDescent="0.35">
      <c r="A14044" s="104" t="s">
        <v>1559</v>
      </c>
      <c r="B14044" s="1">
        <v>44309</v>
      </c>
      <c r="C14044">
        <v>400</v>
      </c>
    </row>
    <row r="14045" spans="1:3" ht="14.5" x14ac:dyDescent="0.35">
      <c r="A14045" s="104" t="s">
        <v>4161</v>
      </c>
      <c r="B14045" s="1">
        <v>44309</v>
      </c>
      <c r="C14045">
        <v>20</v>
      </c>
    </row>
    <row r="14046" spans="1:3" ht="14.5" x14ac:dyDescent="0.35">
      <c r="A14046" s="104" t="s">
        <v>1705</v>
      </c>
      <c r="B14046" s="1">
        <v>44309</v>
      </c>
      <c r="C14046">
        <v>100</v>
      </c>
    </row>
    <row r="14047" spans="1:3" ht="14.5" x14ac:dyDescent="0.35">
      <c r="A14047" s="104" t="s">
        <v>1779</v>
      </c>
      <c r="B14047" s="1">
        <v>44309</v>
      </c>
      <c r="C14047">
        <v>200</v>
      </c>
    </row>
    <row r="14048" spans="1:3" ht="14.5" x14ac:dyDescent="0.35">
      <c r="A14048" s="104" t="s">
        <v>1711</v>
      </c>
      <c r="B14048" s="1">
        <v>44309</v>
      </c>
      <c r="C14048">
        <v>25</v>
      </c>
    </row>
    <row r="14049" spans="1:3" ht="14.5" x14ac:dyDescent="0.35">
      <c r="A14049" s="104" t="s">
        <v>1975</v>
      </c>
      <c r="B14049" s="1">
        <v>44309</v>
      </c>
      <c r="C14049">
        <v>50</v>
      </c>
    </row>
    <row r="14050" spans="1:3" ht="14.5" x14ac:dyDescent="0.35">
      <c r="A14050" s="104" t="s">
        <v>1598</v>
      </c>
      <c r="B14050" s="1">
        <v>44309</v>
      </c>
      <c r="C14050">
        <v>100</v>
      </c>
    </row>
    <row r="14051" spans="1:3" ht="14.5" x14ac:dyDescent="0.35">
      <c r="A14051" s="104" t="s">
        <v>2239</v>
      </c>
      <c r="B14051" s="1">
        <v>44309</v>
      </c>
      <c r="C14051">
        <v>25</v>
      </c>
    </row>
    <row r="14052" spans="1:3" ht="14.5" x14ac:dyDescent="0.35">
      <c r="A14052" s="104" t="s">
        <v>1522</v>
      </c>
      <c r="B14052" s="1">
        <v>44309</v>
      </c>
      <c r="C14052">
        <v>200</v>
      </c>
    </row>
    <row r="14053" spans="1:3" ht="14.5" x14ac:dyDescent="0.35">
      <c r="A14053" s="104" t="s">
        <v>1522</v>
      </c>
      <c r="B14053" s="1">
        <v>44309</v>
      </c>
      <c r="C14053">
        <v>200</v>
      </c>
    </row>
    <row r="14054" spans="1:3" ht="14.5" x14ac:dyDescent="0.35">
      <c r="A14054" s="104" t="s">
        <v>1894</v>
      </c>
      <c r="B14054" s="1">
        <v>44309</v>
      </c>
      <c r="C14054">
        <v>100</v>
      </c>
    </row>
    <row r="14055" spans="1:3" ht="14.5" x14ac:dyDescent="0.35">
      <c r="A14055" s="104" t="s">
        <v>2575</v>
      </c>
      <c r="B14055" s="1">
        <v>44309</v>
      </c>
      <c r="C14055">
        <v>20</v>
      </c>
    </row>
    <row r="14056" spans="1:3" ht="14.5" x14ac:dyDescent="0.35">
      <c r="A14056" s="104" t="s">
        <v>1717</v>
      </c>
      <c r="B14056" s="1">
        <v>44309</v>
      </c>
      <c r="C14056">
        <v>50</v>
      </c>
    </row>
    <row r="14057" spans="1:3" ht="14.5" x14ac:dyDescent="0.35">
      <c r="A14057" s="104" t="s">
        <v>1693</v>
      </c>
      <c r="B14057" s="1">
        <v>44309</v>
      </c>
      <c r="C14057">
        <v>100</v>
      </c>
    </row>
    <row r="14058" spans="1:3" ht="14.5" x14ac:dyDescent="0.35">
      <c r="A14058" s="104" t="s">
        <v>1492</v>
      </c>
      <c r="B14058" s="1">
        <v>44309</v>
      </c>
      <c r="C14058">
        <v>75</v>
      </c>
    </row>
    <row r="14059" spans="1:3" ht="14.5" x14ac:dyDescent="0.35">
      <c r="A14059" s="104" t="s">
        <v>1730</v>
      </c>
      <c r="B14059" s="1">
        <v>44309</v>
      </c>
      <c r="C14059">
        <v>5</v>
      </c>
    </row>
    <row r="14060" spans="1:3" ht="14.5" x14ac:dyDescent="0.35">
      <c r="A14060" s="104" t="s">
        <v>1725</v>
      </c>
      <c r="B14060" s="1">
        <v>44309</v>
      </c>
      <c r="C14060">
        <v>5</v>
      </c>
    </row>
    <row r="14061" spans="1:3" ht="14.5" x14ac:dyDescent="0.35">
      <c r="A14061" s="104" t="s">
        <v>1728</v>
      </c>
      <c r="B14061" s="1">
        <v>44309</v>
      </c>
      <c r="C14061">
        <v>3</v>
      </c>
    </row>
    <row r="14062" spans="1:3" ht="14.5" x14ac:dyDescent="0.35">
      <c r="A14062" s="104" t="s">
        <v>1721</v>
      </c>
      <c r="B14062" s="1">
        <v>44309</v>
      </c>
      <c r="C14062">
        <v>4</v>
      </c>
    </row>
    <row r="14063" spans="1:3" ht="14.5" x14ac:dyDescent="0.35">
      <c r="A14063" s="104" t="s">
        <v>4162</v>
      </c>
      <c r="B14063" s="1">
        <v>44309</v>
      </c>
      <c r="C14063">
        <v>2</v>
      </c>
    </row>
    <row r="14064" spans="1:3" ht="14.5" x14ac:dyDescent="0.35">
      <c r="A14064" s="104" t="s">
        <v>1686</v>
      </c>
      <c r="B14064" s="1">
        <v>44309</v>
      </c>
      <c r="C14064">
        <v>100</v>
      </c>
    </row>
    <row r="14065" spans="1:3" ht="14.5" x14ac:dyDescent="0.35">
      <c r="A14065" s="104" t="s">
        <v>1750</v>
      </c>
      <c r="B14065" s="1">
        <v>44309</v>
      </c>
      <c r="C14065">
        <v>25</v>
      </c>
    </row>
    <row r="14066" spans="1:3" ht="14.5" x14ac:dyDescent="0.35">
      <c r="A14066" s="104" t="s">
        <v>1720</v>
      </c>
      <c r="B14066" s="1">
        <v>44309</v>
      </c>
      <c r="C14066">
        <v>125</v>
      </c>
    </row>
    <row r="14067" spans="1:3" ht="14.5" x14ac:dyDescent="0.35">
      <c r="A14067" s="104" t="s">
        <v>1720</v>
      </c>
      <c r="B14067" s="1">
        <v>44309</v>
      </c>
      <c r="C14067">
        <v>25</v>
      </c>
    </row>
    <row r="14068" spans="1:3" ht="14.5" x14ac:dyDescent="0.35">
      <c r="A14068" s="104" t="s">
        <v>1743</v>
      </c>
      <c r="B14068" s="1">
        <v>44309</v>
      </c>
      <c r="C14068">
        <v>75</v>
      </c>
    </row>
    <row r="14069" spans="1:3" ht="14.5" x14ac:dyDescent="0.35">
      <c r="A14069" s="104" t="s">
        <v>1745</v>
      </c>
      <c r="B14069" s="1">
        <v>44309</v>
      </c>
      <c r="C14069">
        <v>25</v>
      </c>
    </row>
    <row r="14070" spans="1:3" ht="14.5" x14ac:dyDescent="0.35">
      <c r="A14070" s="104" t="s">
        <v>1745</v>
      </c>
      <c r="B14070" s="1">
        <v>44309</v>
      </c>
      <c r="C14070">
        <v>75</v>
      </c>
    </row>
    <row r="14071" spans="1:3" ht="14.5" x14ac:dyDescent="0.35">
      <c r="A14071" s="104" t="s">
        <v>1662</v>
      </c>
      <c r="B14071" s="1">
        <v>44309</v>
      </c>
      <c r="C14071">
        <v>50</v>
      </c>
    </row>
    <row r="14072" spans="1:3" ht="14.5" x14ac:dyDescent="0.35">
      <c r="A14072" s="104" t="s">
        <v>1683</v>
      </c>
      <c r="B14072" s="1">
        <v>44309</v>
      </c>
      <c r="C14072">
        <v>150</v>
      </c>
    </row>
    <row r="14073" spans="1:3" ht="14.5" x14ac:dyDescent="0.35">
      <c r="A14073" s="104" t="s">
        <v>1735</v>
      </c>
      <c r="B14073" s="1">
        <v>44309</v>
      </c>
      <c r="C14073">
        <v>50</v>
      </c>
    </row>
    <row r="14074" spans="1:3" ht="14.5" x14ac:dyDescent="0.35">
      <c r="A14074" s="104" t="s">
        <v>1756</v>
      </c>
      <c r="B14074" s="1">
        <v>44309</v>
      </c>
      <c r="C14074">
        <v>25</v>
      </c>
    </row>
    <row r="14075" spans="1:3" ht="14.5" x14ac:dyDescent="0.35">
      <c r="A14075" s="104" t="s">
        <v>1756</v>
      </c>
      <c r="B14075" s="1">
        <v>44309</v>
      </c>
      <c r="C14075">
        <v>50</v>
      </c>
    </row>
    <row r="14076" spans="1:3" ht="14.5" x14ac:dyDescent="0.35">
      <c r="A14076" s="104" t="s">
        <v>1757</v>
      </c>
      <c r="B14076" s="1">
        <v>44309</v>
      </c>
      <c r="C14076">
        <v>125</v>
      </c>
    </row>
    <row r="14077" spans="1:3" ht="14.5" x14ac:dyDescent="0.35">
      <c r="A14077" s="104" t="s">
        <v>1753</v>
      </c>
      <c r="B14077" s="1">
        <v>44309</v>
      </c>
      <c r="C14077">
        <v>100</v>
      </c>
    </row>
    <row r="14078" spans="1:3" ht="14.5" x14ac:dyDescent="0.35">
      <c r="A14078" s="104" t="s">
        <v>1754</v>
      </c>
      <c r="B14078" s="1">
        <v>44309</v>
      </c>
      <c r="C14078">
        <v>25</v>
      </c>
    </row>
    <row r="14079" spans="1:3" ht="14.5" x14ac:dyDescent="0.35">
      <c r="A14079" s="104" t="s">
        <v>1382</v>
      </c>
      <c r="B14079" s="1">
        <v>44309</v>
      </c>
      <c r="C14079">
        <v>50</v>
      </c>
    </row>
    <row r="14080" spans="1:3" ht="14.5" x14ac:dyDescent="0.35">
      <c r="A14080" s="104" t="s">
        <v>1714</v>
      </c>
      <c r="B14080" s="1">
        <v>44309</v>
      </c>
      <c r="C14080">
        <v>50</v>
      </c>
    </row>
    <row r="14081" spans="1:3" ht="14.5" x14ac:dyDescent="0.35">
      <c r="A14081" s="104" t="s">
        <v>1760</v>
      </c>
      <c r="B14081" s="1">
        <v>44309</v>
      </c>
      <c r="C14081">
        <v>50</v>
      </c>
    </row>
    <row r="14082" spans="1:3" ht="14.5" x14ac:dyDescent="0.35">
      <c r="A14082" s="104" t="s">
        <v>1761</v>
      </c>
      <c r="B14082" s="1">
        <v>44309</v>
      </c>
      <c r="C14082">
        <v>200</v>
      </c>
    </row>
    <row r="14083" spans="1:3" ht="14.5" x14ac:dyDescent="0.35">
      <c r="A14083" s="104" t="s">
        <v>1488</v>
      </c>
      <c r="B14083" s="1">
        <v>44309</v>
      </c>
      <c r="C14083">
        <v>100</v>
      </c>
    </row>
    <row r="14084" spans="1:3" ht="14.5" x14ac:dyDescent="0.35">
      <c r="A14084" s="104" t="s">
        <v>1896</v>
      </c>
      <c r="B14084" s="1">
        <v>44309</v>
      </c>
      <c r="C14084">
        <v>100</v>
      </c>
    </row>
    <row r="14085" spans="1:3" ht="14.5" x14ac:dyDescent="0.35">
      <c r="A14085" s="104" t="s">
        <v>1397</v>
      </c>
      <c r="B14085" s="1">
        <v>44309</v>
      </c>
      <c r="C14085">
        <v>100</v>
      </c>
    </row>
    <row r="14086" spans="1:3" ht="14.5" x14ac:dyDescent="0.35">
      <c r="A14086" s="104" t="s">
        <v>1385</v>
      </c>
      <c r="B14086" s="1">
        <v>44309</v>
      </c>
      <c r="C14086">
        <v>100</v>
      </c>
    </row>
    <row r="14087" spans="1:3" ht="14.5" x14ac:dyDescent="0.35">
      <c r="A14087" s="104" t="s">
        <v>1391</v>
      </c>
      <c r="B14087" s="1">
        <v>44309</v>
      </c>
      <c r="C14087">
        <v>450</v>
      </c>
    </row>
    <row r="14088" spans="1:3" ht="14.5" x14ac:dyDescent="0.35">
      <c r="A14088" s="104" t="s">
        <v>1768</v>
      </c>
      <c r="B14088" s="1">
        <v>44309</v>
      </c>
      <c r="C14088">
        <v>50</v>
      </c>
    </row>
    <row r="14089" spans="1:3" ht="14.5" x14ac:dyDescent="0.35">
      <c r="A14089" s="104" t="s">
        <v>1329</v>
      </c>
      <c r="B14089" s="1">
        <v>44309</v>
      </c>
      <c r="C14089">
        <v>650</v>
      </c>
    </row>
    <row r="14090" spans="1:3" ht="14.5" x14ac:dyDescent="0.35">
      <c r="A14090" s="104" t="s">
        <v>1771</v>
      </c>
      <c r="B14090" s="1">
        <v>44309</v>
      </c>
      <c r="C14090">
        <v>50</v>
      </c>
    </row>
    <row r="14091" spans="1:3" ht="14.5" x14ac:dyDescent="0.35">
      <c r="A14091" s="104" t="s">
        <v>1772</v>
      </c>
      <c r="B14091" s="1">
        <v>44309</v>
      </c>
      <c r="C14091">
        <v>50</v>
      </c>
    </row>
    <row r="14092" spans="1:3" ht="14.5" x14ac:dyDescent="0.35">
      <c r="A14092" s="104" t="s">
        <v>1772</v>
      </c>
      <c r="B14092" s="1">
        <v>44309</v>
      </c>
      <c r="C14092">
        <v>150</v>
      </c>
    </row>
    <row r="14093" spans="1:3" ht="14.5" x14ac:dyDescent="0.35">
      <c r="A14093" s="104" t="s">
        <v>2075</v>
      </c>
      <c r="B14093" s="1">
        <v>44309</v>
      </c>
      <c r="C14093">
        <v>50</v>
      </c>
    </row>
    <row r="14094" spans="1:3" ht="14.5" x14ac:dyDescent="0.35">
      <c r="A14094" s="104" t="s">
        <v>1770</v>
      </c>
      <c r="B14094" s="1">
        <v>44309</v>
      </c>
      <c r="C14094">
        <v>200</v>
      </c>
    </row>
    <row r="14095" spans="1:3" ht="14.5" x14ac:dyDescent="0.35">
      <c r="A14095" s="104" t="s">
        <v>1694</v>
      </c>
      <c r="B14095" s="1">
        <v>44309</v>
      </c>
      <c r="C14095">
        <v>100</v>
      </c>
    </row>
    <row r="14096" spans="1:3" ht="14.5" x14ac:dyDescent="0.35">
      <c r="A14096" s="104" t="s">
        <v>2077</v>
      </c>
      <c r="B14096" s="1">
        <v>44309</v>
      </c>
      <c r="C14096">
        <v>50</v>
      </c>
    </row>
    <row r="14097" spans="1:3" ht="14.5" x14ac:dyDescent="0.35">
      <c r="A14097" s="104" t="s">
        <v>1502</v>
      </c>
      <c r="B14097" s="1">
        <v>44309</v>
      </c>
      <c r="C14097">
        <v>50</v>
      </c>
    </row>
    <row r="14098" spans="1:3" ht="14.5" x14ac:dyDescent="0.35">
      <c r="A14098" s="104" t="s">
        <v>1389</v>
      </c>
      <c r="B14098" s="1">
        <v>44309</v>
      </c>
      <c r="C14098">
        <v>100</v>
      </c>
    </row>
    <row r="14099" spans="1:3" ht="14.5" x14ac:dyDescent="0.35">
      <c r="A14099" s="104" t="s">
        <v>1389</v>
      </c>
      <c r="B14099" s="1">
        <v>44309</v>
      </c>
      <c r="C14099">
        <v>50</v>
      </c>
    </row>
    <row r="14100" spans="1:3" ht="14.5" x14ac:dyDescent="0.35">
      <c r="A14100" s="104" t="s">
        <v>1769</v>
      </c>
      <c r="B14100" s="1">
        <v>44309</v>
      </c>
      <c r="C14100">
        <v>100</v>
      </c>
    </row>
    <row r="14101" spans="1:3" ht="14.5" x14ac:dyDescent="0.35">
      <c r="A14101" s="104" t="s">
        <v>1553</v>
      </c>
      <c r="B14101" s="1">
        <v>44309</v>
      </c>
      <c r="C14101">
        <v>100</v>
      </c>
    </row>
    <row r="14102" spans="1:3" ht="14.5" x14ac:dyDescent="0.35">
      <c r="A14102" s="104" t="s">
        <v>1286</v>
      </c>
      <c r="B14102" s="1">
        <v>44309</v>
      </c>
      <c r="C14102">
        <v>100</v>
      </c>
    </row>
    <row r="14103" spans="1:3" ht="14.5" x14ac:dyDescent="0.35">
      <c r="A14103" s="104" t="s">
        <v>1549</v>
      </c>
      <c r="B14103" s="1">
        <v>44309</v>
      </c>
      <c r="C14103">
        <v>50</v>
      </c>
    </row>
    <row r="14104" spans="1:3" ht="14.5" x14ac:dyDescent="0.35">
      <c r="A14104" s="104" t="s">
        <v>1934</v>
      </c>
      <c r="B14104" s="1">
        <v>44309</v>
      </c>
      <c r="C14104">
        <v>50</v>
      </c>
    </row>
    <row r="14105" spans="1:3" ht="14.5" x14ac:dyDescent="0.35">
      <c r="A14105" s="104" t="s">
        <v>1528</v>
      </c>
      <c r="B14105" s="1">
        <v>44309</v>
      </c>
      <c r="C14105">
        <v>50</v>
      </c>
    </row>
    <row r="14106" spans="1:3" ht="14.5" x14ac:dyDescent="0.35">
      <c r="A14106" s="104" t="s">
        <v>4163</v>
      </c>
      <c r="B14106" s="1">
        <v>44309</v>
      </c>
      <c r="C14106">
        <v>50</v>
      </c>
    </row>
    <row r="14107" spans="1:3" ht="14.5" x14ac:dyDescent="0.35">
      <c r="A14107" s="104" t="s">
        <v>1785</v>
      </c>
      <c r="B14107" s="1">
        <v>44309</v>
      </c>
      <c r="C14107">
        <v>50</v>
      </c>
    </row>
    <row r="14108" spans="1:3" ht="14.5" x14ac:dyDescent="0.35">
      <c r="A14108" s="104" t="s">
        <v>1787</v>
      </c>
      <c r="B14108" s="1">
        <v>44309</v>
      </c>
      <c r="C14108">
        <v>50</v>
      </c>
    </row>
    <row r="14109" spans="1:3" ht="14.5" x14ac:dyDescent="0.35">
      <c r="A14109" s="104" t="s">
        <v>1812</v>
      </c>
      <c r="B14109" s="1">
        <v>44309</v>
      </c>
      <c r="C14109">
        <v>50</v>
      </c>
    </row>
    <row r="14110" spans="1:3" ht="14.5" x14ac:dyDescent="0.35">
      <c r="A14110" s="104" t="s">
        <v>1871</v>
      </c>
      <c r="B14110" s="1">
        <v>44309</v>
      </c>
      <c r="C14110">
        <v>150</v>
      </c>
    </row>
    <row r="14111" spans="1:3" ht="14.5" x14ac:dyDescent="0.35">
      <c r="A14111" s="104" t="s">
        <v>2415</v>
      </c>
      <c r="B14111" s="1">
        <v>44309</v>
      </c>
      <c r="C14111">
        <v>50</v>
      </c>
    </row>
    <row r="14112" spans="1:3" ht="14.5" x14ac:dyDescent="0.35">
      <c r="A14112" s="104" t="s">
        <v>2428</v>
      </c>
      <c r="B14112" s="1">
        <v>44309</v>
      </c>
      <c r="C14112">
        <v>50</v>
      </c>
    </row>
    <row r="14113" spans="1:3" ht="14.5" x14ac:dyDescent="0.35">
      <c r="A14113" s="104" t="s">
        <v>1795</v>
      </c>
      <c r="B14113" s="1">
        <v>44309</v>
      </c>
      <c r="C14113">
        <v>50</v>
      </c>
    </row>
    <row r="14114" spans="1:3" ht="14.5" x14ac:dyDescent="0.35">
      <c r="A14114" s="104" t="s">
        <v>4164</v>
      </c>
      <c r="B14114" s="1">
        <v>44309</v>
      </c>
      <c r="C14114">
        <v>50</v>
      </c>
    </row>
    <row r="14115" spans="1:3" ht="14.5" x14ac:dyDescent="0.35">
      <c r="A14115" s="104" t="s">
        <v>2408</v>
      </c>
      <c r="B14115" s="1">
        <v>44309</v>
      </c>
      <c r="C14115">
        <v>50</v>
      </c>
    </row>
    <row r="14116" spans="1:3" ht="14.5" x14ac:dyDescent="0.35">
      <c r="A14116" s="104" t="s">
        <v>4165</v>
      </c>
      <c r="B14116" s="1">
        <v>44309</v>
      </c>
      <c r="C14116">
        <v>50</v>
      </c>
    </row>
    <row r="14117" spans="1:3" ht="14.5" x14ac:dyDescent="0.35">
      <c r="A14117" s="104" t="s">
        <v>4166</v>
      </c>
      <c r="B14117" s="1">
        <v>44309</v>
      </c>
      <c r="C14117">
        <v>50</v>
      </c>
    </row>
    <row r="14118" spans="1:3" ht="14.5" x14ac:dyDescent="0.35">
      <c r="A14118" s="104" t="s">
        <v>1798</v>
      </c>
      <c r="B14118" s="1">
        <v>44309</v>
      </c>
      <c r="C14118">
        <v>100</v>
      </c>
    </row>
    <row r="14119" spans="1:3" ht="14.5" x14ac:dyDescent="0.35">
      <c r="A14119" s="104" t="s">
        <v>4167</v>
      </c>
      <c r="B14119" s="1">
        <v>44309</v>
      </c>
      <c r="C14119">
        <v>2</v>
      </c>
    </row>
    <row r="14120" spans="1:3" ht="14.5" x14ac:dyDescent="0.35">
      <c r="A14120" s="104" t="s">
        <v>2245</v>
      </c>
      <c r="B14120" s="1">
        <v>44309</v>
      </c>
      <c r="C14120">
        <v>50</v>
      </c>
    </row>
    <row r="14121" spans="1:3" ht="14.5" x14ac:dyDescent="0.35">
      <c r="A14121" s="104" t="s">
        <v>2429</v>
      </c>
      <c r="B14121" s="1">
        <v>44309</v>
      </c>
      <c r="C14121">
        <v>50</v>
      </c>
    </row>
    <row r="14122" spans="1:3" ht="14.5" x14ac:dyDescent="0.35">
      <c r="A14122" s="104" t="s">
        <v>2430</v>
      </c>
      <c r="B14122" s="1">
        <v>44309</v>
      </c>
      <c r="C14122">
        <v>50</v>
      </c>
    </row>
    <row r="14123" spans="1:3" ht="14.5" x14ac:dyDescent="0.35">
      <c r="A14123" s="104" t="s">
        <v>1776</v>
      </c>
      <c r="B14123" s="1">
        <v>44309</v>
      </c>
      <c r="C14123">
        <v>100</v>
      </c>
    </row>
    <row r="14124" spans="1:3" ht="14.5" x14ac:dyDescent="0.35">
      <c r="A14124" s="104" t="s">
        <v>1284</v>
      </c>
      <c r="B14124" s="1">
        <v>44309</v>
      </c>
      <c r="C14124">
        <v>150</v>
      </c>
    </row>
    <row r="14125" spans="1:3" ht="14.5" x14ac:dyDescent="0.35">
      <c r="A14125" s="104" t="s">
        <v>1368</v>
      </c>
      <c r="B14125" s="1">
        <v>44309</v>
      </c>
      <c r="C14125">
        <v>100</v>
      </c>
    </row>
    <row r="14126" spans="1:3" ht="14.5" x14ac:dyDescent="0.35">
      <c r="A14126" s="104" t="s">
        <v>1352</v>
      </c>
      <c r="B14126" s="1">
        <v>44309</v>
      </c>
      <c r="C14126">
        <v>100</v>
      </c>
    </row>
    <row r="14127" spans="1:3" ht="14.5" x14ac:dyDescent="0.35">
      <c r="A14127" s="104" t="s">
        <v>1557</v>
      </c>
      <c r="B14127" s="1">
        <v>44309</v>
      </c>
      <c r="C14127">
        <v>200</v>
      </c>
    </row>
    <row r="14128" spans="1:3" ht="14.5" x14ac:dyDescent="0.35">
      <c r="A14128" s="104" t="s">
        <v>2003</v>
      </c>
      <c r="B14128" s="1">
        <v>44309</v>
      </c>
      <c r="C14128">
        <v>100</v>
      </c>
    </row>
    <row r="14129" spans="1:3" ht="14.5" x14ac:dyDescent="0.35">
      <c r="A14129" s="104" t="s">
        <v>1376</v>
      </c>
      <c r="B14129" s="1">
        <v>44309</v>
      </c>
      <c r="C14129">
        <v>100</v>
      </c>
    </row>
    <row r="14130" spans="1:3" ht="14.5" x14ac:dyDescent="0.35">
      <c r="A14130" s="104" t="s">
        <v>2494</v>
      </c>
      <c r="B14130" s="1">
        <v>44309</v>
      </c>
      <c r="C14130">
        <v>100</v>
      </c>
    </row>
    <row r="14131" spans="1:3" ht="14.5" x14ac:dyDescent="0.35">
      <c r="A14131" s="104" t="s">
        <v>2495</v>
      </c>
      <c r="B14131" s="1">
        <v>44309</v>
      </c>
      <c r="C14131">
        <v>100</v>
      </c>
    </row>
    <row r="14132" spans="1:3" ht="14.5" x14ac:dyDescent="0.35">
      <c r="A14132" s="104" t="s">
        <v>2089</v>
      </c>
      <c r="B14132" s="1">
        <v>44309</v>
      </c>
      <c r="C14132">
        <v>100</v>
      </c>
    </row>
    <row r="14133" spans="1:3" ht="14.5" x14ac:dyDescent="0.35">
      <c r="A14133" s="104" t="s">
        <v>1608</v>
      </c>
      <c r="B14133" s="1">
        <v>44309</v>
      </c>
      <c r="C14133">
        <v>100</v>
      </c>
    </row>
    <row r="14134" spans="1:3" ht="14.5" x14ac:dyDescent="0.35">
      <c r="A14134" s="104" t="s">
        <v>1357</v>
      </c>
      <c r="B14134" s="1">
        <v>44309</v>
      </c>
      <c r="C14134">
        <v>100</v>
      </c>
    </row>
    <row r="14135" spans="1:3" ht="14.5" x14ac:dyDescent="0.35">
      <c r="A14135" s="104" t="s">
        <v>1539</v>
      </c>
      <c r="B14135" s="1">
        <v>44309</v>
      </c>
      <c r="C14135">
        <v>100</v>
      </c>
    </row>
    <row r="14136" spans="1:3" ht="14.5" x14ac:dyDescent="0.35">
      <c r="A14136" s="104" t="s">
        <v>1441</v>
      </c>
      <c r="B14136" s="1">
        <v>44309</v>
      </c>
      <c r="C14136">
        <v>100</v>
      </c>
    </row>
    <row r="14137" spans="1:3" ht="14.5" x14ac:dyDescent="0.35">
      <c r="A14137" s="104" t="s">
        <v>1724</v>
      </c>
      <c r="B14137" s="1">
        <v>44309</v>
      </c>
      <c r="C14137">
        <v>100</v>
      </c>
    </row>
    <row r="14138" spans="1:3" ht="14.5" x14ac:dyDescent="0.35">
      <c r="A14138" s="104" t="s">
        <v>1727</v>
      </c>
      <c r="B14138" s="1">
        <v>44309</v>
      </c>
      <c r="C14138">
        <v>100</v>
      </c>
    </row>
    <row r="14139" spans="1:3" ht="14.5" x14ac:dyDescent="0.35">
      <c r="A14139" s="104" t="s">
        <v>1731</v>
      </c>
      <c r="B14139" s="1">
        <v>44309</v>
      </c>
      <c r="C14139">
        <v>100</v>
      </c>
    </row>
    <row r="14140" spans="1:3" ht="14.5" x14ac:dyDescent="0.35">
      <c r="A14140" s="104" t="s">
        <v>1333</v>
      </c>
      <c r="B14140" s="1">
        <v>44309</v>
      </c>
      <c r="C14140">
        <v>100</v>
      </c>
    </row>
    <row r="14141" spans="1:3" ht="14.5" x14ac:dyDescent="0.35">
      <c r="A14141" s="104" t="s">
        <v>1437</v>
      </c>
      <c r="B14141" s="1">
        <v>44309</v>
      </c>
      <c r="C14141">
        <v>100</v>
      </c>
    </row>
    <row r="14142" spans="1:3" ht="14.5" x14ac:dyDescent="0.35">
      <c r="A14142" s="104" t="s">
        <v>2686</v>
      </c>
      <c r="B14142" s="1">
        <v>44309</v>
      </c>
      <c r="C14142">
        <v>1</v>
      </c>
    </row>
    <row r="14143" spans="1:3" ht="14.5" x14ac:dyDescent="0.35">
      <c r="A14143" s="104" t="s">
        <v>1844</v>
      </c>
      <c r="B14143" s="1">
        <v>44309</v>
      </c>
      <c r="C14143">
        <v>100</v>
      </c>
    </row>
    <row r="14144" spans="1:3" ht="14.5" x14ac:dyDescent="0.35">
      <c r="A14144" s="104" t="s">
        <v>1543</v>
      </c>
      <c r="B14144" s="1">
        <v>44309</v>
      </c>
      <c r="C14144">
        <v>5</v>
      </c>
    </row>
    <row r="14145" spans="1:3" ht="14.5" x14ac:dyDescent="0.35">
      <c r="A14145" s="104" t="s">
        <v>1814</v>
      </c>
      <c r="B14145" s="1">
        <v>44309</v>
      </c>
      <c r="C14145">
        <v>300</v>
      </c>
    </row>
    <row r="14146" spans="1:3" ht="14.5" x14ac:dyDescent="0.35">
      <c r="A14146" s="104" t="s">
        <v>1828</v>
      </c>
      <c r="B14146" s="1">
        <v>44309</v>
      </c>
      <c r="C14146">
        <v>50</v>
      </c>
    </row>
    <row r="14147" spans="1:3" ht="14.5" x14ac:dyDescent="0.35">
      <c r="A14147" s="104" t="s">
        <v>1816</v>
      </c>
      <c r="B14147" s="1">
        <v>44309</v>
      </c>
      <c r="C14147">
        <v>50</v>
      </c>
    </row>
    <row r="14148" spans="1:3" ht="14.5" x14ac:dyDescent="0.35">
      <c r="A14148" s="104" t="s">
        <v>1818</v>
      </c>
      <c r="B14148" s="1">
        <v>44309</v>
      </c>
      <c r="C14148">
        <v>100</v>
      </c>
    </row>
    <row r="14149" spans="1:3" ht="14.5" x14ac:dyDescent="0.35">
      <c r="A14149" s="104" t="s">
        <v>2417</v>
      </c>
      <c r="B14149" s="1">
        <v>44309</v>
      </c>
      <c r="C14149">
        <v>50</v>
      </c>
    </row>
    <row r="14150" spans="1:3" ht="14.5" x14ac:dyDescent="0.35">
      <c r="A14150" s="104" t="s">
        <v>4168</v>
      </c>
      <c r="B14150" s="1">
        <v>44309</v>
      </c>
      <c r="C14150">
        <v>50</v>
      </c>
    </row>
    <row r="14151" spans="1:3" ht="14.5" x14ac:dyDescent="0.35">
      <c r="A14151" s="104" t="s">
        <v>1336</v>
      </c>
      <c r="B14151" s="1">
        <v>44309</v>
      </c>
      <c r="C14151">
        <v>300</v>
      </c>
    </row>
    <row r="14152" spans="1:3" ht="14.5" x14ac:dyDescent="0.35">
      <c r="A14152" s="104" t="s">
        <v>1520</v>
      </c>
      <c r="B14152" s="1">
        <v>44309</v>
      </c>
      <c r="C14152">
        <v>300</v>
      </c>
    </row>
    <row r="14153" spans="1:3" ht="14.5" x14ac:dyDescent="0.35">
      <c r="A14153" s="104" t="s">
        <v>1299</v>
      </c>
      <c r="B14153" s="1">
        <v>44309</v>
      </c>
      <c r="C14153">
        <v>150</v>
      </c>
    </row>
    <row r="14154" spans="1:3" ht="14.5" x14ac:dyDescent="0.35">
      <c r="A14154" s="104" t="s">
        <v>1299</v>
      </c>
      <c r="B14154" s="1">
        <v>44309</v>
      </c>
      <c r="C14154">
        <v>600</v>
      </c>
    </row>
    <row r="14155" spans="1:3" ht="14.5" x14ac:dyDescent="0.35">
      <c r="A14155" s="104" t="s">
        <v>1314</v>
      </c>
      <c r="B14155" s="1">
        <v>44309</v>
      </c>
      <c r="C14155">
        <v>500</v>
      </c>
    </row>
    <row r="14156" spans="1:3" ht="14.5" x14ac:dyDescent="0.35">
      <c r="A14156" s="104" t="s">
        <v>1312</v>
      </c>
      <c r="B14156" s="1">
        <v>44309</v>
      </c>
      <c r="C14156">
        <v>400</v>
      </c>
    </row>
    <row r="14157" spans="1:3" ht="14.5" x14ac:dyDescent="0.35">
      <c r="A14157" s="104" t="s">
        <v>1331</v>
      </c>
      <c r="B14157" s="1">
        <v>44309</v>
      </c>
      <c r="C14157">
        <v>600</v>
      </c>
    </row>
    <row r="14158" spans="1:3" ht="14.5" x14ac:dyDescent="0.35">
      <c r="A14158" s="104" t="s">
        <v>3479</v>
      </c>
      <c r="B14158" s="1">
        <v>44309</v>
      </c>
      <c r="C14158">
        <v>1</v>
      </c>
    </row>
    <row r="14159" spans="1:3" ht="14.5" x14ac:dyDescent="0.35">
      <c r="A14159" s="104" t="s">
        <v>2688</v>
      </c>
      <c r="B14159" s="1">
        <v>44309</v>
      </c>
      <c r="C14159">
        <v>1</v>
      </c>
    </row>
    <row r="14160" spans="1:3" ht="14.5" x14ac:dyDescent="0.35">
      <c r="A14160" s="104" t="s">
        <v>1556</v>
      </c>
      <c r="B14160" s="1">
        <v>44309</v>
      </c>
      <c r="C14160">
        <v>2</v>
      </c>
    </row>
    <row r="14161" spans="1:3" ht="14.5" x14ac:dyDescent="0.35">
      <c r="A14161" s="104" t="s">
        <v>1480</v>
      </c>
      <c r="B14161" s="1">
        <v>44309</v>
      </c>
      <c r="C14161">
        <v>1</v>
      </c>
    </row>
    <row r="14162" spans="1:3" ht="14.5" x14ac:dyDescent="0.35">
      <c r="A14162" s="104" t="s">
        <v>1512</v>
      </c>
      <c r="B14162" s="1">
        <v>44309</v>
      </c>
      <c r="C14162">
        <v>2</v>
      </c>
    </row>
    <row r="14163" spans="1:3" ht="14.5" x14ac:dyDescent="0.35">
      <c r="A14163" s="104" t="s">
        <v>1512</v>
      </c>
      <c r="B14163" s="1">
        <v>44309</v>
      </c>
      <c r="C14163">
        <v>4</v>
      </c>
    </row>
    <row r="14164" spans="1:3" ht="14.5" x14ac:dyDescent="0.35">
      <c r="A14164" s="104" t="s">
        <v>1585</v>
      </c>
      <c r="B14164" s="1">
        <v>44309</v>
      </c>
      <c r="C14164">
        <v>2</v>
      </c>
    </row>
    <row r="14165" spans="1:3" ht="14.5" x14ac:dyDescent="0.35">
      <c r="A14165" s="104" t="s">
        <v>1489</v>
      </c>
      <c r="B14165" s="1">
        <v>44309</v>
      </c>
      <c r="C14165">
        <v>5</v>
      </c>
    </row>
    <row r="14166" spans="1:3" ht="14.5" x14ac:dyDescent="0.35">
      <c r="A14166" s="104" t="s">
        <v>1643</v>
      </c>
      <c r="B14166" s="1">
        <v>44309</v>
      </c>
      <c r="C14166">
        <v>13</v>
      </c>
    </row>
    <row r="14167" spans="1:3" ht="14.5" x14ac:dyDescent="0.35">
      <c r="A14167" s="104" t="s">
        <v>4034</v>
      </c>
      <c r="B14167" s="1">
        <v>44309</v>
      </c>
      <c r="C14167">
        <v>25</v>
      </c>
    </row>
    <row r="14168" spans="1:3" ht="14.5" x14ac:dyDescent="0.35">
      <c r="A14168" s="104" t="s">
        <v>3792</v>
      </c>
      <c r="B14168" s="1">
        <v>44309</v>
      </c>
      <c r="C14168">
        <v>10</v>
      </c>
    </row>
    <row r="14169" spans="1:3" ht="14.5" x14ac:dyDescent="0.35">
      <c r="A14169" s="104" t="s">
        <v>4131</v>
      </c>
      <c r="B14169" s="1">
        <v>44309</v>
      </c>
      <c r="C14169">
        <v>25</v>
      </c>
    </row>
    <row r="14170" spans="1:3" ht="14.5" x14ac:dyDescent="0.35">
      <c r="A14170" s="104" t="s">
        <v>4095</v>
      </c>
      <c r="B14170" s="1">
        <v>44309</v>
      </c>
      <c r="C14170">
        <v>16</v>
      </c>
    </row>
    <row r="14171" spans="1:3" ht="14.5" x14ac:dyDescent="0.35">
      <c r="A14171" s="104" t="s">
        <v>3204</v>
      </c>
      <c r="B14171" s="1">
        <v>44309</v>
      </c>
      <c r="C14171">
        <v>12</v>
      </c>
    </row>
    <row r="14172" spans="1:3" ht="14.5" x14ac:dyDescent="0.35">
      <c r="A14172" s="104" t="s">
        <v>2056</v>
      </c>
      <c r="B14172" s="1">
        <v>44309</v>
      </c>
      <c r="C14172">
        <v>6</v>
      </c>
    </row>
    <row r="14173" spans="1:3" ht="14.5" x14ac:dyDescent="0.35">
      <c r="A14173" s="104" t="s">
        <v>4140</v>
      </c>
      <c r="B14173" s="1">
        <v>44309</v>
      </c>
      <c r="C14173">
        <v>12</v>
      </c>
    </row>
    <row r="14174" spans="1:3" ht="14.5" x14ac:dyDescent="0.35">
      <c r="A14174" s="104" t="s">
        <v>2963</v>
      </c>
      <c r="B14174" s="1">
        <v>44309</v>
      </c>
      <c r="C14174">
        <v>4</v>
      </c>
    </row>
    <row r="14175" spans="1:3" ht="14.5" x14ac:dyDescent="0.35">
      <c r="A14175" s="104" t="s">
        <v>3575</v>
      </c>
      <c r="B14175" s="1">
        <v>44309</v>
      </c>
      <c r="C14175">
        <v>10</v>
      </c>
    </row>
    <row r="14176" spans="1:3" ht="14.5" x14ac:dyDescent="0.35">
      <c r="A14176" s="104" t="s">
        <v>4169</v>
      </c>
      <c r="B14176" s="1">
        <v>44309</v>
      </c>
      <c r="C14176">
        <v>4</v>
      </c>
    </row>
    <row r="14177" spans="1:3" ht="14.5" x14ac:dyDescent="0.35">
      <c r="A14177" s="104" t="s">
        <v>2571</v>
      </c>
      <c r="B14177" s="1">
        <v>44309</v>
      </c>
      <c r="C14177">
        <v>4</v>
      </c>
    </row>
    <row r="14178" spans="1:3" ht="14.5" x14ac:dyDescent="0.35">
      <c r="A14178" s="104" t="s">
        <v>3446</v>
      </c>
      <c r="B14178" s="1">
        <v>44309</v>
      </c>
      <c r="C14178">
        <v>4</v>
      </c>
    </row>
    <row r="14179" spans="1:3" ht="14.5" x14ac:dyDescent="0.35">
      <c r="A14179" s="106">
        <v>1297587</v>
      </c>
      <c r="B14179" s="1">
        <v>44309</v>
      </c>
      <c r="C14179">
        <v>1</v>
      </c>
    </row>
    <row r="14180" spans="1:3" ht="14.5" x14ac:dyDescent="0.35">
      <c r="A14180" s="104" t="s">
        <v>1570</v>
      </c>
      <c r="B14180" s="1">
        <v>44309</v>
      </c>
      <c r="C14180">
        <v>12</v>
      </c>
    </row>
    <row r="14181" spans="1:3" ht="14.5" x14ac:dyDescent="0.35">
      <c r="A14181" s="104" t="s">
        <v>2041</v>
      </c>
      <c r="B14181" s="1">
        <v>44309</v>
      </c>
      <c r="C14181">
        <v>2</v>
      </c>
    </row>
    <row r="14182" spans="1:3" ht="14.5" x14ac:dyDescent="0.35">
      <c r="A14182" s="104" t="s">
        <v>1940</v>
      </c>
      <c r="B14182" s="1">
        <v>44309</v>
      </c>
      <c r="C14182">
        <v>8</v>
      </c>
    </row>
    <row r="14183" spans="1:3" ht="14.5" x14ac:dyDescent="0.35">
      <c r="A14183" s="104" t="s">
        <v>1431</v>
      </c>
      <c r="B14183" s="1">
        <v>44309</v>
      </c>
      <c r="C14183">
        <v>20</v>
      </c>
    </row>
    <row r="14184" spans="1:3" ht="14.5" x14ac:dyDescent="0.35">
      <c r="A14184" s="104" t="s">
        <v>1512</v>
      </c>
      <c r="B14184" s="1">
        <v>44309</v>
      </c>
      <c r="C14184">
        <v>1</v>
      </c>
    </row>
    <row r="14185" spans="1:3" ht="14.5" x14ac:dyDescent="0.35">
      <c r="A14185" s="104" t="s">
        <v>37</v>
      </c>
      <c r="B14185" s="1">
        <v>44309</v>
      </c>
      <c r="C14185">
        <v>1</v>
      </c>
    </row>
    <row r="14186" spans="1:3" ht="14.5" x14ac:dyDescent="0.35">
      <c r="A14186" s="104" t="s">
        <v>97</v>
      </c>
      <c r="B14186" s="1">
        <v>44309</v>
      </c>
      <c r="C14186">
        <v>1</v>
      </c>
    </row>
    <row r="14187" spans="1:3" ht="14.5" x14ac:dyDescent="0.35">
      <c r="A14187" s="104" t="s">
        <v>124</v>
      </c>
      <c r="B14187" s="1">
        <v>44309</v>
      </c>
      <c r="C14187">
        <v>1</v>
      </c>
    </row>
    <row r="14188" spans="1:3" ht="14.5" x14ac:dyDescent="0.35">
      <c r="A14188" s="104" t="s">
        <v>1708</v>
      </c>
      <c r="B14188" s="1">
        <v>44309</v>
      </c>
      <c r="C14188">
        <v>25</v>
      </c>
    </row>
    <row r="14189" spans="1:3" ht="14.5" x14ac:dyDescent="0.35">
      <c r="A14189" s="104" t="s">
        <v>1356</v>
      </c>
      <c r="B14189" s="1">
        <v>44309</v>
      </c>
      <c r="C14189">
        <v>48</v>
      </c>
    </row>
    <row r="14190" spans="1:3" ht="14.5" x14ac:dyDescent="0.35">
      <c r="A14190" s="104" t="s">
        <v>2545</v>
      </c>
      <c r="B14190" s="1">
        <v>44309</v>
      </c>
      <c r="C14190">
        <v>8</v>
      </c>
    </row>
    <row r="14191" spans="1:3" ht="14.5" x14ac:dyDescent="0.35">
      <c r="A14191" s="104" t="s">
        <v>1687</v>
      </c>
      <c r="B14191" s="1">
        <v>44309</v>
      </c>
      <c r="C14191">
        <v>16</v>
      </c>
    </row>
    <row r="14192" spans="1:3" ht="14.5" x14ac:dyDescent="0.35">
      <c r="A14192" s="104" t="s">
        <v>143</v>
      </c>
      <c r="B14192" s="1">
        <v>44309</v>
      </c>
      <c r="C14192">
        <v>16</v>
      </c>
    </row>
    <row r="14193" spans="1:3" ht="14.5" x14ac:dyDescent="0.35">
      <c r="A14193" s="104" t="s">
        <v>966</v>
      </c>
      <c r="B14193" s="1">
        <v>44309</v>
      </c>
      <c r="C14193">
        <v>16</v>
      </c>
    </row>
    <row r="14194" spans="1:3" ht="14.5" x14ac:dyDescent="0.35">
      <c r="A14194" s="104" t="s">
        <v>574</v>
      </c>
      <c r="B14194" s="1">
        <v>44309</v>
      </c>
      <c r="C14194">
        <v>8</v>
      </c>
    </row>
    <row r="14195" spans="1:3" ht="14.5" x14ac:dyDescent="0.35">
      <c r="A14195" s="104" t="s">
        <v>46</v>
      </c>
      <c r="B14195" s="1">
        <v>44309</v>
      </c>
      <c r="C14195">
        <v>4</v>
      </c>
    </row>
    <row r="14196" spans="1:3" ht="14.5" x14ac:dyDescent="0.35">
      <c r="A14196" s="104" t="s">
        <v>243</v>
      </c>
      <c r="B14196" s="1">
        <v>44309</v>
      </c>
      <c r="C14196">
        <v>16</v>
      </c>
    </row>
    <row r="14197" spans="1:3" ht="14.5" x14ac:dyDescent="0.35">
      <c r="A14197" s="104" t="s">
        <v>171</v>
      </c>
      <c r="B14197" s="1">
        <v>44309</v>
      </c>
      <c r="C14197">
        <v>8</v>
      </c>
    </row>
    <row r="14198" spans="1:3" ht="14.5" x14ac:dyDescent="0.35">
      <c r="A14198" s="104" t="s">
        <v>446</v>
      </c>
      <c r="B14198" s="1">
        <v>44309</v>
      </c>
      <c r="C14198">
        <v>8</v>
      </c>
    </row>
    <row r="14199" spans="1:3" ht="14.5" x14ac:dyDescent="0.35">
      <c r="A14199" s="104" t="s">
        <v>1371</v>
      </c>
      <c r="B14199" s="1">
        <v>44309</v>
      </c>
      <c r="C14199">
        <v>1</v>
      </c>
    </row>
    <row r="14200" spans="1:3" ht="14.5" x14ac:dyDescent="0.35">
      <c r="A14200" s="104" t="s">
        <v>3646</v>
      </c>
      <c r="B14200" s="1">
        <v>44309</v>
      </c>
      <c r="C14200">
        <v>1</v>
      </c>
    </row>
    <row r="14201" spans="1:3" ht="14.5" x14ac:dyDescent="0.35">
      <c r="A14201" s="104" t="s">
        <v>3809</v>
      </c>
      <c r="B14201" s="1">
        <v>44309</v>
      </c>
      <c r="C14201">
        <v>16</v>
      </c>
    </row>
    <row r="14202" spans="1:3" ht="14.5" x14ac:dyDescent="0.35">
      <c r="A14202" s="104" t="s">
        <v>2275</v>
      </c>
      <c r="B14202" s="1">
        <v>44309</v>
      </c>
      <c r="C14202">
        <v>16</v>
      </c>
    </row>
    <row r="14203" spans="1:3" ht="14.5" x14ac:dyDescent="0.35">
      <c r="A14203" s="104" t="s">
        <v>1755</v>
      </c>
      <c r="B14203" s="1">
        <v>44309</v>
      </c>
      <c r="C14203">
        <v>20</v>
      </c>
    </row>
    <row r="14204" spans="1:3" ht="14.5" x14ac:dyDescent="0.35">
      <c r="A14204" s="104" t="s">
        <v>2938</v>
      </c>
      <c r="B14204" s="1">
        <v>44309</v>
      </c>
      <c r="C14204">
        <v>12</v>
      </c>
    </row>
    <row r="14205" spans="1:3" ht="14.5" x14ac:dyDescent="0.35">
      <c r="A14205" s="104" t="s">
        <v>2938</v>
      </c>
      <c r="B14205" s="1">
        <v>44309</v>
      </c>
      <c r="C14205">
        <v>4</v>
      </c>
    </row>
    <row r="14206" spans="1:3" ht="14.5" x14ac:dyDescent="0.35">
      <c r="A14206" s="104" t="s">
        <v>4032</v>
      </c>
      <c r="B14206" s="1">
        <v>44309</v>
      </c>
      <c r="C14206">
        <v>16</v>
      </c>
    </row>
    <row r="14207" spans="1:3" ht="14.5" x14ac:dyDescent="0.35">
      <c r="A14207" s="104" t="s">
        <v>3005</v>
      </c>
      <c r="B14207" s="1">
        <v>44309</v>
      </c>
      <c r="C14207">
        <v>8</v>
      </c>
    </row>
    <row r="14208" spans="1:3" ht="14.5" x14ac:dyDescent="0.35">
      <c r="A14208" s="104" t="s">
        <v>3567</v>
      </c>
      <c r="B14208" s="1">
        <v>44309</v>
      </c>
      <c r="C14208">
        <v>8</v>
      </c>
    </row>
    <row r="14209" spans="1:3" ht="14.5" x14ac:dyDescent="0.35">
      <c r="A14209" s="104" t="s">
        <v>3237</v>
      </c>
      <c r="B14209" s="1">
        <v>44309</v>
      </c>
      <c r="C14209">
        <v>8</v>
      </c>
    </row>
    <row r="14210" spans="1:3" ht="14.5" x14ac:dyDescent="0.35">
      <c r="A14210" s="104" t="s">
        <v>1396</v>
      </c>
      <c r="B14210" s="1">
        <v>44309</v>
      </c>
      <c r="C14210">
        <v>24</v>
      </c>
    </row>
    <row r="14211" spans="1:3" ht="14.5" x14ac:dyDescent="0.35">
      <c r="A14211" s="104" t="s">
        <v>1398</v>
      </c>
      <c r="B14211" s="1">
        <v>44309</v>
      </c>
      <c r="C14211">
        <v>16</v>
      </c>
    </row>
    <row r="14212" spans="1:3" ht="14.5" x14ac:dyDescent="0.35">
      <c r="A14212" s="104" t="s">
        <v>148</v>
      </c>
      <c r="B14212" s="1">
        <v>44309</v>
      </c>
      <c r="C14212">
        <v>16</v>
      </c>
    </row>
    <row r="14213" spans="1:3" ht="14.5" x14ac:dyDescent="0.35">
      <c r="A14213" s="104" t="s">
        <v>1242</v>
      </c>
      <c r="B14213" s="1">
        <v>44309</v>
      </c>
      <c r="C14213">
        <v>8</v>
      </c>
    </row>
    <row r="14214" spans="1:3" ht="14.5" x14ac:dyDescent="0.35">
      <c r="A14214" s="104" t="s">
        <v>4170</v>
      </c>
      <c r="B14214" s="1">
        <v>44309</v>
      </c>
      <c r="C14214">
        <v>1</v>
      </c>
    </row>
    <row r="14215" spans="1:3" ht="14.5" x14ac:dyDescent="0.35">
      <c r="A14215" s="104" t="s">
        <v>4170</v>
      </c>
      <c r="B14215" s="1">
        <v>44309</v>
      </c>
      <c r="C14215">
        <v>3</v>
      </c>
    </row>
    <row r="14216" spans="1:3" ht="14.5" x14ac:dyDescent="0.35">
      <c r="A14216" s="104" t="s">
        <v>1866</v>
      </c>
      <c r="B14216" s="1">
        <v>44309</v>
      </c>
      <c r="C14216">
        <v>8</v>
      </c>
    </row>
    <row r="14217" spans="1:3" ht="14.5" x14ac:dyDescent="0.35">
      <c r="A14217" s="104" t="s">
        <v>1660</v>
      </c>
      <c r="B14217" s="1">
        <v>44312</v>
      </c>
      <c r="C14217">
        <v>50</v>
      </c>
    </row>
    <row r="14218" spans="1:3" ht="14.5" x14ac:dyDescent="0.35">
      <c r="A14218" s="104" t="s">
        <v>2424</v>
      </c>
      <c r="B14218" s="1">
        <v>44312</v>
      </c>
      <c r="C14218">
        <v>50</v>
      </c>
    </row>
    <row r="14219" spans="1:3" ht="14.5" x14ac:dyDescent="0.35">
      <c r="A14219" s="104" t="s">
        <v>1973</v>
      </c>
      <c r="B14219" s="1">
        <v>44312</v>
      </c>
      <c r="C14219">
        <v>50</v>
      </c>
    </row>
    <row r="14220" spans="1:3" ht="14.5" x14ac:dyDescent="0.35">
      <c r="A14220" s="104" t="s">
        <v>2253</v>
      </c>
      <c r="B14220" s="1">
        <v>44312</v>
      </c>
      <c r="C14220">
        <v>50</v>
      </c>
    </row>
    <row r="14221" spans="1:3" ht="14.5" x14ac:dyDescent="0.35">
      <c r="A14221" s="104" t="s">
        <v>1481</v>
      </c>
      <c r="B14221" s="1">
        <v>44312</v>
      </c>
      <c r="C14221">
        <v>50</v>
      </c>
    </row>
    <row r="14222" spans="1:3" ht="14.5" x14ac:dyDescent="0.35">
      <c r="A14222" s="104" t="s">
        <v>2265</v>
      </c>
      <c r="B14222" s="1">
        <v>44312</v>
      </c>
      <c r="C14222">
        <v>24</v>
      </c>
    </row>
    <row r="14223" spans="1:3" ht="14.5" x14ac:dyDescent="0.35">
      <c r="A14223" s="104" t="s">
        <v>2021</v>
      </c>
      <c r="B14223" s="1">
        <v>44312</v>
      </c>
      <c r="C14223">
        <v>12</v>
      </c>
    </row>
    <row r="14224" spans="1:3" ht="14.5" x14ac:dyDescent="0.35">
      <c r="A14224" s="104" t="s">
        <v>2323</v>
      </c>
      <c r="B14224" s="1">
        <v>44312</v>
      </c>
      <c r="C14224">
        <v>1</v>
      </c>
    </row>
    <row r="14225" spans="1:3" ht="14.5" x14ac:dyDescent="0.35">
      <c r="A14225" s="104" t="s">
        <v>2322</v>
      </c>
      <c r="B14225" s="1">
        <v>44312</v>
      </c>
      <c r="C14225">
        <v>2</v>
      </c>
    </row>
    <row r="14226" spans="1:3" ht="14.5" x14ac:dyDescent="0.35">
      <c r="A14226" s="104" t="s">
        <v>4171</v>
      </c>
      <c r="B14226" s="1">
        <v>44312</v>
      </c>
      <c r="C14226">
        <v>4</v>
      </c>
    </row>
    <row r="14227" spans="1:3" ht="14.5" x14ac:dyDescent="0.35">
      <c r="A14227" s="104" t="s">
        <v>1430</v>
      </c>
      <c r="B14227" s="1">
        <v>44312</v>
      </c>
      <c r="C14227">
        <v>4</v>
      </c>
    </row>
    <row r="14228" spans="1:3" ht="14.5" x14ac:dyDescent="0.35">
      <c r="A14228" s="104" t="s">
        <v>3786</v>
      </c>
      <c r="B14228" s="1">
        <v>44312</v>
      </c>
      <c r="C14228">
        <v>2</v>
      </c>
    </row>
    <row r="14229" spans="1:3" ht="14.5" x14ac:dyDescent="0.35">
      <c r="A14229" s="104" t="s">
        <v>1438</v>
      </c>
      <c r="B14229" s="1">
        <v>44312</v>
      </c>
      <c r="C14229">
        <v>4</v>
      </c>
    </row>
    <row r="14230" spans="1:3" ht="14.5" x14ac:dyDescent="0.35">
      <c r="A14230" s="104" t="s">
        <v>1954</v>
      </c>
      <c r="B14230" s="1">
        <v>44312</v>
      </c>
      <c r="C14230">
        <v>16</v>
      </c>
    </row>
    <row r="14231" spans="1:3" ht="14.5" x14ac:dyDescent="0.35">
      <c r="A14231" s="104" t="s">
        <v>1570</v>
      </c>
      <c r="B14231" s="1">
        <v>44312</v>
      </c>
      <c r="C14231">
        <v>16</v>
      </c>
    </row>
    <row r="14232" spans="1:3" ht="14.5" x14ac:dyDescent="0.35">
      <c r="A14232" s="104" t="s">
        <v>262</v>
      </c>
      <c r="B14232" s="1">
        <v>44312</v>
      </c>
      <c r="C14232">
        <v>1</v>
      </c>
    </row>
    <row r="14233" spans="1:3" ht="14.5" x14ac:dyDescent="0.35">
      <c r="A14233" s="104" t="s">
        <v>1659</v>
      </c>
      <c r="B14233" s="1">
        <v>44312</v>
      </c>
      <c r="C14233">
        <v>16</v>
      </c>
    </row>
    <row r="14234" spans="1:3" ht="14.5" x14ac:dyDescent="0.35">
      <c r="A14234" s="104" t="s">
        <v>1679</v>
      </c>
      <c r="B14234" s="1">
        <v>44312</v>
      </c>
      <c r="C14234">
        <v>16</v>
      </c>
    </row>
    <row r="14235" spans="1:3" ht="14.5" x14ac:dyDescent="0.35">
      <c r="A14235" s="104" t="s">
        <v>64</v>
      </c>
      <c r="B14235" s="1">
        <v>44312</v>
      </c>
      <c r="C14235">
        <v>1</v>
      </c>
    </row>
    <row r="14236" spans="1:3" ht="14.5" x14ac:dyDescent="0.35">
      <c r="A14236" s="104" t="s">
        <v>4172</v>
      </c>
      <c r="B14236" s="1">
        <v>44312</v>
      </c>
      <c r="C14236">
        <v>1</v>
      </c>
    </row>
    <row r="14237" spans="1:3" ht="14.5" x14ac:dyDescent="0.35">
      <c r="A14237" s="104" t="s">
        <v>1459</v>
      </c>
      <c r="B14237" s="1">
        <v>44312</v>
      </c>
      <c r="C14237">
        <v>16</v>
      </c>
    </row>
    <row r="14238" spans="1:3" ht="14.5" x14ac:dyDescent="0.35">
      <c r="A14238" s="104" t="s">
        <v>1615</v>
      </c>
      <c r="B14238" s="1">
        <v>44312</v>
      </c>
      <c r="C14238">
        <v>24</v>
      </c>
    </row>
    <row r="14239" spans="1:3" ht="14.5" x14ac:dyDescent="0.35">
      <c r="A14239" s="104" t="s">
        <v>1531</v>
      </c>
      <c r="B14239" s="1">
        <v>44312</v>
      </c>
      <c r="C14239">
        <v>16</v>
      </c>
    </row>
    <row r="14240" spans="1:3" ht="14.5" x14ac:dyDescent="0.35">
      <c r="A14240" s="104" t="s">
        <v>1504</v>
      </c>
      <c r="B14240" s="1">
        <v>44312</v>
      </c>
      <c r="C14240">
        <v>12</v>
      </c>
    </row>
    <row r="14241" spans="1:3" ht="14.5" x14ac:dyDescent="0.35">
      <c r="A14241" s="104" t="s">
        <v>1504</v>
      </c>
      <c r="B14241" s="1">
        <v>44312</v>
      </c>
      <c r="C14241">
        <v>4</v>
      </c>
    </row>
    <row r="14242" spans="1:3" ht="14.5" x14ac:dyDescent="0.35">
      <c r="A14242" s="104" t="s">
        <v>1314</v>
      </c>
      <c r="B14242" s="1">
        <v>44312</v>
      </c>
      <c r="C14242">
        <v>50</v>
      </c>
    </row>
    <row r="14243" spans="1:3" ht="14.5" x14ac:dyDescent="0.35">
      <c r="A14243" s="104" t="s">
        <v>1925</v>
      </c>
      <c r="B14243" s="1">
        <v>44312</v>
      </c>
      <c r="C14243">
        <v>100</v>
      </c>
    </row>
    <row r="14244" spans="1:3" ht="14.5" x14ac:dyDescent="0.35">
      <c r="A14244" s="104" t="s">
        <v>35</v>
      </c>
      <c r="B14244" s="1">
        <v>44312</v>
      </c>
      <c r="C14244">
        <v>1</v>
      </c>
    </row>
    <row r="14245" spans="1:3" ht="14.5" x14ac:dyDescent="0.35">
      <c r="A14245" s="104" t="s">
        <v>237</v>
      </c>
      <c r="B14245" s="1">
        <v>44312</v>
      </c>
      <c r="C14245">
        <v>1</v>
      </c>
    </row>
    <row r="14246" spans="1:3" ht="14.5" x14ac:dyDescent="0.35">
      <c r="A14246" s="104" t="s">
        <v>2192</v>
      </c>
      <c r="B14246" s="1">
        <v>44312</v>
      </c>
      <c r="C14246">
        <v>25</v>
      </c>
    </row>
    <row r="14247" spans="1:3" ht="14.5" x14ac:dyDescent="0.35">
      <c r="A14247" s="104" t="s">
        <v>108</v>
      </c>
      <c r="B14247" s="1">
        <v>44312</v>
      </c>
      <c r="C14247">
        <v>1</v>
      </c>
    </row>
    <row r="14248" spans="1:3" ht="14.5" x14ac:dyDescent="0.35">
      <c r="A14248" s="104" t="s">
        <v>250</v>
      </c>
      <c r="B14248" s="1">
        <v>44312</v>
      </c>
      <c r="C14248">
        <v>1</v>
      </c>
    </row>
    <row r="14249" spans="1:3" ht="14.5" x14ac:dyDescent="0.35">
      <c r="A14249" s="104" t="s">
        <v>41</v>
      </c>
      <c r="B14249" s="1">
        <v>44312</v>
      </c>
      <c r="C14249">
        <v>1</v>
      </c>
    </row>
    <row r="14250" spans="1:3" ht="14.5" x14ac:dyDescent="0.35">
      <c r="A14250" s="104" t="s">
        <v>1356</v>
      </c>
      <c r="B14250" s="1">
        <v>44312</v>
      </c>
      <c r="C14250">
        <v>36</v>
      </c>
    </row>
    <row r="14251" spans="1:3" ht="14.5" x14ac:dyDescent="0.35">
      <c r="A14251" s="104" t="s">
        <v>437</v>
      </c>
      <c r="B14251" s="1">
        <v>44312</v>
      </c>
      <c r="C14251">
        <v>4</v>
      </c>
    </row>
    <row r="14252" spans="1:3" ht="14.5" x14ac:dyDescent="0.35">
      <c r="A14252" s="104" t="s">
        <v>573</v>
      </c>
      <c r="B14252" s="1">
        <v>44312</v>
      </c>
      <c r="C14252">
        <v>16</v>
      </c>
    </row>
    <row r="14253" spans="1:3" ht="14.5" x14ac:dyDescent="0.35">
      <c r="A14253" s="104" t="s">
        <v>574</v>
      </c>
      <c r="B14253" s="1">
        <v>44312</v>
      </c>
      <c r="C14253">
        <v>8</v>
      </c>
    </row>
    <row r="14254" spans="1:3" ht="14.5" x14ac:dyDescent="0.35">
      <c r="A14254" s="104" t="s">
        <v>397</v>
      </c>
      <c r="B14254" s="1">
        <v>44312</v>
      </c>
      <c r="C14254">
        <v>8</v>
      </c>
    </row>
    <row r="14255" spans="1:3" ht="14.5" x14ac:dyDescent="0.35">
      <c r="A14255" s="104" t="s">
        <v>2285</v>
      </c>
      <c r="B14255" s="1">
        <v>44312</v>
      </c>
      <c r="C14255">
        <v>14</v>
      </c>
    </row>
    <row r="14256" spans="1:3" ht="14.5" x14ac:dyDescent="0.35">
      <c r="A14256" s="104" t="s">
        <v>2285</v>
      </c>
      <c r="B14256" s="1">
        <v>44312</v>
      </c>
      <c r="C14256">
        <v>2</v>
      </c>
    </row>
    <row r="14257" spans="1:3" ht="14.5" x14ac:dyDescent="0.35">
      <c r="A14257" s="104" t="s">
        <v>116</v>
      </c>
      <c r="B14257" s="1">
        <v>44312</v>
      </c>
      <c r="C14257">
        <v>4</v>
      </c>
    </row>
    <row r="14258" spans="1:3" ht="14.5" x14ac:dyDescent="0.35">
      <c r="A14258" s="104" t="s">
        <v>22</v>
      </c>
      <c r="B14258" s="1">
        <v>44312</v>
      </c>
      <c r="C14258">
        <v>8</v>
      </c>
    </row>
    <row r="14259" spans="1:3" ht="14.5" x14ac:dyDescent="0.35">
      <c r="A14259" s="104" t="s">
        <v>4173</v>
      </c>
      <c r="B14259" s="1">
        <v>44312</v>
      </c>
      <c r="C14259">
        <v>50</v>
      </c>
    </row>
    <row r="14260" spans="1:3" ht="14.5" x14ac:dyDescent="0.35">
      <c r="A14260" s="104" t="s">
        <v>4174</v>
      </c>
      <c r="B14260" s="1">
        <v>44312</v>
      </c>
      <c r="C14260">
        <v>8</v>
      </c>
    </row>
    <row r="14261" spans="1:3" ht="14.5" x14ac:dyDescent="0.35">
      <c r="A14261" s="104" t="s">
        <v>4175</v>
      </c>
      <c r="B14261" s="1">
        <v>44312</v>
      </c>
      <c r="C14261">
        <v>4</v>
      </c>
    </row>
    <row r="14262" spans="1:3" ht="14.5" x14ac:dyDescent="0.35">
      <c r="A14262" s="104" t="s">
        <v>54</v>
      </c>
      <c r="B14262" s="1">
        <v>44312</v>
      </c>
      <c r="C14262">
        <v>4</v>
      </c>
    </row>
    <row r="14263" spans="1:3" ht="14.5" x14ac:dyDescent="0.35">
      <c r="A14263" s="104" t="s">
        <v>55</v>
      </c>
      <c r="B14263" s="1">
        <v>44312</v>
      </c>
      <c r="C14263">
        <v>4</v>
      </c>
    </row>
    <row r="14264" spans="1:3" ht="14.5" x14ac:dyDescent="0.35">
      <c r="A14264" s="104" t="s">
        <v>189</v>
      </c>
      <c r="B14264" s="1">
        <v>44312</v>
      </c>
      <c r="C14264">
        <v>12</v>
      </c>
    </row>
    <row r="14265" spans="1:3" ht="14.5" x14ac:dyDescent="0.35">
      <c r="A14265" s="104" t="s">
        <v>2384</v>
      </c>
      <c r="B14265" s="1">
        <v>44312</v>
      </c>
      <c r="C14265">
        <v>8</v>
      </c>
    </row>
    <row r="14266" spans="1:3" ht="14.5" x14ac:dyDescent="0.35">
      <c r="A14266" s="104" t="s">
        <v>2223</v>
      </c>
      <c r="B14266" s="1">
        <v>44312</v>
      </c>
      <c r="C14266">
        <v>16</v>
      </c>
    </row>
    <row r="14267" spans="1:3" ht="14.5" x14ac:dyDescent="0.35">
      <c r="A14267" s="104" t="s">
        <v>4176</v>
      </c>
      <c r="B14267" s="1">
        <v>44312</v>
      </c>
      <c r="C14267">
        <v>4</v>
      </c>
    </row>
    <row r="14268" spans="1:3" ht="14.5" x14ac:dyDescent="0.35">
      <c r="A14268" s="104" t="s">
        <v>4176</v>
      </c>
      <c r="B14268" s="1">
        <v>44312</v>
      </c>
      <c r="C14268">
        <v>12</v>
      </c>
    </row>
    <row r="14269" spans="1:3" ht="14.5" x14ac:dyDescent="0.35">
      <c r="A14269" s="104" t="s">
        <v>530</v>
      </c>
      <c r="B14269" s="1">
        <v>44312</v>
      </c>
      <c r="C14269">
        <v>2</v>
      </c>
    </row>
    <row r="14270" spans="1:3" ht="14.5" x14ac:dyDescent="0.35">
      <c r="A14270" s="104" t="s">
        <v>1514</v>
      </c>
      <c r="B14270" s="1">
        <v>44312</v>
      </c>
      <c r="C14270">
        <v>2</v>
      </c>
    </row>
    <row r="14271" spans="1:3" ht="14.5" x14ac:dyDescent="0.35">
      <c r="A14271" s="104" t="s">
        <v>2049</v>
      </c>
      <c r="B14271" s="1">
        <v>44312</v>
      </c>
      <c r="C14271">
        <v>4</v>
      </c>
    </row>
    <row r="14272" spans="1:3" ht="14.5" x14ac:dyDescent="0.35">
      <c r="A14272" s="104" t="s">
        <v>4177</v>
      </c>
      <c r="B14272" s="1">
        <v>44312</v>
      </c>
      <c r="C14272">
        <v>2</v>
      </c>
    </row>
    <row r="14273" spans="1:3" ht="14.5" x14ac:dyDescent="0.35">
      <c r="A14273" s="104" t="s">
        <v>4145</v>
      </c>
      <c r="B14273" s="1">
        <v>44312</v>
      </c>
      <c r="C14273">
        <v>6</v>
      </c>
    </row>
    <row r="14274" spans="1:3" ht="14.5" x14ac:dyDescent="0.35">
      <c r="A14274" s="104" t="s">
        <v>1948</v>
      </c>
      <c r="B14274" s="1">
        <v>44312</v>
      </c>
      <c r="C14274">
        <v>2</v>
      </c>
    </row>
    <row r="14275" spans="1:3" ht="14.5" x14ac:dyDescent="0.35">
      <c r="A14275" s="104" t="s">
        <v>2736</v>
      </c>
      <c r="B14275" s="1">
        <v>44312</v>
      </c>
      <c r="C14275">
        <v>6</v>
      </c>
    </row>
    <row r="14276" spans="1:3" ht="14.5" x14ac:dyDescent="0.35">
      <c r="A14276" s="104" t="s">
        <v>2568</v>
      </c>
      <c r="B14276" s="1">
        <v>44312</v>
      </c>
      <c r="C14276">
        <v>6</v>
      </c>
    </row>
    <row r="14277" spans="1:3" ht="14.5" x14ac:dyDescent="0.35">
      <c r="A14277" s="104" t="s">
        <v>3175</v>
      </c>
      <c r="B14277" s="1">
        <v>44312</v>
      </c>
      <c r="C14277">
        <v>2</v>
      </c>
    </row>
    <row r="14278" spans="1:3" ht="14.5" x14ac:dyDescent="0.35">
      <c r="A14278" s="104" t="s">
        <v>2187</v>
      </c>
      <c r="B14278" s="1">
        <v>44312</v>
      </c>
      <c r="C14278">
        <v>2</v>
      </c>
    </row>
    <row r="14279" spans="1:3" ht="14.5" x14ac:dyDescent="0.35">
      <c r="A14279" s="104" t="s">
        <v>3102</v>
      </c>
      <c r="B14279" s="1">
        <v>44312</v>
      </c>
      <c r="C14279">
        <v>1</v>
      </c>
    </row>
    <row r="14280" spans="1:3" ht="14.5" x14ac:dyDescent="0.35">
      <c r="A14280" s="104" t="s">
        <v>3602</v>
      </c>
      <c r="B14280" s="1">
        <v>44312</v>
      </c>
      <c r="C14280">
        <v>1</v>
      </c>
    </row>
    <row r="14281" spans="1:3" ht="14.5" x14ac:dyDescent="0.35">
      <c r="A14281" s="104" t="s">
        <v>161</v>
      </c>
      <c r="B14281" s="1">
        <v>44312</v>
      </c>
      <c r="C14281">
        <v>1</v>
      </c>
    </row>
    <row r="14282" spans="1:3" ht="14.5" x14ac:dyDescent="0.35">
      <c r="A14282" s="104" t="s">
        <v>92</v>
      </c>
      <c r="B14282" s="1">
        <v>44312</v>
      </c>
      <c r="C14282">
        <v>1</v>
      </c>
    </row>
    <row r="14283" spans="1:3" ht="14.5" x14ac:dyDescent="0.35">
      <c r="A14283" s="104" t="s">
        <v>35</v>
      </c>
      <c r="B14283" s="1">
        <v>44312</v>
      </c>
      <c r="C14283">
        <v>1</v>
      </c>
    </row>
    <row r="14284" spans="1:3" ht="14.5" x14ac:dyDescent="0.35">
      <c r="A14284" s="104" t="s">
        <v>14</v>
      </c>
      <c r="B14284" s="1">
        <v>44312</v>
      </c>
      <c r="C14284">
        <v>2</v>
      </c>
    </row>
    <row r="14285" spans="1:3" ht="14.5" x14ac:dyDescent="0.35">
      <c r="A14285" s="104" t="s">
        <v>1970</v>
      </c>
      <c r="B14285" s="1">
        <v>44312</v>
      </c>
      <c r="C14285">
        <v>25</v>
      </c>
    </row>
    <row r="14286" spans="1:3" ht="14.5" x14ac:dyDescent="0.35">
      <c r="A14286" s="104" t="s">
        <v>37</v>
      </c>
      <c r="B14286" s="1">
        <v>44312</v>
      </c>
      <c r="C14286">
        <v>1</v>
      </c>
    </row>
    <row r="14287" spans="1:3" ht="14.5" x14ac:dyDescent="0.35">
      <c r="A14287" s="104" t="s">
        <v>237</v>
      </c>
      <c r="B14287" s="1">
        <v>44312</v>
      </c>
      <c r="C14287">
        <v>1</v>
      </c>
    </row>
    <row r="14288" spans="1:3" ht="14.5" x14ac:dyDescent="0.35">
      <c r="A14288" s="104" t="s">
        <v>3897</v>
      </c>
      <c r="B14288" s="1">
        <v>44312</v>
      </c>
      <c r="C14288">
        <v>10</v>
      </c>
    </row>
    <row r="14289" spans="1:3" ht="14.5" x14ac:dyDescent="0.35">
      <c r="A14289" s="104" t="s">
        <v>2081</v>
      </c>
      <c r="B14289" s="1">
        <v>44312</v>
      </c>
      <c r="C14289">
        <v>100</v>
      </c>
    </row>
    <row r="14290" spans="1:3" ht="14.5" x14ac:dyDescent="0.35">
      <c r="A14290" s="104" t="s">
        <v>41</v>
      </c>
      <c r="B14290" s="1">
        <v>44312</v>
      </c>
      <c r="C14290">
        <v>2</v>
      </c>
    </row>
    <row r="14291" spans="1:3" ht="14.5" x14ac:dyDescent="0.35">
      <c r="A14291" s="104" t="s">
        <v>193</v>
      </c>
      <c r="B14291" s="1">
        <v>44312</v>
      </c>
      <c r="C14291">
        <v>1</v>
      </c>
    </row>
    <row r="14292" spans="1:3" ht="14.5" x14ac:dyDescent="0.35">
      <c r="A14292" s="104" t="s">
        <v>1356</v>
      </c>
      <c r="B14292" s="1">
        <v>44312</v>
      </c>
      <c r="C14292">
        <v>8</v>
      </c>
    </row>
    <row r="14293" spans="1:3" ht="14.5" x14ac:dyDescent="0.35">
      <c r="A14293" s="104" t="s">
        <v>1358</v>
      </c>
      <c r="B14293" s="1">
        <v>44312</v>
      </c>
      <c r="C14293">
        <v>16</v>
      </c>
    </row>
    <row r="14294" spans="1:3" ht="14.5" x14ac:dyDescent="0.35">
      <c r="A14294" s="104" t="s">
        <v>568</v>
      </c>
      <c r="B14294" s="1">
        <v>44312</v>
      </c>
      <c r="C14294">
        <v>32</v>
      </c>
    </row>
    <row r="14295" spans="1:3" ht="14.5" x14ac:dyDescent="0.35">
      <c r="A14295" s="104" t="s">
        <v>20</v>
      </c>
      <c r="B14295" s="1">
        <v>44312</v>
      </c>
      <c r="C14295">
        <v>16</v>
      </c>
    </row>
    <row r="14296" spans="1:3" ht="14.5" x14ac:dyDescent="0.35">
      <c r="A14296" s="104" t="s">
        <v>1929</v>
      </c>
      <c r="B14296" s="1">
        <v>44312</v>
      </c>
      <c r="C14296">
        <v>16</v>
      </c>
    </row>
    <row r="14297" spans="1:3" ht="14.5" x14ac:dyDescent="0.35">
      <c r="A14297" s="104" t="s">
        <v>317</v>
      </c>
      <c r="B14297" s="1">
        <v>44312</v>
      </c>
      <c r="C14297">
        <v>16</v>
      </c>
    </row>
    <row r="14298" spans="1:3" ht="14.5" x14ac:dyDescent="0.35">
      <c r="A14298" s="104" t="s">
        <v>170</v>
      </c>
      <c r="B14298" s="1">
        <v>44312</v>
      </c>
      <c r="C14298">
        <v>4</v>
      </c>
    </row>
    <row r="14299" spans="1:3" ht="14.5" x14ac:dyDescent="0.35">
      <c r="A14299" s="104" t="s">
        <v>170</v>
      </c>
      <c r="B14299" s="1">
        <v>44312</v>
      </c>
      <c r="C14299">
        <v>4</v>
      </c>
    </row>
    <row r="14300" spans="1:3" ht="14.5" x14ac:dyDescent="0.35">
      <c r="A14300" s="104" t="s">
        <v>171</v>
      </c>
      <c r="B14300" s="1">
        <v>44312</v>
      </c>
      <c r="C14300">
        <v>16</v>
      </c>
    </row>
    <row r="14301" spans="1:3" ht="14.5" x14ac:dyDescent="0.35">
      <c r="A14301" s="104" t="s">
        <v>209</v>
      </c>
      <c r="B14301" s="1">
        <v>44312</v>
      </c>
      <c r="C14301">
        <v>8</v>
      </c>
    </row>
    <row r="14302" spans="1:3" ht="14.5" x14ac:dyDescent="0.35">
      <c r="A14302" s="104" t="s">
        <v>1473</v>
      </c>
      <c r="B14302" s="1">
        <v>44312</v>
      </c>
      <c r="C14302">
        <v>200</v>
      </c>
    </row>
    <row r="14303" spans="1:3" ht="14.5" x14ac:dyDescent="0.35">
      <c r="A14303" s="104" t="s">
        <v>1987</v>
      </c>
      <c r="B14303" s="1">
        <v>44312</v>
      </c>
      <c r="C14303">
        <v>100</v>
      </c>
    </row>
    <row r="14304" spans="1:3" ht="14.5" x14ac:dyDescent="0.35">
      <c r="A14304" s="104" t="s">
        <v>1927</v>
      </c>
      <c r="B14304" s="1">
        <v>44312</v>
      </c>
      <c r="C14304">
        <v>8</v>
      </c>
    </row>
    <row r="14305" spans="1:3" ht="14.5" x14ac:dyDescent="0.35">
      <c r="A14305" s="104" t="s">
        <v>1927</v>
      </c>
      <c r="B14305" s="1">
        <v>44312</v>
      </c>
      <c r="C14305">
        <v>24</v>
      </c>
    </row>
    <row r="14306" spans="1:3" ht="14.5" x14ac:dyDescent="0.35">
      <c r="A14306" s="104" t="s">
        <v>2652</v>
      </c>
      <c r="B14306" s="1">
        <v>44312</v>
      </c>
      <c r="C14306">
        <v>8</v>
      </c>
    </row>
    <row r="14307" spans="1:3" ht="14.5" x14ac:dyDescent="0.35">
      <c r="A14307" s="104" t="s">
        <v>2230</v>
      </c>
      <c r="B14307" s="1">
        <v>44312</v>
      </c>
      <c r="C14307">
        <v>16</v>
      </c>
    </row>
    <row r="14308" spans="1:3" ht="14.5" x14ac:dyDescent="0.35">
      <c r="A14308" s="104" t="s">
        <v>2221</v>
      </c>
      <c r="B14308" s="1">
        <v>44312</v>
      </c>
      <c r="C14308">
        <v>16</v>
      </c>
    </row>
    <row r="14309" spans="1:3" ht="14.5" x14ac:dyDescent="0.35">
      <c r="A14309" s="104" t="s">
        <v>2301</v>
      </c>
      <c r="B14309" s="1">
        <v>44312</v>
      </c>
      <c r="C14309">
        <v>16</v>
      </c>
    </row>
    <row r="14310" spans="1:3" ht="14.5" x14ac:dyDescent="0.35">
      <c r="A14310" s="104" t="s">
        <v>575</v>
      </c>
      <c r="B14310" s="1">
        <v>44312</v>
      </c>
      <c r="C14310">
        <v>8</v>
      </c>
    </row>
    <row r="14311" spans="1:3" ht="14.5" x14ac:dyDescent="0.35">
      <c r="A14311" s="104" t="s">
        <v>576</v>
      </c>
      <c r="B14311" s="1">
        <v>44312</v>
      </c>
      <c r="C14311">
        <v>4</v>
      </c>
    </row>
    <row r="14312" spans="1:3" ht="14.5" x14ac:dyDescent="0.35">
      <c r="A14312" s="104" t="s">
        <v>147</v>
      </c>
      <c r="B14312" s="1">
        <v>44312</v>
      </c>
      <c r="C14312">
        <v>4</v>
      </c>
    </row>
    <row r="14313" spans="1:3" ht="14.5" x14ac:dyDescent="0.35">
      <c r="A14313" s="104" t="s">
        <v>189</v>
      </c>
      <c r="B14313" s="1">
        <v>44312</v>
      </c>
      <c r="C14313">
        <v>12</v>
      </c>
    </row>
    <row r="14314" spans="1:3" ht="14.5" x14ac:dyDescent="0.35">
      <c r="A14314" s="104" t="s">
        <v>577</v>
      </c>
      <c r="B14314" s="1">
        <v>44312</v>
      </c>
      <c r="C14314">
        <v>4</v>
      </c>
    </row>
    <row r="14315" spans="1:3" ht="14.5" x14ac:dyDescent="0.35">
      <c r="A14315" s="104" t="s">
        <v>578</v>
      </c>
      <c r="B14315" s="1">
        <v>44312</v>
      </c>
      <c r="C14315">
        <v>4</v>
      </c>
    </row>
    <row r="14316" spans="1:3" ht="14.5" x14ac:dyDescent="0.35">
      <c r="A14316" s="104" t="s">
        <v>120</v>
      </c>
      <c r="B14316" s="1">
        <v>44312</v>
      </c>
      <c r="C14316">
        <v>20</v>
      </c>
    </row>
    <row r="14317" spans="1:3" ht="14.5" x14ac:dyDescent="0.35">
      <c r="A14317" s="104" t="s">
        <v>1403</v>
      </c>
      <c r="B14317" s="1">
        <v>44312</v>
      </c>
      <c r="C14317">
        <v>8</v>
      </c>
    </row>
    <row r="14318" spans="1:3" ht="14.5" x14ac:dyDescent="0.35">
      <c r="A14318" s="104" t="s">
        <v>282</v>
      </c>
      <c r="B14318" s="1">
        <v>44312</v>
      </c>
      <c r="C14318">
        <v>112</v>
      </c>
    </row>
    <row r="14319" spans="1:3" ht="14.5" x14ac:dyDescent="0.35">
      <c r="A14319" s="104" t="s">
        <v>4178</v>
      </c>
      <c r="B14319" s="1">
        <v>44312</v>
      </c>
      <c r="C14319">
        <v>2</v>
      </c>
    </row>
    <row r="14320" spans="1:3" ht="14.5" x14ac:dyDescent="0.35">
      <c r="A14320" s="104" t="s">
        <v>2049</v>
      </c>
      <c r="B14320" s="1">
        <v>44312</v>
      </c>
      <c r="C14320">
        <v>2</v>
      </c>
    </row>
    <row r="14321" spans="1:3" ht="14.5" x14ac:dyDescent="0.35">
      <c r="A14321" s="104" t="s">
        <v>1514</v>
      </c>
      <c r="B14321" s="1">
        <v>44312</v>
      </c>
      <c r="C14321">
        <v>10</v>
      </c>
    </row>
    <row r="14322" spans="1:3" ht="14.5" x14ac:dyDescent="0.35">
      <c r="A14322" s="104" t="s">
        <v>2291</v>
      </c>
      <c r="B14322" s="1">
        <v>44312</v>
      </c>
      <c r="C14322">
        <v>16</v>
      </c>
    </row>
    <row r="14323" spans="1:3" ht="14.5" x14ac:dyDescent="0.35">
      <c r="A14323" s="104" t="s">
        <v>2740</v>
      </c>
      <c r="B14323" s="1">
        <v>44312</v>
      </c>
      <c r="C14323">
        <v>4</v>
      </c>
    </row>
    <row r="14324" spans="1:3" ht="14.5" x14ac:dyDescent="0.35">
      <c r="A14324" s="104" t="s">
        <v>2047</v>
      </c>
      <c r="B14324" s="1">
        <v>44312</v>
      </c>
      <c r="C14324">
        <v>8</v>
      </c>
    </row>
    <row r="14325" spans="1:3" ht="14.5" x14ac:dyDescent="0.35">
      <c r="A14325" s="104" t="s">
        <v>1426</v>
      </c>
      <c r="B14325" s="1">
        <v>44312</v>
      </c>
      <c r="C14325">
        <v>4</v>
      </c>
    </row>
    <row r="14326" spans="1:3" ht="14.5" x14ac:dyDescent="0.35">
      <c r="A14326" s="104" t="s">
        <v>1959</v>
      </c>
      <c r="B14326" s="1">
        <v>44312</v>
      </c>
      <c r="C14326">
        <v>12</v>
      </c>
    </row>
    <row r="14327" spans="1:3" ht="14.5" x14ac:dyDescent="0.35">
      <c r="A14327" s="104" t="s">
        <v>3131</v>
      </c>
      <c r="B14327" s="1">
        <v>44312</v>
      </c>
      <c r="C14327">
        <v>2</v>
      </c>
    </row>
    <row r="14328" spans="1:3" ht="14.5" x14ac:dyDescent="0.35">
      <c r="A14328" s="104" t="s">
        <v>1566</v>
      </c>
      <c r="B14328" s="1">
        <v>44312</v>
      </c>
      <c r="C14328">
        <v>16</v>
      </c>
    </row>
    <row r="14329" spans="1:3" ht="14.5" x14ac:dyDescent="0.35">
      <c r="A14329" s="104" t="s">
        <v>2057</v>
      </c>
      <c r="B14329" s="1">
        <v>44312</v>
      </c>
      <c r="C14329">
        <v>8</v>
      </c>
    </row>
    <row r="14330" spans="1:3" ht="14.5" x14ac:dyDescent="0.35">
      <c r="A14330" s="104" t="s">
        <v>1940</v>
      </c>
      <c r="B14330" s="1">
        <v>44312</v>
      </c>
      <c r="C14330">
        <v>8</v>
      </c>
    </row>
    <row r="14331" spans="1:3" ht="14.5" x14ac:dyDescent="0.35">
      <c r="A14331" s="104" t="s">
        <v>1459</v>
      </c>
      <c r="B14331" s="1">
        <v>44312</v>
      </c>
      <c r="C14331">
        <v>16</v>
      </c>
    </row>
    <row r="14332" spans="1:3" ht="14.5" x14ac:dyDescent="0.35">
      <c r="A14332" s="104" t="s">
        <v>1346</v>
      </c>
      <c r="B14332" s="1">
        <v>44312</v>
      </c>
      <c r="C14332">
        <v>16</v>
      </c>
    </row>
    <row r="14333" spans="1:3" ht="14.5" x14ac:dyDescent="0.35">
      <c r="A14333" s="104" t="s">
        <v>1531</v>
      </c>
      <c r="B14333" s="1">
        <v>44312</v>
      </c>
      <c r="C14333">
        <v>64</v>
      </c>
    </row>
    <row r="14334" spans="1:3" ht="14.5" x14ac:dyDescent="0.35">
      <c r="A14334" s="104" t="s">
        <v>1466</v>
      </c>
      <c r="B14334" s="1">
        <v>44312</v>
      </c>
      <c r="C14334">
        <v>20</v>
      </c>
    </row>
    <row r="14335" spans="1:3" ht="14.5" x14ac:dyDescent="0.35">
      <c r="A14335" s="104" t="s">
        <v>10</v>
      </c>
      <c r="B14335" s="1">
        <v>44312</v>
      </c>
      <c r="C14335">
        <v>1</v>
      </c>
    </row>
    <row r="14336" spans="1:3" ht="14.5" x14ac:dyDescent="0.35">
      <c r="A14336" s="104" t="s">
        <v>3101</v>
      </c>
      <c r="B14336" s="1">
        <v>44312</v>
      </c>
      <c r="C14336">
        <v>2</v>
      </c>
    </row>
    <row r="14337" spans="1:3" ht="14.5" x14ac:dyDescent="0.35">
      <c r="A14337" s="104" t="s">
        <v>3344</v>
      </c>
      <c r="B14337" s="1">
        <v>44312</v>
      </c>
      <c r="C14337">
        <v>4</v>
      </c>
    </row>
    <row r="14338" spans="1:3" ht="14.5" x14ac:dyDescent="0.35">
      <c r="A14338" s="104" t="s">
        <v>1374</v>
      </c>
      <c r="B14338" s="1">
        <v>44312</v>
      </c>
      <c r="C14338">
        <v>850</v>
      </c>
    </row>
    <row r="14339" spans="1:3" ht="14.5" x14ac:dyDescent="0.35">
      <c r="A14339" s="104" t="s">
        <v>1636</v>
      </c>
      <c r="B14339" s="1">
        <v>44312</v>
      </c>
      <c r="C14339">
        <v>2</v>
      </c>
    </row>
    <row r="14340" spans="1:3" ht="14.5" x14ac:dyDescent="0.35">
      <c r="A14340" s="104" t="s">
        <v>2521</v>
      </c>
      <c r="B14340" s="1">
        <v>44312</v>
      </c>
      <c r="C14340">
        <v>2</v>
      </c>
    </row>
    <row r="14341" spans="1:3" ht="14.5" x14ac:dyDescent="0.35">
      <c r="A14341" s="104" t="s">
        <v>215</v>
      </c>
      <c r="B14341" s="1">
        <v>44312</v>
      </c>
      <c r="C14341">
        <v>1</v>
      </c>
    </row>
    <row r="14342" spans="1:3" ht="14.5" x14ac:dyDescent="0.35">
      <c r="A14342" s="104" t="s">
        <v>1638</v>
      </c>
      <c r="B14342" s="1">
        <v>44312</v>
      </c>
      <c r="C14342">
        <v>3</v>
      </c>
    </row>
    <row r="14343" spans="1:3" ht="14.5" x14ac:dyDescent="0.35">
      <c r="A14343" s="104" t="s">
        <v>1638</v>
      </c>
      <c r="B14343" s="1">
        <v>44312</v>
      </c>
      <c r="C14343">
        <v>1</v>
      </c>
    </row>
    <row r="14344" spans="1:3" ht="14.5" x14ac:dyDescent="0.35">
      <c r="A14344" s="104" t="s">
        <v>1675</v>
      </c>
      <c r="B14344" s="1">
        <v>44312</v>
      </c>
      <c r="C14344">
        <v>80</v>
      </c>
    </row>
    <row r="14345" spans="1:3" ht="14.5" x14ac:dyDescent="0.35">
      <c r="A14345" s="104" t="s">
        <v>2897</v>
      </c>
      <c r="B14345" s="1">
        <v>44312</v>
      </c>
      <c r="C14345">
        <v>12</v>
      </c>
    </row>
    <row r="14346" spans="1:3" ht="14.5" x14ac:dyDescent="0.35">
      <c r="A14346" s="104" t="s">
        <v>3747</v>
      </c>
      <c r="B14346" s="1">
        <v>44312</v>
      </c>
      <c r="C14346">
        <v>12</v>
      </c>
    </row>
    <row r="14347" spans="1:3" ht="14.5" x14ac:dyDescent="0.35">
      <c r="A14347" s="104" t="s">
        <v>1352</v>
      </c>
      <c r="B14347" s="1">
        <v>44312</v>
      </c>
      <c r="C14347">
        <v>100</v>
      </c>
    </row>
    <row r="14348" spans="1:3" ht="14.5" x14ac:dyDescent="0.35">
      <c r="A14348" s="104" t="s">
        <v>579</v>
      </c>
      <c r="B14348" s="1">
        <v>44312</v>
      </c>
      <c r="C14348">
        <v>1</v>
      </c>
    </row>
    <row r="14349" spans="1:3" ht="14.5" x14ac:dyDescent="0.35">
      <c r="A14349" s="104" t="s">
        <v>4179</v>
      </c>
      <c r="B14349" s="1">
        <v>44312</v>
      </c>
      <c r="C14349">
        <v>1</v>
      </c>
    </row>
    <row r="14350" spans="1:3" ht="14.5" x14ac:dyDescent="0.35">
      <c r="A14350" s="104" t="s">
        <v>580</v>
      </c>
      <c r="B14350" s="1">
        <v>44312</v>
      </c>
      <c r="C14350">
        <v>3</v>
      </c>
    </row>
    <row r="14351" spans="1:3" ht="14.5" x14ac:dyDescent="0.35">
      <c r="A14351" s="104" t="s">
        <v>2497</v>
      </c>
      <c r="B14351" s="1">
        <v>44312</v>
      </c>
      <c r="C14351">
        <v>100</v>
      </c>
    </row>
    <row r="14352" spans="1:3" ht="14.5" x14ac:dyDescent="0.35">
      <c r="A14352" s="104" t="s">
        <v>1635</v>
      </c>
      <c r="B14352" s="1">
        <v>44312</v>
      </c>
      <c r="C14352">
        <v>300</v>
      </c>
    </row>
    <row r="14353" spans="1:3" ht="14.5" x14ac:dyDescent="0.35">
      <c r="A14353" s="104" t="s">
        <v>1746</v>
      </c>
      <c r="B14353" s="1">
        <v>44312</v>
      </c>
      <c r="C14353">
        <v>100</v>
      </c>
    </row>
    <row r="14354" spans="1:3" ht="14.5" x14ac:dyDescent="0.35">
      <c r="A14354" s="104" t="s">
        <v>4180</v>
      </c>
      <c r="B14354" s="1">
        <v>44312</v>
      </c>
      <c r="C14354">
        <v>25</v>
      </c>
    </row>
    <row r="14355" spans="1:3" ht="14.5" x14ac:dyDescent="0.35">
      <c r="A14355" s="104" t="s">
        <v>4181</v>
      </c>
      <c r="B14355" s="1">
        <v>44312</v>
      </c>
      <c r="C14355">
        <v>30</v>
      </c>
    </row>
    <row r="14356" spans="1:3" ht="14.5" x14ac:dyDescent="0.35">
      <c r="A14356" s="104" t="s">
        <v>205</v>
      </c>
      <c r="B14356" s="1">
        <v>44312</v>
      </c>
      <c r="C14356">
        <v>1</v>
      </c>
    </row>
    <row r="14357" spans="1:3" ht="14.5" x14ac:dyDescent="0.35">
      <c r="A14357" s="104" t="s">
        <v>3941</v>
      </c>
      <c r="B14357" s="1">
        <v>44312</v>
      </c>
      <c r="C14357">
        <v>10</v>
      </c>
    </row>
    <row r="14358" spans="1:3" ht="14.5" x14ac:dyDescent="0.35">
      <c r="A14358" s="104" t="s">
        <v>2466</v>
      </c>
      <c r="B14358" s="1">
        <v>44312</v>
      </c>
      <c r="C14358">
        <v>1</v>
      </c>
    </row>
    <row r="14359" spans="1:3" ht="14.5" x14ac:dyDescent="0.35">
      <c r="A14359" s="104" t="s">
        <v>3118</v>
      </c>
      <c r="B14359" s="1">
        <v>44312</v>
      </c>
      <c r="C14359">
        <v>1</v>
      </c>
    </row>
    <row r="14360" spans="1:3" ht="14.5" x14ac:dyDescent="0.35">
      <c r="A14360" s="104" t="s">
        <v>1950</v>
      </c>
      <c r="B14360" s="1">
        <v>44312</v>
      </c>
      <c r="C14360">
        <v>25</v>
      </c>
    </row>
    <row r="14361" spans="1:3" ht="14.5" x14ac:dyDescent="0.35">
      <c r="A14361" s="104" t="s">
        <v>1921</v>
      </c>
      <c r="B14361" s="1">
        <v>44312</v>
      </c>
      <c r="C14361">
        <v>8</v>
      </c>
    </row>
    <row r="14362" spans="1:3" ht="14.5" x14ac:dyDescent="0.35">
      <c r="A14362" s="104" t="s">
        <v>2581</v>
      </c>
      <c r="B14362" s="1">
        <v>44312</v>
      </c>
      <c r="C14362">
        <v>8</v>
      </c>
    </row>
    <row r="14363" spans="1:3" ht="14.5" x14ac:dyDescent="0.35">
      <c r="A14363" s="104" t="s">
        <v>3317</v>
      </c>
      <c r="B14363" s="1">
        <v>44312</v>
      </c>
      <c r="C14363">
        <v>8</v>
      </c>
    </row>
    <row r="14364" spans="1:3" ht="14.5" x14ac:dyDescent="0.35">
      <c r="A14364" s="104" t="s">
        <v>1406</v>
      </c>
      <c r="B14364" s="1">
        <v>44312</v>
      </c>
      <c r="C14364">
        <v>1000</v>
      </c>
    </row>
    <row r="14365" spans="1:3" ht="14.5" x14ac:dyDescent="0.35">
      <c r="A14365" s="104" t="s">
        <v>1370</v>
      </c>
      <c r="B14365" s="1">
        <v>44312</v>
      </c>
      <c r="C14365">
        <v>200</v>
      </c>
    </row>
    <row r="14366" spans="1:3" ht="14.5" x14ac:dyDescent="0.35">
      <c r="A14366" s="104" t="s">
        <v>2228</v>
      </c>
      <c r="B14366" s="1">
        <v>44312</v>
      </c>
      <c r="C14366">
        <v>2</v>
      </c>
    </row>
    <row r="14367" spans="1:3" ht="14.5" x14ac:dyDescent="0.35">
      <c r="A14367" s="104" t="s">
        <v>1532</v>
      </c>
      <c r="B14367" s="1">
        <v>44312</v>
      </c>
      <c r="C14367">
        <v>1</v>
      </c>
    </row>
    <row r="14368" spans="1:3" ht="14.5" x14ac:dyDescent="0.35">
      <c r="A14368" s="104" t="s">
        <v>2229</v>
      </c>
      <c r="B14368" s="1">
        <v>44312</v>
      </c>
      <c r="C14368">
        <v>5</v>
      </c>
    </row>
    <row r="14369" spans="1:3" ht="14.5" x14ac:dyDescent="0.35">
      <c r="A14369" s="104" t="s">
        <v>1543</v>
      </c>
      <c r="B14369" s="1">
        <v>44312</v>
      </c>
      <c r="C14369">
        <v>1</v>
      </c>
    </row>
    <row r="14370" spans="1:3" ht="14.5" x14ac:dyDescent="0.35">
      <c r="A14370" s="104" t="s">
        <v>3725</v>
      </c>
      <c r="B14370" s="1">
        <v>44312</v>
      </c>
      <c r="C14370">
        <v>2</v>
      </c>
    </row>
    <row r="14371" spans="1:3" ht="14.5" x14ac:dyDescent="0.35">
      <c r="A14371" s="104" t="s">
        <v>2015</v>
      </c>
      <c r="B14371" s="1">
        <v>44312</v>
      </c>
      <c r="C14371">
        <v>8</v>
      </c>
    </row>
    <row r="14372" spans="1:3" ht="14.5" x14ac:dyDescent="0.35">
      <c r="A14372" s="104" t="s">
        <v>3585</v>
      </c>
      <c r="B14372" s="1">
        <v>44312</v>
      </c>
      <c r="C14372">
        <v>4</v>
      </c>
    </row>
    <row r="14373" spans="1:3" ht="14.5" x14ac:dyDescent="0.35">
      <c r="A14373" s="104" t="s">
        <v>3020</v>
      </c>
      <c r="B14373" s="1">
        <v>44312</v>
      </c>
      <c r="C14373">
        <v>1</v>
      </c>
    </row>
    <row r="14374" spans="1:3" ht="14.5" x14ac:dyDescent="0.35">
      <c r="A14374" s="104" t="s">
        <v>2352</v>
      </c>
      <c r="B14374" s="1">
        <v>44312</v>
      </c>
      <c r="C14374">
        <v>1</v>
      </c>
    </row>
    <row r="14375" spans="1:3" ht="14.5" x14ac:dyDescent="0.35">
      <c r="A14375" s="104" t="s">
        <v>2499</v>
      </c>
      <c r="B14375" s="1">
        <v>44312</v>
      </c>
      <c r="C14375">
        <v>100</v>
      </c>
    </row>
    <row r="14376" spans="1:3" ht="14.5" x14ac:dyDescent="0.35">
      <c r="A14376" s="104" t="s">
        <v>1427</v>
      </c>
      <c r="B14376" s="1">
        <v>44312</v>
      </c>
      <c r="C14376">
        <v>400</v>
      </c>
    </row>
    <row r="14377" spans="1:3" ht="14.5" x14ac:dyDescent="0.35">
      <c r="A14377" s="104" t="s">
        <v>1593</v>
      </c>
      <c r="B14377" s="1">
        <v>44312</v>
      </c>
      <c r="C14377">
        <v>250</v>
      </c>
    </row>
    <row r="14378" spans="1:3" ht="14.5" x14ac:dyDescent="0.35">
      <c r="A14378" s="104" t="s">
        <v>1593</v>
      </c>
      <c r="B14378" s="1">
        <v>44312</v>
      </c>
      <c r="C14378">
        <v>50</v>
      </c>
    </row>
    <row r="14379" spans="1:3" ht="14.5" x14ac:dyDescent="0.35">
      <c r="A14379" s="104" t="s">
        <v>268</v>
      </c>
      <c r="B14379" s="1">
        <v>44312</v>
      </c>
      <c r="C14379">
        <v>12</v>
      </c>
    </row>
    <row r="14380" spans="1:3" ht="14.5" x14ac:dyDescent="0.35">
      <c r="A14380" s="104" t="s">
        <v>268</v>
      </c>
      <c r="B14380" s="1">
        <v>44312</v>
      </c>
      <c r="C14380">
        <v>36</v>
      </c>
    </row>
    <row r="14381" spans="1:3" ht="14.5" x14ac:dyDescent="0.35">
      <c r="A14381" s="104" t="s">
        <v>1778</v>
      </c>
      <c r="B14381" s="1">
        <v>44312</v>
      </c>
      <c r="C14381">
        <v>100</v>
      </c>
    </row>
    <row r="14382" spans="1:3" ht="14.5" x14ac:dyDescent="0.35">
      <c r="A14382" s="104" t="s">
        <v>2114</v>
      </c>
      <c r="B14382" s="1">
        <v>44312</v>
      </c>
      <c r="C14382">
        <v>100</v>
      </c>
    </row>
    <row r="14383" spans="1:3" ht="14.5" x14ac:dyDescent="0.35">
      <c r="A14383" s="104" t="s">
        <v>2428</v>
      </c>
      <c r="B14383" s="1">
        <v>44312</v>
      </c>
      <c r="C14383">
        <v>50</v>
      </c>
    </row>
    <row r="14384" spans="1:3" ht="14.5" x14ac:dyDescent="0.35">
      <c r="A14384" s="104" t="s">
        <v>4182</v>
      </c>
      <c r="B14384" s="1">
        <v>44312</v>
      </c>
      <c r="C14384">
        <v>4</v>
      </c>
    </row>
    <row r="14385" spans="1:3" ht="14.5" x14ac:dyDescent="0.35">
      <c r="A14385" s="104" t="s">
        <v>4183</v>
      </c>
      <c r="B14385" s="1">
        <v>44312</v>
      </c>
      <c r="C14385">
        <v>4</v>
      </c>
    </row>
    <row r="14386" spans="1:3" ht="14.5" x14ac:dyDescent="0.35">
      <c r="A14386" s="104" t="s">
        <v>3331</v>
      </c>
      <c r="B14386" s="1">
        <v>44312</v>
      </c>
      <c r="C14386">
        <v>2</v>
      </c>
    </row>
    <row r="14387" spans="1:3" ht="14.5" x14ac:dyDescent="0.35">
      <c r="A14387" s="104" t="s">
        <v>1655</v>
      </c>
      <c r="B14387" s="1">
        <v>44312</v>
      </c>
      <c r="C14387">
        <v>50</v>
      </c>
    </row>
    <row r="14388" spans="1:3" ht="14.5" x14ac:dyDescent="0.35">
      <c r="A14388" s="104" t="s">
        <v>1655</v>
      </c>
      <c r="B14388" s="1">
        <v>44312</v>
      </c>
      <c r="C14388">
        <v>50</v>
      </c>
    </row>
    <row r="14389" spans="1:3" ht="14.5" x14ac:dyDescent="0.35">
      <c r="A14389" s="104" t="s">
        <v>4184</v>
      </c>
      <c r="B14389" s="1">
        <v>44312</v>
      </c>
      <c r="C14389">
        <v>2</v>
      </c>
    </row>
    <row r="14390" spans="1:3" ht="14.5" x14ac:dyDescent="0.35">
      <c r="A14390" s="104" t="s">
        <v>2589</v>
      </c>
      <c r="B14390" s="1">
        <v>44312</v>
      </c>
      <c r="C14390">
        <v>16</v>
      </c>
    </row>
    <row r="14391" spans="1:3" ht="14.5" x14ac:dyDescent="0.35">
      <c r="A14391" s="104" t="s">
        <v>4185</v>
      </c>
      <c r="B14391" s="1">
        <v>44312</v>
      </c>
      <c r="C14391">
        <v>1</v>
      </c>
    </row>
    <row r="14392" spans="1:3" ht="14.5" x14ac:dyDescent="0.35">
      <c r="A14392" s="104" t="s">
        <v>3602</v>
      </c>
      <c r="B14392" s="1">
        <v>44312</v>
      </c>
      <c r="C14392">
        <v>1</v>
      </c>
    </row>
    <row r="14393" spans="1:3" ht="14.5" x14ac:dyDescent="0.35">
      <c r="A14393" s="104" t="s">
        <v>825</v>
      </c>
      <c r="B14393" s="1">
        <v>44312</v>
      </c>
      <c r="C14393">
        <v>1</v>
      </c>
    </row>
    <row r="14394" spans="1:3" ht="14.5" x14ac:dyDescent="0.35">
      <c r="A14394" s="104" t="s">
        <v>2081</v>
      </c>
      <c r="B14394" s="1">
        <v>44312</v>
      </c>
      <c r="C14394">
        <v>50</v>
      </c>
    </row>
    <row r="14395" spans="1:3" ht="14.5" x14ac:dyDescent="0.35">
      <c r="A14395" s="104" t="s">
        <v>1356</v>
      </c>
      <c r="B14395" s="1">
        <v>44312</v>
      </c>
      <c r="C14395">
        <v>16</v>
      </c>
    </row>
    <row r="14396" spans="1:3" ht="14.5" x14ac:dyDescent="0.35">
      <c r="A14396" s="104" t="s">
        <v>165</v>
      </c>
      <c r="B14396" s="1">
        <v>44312</v>
      </c>
      <c r="C14396">
        <v>12</v>
      </c>
    </row>
    <row r="14397" spans="1:3" ht="14.5" x14ac:dyDescent="0.35">
      <c r="A14397" s="104" t="s">
        <v>165</v>
      </c>
      <c r="B14397" s="1">
        <v>44312</v>
      </c>
      <c r="C14397">
        <v>4</v>
      </c>
    </row>
    <row r="14398" spans="1:3" ht="14.5" x14ac:dyDescent="0.35">
      <c r="A14398" s="104" t="s">
        <v>1021</v>
      </c>
      <c r="B14398" s="1">
        <v>44312</v>
      </c>
      <c r="C14398">
        <v>8</v>
      </c>
    </row>
    <row r="14399" spans="1:3" ht="14.5" x14ac:dyDescent="0.35">
      <c r="A14399" s="104" t="s">
        <v>1021</v>
      </c>
      <c r="B14399" s="1">
        <v>44312</v>
      </c>
      <c r="C14399">
        <v>8</v>
      </c>
    </row>
    <row r="14400" spans="1:3" ht="14.5" x14ac:dyDescent="0.35">
      <c r="A14400" s="104" t="s">
        <v>326</v>
      </c>
      <c r="B14400" s="1">
        <v>44312</v>
      </c>
      <c r="C14400">
        <v>8</v>
      </c>
    </row>
    <row r="14401" spans="1:3" ht="14.5" x14ac:dyDescent="0.35">
      <c r="A14401" s="104" t="s">
        <v>168</v>
      </c>
      <c r="B14401" s="1">
        <v>44312</v>
      </c>
      <c r="C14401">
        <v>4</v>
      </c>
    </row>
    <row r="14402" spans="1:3" ht="14.5" x14ac:dyDescent="0.35">
      <c r="A14402" s="104" t="s">
        <v>329</v>
      </c>
      <c r="B14402" s="1">
        <v>44312</v>
      </c>
      <c r="C14402">
        <v>4</v>
      </c>
    </row>
    <row r="14403" spans="1:3" ht="14.5" x14ac:dyDescent="0.35">
      <c r="A14403" s="104" t="s">
        <v>1450</v>
      </c>
      <c r="B14403" s="1">
        <v>44312</v>
      </c>
      <c r="C14403">
        <v>16</v>
      </c>
    </row>
    <row r="14404" spans="1:3" ht="14.5" x14ac:dyDescent="0.35">
      <c r="A14404" s="104" t="s">
        <v>1600</v>
      </c>
      <c r="B14404" s="1">
        <v>44312</v>
      </c>
      <c r="C14404">
        <v>100</v>
      </c>
    </row>
    <row r="14405" spans="1:3" ht="14.5" x14ac:dyDescent="0.35">
      <c r="A14405" s="104" t="s">
        <v>1371</v>
      </c>
      <c r="B14405" s="1">
        <v>44312</v>
      </c>
      <c r="C14405">
        <v>3</v>
      </c>
    </row>
    <row r="14406" spans="1:3" ht="14.5" x14ac:dyDescent="0.35">
      <c r="A14406" s="104" t="s">
        <v>2567</v>
      </c>
      <c r="B14406" s="1">
        <v>44312</v>
      </c>
      <c r="C14406">
        <v>12</v>
      </c>
    </row>
    <row r="14407" spans="1:3" ht="14.5" x14ac:dyDescent="0.35">
      <c r="A14407" s="104" t="s">
        <v>1709</v>
      </c>
      <c r="B14407" s="1">
        <v>44312</v>
      </c>
      <c r="C14407">
        <v>16</v>
      </c>
    </row>
    <row r="14408" spans="1:3" ht="14.5" x14ac:dyDescent="0.35">
      <c r="A14408" s="104" t="s">
        <v>3811</v>
      </c>
      <c r="B14408" s="1">
        <v>44312</v>
      </c>
      <c r="C14408">
        <v>16</v>
      </c>
    </row>
    <row r="14409" spans="1:3" ht="14.5" x14ac:dyDescent="0.35">
      <c r="A14409" s="104" t="s">
        <v>1398</v>
      </c>
      <c r="B14409" s="1">
        <v>44312</v>
      </c>
      <c r="C14409">
        <v>8</v>
      </c>
    </row>
    <row r="14410" spans="1:3" ht="14.5" x14ac:dyDescent="0.35">
      <c r="A14410" s="104" t="s">
        <v>1398</v>
      </c>
      <c r="B14410" s="1">
        <v>44312</v>
      </c>
      <c r="C14410">
        <v>8</v>
      </c>
    </row>
    <row r="14411" spans="1:3" ht="14.5" x14ac:dyDescent="0.35">
      <c r="A14411" s="104" t="s">
        <v>1403</v>
      </c>
      <c r="B14411" s="1">
        <v>44312</v>
      </c>
      <c r="C14411">
        <v>32</v>
      </c>
    </row>
    <row r="14412" spans="1:3" ht="14.5" x14ac:dyDescent="0.35">
      <c r="A14412" s="104" t="s">
        <v>2304</v>
      </c>
      <c r="B14412" s="1">
        <v>44312</v>
      </c>
      <c r="C14412">
        <v>16</v>
      </c>
    </row>
    <row r="14413" spans="1:3" ht="14.5" x14ac:dyDescent="0.35">
      <c r="A14413" s="104" t="s">
        <v>4010</v>
      </c>
      <c r="B14413" s="1">
        <v>44312</v>
      </c>
      <c r="C14413">
        <v>16</v>
      </c>
    </row>
    <row r="14414" spans="1:3" ht="14.5" x14ac:dyDescent="0.35">
      <c r="A14414" s="104" t="s">
        <v>2049</v>
      </c>
      <c r="B14414" s="1">
        <v>44312</v>
      </c>
      <c r="C14414">
        <v>8</v>
      </c>
    </row>
    <row r="14415" spans="1:3" ht="14.5" x14ac:dyDescent="0.35">
      <c r="A14415" s="104" t="s">
        <v>2726</v>
      </c>
      <c r="B14415" s="1">
        <v>44312</v>
      </c>
      <c r="C14415">
        <v>8</v>
      </c>
    </row>
    <row r="14416" spans="1:3" ht="14.5" x14ac:dyDescent="0.35">
      <c r="A14416" s="104" t="s">
        <v>2729</v>
      </c>
      <c r="B14416" s="1">
        <v>44312</v>
      </c>
      <c r="C14416">
        <v>8</v>
      </c>
    </row>
    <row r="14417" spans="1:3" ht="14.5" x14ac:dyDescent="0.35">
      <c r="A14417" s="104" t="s">
        <v>2731</v>
      </c>
      <c r="B14417" s="1">
        <v>44312</v>
      </c>
      <c r="C14417">
        <v>8</v>
      </c>
    </row>
    <row r="14418" spans="1:3" ht="14.5" x14ac:dyDescent="0.35">
      <c r="A14418" s="104" t="s">
        <v>1411</v>
      </c>
      <c r="B14418" s="1">
        <v>44312</v>
      </c>
      <c r="C14418">
        <v>6</v>
      </c>
    </row>
    <row r="14419" spans="1:3" ht="14.5" x14ac:dyDescent="0.35">
      <c r="A14419" s="104" t="s">
        <v>2735</v>
      </c>
      <c r="B14419" s="1">
        <v>44312</v>
      </c>
      <c r="C14419">
        <v>8</v>
      </c>
    </row>
    <row r="14420" spans="1:3" ht="14.5" x14ac:dyDescent="0.35">
      <c r="A14420" s="104" t="s">
        <v>1945</v>
      </c>
      <c r="B14420" s="1">
        <v>44312</v>
      </c>
      <c r="C14420">
        <v>6</v>
      </c>
    </row>
    <row r="14421" spans="1:3" ht="14.5" x14ac:dyDescent="0.35">
      <c r="A14421" s="104" t="s">
        <v>1948</v>
      </c>
      <c r="B14421" s="1">
        <v>44312</v>
      </c>
      <c r="C14421">
        <v>16</v>
      </c>
    </row>
    <row r="14422" spans="1:3" ht="14.5" x14ac:dyDescent="0.35">
      <c r="A14422" s="104" t="s">
        <v>2736</v>
      </c>
      <c r="B14422" s="1">
        <v>44312</v>
      </c>
      <c r="C14422">
        <v>6</v>
      </c>
    </row>
    <row r="14423" spans="1:3" ht="14.5" x14ac:dyDescent="0.35">
      <c r="A14423" s="104" t="s">
        <v>2570</v>
      </c>
      <c r="B14423" s="1">
        <v>44312</v>
      </c>
      <c r="C14423">
        <v>16</v>
      </c>
    </row>
    <row r="14424" spans="1:3" ht="14.5" x14ac:dyDescent="0.35">
      <c r="A14424" s="104" t="s">
        <v>1680</v>
      </c>
      <c r="B14424" s="1">
        <v>44312</v>
      </c>
      <c r="C14424">
        <v>8</v>
      </c>
    </row>
    <row r="14425" spans="1:3" ht="14.5" x14ac:dyDescent="0.35">
      <c r="A14425" s="104" t="s">
        <v>2305</v>
      </c>
      <c r="B14425" s="1">
        <v>44312</v>
      </c>
      <c r="C14425">
        <v>16</v>
      </c>
    </row>
    <row r="14426" spans="1:3" ht="14.5" x14ac:dyDescent="0.35">
      <c r="A14426" s="104" t="s">
        <v>3786</v>
      </c>
      <c r="B14426" s="1">
        <v>44312</v>
      </c>
      <c r="C14426">
        <v>12</v>
      </c>
    </row>
    <row r="14427" spans="1:3" ht="14.5" x14ac:dyDescent="0.35">
      <c r="A14427" s="104" t="s">
        <v>1586</v>
      </c>
      <c r="B14427" s="1">
        <v>44312</v>
      </c>
      <c r="C14427">
        <v>8</v>
      </c>
    </row>
    <row r="14428" spans="1:3" ht="14.5" x14ac:dyDescent="0.35">
      <c r="A14428" s="104" t="s">
        <v>1947</v>
      </c>
      <c r="B14428" s="1">
        <v>44312</v>
      </c>
      <c r="C14428">
        <v>16</v>
      </c>
    </row>
    <row r="14429" spans="1:3" ht="14.5" x14ac:dyDescent="0.35">
      <c r="A14429" s="104" t="s">
        <v>1445</v>
      </c>
      <c r="B14429" s="1">
        <v>44312</v>
      </c>
      <c r="C14429">
        <v>60</v>
      </c>
    </row>
    <row r="14430" spans="1:3" ht="14.5" x14ac:dyDescent="0.35">
      <c r="A14430" s="104" t="s">
        <v>1446</v>
      </c>
      <c r="B14430" s="1">
        <v>44312</v>
      </c>
      <c r="C14430">
        <v>6</v>
      </c>
    </row>
    <row r="14431" spans="1:3" ht="14.5" x14ac:dyDescent="0.35">
      <c r="A14431" s="104" t="s">
        <v>1449</v>
      </c>
      <c r="B14431" s="1">
        <v>44312</v>
      </c>
      <c r="C14431">
        <v>2</v>
      </c>
    </row>
    <row r="14432" spans="1:3" ht="14.5" x14ac:dyDescent="0.35">
      <c r="A14432" s="104" t="s">
        <v>1808</v>
      </c>
      <c r="B14432" s="1">
        <v>44312</v>
      </c>
      <c r="C14432">
        <v>16</v>
      </c>
    </row>
    <row r="14433" spans="1:3" ht="14.5" x14ac:dyDescent="0.35">
      <c r="A14433" s="104" t="s">
        <v>2760</v>
      </c>
      <c r="B14433" s="1">
        <v>44312</v>
      </c>
      <c r="C14433">
        <v>2</v>
      </c>
    </row>
    <row r="14434" spans="1:3" ht="14.5" x14ac:dyDescent="0.35">
      <c r="A14434" s="104" t="s">
        <v>2344</v>
      </c>
      <c r="B14434" s="1">
        <v>44312</v>
      </c>
      <c r="C14434">
        <v>1</v>
      </c>
    </row>
    <row r="14435" spans="1:3" ht="14.5" x14ac:dyDescent="0.35">
      <c r="A14435" s="104" t="s">
        <v>3340</v>
      </c>
      <c r="B14435" s="1">
        <v>44312</v>
      </c>
      <c r="C14435">
        <v>1</v>
      </c>
    </row>
    <row r="14436" spans="1:3" ht="14.5" x14ac:dyDescent="0.35">
      <c r="A14436" s="104" t="s">
        <v>3459</v>
      </c>
      <c r="B14436" s="1">
        <v>44312</v>
      </c>
      <c r="C14436">
        <v>1</v>
      </c>
    </row>
    <row r="14437" spans="1:3" ht="14.5" x14ac:dyDescent="0.35">
      <c r="A14437" s="104" t="s">
        <v>3269</v>
      </c>
      <c r="B14437" s="1">
        <v>44312</v>
      </c>
      <c r="C14437">
        <v>1</v>
      </c>
    </row>
    <row r="14438" spans="1:3" ht="14.5" x14ac:dyDescent="0.35">
      <c r="A14438" s="104" t="s">
        <v>3535</v>
      </c>
      <c r="B14438" s="1">
        <v>44312</v>
      </c>
      <c r="C14438">
        <v>1</v>
      </c>
    </row>
    <row r="14439" spans="1:3" ht="14.5" x14ac:dyDescent="0.35">
      <c r="A14439" s="104" t="s">
        <v>3761</v>
      </c>
      <c r="B14439" s="1">
        <v>44312</v>
      </c>
      <c r="C14439">
        <v>2</v>
      </c>
    </row>
    <row r="14440" spans="1:3" ht="14.5" x14ac:dyDescent="0.35">
      <c r="A14440" s="104" t="s">
        <v>2942</v>
      </c>
      <c r="B14440" s="1">
        <v>44312</v>
      </c>
      <c r="C14440">
        <v>2</v>
      </c>
    </row>
    <row r="14441" spans="1:3" ht="14.5" x14ac:dyDescent="0.35">
      <c r="A14441" s="104" t="s">
        <v>1825</v>
      </c>
      <c r="B14441" s="1">
        <v>44312</v>
      </c>
      <c r="C14441">
        <v>2</v>
      </c>
    </row>
    <row r="14442" spans="1:3" ht="14.5" x14ac:dyDescent="0.35">
      <c r="A14442" s="104" t="s">
        <v>382</v>
      </c>
      <c r="B14442" s="1">
        <v>44312</v>
      </c>
      <c r="C14442">
        <v>1</v>
      </c>
    </row>
    <row r="14443" spans="1:3" ht="14.5" x14ac:dyDescent="0.35">
      <c r="A14443" s="104" t="s">
        <v>1676</v>
      </c>
      <c r="B14443" s="1">
        <v>44312</v>
      </c>
      <c r="C14443">
        <v>25</v>
      </c>
    </row>
    <row r="14444" spans="1:3" ht="14.5" x14ac:dyDescent="0.35">
      <c r="A14444" s="104" t="s">
        <v>4186</v>
      </c>
      <c r="B14444" s="1">
        <v>44312</v>
      </c>
      <c r="C14444">
        <v>2</v>
      </c>
    </row>
    <row r="14445" spans="1:3" ht="14.5" x14ac:dyDescent="0.35">
      <c r="A14445" s="104" t="s">
        <v>1653</v>
      </c>
      <c r="B14445" s="1">
        <v>44312</v>
      </c>
      <c r="C14445">
        <v>50</v>
      </c>
    </row>
    <row r="14446" spans="1:3" ht="14.5" x14ac:dyDescent="0.35">
      <c r="A14446" s="104" t="s">
        <v>1489</v>
      </c>
      <c r="B14446" s="1">
        <v>44312</v>
      </c>
      <c r="C14446">
        <v>2</v>
      </c>
    </row>
    <row r="14447" spans="1:3" ht="14.5" x14ac:dyDescent="0.35">
      <c r="A14447" s="104" t="s">
        <v>1908</v>
      </c>
      <c r="B14447" s="1">
        <v>44312</v>
      </c>
      <c r="C14447">
        <v>2</v>
      </c>
    </row>
    <row r="14448" spans="1:3" ht="14.5" x14ac:dyDescent="0.35">
      <c r="A14448" s="104" t="s">
        <v>1643</v>
      </c>
      <c r="B14448" s="1">
        <v>44312</v>
      </c>
      <c r="C14448">
        <v>3</v>
      </c>
    </row>
    <row r="14449" spans="1:3" ht="14.5" x14ac:dyDescent="0.35">
      <c r="A14449" s="104" t="s">
        <v>4187</v>
      </c>
      <c r="B14449" s="1">
        <v>44312</v>
      </c>
      <c r="C14449">
        <v>1</v>
      </c>
    </row>
    <row r="14450" spans="1:3" ht="14.5" x14ac:dyDescent="0.35">
      <c r="A14450" s="104" t="s">
        <v>1802</v>
      </c>
      <c r="B14450" s="1">
        <v>44312</v>
      </c>
      <c r="C14450">
        <v>32</v>
      </c>
    </row>
    <row r="14451" spans="1:3" ht="14.5" x14ac:dyDescent="0.35">
      <c r="A14451" s="104" t="s">
        <v>106</v>
      </c>
      <c r="B14451" s="1">
        <v>44312</v>
      </c>
      <c r="C14451">
        <v>1</v>
      </c>
    </row>
    <row r="14452" spans="1:3" ht="14.5" x14ac:dyDescent="0.35">
      <c r="A14452" s="104" t="s">
        <v>36</v>
      </c>
      <c r="B14452" s="1">
        <v>44312</v>
      </c>
      <c r="C14452">
        <v>1</v>
      </c>
    </row>
    <row r="14453" spans="1:3" ht="14.5" x14ac:dyDescent="0.35">
      <c r="A14453" s="104" t="s">
        <v>1356</v>
      </c>
      <c r="B14453" s="1">
        <v>44312</v>
      </c>
      <c r="C14453">
        <v>32</v>
      </c>
    </row>
    <row r="14454" spans="1:3" ht="14.5" x14ac:dyDescent="0.35">
      <c r="A14454" s="104" t="s">
        <v>2275</v>
      </c>
      <c r="B14454" s="1">
        <v>44312</v>
      </c>
      <c r="C14454">
        <v>32</v>
      </c>
    </row>
    <row r="14455" spans="1:3" ht="14.5" x14ac:dyDescent="0.35">
      <c r="A14455" s="104" t="s">
        <v>1405</v>
      </c>
      <c r="B14455" s="1">
        <v>44312</v>
      </c>
      <c r="C14455">
        <v>16</v>
      </c>
    </row>
    <row r="14456" spans="1:3" ht="14.5" x14ac:dyDescent="0.35">
      <c r="A14456" s="104" t="s">
        <v>3105</v>
      </c>
      <c r="B14456" s="1">
        <v>44312</v>
      </c>
      <c r="C14456">
        <v>6</v>
      </c>
    </row>
    <row r="14457" spans="1:3" ht="14.5" x14ac:dyDescent="0.35">
      <c r="A14457" s="104" t="s">
        <v>3648</v>
      </c>
      <c r="B14457" s="1">
        <v>44312</v>
      </c>
      <c r="C14457">
        <v>8</v>
      </c>
    </row>
    <row r="14458" spans="1:3" ht="14.5" x14ac:dyDescent="0.35">
      <c r="A14458" s="104" t="s">
        <v>3079</v>
      </c>
      <c r="B14458" s="1">
        <v>44312</v>
      </c>
      <c r="C14458">
        <v>2</v>
      </c>
    </row>
    <row r="14459" spans="1:3" ht="14.5" x14ac:dyDescent="0.35">
      <c r="A14459" s="104" t="s">
        <v>2666</v>
      </c>
      <c r="B14459" s="1">
        <v>44312</v>
      </c>
      <c r="C14459">
        <v>2</v>
      </c>
    </row>
    <row r="14460" spans="1:3" ht="14.5" x14ac:dyDescent="0.35">
      <c r="A14460" s="104" t="s">
        <v>2277</v>
      </c>
      <c r="B14460" s="1">
        <v>44312</v>
      </c>
      <c r="C14460">
        <v>8</v>
      </c>
    </row>
    <row r="14461" spans="1:3" ht="14.5" x14ac:dyDescent="0.35">
      <c r="A14461" s="104" t="s">
        <v>3915</v>
      </c>
      <c r="B14461" s="1">
        <v>44312</v>
      </c>
      <c r="C14461">
        <v>6</v>
      </c>
    </row>
    <row r="14462" spans="1:3" ht="14.5" x14ac:dyDescent="0.35">
      <c r="A14462" s="104" t="s">
        <v>1953</v>
      </c>
      <c r="B14462" s="1">
        <v>44312</v>
      </c>
      <c r="C14462">
        <v>2</v>
      </c>
    </row>
    <row r="14463" spans="1:3" ht="14.5" x14ac:dyDescent="0.35">
      <c r="A14463" s="104" t="s">
        <v>1491</v>
      </c>
      <c r="B14463" s="1">
        <v>44312</v>
      </c>
      <c r="C14463">
        <v>48</v>
      </c>
    </row>
    <row r="14464" spans="1:3" ht="14.5" x14ac:dyDescent="0.35">
      <c r="A14464" s="104" t="s">
        <v>1408</v>
      </c>
      <c r="B14464" s="1">
        <v>44312</v>
      </c>
      <c r="C14464">
        <v>48</v>
      </c>
    </row>
    <row r="14465" spans="1:3" ht="14.5" x14ac:dyDescent="0.35">
      <c r="A14465" s="104" t="s">
        <v>1947</v>
      </c>
      <c r="B14465" s="1">
        <v>44312</v>
      </c>
      <c r="C14465">
        <v>28</v>
      </c>
    </row>
    <row r="14466" spans="1:3" ht="14.5" x14ac:dyDescent="0.35">
      <c r="A14466" s="104" t="s">
        <v>1947</v>
      </c>
      <c r="B14466" s="1">
        <v>44312</v>
      </c>
      <c r="C14466">
        <v>4</v>
      </c>
    </row>
    <row r="14467" spans="1:3" ht="14.5" x14ac:dyDescent="0.35">
      <c r="A14467" s="104" t="s">
        <v>1442</v>
      </c>
      <c r="B14467" s="1">
        <v>44312</v>
      </c>
      <c r="C14467">
        <v>32</v>
      </c>
    </row>
    <row r="14468" spans="1:3" ht="14.5" x14ac:dyDescent="0.35">
      <c r="A14468" s="104" t="s">
        <v>1445</v>
      </c>
      <c r="B14468" s="1">
        <v>44312</v>
      </c>
      <c r="C14468">
        <v>12</v>
      </c>
    </row>
    <row r="14469" spans="1:3" ht="14.5" x14ac:dyDescent="0.35">
      <c r="A14469" s="104" t="s">
        <v>1421</v>
      </c>
      <c r="B14469" s="1">
        <v>44312</v>
      </c>
      <c r="C14469">
        <v>32</v>
      </c>
    </row>
    <row r="14470" spans="1:3" ht="14.5" x14ac:dyDescent="0.35">
      <c r="A14470" s="104" t="s">
        <v>1656</v>
      </c>
      <c r="B14470" s="1">
        <v>44312</v>
      </c>
      <c r="C14470">
        <v>12</v>
      </c>
    </row>
    <row r="14471" spans="1:3" ht="14.5" x14ac:dyDescent="0.35">
      <c r="A14471" s="104" t="s">
        <v>1659</v>
      </c>
      <c r="B14471" s="1">
        <v>44312</v>
      </c>
      <c r="C14471">
        <v>8</v>
      </c>
    </row>
    <row r="14472" spans="1:3" ht="14.5" x14ac:dyDescent="0.35">
      <c r="A14472" s="104" t="s">
        <v>1679</v>
      </c>
      <c r="B14472" s="1">
        <v>44312</v>
      </c>
      <c r="C14472">
        <v>8</v>
      </c>
    </row>
    <row r="14473" spans="1:3" ht="14.5" x14ac:dyDescent="0.35">
      <c r="A14473" s="104" t="s">
        <v>2757</v>
      </c>
      <c r="B14473" s="1">
        <v>44312</v>
      </c>
      <c r="C14473">
        <v>8</v>
      </c>
    </row>
    <row r="14474" spans="1:3" ht="14.5" x14ac:dyDescent="0.35">
      <c r="A14474" s="104" t="s">
        <v>1972</v>
      </c>
      <c r="B14474" s="1">
        <v>44312</v>
      </c>
      <c r="C14474">
        <v>8</v>
      </c>
    </row>
    <row r="14475" spans="1:3" ht="14.5" x14ac:dyDescent="0.35">
      <c r="A14475" s="104" t="s">
        <v>1456</v>
      </c>
      <c r="B14475" s="1">
        <v>44312</v>
      </c>
      <c r="C14475">
        <v>8</v>
      </c>
    </row>
    <row r="14476" spans="1:3" ht="14.5" x14ac:dyDescent="0.35">
      <c r="A14476" s="104" t="s">
        <v>1459</v>
      </c>
      <c r="B14476" s="1">
        <v>44312</v>
      </c>
      <c r="C14476">
        <v>16</v>
      </c>
    </row>
    <row r="14477" spans="1:3" ht="14.5" x14ac:dyDescent="0.35">
      <c r="A14477" s="104" t="s">
        <v>6</v>
      </c>
      <c r="B14477" s="1">
        <v>44312</v>
      </c>
      <c r="C14477">
        <v>1</v>
      </c>
    </row>
    <row r="14478" spans="1:3" ht="14.5" x14ac:dyDescent="0.35">
      <c r="A14478" s="104" t="s">
        <v>1531</v>
      </c>
      <c r="B14478" s="1">
        <v>44312</v>
      </c>
      <c r="C14478">
        <v>16</v>
      </c>
    </row>
    <row r="14479" spans="1:3" ht="14.5" x14ac:dyDescent="0.35">
      <c r="A14479" s="104" t="s">
        <v>1346</v>
      </c>
      <c r="B14479" s="1">
        <v>44312</v>
      </c>
      <c r="C14479">
        <v>112</v>
      </c>
    </row>
    <row r="14480" spans="1:3" ht="14.5" x14ac:dyDescent="0.35">
      <c r="A14480" s="104" t="s">
        <v>1470</v>
      </c>
      <c r="B14480" s="1">
        <v>44312</v>
      </c>
      <c r="C14480">
        <v>8</v>
      </c>
    </row>
    <row r="14481" spans="1:3" ht="14.5" x14ac:dyDescent="0.35">
      <c r="A14481" s="104" t="s">
        <v>1314</v>
      </c>
      <c r="B14481" s="1">
        <v>44312</v>
      </c>
      <c r="C14481">
        <v>50</v>
      </c>
    </row>
    <row r="14482" spans="1:3" ht="14.5" x14ac:dyDescent="0.35">
      <c r="A14482" s="104" t="s">
        <v>1314</v>
      </c>
      <c r="B14482" s="1">
        <v>44312</v>
      </c>
      <c r="C14482">
        <v>100</v>
      </c>
    </row>
    <row r="14483" spans="1:3" ht="14.5" x14ac:dyDescent="0.35">
      <c r="A14483" s="104" t="s">
        <v>10</v>
      </c>
      <c r="B14483" s="1">
        <v>44312</v>
      </c>
      <c r="C14483">
        <v>1</v>
      </c>
    </row>
    <row r="14484" spans="1:3" ht="14.5" x14ac:dyDescent="0.35">
      <c r="A14484" s="104" t="s">
        <v>10</v>
      </c>
      <c r="B14484" s="1">
        <v>44312</v>
      </c>
      <c r="C14484">
        <v>1</v>
      </c>
    </row>
    <row r="14485" spans="1:3" ht="14.5" x14ac:dyDescent="0.35">
      <c r="A14485" s="104" t="s">
        <v>2380</v>
      </c>
      <c r="B14485" s="1">
        <v>44312</v>
      </c>
      <c r="C14485">
        <v>6</v>
      </c>
    </row>
    <row r="14486" spans="1:3" ht="14.5" x14ac:dyDescent="0.35">
      <c r="A14486" s="104" t="s">
        <v>2785</v>
      </c>
      <c r="B14486" s="1">
        <v>44313</v>
      </c>
      <c r="C14486">
        <v>1</v>
      </c>
    </row>
    <row r="14487" spans="1:3" ht="14.5" x14ac:dyDescent="0.35">
      <c r="A14487" s="104" t="s">
        <v>1556</v>
      </c>
      <c r="B14487" s="1">
        <v>44313</v>
      </c>
      <c r="C14487">
        <v>1</v>
      </c>
    </row>
    <row r="14488" spans="1:3" ht="14.5" x14ac:dyDescent="0.35">
      <c r="A14488" s="104" t="s">
        <v>1635</v>
      </c>
      <c r="B14488" s="1">
        <v>44313</v>
      </c>
      <c r="C14488">
        <v>100</v>
      </c>
    </row>
    <row r="14489" spans="1:3" ht="14.5" x14ac:dyDescent="0.35">
      <c r="A14489" s="104" t="s">
        <v>2500</v>
      </c>
      <c r="B14489" s="1">
        <v>44313</v>
      </c>
      <c r="C14489">
        <v>100</v>
      </c>
    </row>
    <row r="14490" spans="1:3" ht="14.5" x14ac:dyDescent="0.35">
      <c r="A14490" s="104" t="s">
        <v>1576</v>
      </c>
      <c r="B14490" s="1">
        <v>44313</v>
      </c>
      <c r="C14490">
        <v>100</v>
      </c>
    </row>
    <row r="14491" spans="1:3" ht="14.5" x14ac:dyDescent="0.35">
      <c r="A14491" s="104" t="s">
        <v>1291</v>
      </c>
      <c r="B14491" s="1">
        <v>44313</v>
      </c>
      <c r="C14491">
        <v>15500</v>
      </c>
    </row>
    <row r="14492" spans="1:3" ht="14.5" x14ac:dyDescent="0.35">
      <c r="A14492" s="104" t="s">
        <v>2004</v>
      </c>
      <c r="B14492" s="1">
        <v>44313</v>
      </c>
      <c r="C14492">
        <v>100</v>
      </c>
    </row>
    <row r="14493" spans="1:3" ht="14.5" x14ac:dyDescent="0.35">
      <c r="A14493" s="104" t="s">
        <v>1283</v>
      </c>
      <c r="B14493" s="1">
        <v>44313</v>
      </c>
      <c r="C14493">
        <v>1200</v>
      </c>
    </row>
    <row r="14494" spans="1:3" ht="14.5" x14ac:dyDescent="0.35">
      <c r="A14494" s="104" t="s">
        <v>1283</v>
      </c>
      <c r="B14494" s="1">
        <v>44313</v>
      </c>
      <c r="C14494">
        <v>1100</v>
      </c>
    </row>
    <row r="14495" spans="1:3" ht="14.5" x14ac:dyDescent="0.35">
      <c r="A14495" s="104" t="s">
        <v>1283</v>
      </c>
      <c r="B14495" s="1">
        <v>44313</v>
      </c>
      <c r="C14495">
        <v>600</v>
      </c>
    </row>
    <row r="14496" spans="1:3" ht="14.5" x14ac:dyDescent="0.35">
      <c r="A14496" s="104" t="s">
        <v>3506</v>
      </c>
      <c r="B14496" s="1">
        <v>44313</v>
      </c>
      <c r="C14496">
        <v>8</v>
      </c>
    </row>
    <row r="14497" spans="1:3" ht="14.5" x14ac:dyDescent="0.35">
      <c r="A14497" s="104" t="s">
        <v>4188</v>
      </c>
      <c r="B14497" s="1">
        <v>44313</v>
      </c>
      <c r="C14497">
        <v>6</v>
      </c>
    </row>
    <row r="14498" spans="1:3" ht="14.5" x14ac:dyDescent="0.35">
      <c r="A14498" s="104" t="s">
        <v>2612</v>
      </c>
      <c r="B14498" s="1">
        <v>44313</v>
      </c>
      <c r="C14498">
        <v>2</v>
      </c>
    </row>
    <row r="14499" spans="1:3" ht="14.5" x14ac:dyDescent="0.35">
      <c r="A14499" s="104" t="s">
        <v>1019</v>
      </c>
      <c r="B14499" s="1">
        <v>44313</v>
      </c>
      <c r="C14499">
        <v>1</v>
      </c>
    </row>
    <row r="14500" spans="1:3" ht="14.5" x14ac:dyDescent="0.35">
      <c r="A14500" s="104" t="s">
        <v>2374</v>
      </c>
      <c r="B14500" s="1">
        <v>44313</v>
      </c>
      <c r="C14500">
        <v>42</v>
      </c>
    </row>
    <row r="14501" spans="1:3" ht="14.5" x14ac:dyDescent="0.35">
      <c r="A14501" s="104" t="s">
        <v>2374</v>
      </c>
      <c r="B14501" s="1">
        <v>44313</v>
      </c>
      <c r="C14501">
        <v>30</v>
      </c>
    </row>
    <row r="14502" spans="1:3" ht="14.5" x14ac:dyDescent="0.35">
      <c r="A14502" s="104" t="s">
        <v>3977</v>
      </c>
      <c r="B14502" s="1">
        <v>44313</v>
      </c>
      <c r="C14502">
        <v>8</v>
      </c>
    </row>
    <row r="14503" spans="1:3" ht="14.5" x14ac:dyDescent="0.35">
      <c r="A14503" s="104" t="s">
        <v>3971</v>
      </c>
      <c r="B14503" s="1">
        <v>44313</v>
      </c>
      <c r="C14503">
        <v>8</v>
      </c>
    </row>
    <row r="14504" spans="1:3" ht="14.5" x14ac:dyDescent="0.35">
      <c r="A14504" s="104" t="s">
        <v>1962</v>
      </c>
      <c r="B14504" s="1">
        <v>44313</v>
      </c>
      <c r="C14504">
        <v>40</v>
      </c>
    </row>
    <row r="14505" spans="1:3" ht="14.5" x14ac:dyDescent="0.35">
      <c r="A14505" s="104" t="s">
        <v>1962</v>
      </c>
      <c r="B14505" s="1">
        <v>44313</v>
      </c>
      <c r="C14505">
        <v>8</v>
      </c>
    </row>
    <row r="14506" spans="1:3" ht="14.5" x14ac:dyDescent="0.35">
      <c r="A14506" s="104" t="s">
        <v>1962</v>
      </c>
      <c r="B14506" s="1">
        <v>44313</v>
      </c>
      <c r="C14506">
        <v>72</v>
      </c>
    </row>
    <row r="14507" spans="1:3" ht="14.5" x14ac:dyDescent="0.35">
      <c r="A14507" s="104" t="s">
        <v>4189</v>
      </c>
      <c r="B14507" s="1">
        <v>44313</v>
      </c>
      <c r="C14507">
        <v>72</v>
      </c>
    </row>
    <row r="14508" spans="1:3" ht="14.5" x14ac:dyDescent="0.35">
      <c r="A14508" s="104" t="s">
        <v>2347</v>
      </c>
      <c r="B14508" s="1">
        <v>44313</v>
      </c>
      <c r="C14508">
        <v>24</v>
      </c>
    </row>
    <row r="14509" spans="1:3" ht="14.5" x14ac:dyDescent="0.35">
      <c r="A14509" s="104" t="s">
        <v>4190</v>
      </c>
      <c r="B14509" s="1">
        <v>44313</v>
      </c>
      <c r="C14509">
        <v>16</v>
      </c>
    </row>
    <row r="14510" spans="1:3" ht="14.5" x14ac:dyDescent="0.35">
      <c r="A14510" s="104" t="s">
        <v>296</v>
      </c>
      <c r="B14510" s="1">
        <v>44313</v>
      </c>
      <c r="C14510">
        <v>3</v>
      </c>
    </row>
    <row r="14511" spans="1:3" ht="14.5" x14ac:dyDescent="0.35">
      <c r="A14511" s="104" t="s">
        <v>35</v>
      </c>
      <c r="B14511" s="1">
        <v>44313</v>
      </c>
      <c r="C14511">
        <v>6</v>
      </c>
    </row>
    <row r="14512" spans="1:3" ht="14.5" x14ac:dyDescent="0.35">
      <c r="A14512" s="104" t="s">
        <v>91</v>
      </c>
      <c r="B14512" s="1">
        <v>44313</v>
      </c>
      <c r="C14512">
        <v>1</v>
      </c>
    </row>
    <row r="14513" spans="1:3" ht="14.5" x14ac:dyDescent="0.35">
      <c r="A14513" s="104" t="s">
        <v>3510</v>
      </c>
      <c r="B14513" s="1">
        <v>44313</v>
      </c>
      <c r="C14513">
        <v>10</v>
      </c>
    </row>
    <row r="14514" spans="1:3" ht="14.5" x14ac:dyDescent="0.35">
      <c r="A14514" s="104" t="s">
        <v>1919</v>
      </c>
      <c r="B14514" s="1">
        <v>44313</v>
      </c>
      <c r="C14514">
        <v>16</v>
      </c>
    </row>
    <row r="14515" spans="1:3" ht="14.5" x14ac:dyDescent="0.35">
      <c r="A14515" s="104" t="s">
        <v>1762</v>
      </c>
      <c r="B14515" s="1">
        <v>44313</v>
      </c>
      <c r="C14515">
        <v>24</v>
      </c>
    </row>
    <row r="14516" spans="1:3" ht="14.5" x14ac:dyDescent="0.35">
      <c r="A14516" s="104" t="s">
        <v>1808</v>
      </c>
      <c r="B14516" s="1">
        <v>44313</v>
      </c>
      <c r="C14516">
        <v>4</v>
      </c>
    </row>
    <row r="14517" spans="1:3" ht="14.5" x14ac:dyDescent="0.35">
      <c r="A14517" s="104" t="s">
        <v>2187</v>
      </c>
      <c r="B14517" s="1">
        <v>44313</v>
      </c>
      <c r="C14517">
        <v>2</v>
      </c>
    </row>
    <row r="14518" spans="1:3" ht="14.5" x14ac:dyDescent="0.35">
      <c r="A14518" s="104" t="s">
        <v>3340</v>
      </c>
      <c r="B14518" s="1">
        <v>44313</v>
      </c>
      <c r="C14518">
        <v>1</v>
      </c>
    </row>
    <row r="14519" spans="1:3" ht="14.5" x14ac:dyDescent="0.35">
      <c r="A14519" s="104" t="s">
        <v>1908</v>
      </c>
      <c r="B14519" s="1">
        <v>44313</v>
      </c>
      <c r="C14519">
        <v>1</v>
      </c>
    </row>
    <row r="14520" spans="1:3" ht="14.5" x14ac:dyDescent="0.35">
      <c r="A14520" s="104" t="s">
        <v>1481</v>
      </c>
      <c r="B14520" s="1">
        <v>44313</v>
      </c>
      <c r="C14520">
        <v>700</v>
      </c>
    </row>
    <row r="14521" spans="1:3" ht="14.5" x14ac:dyDescent="0.35">
      <c r="A14521" s="104" t="s">
        <v>1481</v>
      </c>
      <c r="B14521" s="1">
        <v>44313</v>
      </c>
      <c r="C14521">
        <v>100</v>
      </c>
    </row>
    <row r="14522" spans="1:3" ht="14.5" x14ac:dyDescent="0.35">
      <c r="A14522" s="104" t="s">
        <v>1401</v>
      </c>
      <c r="B14522" s="1">
        <v>44313</v>
      </c>
      <c r="C14522">
        <v>200</v>
      </c>
    </row>
    <row r="14523" spans="1:3" ht="14.5" x14ac:dyDescent="0.35">
      <c r="A14523" s="104" t="s">
        <v>1401</v>
      </c>
      <c r="B14523" s="1">
        <v>44313</v>
      </c>
      <c r="C14523">
        <v>200</v>
      </c>
    </row>
    <row r="14524" spans="1:3" ht="14.5" x14ac:dyDescent="0.35">
      <c r="A14524" s="104" t="s">
        <v>1553</v>
      </c>
      <c r="B14524" s="1">
        <v>44313</v>
      </c>
      <c r="C14524">
        <v>100</v>
      </c>
    </row>
    <row r="14525" spans="1:3" ht="14.5" x14ac:dyDescent="0.35">
      <c r="A14525" s="104" t="s">
        <v>1284</v>
      </c>
      <c r="B14525" s="1">
        <v>44313</v>
      </c>
      <c r="C14525">
        <v>200</v>
      </c>
    </row>
    <row r="14526" spans="1:3" ht="14.5" x14ac:dyDescent="0.35">
      <c r="A14526" s="104" t="s">
        <v>1507</v>
      </c>
      <c r="B14526" s="1">
        <v>44313</v>
      </c>
      <c r="C14526">
        <v>100</v>
      </c>
    </row>
    <row r="14527" spans="1:3" ht="14.5" x14ac:dyDescent="0.35">
      <c r="A14527" s="104" t="s">
        <v>1327</v>
      </c>
      <c r="B14527" s="1">
        <v>44313</v>
      </c>
      <c r="C14527">
        <v>100</v>
      </c>
    </row>
    <row r="14528" spans="1:3" ht="14.5" x14ac:dyDescent="0.35">
      <c r="A14528" s="104" t="s">
        <v>1299</v>
      </c>
      <c r="B14528" s="1">
        <v>44313</v>
      </c>
      <c r="C14528">
        <v>100</v>
      </c>
    </row>
    <row r="14529" spans="1:3" ht="14.5" x14ac:dyDescent="0.35">
      <c r="A14529" s="104" t="s">
        <v>1331</v>
      </c>
      <c r="B14529" s="1">
        <v>44313</v>
      </c>
      <c r="C14529">
        <v>150</v>
      </c>
    </row>
    <row r="14530" spans="1:3" ht="14.5" x14ac:dyDescent="0.35">
      <c r="A14530" s="104" t="s">
        <v>1331</v>
      </c>
      <c r="B14530" s="1">
        <v>44313</v>
      </c>
      <c r="C14530">
        <v>250</v>
      </c>
    </row>
    <row r="14531" spans="1:3" ht="14.5" x14ac:dyDescent="0.35">
      <c r="A14531" s="104" t="s">
        <v>2977</v>
      </c>
      <c r="B14531" s="1">
        <v>44313</v>
      </c>
      <c r="C14531">
        <v>1</v>
      </c>
    </row>
    <row r="14532" spans="1:3" ht="14.5" x14ac:dyDescent="0.35">
      <c r="A14532" s="104" t="s">
        <v>2977</v>
      </c>
      <c r="B14532" s="1">
        <v>44313</v>
      </c>
      <c r="C14532">
        <v>1</v>
      </c>
    </row>
    <row r="14533" spans="1:3" ht="14.5" x14ac:dyDescent="0.35">
      <c r="A14533" s="104" t="s">
        <v>1289</v>
      </c>
      <c r="B14533" s="1">
        <v>44313</v>
      </c>
      <c r="C14533">
        <v>1000</v>
      </c>
    </row>
    <row r="14534" spans="1:3" ht="14.5" x14ac:dyDescent="0.35">
      <c r="A14534" s="104" t="s">
        <v>2344</v>
      </c>
      <c r="B14534" s="1">
        <v>44313</v>
      </c>
      <c r="C14534">
        <v>3</v>
      </c>
    </row>
    <row r="14535" spans="1:3" ht="14.5" x14ac:dyDescent="0.35">
      <c r="A14535" s="104" t="s">
        <v>3433</v>
      </c>
      <c r="B14535" s="1">
        <v>44313</v>
      </c>
      <c r="C14535">
        <v>1</v>
      </c>
    </row>
    <row r="14536" spans="1:3" ht="14.5" x14ac:dyDescent="0.35">
      <c r="A14536" s="104" t="s">
        <v>2907</v>
      </c>
      <c r="B14536" s="1">
        <v>44313</v>
      </c>
      <c r="C14536">
        <v>1</v>
      </c>
    </row>
    <row r="14537" spans="1:3" ht="14.5" x14ac:dyDescent="0.35">
      <c r="A14537" s="104" t="s">
        <v>1541</v>
      </c>
      <c r="B14537" s="1">
        <v>44313</v>
      </c>
      <c r="C14537">
        <v>300</v>
      </c>
    </row>
    <row r="14538" spans="1:3" ht="14.5" x14ac:dyDescent="0.35">
      <c r="A14538" s="104" t="s">
        <v>2210</v>
      </c>
      <c r="B14538" s="1">
        <v>44314</v>
      </c>
      <c r="C14538">
        <v>10</v>
      </c>
    </row>
    <row r="14539" spans="1:3" ht="14.5" x14ac:dyDescent="0.35">
      <c r="A14539" s="104" t="s">
        <v>1489</v>
      </c>
      <c r="B14539" s="1">
        <v>44314</v>
      </c>
      <c r="C14539">
        <v>3</v>
      </c>
    </row>
    <row r="14540" spans="1:3" ht="14.5" x14ac:dyDescent="0.35">
      <c r="A14540" s="104" t="s">
        <v>1318</v>
      </c>
      <c r="B14540" s="1">
        <v>44314</v>
      </c>
      <c r="C14540">
        <v>3000</v>
      </c>
    </row>
    <row r="14541" spans="1:3" ht="14.5" x14ac:dyDescent="0.35">
      <c r="A14541" s="104" t="s">
        <v>1374</v>
      </c>
      <c r="B14541" s="1">
        <v>44314</v>
      </c>
      <c r="C14541">
        <v>525</v>
      </c>
    </row>
    <row r="14542" spans="1:3" ht="14.5" x14ac:dyDescent="0.35">
      <c r="A14542" s="104" t="s">
        <v>1374</v>
      </c>
      <c r="B14542" s="1">
        <v>44314</v>
      </c>
      <c r="C14542">
        <v>25</v>
      </c>
    </row>
    <row r="14543" spans="1:3" ht="14.5" x14ac:dyDescent="0.35">
      <c r="A14543" s="104" t="s">
        <v>1503</v>
      </c>
      <c r="B14543" s="1">
        <v>44314</v>
      </c>
      <c r="C14543">
        <v>100</v>
      </c>
    </row>
    <row r="14544" spans="1:3" ht="14.5" x14ac:dyDescent="0.35">
      <c r="A14544" s="104" t="s">
        <v>1534</v>
      </c>
      <c r="B14544" s="1">
        <v>44314</v>
      </c>
      <c r="C14544">
        <v>100</v>
      </c>
    </row>
    <row r="14545" spans="1:3" ht="14.5" x14ac:dyDescent="0.35">
      <c r="A14545" s="104" t="s">
        <v>1660</v>
      </c>
      <c r="B14545" s="1">
        <v>44314</v>
      </c>
      <c r="C14545">
        <v>200</v>
      </c>
    </row>
    <row r="14546" spans="1:3" ht="14.5" x14ac:dyDescent="0.35">
      <c r="A14546" s="104" t="s">
        <v>4042</v>
      </c>
      <c r="B14546" s="1">
        <v>44314</v>
      </c>
      <c r="C14546">
        <v>12</v>
      </c>
    </row>
    <row r="14547" spans="1:3" ht="14.5" x14ac:dyDescent="0.35">
      <c r="A14547" s="104" t="s">
        <v>2291</v>
      </c>
      <c r="B14547" s="1">
        <v>44314</v>
      </c>
      <c r="C14547">
        <v>16</v>
      </c>
    </row>
    <row r="14548" spans="1:3" ht="14.5" x14ac:dyDescent="0.35">
      <c r="A14548" s="104" t="s">
        <v>2906</v>
      </c>
      <c r="B14548" s="1">
        <v>44314</v>
      </c>
      <c r="C14548">
        <v>1</v>
      </c>
    </row>
    <row r="14549" spans="1:3" ht="14.5" x14ac:dyDescent="0.35">
      <c r="A14549" s="104" t="s">
        <v>2906</v>
      </c>
      <c r="B14549" s="1">
        <v>44314</v>
      </c>
      <c r="C14549">
        <v>1</v>
      </c>
    </row>
    <row r="14550" spans="1:3" ht="14.5" x14ac:dyDescent="0.35">
      <c r="A14550" s="104" t="s">
        <v>3489</v>
      </c>
      <c r="B14550" s="1">
        <v>44314</v>
      </c>
      <c r="C14550">
        <v>4</v>
      </c>
    </row>
    <row r="14551" spans="1:3" ht="14.5" x14ac:dyDescent="0.35">
      <c r="A14551" s="104" t="s">
        <v>1852</v>
      </c>
      <c r="B14551" s="1">
        <v>44314</v>
      </c>
      <c r="C14551">
        <v>4</v>
      </c>
    </row>
    <row r="14552" spans="1:3" ht="14.5" x14ac:dyDescent="0.35">
      <c r="A14552" s="104" t="s">
        <v>213</v>
      </c>
      <c r="B14552" s="1">
        <v>44314</v>
      </c>
      <c r="C14552">
        <v>4</v>
      </c>
    </row>
    <row r="14553" spans="1:3" ht="14.5" x14ac:dyDescent="0.35">
      <c r="A14553" s="104" t="s">
        <v>554</v>
      </c>
      <c r="B14553" s="1">
        <v>44314</v>
      </c>
      <c r="C14553">
        <v>6</v>
      </c>
    </row>
    <row r="14554" spans="1:3" ht="14.5" x14ac:dyDescent="0.35">
      <c r="A14554" s="104" t="s">
        <v>1616</v>
      </c>
      <c r="B14554" s="1">
        <v>44314</v>
      </c>
      <c r="C14554">
        <v>1</v>
      </c>
    </row>
    <row r="14555" spans="1:3" ht="14.5" x14ac:dyDescent="0.35">
      <c r="A14555" s="104" t="s">
        <v>3714</v>
      </c>
      <c r="B14555" s="1">
        <v>44314</v>
      </c>
      <c r="C14555">
        <v>1</v>
      </c>
    </row>
    <row r="14556" spans="1:3" ht="14.5" x14ac:dyDescent="0.35">
      <c r="A14556" s="104" t="s">
        <v>4191</v>
      </c>
      <c r="B14556" s="1">
        <v>44314</v>
      </c>
      <c r="C14556">
        <v>1</v>
      </c>
    </row>
    <row r="14557" spans="1:3" ht="14.5" x14ac:dyDescent="0.35">
      <c r="A14557" s="104" t="s">
        <v>2635</v>
      </c>
      <c r="B14557" s="1">
        <v>44314</v>
      </c>
      <c r="C14557">
        <v>2</v>
      </c>
    </row>
    <row r="14558" spans="1:3" ht="14.5" x14ac:dyDescent="0.35">
      <c r="A14558" s="104" t="s">
        <v>2244</v>
      </c>
      <c r="B14558" s="1">
        <v>44314</v>
      </c>
      <c r="C14558">
        <v>5</v>
      </c>
    </row>
    <row r="14559" spans="1:3" ht="14.5" x14ac:dyDescent="0.35">
      <c r="A14559" s="104" t="s">
        <v>3233</v>
      </c>
      <c r="B14559" s="1">
        <v>44314</v>
      </c>
      <c r="C14559">
        <v>3</v>
      </c>
    </row>
    <row r="14560" spans="1:3" ht="14.5" x14ac:dyDescent="0.35">
      <c r="A14560" s="104" t="s">
        <v>1689</v>
      </c>
      <c r="B14560" s="1">
        <v>44314</v>
      </c>
      <c r="C14560">
        <v>2</v>
      </c>
    </row>
    <row r="14561" spans="1:3" ht="14.5" x14ac:dyDescent="0.35">
      <c r="A14561" s="104" t="s">
        <v>1489</v>
      </c>
      <c r="B14561" s="1">
        <v>44314</v>
      </c>
      <c r="C14561">
        <v>2</v>
      </c>
    </row>
    <row r="14562" spans="1:3" ht="14.5" x14ac:dyDescent="0.35">
      <c r="A14562" s="104" t="s">
        <v>2207</v>
      </c>
      <c r="B14562" s="1">
        <v>44314</v>
      </c>
      <c r="C14562">
        <v>80</v>
      </c>
    </row>
    <row r="14563" spans="1:3" ht="14.5" x14ac:dyDescent="0.35">
      <c r="A14563" s="104" t="s">
        <v>2213</v>
      </c>
      <c r="B14563" s="1">
        <v>44314</v>
      </c>
      <c r="C14563">
        <v>10</v>
      </c>
    </row>
    <row r="14564" spans="1:3" ht="14.5" x14ac:dyDescent="0.35">
      <c r="A14564" s="104" t="s">
        <v>4192</v>
      </c>
      <c r="B14564" s="1">
        <v>44314</v>
      </c>
      <c r="C14564">
        <v>3</v>
      </c>
    </row>
    <row r="14565" spans="1:3" ht="14.5" x14ac:dyDescent="0.35">
      <c r="A14565" s="104" t="s">
        <v>217</v>
      </c>
      <c r="B14565" s="1">
        <v>44314</v>
      </c>
      <c r="C14565">
        <v>50</v>
      </c>
    </row>
    <row r="14566" spans="1:3" ht="14.5" x14ac:dyDescent="0.35">
      <c r="A14566" s="104" t="s">
        <v>4193</v>
      </c>
      <c r="B14566" s="1">
        <v>44314</v>
      </c>
      <c r="C14566">
        <v>4</v>
      </c>
    </row>
    <row r="14567" spans="1:3" ht="14.5" x14ac:dyDescent="0.35">
      <c r="A14567" s="104" t="s">
        <v>1410</v>
      </c>
      <c r="B14567" s="1">
        <v>44314</v>
      </c>
      <c r="C14567">
        <v>100</v>
      </c>
    </row>
    <row r="14568" spans="1:3" ht="14.5" x14ac:dyDescent="0.35">
      <c r="A14568" s="104" t="s">
        <v>1813</v>
      </c>
      <c r="B14568" s="1">
        <v>44314</v>
      </c>
      <c r="C14568">
        <v>100</v>
      </c>
    </row>
    <row r="14569" spans="1:3" ht="14.5" x14ac:dyDescent="0.35">
      <c r="A14569" s="104" t="s">
        <v>4194</v>
      </c>
      <c r="B14569" s="1">
        <v>44314</v>
      </c>
      <c r="C14569">
        <v>100</v>
      </c>
    </row>
    <row r="14570" spans="1:3" ht="14.5" x14ac:dyDescent="0.35">
      <c r="A14570" s="104" t="s">
        <v>2298</v>
      </c>
      <c r="B14570" s="1">
        <v>44314</v>
      </c>
      <c r="C14570">
        <v>20</v>
      </c>
    </row>
    <row r="14571" spans="1:3" ht="14.5" x14ac:dyDescent="0.35">
      <c r="A14571" s="104" t="s">
        <v>1418</v>
      </c>
      <c r="B14571" s="1">
        <v>44314</v>
      </c>
      <c r="C14571">
        <v>320</v>
      </c>
    </row>
    <row r="14572" spans="1:3" ht="14.5" x14ac:dyDescent="0.35">
      <c r="A14572" s="104" t="s">
        <v>1457</v>
      </c>
      <c r="B14572" s="1">
        <v>44314</v>
      </c>
      <c r="C14572">
        <v>100</v>
      </c>
    </row>
    <row r="14573" spans="1:3" ht="14.5" x14ac:dyDescent="0.35">
      <c r="A14573" s="104" t="s">
        <v>1307</v>
      </c>
      <c r="B14573" s="1">
        <v>44314</v>
      </c>
      <c r="C14573">
        <v>200</v>
      </c>
    </row>
    <row r="14574" spans="1:3" ht="14.5" x14ac:dyDescent="0.35">
      <c r="A14574" s="104" t="s">
        <v>1312</v>
      </c>
      <c r="B14574" s="1">
        <v>44314</v>
      </c>
      <c r="C14574">
        <v>100</v>
      </c>
    </row>
    <row r="14575" spans="1:3" ht="14.5" x14ac:dyDescent="0.35">
      <c r="A14575" s="104" t="s">
        <v>3189</v>
      </c>
      <c r="B14575" s="1">
        <v>44314</v>
      </c>
      <c r="C14575">
        <v>20</v>
      </c>
    </row>
    <row r="14576" spans="1:3" ht="14.5" x14ac:dyDescent="0.35">
      <c r="A14576" s="104" t="s">
        <v>3189</v>
      </c>
      <c r="B14576" s="1">
        <v>44314</v>
      </c>
      <c r="C14576">
        <v>14</v>
      </c>
    </row>
    <row r="14577" spans="1:3" ht="14.5" x14ac:dyDescent="0.35">
      <c r="A14577" s="104" t="s">
        <v>3189</v>
      </c>
      <c r="B14577" s="1">
        <v>44314</v>
      </c>
      <c r="C14577">
        <v>16</v>
      </c>
    </row>
    <row r="14578" spans="1:3" ht="14.5" x14ac:dyDescent="0.35">
      <c r="A14578" s="104" t="s">
        <v>3102</v>
      </c>
      <c r="B14578" s="1">
        <v>44314</v>
      </c>
      <c r="C14578">
        <v>1</v>
      </c>
    </row>
    <row r="14579" spans="1:3" ht="14.5" x14ac:dyDescent="0.35">
      <c r="A14579" s="104" t="s">
        <v>1823</v>
      </c>
      <c r="B14579" s="1">
        <v>44314</v>
      </c>
      <c r="C14579">
        <v>160</v>
      </c>
    </row>
    <row r="14580" spans="1:3" ht="14.5" x14ac:dyDescent="0.35">
      <c r="A14580" s="104" t="s">
        <v>2051</v>
      </c>
      <c r="B14580" s="1">
        <v>44314</v>
      </c>
      <c r="C14580">
        <v>3</v>
      </c>
    </row>
    <row r="14581" spans="1:3" ht="14.5" x14ac:dyDescent="0.35">
      <c r="A14581" s="104" t="s">
        <v>1371</v>
      </c>
      <c r="B14581" s="1">
        <v>44314</v>
      </c>
      <c r="C14581">
        <v>10</v>
      </c>
    </row>
    <row r="14582" spans="1:3" ht="14.5" x14ac:dyDescent="0.35">
      <c r="A14582" s="104" t="s">
        <v>1931</v>
      </c>
      <c r="B14582" s="1">
        <v>44314</v>
      </c>
      <c r="C14582">
        <v>4</v>
      </c>
    </row>
    <row r="14583" spans="1:3" ht="14.5" x14ac:dyDescent="0.35">
      <c r="A14583" s="104" t="s">
        <v>1931</v>
      </c>
      <c r="B14583" s="1">
        <v>44314</v>
      </c>
      <c r="C14583">
        <v>60</v>
      </c>
    </row>
    <row r="14584" spans="1:3" ht="14.5" x14ac:dyDescent="0.35">
      <c r="A14584" s="104" t="s">
        <v>3225</v>
      </c>
      <c r="B14584" s="1">
        <v>44314</v>
      </c>
      <c r="C14584">
        <v>2</v>
      </c>
    </row>
    <row r="14585" spans="1:3" ht="14.5" x14ac:dyDescent="0.35">
      <c r="A14585" s="104" t="s">
        <v>1688</v>
      </c>
      <c r="B14585" s="1">
        <v>44314</v>
      </c>
      <c r="C14585">
        <v>32</v>
      </c>
    </row>
    <row r="14586" spans="1:3" ht="14.5" x14ac:dyDescent="0.35">
      <c r="A14586" s="104" t="s">
        <v>1709</v>
      </c>
      <c r="B14586" s="1">
        <v>44314</v>
      </c>
      <c r="C14586">
        <v>5</v>
      </c>
    </row>
    <row r="14587" spans="1:3" ht="14.5" x14ac:dyDescent="0.35">
      <c r="A14587" s="104" t="s">
        <v>1709</v>
      </c>
      <c r="B14587" s="1">
        <v>44314</v>
      </c>
      <c r="C14587">
        <v>59</v>
      </c>
    </row>
    <row r="14588" spans="1:3" ht="14.5" x14ac:dyDescent="0.35">
      <c r="A14588" s="104" t="s">
        <v>1941</v>
      </c>
      <c r="B14588" s="1">
        <v>44314</v>
      </c>
      <c r="C14588">
        <v>16</v>
      </c>
    </row>
    <row r="14589" spans="1:3" ht="14.5" x14ac:dyDescent="0.35">
      <c r="A14589" s="104" t="s">
        <v>2339</v>
      </c>
      <c r="B14589" s="1">
        <v>44314</v>
      </c>
      <c r="C14589">
        <v>32</v>
      </c>
    </row>
    <row r="14590" spans="1:3" ht="14.5" x14ac:dyDescent="0.35">
      <c r="A14590" s="104" t="s">
        <v>2014</v>
      </c>
      <c r="B14590" s="1">
        <v>44314</v>
      </c>
      <c r="C14590">
        <v>48</v>
      </c>
    </row>
    <row r="14591" spans="1:3" ht="14.5" x14ac:dyDescent="0.35">
      <c r="A14591" s="104" t="s">
        <v>1013</v>
      </c>
      <c r="B14591" s="1">
        <v>44314</v>
      </c>
      <c r="C14591">
        <v>50</v>
      </c>
    </row>
    <row r="14592" spans="1:3" ht="14.5" x14ac:dyDescent="0.35">
      <c r="A14592" s="104" t="s">
        <v>1014</v>
      </c>
      <c r="B14592" s="1">
        <v>44314</v>
      </c>
      <c r="C14592">
        <v>50</v>
      </c>
    </row>
    <row r="14593" spans="1:3" ht="14.5" x14ac:dyDescent="0.35">
      <c r="A14593" s="104" t="s">
        <v>228</v>
      </c>
      <c r="B14593" s="1">
        <v>44314</v>
      </c>
      <c r="C14593">
        <v>50</v>
      </c>
    </row>
    <row r="14594" spans="1:3" ht="14.5" x14ac:dyDescent="0.35">
      <c r="A14594" s="104" t="s">
        <v>219</v>
      </c>
      <c r="B14594" s="1">
        <v>44314</v>
      </c>
      <c r="C14594">
        <v>50</v>
      </c>
    </row>
    <row r="14595" spans="1:3" ht="14.5" x14ac:dyDescent="0.35">
      <c r="A14595" s="104" t="s">
        <v>1015</v>
      </c>
      <c r="B14595" s="1">
        <v>44314</v>
      </c>
      <c r="C14595">
        <v>50</v>
      </c>
    </row>
    <row r="14596" spans="1:3" ht="14.5" x14ac:dyDescent="0.35">
      <c r="A14596" s="104" t="s">
        <v>1016</v>
      </c>
      <c r="B14596" s="1">
        <v>44314</v>
      </c>
      <c r="C14596">
        <v>50</v>
      </c>
    </row>
    <row r="14597" spans="1:3" ht="14.5" x14ac:dyDescent="0.35">
      <c r="A14597" s="104" t="s">
        <v>2295</v>
      </c>
      <c r="B14597" s="1">
        <v>44314</v>
      </c>
      <c r="C14597">
        <v>1</v>
      </c>
    </row>
    <row r="14598" spans="1:3" ht="14.5" x14ac:dyDescent="0.35">
      <c r="A14598" s="104" t="s">
        <v>1530</v>
      </c>
      <c r="B14598" s="1">
        <v>44314</v>
      </c>
      <c r="C14598">
        <v>1</v>
      </c>
    </row>
    <row r="14599" spans="1:3" ht="14.5" x14ac:dyDescent="0.35">
      <c r="A14599" s="104" t="s">
        <v>3330</v>
      </c>
      <c r="B14599" s="1">
        <v>44314</v>
      </c>
      <c r="C14599">
        <v>2</v>
      </c>
    </row>
    <row r="14600" spans="1:3" ht="14.5" x14ac:dyDescent="0.35">
      <c r="A14600" s="104" t="s">
        <v>2943</v>
      </c>
      <c r="B14600" s="1">
        <v>44314</v>
      </c>
      <c r="C14600">
        <v>1</v>
      </c>
    </row>
    <row r="14601" spans="1:3" ht="14.5" x14ac:dyDescent="0.35">
      <c r="A14601" s="104" t="s">
        <v>93</v>
      </c>
      <c r="B14601" s="1">
        <v>44314</v>
      </c>
      <c r="C14601">
        <v>1</v>
      </c>
    </row>
    <row r="14602" spans="1:3" ht="14.5" x14ac:dyDescent="0.35">
      <c r="A14602" s="104" t="s">
        <v>1866</v>
      </c>
      <c r="B14602" s="1">
        <v>44314</v>
      </c>
      <c r="C14602">
        <v>48</v>
      </c>
    </row>
    <row r="14603" spans="1:3" ht="14.5" x14ac:dyDescent="0.35">
      <c r="A14603" s="104" t="s">
        <v>2160</v>
      </c>
      <c r="B14603" s="1">
        <v>44314</v>
      </c>
      <c r="C14603">
        <v>8</v>
      </c>
    </row>
    <row r="14604" spans="1:3" ht="14.5" x14ac:dyDescent="0.35">
      <c r="A14604" s="104" t="s">
        <v>3242</v>
      </c>
      <c r="B14604" s="1">
        <v>44314</v>
      </c>
      <c r="C14604">
        <v>3</v>
      </c>
    </row>
    <row r="14605" spans="1:3" ht="14.5" x14ac:dyDescent="0.35">
      <c r="A14605" s="104" t="s">
        <v>4079</v>
      </c>
      <c r="B14605" s="1">
        <v>44314</v>
      </c>
      <c r="C14605">
        <v>2</v>
      </c>
    </row>
    <row r="14606" spans="1:3" ht="14.5" x14ac:dyDescent="0.35">
      <c r="A14606" s="104" t="s">
        <v>1942</v>
      </c>
      <c r="B14606" s="1">
        <v>44314</v>
      </c>
      <c r="C14606">
        <v>16</v>
      </c>
    </row>
    <row r="14607" spans="1:3" ht="14.5" x14ac:dyDescent="0.35">
      <c r="A14607" s="104" t="s">
        <v>2227</v>
      </c>
      <c r="B14607" s="1">
        <v>44314</v>
      </c>
      <c r="C14607">
        <v>16</v>
      </c>
    </row>
    <row r="14608" spans="1:3" ht="14.5" x14ac:dyDescent="0.35">
      <c r="A14608" s="104" t="s">
        <v>2157</v>
      </c>
      <c r="B14608" s="1">
        <v>44314</v>
      </c>
      <c r="C14608">
        <v>40</v>
      </c>
    </row>
    <row r="14609" spans="1:3" ht="14.5" x14ac:dyDescent="0.35">
      <c r="A14609" s="104" t="s">
        <v>1951</v>
      </c>
      <c r="B14609" s="1">
        <v>44314</v>
      </c>
      <c r="C14609">
        <v>2</v>
      </c>
    </row>
    <row r="14610" spans="1:3" ht="14.5" x14ac:dyDescent="0.35">
      <c r="A14610" s="104" t="s">
        <v>2568</v>
      </c>
      <c r="B14610" s="1">
        <v>44314</v>
      </c>
      <c r="C14610">
        <v>4</v>
      </c>
    </row>
    <row r="14611" spans="1:3" ht="14.5" x14ac:dyDescent="0.35">
      <c r="A14611" s="104" t="s">
        <v>3012</v>
      </c>
      <c r="B14611" s="1">
        <v>44314</v>
      </c>
      <c r="C14611">
        <v>8</v>
      </c>
    </row>
    <row r="14612" spans="1:3" ht="14.5" x14ac:dyDescent="0.35">
      <c r="A14612" s="104" t="s">
        <v>2816</v>
      </c>
      <c r="B14612" s="1">
        <v>44314</v>
      </c>
      <c r="C14612">
        <v>2</v>
      </c>
    </row>
    <row r="14613" spans="1:3" ht="14.5" x14ac:dyDescent="0.35">
      <c r="A14613" s="104" t="s">
        <v>2560</v>
      </c>
      <c r="B14613" s="1">
        <v>44314</v>
      </c>
      <c r="C14613">
        <v>1</v>
      </c>
    </row>
    <row r="14614" spans="1:3" ht="14.5" x14ac:dyDescent="0.35">
      <c r="A14614" s="104" t="s">
        <v>1680</v>
      </c>
      <c r="B14614" s="1">
        <v>44314</v>
      </c>
      <c r="C14614">
        <v>48</v>
      </c>
    </row>
    <row r="14615" spans="1:3" ht="14.5" x14ac:dyDescent="0.35">
      <c r="A14615" s="104" t="s">
        <v>1586</v>
      </c>
      <c r="B14615" s="1">
        <v>44314</v>
      </c>
      <c r="C14615">
        <v>48</v>
      </c>
    </row>
    <row r="14616" spans="1:3" ht="14.5" x14ac:dyDescent="0.35">
      <c r="A14616" s="104" t="s">
        <v>2756</v>
      </c>
      <c r="B14616" s="1">
        <v>44314</v>
      </c>
      <c r="C14616">
        <v>12</v>
      </c>
    </row>
    <row r="14617" spans="1:3" ht="14.5" x14ac:dyDescent="0.35">
      <c r="A14617" s="104" t="s">
        <v>1421</v>
      </c>
      <c r="B14617" s="1">
        <v>44314</v>
      </c>
      <c r="C14617">
        <v>160</v>
      </c>
    </row>
    <row r="14618" spans="1:3" ht="14.5" x14ac:dyDescent="0.35">
      <c r="A14618" s="104" t="s">
        <v>1679</v>
      </c>
      <c r="B14618" s="1">
        <v>44314</v>
      </c>
      <c r="C14618">
        <v>32</v>
      </c>
    </row>
    <row r="14619" spans="1:3" ht="14.5" x14ac:dyDescent="0.35">
      <c r="A14619" s="104" t="s">
        <v>1456</v>
      </c>
      <c r="B14619" s="1">
        <v>44314</v>
      </c>
      <c r="C14619">
        <v>32</v>
      </c>
    </row>
    <row r="14620" spans="1:3" ht="14.5" x14ac:dyDescent="0.35">
      <c r="A14620" s="104" t="s">
        <v>1346</v>
      </c>
      <c r="B14620" s="1">
        <v>44314</v>
      </c>
      <c r="C14620">
        <v>268</v>
      </c>
    </row>
    <row r="14621" spans="1:3" ht="14.5" x14ac:dyDescent="0.35">
      <c r="A14621" s="104" t="s">
        <v>1346</v>
      </c>
      <c r="B14621" s="1">
        <v>44314</v>
      </c>
      <c r="C14621">
        <v>52</v>
      </c>
    </row>
    <row r="14622" spans="1:3" ht="14.5" x14ac:dyDescent="0.35">
      <c r="A14622" s="104" t="s">
        <v>3119</v>
      </c>
      <c r="B14622" s="1">
        <v>44314</v>
      </c>
      <c r="C14622">
        <v>1</v>
      </c>
    </row>
    <row r="14623" spans="1:3" ht="14.5" x14ac:dyDescent="0.35">
      <c r="A14623" s="104" t="s">
        <v>538</v>
      </c>
      <c r="B14623" s="1">
        <v>44314</v>
      </c>
      <c r="C14623">
        <v>1</v>
      </c>
    </row>
    <row r="14624" spans="1:3" ht="14.5" x14ac:dyDescent="0.35">
      <c r="A14624" s="104" t="s">
        <v>390</v>
      </c>
      <c r="B14624" s="1">
        <v>44314</v>
      </c>
      <c r="C14624">
        <v>6</v>
      </c>
    </row>
    <row r="14625" spans="1:3" ht="14.5" x14ac:dyDescent="0.35">
      <c r="A14625" s="104" t="s">
        <v>1017</v>
      </c>
      <c r="B14625" s="1">
        <v>44314</v>
      </c>
      <c r="C14625">
        <v>1</v>
      </c>
    </row>
    <row r="14626" spans="1:3" ht="14.5" x14ac:dyDescent="0.35">
      <c r="A14626" s="104" t="s">
        <v>1017</v>
      </c>
      <c r="B14626" s="1">
        <v>44314</v>
      </c>
      <c r="C14626">
        <v>7</v>
      </c>
    </row>
    <row r="14627" spans="1:3" ht="14.5" x14ac:dyDescent="0.35">
      <c r="A14627" s="104" t="s">
        <v>126</v>
      </c>
      <c r="B14627" s="1">
        <v>44314</v>
      </c>
      <c r="C14627">
        <v>10</v>
      </c>
    </row>
    <row r="14628" spans="1:3" ht="14.5" x14ac:dyDescent="0.35">
      <c r="A14628" s="104" t="s">
        <v>1356</v>
      </c>
      <c r="B14628" s="1">
        <v>44314</v>
      </c>
      <c r="C14628">
        <v>24</v>
      </c>
    </row>
    <row r="14629" spans="1:3" ht="14.5" x14ac:dyDescent="0.35">
      <c r="A14629" s="104" t="s">
        <v>89</v>
      </c>
      <c r="B14629" s="1">
        <v>44314</v>
      </c>
      <c r="C14629">
        <v>8</v>
      </c>
    </row>
    <row r="14630" spans="1:3" ht="14.5" x14ac:dyDescent="0.35">
      <c r="A14630" s="104" t="s">
        <v>382</v>
      </c>
      <c r="B14630" s="1">
        <v>44314</v>
      </c>
      <c r="C14630">
        <v>4</v>
      </c>
    </row>
    <row r="14631" spans="1:3" ht="14.5" x14ac:dyDescent="0.35">
      <c r="A14631" s="104" t="s">
        <v>312</v>
      </c>
      <c r="B14631" s="1">
        <v>44314</v>
      </c>
      <c r="C14631">
        <v>10</v>
      </c>
    </row>
    <row r="14632" spans="1:3" ht="14.5" x14ac:dyDescent="0.35">
      <c r="A14632" s="104" t="s">
        <v>4195</v>
      </c>
      <c r="B14632" s="1">
        <v>44314</v>
      </c>
      <c r="C14632">
        <v>16</v>
      </c>
    </row>
    <row r="14633" spans="1:3" ht="14.5" x14ac:dyDescent="0.35">
      <c r="A14633" s="104" t="s">
        <v>3823</v>
      </c>
      <c r="B14633" s="1">
        <v>44314</v>
      </c>
      <c r="C14633">
        <v>2</v>
      </c>
    </row>
    <row r="14634" spans="1:3" ht="14.5" x14ac:dyDescent="0.35">
      <c r="A14634" s="104" t="s">
        <v>3464</v>
      </c>
      <c r="B14634" s="1">
        <v>44314</v>
      </c>
      <c r="C14634">
        <v>8</v>
      </c>
    </row>
    <row r="14635" spans="1:3" ht="14.5" x14ac:dyDescent="0.35">
      <c r="A14635" s="104" t="s">
        <v>2787</v>
      </c>
      <c r="B14635" s="1">
        <v>44314</v>
      </c>
      <c r="C14635">
        <v>1</v>
      </c>
    </row>
    <row r="14636" spans="1:3" ht="14.5" x14ac:dyDescent="0.35">
      <c r="A14636" s="104" t="s">
        <v>1563</v>
      </c>
      <c r="B14636" s="1">
        <v>44314</v>
      </c>
      <c r="C14636">
        <v>100</v>
      </c>
    </row>
    <row r="14637" spans="1:3" ht="14.5" x14ac:dyDescent="0.35">
      <c r="A14637" s="104" t="s">
        <v>3489</v>
      </c>
      <c r="B14637" s="1">
        <v>44314</v>
      </c>
      <c r="C14637">
        <v>4</v>
      </c>
    </row>
    <row r="14638" spans="1:3" ht="14.5" x14ac:dyDescent="0.35">
      <c r="A14638" s="104" t="s">
        <v>3624</v>
      </c>
      <c r="B14638" s="1">
        <v>44314</v>
      </c>
      <c r="C14638">
        <v>1</v>
      </c>
    </row>
    <row r="14639" spans="1:3" ht="14.5" x14ac:dyDescent="0.35">
      <c r="A14639" s="104" t="s">
        <v>1852</v>
      </c>
      <c r="B14639" s="1">
        <v>44314</v>
      </c>
      <c r="C14639">
        <v>4</v>
      </c>
    </row>
    <row r="14640" spans="1:3" ht="14.5" x14ac:dyDescent="0.35">
      <c r="A14640" s="104" t="s">
        <v>213</v>
      </c>
      <c r="B14640" s="1">
        <v>44314</v>
      </c>
      <c r="C14640">
        <v>4</v>
      </c>
    </row>
    <row r="14641" spans="1:3" ht="14.5" x14ac:dyDescent="0.35">
      <c r="A14641" s="104" t="s">
        <v>27</v>
      </c>
      <c r="B14641" s="1">
        <v>44314</v>
      </c>
      <c r="C14641">
        <v>3</v>
      </c>
    </row>
    <row r="14642" spans="1:3" ht="14.5" x14ac:dyDescent="0.35">
      <c r="A14642" s="104" t="s">
        <v>554</v>
      </c>
      <c r="B14642" s="1">
        <v>44314</v>
      </c>
      <c r="C14642">
        <v>6</v>
      </c>
    </row>
    <row r="14643" spans="1:3" ht="14.5" x14ac:dyDescent="0.35">
      <c r="A14643" s="104" t="s">
        <v>2774</v>
      </c>
      <c r="B14643" s="1">
        <v>44314</v>
      </c>
      <c r="C14643">
        <v>8</v>
      </c>
    </row>
    <row r="14644" spans="1:3" ht="14.5" x14ac:dyDescent="0.35">
      <c r="A14644" s="104" t="s">
        <v>1958</v>
      </c>
      <c r="B14644" s="1">
        <v>44314</v>
      </c>
      <c r="C14644">
        <v>8</v>
      </c>
    </row>
    <row r="14645" spans="1:3" ht="14.5" x14ac:dyDescent="0.35">
      <c r="A14645" s="104" t="s">
        <v>4196</v>
      </c>
      <c r="B14645" s="1">
        <v>44314</v>
      </c>
      <c r="C14645">
        <v>16</v>
      </c>
    </row>
    <row r="14646" spans="1:3" ht="14.5" x14ac:dyDescent="0.35">
      <c r="A14646" s="104" t="s">
        <v>2835</v>
      </c>
      <c r="B14646" s="1">
        <v>44314</v>
      </c>
      <c r="C14646">
        <v>1</v>
      </c>
    </row>
    <row r="14647" spans="1:3" ht="14.5" x14ac:dyDescent="0.35">
      <c r="A14647" s="104" t="s">
        <v>4037</v>
      </c>
      <c r="B14647" s="1">
        <v>44314</v>
      </c>
      <c r="C14647">
        <v>1</v>
      </c>
    </row>
    <row r="14648" spans="1:3" ht="14.5" x14ac:dyDescent="0.35">
      <c r="A14648" s="104" t="s">
        <v>3347</v>
      </c>
      <c r="B14648" s="1">
        <v>44314</v>
      </c>
      <c r="C14648">
        <v>1</v>
      </c>
    </row>
    <row r="14649" spans="1:3" ht="14.5" x14ac:dyDescent="0.35">
      <c r="A14649" s="104" t="s">
        <v>2303</v>
      </c>
      <c r="B14649" s="1">
        <v>44314</v>
      </c>
      <c r="C14649">
        <v>1</v>
      </c>
    </row>
    <row r="14650" spans="1:3" ht="14.5" x14ac:dyDescent="0.35">
      <c r="A14650" s="104" t="s">
        <v>1459</v>
      </c>
      <c r="B14650" s="1">
        <v>44314</v>
      </c>
      <c r="C14650">
        <v>12</v>
      </c>
    </row>
    <row r="14651" spans="1:3" ht="14.5" x14ac:dyDescent="0.35">
      <c r="A14651" s="104" t="s">
        <v>2763</v>
      </c>
      <c r="B14651" s="1">
        <v>44314</v>
      </c>
      <c r="C14651">
        <v>1</v>
      </c>
    </row>
    <row r="14652" spans="1:3" ht="14.5" x14ac:dyDescent="0.35">
      <c r="A14652" s="104" t="s">
        <v>3235</v>
      </c>
      <c r="B14652" s="1">
        <v>44314</v>
      </c>
      <c r="C14652">
        <v>1</v>
      </c>
    </row>
    <row r="14653" spans="1:3" ht="14.5" x14ac:dyDescent="0.35">
      <c r="A14653" s="104" t="s">
        <v>1485</v>
      </c>
      <c r="B14653" s="1">
        <v>44314</v>
      </c>
      <c r="C14653">
        <v>1</v>
      </c>
    </row>
    <row r="14654" spans="1:3" ht="14.5" x14ac:dyDescent="0.35">
      <c r="A14654" s="104" t="s">
        <v>1287</v>
      </c>
      <c r="B14654" s="1">
        <v>44314</v>
      </c>
      <c r="C14654">
        <v>1000</v>
      </c>
    </row>
    <row r="14655" spans="1:3" ht="14.5" x14ac:dyDescent="0.35">
      <c r="A14655" s="104" t="s">
        <v>4197</v>
      </c>
      <c r="B14655" s="1">
        <v>44314</v>
      </c>
      <c r="C14655">
        <v>1</v>
      </c>
    </row>
    <row r="14656" spans="1:3" ht="14.5" x14ac:dyDescent="0.35">
      <c r="A14656" s="104" t="s">
        <v>2963</v>
      </c>
      <c r="B14656" s="1">
        <v>44314</v>
      </c>
      <c r="C14656">
        <v>8</v>
      </c>
    </row>
    <row r="14657" spans="1:3" ht="14.5" x14ac:dyDescent="0.35">
      <c r="A14657" s="104" t="s">
        <v>3073</v>
      </c>
      <c r="B14657" s="1">
        <v>44314</v>
      </c>
      <c r="C14657">
        <v>8</v>
      </c>
    </row>
    <row r="14658" spans="1:3" ht="14.5" x14ac:dyDescent="0.35">
      <c r="A14658" s="104" t="s">
        <v>3647</v>
      </c>
      <c r="B14658" s="1">
        <v>44314</v>
      </c>
      <c r="C14658">
        <v>8</v>
      </c>
    </row>
    <row r="14659" spans="1:3" ht="14.5" x14ac:dyDescent="0.35">
      <c r="A14659" s="104" t="s">
        <v>1018</v>
      </c>
      <c r="B14659" s="1">
        <v>44314</v>
      </c>
      <c r="C14659">
        <v>1</v>
      </c>
    </row>
    <row r="14660" spans="1:3" ht="14.5" x14ac:dyDescent="0.35">
      <c r="A14660" s="104" t="s">
        <v>2213</v>
      </c>
      <c r="B14660" s="1">
        <v>44314</v>
      </c>
      <c r="C14660">
        <v>1</v>
      </c>
    </row>
    <row r="14661" spans="1:3" ht="14.5" x14ac:dyDescent="0.35">
      <c r="A14661" s="104" t="s">
        <v>3465</v>
      </c>
      <c r="B14661" s="1">
        <v>44315</v>
      </c>
      <c r="C14661">
        <v>12</v>
      </c>
    </row>
    <row r="14662" spans="1:3" ht="14.5" x14ac:dyDescent="0.35">
      <c r="A14662" s="104" t="s">
        <v>3764</v>
      </c>
      <c r="B14662" s="1">
        <v>44315</v>
      </c>
      <c r="C14662">
        <v>4</v>
      </c>
    </row>
    <row r="14663" spans="1:3" ht="14.5" x14ac:dyDescent="0.35">
      <c r="A14663" s="104" t="s">
        <v>161</v>
      </c>
      <c r="B14663" s="1">
        <v>44315</v>
      </c>
      <c r="C14663">
        <v>1</v>
      </c>
    </row>
    <row r="14664" spans="1:3" ht="14.5" x14ac:dyDescent="0.35">
      <c r="A14664" s="104" t="s">
        <v>246</v>
      </c>
      <c r="B14664" s="1">
        <v>44315</v>
      </c>
      <c r="C14664">
        <v>1</v>
      </c>
    </row>
    <row r="14665" spans="1:3" ht="14.5" x14ac:dyDescent="0.35">
      <c r="A14665" s="104" t="s">
        <v>567</v>
      </c>
      <c r="B14665" s="1">
        <v>44315</v>
      </c>
      <c r="C14665">
        <v>1</v>
      </c>
    </row>
    <row r="14666" spans="1:3" ht="14.5" x14ac:dyDescent="0.35">
      <c r="A14666" s="104" t="s">
        <v>242</v>
      </c>
      <c r="B14666" s="1">
        <v>44315</v>
      </c>
      <c r="C14666">
        <v>1</v>
      </c>
    </row>
    <row r="14667" spans="1:3" ht="14.5" x14ac:dyDescent="0.35">
      <c r="A14667" s="104" t="s">
        <v>41</v>
      </c>
      <c r="B14667" s="1">
        <v>44315</v>
      </c>
      <c r="C14667">
        <v>1</v>
      </c>
    </row>
    <row r="14668" spans="1:3" ht="14.5" x14ac:dyDescent="0.35">
      <c r="A14668" s="104" t="s">
        <v>1356</v>
      </c>
      <c r="B14668" s="1">
        <v>44315</v>
      </c>
      <c r="C14668">
        <v>40</v>
      </c>
    </row>
    <row r="14669" spans="1:3" ht="14.5" x14ac:dyDescent="0.35">
      <c r="A14669" s="104" t="s">
        <v>568</v>
      </c>
      <c r="B14669" s="1">
        <v>44315</v>
      </c>
      <c r="C14669">
        <v>8</v>
      </c>
    </row>
    <row r="14670" spans="1:3" ht="14.5" x14ac:dyDescent="0.35">
      <c r="A14670" s="104" t="s">
        <v>1802</v>
      </c>
      <c r="B14670" s="1">
        <v>44315</v>
      </c>
      <c r="C14670">
        <v>16</v>
      </c>
    </row>
    <row r="14671" spans="1:3" ht="14.5" x14ac:dyDescent="0.35">
      <c r="A14671" s="104" t="s">
        <v>49</v>
      </c>
      <c r="B14671" s="1">
        <v>44315</v>
      </c>
      <c r="C14671">
        <v>4</v>
      </c>
    </row>
    <row r="14672" spans="1:3" ht="14.5" x14ac:dyDescent="0.35">
      <c r="A14672" s="104" t="s">
        <v>1371</v>
      </c>
      <c r="B14672" s="1">
        <v>44315</v>
      </c>
      <c r="C14672">
        <v>1</v>
      </c>
    </row>
    <row r="14673" spans="1:3" ht="14.5" x14ac:dyDescent="0.35">
      <c r="A14673" s="104" t="s">
        <v>2228</v>
      </c>
      <c r="B14673" s="1">
        <v>44315</v>
      </c>
      <c r="C14673">
        <v>1</v>
      </c>
    </row>
    <row r="14674" spans="1:3" ht="14.5" x14ac:dyDescent="0.35">
      <c r="A14674" s="104" t="s">
        <v>2362</v>
      </c>
      <c r="B14674" s="1">
        <v>44315</v>
      </c>
      <c r="C14674">
        <v>16</v>
      </c>
    </row>
    <row r="14675" spans="1:3" ht="14.5" x14ac:dyDescent="0.35">
      <c r="A14675" s="104" t="s">
        <v>2354</v>
      </c>
      <c r="B14675" s="1">
        <v>44315</v>
      </c>
      <c r="C14675">
        <v>12</v>
      </c>
    </row>
    <row r="14676" spans="1:3" ht="14.5" x14ac:dyDescent="0.35">
      <c r="A14676" s="104" t="s">
        <v>270</v>
      </c>
      <c r="B14676" s="1">
        <v>44315</v>
      </c>
      <c r="C14676">
        <v>4</v>
      </c>
    </row>
    <row r="14677" spans="1:3" ht="14.5" x14ac:dyDescent="0.35">
      <c r="A14677" s="104" t="s">
        <v>1762</v>
      </c>
      <c r="B14677" s="1">
        <v>44315</v>
      </c>
      <c r="C14677">
        <v>8</v>
      </c>
    </row>
    <row r="14678" spans="1:3" ht="14.5" x14ac:dyDescent="0.35">
      <c r="A14678" s="104" t="s">
        <v>1716</v>
      </c>
      <c r="B14678" s="1">
        <v>44315</v>
      </c>
      <c r="C14678">
        <v>8</v>
      </c>
    </row>
    <row r="14679" spans="1:3" ht="14.5" x14ac:dyDescent="0.35">
      <c r="A14679" s="104" t="s">
        <v>391</v>
      </c>
      <c r="B14679" s="1">
        <v>44315</v>
      </c>
      <c r="C14679">
        <v>2</v>
      </c>
    </row>
    <row r="14680" spans="1:3" ht="14.5" x14ac:dyDescent="0.35">
      <c r="A14680" s="104" t="s">
        <v>3248</v>
      </c>
      <c r="B14680" s="1">
        <v>44315</v>
      </c>
      <c r="C14680">
        <v>8</v>
      </c>
    </row>
    <row r="14681" spans="1:3" ht="14.5" x14ac:dyDescent="0.35">
      <c r="A14681" s="104" t="s">
        <v>1411</v>
      </c>
      <c r="B14681" s="1">
        <v>44315</v>
      </c>
      <c r="C14681">
        <v>8</v>
      </c>
    </row>
    <row r="14682" spans="1:3" ht="14.5" x14ac:dyDescent="0.35">
      <c r="A14682" s="104" t="s">
        <v>1415</v>
      </c>
      <c r="B14682" s="1">
        <v>44315</v>
      </c>
      <c r="C14682">
        <v>8</v>
      </c>
    </row>
    <row r="14683" spans="1:3" ht="14.5" x14ac:dyDescent="0.35">
      <c r="A14683" s="104" t="s">
        <v>3607</v>
      </c>
      <c r="B14683" s="1">
        <v>44315</v>
      </c>
      <c r="C14683">
        <v>6</v>
      </c>
    </row>
    <row r="14684" spans="1:3" ht="14.5" x14ac:dyDescent="0.35">
      <c r="A14684" s="104" t="s">
        <v>2880</v>
      </c>
      <c r="B14684" s="1">
        <v>44315</v>
      </c>
      <c r="C14684">
        <v>2</v>
      </c>
    </row>
    <row r="14685" spans="1:3" ht="14.5" x14ac:dyDescent="0.35">
      <c r="A14685" s="104" t="s">
        <v>1948</v>
      </c>
      <c r="B14685" s="1">
        <v>44315</v>
      </c>
      <c r="C14685">
        <v>8</v>
      </c>
    </row>
    <row r="14686" spans="1:3" ht="14.5" x14ac:dyDescent="0.35">
      <c r="A14686" s="104" t="s">
        <v>2925</v>
      </c>
      <c r="B14686" s="1">
        <v>44315</v>
      </c>
      <c r="C14686">
        <v>6</v>
      </c>
    </row>
    <row r="14687" spans="1:3" ht="14.5" x14ac:dyDescent="0.35">
      <c r="A14687" s="104" t="s">
        <v>3010</v>
      </c>
      <c r="B14687" s="1">
        <v>44315</v>
      </c>
      <c r="C14687">
        <v>16</v>
      </c>
    </row>
    <row r="14688" spans="1:3" ht="14.5" x14ac:dyDescent="0.35">
      <c r="A14688" s="104" t="s">
        <v>2047</v>
      </c>
      <c r="B14688" s="1">
        <v>44315</v>
      </c>
      <c r="C14688">
        <v>8</v>
      </c>
    </row>
    <row r="14689" spans="1:3" ht="14.5" x14ac:dyDescent="0.35">
      <c r="A14689" s="104" t="s">
        <v>2284</v>
      </c>
      <c r="B14689" s="1">
        <v>44315</v>
      </c>
      <c r="C14689">
        <v>8</v>
      </c>
    </row>
    <row r="14690" spans="1:3" ht="14.5" x14ac:dyDescent="0.35">
      <c r="A14690" s="104" t="s">
        <v>1959</v>
      </c>
      <c r="B14690" s="1">
        <v>44315</v>
      </c>
      <c r="C14690">
        <v>2</v>
      </c>
    </row>
    <row r="14691" spans="1:3" ht="14.5" x14ac:dyDescent="0.35">
      <c r="A14691" s="104" t="s">
        <v>2305</v>
      </c>
      <c r="B14691" s="1">
        <v>44315</v>
      </c>
      <c r="C14691">
        <v>16</v>
      </c>
    </row>
    <row r="14692" spans="1:3" ht="14.5" x14ac:dyDescent="0.35">
      <c r="A14692" s="104" t="s">
        <v>3786</v>
      </c>
      <c r="B14692" s="1">
        <v>44315</v>
      </c>
      <c r="C14692">
        <v>12</v>
      </c>
    </row>
    <row r="14693" spans="1:3" ht="14.5" x14ac:dyDescent="0.35">
      <c r="A14693" s="104" t="s">
        <v>3488</v>
      </c>
      <c r="B14693" s="1">
        <v>44315</v>
      </c>
      <c r="C14693">
        <v>8</v>
      </c>
    </row>
    <row r="14694" spans="1:3" ht="14.5" x14ac:dyDescent="0.35">
      <c r="A14694" s="104" t="s">
        <v>1870</v>
      </c>
      <c r="B14694" s="1">
        <v>44315</v>
      </c>
      <c r="C14694">
        <v>16</v>
      </c>
    </row>
    <row r="14695" spans="1:3" ht="14.5" x14ac:dyDescent="0.35">
      <c r="A14695" s="104" t="s">
        <v>3047</v>
      </c>
      <c r="B14695" s="1">
        <v>44315</v>
      </c>
      <c r="C14695">
        <v>6</v>
      </c>
    </row>
    <row r="14696" spans="1:3" ht="14.5" x14ac:dyDescent="0.35">
      <c r="A14696" s="104" t="s">
        <v>1440</v>
      </c>
      <c r="B14696" s="1">
        <v>44315</v>
      </c>
      <c r="C14696">
        <v>6</v>
      </c>
    </row>
    <row r="14697" spans="1:3" ht="14.5" x14ac:dyDescent="0.35">
      <c r="A14697" s="104" t="s">
        <v>1566</v>
      </c>
      <c r="B14697" s="1">
        <v>44315</v>
      </c>
      <c r="C14697">
        <v>4</v>
      </c>
    </row>
    <row r="14698" spans="1:3" ht="14.5" x14ac:dyDescent="0.35">
      <c r="A14698" s="104" t="s">
        <v>1710</v>
      </c>
      <c r="B14698" s="1">
        <v>44315</v>
      </c>
      <c r="C14698">
        <v>16</v>
      </c>
    </row>
    <row r="14699" spans="1:3" ht="14.5" x14ac:dyDescent="0.35">
      <c r="A14699" s="104" t="s">
        <v>1444</v>
      </c>
      <c r="B14699" s="1">
        <v>44315</v>
      </c>
      <c r="C14699">
        <v>16</v>
      </c>
    </row>
    <row r="14700" spans="1:3" ht="14.5" x14ac:dyDescent="0.35">
      <c r="A14700" s="104" t="s">
        <v>1446</v>
      </c>
      <c r="B14700" s="1">
        <v>44315</v>
      </c>
      <c r="C14700">
        <v>6</v>
      </c>
    </row>
    <row r="14701" spans="1:3" ht="14.5" x14ac:dyDescent="0.35">
      <c r="A14701" s="104" t="s">
        <v>60</v>
      </c>
      <c r="B14701" s="1">
        <v>44315</v>
      </c>
      <c r="C14701">
        <v>1</v>
      </c>
    </row>
    <row r="14702" spans="1:3" ht="14.5" x14ac:dyDescent="0.35">
      <c r="A14702" s="104" t="s">
        <v>1826</v>
      </c>
      <c r="B14702" s="1">
        <v>44315</v>
      </c>
      <c r="C14702">
        <v>8</v>
      </c>
    </row>
    <row r="14703" spans="1:3" ht="14.5" x14ac:dyDescent="0.35">
      <c r="A14703" s="104" t="s">
        <v>1468</v>
      </c>
      <c r="B14703" s="1">
        <v>44315</v>
      </c>
      <c r="C14703">
        <v>8</v>
      </c>
    </row>
    <row r="14704" spans="1:3" ht="14.5" x14ac:dyDescent="0.35">
      <c r="A14704" s="104" t="s">
        <v>1470</v>
      </c>
      <c r="B14704" s="1">
        <v>44315</v>
      </c>
      <c r="C14704">
        <v>12</v>
      </c>
    </row>
    <row r="14705" spans="1:3" ht="14.5" x14ac:dyDescent="0.35">
      <c r="A14705" s="104" t="s">
        <v>1314</v>
      </c>
      <c r="B14705" s="1">
        <v>44315</v>
      </c>
      <c r="C14705">
        <v>50</v>
      </c>
    </row>
    <row r="14706" spans="1:3" ht="14.5" x14ac:dyDescent="0.35">
      <c r="A14706" s="104" t="s">
        <v>4198</v>
      </c>
      <c r="B14706" s="1">
        <v>44315</v>
      </c>
      <c r="C14706">
        <v>2</v>
      </c>
    </row>
    <row r="14707" spans="1:3" ht="14.5" x14ac:dyDescent="0.35">
      <c r="A14707" s="104" t="s">
        <v>2786</v>
      </c>
      <c r="B14707" s="1">
        <v>44315</v>
      </c>
      <c r="C14707">
        <v>2</v>
      </c>
    </row>
    <row r="14708" spans="1:3" ht="14.5" x14ac:dyDescent="0.35">
      <c r="A14708" s="104" t="s">
        <v>1556</v>
      </c>
      <c r="B14708" s="1">
        <v>44315</v>
      </c>
      <c r="C14708">
        <v>2</v>
      </c>
    </row>
    <row r="14709" spans="1:3" ht="14.5" x14ac:dyDescent="0.35">
      <c r="A14709" s="104" t="s">
        <v>315</v>
      </c>
      <c r="B14709" s="1">
        <v>44315</v>
      </c>
      <c r="C14709">
        <v>1</v>
      </c>
    </row>
    <row r="14710" spans="1:3" ht="14.5" x14ac:dyDescent="0.35">
      <c r="A14710" s="104" t="s">
        <v>2863</v>
      </c>
      <c r="B14710" s="1">
        <v>44315</v>
      </c>
      <c r="C14710">
        <v>9</v>
      </c>
    </row>
    <row r="14711" spans="1:3" ht="14.5" x14ac:dyDescent="0.35">
      <c r="A14711" s="104" t="s">
        <v>2861</v>
      </c>
      <c r="B14711" s="1">
        <v>44315</v>
      </c>
      <c r="C14711">
        <v>3</v>
      </c>
    </row>
    <row r="14712" spans="1:3" ht="14.5" x14ac:dyDescent="0.35">
      <c r="A14712" s="104" t="s">
        <v>569</v>
      </c>
      <c r="B14712" s="1">
        <v>44315</v>
      </c>
      <c r="C14712">
        <v>1</v>
      </c>
    </row>
    <row r="14713" spans="1:3" ht="14.5" x14ac:dyDescent="0.35">
      <c r="A14713" s="104" t="s">
        <v>3341</v>
      </c>
      <c r="B14713" s="1">
        <v>44315</v>
      </c>
      <c r="C14713">
        <v>2</v>
      </c>
    </row>
    <row r="14714" spans="1:3" ht="14.5" x14ac:dyDescent="0.35">
      <c r="A14714" s="104" t="s">
        <v>2995</v>
      </c>
      <c r="B14714" s="1">
        <v>44315</v>
      </c>
      <c r="C14714">
        <v>5</v>
      </c>
    </row>
    <row r="14715" spans="1:3" ht="14.5" x14ac:dyDescent="0.35">
      <c r="A14715" s="104" t="s">
        <v>1327</v>
      </c>
      <c r="B14715" s="1">
        <v>44315</v>
      </c>
      <c r="C14715">
        <v>500</v>
      </c>
    </row>
    <row r="14716" spans="1:3" ht="14.5" x14ac:dyDescent="0.35">
      <c r="A14716" s="104" t="s">
        <v>2193</v>
      </c>
      <c r="B14716" s="1">
        <v>44315</v>
      </c>
      <c r="C14716">
        <v>1</v>
      </c>
    </row>
    <row r="14717" spans="1:3" ht="14.5" x14ac:dyDescent="0.35">
      <c r="A14717" s="104" t="s">
        <v>106</v>
      </c>
      <c r="B14717" s="1">
        <v>44315</v>
      </c>
      <c r="C14717">
        <v>1</v>
      </c>
    </row>
    <row r="14718" spans="1:3" ht="14.5" x14ac:dyDescent="0.35">
      <c r="A14718" s="104" t="s">
        <v>36</v>
      </c>
      <c r="B14718" s="1">
        <v>44315</v>
      </c>
      <c r="C14718">
        <v>1</v>
      </c>
    </row>
    <row r="14719" spans="1:3" ht="14.5" x14ac:dyDescent="0.35">
      <c r="A14719" s="104" t="s">
        <v>18</v>
      </c>
      <c r="B14719" s="1">
        <v>44315</v>
      </c>
      <c r="C14719">
        <v>1</v>
      </c>
    </row>
    <row r="14720" spans="1:3" ht="14.5" x14ac:dyDescent="0.35">
      <c r="A14720" s="104" t="s">
        <v>250</v>
      </c>
      <c r="B14720" s="1">
        <v>44315</v>
      </c>
      <c r="C14720">
        <v>1</v>
      </c>
    </row>
    <row r="14721" spans="1:3" ht="14.5" x14ac:dyDescent="0.35">
      <c r="A14721" s="104" t="s">
        <v>1713</v>
      </c>
      <c r="B14721" s="1">
        <v>44315</v>
      </c>
      <c r="C14721">
        <v>24</v>
      </c>
    </row>
    <row r="14722" spans="1:3" ht="14.5" x14ac:dyDescent="0.35">
      <c r="A14722" s="104" t="s">
        <v>1356</v>
      </c>
      <c r="B14722" s="1">
        <v>44315</v>
      </c>
      <c r="C14722">
        <v>40</v>
      </c>
    </row>
    <row r="14723" spans="1:3" ht="14.5" x14ac:dyDescent="0.35">
      <c r="A14723" s="104" t="s">
        <v>1358</v>
      </c>
      <c r="B14723" s="1">
        <v>44315</v>
      </c>
      <c r="C14723">
        <v>16</v>
      </c>
    </row>
    <row r="14724" spans="1:3" ht="14.5" x14ac:dyDescent="0.35">
      <c r="A14724" s="104" t="s">
        <v>1921</v>
      </c>
      <c r="B14724" s="1">
        <v>44315</v>
      </c>
      <c r="C14724">
        <v>8</v>
      </c>
    </row>
    <row r="14725" spans="1:3" ht="14.5" x14ac:dyDescent="0.35">
      <c r="A14725" s="104" t="s">
        <v>19</v>
      </c>
      <c r="B14725" s="1">
        <v>44315</v>
      </c>
      <c r="C14725">
        <v>7</v>
      </c>
    </row>
    <row r="14726" spans="1:3" ht="14.5" x14ac:dyDescent="0.35">
      <c r="A14726" s="104" t="s">
        <v>2545</v>
      </c>
      <c r="B14726" s="1">
        <v>44315</v>
      </c>
      <c r="C14726">
        <v>8</v>
      </c>
    </row>
    <row r="14727" spans="1:3" ht="14.5" x14ac:dyDescent="0.35">
      <c r="A14727" s="104" t="s">
        <v>1923</v>
      </c>
      <c r="B14727" s="1">
        <v>44315</v>
      </c>
      <c r="C14727">
        <v>3</v>
      </c>
    </row>
    <row r="14728" spans="1:3" ht="14.5" x14ac:dyDescent="0.35">
      <c r="A14728" s="104" t="s">
        <v>2030</v>
      </c>
      <c r="B14728" s="1">
        <v>44315</v>
      </c>
      <c r="C14728">
        <v>1</v>
      </c>
    </row>
    <row r="14729" spans="1:3" ht="14.5" x14ac:dyDescent="0.35">
      <c r="A14729" s="104" t="s">
        <v>1450</v>
      </c>
      <c r="B14729" s="1">
        <v>44315</v>
      </c>
      <c r="C14729">
        <v>48</v>
      </c>
    </row>
    <row r="14730" spans="1:3" ht="14.5" x14ac:dyDescent="0.35">
      <c r="A14730" s="104" t="s">
        <v>1929</v>
      </c>
      <c r="B14730" s="1">
        <v>44315</v>
      </c>
      <c r="C14730">
        <v>6</v>
      </c>
    </row>
    <row r="14731" spans="1:3" ht="14.5" x14ac:dyDescent="0.35">
      <c r="A14731" s="104" t="s">
        <v>2159</v>
      </c>
      <c r="B14731" s="1">
        <v>44315</v>
      </c>
      <c r="C14731">
        <v>8</v>
      </c>
    </row>
    <row r="14732" spans="1:3" ht="14.5" x14ac:dyDescent="0.35">
      <c r="A14732" s="104" t="s">
        <v>1381</v>
      </c>
      <c r="B14732" s="1">
        <v>44315</v>
      </c>
      <c r="C14732">
        <v>6</v>
      </c>
    </row>
    <row r="14733" spans="1:3" ht="14.5" x14ac:dyDescent="0.35">
      <c r="A14733" s="104" t="s">
        <v>2341</v>
      </c>
      <c r="B14733" s="1">
        <v>44315</v>
      </c>
      <c r="C14733">
        <v>16</v>
      </c>
    </row>
    <row r="14734" spans="1:3" ht="14.5" x14ac:dyDescent="0.35">
      <c r="A14734" s="104" t="s">
        <v>1403</v>
      </c>
      <c r="B14734" s="1">
        <v>44315</v>
      </c>
      <c r="C14734">
        <v>10</v>
      </c>
    </row>
    <row r="14735" spans="1:3" ht="14.5" x14ac:dyDescent="0.35">
      <c r="A14735" s="104" t="s">
        <v>1919</v>
      </c>
      <c r="B14735" s="1">
        <v>44315</v>
      </c>
      <c r="C14735">
        <v>24</v>
      </c>
    </row>
    <row r="14736" spans="1:3" ht="14.5" x14ac:dyDescent="0.35">
      <c r="A14736" s="104" t="s">
        <v>1919</v>
      </c>
      <c r="B14736" s="1">
        <v>44315</v>
      </c>
      <c r="C14736">
        <v>8</v>
      </c>
    </row>
    <row r="14737" spans="1:3" ht="14.5" x14ac:dyDescent="0.35">
      <c r="A14737" s="104" t="s">
        <v>1680</v>
      </c>
      <c r="B14737" s="1">
        <v>44315</v>
      </c>
      <c r="C14737">
        <v>24</v>
      </c>
    </row>
    <row r="14738" spans="1:3" ht="14.5" x14ac:dyDescent="0.35">
      <c r="A14738" s="104" t="s">
        <v>2305</v>
      </c>
      <c r="B14738" s="1">
        <v>44315</v>
      </c>
      <c r="C14738">
        <v>16</v>
      </c>
    </row>
    <row r="14739" spans="1:3" ht="14.5" x14ac:dyDescent="0.35">
      <c r="A14739" s="104" t="s">
        <v>1491</v>
      </c>
      <c r="B14739" s="1">
        <v>44315</v>
      </c>
      <c r="C14739">
        <v>32</v>
      </c>
    </row>
    <row r="14740" spans="1:3" ht="14.5" x14ac:dyDescent="0.35">
      <c r="A14740" s="104" t="s">
        <v>2161</v>
      </c>
      <c r="B14740" s="1">
        <v>44315</v>
      </c>
      <c r="C14740">
        <v>24</v>
      </c>
    </row>
    <row r="14741" spans="1:3" ht="14.5" x14ac:dyDescent="0.35">
      <c r="A14741" s="104" t="s">
        <v>1586</v>
      </c>
      <c r="B14741" s="1">
        <v>44315</v>
      </c>
      <c r="C14741">
        <v>16</v>
      </c>
    </row>
    <row r="14742" spans="1:3" ht="14.5" x14ac:dyDescent="0.35">
      <c r="A14742" s="104" t="s">
        <v>2709</v>
      </c>
      <c r="B14742" s="1">
        <v>44315</v>
      </c>
      <c r="C14742">
        <v>12</v>
      </c>
    </row>
    <row r="14743" spans="1:3" ht="14.5" x14ac:dyDescent="0.35">
      <c r="A14743" s="104" t="s">
        <v>1589</v>
      </c>
      <c r="B14743" s="1">
        <v>44315</v>
      </c>
      <c r="C14743">
        <v>16</v>
      </c>
    </row>
    <row r="14744" spans="1:3" ht="14.5" x14ac:dyDescent="0.35">
      <c r="A14744" s="104" t="s">
        <v>1421</v>
      </c>
      <c r="B14744" s="1">
        <v>44315</v>
      </c>
      <c r="C14744">
        <v>64</v>
      </c>
    </row>
    <row r="14745" spans="1:3" ht="14.5" x14ac:dyDescent="0.35">
      <c r="A14745" s="104" t="s">
        <v>1659</v>
      </c>
      <c r="B14745" s="1">
        <v>44315</v>
      </c>
      <c r="C14745">
        <v>8</v>
      </c>
    </row>
    <row r="14746" spans="1:3" ht="14.5" x14ac:dyDescent="0.35">
      <c r="A14746" s="104" t="s">
        <v>1679</v>
      </c>
      <c r="B14746" s="1">
        <v>44315</v>
      </c>
      <c r="C14746">
        <v>24</v>
      </c>
    </row>
    <row r="14747" spans="1:3" ht="14.5" x14ac:dyDescent="0.35">
      <c r="A14747" s="104" t="s">
        <v>61</v>
      </c>
      <c r="B14747" s="1">
        <v>44315</v>
      </c>
      <c r="C14747">
        <v>1</v>
      </c>
    </row>
    <row r="14748" spans="1:3" ht="14.5" x14ac:dyDescent="0.35">
      <c r="A14748" s="104" t="s">
        <v>6</v>
      </c>
      <c r="B14748" s="1">
        <v>44315</v>
      </c>
      <c r="C14748">
        <v>1</v>
      </c>
    </row>
    <row r="14749" spans="1:3" ht="14.5" x14ac:dyDescent="0.35">
      <c r="A14749" s="104" t="s">
        <v>1808</v>
      </c>
      <c r="B14749" s="1">
        <v>44315</v>
      </c>
      <c r="C14749">
        <v>48</v>
      </c>
    </row>
    <row r="14750" spans="1:3" ht="14.5" x14ac:dyDescent="0.35">
      <c r="A14750" s="104" t="s">
        <v>1346</v>
      </c>
      <c r="B14750" s="1">
        <v>44315</v>
      </c>
      <c r="C14750">
        <v>80</v>
      </c>
    </row>
    <row r="14751" spans="1:3" ht="14.5" x14ac:dyDescent="0.35">
      <c r="A14751" s="104" t="s">
        <v>1466</v>
      </c>
      <c r="B14751" s="1">
        <v>44315</v>
      </c>
      <c r="C14751">
        <v>8</v>
      </c>
    </row>
    <row r="14752" spans="1:3" ht="14.5" x14ac:dyDescent="0.35">
      <c r="A14752" s="104" t="s">
        <v>1468</v>
      </c>
      <c r="B14752" s="1">
        <v>44315</v>
      </c>
      <c r="C14752">
        <v>2</v>
      </c>
    </row>
    <row r="14753" spans="1:3" ht="14.5" x14ac:dyDescent="0.35">
      <c r="A14753" s="104" t="s">
        <v>1504</v>
      </c>
      <c r="B14753" s="1">
        <v>44315</v>
      </c>
      <c r="C14753">
        <v>12</v>
      </c>
    </row>
    <row r="14754" spans="1:3" ht="14.5" x14ac:dyDescent="0.35">
      <c r="A14754" s="104" t="s">
        <v>1504</v>
      </c>
      <c r="B14754" s="1">
        <v>44315</v>
      </c>
      <c r="C14754">
        <v>4</v>
      </c>
    </row>
    <row r="14755" spans="1:3" ht="14.5" x14ac:dyDescent="0.35">
      <c r="A14755" s="104" t="s">
        <v>1314</v>
      </c>
      <c r="B14755" s="1">
        <v>44315</v>
      </c>
      <c r="C14755">
        <v>100</v>
      </c>
    </row>
    <row r="14756" spans="1:3" ht="14.5" x14ac:dyDescent="0.35">
      <c r="A14756" s="104" t="s">
        <v>1420</v>
      </c>
      <c r="B14756" s="1">
        <v>44315</v>
      </c>
      <c r="C14756">
        <v>4</v>
      </c>
    </row>
    <row r="14757" spans="1:3" ht="14.5" x14ac:dyDescent="0.35">
      <c r="A14757" s="104" t="s">
        <v>3950</v>
      </c>
      <c r="B14757" s="1">
        <v>44315</v>
      </c>
      <c r="C14757">
        <v>4</v>
      </c>
    </row>
    <row r="14758" spans="1:3" ht="14.5" x14ac:dyDescent="0.35">
      <c r="A14758" s="104" t="s">
        <v>3950</v>
      </c>
      <c r="B14758" s="1">
        <v>44315</v>
      </c>
      <c r="C14758">
        <v>4</v>
      </c>
    </row>
    <row r="14759" spans="1:3" ht="14.5" x14ac:dyDescent="0.35">
      <c r="A14759" s="104" t="s">
        <v>1955</v>
      </c>
      <c r="B14759" s="1">
        <v>44315</v>
      </c>
      <c r="C14759">
        <v>2</v>
      </c>
    </row>
    <row r="14760" spans="1:3" ht="14.5" x14ac:dyDescent="0.35">
      <c r="A14760" s="104" t="s">
        <v>1424</v>
      </c>
      <c r="B14760" s="1">
        <v>44315</v>
      </c>
      <c r="C14760">
        <v>6</v>
      </c>
    </row>
    <row r="14761" spans="1:3" ht="14.5" x14ac:dyDescent="0.35">
      <c r="A14761" s="104" t="s">
        <v>3397</v>
      </c>
      <c r="B14761" s="1">
        <v>44315</v>
      </c>
      <c r="C14761">
        <v>2</v>
      </c>
    </row>
    <row r="14762" spans="1:3" ht="14.5" x14ac:dyDescent="0.35">
      <c r="A14762" s="104" t="s">
        <v>4199</v>
      </c>
      <c r="B14762" s="1">
        <v>44315</v>
      </c>
      <c r="C14762">
        <v>1</v>
      </c>
    </row>
    <row r="14763" spans="1:3" ht="14.5" x14ac:dyDescent="0.35">
      <c r="A14763" s="104" t="s">
        <v>3036</v>
      </c>
      <c r="B14763" s="1">
        <v>44315</v>
      </c>
      <c r="C14763">
        <v>6</v>
      </c>
    </row>
    <row r="14764" spans="1:3" ht="14.5" x14ac:dyDescent="0.35">
      <c r="A14764" s="104" t="s">
        <v>1457</v>
      </c>
      <c r="B14764" s="1">
        <v>44315</v>
      </c>
      <c r="C14764">
        <v>400</v>
      </c>
    </row>
    <row r="14765" spans="1:3" ht="14.5" x14ac:dyDescent="0.35">
      <c r="A14765" s="104" t="s">
        <v>1283</v>
      </c>
      <c r="B14765" s="1">
        <v>44315</v>
      </c>
      <c r="C14765">
        <v>400</v>
      </c>
    </row>
    <row r="14766" spans="1:3" ht="14.5" x14ac:dyDescent="0.35">
      <c r="A14766" s="104" t="s">
        <v>1283</v>
      </c>
      <c r="B14766" s="1">
        <v>44315</v>
      </c>
      <c r="C14766">
        <v>2800</v>
      </c>
    </row>
    <row r="14767" spans="1:3" ht="14.5" x14ac:dyDescent="0.35">
      <c r="A14767" s="104" t="s">
        <v>1299</v>
      </c>
      <c r="B14767" s="1">
        <v>44315</v>
      </c>
      <c r="C14767">
        <v>100</v>
      </c>
    </row>
    <row r="14768" spans="1:3" ht="14.5" x14ac:dyDescent="0.35">
      <c r="A14768" s="104" t="s">
        <v>1299</v>
      </c>
      <c r="B14768" s="1">
        <v>44315</v>
      </c>
      <c r="C14768">
        <v>900</v>
      </c>
    </row>
    <row r="14769" spans="1:3" ht="14.5" x14ac:dyDescent="0.35">
      <c r="A14769" s="104" t="s">
        <v>1469</v>
      </c>
      <c r="B14769" s="1">
        <v>44315</v>
      </c>
      <c r="C14769">
        <v>500</v>
      </c>
    </row>
    <row r="14770" spans="1:3" ht="14.5" x14ac:dyDescent="0.35">
      <c r="A14770" s="104" t="s">
        <v>1307</v>
      </c>
      <c r="B14770" s="1">
        <v>44315</v>
      </c>
      <c r="C14770">
        <v>2300</v>
      </c>
    </row>
    <row r="14771" spans="1:3" ht="14.5" x14ac:dyDescent="0.35">
      <c r="A14771" s="104" t="s">
        <v>1331</v>
      </c>
      <c r="B14771" s="1">
        <v>44315</v>
      </c>
      <c r="C14771">
        <v>300</v>
      </c>
    </row>
    <row r="14772" spans="1:3" ht="14.5" x14ac:dyDescent="0.35">
      <c r="A14772" s="104" t="s">
        <v>1331</v>
      </c>
      <c r="B14772" s="1">
        <v>44315</v>
      </c>
      <c r="C14772">
        <v>800</v>
      </c>
    </row>
    <row r="14773" spans="1:3" ht="14.5" x14ac:dyDescent="0.35">
      <c r="A14773" s="104" t="s">
        <v>1331</v>
      </c>
      <c r="B14773" s="1">
        <v>44315</v>
      </c>
      <c r="C14773">
        <v>300</v>
      </c>
    </row>
    <row r="14774" spans="1:3" ht="14.5" x14ac:dyDescent="0.35">
      <c r="A14774" s="104" t="s">
        <v>3621</v>
      </c>
      <c r="B14774" s="1">
        <v>44315</v>
      </c>
      <c r="C14774">
        <v>4</v>
      </c>
    </row>
    <row r="14775" spans="1:3" ht="14.5" x14ac:dyDescent="0.35">
      <c r="A14775" s="104" t="s">
        <v>3621</v>
      </c>
      <c r="B14775" s="1">
        <v>44315</v>
      </c>
      <c r="C14775">
        <v>8</v>
      </c>
    </row>
    <row r="14776" spans="1:3" ht="14.5" x14ac:dyDescent="0.35">
      <c r="A14776" s="104" t="s">
        <v>4195</v>
      </c>
      <c r="B14776" s="1">
        <v>44315</v>
      </c>
      <c r="C14776">
        <v>16</v>
      </c>
    </row>
    <row r="14777" spans="1:3" ht="14.5" x14ac:dyDescent="0.35">
      <c r="A14777" s="104" t="s">
        <v>3736</v>
      </c>
      <c r="B14777" s="1">
        <v>44315</v>
      </c>
      <c r="C14777">
        <v>2</v>
      </c>
    </row>
    <row r="14778" spans="1:3" ht="14.5" x14ac:dyDescent="0.35">
      <c r="A14778" s="104" t="s">
        <v>1556</v>
      </c>
      <c r="B14778" s="1">
        <v>44315</v>
      </c>
      <c r="C14778">
        <v>1</v>
      </c>
    </row>
    <row r="14779" spans="1:3" ht="14.5" x14ac:dyDescent="0.35">
      <c r="A14779" s="104" t="s">
        <v>1643</v>
      </c>
      <c r="B14779" s="1">
        <v>44315</v>
      </c>
      <c r="C14779">
        <v>2</v>
      </c>
    </row>
    <row r="14780" spans="1:3" ht="14.5" x14ac:dyDescent="0.35">
      <c r="A14780" s="104" t="s">
        <v>1491</v>
      </c>
      <c r="B14780" s="1">
        <v>44315</v>
      </c>
      <c r="C14780">
        <v>16</v>
      </c>
    </row>
    <row r="14781" spans="1:3" ht="14.5" x14ac:dyDescent="0.35">
      <c r="A14781" s="104" t="s">
        <v>2785</v>
      </c>
      <c r="B14781" s="1">
        <v>44315</v>
      </c>
      <c r="C14781">
        <v>1</v>
      </c>
    </row>
    <row r="14782" spans="1:3" ht="14.5" x14ac:dyDescent="0.35">
      <c r="A14782" s="104" t="s">
        <v>1601</v>
      </c>
      <c r="B14782" s="1">
        <v>44315</v>
      </c>
      <c r="C14782">
        <v>1</v>
      </c>
    </row>
    <row r="14783" spans="1:3" ht="14.5" x14ac:dyDescent="0.35">
      <c r="A14783" s="104" t="s">
        <v>2893</v>
      </c>
      <c r="B14783" s="1">
        <v>44315</v>
      </c>
      <c r="C14783">
        <v>4</v>
      </c>
    </row>
    <row r="14784" spans="1:3" ht="14.5" x14ac:dyDescent="0.35">
      <c r="A14784" s="104" t="s">
        <v>3413</v>
      </c>
      <c r="B14784" s="1">
        <v>44315</v>
      </c>
      <c r="C14784">
        <v>6</v>
      </c>
    </row>
    <row r="14785" spans="1:3" ht="14.5" x14ac:dyDescent="0.35">
      <c r="A14785" s="104" t="s">
        <v>4200</v>
      </c>
      <c r="B14785" s="1">
        <v>44315</v>
      </c>
      <c r="C14785">
        <v>2</v>
      </c>
    </row>
    <row r="14786" spans="1:3" ht="14.5" x14ac:dyDescent="0.35">
      <c r="A14786" s="104" t="s">
        <v>1491</v>
      </c>
      <c r="B14786" s="1">
        <v>44315</v>
      </c>
      <c r="C14786">
        <v>16</v>
      </c>
    </row>
    <row r="14787" spans="1:3" ht="14.5" x14ac:dyDescent="0.35">
      <c r="A14787" s="104" t="s">
        <v>3786</v>
      </c>
      <c r="B14787" s="1">
        <v>44315</v>
      </c>
      <c r="C14787">
        <v>4</v>
      </c>
    </row>
    <row r="14788" spans="1:3" ht="14.5" x14ac:dyDescent="0.35">
      <c r="A14788" s="104" t="s">
        <v>3786</v>
      </c>
      <c r="B14788" s="1">
        <v>44315</v>
      </c>
      <c r="C14788">
        <v>8</v>
      </c>
    </row>
    <row r="14789" spans="1:3" ht="14.5" x14ac:dyDescent="0.35">
      <c r="A14789" s="104" t="s">
        <v>1438</v>
      </c>
      <c r="B14789" s="1">
        <v>44315</v>
      </c>
      <c r="C14789">
        <v>16</v>
      </c>
    </row>
    <row r="14790" spans="1:3" ht="14.5" x14ac:dyDescent="0.35">
      <c r="A14790" s="104" t="s">
        <v>262</v>
      </c>
      <c r="B14790" s="1">
        <v>44315</v>
      </c>
      <c r="C14790">
        <v>3</v>
      </c>
    </row>
    <row r="14791" spans="1:3" ht="14.5" x14ac:dyDescent="0.35">
      <c r="A14791" s="104" t="s">
        <v>1439</v>
      </c>
      <c r="B14791" s="1">
        <v>44315</v>
      </c>
      <c r="C14791">
        <v>400</v>
      </c>
    </row>
    <row r="14792" spans="1:3" ht="14.5" x14ac:dyDescent="0.35">
      <c r="A14792" s="104" t="s">
        <v>1659</v>
      </c>
      <c r="B14792" s="1">
        <v>44315</v>
      </c>
      <c r="C14792">
        <v>32</v>
      </c>
    </row>
    <row r="14793" spans="1:3" ht="14.5" x14ac:dyDescent="0.35">
      <c r="A14793" s="104" t="s">
        <v>1679</v>
      </c>
      <c r="B14793" s="1">
        <v>44315</v>
      </c>
      <c r="C14793">
        <v>16</v>
      </c>
    </row>
    <row r="14794" spans="1:3" ht="14.5" x14ac:dyDescent="0.35">
      <c r="A14794" s="104" t="s">
        <v>61</v>
      </c>
      <c r="B14794" s="1">
        <v>44315</v>
      </c>
      <c r="C14794">
        <v>2</v>
      </c>
    </row>
    <row r="14795" spans="1:3" ht="14.5" x14ac:dyDescent="0.35">
      <c r="A14795" s="104" t="s">
        <v>64</v>
      </c>
      <c r="B14795" s="1">
        <v>44315</v>
      </c>
      <c r="C14795">
        <v>1</v>
      </c>
    </row>
    <row r="14796" spans="1:3" ht="14.5" x14ac:dyDescent="0.35">
      <c r="A14796" s="104" t="s">
        <v>1456</v>
      </c>
      <c r="B14796" s="1">
        <v>44315</v>
      </c>
      <c r="C14796">
        <v>2</v>
      </c>
    </row>
    <row r="14797" spans="1:3" ht="14.5" x14ac:dyDescent="0.35">
      <c r="A14797" s="104" t="s">
        <v>192</v>
      </c>
      <c r="B14797" s="1">
        <v>44315</v>
      </c>
      <c r="C14797">
        <v>16</v>
      </c>
    </row>
    <row r="14798" spans="1:3" ht="14.5" x14ac:dyDescent="0.35">
      <c r="A14798" s="104" t="s">
        <v>1826</v>
      </c>
      <c r="B14798" s="1">
        <v>44315</v>
      </c>
      <c r="C14798">
        <v>20</v>
      </c>
    </row>
    <row r="14799" spans="1:3" ht="14.5" x14ac:dyDescent="0.35">
      <c r="A14799" s="104" t="s">
        <v>1646</v>
      </c>
      <c r="B14799" s="1">
        <v>44315</v>
      </c>
      <c r="C14799">
        <v>16</v>
      </c>
    </row>
    <row r="14800" spans="1:3" ht="14.5" x14ac:dyDescent="0.35">
      <c r="A14800" s="104" t="s">
        <v>1466</v>
      </c>
      <c r="B14800" s="1">
        <v>44315</v>
      </c>
      <c r="C14800">
        <v>2</v>
      </c>
    </row>
    <row r="14801" spans="1:3" ht="14.5" x14ac:dyDescent="0.35">
      <c r="A14801" s="104" t="s">
        <v>1504</v>
      </c>
      <c r="B14801" s="1">
        <v>44315</v>
      </c>
      <c r="C14801">
        <v>16</v>
      </c>
    </row>
    <row r="14802" spans="1:3" ht="14.5" x14ac:dyDescent="0.35">
      <c r="A14802" s="104" t="s">
        <v>273</v>
      </c>
      <c r="B14802" s="1">
        <v>44315</v>
      </c>
      <c r="C14802">
        <v>1</v>
      </c>
    </row>
    <row r="14803" spans="1:3" ht="14.5" x14ac:dyDescent="0.35">
      <c r="A14803" s="104" t="s">
        <v>36</v>
      </c>
      <c r="B14803" s="1">
        <v>44315</v>
      </c>
      <c r="C14803">
        <v>1</v>
      </c>
    </row>
    <row r="14804" spans="1:3" ht="14.5" x14ac:dyDescent="0.35">
      <c r="A14804" s="104" t="s">
        <v>92</v>
      </c>
      <c r="B14804" s="1">
        <v>44315</v>
      </c>
      <c r="C14804">
        <v>1</v>
      </c>
    </row>
    <row r="14805" spans="1:3" ht="14.5" x14ac:dyDescent="0.35">
      <c r="A14805" s="104" t="s">
        <v>4087</v>
      </c>
      <c r="B14805" s="1">
        <v>44315</v>
      </c>
      <c r="C14805">
        <v>25</v>
      </c>
    </row>
    <row r="14806" spans="1:3" ht="14.5" x14ac:dyDescent="0.35">
      <c r="A14806" s="104" t="s">
        <v>4155</v>
      </c>
      <c r="B14806" s="1">
        <v>44315</v>
      </c>
      <c r="C14806">
        <v>30</v>
      </c>
    </row>
    <row r="14807" spans="1:3" ht="14.5" x14ac:dyDescent="0.35">
      <c r="A14807" s="104" t="s">
        <v>238</v>
      </c>
      <c r="B14807" s="1">
        <v>44315</v>
      </c>
      <c r="C14807">
        <v>1</v>
      </c>
    </row>
    <row r="14808" spans="1:3" ht="14.5" x14ac:dyDescent="0.35">
      <c r="A14808" s="104" t="s">
        <v>2502</v>
      </c>
      <c r="B14808" s="1">
        <v>44315</v>
      </c>
      <c r="C14808">
        <v>100</v>
      </c>
    </row>
    <row r="14809" spans="1:3" ht="14.5" x14ac:dyDescent="0.35">
      <c r="A14809" s="104" t="s">
        <v>2069</v>
      </c>
      <c r="B14809" s="1">
        <v>44315</v>
      </c>
      <c r="C14809">
        <v>50</v>
      </c>
    </row>
    <row r="14810" spans="1:3" ht="14.5" x14ac:dyDescent="0.35">
      <c r="A14810" s="104" t="s">
        <v>2425</v>
      </c>
      <c r="B14810" s="1">
        <v>44315</v>
      </c>
      <c r="C14810">
        <v>75</v>
      </c>
    </row>
    <row r="14811" spans="1:3" ht="14.5" x14ac:dyDescent="0.35">
      <c r="A14811" s="104" t="s">
        <v>1356</v>
      </c>
      <c r="B14811" s="1">
        <v>44315</v>
      </c>
      <c r="C14811">
        <v>92</v>
      </c>
    </row>
    <row r="14812" spans="1:3" ht="14.5" x14ac:dyDescent="0.35">
      <c r="A14812" s="104" t="s">
        <v>1923</v>
      </c>
      <c r="B14812" s="1">
        <v>44315</v>
      </c>
      <c r="C14812">
        <v>1</v>
      </c>
    </row>
    <row r="14813" spans="1:3" ht="14.5" x14ac:dyDescent="0.35">
      <c r="A14813" s="104" t="s">
        <v>568</v>
      </c>
      <c r="B14813" s="1">
        <v>44315</v>
      </c>
      <c r="C14813">
        <v>12</v>
      </c>
    </row>
    <row r="14814" spans="1:3" ht="14.5" x14ac:dyDescent="0.35">
      <c r="A14814" s="104" t="s">
        <v>1450</v>
      </c>
      <c r="B14814" s="1">
        <v>44315</v>
      </c>
      <c r="C14814">
        <v>32</v>
      </c>
    </row>
    <row r="14815" spans="1:3" ht="14.5" x14ac:dyDescent="0.35">
      <c r="A14815" s="104" t="s">
        <v>2219</v>
      </c>
      <c r="B14815" s="1">
        <v>44315</v>
      </c>
      <c r="C14815">
        <v>16</v>
      </c>
    </row>
    <row r="14816" spans="1:3" ht="14.5" x14ac:dyDescent="0.35">
      <c r="A14816" s="104" t="s">
        <v>1991</v>
      </c>
      <c r="B14816" s="1">
        <v>44315</v>
      </c>
      <c r="C14816">
        <v>8</v>
      </c>
    </row>
    <row r="14817" spans="1:3" ht="14.5" x14ac:dyDescent="0.35">
      <c r="A14817" s="104" t="s">
        <v>1929</v>
      </c>
      <c r="B14817" s="1">
        <v>44315</v>
      </c>
      <c r="C14817">
        <v>5</v>
      </c>
    </row>
    <row r="14818" spans="1:3" ht="14.5" x14ac:dyDescent="0.35">
      <c r="A14818" s="104" t="s">
        <v>1011</v>
      </c>
      <c r="B14818" s="1">
        <v>44315</v>
      </c>
      <c r="C14818">
        <v>4</v>
      </c>
    </row>
    <row r="14819" spans="1:3" ht="14.5" x14ac:dyDescent="0.35">
      <c r="A14819" s="104" t="s">
        <v>170</v>
      </c>
      <c r="B14819" s="1">
        <v>44315</v>
      </c>
      <c r="C14819">
        <v>4</v>
      </c>
    </row>
    <row r="14820" spans="1:3" ht="14.5" x14ac:dyDescent="0.35">
      <c r="A14820" s="104" t="s">
        <v>1542</v>
      </c>
      <c r="B14820" s="1">
        <v>44315</v>
      </c>
      <c r="C14820">
        <v>200</v>
      </c>
    </row>
    <row r="14821" spans="1:3" ht="14.5" x14ac:dyDescent="0.35">
      <c r="A14821" s="104" t="s">
        <v>3251</v>
      </c>
      <c r="B14821" s="1">
        <v>44315</v>
      </c>
      <c r="C14821">
        <v>1</v>
      </c>
    </row>
    <row r="14822" spans="1:3" ht="14.5" x14ac:dyDescent="0.35">
      <c r="A14822" s="104" t="s">
        <v>3166</v>
      </c>
      <c r="B14822" s="1">
        <v>44315</v>
      </c>
      <c r="C14822">
        <v>8</v>
      </c>
    </row>
    <row r="14823" spans="1:3" ht="14.5" x14ac:dyDescent="0.35">
      <c r="A14823" s="104" t="s">
        <v>3166</v>
      </c>
      <c r="B14823" s="1">
        <v>44315</v>
      </c>
      <c r="C14823">
        <v>4</v>
      </c>
    </row>
    <row r="14824" spans="1:3" ht="14.5" x14ac:dyDescent="0.35">
      <c r="A14824" s="104" t="s">
        <v>2043</v>
      </c>
      <c r="B14824" s="1">
        <v>44315</v>
      </c>
      <c r="C14824">
        <v>8</v>
      </c>
    </row>
    <row r="14825" spans="1:3" ht="14.5" x14ac:dyDescent="0.35">
      <c r="A14825" s="104" t="s">
        <v>4196</v>
      </c>
      <c r="B14825" s="1">
        <v>44315</v>
      </c>
      <c r="C14825">
        <v>16</v>
      </c>
    </row>
    <row r="14826" spans="1:3" ht="14.5" x14ac:dyDescent="0.35">
      <c r="A14826" s="104" t="s">
        <v>270</v>
      </c>
      <c r="B14826" s="1">
        <v>44315</v>
      </c>
      <c r="C14826">
        <v>4</v>
      </c>
    </row>
    <row r="14827" spans="1:3" ht="14.5" x14ac:dyDescent="0.35">
      <c r="A14827" s="104" t="s">
        <v>148</v>
      </c>
      <c r="B14827" s="1">
        <v>44315</v>
      </c>
      <c r="C14827">
        <v>16</v>
      </c>
    </row>
    <row r="14828" spans="1:3" ht="14.5" x14ac:dyDescent="0.35">
      <c r="A14828" s="104" t="s">
        <v>245</v>
      </c>
      <c r="B14828" s="1">
        <v>44315</v>
      </c>
      <c r="C14828">
        <v>20</v>
      </c>
    </row>
    <row r="14829" spans="1:3" ht="14.5" x14ac:dyDescent="0.35">
      <c r="A14829" s="104" t="s">
        <v>1012</v>
      </c>
      <c r="B14829" s="1">
        <v>44315</v>
      </c>
      <c r="C14829">
        <v>4</v>
      </c>
    </row>
    <row r="14830" spans="1:3" ht="14.5" x14ac:dyDescent="0.35">
      <c r="A14830" s="104" t="s">
        <v>177</v>
      </c>
      <c r="B14830" s="1">
        <v>44315</v>
      </c>
      <c r="C14830">
        <v>16</v>
      </c>
    </row>
    <row r="14831" spans="1:3" ht="14.5" x14ac:dyDescent="0.35">
      <c r="A14831" s="104" t="s">
        <v>1403</v>
      </c>
      <c r="B14831" s="1">
        <v>44315</v>
      </c>
      <c r="C14831">
        <v>1</v>
      </c>
    </row>
    <row r="14832" spans="1:3" ht="14.5" x14ac:dyDescent="0.35">
      <c r="A14832" s="104" t="s">
        <v>2330</v>
      </c>
      <c r="B14832" s="1">
        <v>44315</v>
      </c>
      <c r="C14832">
        <v>8</v>
      </c>
    </row>
    <row r="14833" spans="1:3" ht="14.5" x14ac:dyDescent="0.35">
      <c r="A14833" s="104" t="s">
        <v>4201</v>
      </c>
      <c r="B14833" s="1">
        <v>44315</v>
      </c>
      <c r="C14833">
        <v>8</v>
      </c>
    </row>
    <row r="14834" spans="1:3" ht="14.5" x14ac:dyDescent="0.35">
      <c r="A14834" s="104" t="s">
        <v>2656</v>
      </c>
      <c r="B14834" s="1">
        <v>44315</v>
      </c>
      <c r="C14834">
        <v>8</v>
      </c>
    </row>
    <row r="14835" spans="1:3" ht="14.5" x14ac:dyDescent="0.35">
      <c r="A14835" s="104" t="s">
        <v>3008</v>
      </c>
      <c r="B14835" s="1">
        <v>44315</v>
      </c>
      <c r="C14835">
        <v>2</v>
      </c>
    </row>
    <row r="14836" spans="1:3" ht="14.5" x14ac:dyDescent="0.35">
      <c r="A14836" s="104" t="s">
        <v>3949</v>
      </c>
      <c r="B14836" s="1">
        <v>44315</v>
      </c>
      <c r="C14836">
        <v>8</v>
      </c>
    </row>
    <row r="14837" spans="1:3" ht="14.5" x14ac:dyDescent="0.35">
      <c r="A14837" s="104" t="s">
        <v>1944</v>
      </c>
      <c r="B14837" s="1">
        <v>44315</v>
      </c>
      <c r="C14837">
        <v>8</v>
      </c>
    </row>
    <row r="14838" spans="1:3" ht="14.5" x14ac:dyDescent="0.35">
      <c r="A14838" s="104" t="s">
        <v>3253</v>
      </c>
      <c r="B14838" s="1">
        <v>44315</v>
      </c>
      <c r="C14838">
        <v>2</v>
      </c>
    </row>
    <row r="14839" spans="1:3" ht="14.5" x14ac:dyDescent="0.35">
      <c r="A14839" s="104" t="s">
        <v>3253</v>
      </c>
      <c r="B14839" s="1">
        <v>44315</v>
      </c>
      <c r="C14839">
        <v>2</v>
      </c>
    </row>
    <row r="14840" spans="1:3" ht="14.5" x14ac:dyDescent="0.35">
      <c r="A14840" s="104" t="s">
        <v>1413</v>
      </c>
      <c r="B14840" s="1">
        <v>44315</v>
      </c>
      <c r="C14840">
        <v>6</v>
      </c>
    </row>
    <row r="14841" spans="1:3" ht="14.5" x14ac:dyDescent="0.35">
      <c r="A14841" s="104" t="s">
        <v>2881</v>
      </c>
      <c r="B14841" s="1">
        <v>44315</v>
      </c>
      <c r="C14841">
        <v>8</v>
      </c>
    </row>
    <row r="14842" spans="1:3" ht="14.5" x14ac:dyDescent="0.35">
      <c r="A14842" s="104" t="s">
        <v>2216</v>
      </c>
      <c r="B14842" s="1">
        <v>44315</v>
      </c>
      <c r="C14842">
        <v>6</v>
      </c>
    </row>
    <row r="14843" spans="1:3" ht="14.5" x14ac:dyDescent="0.35">
      <c r="A14843" s="104" t="s">
        <v>3400</v>
      </c>
      <c r="B14843" s="1">
        <v>44315</v>
      </c>
      <c r="C14843">
        <v>4</v>
      </c>
    </row>
    <row r="14844" spans="1:3" ht="14.5" x14ac:dyDescent="0.35">
      <c r="A14844" s="104" t="s">
        <v>1953</v>
      </c>
      <c r="B14844" s="1">
        <v>44315</v>
      </c>
      <c r="C14844">
        <v>8</v>
      </c>
    </row>
    <row r="14845" spans="1:3" ht="14.5" x14ac:dyDescent="0.35">
      <c r="A14845" s="104" t="s">
        <v>2759</v>
      </c>
      <c r="B14845" s="1">
        <v>44315</v>
      </c>
      <c r="C14845">
        <v>1</v>
      </c>
    </row>
    <row r="14846" spans="1:3" ht="14.5" x14ac:dyDescent="0.35">
      <c r="A14846" s="104" t="s">
        <v>1908</v>
      </c>
      <c r="B14846" s="1">
        <v>44315</v>
      </c>
      <c r="C14846">
        <v>4</v>
      </c>
    </row>
    <row r="14847" spans="1:3" ht="14.5" x14ac:dyDescent="0.35">
      <c r="A14847" s="104" t="s">
        <v>1908</v>
      </c>
      <c r="B14847" s="1">
        <v>44315</v>
      </c>
      <c r="C14847">
        <v>1</v>
      </c>
    </row>
    <row r="14848" spans="1:3" ht="14.5" x14ac:dyDescent="0.35">
      <c r="A14848" s="104" t="s">
        <v>1653</v>
      </c>
      <c r="B14848" s="1">
        <v>44315</v>
      </c>
      <c r="C14848">
        <v>50</v>
      </c>
    </row>
    <row r="14849" spans="1:3" ht="14.5" x14ac:dyDescent="0.35">
      <c r="A14849" s="104" t="s">
        <v>4017</v>
      </c>
      <c r="B14849" s="1">
        <v>44315</v>
      </c>
      <c r="C14849">
        <v>10</v>
      </c>
    </row>
    <row r="14850" spans="1:3" ht="14.5" x14ac:dyDescent="0.35">
      <c r="A14850" s="104" t="s">
        <v>4017</v>
      </c>
      <c r="B14850" s="1">
        <v>44315</v>
      </c>
      <c r="C14850">
        <v>10</v>
      </c>
    </row>
    <row r="14851" spans="1:3" ht="14.5" x14ac:dyDescent="0.35">
      <c r="A14851" s="104" t="s">
        <v>4030</v>
      </c>
      <c r="B14851" s="1">
        <v>44315</v>
      </c>
      <c r="C14851">
        <v>10</v>
      </c>
    </row>
    <row r="14852" spans="1:3" ht="14.5" x14ac:dyDescent="0.35">
      <c r="A14852" s="104" t="s">
        <v>150</v>
      </c>
      <c r="B14852" s="1">
        <v>44315</v>
      </c>
      <c r="C14852">
        <v>1</v>
      </c>
    </row>
    <row r="14853" spans="1:3" ht="14.5" x14ac:dyDescent="0.35">
      <c r="A14853" s="104" t="s">
        <v>38</v>
      </c>
      <c r="B14853" s="1">
        <v>44315</v>
      </c>
      <c r="C14853">
        <v>3</v>
      </c>
    </row>
    <row r="14854" spans="1:3" ht="14.5" x14ac:dyDescent="0.35">
      <c r="A14854" s="104" t="s">
        <v>2503</v>
      </c>
      <c r="B14854" s="1">
        <v>44315</v>
      </c>
      <c r="C14854">
        <v>100</v>
      </c>
    </row>
    <row r="14855" spans="1:3" ht="14.5" x14ac:dyDescent="0.35">
      <c r="A14855" s="104" t="s">
        <v>4202</v>
      </c>
      <c r="B14855" s="1">
        <v>44315</v>
      </c>
      <c r="C14855">
        <v>25</v>
      </c>
    </row>
    <row r="14856" spans="1:3" ht="14.5" x14ac:dyDescent="0.35">
      <c r="A14856" s="104" t="s">
        <v>1680</v>
      </c>
      <c r="B14856" s="1">
        <v>44315</v>
      </c>
      <c r="C14856">
        <v>16</v>
      </c>
    </row>
    <row r="14857" spans="1:3" ht="14.5" x14ac:dyDescent="0.35">
      <c r="A14857" s="104" t="s">
        <v>1862</v>
      </c>
      <c r="B14857" s="1">
        <v>44315</v>
      </c>
      <c r="C14857">
        <v>16</v>
      </c>
    </row>
    <row r="14858" spans="1:3" ht="14.5" x14ac:dyDescent="0.35">
      <c r="A14858" s="104" t="s">
        <v>1809</v>
      </c>
      <c r="B14858" s="1">
        <v>44315</v>
      </c>
      <c r="C14858">
        <v>24</v>
      </c>
    </row>
    <row r="14859" spans="1:3" ht="14.5" x14ac:dyDescent="0.35">
      <c r="A14859" s="104" t="s">
        <v>60</v>
      </c>
      <c r="B14859" s="1">
        <v>44315</v>
      </c>
      <c r="C14859">
        <v>4</v>
      </c>
    </row>
    <row r="14860" spans="1:3" ht="14.5" x14ac:dyDescent="0.35">
      <c r="A14860" s="104" t="s">
        <v>1302</v>
      </c>
      <c r="B14860" s="1">
        <v>44315</v>
      </c>
      <c r="C14860">
        <v>10000</v>
      </c>
    </row>
    <row r="14861" spans="1:3" ht="14.5" x14ac:dyDescent="0.35">
      <c r="A14861" s="104" t="s">
        <v>1291</v>
      </c>
      <c r="B14861" s="1">
        <v>44315</v>
      </c>
      <c r="C14861">
        <v>500</v>
      </c>
    </row>
    <row r="14862" spans="1:3" ht="14.5" x14ac:dyDescent="0.35">
      <c r="A14862" s="104" t="s">
        <v>2031</v>
      </c>
      <c r="B14862" s="1">
        <v>44315</v>
      </c>
      <c r="C14862">
        <v>250</v>
      </c>
    </row>
    <row r="14863" spans="1:3" ht="14.5" x14ac:dyDescent="0.35">
      <c r="A14863" s="104" t="s">
        <v>1907</v>
      </c>
      <c r="B14863" s="1">
        <v>44315</v>
      </c>
      <c r="C14863">
        <v>100</v>
      </c>
    </row>
    <row r="14864" spans="1:3" ht="14.5" x14ac:dyDescent="0.35">
      <c r="A14864" s="104" t="s">
        <v>1295</v>
      </c>
      <c r="B14864" s="1">
        <v>44315</v>
      </c>
      <c r="C14864">
        <v>1000</v>
      </c>
    </row>
    <row r="14865" spans="1:3" ht="14.5" x14ac:dyDescent="0.35">
      <c r="A14865" s="104" t="s">
        <v>1393</v>
      </c>
      <c r="B14865" s="1">
        <v>44315</v>
      </c>
      <c r="C14865">
        <v>300</v>
      </c>
    </row>
    <row r="14866" spans="1:3" ht="14.5" x14ac:dyDescent="0.35">
      <c r="A14866" s="104" t="s">
        <v>1933</v>
      </c>
      <c r="B14866" s="1">
        <v>44315</v>
      </c>
      <c r="C14866">
        <v>50</v>
      </c>
    </row>
    <row r="14867" spans="1:3" ht="14.5" x14ac:dyDescent="0.35">
      <c r="A14867" s="104" t="s">
        <v>1617</v>
      </c>
      <c r="B14867" s="1">
        <v>44315</v>
      </c>
      <c r="C14867">
        <v>5</v>
      </c>
    </row>
    <row r="14868" spans="1:3" ht="14.5" x14ac:dyDescent="0.35">
      <c r="A14868" s="104" t="s">
        <v>34</v>
      </c>
      <c r="B14868" s="1">
        <v>44315</v>
      </c>
      <c r="C14868">
        <v>1</v>
      </c>
    </row>
    <row r="14869" spans="1:3" ht="14.5" x14ac:dyDescent="0.35">
      <c r="A14869" s="104" t="s">
        <v>2197</v>
      </c>
      <c r="B14869" s="1">
        <v>44315</v>
      </c>
      <c r="C14869">
        <v>75</v>
      </c>
    </row>
    <row r="14870" spans="1:3" ht="14.5" x14ac:dyDescent="0.35">
      <c r="A14870" s="104" t="s">
        <v>4203</v>
      </c>
      <c r="B14870" s="1">
        <v>44315</v>
      </c>
      <c r="C14870">
        <v>25</v>
      </c>
    </row>
    <row r="14871" spans="1:3" ht="14.5" x14ac:dyDescent="0.35">
      <c r="A14871" s="104" t="s">
        <v>35</v>
      </c>
      <c r="B14871" s="1">
        <v>44315</v>
      </c>
      <c r="C14871">
        <v>2</v>
      </c>
    </row>
    <row r="14872" spans="1:3" ht="14.5" x14ac:dyDescent="0.35">
      <c r="A14872" s="104" t="s">
        <v>36</v>
      </c>
      <c r="B14872" s="1">
        <v>44315</v>
      </c>
      <c r="C14872">
        <v>1</v>
      </c>
    </row>
    <row r="14873" spans="1:3" ht="14.5" x14ac:dyDescent="0.35">
      <c r="A14873" s="104" t="s">
        <v>4204</v>
      </c>
      <c r="B14873" s="1">
        <v>44315</v>
      </c>
      <c r="C14873">
        <v>25</v>
      </c>
    </row>
    <row r="14874" spans="1:3" ht="14.5" x14ac:dyDescent="0.35">
      <c r="A14874" s="104" t="s">
        <v>567</v>
      </c>
      <c r="B14874" s="1">
        <v>44315</v>
      </c>
      <c r="C14874">
        <v>1</v>
      </c>
    </row>
    <row r="14875" spans="1:3" ht="14.5" x14ac:dyDescent="0.35">
      <c r="A14875" s="104" t="s">
        <v>4205</v>
      </c>
      <c r="B14875" s="1">
        <v>44315</v>
      </c>
      <c r="C14875">
        <v>10</v>
      </c>
    </row>
    <row r="14876" spans="1:3" ht="14.5" x14ac:dyDescent="0.35">
      <c r="A14876" s="104" t="s">
        <v>40</v>
      </c>
      <c r="B14876" s="1">
        <v>44315</v>
      </c>
      <c r="C14876">
        <v>1</v>
      </c>
    </row>
    <row r="14877" spans="1:3" ht="14.5" x14ac:dyDescent="0.35">
      <c r="A14877" s="104" t="s">
        <v>953</v>
      </c>
      <c r="B14877" s="1">
        <v>44315</v>
      </c>
      <c r="C14877">
        <v>1</v>
      </c>
    </row>
    <row r="14878" spans="1:3" ht="14.5" x14ac:dyDescent="0.35">
      <c r="A14878" s="104" t="s">
        <v>1356</v>
      </c>
      <c r="B14878" s="1">
        <v>44315</v>
      </c>
      <c r="C14878">
        <v>24</v>
      </c>
    </row>
    <row r="14879" spans="1:3" ht="14.5" x14ac:dyDescent="0.35">
      <c r="A14879" s="104" t="s">
        <v>1921</v>
      </c>
      <c r="B14879" s="1">
        <v>44315</v>
      </c>
      <c r="C14879">
        <v>8</v>
      </c>
    </row>
    <row r="14880" spans="1:3" ht="14.5" x14ac:dyDescent="0.35">
      <c r="A14880" s="104" t="s">
        <v>471</v>
      </c>
      <c r="B14880" s="1">
        <v>44315</v>
      </c>
      <c r="C14880">
        <v>3</v>
      </c>
    </row>
    <row r="14881" spans="1:3" ht="14.5" x14ac:dyDescent="0.35">
      <c r="A14881" s="104" t="s">
        <v>19</v>
      </c>
      <c r="B14881" s="1">
        <v>44315</v>
      </c>
      <c r="C14881">
        <v>1</v>
      </c>
    </row>
    <row r="14882" spans="1:3" ht="14.5" x14ac:dyDescent="0.35">
      <c r="A14882" s="104" t="s">
        <v>2876</v>
      </c>
      <c r="B14882" s="1">
        <v>44315</v>
      </c>
      <c r="C14882">
        <v>8</v>
      </c>
    </row>
    <row r="14883" spans="1:3" ht="14.5" x14ac:dyDescent="0.35">
      <c r="A14883" s="104" t="s">
        <v>2876</v>
      </c>
      <c r="B14883" s="1">
        <v>44315</v>
      </c>
      <c r="C14883">
        <v>2</v>
      </c>
    </row>
    <row r="14884" spans="1:3" ht="14.5" x14ac:dyDescent="0.35">
      <c r="A14884" s="104" t="s">
        <v>4206</v>
      </c>
      <c r="B14884" s="1">
        <v>44315</v>
      </c>
      <c r="C14884">
        <v>2</v>
      </c>
    </row>
    <row r="14885" spans="1:3" ht="14.5" x14ac:dyDescent="0.35">
      <c r="A14885" s="104" t="s">
        <v>4207</v>
      </c>
      <c r="B14885" s="1">
        <v>44315</v>
      </c>
      <c r="C14885">
        <v>2</v>
      </c>
    </row>
    <row r="14886" spans="1:3" ht="14.5" x14ac:dyDescent="0.35">
      <c r="A14886" s="104" t="s">
        <v>4208</v>
      </c>
      <c r="B14886" s="1">
        <v>44315</v>
      </c>
      <c r="C14886">
        <v>8</v>
      </c>
    </row>
    <row r="14887" spans="1:3" ht="14.5" x14ac:dyDescent="0.35">
      <c r="A14887" s="104" t="s">
        <v>3113</v>
      </c>
      <c r="B14887" s="1">
        <v>44315</v>
      </c>
      <c r="C14887">
        <v>2</v>
      </c>
    </row>
    <row r="14888" spans="1:3" ht="14.5" x14ac:dyDescent="0.35">
      <c r="A14888" s="104" t="s">
        <v>2969</v>
      </c>
      <c r="B14888" s="1">
        <v>44315</v>
      </c>
      <c r="C14888">
        <v>2</v>
      </c>
    </row>
    <row r="14889" spans="1:3" ht="14.5" x14ac:dyDescent="0.35">
      <c r="A14889" s="104" t="s">
        <v>3114</v>
      </c>
      <c r="B14889" s="1">
        <v>44315</v>
      </c>
      <c r="C14889">
        <v>8</v>
      </c>
    </row>
    <row r="14890" spans="1:3" ht="14.5" x14ac:dyDescent="0.35">
      <c r="A14890" s="104" t="s">
        <v>2738</v>
      </c>
      <c r="B14890" s="1">
        <v>44315</v>
      </c>
      <c r="C14890">
        <v>8</v>
      </c>
    </row>
    <row r="14891" spans="1:3" ht="14.5" x14ac:dyDescent="0.35">
      <c r="A14891" s="104" t="s">
        <v>2888</v>
      </c>
      <c r="B14891" s="1">
        <v>44315</v>
      </c>
      <c r="C14891">
        <v>2</v>
      </c>
    </row>
    <row r="14892" spans="1:3" ht="14.5" x14ac:dyDescent="0.35">
      <c r="A14892" s="104" t="s">
        <v>1450</v>
      </c>
      <c r="B14892" s="1">
        <v>44315</v>
      </c>
      <c r="C14892">
        <v>16</v>
      </c>
    </row>
    <row r="14893" spans="1:3" ht="14.5" x14ac:dyDescent="0.35">
      <c r="A14893" s="104" t="s">
        <v>1802</v>
      </c>
      <c r="B14893" s="1">
        <v>44315</v>
      </c>
      <c r="C14893">
        <v>16</v>
      </c>
    </row>
    <row r="14894" spans="1:3" ht="14.5" x14ac:dyDescent="0.35">
      <c r="A14894" s="104" t="s">
        <v>2271</v>
      </c>
      <c r="B14894" s="1">
        <v>44315</v>
      </c>
      <c r="C14894">
        <v>32</v>
      </c>
    </row>
    <row r="14895" spans="1:3" ht="14.5" x14ac:dyDescent="0.35">
      <c r="A14895" s="104" t="s">
        <v>3108</v>
      </c>
      <c r="B14895" s="1">
        <v>44315</v>
      </c>
      <c r="C14895">
        <v>16</v>
      </c>
    </row>
    <row r="14896" spans="1:3" ht="14.5" x14ac:dyDescent="0.35">
      <c r="A14896" s="104" t="s">
        <v>47</v>
      </c>
      <c r="B14896" s="1">
        <v>44315</v>
      </c>
      <c r="C14896">
        <v>16</v>
      </c>
    </row>
    <row r="14897" spans="1:3" ht="14.5" x14ac:dyDescent="0.35">
      <c r="A14897" s="104" t="s">
        <v>21</v>
      </c>
      <c r="B14897" s="1">
        <v>44315</v>
      </c>
      <c r="C14897">
        <v>4</v>
      </c>
    </row>
    <row r="14898" spans="1:3" ht="14.5" x14ac:dyDescent="0.35">
      <c r="A14898" s="104" t="s">
        <v>4013</v>
      </c>
      <c r="B14898" s="1">
        <v>44315</v>
      </c>
      <c r="C14898">
        <v>10</v>
      </c>
    </row>
    <row r="14899" spans="1:3" ht="14.5" x14ac:dyDescent="0.35">
      <c r="A14899" s="104" t="s">
        <v>1660</v>
      </c>
      <c r="B14899" s="1">
        <v>44315</v>
      </c>
      <c r="C14899">
        <v>50</v>
      </c>
    </row>
    <row r="14900" spans="1:3" ht="14.5" x14ac:dyDescent="0.35">
      <c r="A14900" s="104" t="s">
        <v>362</v>
      </c>
      <c r="B14900" s="1">
        <v>44315</v>
      </c>
      <c r="C14900">
        <v>4</v>
      </c>
    </row>
    <row r="14901" spans="1:3" ht="14.5" x14ac:dyDescent="0.35">
      <c r="A14901" s="104" t="s">
        <v>1927</v>
      </c>
      <c r="B14901" s="1">
        <v>44315</v>
      </c>
      <c r="C14901">
        <v>16</v>
      </c>
    </row>
    <row r="14902" spans="1:3" ht="14.5" x14ac:dyDescent="0.35">
      <c r="A14902" s="104" t="s">
        <v>3710</v>
      </c>
      <c r="B14902" s="1">
        <v>44315</v>
      </c>
      <c r="C14902">
        <v>8</v>
      </c>
    </row>
    <row r="14903" spans="1:3" ht="14.5" x14ac:dyDescent="0.35">
      <c r="A14903" s="104" t="s">
        <v>57</v>
      </c>
      <c r="B14903" s="1">
        <v>44315</v>
      </c>
      <c r="C14903">
        <v>8</v>
      </c>
    </row>
    <row r="14904" spans="1:3" ht="14.5" x14ac:dyDescent="0.35">
      <c r="A14904" s="104" t="s">
        <v>58</v>
      </c>
      <c r="B14904" s="1">
        <v>44315</v>
      </c>
      <c r="C14904">
        <v>4</v>
      </c>
    </row>
    <row r="14905" spans="1:3" ht="14.5" x14ac:dyDescent="0.35">
      <c r="A14905" s="104" t="s">
        <v>261</v>
      </c>
      <c r="B14905" s="1">
        <v>44315</v>
      </c>
      <c r="C14905">
        <v>8</v>
      </c>
    </row>
    <row r="14906" spans="1:3" ht="14.5" x14ac:dyDescent="0.35">
      <c r="A14906" s="104" t="s">
        <v>4209</v>
      </c>
      <c r="B14906" s="1">
        <v>44315</v>
      </c>
      <c r="C14906">
        <v>16</v>
      </c>
    </row>
    <row r="14907" spans="1:3" ht="14.5" x14ac:dyDescent="0.35">
      <c r="A14907" s="104" t="s">
        <v>4210</v>
      </c>
      <c r="B14907" s="1">
        <v>44315</v>
      </c>
      <c r="C14907">
        <v>16</v>
      </c>
    </row>
    <row r="14908" spans="1:3" ht="14.5" x14ac:dyDescent="0.35">
      <c r="A14908" s="104" t="s">
        <v>3116</v>
      </c>
      <c r="B14908" s="1">
        <v>44315</v>
      </c>
      <c r="C14908">
        <v>4</v>
      </c>
    </row>
    <row r="14909" spans="1:3" ht="14.5" x14ac:dyDescent="0.35">
      <c r="A14909" s="104" t="s">
        <v>4142</v>
      </c>
      <c r="B14909" s="1">
        <v>44315</v>
      </c>
      <c r="C14909">
        <v>4</v>
      </c>
    </row>
    <row r="14910" spans="1:3" ht="14.5" x14ac:dyDescent="0.35">
      <c r="A14910" s="104" t="s">
        <v>2178</v>
      </c>
      <c r="B14910" s="1">
        <v>44315</v>
      </c>
      <c r="C14910">
        <v>12</v>
      </c>
    </row>
    <row r="14911" spans="1:3" ht="14.5" x14ac:dyDescent="0.35">
      <c r="A14911" s="104" t="s">
        <v>1491</v>
      </c>
      <c r="B14911" s="1">
        <v>44315</v>
      </c>
      <c r="C14911">
        <v>16</v>
      </c>
    </row>
    <row r="14912" spans="1:3" ht="14.5" x14ac:dyDescent="0.35">
      <c r="A14912" s="104" t="s">
        <v>2677</v>
      </c>
      <c r="B14912" s="1">
        <v>44315</v>
      </c>
      <c r="C14912">
        <v>2</v>
      </c>
    </row>
    <row r="14913" spans="1:3" ht="14.5" x14ac:dyDescent="0.35">
      <c r="A14913" s="104" t="s">
        <v>1448</v>
      </c>
      <c r="B14913" s="1">
        <v>44315</v>
      </c>
      <c r="C14913">
        <v>4</v>
      </c>
    </row>
    <row r="14914" spans="1:3" ht="14.5" x14ac:dyDescent="0.35">
      <c r="A14914" s="104" t="s">
        <v>1421</v>
      </c>
      <c r="B14914" s="1">
        <v>44315</v>
      </c>
      <c r="C14914">
        <v>64</v>
      </c>
    </row>
    <row r="14915" spans="1:3" ht="14.5" x14ac:dyDescent="0.35">
      <c r="A14915" s="104" t="s">
        <v>1449</v>
      </c>
      <c r="B14915" s="1">
        <v>44315</v>
      </c>
      <c r="C14915">
        <v>6</v>
      </c>
    </row>
    <row r="14916" spans="1:3" ht="14.5" x14ac:dyDescent="0.35">
      <c r="A14916" s="104" t="s">
        <v>1659</v>
      </c>
      <c r="B14916" s="1">
        <v>44315</v>
      </c>
      <c r="C14916">
        <v>16</v>
      </c>
    </row>
    <row r="14917" spans="1:3" ht="14.5" x14ac:dyDescent="0.35">
      <c r="A14917" s="104" t="s">
        <v>1679</v>
      </c>
      <c r="B14917" s="1">
        <v>44315</v>
      </c>
      <c r="C14917">
        <v>16</v>
      </c>
    </row>
    <row r="14918" spans="1:3" ht="14.5" x14ac:dyDescent="0.35">
      <c r="A14918" s="104" t="s">
        <v>60</v>
      </c>
      <c r="B14918" s="1">
        <v>44315</v>
      </c>
      <c r="C14918">
        <v>1</v>
      </c>
    </row>
    <row r="14919" spans="1:3" ht="14.5" x14ac:dyDescent="0.35">
      <c r="A14919" s="104" t="s">
        <v>1456</v>
      </c>
      <c r="B14919" s="1">
        <v>44315</v>
      </c>
      <c r="C14919">
        <v>4</v>
      </c>
    </row>
    <row r="14920" spans="1:3" ht="14.5" x14ac:dyDescent="0.35">
      <c r="A14920" s="104" t="s">
        <v>192</v>
      </c>
      <c r="B14920" s="1">
        <v>44315</v>
      </c>
      <c r="C14920">
        <v>60</v>
      </c>
    </row>
    <row r="14921" spans="1:3" ht="14.5" x14ac:dyDescent="0.35">
      <c r="A14921" s="104" t="s">
        <v>6</v>
      </c>
      <c r="B14921" s="1">
        <v>44315</v>
      </c>
      <c r="C14921">
        <v>5</v>
      </c>
    </row>
    <row r="14922" spans="1:3" ht="14.5" x14ac:dyDescent="0.35">
      <c r="A14922" s="104" t="s">
        <v>1826</v>
      </c>
      <c r="B14922" s="1">
        <v>44315</v>
      </c>
      <c r="C14922">
        <v>16</v>
      </c>
    </row>
    <row r="14923" spans="1:3" ht="14.5" x14ac:dyDescent="0.35">
      <c r="A14923" s="104" t="s">
        <v>1346</v>
      </c>
      <c r="B14923" s="1">
        <v>44315</v>
      </c>
      <c r="C14923">
        <v>48</v>
      </c>
    </row>
    <row r="14924" spans="1:3" ht="14.5" x14ac:dyDescent="0.35">
      <c r="A14924" s="104" t="s">
        <v>1646</v>
      </c>
      <c r="B14924" s="1">
        <v>44315</v>
      </c>
      <c r="C14924">
        <v>12</v>
      </c>
    </row>
    <row r="14925" spans="1:3" ht="14.5" x14ac:dyDescent="0.35">
      <c r="A14925" s="104" t="s">
        <v>1468</v>
      </c>
      <c r="B14925" s="1">
        <v>44315</v>
      </c>
      <c r="C14925">
        <v>12</v>
      </c>
    </row>
    <row r="14926" spans="1:3" ht="14.5" x14ac:dyDescent="0.35">
      <c r="A14926" s="104" t="s">
        <v>1470</v>
      </c>
      <c r="B14926" s="1">
        <v>44315</v>
      </c>
      <c r="C14926">
        <v>8</v>
      </c>
    </row>
    <row r="14927" spans="1:3" ht="14.5" x14ac:dyDescent="0.35">
      <c r="A14927" s="104" t="s">
        <v>1314</v>
      </c>
      <c r="B14927" s="1">
        <v>44315</v>
      </c>
      <c r="C14927">
        <v>200</v>
      </c>
    </row>
    <row r="14928" spans="1:3" ht="14.5" x14ac:dyDescent="0.35">
      <c r="A14928" s="104" t="s">
        <v>2380</v>
      </c>
      <c r="B14928" s="1">
        <v>44315</v>
      </c>
      <c r="C14928">
        <v>2</v>
      </c>
    </row>
    <row r="14929" spans="1:3" ht="14.5" x14ac:dyDescent="0.35">
      <c r="A14929" s="104" t="s">
        <v>1305</v>
      </c>
      <c r="B14929" s="1">
        <v>44315</v>
      </c>
      <c r="C14929">
        <v>2</v>
      </c>
    </row>
    <row r="14930" spans="1:3" ht="14.5" x14ac:dyDescent="0.35">
      <c r="A14930" s="104" t="s">
        <v>4211</v>
      </c>
      <c r="B14930" s="1">
        <v>44315</v>
      </c>
      <c r="C14930">
        <v>1</v>
      </c>
    </row>
    <row r="14931" spans="1:3" ht="14.5" x14ac:dyDescent="0.35">
      <c r="A14931" s="104" t="s">
        <v>2213</v>
      </c>
      <c r="B14931" s="1">
        <v>44315</v>
      </c>
      <c r="C14931">
        <v>2</v>
      </c>
    </row>
    <row r="14932" spans="1:3" ht="14.5" x14ac:dyDescent="0.35">
      <c r="A14932" s="104" t="s">
        <v>2745</v>
      </c>
      <c r="B14932" s="1">
        <v>44316</v>
      </c>
      <c r="C14932">
        <v>1</v>
      </c>
    </row>
    <row r="14933" spans="1:3" ht="14.5" x14ac:dyDescent="0.35">
      <c r="A14933" s="104" t="s">
        <v>3018</v>
      </c>
      <c r="B14933" s="1">
        <v>44316</v>
      </c>
      <c r="C14933">
        <v>1</v>
      </c>
    </row>
    <row r="14934" spans="1:3" ht="14.5" x14ac:dyDescent="0.35">
      <c r="A14934" s="104" t="s">
        <v>37</v>
      </c>
      <c r="B14934" s="1">
        <v>44316</v>
      </c>
      <c r="C14934">
        <v>5</v>
      </c>
    </row>
    <row r="14935" spans="1:3" ht="14.5" x14ac:dyDescent="0.35">
      <c r="A14935" s="104" t="s">
        <v>151</v>
      </c>
      <c r="B14935" s="1">
        <v>44316</v>
      </c>
      <c r="C14935">
        <v>1</v>
      </c>
    </row>
    <row r="14936" spans="1:3" ht="14.5" x14ac:dyDescent="0.35">
      <c r="A14936" s="104" t="s">
        <v>255</v>
      </c>
      <c r="B14936" s="1">
        <v>44316</v>
      </c>
      <c r="C14936">
        <v>4</v>
      </c>
    </row>
    <row r="14937" spans="1:3" ht="14.5" x14ac:dyDescent="0.35">
      <c r="A14937" s="104" t="s">
        <v>1863</v>
      </c>
      <c r="B14937" s="1">
        <v>44316</v>
      </c>
      <c r="C14937">
        <v>32</v>
      </c>
    </row>
    <row r="14938" spans="1:3" ht="14.5" x14ac:dyDescent="0.35">
      <c r="A14938" s="104" t="s">
        <v>1821</v>
      </c>
      <c r="B14938" s="1">
        <v>44316</v>
      </c>
      <c r="C14938">
        <v>32</v>
      </c>
    </row>
    <row r="14939" spans="1:3" ht="14.5" x14ac:dyDescent="0.35">
      <c r="A14939" s="104" t="s">
        <v>6</v>
      </c>
      <c r="B14939" s="1">
        <v>44316</v>
      </c>
      <c r="C14939">
        <v>25</v>
      </c>
    </row>
    <row r="14940" spans="1:3" ht="14.5" x14ac:dyDescent="0.35">
      <c r="A14940" s="104" t="s">
        <v>8</v>
      </c>
      <c r="B14940" s="1">
        <v>44316</v>
      </c>
      <c r="C14940">
        <v>3</v>
      </c>
    </row>
    <row r="14941" spans="1:3" ht="14.5" x14ac:dyDescent="0.35">
      <c r="A14941" s="104" t="s">
        <v>2380</v>
      </c>
      <c r="B14941" s="1">
        <v>44316</v>
      </c>
      <c r="C14941">
        <v>1</v>
      </c>
    </row>
    <row r="14942" spans="1:3" ht="14.5" x14ac:dyDescent="0.35">
      <c r="A14942" s="104" t="s">
        <v>3018</v>
      </c>
      <c r="B14942" s="1">
        <v>44316</v>
      </c>
      <c r="C14942">
        <v>1</v>
      </c>
    </row>
    <row r="14943" spans="1:3" ht="14.5" x14ac:dyDescent="0.35">
      <c r="A14943" s="104" t="s">
        <v>2380</v>
      </c>
      <c r="B14943" s="1">
        <v>44316</v>
      </c>
      <c r="C14943">
        <v>3</v>
      </c>
    </row>
    <row r="14944" spans="1:3" ht="14.5" x14ac:dyDescent="0.35">
      <c r="A14944" s="104" t="s">
        <v>2361</v>
      </c>
      <c r="B14944" s="1">
        <v>44316</v>
      </c>
      <c r="C14944">
        <v>1</v>
      </c>
    </row>
    <row r="14945" spans="1:3" ht="14.5" x14ac:dyDescent="0.35">
      <c r="A14945" s="104" t="s">
        <v>2046</v>
      </c>
      <c r="B14945" s="1">
        <v>44316</v>
      </c>
      <c r="C14945">
        <v>16</v>
      </c>
    </row>
    <row r="14946" spans="1:3" ht="14.5" x14ac:dyDescent="0.35">
      <c r="A14946" s="104" t="s">
        <v>1656</v>
      </c>
      <c r="B14946" s="1">
        <v>44316</v>
      </c>
      <c r="C14946">
        <v>32</v>
      </c>
    </row>
    <row r="14947" spans="1:3" ht="14.5" x14ac:dyDescent="0.35">
      <c r="A14947" s="104" t="s">
        <v>1656</v>
      </c>
      <c r="B14947" s="1">
        <v>44316</v>
      </c>
      <c r="C14947">
        <v>16</v>
      </c>
    </row>
    <row r="14948" spans="1:3" ht="14.5" x14ac:dyDescent="0.35">
      <c r="A14948" s="104" t="s">
        <v>1656</v>
      </c>
      <c r="B14948" s="1">
        <v>44316</v>
      </c>
      <c r="C14948">
        <v>24</v>
      </c>
    </row>
    <row r="14949" spans="1:3" ht="14.5" x14ac:dyDescent="0.35">
      <c r="A14949" s="104" t="s">
        <v>1658</v>
      </c>
      <c r="B14949" s="1">
        <v>44316</v>
      </c>
      <c r="C14949">
        <v>32</v>
      </c>
    </row>
    <row r="14950" spans="1:3" ht="14.5" x14ac:dyDescent="0.35">
      <c r="A14950" s="104" t="s">
        <v>1656</v>
      </c>
      <c r="B14950" s="1">
        <v>44316</v>
      </c>
      <c r="C14950">
        <v>64</v>
      </c>
    </row>
    <row r="14951" spans="1:3" ht="14.5" x14ac:dyDescent="0.35">
      <c r="A14951" s="104" t="s">
        <v>1658</v>
      </c>
      <c r="B14951" s="1">
        <v>44316</v>
      </c>
      <c r="C14951">
        <v>32</v>
      </c>
    </row>
    <row r="14952" spans="1:3" ht="14.5" x14ac:dyDescent="0.35">
      <c r="A14952" s="104" t="s">
        <v>3771</v>
      </c>
      <c r="B14952" s="1">
        <v>44316</v>
      </c>
      <c r="C14952">
        <v>1</v>
      </c>
    </row>
    <row r="14953" spans="1:3" ht="14.5" x14ac:dyDescent="0.35">
      <c r="A14953" s="104" t="s">
        <v>2053</v>
      </c>
      <c r="B14953" s="1">
        <v>44316</v>
      </c>
      <c r="C14953">
        <v>16</v>
      </c>
    </row>
    <row r="14954" spans="1:3" ht="14.5" x14ac:dyDescent="0.35">
      <c r="A14954" s="104" t="s">
        <v>1502</v>
      </c>
      <c r="B14954" s="1">
        <v>44316</v>
      </c>
      <c r="C14954">
        <v>50</v>
      </c>
    </row>
    <row r="14955" spans="1:3" ht="14.5" x14ac:dyDescent="0.35">
      <c r="A14955" s="104" t="s">
        <v>1769</v>
      </c>
      <c r="B14955" s="1">
        <v>44316</v>
      </c>
      <c r="C14955">
        <v>50</v>
      </c>
    </row>
    <row r="14956" spans="1:3" ht="14.5" x14ac:dyDescent="0.35">
      <c r="A14956" s="104" t="s">
        <v>2021</v>
      </c>
      <c r="B14956" s="1">
        <v>44316</v>
      </c>
      <c r="C14956">
        <v>24</v>
      </c>
    </row>
    <row r="14957" spans="1:3" ht="14.5" x14ac:dyDescent="0.35">
      <c r="A14957" s="104" t="s">
        <v>2981</v>
      </c>
      <c r="B14957" s="1">
        <v>44316</v>
      </c>
      <c r="C14957">
        <v>2</v>
      </c>
    </row>
    <row r="14958" spans="1:3" ht="14.5" x14ac:dyDescent="0.35">
      <c r="A14958" s="104" t="s">
        <v>4212</v>
      </c>
      <c r="B14958" s="1">
        <v>44316</v>
      </c>
      <c r="C14958">
        <v>8</v>
      </c>
    </row>
    <row r="14959" spans="1:3" ht="14.5" x14ac:dyDescent="0.35">
      <c r="A14959" s="104" t="s">
        <v>2281</v>
      </c>
      <c r="B14959" s="1">
        <v>44316</v>
      </c>
      <c r="C14959">
        <v>8</v>
      </c>
    </row>
    <row r="14960" spans="1:3" ht="14.5" x14ac:dyDescent="0.35">
      <c r="A14960" s="104" t="s">
        <v>2055</v>
      </c>
      <c r="B14960" s="1">
        <v>44316</v>
      </c>
      <c r="C14960">
        <v>4</v>
      </c>
    </row>
    <row r="14961" spans="1:3" ht="14.5" x14ac:dyDescent="0.35">
      <c r="A14961" s="104" t="s">
        <v>3535</v>
      </c>
      <c r="B14961" s="1">
        <v>44316</v>
      </c>
      <c r="C14961">
        <v>1</v>
      </c>
    </row>
    <row r="14962" spans="1:3" ht="14.5" x14ac:dyDescent="0.35">
      <c r="A14962" s="104" t="s">
        <v>1616</v>
      </c>
      <c r="B14962" s="1">
        <v>44316</v>
      </c>
      <c r="C14962">
        <v>37</v>
      </c>
    </row>
    <row r="14963" spans="1:3" ht="14.5" x14ac:dyDescent="0.35">
      <c r="A14963" s="104" t="s">
        <v>1616</v>
      </c>
      <c r="B14963" s="1">
        <v>44316</v>
      </c>
      <c r="C14963">
        <v>16</v>
      </c>
    </row>
    <row r="14964" spans="1:3" ht="14.5" x14ac:dyDescent="0.35">
      <c r="A14964" s="104" t="s">
        <v>2801</v>
      </c>
      <c r="B14964" s="1">
        <v>44319</v>
      </c>
      <c r="C14964">
        <v>4</v>
      </c>
    </row>
    <row r="14965" spans="1:3" ht="14.5" x14ac:dyDescent="0.35">
      <c r="A14965" s="104" t="s">
        <v>1811</v>
      </c>
      <c r="B14965" s="1">
        <v>44319</v>
      </c>
      <c r="C14965">
        <v>48</v>
      </c>
    </row>
    <row r="14966" spans="1:3" ht="14.5" x14ac:dyDescent="0.35">
      <c r="A14966" s="105" t="s">
        <v>72</v>
      </c>
      <c r="B14966" s="1">
        <v>44319</v>
      </c>
      <c r="C14966">
        <v>13</v>
      </c>
    </row>
    <row r="14967" spans="1:3" ht="14.5" x14ac:dyDescent="0.35">
      <c r="A14967" s="105" t="s">
        <v>72</v>
      </c>
      <c r="B14967" s="1">
        <v>44319</v>
      </c>
      <c r="C14967">
        <v>3</v>
      </c>
    </row>
    <row r="14968" spans="1:3" ht="14.5" x14ac:dyDescent="0.35">
      <c r="A14968" s="104" t="s">
        <v>3624</v>
      </c>
      <c r="B14968" s="1">
        <v>44319</v>
      </c>
      <c r="C14968">
        <v>1</v>
      </c>
    </row>
    <row r="14969" spans="1:3" ht="14.5" x14ac:dyDescent="0.35">
      <c r="A14969" s="104" t="s">
        <v>3624</v>
      </c>
      <c r="B14969" s="1">
        <v>44319</v>
      </c>
      <c r="C14969">
        <v>1</v>
      </c>
    </row>
    <row r="14970" spans="1:3" ht="14.5" x14ac:dyDescent="0.35">
      <c r="A14970" s="104" t="s">
        <v>1733</v>
      </c>
      <c r="B14970" s="1">
        <v>44319</v>
      </c>
      <c r="C14970">
        <v>100</v>
      </c>
    </row>
    <row r="14971" spans="1:3" ht="14.5" x14ac:dyDescent="0.35">
      <c r="A14971" s="104" t="s">
        <v>2635</v>
      </c>
      <c r="B14971" s="1">
        <v>44319</v>
      </c>
      <c r="C14971">
        <v>2</v>
      </c>
    </row>
    <row r="14972" spans="1:3" ht="14.5" x14ac:dyDescent="0.35">
      <c r="A14972" s="104" t="s">
        <v>1423</v>
      </c>
      <c r="B14972" s="1">
        <v>44319</v>
      </c>
      <c r="C14972">
        <v>100</v>
      </c>
    </row>
    <row r="14973" spans="1:3" ht="14.5" x14ac:dyDescent="0.35">
      <c r="A14973" s="104" t="s">
        <v>1627</v>
      </c>
      <c r="B14973" s="1">
        <v>44319</v>
      </c>
      <c r="C14973">
        <v>200</v>
      </c>
    </row>
    <row r="14974" spans="1:3" ht="14.5" x14ac:dyDescent="0.35">
      <c r="A14974" s="104" t="s">
        <v>560</v>
      </c>
      <c r="B14974" s="1">
        <v>44319</v>
      </c>
      <c r="C14974">
        <v>4</v>
      </c>
    </row>
    <row r="14975" spans="1:3" ht="14.5" x14ac:dyDescent="0.35">
      <c r="A14975" s="104" t="s">
        <v>561</v>
      </c>
      <c r="B14975" s="1">
        <v>44319</v>
      </c>
      <c r="C14975">
        <v>12</v>
      </c>
    </row>
    <row r="14976" spans="1:3" ht="14.5" x14ac:dyDescent="0.35">
      <c r="A14976" s="104" t="s">
        <v>120</v>
      </c>
      <c r="B14976" s="1">
        <v>44319</v>
      </c>
      <c r="C14976">
        <v>24</v>
      </c>
    </row>
    <row r="14977" spans="1:3" ht="14.5" x14ac:dyDescent="0.35">
      <c r="A14977" s="104" t="s">
        <v>3024</v>
      </c>
      <c r="B14977" s="1">
        <v>44319</v>
      </c>
      <c r="C14977">
        <v>7</v>
      </c>
    </row>
    <row r="14978" spans="1:3" ht="14.5" x14ac:dyDescent="0.35">
      <c r="A14978" s="104" t="s">
        <v>2631</v>
      </c>
      <c r="B14978" s="1">
        <v>44319</v>
      </c>
      <c r="C14978">
        <v>2</v>
      </c>
    </row>
    <row r="14979" spans="1:3" ht="14.5" x14ac:dyDescent="0.35">
      <c r="A14979" s="104" t="s">
        <v>2227</v>
      </c>
      <c r="B14979" s="1">
        <v>44319</v>
      </c>
      <c r="C14979">
        <v>2</v>
      </c>
    </row>
    <row r="14980" spans="1:3" ht="14.5" x14ac:dyDescent="0.35">
      <c r="A14980" s="104" t="s">
        <v>2539</v>
      </c>
      <c r="B14980" s="1">
        <v>44319</v>
      </c>
      <c r="C14980">
        <v>4</v>
      </c>
    </row>
    <row r="14981" spans="1:3" ht="14.5" x14ac:dyDescent="0.35">
      <c r="A14981" s="104" t="s">
        <v>2539</v>
      </c>
      <c r="B14981" s="1">
        <v>44319</v>
      </c>
      <c r="C14981">
        <v>2</v>
      </c>
    </row>
    <row r="14982" spans="1:3" ht="14.5" x14ac:dyDescent="0.35">
      <c r="A14982" s="104" t="s">
        <v>2633</v>
      </c>
      <c r="B14982" s="1">
        <v>44319</v>
      </c>
      <c r="C14982">
        <v>8</v>
      </c>
    </row>
    <row r="14983" spans="1:3" ht="14.5" x14ac:dyDescent="0.35">
      <c r="A14983" s="104" t="s">
        <v>1879</v>
      </c>
      <c r="B14983" s="1">
        <v>44319</v>
      </c>
      <c r="C14983">
        <v>8</v>
      </c>
    </row>
    <row r="14984" spans="1:3" ht="14.5" x14ac:dyDescent="0.35">
      <c r="A14984" s="104" t="s">
        <v>2312</v>
      </c>
      <c r="B14984" s="1">
        <v>44319</v>
      </c>
      <c r="C14984">
        <v>25</v>
      </c>
    </row>
    <row r="14985" spans="1:3" ht="14.5" x14ac:dyDescent="0.35">
      <c r="A14985" s="104" t="s">
        <v>1598</v>
      </c>
      <c r="B14985" s="1">
        <v>44319</v>
      </c>
      <c r="C14985">
        <v>100</v>
      </c>
    </row>
    <row r="14986" spans="1:3" ht="14.5" x14ac:dyDescent="0.35">
      <c r="A14986" s="104" t="s">
        <v>1701</v>
      </c>
      <c r="B14986" s="1">
        <v>44319</v>
      </c>
      <c r="C14986">
        <v>200</v>
      </c>
    </row>
    <row r="14987" spans="1:3" ht="14.5" x14ac:dyDescent="0.35">
      <c r="A14987" s="104" t="s">
        <v>1981</v>
      </c>
      <c r="B14987" s="1">
        <v>44319</v>
      </c>
      <c r="C14987">
        <v>100</v>
      </c>
    </row>
    <row r="14988" spans="1:3" ht="14.5" x14ac:dyDescent="0.35">
      <c r="A14988" s="104" t="s">
        <v>1329</v>
      </c>
      <c r="B14988" s="1">
        <v>44319</v>
      </c>
      <c r="C14988">
        <v>200</v>
      </c>
    </row>
    <row r="14989" spans="1:3" ht="14.5" x14ac:dyDescent="0.35">
      <c r="A14989" s="104" t="s">
        <v>1452</v>
      </c>
      <c r="B14989" s="1">
        <v>44319</v>
      </c>
      <c r="C14989">
        <v>100</v>
      </c>
    </row>
    <row r="14990" spans="1:3" ht="14.5" x14ac:dyDescent="0.35">
      <c r="A14990" s="104" t="s">
        <v>1681</v>
      </c>
      <c r="B14990" s="1">
        <v>44319</v>
      </c>
      <c r="C14990">
        <v>50</v>
      </c>
    </row>
    <row r="14991" spans="1:3" ht="14.5" x14ac:dyDescent="0.35">
      <c r="A14991" s="104" t="s">
        <v>1553</v>
      </c>
      <c r="B14991" s="1">
        <v>44319</v>
      </c>
      <c r="C14991">
        <v>50</v>
      </c>
    </row>
    <row r="14992" spans="1:3" ht="14.5" x14ac:dyDescent="0.35">
      <c r="A14992" s="104" t="s">
        <v>1877</v>
      </c>
      <c r="B14992" s="1">
        <v>44319</v>
      </c>
      <c r="C14992">
        <v>50</v>
      </c>
    </row>
    <row r="14993" spans="1:3" ht="14.5" x14ac:dyDescent="0.35">
      <c r="A14993" s="104" t="s">
        <v>1528</v>
      </c>
      <c r="B14993" s="1">
        <v>44319</v>
      </c>
      <c r="C14993">
        <v>50</v>
      </c>
    </row>
    <row r="14994" spans="1:3" ht="14.5" x14ac:dyDescent="0.35">
      <c r="A14994" s="104" t="s">
        <v>2833</v>
      </c>
      <c r="B14994" s="1">
        <v>44319</v>
      </c>
      <c r="C14994">
        <v>1</v>
      </c>
    </row>
    <row r="14995" spans="1:3" ht="14.5" x14ac:dyDescent="0.35">
      <c r="A14995" s="104" t="s">
        <v>1532</v>
      </c>
      <c r="B14995" s="1">
        <v>44319</v>
      </c>
      <c r="C14995">
        <v>2</v>
      </c>
    </row>
    <row r="14996" spans="1:3" ht="14.5" x14ac:dyDescent="0.35">
      <c r="A14996" s="104" t="s">
        <v>2942</v>
      </c>
      <c r="B14996" s="1">
        <v>44319</v>
      </c>
      <c r="C14996">
        <v>1</v>
      </c>
    </row>
    <row r="14997" spans="1:3" ht="14.5" x14ac:dyDescent="0.35">
      <c r="A14997" s="104" t="s">
        <v>2229</v>
      </c>
      <c r="B14997" s="1">
        <v>44319</v>
      </c>
      <c r="C14997">
        <v>7</v>
      </c>
    </row>
    <row r="14998" spans="1:3" ht="14.5" x14ac:dyDescent="0.35">
      <c r="A14998" s="104" t="s">
        <v>4065</v>
      </c>
      <c r="B14998" s="1">
        <v>44319</v>
      </c>
      <c r="C14998">
        <v>7</v>
      </c>
    </row>
    <row r="14999" spans="1:3" ht="14.5" x14ac:dyDescent="0.35">
      <c r="A14999" s="104" t="s">
        <v>2629</v>
      </c>
      <c r="B14999" s="1">
        <v>44319</v>
      </c>
      <c r="C14999">
        <v>8</v>
      </c>
    </row>
    <row r="15000" spans="1:3" ht="14.5" x14ac:dyDescent="0.35">
      <c r="A15000" s="104" t="s">
        <v>1538</v>
      </c>
      <c r="B15000" s="1">
        <v>44319</v>
      </c>
      <c r="C15000">
        <v>100</v>
      </c>
    </row>
    <row r="15001" spans="1:3" ht="14.5" x14ac:dyDescent="0.35">
      <c r="A15001" s="104" t="s">
        <v>1811</v>
      </c>
      <c r="B15001" s="1">
        <v>44319</v>
      </c>
      <c r="C15001">
        <v>3</v>
      </c>
    </row>
    <row r="15002" spans="1:3" ht="14.5" x14ac:dyDescent="0.35">
      <c r="A15002" s="104" t="s">
        <v>1811</v>
      </c>
      <c r="B15002" s="1">
        <v>44319</v>
      </c>
      <c r="C15002">
        <v>9</v>
      </c>
    </row>
    <row r="15003" spans="1:3" ht="14.5" x14ac:dyDescent="0.35">
      <c r="A15003" s="104" t="s">
        <v>2025</v>
      </c>
      <c r="B15003" s="1">
        <v>44319</v>
      </c>
      <c r="C15003">
        <v>12</v>
      </c>
    </row>
    <row r="15004" spans="1:3" ht="14.5" x14ac:dyDescent="0.35">
      <c r="A15004" s="104" t="s">
        <v>2851</v>
      </c>
      <c r="B15004" s="1">
        <v>44319</v>
      </c>
      <c r="C15004">
        <v>2</v>
      </c>
    </row>
    <row r="15005" spans="1:3" ht="14.5" x14ac:dyDescent="0.35">
      <c r="A15005" s="104" t="s">
        <v>2852</v>
      </c>
      <c r="B15005" s="1">
        <v>44319</v>
      </c>
      <c r="C15005">
        <v>1</v>
      </c>
    </row>
    <row r="15006" spans="1:3" ht="14.5" x14ac:dyDescent="0.35">
      <c r="A15006" s="104" t="s">
        <v>2352</v>
      </c>
      <c r="B15006" s="1">
        <v>44319</v>
      </c>
      <c r="C15006">
        <v>1</v>
      </c>
    </row>
    <row r="15007" spans="1:3" ht="14.5" x14ac:dyDescent="0.35">
      <c r="A15007" s="104" t="s">
        <v>2306</v>
      </c>
      <c r="B15007" s="1">
        <v>44319</v>
      </c>
      <c r="C15007">
        <v>3</v>
      </c>
    </row>
    <row r="15008" spans="1:3" ht="14.5" x14ac:dyDescent="0.35">
      <c r="A15008" s="104" t="s">
        <v>2636</v>
      </c>
      <c r="B15008" s="1">
        <v>44319</v>
      </c>
      <c r="C15008">
        <v>5</v>
      </c>
    </row>
    <row r="15009" spans="1:3" ht="14.5" x14ac:dyDescent="0.35">
      <c r="A15009" s="104" t="s">
        <v>1615</v>
      </c>
      <c r="B15009" s="1">
        <v>44319</v>
      </c>
      <c r="C15009">
        <v>24</v>
      </c>
    </row>
    <row r="15010" spans="1:3" ht="14.5" x14ac:dyDescent="0.35">
      <c r="A15010" s="104" t="s">
        <v>1908</v>
      </c>
      <c r="B15010" s="1">
        <v>44319</v>
      </c>
      <c r="C15010">
        <v>4</v>
      </c>
    </row>
    <row r="15011" spans="1:3" ht="14.5" x14ac:dyDescent="0.35">
      <c r="A15011" s="104" t="s">
        <v>4213</v>
      </c>
      <c r="B15011" s="1">
        <v>44319</v>
      </c>
      <c r="C15011">
        <v>80</v>
      </c>
    </row>
    <row r="15012" spans="1:3" ht="14.5" x14ac:dyDescent="0.35">
      <c r="A15012" s="104" t="s">
        <v>2387</v>
      </c>
      <c r="B15012" s="1">
        <v>44319</v>
      </c>
      <c r="C15012">
        <v>24</v>
      </c>
    </row>
    <row r="15013" spans="1:3" ht="14.5" x14ac:dyDescent="0.35">
      <c r="A15013" s="104" t="s">
        <v>1356</v>
      </c>
      <c r="B15013" s="1">
        <v>44319</v>
      </c>
      <c r="C15013">
        <v>64</v>
      </c>
    </row>
    <row r="15014" spans="1:3" ht="14.5" x14ac:dyDescent="0.35">
      <c r="A15014" s="104" t="s">
        <v>2549</v>
      </c>
      <c r="B15014" s="1">
        <v>44319</v>
      </c>
      <c r="C15014">
        <v>32</v>
      </c>
    </row>
    <row r="15015" spans="1:3" ht="14.5" x14ac:dyDescent="0.35">
      <c r="A15015" s="104" t="s">
        <v>4214</v>
      </c>
      <c r="B15015" s="1">
        <v>44319</v>
      </c>
      <c r="C15015">
        <v>12</v>
      </c>
    </row>
    <row r="15016" spans="1:3" ht="14.5" x14ac:dyDescent="0.35">
      <c r="A15016" s="104" t="s">
        <v>3986</v>
      </c>
      <c r="B15016" s="1">
        <v>44319</v>
      </c>
      <c r="C15016">
        <v>24</v>
      </c>
    </row>
    <row r="15017" spans="1:3" ht="14.5" x14ac:dyDescent="0.35">
      <c r="A15017" s="104" t="s">
        <v>3964</v>
      </c>
      <c r="B15017" s="1">
        <v>44319</v>
      </c>
      <c r="C15017">
        <v>4</v>
      </c>
    </row>
    <row r="15018" spans="1:3" ht="14.5" x14ac:dyDescent="0.35">
      <c r="A15018" s="104" t="s">
        <v>3296</v>
      </c>
      <c r="B15018" s="1">
        <v>44319</v>
      </c>
      <c r="C15018">
        <v>12</v>
      </c>
    </row>
    <row r="15019" spans="1:3" ht="14.5" x14ac:dyDescent="0.35">
      <c r="A15019" s="104" t="s">
        <v>3186</v>
      </c>
      <c r="B15019" s="1">
        <v>44319</v>
      </c>
      <c r="C15019">
        <v>24</v>
      </c>
    </row>
    <row r="15020" spans="1:3" ht="14.5" x14ac:dyDescent="0.35">
      <c r="A15020" s="104" t="s">
        <v>2348</v>
      </c>
      <c r="B15020" s="1">
        <v>44319</v>
      </c>
      <c r="C15020">
        <v>24</v>
      </c>
    </row>
    <row r="15021" spans="1:3" ht="14.5" x14ac:dyDescent="0.35">
      <c r="A15021" s="104" t="s">
        <v>3987</v>
      </c>
      <c r="B15021" s="1">
        <v>44319</v>
      </c>
      <c r="C15021">
        <v>32</v>
      </c>
    </row>
    <row r="15022" spans="1:3" ht="14.5" x14ac:dyDescent="0.35">
      <c r="A15022" s="104" t="s">
        <v>2054</v>
      </c>
      <c r="B15022" s="1">
        <v>44319</v>
      </c>
      <c r="C15022">
        <v>32</v>
      </c>
    </row>
    <row r="15023" spans="1:3" ht="14.5" x14ac:dyDescent="0.35">
      <c r="A15023" s="104" t="s">
        <v>2164</v>
      </c>
      <c r="B15023" s="1">
        <v>44319</v>
      </c>
      <c r="C15023">
        <v>8</v>
      </c>
    </row>
    <row r="15024" spans="1:3" ht="14.5" x14ac:dyDescent="0.35">
      <c r="A15024" s="104" t="s">
        <v>396</v>
      </c>
      <c r="B15024" s="1">
        <v>44319</v>
      </c>
      <c r="C15024">
        <v>4</v>
      </c>
    </row>
    <row r="15025" spans="1:3" ht="14.5" x14ac:dyDescent="0.35">
      <c r="A15025" s="104" t="s">
        <v>562</v>
      </c>
      <c r="B15025" s="1">
        <v>44319</v>
      </c>
      <c r="C15025">
        <v>24</v>
      </c>
    </row>
    <row r="15026" spans="1:3" ht="14.5" x14ac:dyDescent="0.35">
      <c r="A15026" s="104" t="s">
        <v>276</v>
      </c>
      <c r="B15026" s="1">
        <v>44319</v>
      </c>
      <c r="C15026">
        <v>16</v>
      </c>
    </row>
    <row r="15027" spans="1:3" ht="14.5" x14ac:dyDescent="0.35">
      <c r="A15027" s="104" t="s">
        <v>327</v>
      </c>
      <c r="B15027" s="1">
        <v>44319</v>
      </c>
      <c r="C15027">
        <v>4</v>
      </c>
    </row>
    <row r="15028" spans="1:3" ht="14.5" x14ac:dyDescent="0.35">
      <c r="A15028" s="104" t="s">
        <v>2293</v>
      </c>
      <c r="B15028" s="1">
        <v>44319</v>
      </c>
      <c r="C15028">
        <v>56</v>
      </c>
    </row>
    <row r="15029" spans="1:3" ht="14.5" x14ac:dyDescent="0.35">
      <c r="A15029" s="104" t="s">
        <v>4215</v>
      </c>
      <c r="B15029" s="1">
        <v>44319</v>
      </c>
      <c r="C15029">
        <v>32</v>
      </c>
    </row>
    <row r="15030" spans="1:3" ht="14.5" x14ac:dyDescent="0.35">
      <c r="A15030" s="104" t="s">
        <v>2056</v>
      </c>
      <c r="B15030" s="1">
        <v>44319</v>
      </c>
      <c r="C15030">
        <v>32</v>
      </c>
    </row>
    <row r="15031" spans="1:3" ht="14.5" x14ac:dyDescent="0.35">
      <c r="A15031" s="104" t="s">
        <v>4216</v>
      </c>
      <c r="B15031" s="1">
        <v>44319</v>
      </c>
      <c r="C15031">
        <v>12</v>
      </c>
    </row>
    <row r="15032" spans="1:3" ht="14.5" x14ac:dyDescent="0.35">
      <c r="A15032" s="104" t="s">
        <v>3210</v>
      </c>
      <c r="B15032" s="1">
        <v>44319</v>
      </c>
      <c r="C15032">
        <v>16</v>
      </c>
    </row>
    <row r="15033" spans="1:3" ht="14.5" x14ac:dyDescent="0.35">
      <c r="A15033" s="104" t="s">
        <v>2270</v>
      </c>
      <c r="B15033" s="1">
        <v>44319</v>
      </c>
      <c r="C15033">
        <v>8</v>
      </c>
    </row>
    <row r="15034" spans="1:3" ht="14.5" x14ac:dyDescent="0.35">
      <c r="A15034" s="104" t="s">
        <v>4217</v>
      </c>
      <c r="B15034" s="1">
        <v>44319</v>
      </c>
      <c r="C15034">
        <v>8</v>
      </c>
    </row>
    <row r="15035" spans="1:3" ht="14.5" x14ac:dyDescent="0.35">
      <c r="A15035" s="104" t="s">
        <v>3988</v>
      </c>
      <c r="B15035" s="1">
        <v>44319</v>
      </c>
      <c r="C15035">
        <v>4</v>
      </c>
    </row>
    <row r="15036" spans="1:3" ht="14.5" x14ac:dyDescent="0.35">
      <c r="A15036" s="104" t="s">
        <v>3989</v>
      </c>
      <c r="B15036" s="1">
        <v>44319</v>
      </c>
      <c r="C15036">
        <v>16</v>
      </c>
    </row>
    <row r="15037" spans="1:3" ht="14.5" x14ac:dyDescent="0.35">
      <c r="A15037" s="104" t="s">
        <v>2404</v>
      </c>
      <c r="B15037" s="1">
        <v>44319</v>
      </c>
      <c r="C15037">
        <v>12</v>
      </c>
    </row>
    <row r="15038" spans="1:3" ht="14.5" x14ac:dyDescent="0.35">
      <c r="A15038" s="104" t="s">
        <v>4218</v>
      </c>
      <c r="B15038" s="1">
        <v>44319</v>
      </c>
      <c r="C15038">
        <v>20</v>
      </c>
    </row>
    <row r="15039" spans="1:3" ht="14.5" x14ac:dyDescent="0.35">
      <c r="A15039" s="104" t="s">
        <v>2989</v>
      </c>
      <c r="B15039" s="1">
        <v>44319</v>
      </c>
      <c r="C15039">
        <v>32</v>
      </c>
    </row>
    <row r="15040" spans="1:3" ht="14.5" x14ac:dyDescent="0.35">
      <c r="A15040" s="104" t="s">
        <v>2409</v>
      </c>
      <c r="B15040" s="1">
        <v>44319</v>
      </c>
      <c r="C15040">
        <v>4</v>
      </c>
    </row>
    <row r="15041" spans="1:3" ht="14.5" x14ac:dyDescent="0.35">
      <c r="A15041" s="104" t="s">
        <v>563</v>
      </c>
      <c r="B15041" s="1">
        <v>44319</v>
      </c>
      <c r="C15041">
        <v>16</v>
      </c>
    </row>
    <row r="15042" spans="1:3" ht="14.5" x14ac:dyDescent="0.35">
      <c r="A15042" s="104" t="s">
        <v>438</v>
      </c>
      <c r="B15042" s="1">
        <v>44319</v>
      </c>
      <c r="C15042">
        <v>24</v>
      </c>
    </row>
    <row r="15043" spans="1:3" ht="14.5" x14ac:dyDescent="0.35">
      <c r="A15043" s="104" t="s">
        <v>564</v>
      </c>
      <c r="B15043" s="1">
        <v>44319</v>
      </c>
      <c r="C15043">
        <v>4</v>
      </c>
    </row>
    <row r="15044" spans="1:3" ht="14.5" x14ac:dyDescent="0.35">
      <c r="A15044" s="104" t="s">
        <v>453</v>
      </c>
      <c r="B15044" s="1">
        <v>44319</v>
      </c>
      <c r="C15044">
        <v>24</v>
      </c>
    </row>
    <row r="15045" spans="1:3" ht="14.5" x14ac:dyDescent="0.35">
      <c r="A15045" s="104" t="s">
        <v>565</v>
      </c>
      <c r="B15045" s="1">
        <v>44319</v>
      </c>
      <c r="C15045">
        <v>16</v>
      </c>
    </row>
    <row r="15046" spans="1:3" ht="14.5" x14ac:dyDescent="0.35">
      <c r="A15046" s="104" t="s">
        <v>4219</v>
      </c>
      <c r="B15046" s="1">
        <v>44319</v>
      </c>
      <c r="C15046">
        <v>82</v>
      </c>
    </row>
    <row r="15047" spans="1:3" ht="14.5" x14ac:dyDescent="0.35">
      <c r="A15047" s="104" t="s">
        <v>4219</v>
      </c>
      <c r="B15047" s="1">
        <v>44319</v>
      </c>
      <c r="C15047">
        <v>38</v>
      </c>
    </row>
    <row r="15048" spans="1:3" ht="14.5" x14ac:dyDescent="0.35">
      <c r="A15048" s="104" t="s">
        <v>364</v>
      </c>
      <c r="B15048" s="1">
        <v>44319</v>
      </c>
      <c r="C15048">
        <v>56</v>
      </c>
    </row>
    <row r="15049" spans="1:3" ht="14.5" x14ac:dyDescent="0.35">
      <c r="A15049" s="104" t="s">
        <v>3784</v>
      </c>
      <c r="B15049" s="1">
        <v>44319</v>
      </c>
      <c r="C15049">
        <v>24</v>
      </c>
    </row>
    <row r="15050" spans="1:3" ht="14.5" x14ac:dyDescent="0.35">
      <c r="A15050" s="104" t="s">
        <v>1716</v>
      </c>
      <c r="B15050" s="1">
        <v>44319</v>
      </c>
      <c r="C15050">
        <v>20</v>
      </c>
    </row>
    <row r="15051" spans="1:3" ht="14.5" x14ac:dyDescent="0.35">
      <c r="A15051" s="104" t="s">
        <v>3785</v>
      </c>
      <c r="B15051" s="1">
        <v>44319</v>
      </c>
      <c r="C15051">
        <v>16</v>
      </c>
    </row>
    <row r="15052" spans="1:3" ht="14.5" x14ac:dyDescent="0.35">
      <c r="A15052" s="104" t="s">
        <v>3492</v>
      </c>
      <c r="B15052" s="1">
        <v>44319</v>
      </c>
      <c r="C15052">
        <v>8</v>
      </c>
    </row>
    <row r="15053" spans="1:3" ht="14.5" x14ac:dyDescent="0.35">
      <c r="A15053" s="104" t="s">
        <v>1863</v>
      </c>
      <c r="B15053" s="1">
        <v>44319</v>
      </c>
      <c r="C15053">
        <v>24</v>
      </c>
    </row>
    <row r="15054" spans="1:3" ht="14.5" x14ac:dyDescent="0.35">
      <c r="A15054" s="104" t="s">
        <v>1445</v>
      </c>
      <c r="B15054" s="1">
        <v>44319</v>
      </c>
      <c r="C15054">
        <v>16</v>
      </c>
    </row>
    <row r="15055" spans="1:3" ht="14.5" x14ac:dyDescent="0.35">
      <c r="A15055" s="104" t="s">
        <v>1821</v>
      </c>
      <c r="B15055" s="1">
        <v>44319</v>
      </c>
      <c r="C15055">
        <v>32</v>
      </c>
    </row>
    <row r="15056" spans="1:3" ht="14.5" x14ac:dyDescent="0.35">
      <c r="A15056" s="104" t="s">
        <v>1908</v>
      </c>
      <c r="B15056" s="1">
        <v>44319</v>
      </c>
      <c r="C15056">
        <v>5</v>
      </c>
    </row>
    <row r="15057" spans="1:3" ht="14.5" x14ac:dyDescent="0.35">
      <c r="A15057" s="104" t="s">
        <v>3148</v>
      </c>
      <c r="B15057" s="1">
        <v>44319</v>
      </c>
      <c r="C15057">
        <v>2</v>
      </c>
    </row>
    <row r="15058" spans="1:3" ht="14.5" x14ac:dyDescent="0.35">
      <c r="A15058" s="104" t="s">
        <v>3991</v>
      </c>
      <c r="B15058" s="1">
        <v>44319</v>
      </c>
      <c r="C15058">
        <v>1</v>
      </c>
    </row>
    <row r="15059" spans="1:3" ht="14.5" x14ac:dyDescent="0.35">
      <c r="A15059" s="104" t="s">
        <v>3960</v>
      </c>
      <c r="B15059" s="1">
        <v>44319</v>
      </c>
      <c r="C15059">
        <v>2</v>
      </c>
    </row>
    <row r="15060" spans="1:3" ht="14.5" x14ac:dyDescent="0.35">
      <c r="A15060" s="104" t="s">
        <v>4193</v>
      </c>
      <c r="B15060" s="1">
        <v>44319</v>
      </c>
      <c r="C15060">
        <v>4</v>
      </c>
    </row>
    <row r="15061" spans="1:3" ht="14.5" x14ac:dyDescent="0.35">
      <c r="A15061" s="104" t="s">
        <v>4063</v>
      </c>
      <c r="B15061" s="1">
        <v>44319</v>
      </c>
      <c r="C15061">
        <v>15</v>
      </c>
    </row>
    <row r="15062" spans="1:3" ht="14.5" x14ac:dyDescent="0.35">
      <c r="A15062" s="104" t="s">
        <v>2581</v>
      </c>
      <c r="B15062" s="1">
        <v>44319</v>
      </c>
      <c r="C15062">
        <v>24</v>
      </c>
    </row>
    <row r="15063" spans="1:3" ht="14.5" x14ac:dyDescent="0.35">
      <c r="A15063" s="104" t="s">
        <v>3317</v>
      </c>
      <c r="B15063" s="1">
        <v>44319</v>
      </c>
      <c r="C15063">
        <v>32</v>
      </c>
    </row>
    <row r="15064" spans="1:3" ht="14.5" x14ac:dyDescent="0.35">
      <c r="A15064" s="104" t="s">
        <v>3021</v>
      </c>
      <c r="B15064" s="1">
        <v>44319</v>
      </c>
      <c r="C15064">
        <v>1</v>
      </c>
    </row>
    <row r="15065" spans="1:3" ht="14.5" x14ac:dyDescent="0.35">
      <c r="A15065" s="104" t="s">
        <v>2345</v>
      </c>
      <c r="B15065" s="1">
        <v>44319</v>
      </c>
      <c r="C15065">
        <v>8</v>
      </c>
    </row>
    <row r="15066" spans="1:3" ht="14.5" x14ac:dyDescent="0.35">
      <c r="A15066" s="104" t="s">
        <v>3227</v>
      </c>
      <c r="B15066" s="1">
        <v>44319</v>
      </c>
      <c r="C15066">
        <v>8</v>
      </c>
    </row>
    <row r="15067" spans="1:3" ht="14.5" x14ac:dyDescent="0.35">
      <c r="A15067" s="104" t="s">
        <v>2957</v>
      </c>
      <c r="B15067" s="1">
        <v>44319</v>
      </c>
      <c r="C15067">
        <v>16</v>
      </c>
    </row>
    <row r="15068" spans="1:3" ht="14.5" x14ac:dyDescent="0.35">
      <c r="A15068" s="104" t="s">
        <v>2172</v>
      </c>
      <c r="B15068" s="1">
        <v>44319</v>
      </c>
      <c r="C15068">
        <v>30</v>
      </c>
    </row>
    <row r="15069" spans="1:3" ht="14.5" x14ac:dyDescent="0.35">
      <c r="A15069" s="104" t="s">
        <v>1955</v>
      </c>
      <c r="B15069" s="1">
        <v>44319</v>
      </c>
      <c r="C15069">
        <v>16</v>
      </c>
    </row>
    <row r="15070" spans="1:3" ht="14.5" x14ac:dyDescent="0.35">
      <c r="A15070" s="104" t="s">
        <v>3756</v>
      </c>
      <c r="B15070" s="1">
        <v>44319</v>
      </c>
      <c r="C15070">
        <v>8</v>
      </c>
    </row>
    <row r="15071" spans="1:3" ht="14.5" x14ac:dyDescent="0.35">
      <c r="A15071" s="104" t="s">
        <v>2041</v>
      </c>
      <c r="B15071" s="1">
        <v>44319</v>
      </c>
      <c r="C15071">
        <v>12</v>
      </c>
    </row>
    <row r="15072" spans="1:3" ht="14.5" x14ac:dyDescent="0.35">
      <c r="A15072" s="104" t="s">
        <v>40</v>
      </c>
      <c r="B15072" s="1">
        <v>44319</v>
      </c>
      <c r="C15072">
        <v>1</v>
      </c>
    </row>
    <row r="15073" spans="1:3" ht="14.5" x14ac:dyDescent="0.35">
      <c r="A15073" s="104" t="s">
        <v>1717</v>
      </c>
      <c r="B15073" s="1">
        <v>44319</v>
      </c>
      <c r="C15073">
        <v>25</v>
      </c>
    </row>
    <row r="15074" spans="1:3" ht="14.5" x14ac:dyDescent="0.35">
      <c r="A15074" s="104" t="s">
        <v>1492</v>
      </c>
      <c r="B15074" s="1">
        <v>44319</v>
      </c>
      <c r="C15074">
        <v>25</v>
      </c>
    </row>
    <row r="15075" spans="1:3" ht="14.5" x14ac:dyDescent="0.35">
      <c r="A15075" s="104" t="s">
        <v>1713</v>
      </c>
      <c r="B15075" s="1">
        <v>44319</v>
      </c>
      <c r="C15075">
        <v>24</v>
      </c>
    </row>
    <row r="15076" spans="1:3" ht="14.5" x14ac:dyDescent="0.35">
      <c r="A15076" s="104" t="s">
        <v>1356</v>
      </c>
      <c r="B15076" s="1">
        <v>44319</v>
      </c>
      <c r="C15076">
        <v>52</v>
      </c>
    </row>
    <row r="15077" spans="1:3" ht="14.5" x14ac:dyDescent="0.35">
      <c r="A15077" s="104" t="s">
        <v>1923</v>
      </c>
      <c r="B15077" s="1">
        <v>44319</v>
      </c>
      <c r="C15077">
        <v>2</v>
      </c>
    </row>
    <row r="15078" spans="1:3" ht="14.5" x14ac:dyDescent="0.35">
      <c r="A15078" s="104" t="s">
        <v>268</v>
      </c>
      <c r="B15078" s="1">
        <v>44319</v>
      </c>
      <c r="C15078">
        <v>8</v>
      </c>
    </row>
    <row r="15079" spans="1:3" ht="14.5" x14ac:dyDescent="0.35">
      <c r="A15079" s="104" t="s">
        <v>328</v>
      </c>
      <c r="B15079" s="1">
        <v>44319</v>
      </c>
      <c r="C15079">
        <v>4</v>
      </c>
    </row>
    <row r="15080" spans="1:3" ht="14.5" x14ac:dyDescent="0.35">
      <c r="A15080" s="104" t="s">
        <v>240</v>
      </c>
      <c r="B15080" s="1">
        <v>44319</v>
      </c>
      <c r="C15080">
        <v>8</v>
      </c>
    </row>
    <row r="15081" spans="1:3" ht="14.5" x14ac:dyDescent="0.35">
      <c r="A15081" s="104" t="s">
        <v>1370</v>
      </c>
      <c r="B15081" s="1">
        <v>44319</v>
      </c>
      <c r="C15081">
        <v>200</v>
      </c>
    </row>
    <row r="15082" spans="1:3" ht="14.5" x14ac:dyDescent="0.35">
      <c r="A15082" s="104" t="s">
        <v>3362</v>
      </c>
      <c r="B15082" s="1">
        <v>44319</v>
      </c>
      <c r="C15082">
        <v>8</v>
      </c>
    </row>
    <row r="15083" spans="1:3" ht="14.5" x14ac:dyDescent="0.35">
      <c r="A15083" s="104" t="s">
        <v>486</v>
      </c>
      <c r="B15083" s="1">
        <v>44319</v>
      </c>
      <c r="C15083">
        <v>8</v>
      </c>
    </row>
    <row r="15084" spans="1:3" ht="14.5" x14ac:dyDescent="0.35">
      <c r="A15084" s="104" t="s">
        <v>1403</v>
      </c>
      <c r="B15084" s="1">
        <v>44319</v>
      </c>
      <c r="C15084">
        <v>8</v>
      </c>
    </row>
    <row r="15085" spans="1:3" ht="14.5" x14ac:dyDescent="0.35">
      <c r="A15085" s="104" t="s">
        <v>1514</v>
      </c>
      <c r="B15085" s="1">
        <v>44319</v>
      </c>
      <c r="C15085">
        <v>2</v>
      </c>
    </row>
    <row r="15086" spans="1:3" ht="14.5" x14ac:dyDescent="0.35">
      <c r="A15086" s="104" t="s">
        <v>2049</v>
      </c>
      <c r="B15086" s="1">
        <v>44319</v>
      </c>
      <c r="C15086">
        <v>2</v>
      </c>
    </row>
    <row r="15087" spans="1:3" ht="14.5" x14ac:dyDescent="0.35">
      <c r="A15087" s="104" t="s">
        <v>4220</v>
      </c>
      <c r="B15087" s="1">
        <v>44319</v>
      </c>
      <c r="C15087">
        <v>6</v>
      </c>
    </row>
    <row r="15088" spans="1:3" ht="14.5" x14ac:dyDescent="0.35">
      <c r="A15088" s="104" t="s">
        <v>4221</v>
      </c>
      <c r="B15088" s="1">
        <v>44319</v>
      </c>
      <c r="C15088">
        <v>6</v>
      </c>
    </row>
    <row r="15089" spans="1:3" ht="14.5" x14ac:dyDescent="0.35">
      <c r="A15089" s="104" t="s">
        <v>3009</v>
      </c>
      <c r="B15089" s="1">
        <v>44319</v>
      </c>
      <c r="C15089">
        <v>4</v>
      </c>
    </row>
    <row r="15090" spans="1:3" ht="14.5" x14ac:dyDescent="0.35">
      <c r="A15090" s="104" t="s">
        <v>1948</v>
      </c>
      <c r="B15090" s="1">
        <v>44319</v>
      </c>
      <c r="C15090">
        <v>6</v>
      </c>
    </row>
    <row r="15091" spans="1:3" ht="14.5" x14ac:dyDescent="0.35">
      <c r="A15091" s="104" t="s">
        <v>2277</v>
      </c>
      <c r="B15091" s="1">
        <v>44319</v>
      </c>
      <c r="C15091">
        <v>6</v>
      </c>
    </row>
    <row r="15092" spans="1:3" ht="14.5" x14ac:dyDescent="0.35">
      <c r="A15092" s="104" t="s">
        <v>2668</v>
      </c>
      <c r="B15092" s="1">
        <v>44319</v>
      </c>
      <c r="C15092">
        <v>8</v>
      </c>
    </row>
    <row r="15093" spans="1:3" ht="14.5" x14ac:dyDescent="0.35">
      <c r="A15093" s="104" t="s">
        <v>3010</v>
      </c>
      <c r="B15093" s="1">
        <v>44319</v>
      </c>
      <c r="C15093">
        <v>2</v>
      </c>
    </row>
    <row r="15094" spans="1:3" ht="14.5" x14ac:dyDescent="0.35">
      <c r="A15094" s="104" t="s">
        <v>3083</v>
      </c>
      <c r="B15094" s="1">
        <v>44319</v>
      </c>
      <c r="C15094">
        <v>2</v>
      </c>
    </row>
    <row r="15095" spans="1:3" ht="14.5" x14ac:dyDescent="0.35">
      <c r="A15095" s="104" t="s">
        <v>4222</v>
      </c>
      <c r="B15095" s="1">
        <v>44319</v>
      </c>
      <c r="C15095">
        <v>6</v>
      </c>
    </row>
    <row r="15096" spans="1:3" ht="14.5" x14ac:dyDescent="0.35">
      <c r="A15096" s="104" t="s">
        <v>1863</v>
      </c>
      <c r="B15096" s="1">
        <v>44319</v>
      </c>
      <c r="C15096">
        <v>8</v>
      </c>
    </row>
    <row r="15097" spans="1:3" ht="14.5" x14ac:dyDescent="0.35">
      <c r="A15097" s="104" t="s">
        <v>1821</v>
      </c>
      <c r="B15097" s="1">
        <v>44319</v>
      </c>
      <c r="C15097">
        <v>8</v>
      </c>
    </row>
    <row r="15098" spans="1:3" ht="14.5" x14ac:dyDescent="0.35">
      <c r="A15098" s="104" t="s">
        <v>1439</v>
      </c>
      <c r="B15098" s="1">
        <v>44319</v>
      </c>
      <c r="C15098">
        <v>200</v>
      </c>
    </row>
    <row r="15099" spans="1:3" ht="14.5" x14ac:dyDescent="0.35">
      <c r="A15099" s="104" t="s">
        <v>1449</v>
      </c>
      <c r="B15099" s="1">
        <v>44319</v>
      </c>
      <c r="C15099">
        <v>4</v>
      </c>
    </row>
    <row r="15100" spans="1:3" ht="14.5" x14ac:dyDescent="0.35">
      <c r="A15100" s="104" t="s">
        <v>1456</v>
      </c>
      <c r="B15100" s="1">
        <v>44319</v>
      </c>
      <c r="C15100">
        <v>8</v>
      </c>
    </row>
    <row r="15101" spans="1:3" ht="14.5" x14ac:dyDescent="0.35">
      <c r="A15101" s="104" t="s">
        <v>2034</v>
      </c>
      <c r="B15101" s="1">
        <v>44319</v>
      </c>
      <c r="C15101">
        <v>8</v>
      </c>
    </row>
    <row r="15102" spans="1:3" ht="14.5" x14ac:dyDescent="0.35">
      <c r="A15102" s="104" t="s">
        <v>1826</v>
      </c>
      <c r="B15102" s="1">
        <v>44319</v>
      </c>
      <c r="C15102">
        <v>32</v>
      </c>
    </row>
    <row r="15103" spans="1:3" ht="14.5" x14ac:dyDescent="0.35">
      <c r="A15103" s="104" t="s">
        <v>1466</v>
      </c>
      <c r="B15103" s="1">
        <v>44319</v>
      </c>
      <c r="C15103">
        <v>8</v>
      </c>
    </row>
    <row r="15104" spans="1:3" ht="14.5" x14ac:dyDescent="0.35">
      <c r="A15104" s="104" t="s">
        <v>1468</v>
      </c>
      <c r="B15104" s="1">
        <v>44319</v>
      </c>
      <c r="C15104">
        <v>6</v>
      </c>
    </row>
    <row r="15105" spans="1:3" ht="14.5" x14ac:dyDescent="0.35">
      <c r="A15105" s="104" t="s">
        <v>1470</v>
      </c>
      <c r="B15105" s="1">
        <v>44319</v>
      </c>
      <c r="C15105">
        <v>8</v>
      </c>
    </row>
    <row r="15106" spans="1:3" ht="14.5" x14ac:dyDescent="0.35">
      <c r="A15106" s="104" t="s">
        <v>2591</v>
      </c>
      <c r="B15106" s="1">
        <v>44319</v>
      </c>
      <c r="C15106">
        <v>1</v>
      </c>
    </row>
    <row r="15107" spans="1:3" ht="14.5" x14ac:dyDescent="0.35">
      <c r="A15107" s="104" t="s">
        <v>2069</v>
      </c>
      <c r="B15107" s="1">
        <v>44319</v>
      </c>
      <c r="C15107">
        <v>25</v>
      </c>
    </row>
    <row r="15108" spans="1:3" ht="14.5" x14ac:dyDescent="0.35">
      <c r="A15108" s="104" t="s">
        <v>4223</v>
      </c>
      <c r="B15108" s="1">
        <v>44319</v>
      </c>
      <c r="C15108">
        <v>50</v>
      </c>
    </row>
    <row r="15109" spans="1:3" ht="14.5" x14ac:dyDescent="0.35">
      <c r="A15109" s="104" t="s">
        <v>1356</v>
      </c>
      <c r="B15109" s="1">
        <v>44319</v>
      </c>
      <c r="C15109">
        <v>12</v>
      </c>
    </row>
    <row r="15110" spans="1:3" ht="14.5" x14ac:dyDescent="0.35">
      <c r="A15110" s="104" t="s">
        <v>19</v>
      </c>
      <c r="B15110" s="1">
        <v>44319</v>
      </c>
      <c r="C15110">
        <v>3</v>
      </c>
    </row>
    <row r="15111" spans="1:3" ht="14.5" x14ac:dyDescent="0.35">
      <c r="A15111" s="104" t="s">
        <v>1923</v>
      </c>
      <c r="B15111" s="1">
        <v>44319</v>
      </c>
      <c r="C15111">
        <v>4</v>
      </c>
    </row>
    <row r="15112" spans="1:3" ht="14.5" x14ac:dyDescent="0.35">
      <c r="A15112" s="104" t="s">
        <v>1381</v>
      </c>
      <c r="B15112" s="1">
        <v>44319</v>
      </c>
      <c r="C15112">
        <v>3</v>
      </c>
    </row>
    <row r="15113" spans="1:3" ht="14.5" x14ac:dyDescent="0.35">
      <c r="A15113" s="104" t="s">
        <v>1709</v>
      </c>
      <c r="B15113" s="1">
        <v>44319</v>
      </c>
      <c r="C15113">
        <v>16</v>
      </c>
    </row>
    <row r="15114" spans="1:3" ht="14.5" x14ac:dyDescent="0.35">
      <c r="A15114" s="104" t="s">
        <v>1820</v>
      </c>
      <c r="B15114" s="1">
        <v>44319</v>
      </c>
      <c r="C15114">
        <v>8</v>
      </c>
    </row>
    <row r="15115" spans="1:3" ht="14.5" x14ac:dyDescent="0.35">
      <c r="A15115" s="104" t="s">
        <v>1927</v>
      </c>
      <c r="B15115" s="1">
        <v>44319</v>
      </c>
      <c r="C15115">
        <v>4</v>
      </c>
    </row>
    <row r="15116" spans="1:3" ht="14.5" x14ac:dyDescent="0.35">
      <c r="A15116" s="104" t="s">
        <v>2184</v>
      </c>
      <c r="B15116" s="1">
        <v>44319</v>
      </c>
      <c r="C15116">
        <v>48</v>
      </c>
    </row>
    <row r="15117" spans="1:3" ht="14.5" x14ac:dyDescent="0.35">
      <c r="A15117" s="104" t="s">
        <v>1405</v>
      </c>
      <c r="B15117" s="1">
        <v>44319</v>
      </c>
      <c r="C15117">
        <v>24</v>
      </c>
    </row>
    <row r="15118" spans="1:3" ht="14.5" x14ac:dyDescent="0.35">
      <c r="A15118" s="104" t="s">
        <v>4224</v>
      </c>
      <c r="B15118" s="1">
        <v>44319</v>
      </c>
      <c r="C15118">
        <v>4</v>
      </c>
    </row>
    <row r="15119" spans="1:3" ht="14.5" x14ac:dyDescent="0.35">
      <c r="A15119" s="104" t="s">
        <v>1413</v>
      </c>
      <c r="B15119" s="1">
        <v>44319</v>
      </c>
      <c r="C15119">
        <v>6</v>
      </c>
    </row>
    <row r="15120" spans="1:3" ht="14.5" x14ac:dyDescent="0.35">
      <c r="A15120" s="104" t="s">
        <v>2176</v>
      </c>
      <c r="B15120" s="1">
        <v>44319</v>
      </c>
      <c r="C15120">
        <v>8</v>
      </c>
    </row>
    <row r="15121" spans="1:3" ht="14.5" x14ac:dyDescent="0.35">
      <c r="A15121" s="104" t="s">
        <v>2563</v>
      </c>
      <c r="B15121" s="1">
        <v>44319</v>
      </c>
      <c r="C15121">
        <v>8</v>
      </c>
    </row>
    <row r="15122" spans="1:3" ht="14.5" x14ac:dyDescent="0.35">
      <c r="A15122" s="104" t="s">
        <v>1959</v>
      </c>
      <c r="B15122" s="1">
        <v>44319</v>
      </c>
      <c r="C15122">
        <v>18</v>
      </c>
    </row>
    <row r="15123" spans="1:3" ht="14.5" x14ac:dyDescent="0.35">
      <c r="A15123" s="104" t="s">
        <v>1408</v>
      </c>
      <c r="B15123" s="1">
        <v>44319</v>
      </c>
      <c r="C15123">
        <v>80</v>
      </c>
    </row>
    <row r="15124" spans="1:3" ht="14.5" x14ac:dyDescent="0.35">
      <c r="A15124" s="104" t="s">
        <v>1862</v>
      </c>
      <c r="B15124" s="1">
        <v>44319</v>
      </c>
      <c r="C15124">
        <v>8</v>
      </c>
    </row>
    <row r="15125" spans="1:3" ht="14.5" x14ac:dyDescent="0.35">
      <c r="A15125" s="104" t="s">
        <v>1864</v>
      </c>
      <c r="B15125" s="1">
        <v>44319</v>
      </c>
      <c r="C15125">
        <v>16</v>
      </c>
    </row>
    <row r="15126" spans="1:3" ht="14.5" x14ac:dyDescent="0.35">
      <c r="A15126" s="104" t="s">
        <v>1809</v>
      </c>
      <c r="B15126" s="1">
        <v>44319</v>
      </c>
      <c r="C15126">
        <v>8</v>
      </c>
    </row>
    <row r="15127" spans="1:3" ht="14.5" x14ac:dyDescent="0.35">
      <c r="A15127" s="104" t="s">
        <v>1442</v>
      </c>
      <c r="B15127" s="1">
        <v>44319</v>
      </c>
      <c r="C15127">
        <v>16</v>
      </c>
    </row>
    <row r="15128" spans="1:3" ht="14.5" x14ac:dyDescent="0.35">
      <c r="A15128" s="104" t="s">
        <v>1444</v>
      </c>
      <c r="B15128" s="1">
        <v>44319</v>
      </c>
      <c r="C15128">
        <v>16</v>
      </c>
    </row>
    <row r="15129" spans="1:3" ht="14.5" x14ac:dyDescent="0.35">
      <c r="A15129" s="104" t="s">
        <v>1445</v>
      </c>
      <c r="B15129" s="1">
        <v>44319</v>
      </c>
      <c r="C15129">
        <v>12</v>
      </c>
    </row>
    <row r="15130" spans="1:3" ht="14.5" x14ac:dyDescent="0.35">
      <c r="A15130" s="104" t="s">
        <v>1421</v>
      </c>
      <c r="B15130" s="1">
        <v>44319</v>
      </c>
      <c r="C15130">
        <v>16</v>
      </c>
    </row>
    <row r="15131" spans="1:3" ht="14.5" x14ac:dyDescent="0.35">
      <c r="A15131" s="104" t="s">
        <v>1940</v>
      </c>
      <c r="B15131" s="1">
        <v>44319</v>
      </c>
      <c r="C15131">
        <v>8</v>
      </c>
    </row>
    <row r="15132" spans="1:3" ht="14.5" x14ac:dyDescent="0.35">
      <c r="A15132" s="104" t="s">
        <v>1972</v>
      </c>
      <c r="B15132" s="1">
        <v>44319</v>
      </c>
      <c r="C15132">
        <v>8</v>
      </c>
    </row>
    <row r="15133" spans="1:3" ht="14.5" x14ac:dyDescent="0.35">
      <c r="A15133" s="104" t="s">
        <v>6</v>
      </c>
      <c r="B15133" s="1">
        <v>44319</v>
      </c>
      <c r="C15133">
        <v>2</v>
      </c>
    </row>
    <row r="15134" spans="1:3" ht="14.5" x14ac:dyDescent="0.35">
      <c r="A15134" s="104" t="s">
        <v>1615</v>
      </c>
      <c r="B15134" s="1">
        <v>44319</v>
      </c>
      <c r="C15134">
        <v>24</v>
      </c>
    </row>
    <row r="15135" spans="1:3" ht="14.5" x14ac:dyDescent="0.35">
      <c r="A15135" s="104" t="s">
        <v>1346</v>
      </c>
      <c r="B15135" s="1">
        <v>44319</v>
      </c>
      <c r="C15135">
        <v>48</v>
      </c>
    </row>
    <row r="15136" spans="1:3" ht="14.5" x14ac:dyDescent="0.35">
      <c r="A15136" s="104" t="s">
        <v>1531</v>
      </c>
      <c r="B15136" s="1">
        <v>44319</v>
      </c>
      <c r="C15136">
        <v>64</v>
      </c>
    </row>
    <row r="15137" spans="1:3" ht="14.5" x14ac:dyDescent="0.35">
      <c r="A15137" s="104" t="s">
        <v>1808</v>
      </c>
      <c r="B15137" s="1">
        <v>44319</v>
      </c>
      <c r="C15137">
        <v>12</v>
      </c>
    </row>
    <row r="15138" spans="1:3" ht="14.5" x14ac:dyDescent="0.35">
      <c r="A15138" s="104" t="s">
        <v>1314</v>
      </c>
      <c r="B15138" s="1">
        <v>44319</v>
      </c>
      <c r="C15138">
        <v>100</v>
      </c>
    </row>
    <row r="15139" spans="1:3" ht="14.5" x14ac:dyDescent="0.35">
      <c r="A15139" s="104" t="s">
        <v>3621</v>
      </c>
      <c r="B15139" s="1">
        <v>44319</v>
      </c>
      <c r="C15139">
        <v>5</v>
      </c>
    </row>
    <row r="15140" spans="1:3" ht="14.5" x14ac:dyDescent="0.35">
      <c r="A15140" s="104" t="s">
        <v>3341</v>
      </c>
      <c r="B15140" s="1">
        <v>44319</v>
      </c>
      <c r="C15140">
        <v>1</v>
      </c>
    </row>
    <row r="15141" spans="1:3" ht="14.5" x14ac:dyDescent="0.35">
      <c r="A15141" s="104" t="s">
        <v>3568</v>
      </c>
      <c r="B15141" s="1">
        <v>44319</v>
      </c>
      <c r="C15141">
        <v>1</v>
      </c>
    </row>
    <row r="15142" spans="1:3" ht="14.5" x14ac:dyDescent="0.35">
      <c r="A15142" s="104" t="s">
        <v>1849</v>
      </c>
      <c r="B15142" s="1">
        <v>44319</v>
      </c>
      <c r="C15142">
        <v>200</v>
      </c>
    </row>
    <row r="15143" spans="1:3" ht="14.5" x14ac:dyDescent="0.35">
      <c r="A15143" s="104" t="s">
        <v>2396</v>
      </c>
      <c r="B15143" s="1">
        <v>44319</v>
      </c>
      <c r="C15143">
        <v>50</v>
      </c>
    </row>
    <row r="15144" spans="1:3" ht="14.5" x14ac:dyDescent="0.35">
      <c r="A15144" s="104" t="s">
        <v>1007</v>
      </c>
      <c r="B15144" s="1">
        <v>44319</v>
      </c>
      <c r="C15144">
        <v>4</v>
      </c>
    </row>
    <row r="15145" spans="1:3" ht="14.5" x14ac:dyDescent="0.35">
      <c r="A15145" s="104" t="s">
        <v>2166</v>
      </c>
      <c r="B15145" s="1">
        <v>44319</v>
      </c>
      <c r="C15145">
        <v>32</v>
      </c>
    </row>
    <row r="15146" spans="1:3" ht="14.5" x14ac:dyDescent="0.35">
      <c r="A15146" s="104" t="s">
        <v>3120</v>
      </c>
      <c r="B15146" s="1">
        <v>44319</v>
      </c>
      <c r="C15146">
        <v>10</v>
      </c>
    </row>
    <row r="15147" spans="1:3" ht="14.5" x14ac:dyDescent="0.35">
      <c r="A15147" s="104" t="s">
        <v>1766</v>
      </c>
      <c r="B15147" s="1">
        <v>44319</v>
      </c>
      <c r="C15147">
        <v>3</v>
      </c>
    </row>
    <row r="15148" spans="1:3" ht="14.5" x14ac:dyDescent="0.35">
      <c r="A15148" s="104" t="s">
        <v>2056</v>
      </c>
      <c r="B15148" s="1">
        <v>44319</v>
      </c>
      <c r="C15148">
        <v>4</v>
      </c>
    </row>
    <row r="15149" spans="1:3" ht="14.5" x14ac:dyDescent="0.35">
      <c r="A15149" s="104" t="s">
        <v>2254</v>
      </c>
      <c r="B15149" s="1">
        <v>44319</v>
      </c>
      <c r="C15149">
        <v>50</v>
      </c>
    </row>
    <row r="15150" spans="1:3" ht="14.5" x14ac:dyDescent="0.35">
      <c r="A15150" s="104" t="s">
        <v>4175</v>
      </c>
      <c r="B15150" s="1">
        <v>44319</v>
      </c>
      <c r="C15150">
        <v>8</v>
      </c>
    </row>
    <row r="15151" spans="1:3" ht="14.5" x14ac:dyDescent="0.35">
      <c r="A15151" s="104" t="s">
        <v>3111</v>
      </c>
      <c r="B15151" s="1">
        <v>44319</v>
      </c>
      <c r="C15151">
        <v>12</v>
      </c>
    </row>
    <row r="15152" spans="1:3" ht="14.5" x14ac:dyDescent="0.35">
      <c r="A15152" s="104" t="s">
        <v>2829</v>
      </c>
      <c r="B15152" s="1">
        <v>44319</v>
      </c>
      <c r="C15152">
        <v>16</v>
      </c>
    </row>
    <row r="15153" spans="1:3" ht="14.5" x14ac:dyDescent="0.35">
      <c r="A15153" s="104" t="s">
        <v>3710</v>
      </c>
      <c r="B15153" s="1">
        <v>44319</v>
      </c>
      <c r="C15153">
        <v>8</v>
      </c>
    </row>
    <row r="15154" spans="1:3" ht="14.5" x14ac:dyDescent="0.35">
      <c r="A15154" s="104" t="s">
        <v>3003</v>
      </c>
      <c r="B15154" s="1">
        <v>44319</v>
      </c>
      <c r="C15154">
        <v>8</v>
      </c>
    </row>
    <row r="15155" spans="1:3" ht="14.5" x14ac:dyDescent="0.35">
      <c r="A15155" s="104" t="s">
        <v>1569</v>
      </c>
      <c r="B15155" s="1">
        <v>44319</v>
      </c>
      <c r="C15155">
        <v>32</v>
      </c>
    </row>
    <row r="15156" spans="1:3" ht="14.5" x14ac:dyDescent="0.35">
      <c r="A15156" s="104" t="s">
        <v>2830</v>
      </c>
      <c r="B15156" s="1">
        <v>44319</v>
      </c>
      <c r="C15156">
        <v>16</v>
      </c>
    </row>
    <row r="15157" spans="1:3" ht="14.5" x14ac:dyDescent="0.35">
      <c r="A15157" s="104" t="s">
        <v>2354</v>
      </c>
      <c r="B15157" s="1">
        <v>44319</v>
      </c>
      <c r="C15157">
        <v>4</v>
      </c>
    </row>
    <row r="15158" spans="1:3" ht="14.5" x14ac:dyDescent="0.35">
      <c r="A15158" s="104" t="s">
        <v>3023</v>
      </c>
      <c r="B15158" s="1">
        <v>44319</v>
      </c>
      <c r="C15158">
        <v>1</v>
      </c>
    </row>
    <row r="15159" spans="1:3" ht="14.5" x14ac:dyDescent="0.35">
      <c r="A15159" s="104" t="s">
        <v>4167</v>
      </c>
      <c r="B15159" s="1">
        <v>44319</v>
      </c>
      <c r="C15159">
        <v>2</v>
      </c>
    </row>
    <row r="15160" spans="1:3" ht="14.5" x14ac:dyDescent="0.35">
      <c r="A15160" s="104" t="s">
        <v>3937</v>
      </c>
      <c r="B15160" s="1">
        <v>44319</v>
      </c>
      <c r="C15160">
        <v>1</v>
      </c>
    </row>
    <row r="15161" spans="1:3" ht="14.5" x14ac:dyDescent="0.35">
      <c r="A15161" s="104" t="s">
        <v>3369</v>
      </c>
      <c r="B15161" s="1">
        <v>44319</v>
      </c>
      <c r="C15161">
        <v>2</v>
      </c>
    </row>
    <row r="15162" spans="1:3" ht="14.5" x14ac:dyDescent="0.35">
      <c r="A15162" s="104" t="s">
        <v>2179</v>
      </c>
      <c r="B15162" s="1">
        <v>44319</v>
      </c>
      <c r="C15162">
        <v>12</v>
      </c>
    </row>
    <row r="15163" spans="1:3" ht="14.5" x14ac:dyDescent="0.35">
      <c r="A15163" s="104" t="s">
        <v>1405</v>
      </c>
      <c r="B15163" s="1">
        <v>44319</v>
      </c>
      <c r="C15163">
        <v>16</v>
      </c>
    </row>
    <row r="15164" spans="1:3" ht="14.5" x14ac:dyDescent="0.35">
      <c r="A15164" s="104" t="s">
        <v>2265</v>
      </c>
      <c r="B15164" s="1">
        <v>44319</v>
      </c>
      <c r="C15164">
        <v>24</v>
      </c>
    </row>
    <row r="15165" spans="1:3" ht="14.5" x14ac:dyDescent="0.35">
      <c r="A15165" s="104" t="s">
        <v>3378</v>
      </c>
      <c r="B15165" s="1">
        <v>44319</v>
      </c>
      <c r="C15165">
        <v>12</v>
      </c>
    </row>
    <row r="15166" spans="1:3" ht="14.5" x14ac:dyDescent="0.35">
      <c r="A15166" s="104" t="s">
        <v>4225</v>
      </c>
      <c r="B15166" s="1">
        <v>44319</v>
      </c>
      <c r="C15166">
        <v>8</v>
      </c>
    </row>
    <row r="15167" spans="1:3" ht="14.5" x14ac:dyDescent="0.35">
      <c r="A15167" s="104" t="s">
        <v>3711</v>
      </c>
      <c r="B15167" s="1">
        <v>44319</v>
      </c>
      <c r="C15167">
        <v>1</v>
      </c>
    </row>
    <row r="15168" spans="1:3" ht="14.5" x14ac:dyDescent="0.35">
      <c r="A15168" s="104" t="s">
        <v>3856</v>
      </c>
      <c r="B15168" s="1">
        <v>44319</v>
      </c>
      <c r="C15168">
        <v>1</v>
      </c>
    </row>
    <row r="15169" spans="1:3" ht="14.5" x14ac:dyDescent="0.35">
      <c r="A15169" s="104" t="s">
        <v>4226</v>
      </c>
      <c r="B15169" s="1">
        <v>44319</v>
      </c>
      <c r="C15169">
        <v>2</v>
      </c>
    </row>
    <row r="15170" spans="1:3" ht="14.5" x14ac:dyDescent="0.35">
      <c r="A15170" s="104" t="s">
        <v>1543</v>
      </c>
      <c r="B15170" s="1">
        <v>44319</v>
      </c>
      <c r="C15170">
        <v>2</v>
      </c>
    </row>
    <row r="15171" spans="1:3" ht="14.5" x14ac:dyDescent="0.35">
      <c r="A15171" s="104" t="s">
        <v>4227</v>
      </c>
      <c r="B15171" s="1">
        <v>44319</v>
      </c>
      <c r="C15171">
        <v>2</v>
      </c>
    </row>
    <row r="15172" spans="1:3" ht="14.5" x14ac:dyDescent="0.35">
      <c r="A15172" s="104" t="s">
        <v>2956</v>
      </c>
      <c r="B15172" s="1">
        <v>44319</v>
      </c>
      <c r="C15172">
        <v>2</v>
      </c>
    </row>
    <row r="15173" spans="1:3" ht="14.5" x14ac:dyDescent="0.35">
      <c r="A15173" s="104" t="s">
        <v>2690</v>
      </c>
      <c r="B15173" s="1">
        <v>44319</v>
      </c>
      <c r="C15173">
        <v>1</v>
      </c>
    </row>
    <row r="15174" spans="1:3" ht="14.5" x14ac:dyDescent="0.35">
      <c r="A15174" s="104" t="s">
        <v>2646</v>
      </c>
      <c r="B15174" s="1">
        <v>44319</v>
      </c>
      <c r="C15174">
        <v>3</v>
      </c>
    </row>
    <row r="15175" spans="1:3" ht="14.5" x14ac:dyDescent="0.35">
      <c r="A15175" s="104" t="s">
        <v>3444</v>
      </c>
      <c r="B15175" s="1">
        <v>44319</v>
      </c>
      <c r="C15175">
        <v>2</v>
      </c>
    </row>
    <row r="15176" spans="1:3" ht="14.5" x14ac:dyDescent="0.35">
      <c r="A15176" s="104" t="s">
        <v>2963</v>
      </c>
      <c r="B15176" s="1">
        <v>44319</v>
      </c>
      <c r="C15176">
        <v>10</v>
      </c>
    </row>
    <row r="15177" spans="1:3" ht="14.5" x14ac:dyDescent="0.35">
      <c r="A15177" s="104" t="s">
        <v>2662</v>
      </c>
      <c r="B15177" s="1">
        <v>44319</v>
      </c>
      <c r="C15177">
        <v>2</v>
      </c>
    </row>
    <row r="15178" spans="1:3" ht="14.5" x14ac:dyDescent="0.35">
      <c r="A15178" s="104" t="s">
        <v>1922</v>
      </c>
      <c r="B15178" s="1">
        <v>44319</v>
      </c>
      <c r="C15178">
        <v>6</v>
      </c>
    </row>
    <row r="15179" spans="1:3" ht="14.5" x14ac:dyDescent="0.35">
      <c r="A15179" s="104" t="s">
        <v>2845</v>
      </c>
      <c r="B15179" s="1">
        <v>44319</v>
      </c>
      <c r="C15179">
        <v>8</v>
      </c>
    </row>
    <row r="15180" spans="1:3" ht="14.5" x14ac:dyDescent="0.35">
      <c r="A15180" s="104" t="s">
        <v>2496</v>
      </c>
      <c r="B15180" s="1">
        <v>44319</v>
      </c>
      <c r="C15180">
        <v>4</v>
      </c>
    </row>
    <row r="15181" spans="1:3" ht="14.5" x14ac:dyDescent="0.35">
      <c r="A15181" s="104" t="s">
        <v>2848</v>
      </c>
      <c r="B15181" s="1">
        <v>44319</v>
      </c>
      <c r="C15181">
        <v>8</v>
      </c>
    </row>
    <row r="15182" spans="1:3" ht="14.5" x14ac:dyDescent="0.35">
      <c r="A15182" s="104" t="s">
        <v>1943</v>
      </c>
      <c r="B15182" s="1">
        <v>44319</v>
      </c>
      <c r="C15182">
        <v>16</v>
      </c>
    </row>
    <row r="15183" spans="1:3" ht="14.5" x14ac:dyDescent="0.35">
      <c r="A15183" s="104" t="s">
        <v>2970</v>
      </c>
      <c r="B15183" s="1">
        <v>44319</v>
      </c>
      <c r="C15183">
        <v>4</v>
      </c>
    </row>
    <row r="15184" spans="1:3" ht="14.5" x14ac:dyDescent="0.35">
      <c r="A15184" s="104" t="s">
        <v>2971</v>
      </c>
      <c r="B15184" s="1">
        <v>44319</v>
      </c>
      <c r="C15184">
        <v>6</v>
      </c>
    </row>
    <row r="15185" spans="1:3" ht="14.5" x14ac:dyDescent="0.35">
      <c r="A15185" s="104" t="s">
        <v>2539</v>
      </c>
      <c r="B15185" s="1">
        <v>44319</v>
      </c>
      <c r="C15185">
        <v>2</v>
      </c>
    </row>
    <row r="15186" spans="1:3" ht="14.5" x14ac:dyDescent="0.35">
      <c r="A15186" s="104" t="s">
        <v>3377</v>
      </c>
      <c r="B15186" s="1">
        <v>44319</v>
      </c>
      <c r="C15186">
        <v>8</v>
      </c>
    </row>
    <row r="15187" spans="1:3" ht="14.5" x14ac:dyDescent="0.35">
      <c r="A15187" s="106">
        <v>1311466</v>
      </c>
      <c r="B15187" s="1">
        <v>44319</v>
      </c>
      <c r="C15187">
        <v>2</v>
      </c>
    </row>
    <row r="15188" spans="1:3" ht="14.5" x14ac:dyDescent="0.35">
      <c r="A15188" s="106">
        <v>1150394</v>
      </c>
      <c r="B15188" s="1">
        <v>44319</v>
      </c>
      <c r="C15188">
        <v>1</v>
      </c>
    </row>
    <row r="15189" spans="1:3" ht="14.5" x14ac:dyDescent="0.35">
      <c r="A15189" s="106">
        <v>1190205</v>
      </c>
      <c r="B15189" s="1">
        <v>44319</v>
      </c>
      <c r="C15189">
        <v>2</v>
      </c>
    </row>
    <row r="15190" spans="1:3" ht="14.5" x14ac:dyDescent="0.35">
      <c r="A15190" s="104" t="s">
        <v>2571</v>
      </c>
      <c r="B15190" s="1">
        <v>44319</v>
      </c>
      <c r="C15190">
        <v>32</v>
      </c>
    </row>
    <row r="15191" spans="1:3" ht="14.5" x14ac:dyDescent="0.35">
      <c r="A15191" s="104" t="s">
        <v>4142</v>
      </c>
      <c r="B15191" s="1">
        <v>44319</v>
      </c>
      <c r="C15191">
        <v>8</v>
      </c>
    </row>
    <row r="15192" spans="1:3" ht="14.5" x14ac:dyDescent="0.35">
      <c r="A15192" s="104" t="s">
        <v>2162</v>
      </c>
      <c r="B15192" s="1">
        <v>44319</v>
      </c>
      <c r="C15192">
        <v>16</v>
      </c>
    </row>
    <row r="15193" spans="1:3" ht="14.5" x14ac:dyDescent="0.35">
      <c r="A15193" s="104" t="s">
        <v>2162</v>
      </c>
      <c r="B15193" s="1">
        <v>44319</v>
      </c>
      <c r="C15193">
        <v>32</v>
      </c>
    </row>
    <row r="15194" spans="1:3" ht="14.5" x14ac:dyDescent="0.35">
      <c r="A15194" s="104" t="s">
        <v>2162</v>
      </c>
      <c r="B15194" s="1">
        <v>44319</v>
      </c>
      <c r="C15194">
        <v>20</v>
      </c>
    </row>
    <row r="15195" spans="1:3" ht="14.5" x14ac:dyDescent="0.35">
      <c r="A15195" s="104" t="s">
        <v>1491</v>
      </c>
      <c r="B15195" s="1">
        <v>44319</v>
      </c>
      <c r="C15195">
        <v>4</v>
      </c>
    </row>
    <row r="15196" spans="1:3" ht="14.5" x14ac:dyDescent="0.35">
      <c r="A15196" s="104" t="s">
        <v>1438</v>
      </c>
      <c r="B15196" s="1">
        <v>44319</v>
      </c>
      <c r="C15196">
        <v>32</v>
      </c>
    </row>
    <row r="15197" spans="1:3" ht="14.5" x14ac:dyDescent="0.35">
      <c r="A15197" s="104" t="s">
        <v>1568</v>
      </c>
      <c r="B15197" s="1">
        <v>44319</v>
      </c>
      <c r="C15197">
        <v>1</v>
      </c>
    </row>
    <row r="15198" spans="1:3" ht="14.5" x14ac:dyDescent="0.35">
      <c r="A15198" s="104" t="s">
        <v>1710</v>
      </c>
      <c r="B15198" s="1">
        <v>44319</v>
      </c>
      <c r="C15198">
        <v>4</v>
      </c>
    </row>
    <row r="15199" spans="1:3" ht="14.5" x14ac:dyDescent="0.35">
      <c r="A15199" s="104" t="s">
        <v>1571</v>
      </c>
      <c r="B15199" s="1">
        <v>44319</v>
      </c>
      <c r="C15199">
        <v>16</v>
      </c>
    </row>
    <row r="15200" spans="1:3" ht="14.5" x14ac:dyDescent="0.35">
      <c r="A15200" s="104" t="s">
        <v>2352</v>
      </c>
      <c r="B15200" s="1">
        <v>44319</v>
      </c>
      <c r="C15200">
        <v>4</v>
      </c>
    </row>
    <row r="15201" spans="1:3" ht="14.5" x14ac:dyDescent="0.35">
      <c r="A15201" s="104" t="s">
        <v>2636</v>
      </c>
      <c r="B15201" s="1">
        <v>44319</v>
      </c>
      <c r="C15201">
        <v>1</v>
      </c>
    </row>
    <row r="15202" spans="1:3" ht="14.5" x14ac:dyDescent="0.35">
      <c r="A15202" s="104" t="s">
        <v>2244</v>
      </c>
      <c r="B15202" s="1">
        <v>44319</v>
      </c>
      <c r="C15202">
        <v>1</v>
      </c>
    </row>
    <row r="15203" spans="1:3" ht="14.5" x14ac:dyDescent="0.35">
      <c r="A15203" s="104" t="s">
        <v>1826</v>
      </c>
      <c r="B15203" s="1">
        <v>44319</v>
      </c>
      <c r="C15203">
        <v>16</v>
      </c>
    </row>
    <row r="15204" spans="1:3" ht="14.5" x14ac:dyDescent="0.35">
      <c r="A15204" s="104" t="s">
        <v>2856</v>
      </c>
      <c r="B15204" s="1">
        <v>44319</v>
      </c>
      <c r="C15204">
        <v>2</v>
      </c>
    </row>
    <row r="15205" spans="1:3" ht="14.5" x14ac:dyDescent="0.35">
      <c r="A15205" s="104" t="s">
        <v>2177</v>
      </c>
      <c r="B15205" s="1">
        <v>44319</v>
      </c>
      <c r="C15205">
        <v>2</v>
      </c>
    </row>
    <row r="15206" spans="1:3" ht="14.5" x14ac:dyDescent="0.35">
      <c r="A15206" s="104" t="s">
        <v>3611</v>
      </c>
      <c r="B15206" s="1">
        <v>44319</v>
      </c>
      <c r="C15206">
        <v>1</v>
      </c>
    </row>
    <row r="15207" spans="1:3" ht="14.5" x14ac:dyDescent="0.35">
      <c r="A15207" s="104" t="s">
        <v>573</v>
      </c>
      <c r="B15207" s="1">
        <v>44319</v>
      </c>
      <c r="C15207">
        <v>16</v>
      </c>
    </row>
    <row r="15208" spans="1:3" ht="14.5" x14ac:dyDescent="0.35">
      <c r="A15208" s="104" t="s">
        <v>1435</v>
      </c>
      <c r="B15208" s="1">
        <v>44319</v>
      </c>
      <c r="C15208">
        <v>100</v>
      </c>
    </row>
    <row r="15209" spans="1:3" ht="14.5" x14ac:dyDescent="0.35">
      <c r="A15209" s="104" t="s">
        <v>54</v>
      </c>
      <c r="B15209" s="1">
        <v>44319</v>
      </c>
      <c r="C15209">
        <v>4</v>
      </c>
    </row>
    <row r="15210" spans="1:3" ht="14.5" x14ac:dyDescent="0.35">
      <c r="A15210" s="104" t="s">
        <v>561</v>
      </c>
      <c r="B15210" s="1">
        <v>44319</v>
      </c>
      <c r="C15210">
        <v>12</v>
      </c>
    </row>
    <row r="15211" spans="1:3" ht="14.5" x14ac:dyDescent="0.35">
      <c r="A15211" s="104" t="s">
        <v>561</v>
      </c>
      <c r="B15211" s="1">
        <v>44319</v>
      </c>
      <c r="C15211">
        <v>8</v>
      </c>
    </row>
    <row r="15212" spans="1:3" ht="14.5" x14ac:dyDescent="0.35">
      <c r="A15212" s="104" t="s">
        <v>1831</v>
      </c>
      <c r="B15212" s="1">
        <v>44319</v>
      </c>
      <c r="C15212">
        <v>1</v>
      </c>
    </row>
    <row r="15213" spans="1:3" ht="14.5" x14ac:dyDescent="0.35">
      <c r="A15213" s="104" t="s">
        <v>1482</v>
      </c>
      <c r="B15213" s="1">
        <v>44319</v>
      </c>
      <c r="C15213">
        <v>1</v>
      </c>
    </row>
    <row r="15214" spans="1:3" ht="14.5" x14ac:dyDescent="0.35">
      <c r="A15214" s="104" t="s">
        <v>1438</v>
      </c>
      <c r="B15214" s="1">
        <v>44319</v>
      </c>
      <c r="C15214">
        <v>100</v>
      </c>
    </row>
    <row r="15215" spans="1:3" ht="14.5" x14ac:dyDescent="0.35">
      <c r="A15215" s="104" t="s">
        <v>1420</v>
      </c>
      <c r="B15215" s="1">
        <v>44319</v>
      </c>
      <c r="C15215">
        <v>10</v>
      </c>
    </row>
    <row r="15216" spans="1:3" ht="14.5" x14ac:dyDescent="0.35">
      <c r="A15216" s="104" t="s">
        <v>3849</v>
      </c>
      <c r="B15216" s="1">
        <v>44319</v>
      </c>
      <c r="C15216">
        <v>1</v>
      </c>
    </row>
    <row r="15217" spans="1:3" ht="14.5" x14ac:dyDescent="0.35">
      <c r="A15217" s="104" t="s">
        <v>1831</v>
      </c>
      <c r="B15217" s="1">
        <v>44319</v>
      </c>
      <c r="C15217">
        <v>1</v>
      </c>
    </row>
    <row r="15218" spans="1:3" ht="14.5" x14ac:dyDescent="0.35">
      <c r="A15218" s="104" t="s">
        <v>1442</v>
      </c>
      <c r="B15218" s="1">
        <v>44319</v>
      </c>
      <c r="C15218">
        <v>8</v>
      </c>
    </row>
    <row r="15219" spans="1:3" ht="14.5" x14ac:dyDescent="0.35">
      <c r="A15219" s="104" t="s">
        <v>61</v>
      </c>
      <c r="B15219" s="1">
        <v>44319</v>
      </c>
      <c r="C15219">
        <v>2</v>
      </c>
    </row>
    <row r="15220" spans="1:3" ht="14.5" x14ac:dyDescent="0.35">
      <c r="A15220" s="104" t="s">
        <v>64</v>
      </c>
      <c r="B15220" s="1">
        <v>44319</v>
      </c>
      <c r="C15220">
        <v>2</v>
      </c>
    </row>
    <row r="15221" spans="1:3" ht="14.5" x14ac:dyDescent="0.35">
      <c r="A15221" s="104" t="s">
        <v>106</v>
      </c>
      <c r="B15221" s="1">
        <v>44319</v>
      </c>
      <c r="C15221">
        <v>1</v>
      </c>
    </row>
    <row r="15222" spans="1:3" ht="14.5" x14ac:dyDescent="0.35">
      <c r="A15222" s="104" t="s">
        <v>106</v>
      </c>
      <c r="B15222" s="1">
        <v>44319</v>
      </c>
      <c r="C15222">
        <v>2</v>
      </c>
    </row>
    <row r="15223" spans="1:3" ht="14.5" x14ac:dyDescent="0.35">
      <c r="A15223" s="104" t="s">
        <v>14</v>
      </c>
      <c r="B15223" s="1">
        <v>44319</v>
      </c>
      <c r="C15223">
        <v>3</v>
      </c>
    </row>
    <row r="15224" spans="1:3" ht="14.5" x14ac:dyDescent="0.35">
      <c r="A15224" s="104" t="s">
        <v>109</v>
      </c>
      <c r="B15224" s="1">
        <v>44319</v>
      </c>
      <c r="C15224">
        <v>2</v>
      </c>
    </row>
    <row r="15225" spans="1:3" ht="14.5" x14ac:dyDescent="0.35">
      <c r="A15225" s="104" t="s">
        <v>254</v>
      </c>
      <c r="B15225" s="1">
        <v>44319</v>
      </c>
      <c r="C15225">
        <v>1</v>
      </c>
    </row>
    <row r="15226" spans="1:3" ht="14.5" x14ac:dyDescent="0.35">
      <c r="A15226" s="104" t="s">
        <v>1709</v>
      </c>
      <c r="B15226" s="1">
        <v>44319</v>
      </c>
      <c r="C15226">
        <v>24</v>
      </c>
    </row>
    <row r="15227" spans="1:3" ht="14.5" x14ac:dyDescent="0.35">
      <c r="A15227" s="104" t="s">
        <v>2000</v>
      </c>
      <c r="B15227" s="1">
        <v>44319</v>
      </c>
      <c r="C15227">
        <v>100</v>
      </c>
    </row>
    <row r="15228" spans="1:3" ht="14.5" x14ac:dyDescent="0.35">
      <c r="A15228" s="104" t="s">
        <v>1534</v>
      </c>
      <c r="B15228" s="1">
        <v>44319</v>
      </c>
      <c r="C15228">
        <v>100</v>
      </c>
    </row>
    <row r="15229" spans="1:3" ht="14.5" x14ac:dyDescent="0.35">
      <c r="A15229" s="104" t="s">
        <v>1480</v>
      </c>
      <c r="B15229" s="1">
        <v>44319</v>
      </c>
      <c r="C15229">
        <v>2</v>
      </c>
    </row>
    <row r="15230" spans="1:3" ht="14.5" x14ac:dyDescent="0.35">
      <c r="A15230" s="104" t="s">
        <v>1374</v>
      </c>
      <c r="B15230" s="1">
        <v>44319</v>
      </c>
      <c r="C15230">
        <v>50</v>
      </c>
    </row>
    <row r="15231" spans="1:3" ht="14.5" x14ac:dyDescent="0.35">
      <c r="A15231" s="104" t="s">
        <v>1374</v>
      </c>
      <c r="B15231" s="1">
        <v>44319</v>
      </c>
      <c r="C15231">
        <v>650</v>
      </c>
    </row>
    <row r="15232" spans="1:3" ht="14.5" x14ac:dyDescent="0.35">
      <c r="A15232" s="104" t="s">
        <v>1374</v>
      </c>
      <c r="B15232" s="1">
        <v>44319</v>
      </c>
      <c r="C15232">
        <v>150</v>
      </c>
    </row>
    <row r="15233" spans="1:3" ht="14.5" x14ac:dyDescent="0.35">
      <c r="A15233" s="104" t="s">
        <v>1374</v>
      </c>
      <c r="B15233" s="1">
        <v>44319</v>
      </c>
      <c r="C15233">
        <v>250</v>
      </c>
    </row>
    <row r="15234" spans="1:3" ht="14.5" x14ac:dyDescent="0.35">
      <c r="A15234" s="104" t="s">
        <v>2952</v>
      </c>
      <c r="B15234" s="1">
        <v>44319</v>
      </c>
      <c r="C15234">
        <v>1</v>
      </c>
    </row>
    <row r="15235" spans="1:3" ht="14.5" x14ac:dyDescent="0.35">
      <c r="A15235" s="105" t="s">
        <v>733</v>
      </c>
      <c r="B15235" s="1">
        <v>44319</v>
      </c>
      <c r="C15235">
        <v>5</v>
      </c>
    </row>
    <row r="15236" spans="1:3" ht="14.5" x14ac:dyDescent="0.35">
      <c r="A15236" s="105" t="s">
        <v>482</v>
      </c>
      <c r="B15236" s="1">
        <v>44319</v>
      </c>
      <c r="C15236">
        <v>5</v>
      </c>
    </row>
    <row r="15237" spans="1:3" ht="14.5" x14ac:dyDescent="0.35">
      <c r="A15237" s="105" t="s">
        <v>70</v>
      </c>
      <c r="B15237" s="1">
        <v>44319</v>
      </c>
      <c r="C15237">
        <v>1</v>
      </c>
    </row>
    <row r="15238" spans="1:3" ht="14.5" x14ac:dyDescent="0.35">
      <c r="A15238" s="105" t="s">
        <v>922</v>
      </c>
      <c r="B15238" s="1">
        <v>44319</v>
      </c>
      <c r="C15238">
        <v>5</v>
      </c>
    </row>
    <row r="15239" spans="1:3" ht="14.5" x14ac:dyDescent="0.35">
      <c r="A15239" s="105" t="s">
        <v>224</v>
      </c>
      <c r="B15239" s="1">
        <v>44319</v>
      </c>
      <c r="C15239">
        <v>5</v>
      </c>
    </row>
    <row r="15240" spans="1:3" ht="14.5" x14ac:dyDescent="0.35">
      <c r="A15240" s="105" t="s">
        <v>72</v>
      </c>
      <c r="B15240" s="1">
        <v>44319</v>
      </c>
      <c r="C15240">
        <v>3</v>
      </c>
    </row>
    <row r="15241" spans="1:3" ht="14.5" x14ac:dyDescent="0.35">
      <c r="A15241" s="105" t="s">
        <v>155</v>
      </c>
      <c r="B15241" s="1">
        <v>44319</v>
      </c>
      <c r="C15241">
        <v>1</v>
      </c>
    </row>
    <row r="15242" spans="1:3" ht="14.5" x14ac:dyDescent="0.35">
      <c r="A15242" s="105" t="s">
        <v>504</v>
      </c>
      <c r="B15242" s="1">
        <v>44319</v>
      </c>
      <c r="C15242">
        <v>2</v>
      </c>
    </row>
    <row r="15243" spans="1:3" ht="14.5" x14ac:dyDescent="0.35">
      <c r="A15243" s="105" t="s">
        <v>504</v>
      </c>
      <c r="B15243" s="1">
        <v>44319</v>
      </c>
      <c r="C15243">
        <v>3</v>
      </c>
    </row>
    <row r="15244" spans="1:3" ht="14.5" x14ac:dyDescent="0.35">
      <c r="A15244" s="105" t="s">
        <v>74</v>
      </c>
      <c r="B15244" s="1">
        <v>44319</v>
      </c>
      <c r="C15244">
        <v>2</v>
      </c>
    </row>
    <row r="15245" spans="1:3" ht="14.5" x14ac:dyDescent="0.35">
      <c r="A15245" s="105" t="s">
        <v>74</v>
      </c>
      <c r="B15245" s="1">
        <v>44319</v>
      </c>
      <c r="C15245">
        <v>5</v>
      </c>
    </row>
    <row r="15246" spans="1:3" ht="14.5" x14ac:dyDescent="0.35">
      <c r="A15246" s="105" t="s">
        <v>226</v>
      </c>
      <c r="B15246" s="1">
        <v>44319</v>
      </c>
      <c r="C15246">
        <v>2</v>
      </c>
    </row>
    <row r="15247" spans="1:3" ht="14.5" x14ac:dyDescent="0.35">
      <c r="A15247" s="105" t="s">
        <v>96</v>
      </c>
      <c r="B15247" s="1">
        <v>44319</v>
      </c>
      <c r="C15247">
        <v>2</v>
      </c>
    </row>
    <row r="15248" spans="1:3" ht="14.5" x14ac:dyDescent="0.35">
      <c r="A15248" s="105" t="s">
        <v>75</v>
      </c>
      <c r="B15248" s="1">
        <v>44319</v>
      </c>
      <c r="C15248">
        <v>1</v>
      </c>
    </row>
    <row r="15249" spans="1:3" ht="14.5" x14ac:dyDescent="0.35">
      <c r="A15249" s="105" t="s">
        <v>70</v>
      </c>
      <c r="B15249" s="1">
        <v>44319</v>
      </c>
      <c r="C15249">
        <v>1</v>
      </c>
    </row>
    <row r="15250" spans="1:3" ht="14.5" x14ac:dyDescent="0.35">
      <c r="A15250" s="104" t="s">
        <v>1287</v>
      </c>
      <c r="B15250" s="1">
        <v>44319</v>
      </c>
      <c r="C15250">
        <v>100</v>
      </c>
    </row>
    <row r="15251" spans="1:3" ht="14.5" x14ac:dyDescent="0.35">
      <c r="A15251" s="104" t="s">
        <v>3133</v>
      </c>
      <c r="B15251" s="1">
        <v>44319</v>
      </c>
      <c r="C15251">
        <v>1</v>
      </c>
    </row>
    <row r="15252" spans="1:3" ht="14.5" x14ac:dyDescent="0.35">
      <c r="A15252" s="104" t="s">
        <v>1863</v>
      </c>
      <c r="B15252" s="1">
        <v>44319</v>
      </c>
      <c r="C15252">
        <v>8</v>
      </c>
    </row>
    <row r="15253" spans="1:3" ht="14.5" x14ac:dyDescent="0.35">
      <c r="A15253" s="104" t="s">
        <v>2217</v>
      </c>
      <c r="B15253" s="1">
        <v>44319</v>
      </c>
      <c r="C15253">
        <v>12</v>
      </c>
    </row>
    <row r="15254" spans="1:3" ht="14.5" x14ac:dyDescent="0.35">
      <c r="A15254" s="104" t="s">
        <v>1444</v>
      </c>
      <c r="B15254" s="1">
        <v>44319</v>
      </c>
      <c r="C15254">
        <v>16</v>
      </c>
    </row>
    <row r="15255" spans="1:3" ht="14.5" x14ac:dyDescent="0.35">
      <c r="A15255" s="104" t="s">
        <v>1821</v>
      </c>
      <c r="B15255" s="1">
        <v>44319</v>
      </c>
      <c r="C15255">
        <v>8</v>
      </c>
    </row>
    <row r="15256" spans="1:3" ht="14.5" x14ac:dyDescent="0.35">
      <c r="A15256" s="104" t="s">
        <v>1656</v>
      </c>
      <c r="B15256" s="1">
        <v>44319</v>
      </c>
      <c r="C15256">
        <v>16</v>
      </c>
    </row>
    <row r="15257" spans="1:3" ht="14.5" x14ac:dyDescent="0.35">
      <c r="A15257" s="104" t="s">
        <v>2485</v>
      </c>
      <c r="B15257" s="1">
        <v>44319</v>
      </c>
      <c r="C15257">
        <v>1</v>
      </c>
    </row>
    <row r="15258" spans="1:3" ht="14.5" x14ac:dyDescent="0.35">
      <c r="A15258" s="104" t="s">
        <v>3759</v>
      </c>
      <c r="B15258" s="1">
        <v>44319</v>
      </c>
      <c r="C15258">
        <v>1</v>
      </c>
    </row>
    <row r="15259" spans="1:3" ht="14.5" x14ac:dyDescent="0.35">
      <c r="A15259" s="104" t="s">
        <v>1457</v>
      </c>
      <c r="B15259" s="1">
        <v>44319</v>
      </c>
      <c r="C15259">
        <v>600</v>
      </c>
    </row>
    <row r="15260" spans="1:3" ht="14.5" x14ac:dyDescent="0.35">
      <c r="A15260" s="104" t="s">
        <v>2004</v>
      </c>
      <c r="B15260" s="1">
        <v>44319</v>
      </c>
      <c r="C15260">
        <v>200</v>
      </c>
    </row>
    <row r="15261" spans="1:3" ht="14.5" x14ac:dyDescent="0.35">
      <c r="A15261" s="104" t="s">
        <v>1638</v>
      </c>
      <c r="B15261" s="1">
        <v>44319</v>
      </c>
      <c r="C15261">
        <v>1</v>
      </c>
    </row>
    <row r="15262" spans="1:3" ht="14.5" x14ac:dyDescent="0.35">
      <c r="A15262" s="104" t="s">
        <v>2932</v>
      </c>
      <c r="B15262" s="1">
        <v>44319</v>
      </c>
      <c r="C15262">
        <v>1</v>
      </c>
    </row>
    <row r="15263" spans="1:3" ht="14.5" x14ac:dyDescent="0.35">
      <c r="A15263" s="104" t="s">
        <v>1636</v>
      </c>
      <c r="B15263" s="1">
        <v>44319</v>
      </c>
      <c r="C15263">
        <v>1</v>
      </c>
    </row>
    <row r="15264" spans="1:3" ht="14.5" x14ac:dyDescent="0.35">
      <c r="A15264" s="104" t="s">
        <v>1636</v>
      </c>
      <c r="B15264" s="1">
        <v>44319</v>
      </c>
      <c r="C15264">
        <v>1</v>
      </c>
    </row>
    <row r="15265" spans="1:3" ht="14.5" x14ac:dyDescent="0.35">
      <c r="A15265" s="104" t="s">
        <v>1636</v>
      </c>
      <c r="B15265" s="1">
        <v>44319</v>
      </c>
      <c r="C15265">
        <v>3</v>
      </c>
    </row>
    <row r="15266" spans="1:3" ht="14.5" x14ac:dyDescent="0.35">
      <c r="A15266" s="104" t="s">
        <v>1719</v>
      </c>
      <c r="B15266" s="1">
        <v>44319</v>
      </c>
      <c r="C15266">
        <v>1</v>
      </c>
    </row>
    <row r="15267" spans="1:3" ht="14.5" x14ac:dyDescent="0.35">
      <c r="A15267" s="104" t="s">
        <v>2932</v>
      </c>
      <c r="B15267" s="1">
        <v>44319</v>
      </c>
      <c r="C15267">
        <v>2</v>
      </c>
    </row>
    <row r="15268" spans="1:3" ht="14.5" x14ac:dyDescent="0.35">
      <c r="A15268" s="104" t="s">
        <v>1638</v>
      </c>
      <c r="B15268" s="1">
        <v>44319</v>
      </c>
      <c r="C15268">
        <v>2</v>
      </c>
    </row>
    <row r="15269" spans="1:3" ht="14.5" x14ac:dyDescent="0.35">
      <c r="A15269" s="104" t="s">
        <v>1532</v>
      </c>
      <c r="B15269" s="1">
        <v>44319</v>
      </c>
      <c r="C15269">
        <v>8</v>
      </c>
    </row>
    <row r="15270" spans="1:3" ht="14.5" x14ac:dyDescent="0.35">
      <c r="A15270" s="104" t="s">
        <v>3414</v>
      </c>
      <c r="B15270" s="1">
        <v>44319</v>
      </c>
      <c r="C15270">
        <v>4</v>
      </c>
    </row>
    <row r="15271" spans="1:3" ht="14.5" x14ac:dyDescent="0.35">
      <c r="A15271" s="104" t="s">
        <v>1568</v>
      </c>
      <c r="B15271" s="1">
        <v>44319</v>
      </c>
      <c r="C15271">
        <v>4</v>
      </c>
    </row>
    <row r="15272" spans="1:3" ht="14.5" x14ac:dyDescent="0.35">
      <c r="A15272" s="104" t="s">
        <v>1445</v>
      </c>
      <c r="B15272" s="1">
        <v>44319</v>
      </c>
      <c r="C15272">
        <v>36</v>
      </c>
    </row>
    <row r="15273" spans="1:3" ht="14.5" x14ac:dyDescent="0.35">
      <c r="A15273" s="104" t="s">
        <v>4228</v>
      </c>
      <c r="B15273" s="1">
        <v>44319</v>
      </c>
      <c r="C15273">
        <v>1</v>
      </c>
    </row>
    <row r="15274" spans="1:3" ht="14.5" x14ac:dyDescent="0.35">
      <c r="A15274" s="104" t="s">
        <v>3177</v>
      </c>
      <c r="B15274" s="1">
        <v>44319</v>
      </c>
      <c r="C15274">
        <v>1</v>
      </c>
    </row>
    <row r="15275" spans="1:3" ht="14.5" x14ac:dyDescent="0.35">
      <c r="A15275" s="104" t="s">
        <v>3535</v>
      </c>
      <c r="B15275" s="1">
        <v>44319</v>
      </c>
      <c r="C15275">
        <v>1</v>
      </c>
    </row>
    <row r="15276" spans="1:3" ht="14.5" x14ac:dyDescent="0.35">
      <c r="A15276" s="104" t="s">
        <v>1489</v>
      </c>
      <c r="B15276" s="1">
        <v>44319</v>
      </c>
      <c r="C15276">
        <v>1</v>
      </c>
    </row>
    <row r="15277" spans="1:3" ht="14.5" x14ac:dyDescent="0.35">
      <c r="A15277" s="104" t="s">
        <v>3018</v>
      </c>
      <c r="B15277" s="1">
        <v>44319</v>
      </c>
      <c r="C15277">
        <v>1</v>
      </c>
    </row>
    <row r="15278" spans="1:3" ht="14.5" x14ac:dyDescent="0.35">
      <c r="A15278" s="104" t="s">
        <v>4229</v>
      </c>
      <c r="B15278" s="1">
        <v>44319</v>
      </c>
      <c r="C15278">
        <v>2</v>
      </c>
    </row>
    <row r="15279" spans="1:3" ht="14.5" x14ac:dyDescent="0.35">
      <c r="A15279" s="104" t="s">
        <v>1931</v>
      </c>
      <c r="B15279" s="1">
        <v>44319</v>
      </c>
      <c r="C15279">
        <v>132</v>
      </c>
    </row>
    <row r="15280" spans="1:3" ht="14.5" x14ac:dyDescent="0.35">
      <c r="A15280" s="104" t="s">
        <v>1931</v>
      </c>
      <c r="B15280" s="1">
        <v>44319</v>
      </c>
      <c r="C15280">
        <v>28</v>
      </c>
    </row>
    <row r="15281" spans="1:3" ht="14.5" x14ac:dyDescent="0.35">
      <c r="A15281" s="104" t="s">
        <v>2760</v>
      </c>
      <c r="B15281" s="1">
        <v>44319</v>
      </c>
      <c r="C15281">
        <v>1</v>
      </c>
    </row>
    <row r="15282" spans="1:3" ht="14.5" x14ac:dyDescent="0.35">
      <c r="A15282" s="104" t="s">
        <v>2760</v>
      </c>
      <c r="B15282" s="1">
        <v>44319</v>
      </c>
      <c r="C15282">
        <v>3</v>
      </c>
    </row>
    <row r="15283" spans="1:3" ht="14.5" x14ac:dyDescent="0.35">
      <c r="A15283" s="104" t="s">
        <v>1908</v>
      </c>
      <c r="B15283" s="1">
        <v>44319</v>
      </c>
      <c r="C15283">
        <v>13</v>
      </c>
    </row>
    <row r="15284" spans="1:3" ht="14.5" x14ac:dyDescent="0.35">
      <c r="A15284" s="104" t="s">
        <v>1908</v>
      </c>
      <c r="B15284" s="1">
        <v>44319</v>
      </c>
      <c r="C15284">
        <v>1</v>
      </c>
    </row>
    <row r="15285" spans="1:3" ht="14.5" x14ac:dyDescent="0.35">
      <c r="A15285" s="104" t="s">
        <v>1643</v>
      </c>
      <c r="B15285" s="1">
        <v>44319</v>
      </c>
      <c r="C15285">
        <v>3</v>
      </c>
    </row>
    <row r="15286" spans="1:3" ht="14.5" x14ac:dyDescent="0.35">
      <c r="A15286" s="104" t="s">
        <v>1830</v>
      </c>
      <c r="B15286" s="1">
        <v>44319</v>
      </c>
      <c r="C15286">
        <v>100</v>
      </c>
    </row>
    <row r="15287" spans="1:3" ht="14.5" x14ac:dyDescent="0.35">
      <c r="A15287" s="104" t="s">
        <v>91</v>
      </c>
      <c r="B15287" s="1">
        <v>44319</v>
      </c>
      <c r="C15287">
        <v>1</v>
      </c>
    </row>
    <row r="15288" spans="1:3" ht="14.5" x14ac:dyDescent="0.35">
      <c r="A15288" s="104" t="s">
        <v>1836</v>
      </c>
      <c r="B15288" s="1">
        <v>44319</v>
      </c>
      <c r="C15288">
        <v>200</v>
      </c>
    </row>
    <row r="15289" spans="1:3" ht="14.5" x14ac:dyDescent="0.35">
      <c r="A15289" s="104" t="s">
        <v>1008</v>
      </c>
      <c r="B15289" s="1">
        <v>44319</v>
      </c>
      <c r="C15289">
        <v>1</v>
      </c>
    </row>
    <row r="15290" spans="1:3" ht="14.5" x14ac:dyDescent="0.35">
      <c r="A15290" s="104" t="s">
        <v>1838</v>
      </c>
      <c r="B15290" s="1">
        <v>44319</v>
      </c>
      <c r="C15290">
        <v>200</v>
      </c>
    </row>
    <row r="15291" spans="1:3" ht="14.5" x14ac:dyDescent="0.35">
      <c r="A15291" s="104" t="s">
        <v>1356</v>
      </c>
      <c r="B15291" s="1">
        <v>44319</v>
      </c>
      <c r="C15291">
        <v>36</v>
      </c>
    </row>
    <row r="15292" spans="1:3" ht="14.5" x14ac:dyDescent="0.35">
      <c r="A15292" s="104" t="s">
        <v>46</v>
      </c>
      <c r="B15292" s="1">
        <v>44319</v>
      </c>
      <c r="C15292">
        <v>8</v>
      </c>
    </row>
    <row r="15293" spans="1:3" ht="14.5" x14ac:dyDescent="0.35">
      <c r="A15293" s="104" t="s">
        <v>46</v>
      </c>
      <c r="B15293" s="1">
        <v>44319</v>
      </c>
      <c r="C15293">
        <v>8</v>
      </c>
    </row>
    <row r="15294" spans="1:3" ht="14.5" x14ac:dyDescent="0.35">
      <c r="A15294" s="104" t="s">
        <v>1450</v>
      </c>
      <c r="B15294" s="1">
        <v>44319</v>
      </c>
      <c r="C15294">
        <v>16</v>
      </c>
    </row>
    <row r="15295" spans="1:3" ht="14.5" x14ac:dyDescent="0.35">
      <c r="A15295" s="104" t="s">
        <v>2219</v>
      </c>
      <c r="B15295" s="1">
        <v>44319</v>
      </c>
      <c r="C15295">
        <v>16</v>
      </c>
    </row>
    <row r="15296" spans="1:3" ht="14.5" x14ac:dyDescent="0.35">
      <c r="A15296" s="104" t="s">
        <v>1396</v>
      </c>
      <c r="B15296" s="1">
        <v>44319</v>
      </c>
      <c r="C15296">
        <v>8</v>
      </c>
    </row>
    <row r="15297" spans="1:3" ht="14.5" x14ac:dyDescent="0.35">
      <c r="A15297" s="104" t="s">
        <v>271</v>
      </c>
      <c r="B15297" s="1">
        <v>44319</v>
      </c>
      <c r="C15297">
        <v>8</v>
      </c>
    </row>
    <row r="15298" spans="1:3" ht="14.5" x14ac:dyDescent="0.35">
      <c r="A15298" s="104" t="s">
        <v>1514</v>
      </c>
      <c r="B15298" s="1">
        <v>44319</v>
      </c>
      <c r="C15298">
        <v>8</v>
      </c>
    </row>
    <row r="15299" spans="1:3" ht="14.5" x14ac:dyDescent="0.35">
      <c r="A15299" s="104" t="s">
        <v>1922</v>
      </c>
      <c r="B15299" s="1">
        <v>44319</v>
      </c>
      <c r="C15299">
        <v>2</v>
      </c>
    </row>
    <row r="15300" spans="1:3" ht="14.5" x14ac:dyDescent="0.35">
      <c r="A15300" s="104" t="s">
        <v>2277</v>
      </c>
      <c r="B15300" s="1">
        <v>44319</v>
      </c>
      <c r="C15300">
        <v>8</v>
      </c>
    </row>
    <row r="15301" spans="1:3" ht="14.5" x14ac:dyDescent="0.35">
      <c r="A15301" s="104" t="s">
        <v>2847</v>
      </c>
      <c r="B15301" s="1">
        <v>44319</v>
      </c>
      <c r="C15301">
        <v>2</v>
      </c>
    </row>
    <row r="15302" spans="1:3" ht="14.5" x14ac:dyDescent="0.35">
      <c r="A15302" s="104" t="s">
        <v>2176</v>
      </c>
      <c r="B15302" s="1">
        <v>44319</v>
      </c>
      <c r="C15302">
        <v>8</v>
      </c>
    </row>
    <row r="15303" spans="1:3" ht="14.5" x14ac:dyDescent="0.35">
      <c r="A15303" s="104" t="s">
        <v>2047</v>
      </c>
      <c r="B15303" s="1">
        <v>44319</v>
      </c>
      <c r="C15303">
        <v>8</v>
      </c>
    </row>
    <row r="15304" spans="1:3" ht="14.5" x14ac:dyDescent="0.35">
      <c r="A15304" s="104" t="s">
        <v>2284</v>
      </c>
      <c r="B15304" s="1">
        <v>44319</v>
      </c>
      <c r="C15304">
        <v>8</v>
      </c>
    </row>
    <row r="15305" spans="1:3" ht="14.5" x14ac:dyDescent="0.35">
      <c r="A15305" s="104" t="s">
        <v>1879</v>
      </c>
      <c r="B15305" s="1">
        <v>44319</v>
      </c>
      <c r="C15305">
        <v>8</v>
      </c>
    </row>
    <row r="15306" spans="1:3" ht="14.5" x14ac:dyDescent="0.35">
      <c r="A15306" s="104" t="s">
        <v>1680</v>
      </c>
      <c r="B15306" s="1">
        <v>44319</v>
      </c>
      <c r="C15306">
        <v>16</v>
      </c>
    </row>
    <row r="15307" spans="1:3" ht="14.5" x14ac:dyDescent="0.35">
      <c r="A15307" s="104" t="s">
        <v>3764</v>
      </c>
      <c r="B15307" s="1">
        <v>44319</v>
      </c>
      <c r="C15307">
        <v>12</v>
      </c>
    </row>
    <row r="15308" spans="1:3" ht="14.5" x14ac:dyDescent="0.35">
      <c r="A15308" s="104" t="s">
        <v>1586</v>
      </c>
      <c r="B15308" s="1">
        <v>44319</v>
      </c>
      <c r="C15308">
        <v>8</v>
      </c>
    </row>
    <row r="15309" spans="1:3" ht="14.5" x14ac:dyDescent="0.35">
      <c r="A15309" s="104" t="s">
        <v>1445</v>
      </c>
      <c r="B15309" s="1">
        <v>44319</v>
      </c>
      <c r="C15309">
        <v>12</v>
      </c>
    </row>
    <row r="15310" spans="1:3" ht="14.5" x14ac:dyDescent="0.35">
      <c r="A15310" s="104" t="s">
        <v>1679</v>
      </c>
      <c r="B15310" s="1">
        <v>44319</v>
      </c>
      <c r="C15310">
        <v>16</v>
      </c>
    </row>
    <row r="15311" spans="1:3" ht="14.5" x14ac:dyDescent="0.35">
      <c r="A15311" s="104" t="s">
        <v>2783</v>
      </c>
      <c r="B15311" s="1">
        <v>44319</v>
      </c>
      <c r="C15311">
        <v>4</v>
      </c>
    </row>
    <row r="15312" spans="1:3" ht="14.5" x14ac:dyDescent="0.35">
      <c r="A15312" s="104" t="s">
        <v>1972</v>
      </c>
      <c r="B15312" s="1">
        <v>44319</v>
      </c>
      <c r="C15312">
        <v>8</v>
      </c>
    </row>
    <row r="15313" spans="1:3" ht="14.5" x14ac:dyDescent="0.35">
      <c r="A15313" s="104" t="s">
        <v>1826</v>
      </c>
      <c r="B15313" s="1">
        <v>44319</v>
      </c>
      <c r="C15313">
        <v>8</v>
      </c>
    </row>
    <row r="15314" spans="1:3" ht="14.5" x14ac:dyDescent="0.35">
      <c r="A15314" s="104" t="s">
        <v>1808</v>
      </c>
      <c r="B15314" s="1">
        <v>44319</v>
      </c>
      <c r="C15314">
        <v>16</v>
      </c>
    </row>
    <row r="15315" spans="1:3" ht="14.5" x14ac:dyDescent="0.35">
      <c r="A15315" s="104" t="s">
        <v>1346</v>
      </c>
      <c r="B15315" s="1">
        <v>44319</v>
      </c>
      <c r="C15315">
        <v>16</v>
      </c>
    </row>
    <row r="15316" spans="1:3" ht="14.5" x14ac:dyDescent="0.35">
      <c r="A15316" s="104" t="s">
        <v>1466</v>
      </c>
      <c r="B15316" s="1">
        <v>44319</v>
      </c>
      <c r="C15316">
        <v>16</v>
      </c>
    </row>
    <row r="15317" spans="1:3" ht="14.5" x14ac:dyDescent="0.35">
      <c r="A15317" s="104" t="s">
        <v>1468</v>
      </c>
      <c r="B15317" s="1">
        <v>44319</v>
      </c>
      <c r="C15317">
        <v>8</v>
      </c>
    </row>
    <row r="15318" spans="1:3" ht="14.5" x14ac:dyDescent="0.35">
      <c r="A15318" s="104" t="s">
        <v>1470</v>
      </c>
      <c r="B15318" s="1">
        <v>44319</v>
      </c>
      <c r="C15318">
        <v>8</v>
      </c>
    </row>
    <row r="15319" spans="1:3" ht="14.5" x14ac:dyDescent="0.35">
      <c r="A15319" s="104" t="s">
        <v>1314</v>
      </c>
      <c r="B15319" s="1">
        <v>44319</v>
      </c>
      <c r="C15319">
        <v>50</v>
      </c>
    </row>
    <row r="15320" spans="1:3" ht="14.5" x14ac:dyDescent="0.35">
      <c r="A15320" s="104" t="s">
        <v>2785</v>
      </c>
      <c r="B15320" s="1">
        <v>44319</v>
      </c>
      <c r="C15320">
        <v>2</v>
      </c>
    </row>
    <row r="15321" spans="1:3" ht="14.5" x14ac:dyDescent="0.35">
      <c r="A15321" s="104" t="s">
        <v>2761</v>
      </c>
      <c r="B15321" s="1">
        <v>44319</v>
      </c>
      <c r="C15321">
        <v>4</v>
      </c>
    </row>
    <row r="15322" spans="1:3" ht="14.5" x14ac:dyDescent="0.35">
      <c r="A15322" s="104" t="s">
        <v>4007</v>
      </c>
      <c r="B15322" s="1">
        <v>44319</v>
      </c>
      <c r="C15322">
        <v>10</v>
      </c>
    </row>
    <row r="15323" spans="1:3" ht="14.5" x14ac:dyDescent="0.35">
      <c r="A15323" s="104" t="s">
        <v>4230</v>
      </c>
      <c r="B15323" s="1">
        <v>44319</v>
      </c>
      <c r="C15323">
        <v>25</v>
      </c>
    </row>
    <row r="15324" spans="1:3" ht="14.5" x14ac:dyDescent="0.35">
      <c r="A15324" s="104" t="s">
        <v>139</v>
      </c>
      <c r="B15324" s="1">
        <v>44319</v>
      </c>
      <c r="C15324">
        <v>1</v>
      </c>
    </row>
    <row r="15325" spans="1:3" ht="14.5" x14ac:dyDescent="0.35">
      <c r="A15325" s="104" t="s">
        <v>123</v>
      </c>
      <c r="B15325" s="1">
        <v>44319</v>
      </c>
      <c r="C15325">
        <v>1</v>
      </c>
    </row>
    <row r="15326" spans="1:3" ht="14.5" x14ac:dyDescent="0.35">
      <c r="A15326" s="104" t="s">
        <v>4231</v>
      </c>
      <c r="B15326" s="1">
        <v>44319</v>
      </c>
      <c r="C15326">
        <v>25</v>
      </c>
    </row>
    <row r="15327" spans="1:3" ht="14.5" x14ac:dyDescent="0.35">
      <c r="A15327" s="104" t="s">
        <v>1008</v>
      </c>
      <c r="B15327" s="1">
        <v>44319</v>
      </c>
      <c r="C15327">
        <v>1</v>
      </c>
    </row>
    <row r="15328" spans="1:3" ht="14.5" x14ac:dyDescent="0.35">
      <c r="A15328" s="104" t="s">
        <v>151</v>
      </c>
      <c r="B15328" s="1">
        <v>44319</v>
      </c>
      <c r="C15328">
        <v>1</v>
      </c>
    </row>
    <row r="15329" spans="1:3" ht="14.5" x14ac:dyDescent="0.35">
      <c r="A15329" s="104" t="s">
        <v>41</v>
      </c>
      <c r="B15329" s="1">
        <v>44319</v>
      </c>
      <c r="C15329">
        <v>1</v>
      </c>
    </row>
    <row r="15330" spans="1:3" ht="14.5" x14ac:dyDescent="0.35">
      <c r="A15330" s="104" t="s">
        <v>1356</v>
      </c>
      <c r="B15330" s="1">
        <v>44319</v>
      </c>
      <c r="C15330">
        <v>4</v>
      </c>
    </row>
    <row r="15331" spans="1:3" ht="14.5" x14ac:dyDescent="0.35">
      <c r="A15331" s="104" t="s">
        <v>1356</v>
      </c>
      <c r="B15331" s="1">
        <v>44319</v>
      </c>
      <c r="C15331">
        <v>28</v>
      </c>
    </row>
    <row r="15332" spans="1:3" ht="14.5" x14ac:dyDescent="0.35">
      <c r="A15332" s="104" t="s">
        <v>1921</v>
      </c>
      <c r="B15332" s="1">
        <v>44319</v>
      </c>
      <c r="C15332">
        <v>24</v>
      </c>
    </row>
    <row r="15333" spans="1:3" ht="14.5" x14ac:dyDescent="0.35">
      <c r="A15333" s="104" t="s">
        <v>1358</v>
      </c>
      <c r="B15333" s="1">
        <v>44319</v>
      </c>
      <c r="C15333">
        <v>4</v>
      </c>
    </row>
    <row r="15334" spans="1:3" ht="14.5" x14ac:dyDescent="0.35">
      <c r="A15334" s="104" t="s">
        <v>19</v>
      </c>
      <c r="B15334" s="1">
        <v>44319</v>
      </c>
      <c r="C15334">
        <v>6</v>
      </c>
    </row>
    <row r="15335" spans="1:3" ht="14.5" x14ac:dyDescent="0.35">
      <c r="A15335" s="104" t="s">
        <v>1923</v>
      </c>
      <c r="B15335" s="1">
        <v>44319</v>
      </c>
      <c r="C15335">
        <v>1</v>
      </c>
    </row>
    <row r="15336" spans="1:3" ht="14.5" x14ac:dyDescent="0.35">
      <c r="A15336" s="104" t="s">
        <v>1009</v>
      </c>
      <c r="B15336" s="1">
        <v>44319</v>
      </c>
      <c r="C15336">
        <v>4</v>
      </c>
    </row>
    <row r="15337" spans="1:3" ht="14.5" x14ac:dyDescent="0.35">
      <c r="A15337" s="104" t="s">
        <v>1321</v>
      </c>
      <c r="B15337" s="1">
        <v>44319</v>
      </c>
      <c r="C15337">
        <v>100</v>
      </c>
    </row>
    <row r="15338" spans="1:3" ht="14.5" x14ac:dyDescent="0.35">
      <c r="A15338" s="104" t="s">
        <v>1802</v>
      </c>
      <c r="B15338" s="1">
        <v>44319</v>
      </c>
      <c r="C15338">
        <v>16</v>
      </c>
    </row>
    <row r="15339" spans="1:3" ht="14.5" x14ac:dyDescent="0.35">
      <c r="A15339" s="104" t="s">
        <v>172</v>
      </c>
      <c r="B15339" s="1">
        <v>44319</v>
      </c>
      <c r="C15339">
        <v>4</v>
      </c>
    </row>
    <row r="15340" spans="1:3" ht="14.5" x14ac:dyDescent="0.35">
      <c r="A15340" s="104" t="s">
        <v>3782</v>
      </c>
      <c r="B15340" s="1">
        <v>44319</v>
      </c>
      <c r="C15340">
        <v>4</v>
      </c>
    </row>
    <row r="15341" spans="1:3" ht="14.5" x14ac:dyDescent="0.35">
      <c r="A15341" s="104" t="s">
        <v>1010</v>
      </c>
      <c r="B15341" s="1">
        <v>44319</v>
      </c>
      <c r="C15341">
        <v>4</v>
      </c>
    </row>
    <row r="15342" spans="1:3" ht="14.5" x14ac:dyDescent="0.35">
      <c r="A15342" s="104" t="s">
        <v>1755</v>
      </c>
      <c r="B15342" s="1">
        <v>44319</v>
      </c>
      <c r="C15342">
        <v>48</v>
      </c>
    </row>
    <row r="15343" spans="1:3" ht="14.5" x14ac:dyDescent="0.35">
      <c r="A15343" s="104" t="s">
        <v>3003</v>
      </c>
      <c r="B15343" s="1">
        <v>44319</v>
      </c>
      <c r="C15343">
        <v>4</v>
      </c>
    </row>
    <row r="15344" spans="1:3" ht="14.5" x14ac:dyDescent="0.35">
      <c r="A15344" s="104" t="s">
        <v>2207</v>
      </c>
      <c r="B15344" s="1">
        <v>44319</v>
      </c>
      <c r="C15344">
        <v>16</v>
      </c>
    </row>
    <row r="15345" spans="1:3" ht="14.5" x14ac:dyDescent="0.35">
      <c r="A15345" s="104" t="s">
        <v>2049</v>
      </c>
      <c r="B15345" s="1">
        <v>44319</v>
      </c>
      <c r="C15345">
        <v>8</v>
      </c>
    </row>
    <row r="15346" spans="1:3" ht="14.5" x14ac:dyDescent="0.35">
      <c r="A15346" s="104" t="s">
        <v>1944</v>
      </c>
      <c r="B15346" s="1">
        <v>44319</v>
      </c>
      <c r="C15346">
        <v>2</v>
      </c>
    </row>
    <row r="15347" spans="1:3" ht="14.5" x14ac:dyDescent="0.35">
      <c r="A15347" s="104" t="s">
        <v>4232</v>
      </c>
      <c r="B15347" s="1">
        <v>44319</v>
      </c>
      <c r="C15347">
        <v>6</v>
      </c>
    </row>
    <row r="15348" spans="1:3" ht="14.5" x14ac:dyDescent="0.35">
      <c r="A15348" s="104" t="s">
        <v>2060</v>
      </c>
      <c r="B15348" s="1">
        <v>44319</v>
      </c>
      <c r="C15348">
        <v>8</v>
      </c>
    </row>
    <row r="15349" spans="1:3" ht="14.5" x14ac:dyDescent="0.35">
      <c r="A15349" s="104" t="s">
        <v>3113</v>
      </c>
      <c r="B15349" s="1">
        <v>44319</v>
      </c>
      <c r="C15349">
        <v>4</v>
      </c>
    </row>
    <row r="15350" spans="1:3" ht="14.5" x14ac:dyDescent="0.35">
      <c r="A15350" s="104" t="s">
        <v>3079</v>
      </c>
      <c r="B15350" s="1">
        <v>44319</v>
      </c>
      <c r="C15350">
        <v>2</v>
      </c>
    </row>
    <row r="15351" spans="1:3" ht="14.5" x14ac:dyDescent="0.35">
      <c r="A15351" s="104" t="s">
        <v>3630</v>
      </c>
      <c r="B15351" s="1">
        <v>44319</v>
      </c>
      <c r="C15351">
        <v>8</v>
      </c>
    </row>
    <row r="15352" spans="1:3" ht="14.5" x14ac:dyDescent="0.35">
      <c r="A15352" s="104" t="s">
        <v>1943</v>
      </c>
      <c r="B15352" s="1">
        <v>44319</v>
      </c>
      <c r="C15352">
        <v>4</v>
      </c>
    </row>
    <row r="15353" spans="1:3" ht="14.5" x14ac:dyDescent="0.35">
      <c r="A15353" s="104" t="s">
        <v>2741</v>
      </c>
      <c r="B15353" s="1">
        <v>44319</v>
      </c>
      <c r="C15353">
        <v>8</v>
      </c>
    </row>
    <row r="15354" spans="1:3" ht="14.5" x14ac:dyDescent="0.35">
      <c r="A15354" s="104" t="s">
        <v>1955</v>
      </c>
      <c r="B15354" s="1">
        <v>44319</v>
      </c>
      <c r="C15354">
        <v>8</v>
      </c>
    </row>
    <row r="15355" spans="1:3" ht="14.5" x14ac:dyDescent="0.35">
      <c r="A15355" s="104" t="s">
        <v>3955</v>
      </c>
      <c r="B15355" s="1">
        <v>44319</v>
      </c>
      <c r="C15355">
        <v>16</v>
      </c>
    </row>
    <row r="15356" spans="1:3" ht="14.5" x14ac:dyDescent="0.35">
      <c r="A15356" s="104" t="s">
        <v>3696</v>
      </c>
      <c r="B15356" s="1">
        <v>44319</v>
      </c>
      <c r="C15356">
        <v>8</v>
      </c>
    </row>
    <row r="15357" spans="1:3" ht="14.5" x14ac:dyDescent="0.35">
      <c r="A15357" s="104" t="s">
        <v>262</v>
      </c>
      <c r="B15357" s="1">
        <v>44319</v>
      </c>
      <c r="C15357">
        <v>1</v>
      </c>
    </row>
    <row r="15358" spans="1:3" ht="14.5" x14ac:dyDescent="0.35">
      <c r="A15358" s="104" t="s">
        <v>2292</v>
      </c>
      <c r="B15358" s="1">
        <v>44319</v>
      </c>
      <c r="C15358">
        <v>16</v>
      </c>
    </row>
    <row r="15359" spans="1:3" ht="14.5" x14ac:dyDescent="0.35">
      <c r="A15359" s="104" t="s">
        <v>1421</v>
      </c>
      <c r="B15359" s="1">
        <v>44319</v>
      </c>
      <c r="C15359">
        <v>16</v>
      </c>
    </row>
    <row r="15360" spans="1:3" ht="14.5" x14ac:dyDescent="0.35">
      <c r="A15360" s="104" t="s">
        <v>1656</v>
      </c>
      <c r="B15360" s="1">
        <v>44319</v>
      </c>
      <c r="C15360">
        <v>16</v>
      </c>
    </row>
    <row r="15361" spans="1:3" ht="14.5" x14ac:dyDescent="0.35">
      <c r="A15361" s="104" t="s">
        <v>3474</v>
      </c>
      <c r="B15361" s="1">
        <v>44319</v>
      </c>
      <c r="C15361">
        <v>2</v>
      </c>
    </row>
    <row r="15362" spans="1:3" ht="14.5" x14ac:dyDescent="0.35">
      <c r="A15362" s="104" t="s">
        <v>2679</v>
      </c>
      <c r="B15362" s="1">
        <v>44319</v>
      </c>
      <c r="C15362">
        <v>2</v>
      </c>
    </row>
    <row r="15363" spans="1:3" ht="14.5" x14ac:dyDescent="0.35">
      <c r="A15363" s="104" t="s">
        <v>1456</v>
      </c>
      <c r="B15363" s="1">
        <v>44319</v>
      </c>
      <c r="C15363">
        <v>26</v>
      </c>
    </row>
    <row r="15364" spans="1:3" ht="14.5" x14ac:dyDescent="0.35">
      <c r="A15364" s="104" t="s">
        <v>1342</v>
      </c>
      <c r="B15364" s="1">
        <v>44319</v>
      </c>
      <c r="C15364">
        <v>100</v>
      </c>
    </row>
    <row r="15365" spans="1:3" ht="14.5" x14ac:dyDescent="0.35">
      <c r="A15365" s="104" t="s">
        <v>1346</v>
      </c>
      <c r="B15365" s="1">
        <v>44319</v>
      </c>
      <c r="C15365">
        <v>24</v>
      </c>
    </row>
    <row r="15366" spans="1:3" ht="14.5" x14ac:dyDescent="0.35">
      <c r="A15366" s="104" t="s">
        <v>1468</v>
      </c>
      <c r="B15366" s="1">
        <v>44319</v>
      </c>
      <c r="C15366">
        <v>8</v>
      </c>
    </row>
    <row r="15367" spans="1:3" ht="14.5" x14ac:dyDescent="0.35">
      <c r="A15367" s="104" t="s">
        <v>1466</v>
      </c>
      <c r="B15367" s="1">
        <v>44319</v>
      </c>
      <c r="C15367">
        <v>24</v>
      </c>
    </row>
    <row r="15368" spans="1:3" ht="14.5" x14ac:dyDescent="0.35">
      <c r="A15368" s="104" t="s">
        <v>1299</v>
      </c>
      <c r="B15368" s="1">
        <v>44319</v>
      </c>
      <c r="C15368">
        <v>100</v>
      </c>
    </row>
    <row r="15369" spans="1:3" ht="14.5" x14ac:dyDescent="0.35">
      <c r="A15369" s="104" t="s">
        <v>1470</v>
      </c>
      <c r="B15369" s="1">
        <v>44319</v>
      </c>
      <c r="C15369">
        <v>8</v>
      </c>
    </row>
    <row r="15370" spans="1:3" ht="14.5" x14ac:dyDescent="0.35">
      <c r="A15370" s="104" t="s">
        <v>1314</v>
      </c>
      <c r="B15370" s="1">
        <v>44319</v>
      </c>
      <c r="C15370">
        <v>50</v>
      </c>
    </row>
    <row r="15371" spans="1:3" ht="14.5" x14ac:dyDescent="0.35">
      <c r="A15371" s="104" t="s">
        <v>1510</v>
      </c>
      <c r="B15371" s="1">
        <v>44319</v>
      </c>
      <c r="C15371">
        <v>12</v>
      </c>
    </row>
    <row r="15372" spans="1:3" ht="14.5" x14ac:dyDescent="0.35">
      <c r="A15372" s="104" t="s">
        <v>1729</v>
      </c>
      <c r="B15372" s="1">
        <v>44319</v>
      </c>
      <c r="C15372">
        <v>100</v>
      </c>
    </row>
    <row r="15373" spans="1:3" ht="14.5" x14ac:dyDescent="0.35">
      <c r="A15373" s="104" t="s">
        <v>1416</v>
      </c>
      <c r="B15373" s="1">
        <v>44319</v>
      </c>
      <c r="C15373">
        <v>100</v>
      </c>
    </row>
    <row r="15374" spans="1:3" ht="14.5" x14ac:dyDescent="0.35">
      <c r="A15374" s="104" t="s">
        <v>1900</v>
      </c>
      <c r="B15374" s="1">
        <v>44319</v>
      </c>
      <c r="C15374">
        <v>200</v>
      </c>
    </row>
    <row r="15375" spans="1:3" ht="14.5" x14ac:dyDescent="0.35">
      <c r="A15375" s="104" t="s">
        <v>1883</v>
      </c>
      <c r="B15375" s="1">
        <v>44319</v>
      </c>
      <c r="C15375">
        <v>100</v>
      </c>
    </row>
    <row r="15376" spans="1:3" ht="14.5" x14ac:dyDescent="0.35">
      <c r="A15376" s="104" t="s">
        <v>1355</v>
      </c>
      <c r="B15376" s="1">
        <v>44319</v>
      </c>
      <c r="C15376">
        <v>200</v>
      </c>
    </row>
    <row r="15377" spans="1:3" ht="14.5" x14ac:dyDescent="0.35">
      <c r="A15377" s="104" t="s">
        <v>1737</v>
      </c>
      <c r="B15377" s="1">
        <v>44319</v>
      </c>
      <c r="C15377">
        <v>100</v>
      </c>
    </row>
    <row r="15378" spans="1:3" ht="14.5" x14ac:dyDescent="0.35">
      <c r="A15378" s="104" t="s">
        <v>1304</v>
      </c>
      <c r="B15378" s="1">
        <v>44319</v>
      </c>
      <c r="C15378">
        <v>300</v>
      </c>
    </row>
    <row r="15379" spans="1:3" ht="14.5" x14ac:dyDescent="0.35">
      <c r="A15379" s="104" t="s">
        <v>1304</v>
      </c>
      <c r="B15379" s="1">
        <v>44319</v>
      </c>
      <c r="C15379">
        <v>200</v>
      </c>
    </row>
    <row r="15380" spans="1:3" ht="14.5" x14ac:dyDescent="0.35">
      <c r="A15380" s="104" t="s">
        <v>3605</v>
      </c>
      <c r="B15380" s="1">
        <v>44320</v>
      </c>
      <c r="C15380">
        <v>1</v>
      </c>
    </row>
    <row r="15381" spans="1:3" ht="14.5" x14ac:dyDescent="0.35">
      <c r="A15381" s="104" t="s">
        <v>1720</v>
      </c>
      <c r="B15381" s="1">
        <v>44320</v>
      </c>
      <c r="C15381">
        <v>25</v>
      </c>
    </row>
    <row r="15382" spans="1:3" ht="14.5" x14ac:dyDescent="0.35">
      <c r="A15382" s="104" t="s">
        <v>3869</v>
      </c>
      <c r="B15382" s="1">
        <v>44320</v>
      </c>
      <c r="C15382">
        <v>2</v>
      </c>
    </row>
    <row r="15383" spans="1:3" ht="14.5" x14ac:dyDescent="0.35">
      <c r="A15383" s="104" t="s">
        <v>1569</v>
      </c>
      <c r="B15383" s="1">
        <v>44320</v>
      </c>
      <c r="C15383">
        <v>44</v>
      </c>
    </row>
    <row r="15384" spans="1:3" ht="14.5" x14ac:dyDescent="0.35">
      <c r="A15384" s="104" t="s">
        <v>1569</v>
      </c>
      <c r="B15384" s="1">
        <v>44320</v>
      </c>
      <c r="C15384">
        <v>52</v>
      </c>
    </row>
    <row r="15385" spans="1:3" ht="14.5" x14ac:dyDescent="0.35">
      <c r="A15385" s="105" t="s">
        <v>548</v>
      </c>
      <c r="B15385" s="1">
        <v>44320</v>
      </c>
      <c r="C15385">
        <v>1</v>
      </c>
    </row>
    <row r="15386" spans="1:3" ht="14.5" x14ac:dyDescent="0.35">
      <c r="A15386" s="105" t="s">
        <v>481</v>
      </c>
      <c r="B15386" s="1">
        <v>44320</v>
      </c>
      <c r="C15386">
        <v>1</v>
      </c>
    </row>
    <row r="15387" spans="1:3" ht="14.5" x14ac:dyDescent="0.35">
      <c r="A15387" s="105" t="s">
        <v>550</v>
      </c>
      <c r="B15387" s="1">
        <v>44320</v>
      </c>
      <c r="C15387">
        <v>1</v>
      </c>
    </row>
    <row r="15388" spans="1:3" ht="14.5" x14ac:dyDescent="0.35">
      <c r="A15388" s="104" t="s">
        <v>1929</v>
      </c>
      <c r="B15388" s="1">
        <v>44320</v>
      </c>
      <c r="C15388">
        <v>16</v>
      </c>
    </row>
    <row r="15389" spans="1:3" ht="14.5" x14ac:dyDescent="0.35">
      <c r="A15389" s="104" t="s">
        <v>1332</v>
      </c>
      <c r="B15389" s="1">
        <v>44320</v>
      </c>
      <c r="C15389">
        <v>100</v>
      </c>
    </row>
    <row r="15390" spans="1:3" ht="14.5" x14ac:dyDescent="0.35">
      <c r="A15390" s="104" t="s">
        <v>1421</v>
      </c>
      <c r="B15390" s="1">
        <v>44320</v>
      </c>
      <c r="C15390">
        <v>160</v>
      </c>
    </row>
    <row r="15391" spans="1:3" ht="14.5" x14ac:dyDescent="0.35">
      <c r="A15391" s="104" t="s">
        <v>1654</v>
      </c>
      <c r="B15391" s="1">
        <v>44320</v>
      </c>
      <c r="C15391">
        <v>93</v>
      </c>
    </row>
    <row r="15392" spans="1:3" ht="14.5" x14ac:dyDescent="0.35">
      <c r="A15392" s="104" t="s">
        <v>1332</v>
      </c>
      <c r="B15392" s="1">
        <v>44320</v>
      </c>
      <c r="C15392">
        <v>300</v>
      </c>
    </row>
    <row r="15393" spans="1:3" ht="14.5" x14ac:dyDescent="0.35">
      <c r="A15393" s="104" t="s">
        <v>1654</v>
      </c>
      <c r="B15393" s="1">
        <v>44320</v>
      </c>
      <c r="C15393">
        <v>32</v>
      </c>
    </row>
    <row r="15394" spans="1:3" ht="14.5" x14ac:dyDescent="0.35">
      <c r="A15394" s="104" t="s">
        <v>1654</v>
      </c>
      <c r="B15394" s="1">
        <v>44320</v>
      </c>
      <c r="C15394">
        <v>16</v>
      </c>
    </row>
    <row r="15395" spans="1:3" ht="14.5" x14ac:dyDescent="0.35">
      <c r="A15395" s="104" t="s">
        <v>4233</v>
      </c>
      <c r="B15395" s="1">
        <v>44320</v>
      </c>
      <c r="C15395">
        <v>16</v>
      </c>
    </row>
    <row r="15396" spans="1:3" ht="14.5" x14ac:dyDescent="0.35">
      <c r="A15396" s="104" t="s">
        <v>2380</v>
      </c>
      <c r="B15396" s="1">
        <v>44320</v>
      </c>
      <c r="C15396">
        <v>1</v>
      </c>
    </row>
    <row r="15397" spans="1:3" ht="14.5" x14ac:dyDescent="0.35">
      <c r="A15397" s="104" t="s">
        <v>1510</v>
      </c>
      <c r="B15397" s="1">
        <v>44320</v>
      </c>
      <c r="C15397">
        <v>2</v>
      </c>
    </row>
    <row r="15398" spans="1:3" ht="14.5" x14ac:dyDescent="0.35">
      <c r="A15398" s="104" t="s">
        <v>1356</v>
      </c>
      <c r="B15398" s="1">
        <v>44320</v>
      </c>
      <c r="C15398">
        <v>580</v>
      </c>
    </row>
    <row r="15399" spans="1:3" ht="14.5" x14ac:dyDescent="0.35">
      <c r="A15399" s="104" t="s">
        <v>1356</v>
      </c>
      <c r="B15399" s="1">
        <v>44320</v>
      </c>
      <c r="C15399">
        <v>20</v>
      </c>
    </row>
    <row r="15400" spans="1:3" ht="14.5" x14ac:dyDescent="0.35">
      <c r="A15400" s="104" t="s">
        <v>3905</v>
      </c>
      <c r="B15400" s="1">
        <v>44320</v>
      </c>
      <c r="C15400">
        <v>8</v>
      </c>
    </row>
    <row r="15401" spans="1:3" ht="14.5" x14ac:dyDescent="0.35">
      <c r="A15401" s="104" t="s">
        <v>4234</v>
      </c>
      <c r="B15401" s="1">
        <v>44320</v>
      </c>
      <c r="C15401">
        <v>2</v>
      </c>
    </row>
    <row r="15402" spans="1:3" ht="14.5" x14ac:dyDescent="0.35">
      <c r="A15402" s="104" t="s">
        <v>1589</v>
      </c>
      <c r="B15402" s="1">
        <v>44320</v>
      </c>
      <c r="C15402">
        <v>48</v>
      </c>
    </row>
    <row r="15403" spans="1:3" ht="14.5" x14ac:dyDescent="0.35">
      <c r="A15403" s="104" t="s">
        <v>1431</v>
      </c>
      <c r="B15403" s="1">
        <v>44320</v>
      </c>
      <c r="C15403">
        <v>80</v>
      </c>
    </row>
    <row r="15404" spans="1:3" ht="14.5" x14ac:dyDescent="0.35">
      <c r="A15404" s="104" t="s">
        <v>1455</v>
      </c>
      <c r="B15404" s="1">
        <v>44320</v>
      </c>
      <c r="C15404">
        <v>64</v>
      </c>
    </row>
    <row r="15405" spans="1:3" ht="14.5" x14ac:dyDescent="0.35">
      <c r="A15405" s="104" t="s">
        <v>1334</v>
      </c>
      <c r="B15405" s="1">
        <v>44320</v>
      </c>
      <c r="C15405">
        <v>8</v>
      </c>
    </row>
    <row r="15406" spans="1:3" ht="14.5" x14ac:dyDescent="0.35">
      <c r="A15406" s="104" t="s">
        <v>3189</v>
      </c>
      <c r="B15406" s="1">
        <v>44320</v>
      </c>
      <c r="C15406">
        <v>5</v>
      </c>
    </row>
    <row r="15407" spans="1:3" ht="14.5" x14ac:dyDescent="0.35">
      <c r="A15407" s="104" t="s">
        <v>1682</v>
      </c>
      <c r="B15407" s="1">
        <v>44320</v>
      </c>
      <c r="C15407">
        <v>2</v>
      </c>
    </row>
    <row r="15408" spans="1:3" ht="14.5" x14ac:dyDescent="0.35">
      <c r="A15408" s="104" t="s">
        <v>34</v>
      </c>
      <c r="B15408" s="1">
        <v>44320</v>
      </c>
      <c r="C15408">
        <v>2</v>
      </c>
    </row>
    <row r="15409" spans="1:3" ht="14.5" x14ac:dyDescent="0.35">
      <c r="A15409" s="104" t="s">
        <v>106</v>
      </c>
      <c r="B15409" s="1">
        <v>44320</v>
      </c>
      <c r="C15409">
        <v>1</v>
      </c>
    </row>
    <row r="15410" spans="1:3" ht="14.5" x14ac:dyDescent="0.35">
      <c r="A15410" s="104" t="s">
        <v>14</v>
      </c>
      <c r="B15410" s="1">
        <v>44320</v>
      </c>
      <c r="C15410">
        <v>2</v>
      </c>
    </row>
    <row r="15411" spans="1:3" ht="14.5" x14ac:dyDescent="0.35">
      <c r="A15411" s="104" t="s">
        <v>237</v>
      </c>
      <c r="B15411" s="1">
        <v>44320</v>
      </c>
      <c r="C15411">
        <v>6</v>
      </c>
    </row>
    <row r="15412" spans="1:3" ht="14.5" x14ac:dyDescent="0.35">
      <c r="A15412" s="104" t="s">
        <v>109</v>
      </c>
      <c r="B15412" s="1">
        <v>44320</v>
      </c>
      <c r="C15412">
        <v>1</v>
      </c>
    </row>
    <row r="15413" spans="1:3" ht="14.5" x14ac:dyDescent="0.35">
      <c r="A15413" s="104" t="s">
        <v>381</v>
      </c>
      <c r="B15413" s="1">
        <v>44320</v>
      </c>
      <c r="C15413">
        <v>6</v>
      </c>
    </row>
    <row r="15414" spans="1:3" ht="14.5" x14ac:dyDescent="0.35">
      <c r="A15414" s="104" t="s">
        <v>89</v>
      </c>
      <c r="B15414" s="1">
        <v>44320</v>
      </c>
      <c r="C15414">
        <v>2</v>
      </c>
    </row>
    <row r="15415" spans="1:3" ht="14.5" x14ac:dyDescent="0.35">
      <c r="A15415" s="104" t="s">
        <v>382</v>
      </c>
      <c r="B15415" s="1">
        <v>44320</v>
      </c>
      <c r="C15415">
        <v>11</v>
      </c>
    </row>
    <row r="15416" spans="1:3" ht="14.5" x14ac:dyDescent="0.35">
      <c r="A15416" s="104" t="s">
        <v>382</v>
      </c>
      <c r="B15416" s="1">
        <v>44320</v>
      </c>
      <c r="C15416">
        <v>9</v>
      </c>
    </row>
    <row r="15417" spans="1:3" ht="14.5" x14ac:dyDescent="0.35">
      <c r="A15417" s="104" t="s">
        <v>552</v>
      </c>
      <c r="B15417" s="1">
        <v>44320</v>
      </c>
      <c r="C15417">
        <v>1</v>
      </c>
    </row>
    <row r="15418" spans="1:3" ht="14.5" x14ac:dyDescent="0.35">
      <c r="A15418" s="104" t="s">
        <v>88</v>
      </c>
      <c r="B15418" s="1">
        <v>44320</v>
      </c>
      <c r="C15418">
        <v>2</v>
      </c>
    </row>
    <row r="15419" spans="1:3" ht="14.5" x14ac:dyDescent="0.35">
      <c r="A15419" s="104" t="s">
        <v>312</v>
      </c>
      <c r="B15419" s="1">
        <v>44320</v>
      </c>
      <c r="C15419">
        <v>18</v>
      </c>
    </row>
    <row r="15420" spans="1:3" ht="14.5" x14ac:dyDescent="0.35">
      <c r="A15420" s="104" t="s">
        <v>312</v>
      </c>
      <c r="B15420" s="1">
        <v>44320</v>
      </c>
      <c r="C15420">
        <v>4</v>
      </c>
    </row>
    <row r="15421" spans="1:3" ht="14.5" x14ac:dyDescent="0.35">
      <c r="A15421" s="104" t="s">
        <v>110</v>
      </c>
      <c r="B15421" s="1">
        <v>44320</v>
      </c>
      <c r="C15421">
        <v>3</v>
      </c>
    </row>
    <row r="15422" spans="1:3" ht="14.5" x14ac:dyDescent="0.35">
      <c r="A15422" s="104" t="s">
        <v>1823</v>
      </c>
      <c r="B15422" s="1">
        <v>44320</v>
      </c>
      <c r="C15422">
        <v>32</v>
      </c>
    </row>
    <row r="15423" spans="1:3" ht="14.5" x14ac:dyDescent="0.35">
      <c r="A15423" s="104" t="s">
        <v>1450</v>
      </c>
      <c r="B15423" s="1">
        <v>44320</v>
      </c>
      <c r="C15423">
        <v>64</v>
      </c>
    </row>
    <row r="15424" spans="1:3" ht="14.5" x14ac:dyDescent="0.35">
      <c r="A15424" s="104" t="s">
        <v>1991</v>
      </c>
      <c r="B15424" s="1">
        <v>44320</v>
      </c>
      <c r="C15424">
        <v>3</v>
      </c>
    </row>
    <row r="15425" spans="1:3" ht="14.5" x14ac:dyDescent="0.35">
      <c r="A15425" s="104" t="s">
        <v>1991</v>
      </c>
      <c r="B15425" s="1">
        <v>44320</v>
      </c>
      <c r="C15425">
        <v>5</v>
      </c>
    </row>
    <row r="15426" spans="1:3" ht="14.5" x14ac:dyDescent="0.35">
      <c r="A15426" s="104" t="s">
        <v>4235</v>
      </c>
      <c r="B15426" s="1">
        <v>44320</v>
      </c>
      <c r="C15426">
        <v>16</v>
      </c>
    </row>
    <row r="15427" spans="1:3" ht="14.5" x14ac:dyDescent="0.35">
      <c r="A15427" s="104" t="s">
        <v>1993</v>
      </c>
      <c r="B15427" s="1">
        <v>44320</v>
      </c>
      <c r="C15427">
        <v>200</v>
      </c>
    </row>
    <row r="15428" spans="1:3" ht="14.5" x14ac:dyDescent="0.35">
      <c r="A15428" s="104" t="s">
        <v>2593</v>
      </c>
      <c r="B15428" s="1">
        <v>44320</v>
      </c>
      <c r="C15428">
        <v>1</v>
      </c>
    </row>
    <row r="15429" spans="1:3" ht="14.5" x14ac:dyDescent="0.35">
      <c r="A15429" s="104" t="s">
        <v>2068</v>
      </c>
      <c r="B15429" s="1">
        <v>44320</v>
      </c>
      <c r="C15429">
        <v>12</v>
      </c>
    </row>
    <row r="15430" spans="1:3" ht="14.5" x14ac:dyDescent="0.35">
      <c r="A15430" s="104" t="s">
        <v>2070</v>
      </c>
      <c r="B15430" s="1">
        <v>44320</v>
      </c>
      <c r="C15430">
        <v>14</v>
      </c>
    </row>
    <row r="15431" spans="1:3" ht="14.5" x14ac:dyDescent="0.35">
      <c r="A15431" s="104" t="s">
        <v>3311</v>
      </c>
      <c r="B15431" s="1">
        <v>44320</v>
      </c>
      <c r="C15431">
        <v>12</v>
      </c>
    </row>
    <row r="15432" spans="1:3" ht="14.5" x14ac:dyDescent="0.35">
      <c r="A15432" s="104" t="s">
        <v>2802</v>
      </c>
      <c r="B15432" s="1">
        <v>44320</v>
      </c>
      <c r="C15432">
        <v>2</v>
      </c>
    </row>
    <row r="15433" spans="1:3" ht="14.5" x14ac:dyDescent="0.35">
      <c r="A15433" s="104" t="s">
        <v>2080</v>
      </c>
      <c r="B15433" s="1">
        <v>44320</v>
      </c>
      <c r="C15433">
        <v>4</v>
      </c>
    </row>
    <row r="15434" spans="1:3" ht="14.5" x14ac:dyDescent="0.35">
      <c r="A15434" s="104" t="s">
        <v>3312</v>
      </c>
      <c r="B15434" s="1">
        <v>44320</v>
      </c>
      <c r="C15434">
        <v>2</v>
      </c>
    </row>
    <row r="15435" spans="1:3" ht="14.5" x14ac:dyDescent="0.35">
      <c r="A15435" s="104" t="s">
        <v>4236</v>
      </c>
      <c r="B15435" s="1">
        <v>44320</v>
      </c>
      <c r="C15435">
        <v>4</v>
      </c>
    </row>
    <row r="15436" spans="1:3" ht="14.5" x14ac:dyDescent="0.35">
      <c r="A15436" s="104" t="s">
        <v>2087</v>
      </c>
      <c r="B15436" s="1">
        <v>44320</v>
      </c>
      <c r="C15436">
        <v>2</v>
      </c>
    </row>
    <row r="15437" spans="1:3" ht="14.5" x14ac:dyDescent="0.35">
      <c r="A15437" s="104" t="s">
        <v>2090</v>
      </c>
      <c r="B15437" s="1">
        <v>44320</v>
      </c>
      <c r="C15437">
        <v>2</v>
      </c>
    </row>
    <row r="15438" spans="1:3" ht="14.5" x14ac:dyDescent="0.35">
      <c r="A15438" s="104" t="s">
        <v>4237</v>
      </c>
      <c r="B15438" s="1">
        <v>44320</v>
      </c>
      <c r="C15438">
        <v>9</v>
      </c>
    </row>
    <row r="15439" spans="1:3" ht="14.5" x14ac:dyDescent="0.35">
      <c r="A15439" s="104" t="s">
        <v>4238</v>
      </c>
      <c r="B15439" s="1">
        <v>44320</v>
      </c>
      <c r="C15439">
        <v>4</v>
      </c>
    </row>
    <row r="15440" spans="1:3" ht="14.5" x14ac:dyDescent="0.35">
      <c r="A15440" s="104" t="s">
        <v>4239</v>
      </c>
      <c r="B15440" s="1">
        <v>44320</v>
      </c>
      <c r="C15440">
        <v>12</v>
      </c>
    </row>
    <row r="15441" spans="1:3" ht="14.5" x14ac:dyDescent="0.35">
      <c r="A15441" s="104" t="s">
        <v>3439</v>
      </c>
      <c r="B15441" s="1">
        <v>44320</v>
      </c>
      <c r="C15441">
        <v>4</v>
      </c>
    </row>
    <row r="15442" spans="1:3" ht="14.5" x14ac:dyDescent="0.35">
      <c r="A15442" s="104" t="s">
        <v>3532</v>
      </c>
      <c r="B15442" s="1">
        <v>44320</v>
      </c>
      <c r="C15442">
        <v>6</v>
      </c>
    </row>
    <row r="15443" spans="1:3" ht="14.5" x14ac:dyDescent="0.35">
      <c r="A15443" s="104" t="s">
        <v>2274</v>
      </c>
      <c r="B15443" s="1">
        <v>44320</v>
      </c>
      <c r="C15443">
        <v>8</v>
      </c>
    </row>
    <row r="15444" spans="1:3" ht="14.5" x14ac:dyDescent="0.35">
      <c r="A15444" s="104" t="s">
        <v>2101</v>
      </c>
      <c r="B15444" s="1">
        <v>44320</v>
      </c>
      <c r="C15444">
        <v>1</v>
      </c>
    </row>
    <row r="15445" spans="1:3" ht="14.5" x14ac:dyDescent="0.35">
      <c r="A15445" s="104" t="s">
        <v>2103</v>
      </c>
      <c r="B15445" s="1">
        <v>44320</v>
      </c>
      <c r="C15445">
        <v>2</v>
      </c>
    </row>
    <row r="15446" spans="1:3" ht="14.5" x14ac:dyDescent="0.35">
      <c r="A15446" s="104" t="s">
        <v>4240</v>
      </c>
      <c r="B15446" s="1">
        <v>44320</v>
      </c>
      <c r="C15446">
        <v>2</v>
      </c>
    </row>
    <row r="15447" spans="1:3" ht="14.5" x14ac:dyDescent="0.35">
      <c r="A15447" s="104" t="s">
        <v>4241</v>
      </c>
      <c r="B15447" s="1">
        <v>44320</v>
      </c>
      <c r="C15447">
        <v>2</v>
      </c>
    </row>
    <row r="15448" spans="1:3" ht="14.5" x14ac:dyDescent="0.35">
      <c r="A15448" s="104" t="s">
        <v>4242</v>
      </c>
      <c r="B15448" s="1">
        <v>44320</v>
      </c>
      <c r="C15448">
        <v>1</v>
      </c>
    </row>
    <row r="15449" spans="1:3" ht="14.5" x14ac:dyDescent="0.35">
      <c r="A15449" s="104" t="s">
        <v>2113</v>
      </c>
      <c r="B15449" s="1">
        <v>44320</v>
      </c>
      <c r="C15449">
        <v>5</v>
      </c>
    </row>
    <row r="15450" spans="1:3" ht="14.5" x14ac:dyDescent="0.35">
      <c r="A15450" s="104" t="s">
        <v>3873</v>
      </c>
      <c r="B15450" s="1">
        <v>44320</v>
      </c>
      <c r="C15450">
        <v>2</v>
      </c>
    </row>
    <row r="15451" spans="1:3" ht="14.5" x14ac:dyDescent="0.35">
      <c r="A15451" s="104" t="s">
        <v>2117</v>
      </c>
      <c r="B15451" s="1">
        <v>44320</v>
      </c>
      <c r="C15451">
        <v>1</v>
      </c>
    </row>
    <row r="15452" spans="1:3" ht="14.5" x14ac:dyDescent="0.35">
      <c r="A15452" s="104" t="s">
        <v>2119</v>
      </c>
      <c r="B15452" s="1">
        <v>44320</v>
      </c>
      <c r="C15452">
        <v>4</v>
      </c>
    </row>
    <row r="15453" spans="1:3" ht="14.5" x14ac:dyDescent="0.35">
      <c r="A15453" s="104" t="s">
        <v>2121</v>
      </c>
      <c r="B15453" s="1">
        <v>44320</v>
      </c>
      <c r="C15453">
        <v>2</v>
      </c>
    </row>
    <row r="15454" spans="1:3" ht="14.5" x14ac:dyDescent="0.35">
      <c r="A15454" s="104" t="s">
        <v>2123</v>
      </c>
      <c r="B15454" s="1">
        <v>44320</v>
      </c>
      <c r="C15454">
        <v>2</v>
      </c>
    </row>
    <row r="15455" spans="1:3" ht="14.5" x14ac:dyDescent="0.35">
      <c r="A15455" s="104" t="s">
        <v>2125</v>
      </c>
      <c r="B15455" s="1">
        <v>44320</v>
      </c>
      <c r="C15455">
        <v>1</v>
      </c>
    </row>
    <row r="15456" spans="1:3" ht="14.5" x14ac:dyDescent="0.35">
      <c r="A15456" s="104" t="s">
        <v>2127</v>
      </c>
      <c r="B15456" s="1">
        <v>44320</v>
      </c>
      <c r="C15456">
        <v>2</v>
      </c>
    </row>
    <row r="15457" spans="1:3" ht="14.5" x14ac:dyDescent="0.35">
      <c r="A15457" s="104" t="s">
        <v>2129</v>
      </c>
      <c r="B15457" s="1">
        <v>44320</v>
      </c>
      <c r="C15457">
        <v>1</v>
      </c>
    </row>
    <row r="15458" spans="1:3" ht="14.5" x14ac:dyDescent="0.35">
      <c r="A15458" s="104" t="s">
        <v>3875</v>
      </c>
      <c r="B15458" s="1">
        <v>44320</v>
      </c>
      <c r="C15458">
        <v>8</v>
      </c>
    </row>
    <row r="15459" spans="1:3" ht="14.5" x14ac:dyDescent="0.35">
      <c r="A15459" s="104" t="s">
        <v>2130</v>
      </c>
      <c r="B15459" s="1">
        <v>44320</v>
      </c>
      <c r="C15459">
        <v>3</v>
      </c>
    </row>
    <row r="15460" spans="1:3" ht="14.5" x14ac:dyDescent="0.35">
      <c r="A15460" s="104" t="s">
        <v>2132</v>
      </c>
      <c r="B15460" s="1">
        <v>44320</v>
      </c>
      <c r="C15460">
        <v>2</v>
      </c>
    </row>
    <row r="15461" spans="1:3" ht="14.5" x14ac:dyDescent="0.35">
      <c r="A15461" s="104" t="s">
        <v>2132</v>
      </c>
      <c r="B15461" s="1">
        <v>44320</v>
      </c>
      <c r="C15461">
        <v>4</v>
      </c>
    </row>
    <row r="15462" spans="1:3" ht="14.5" x14ac:dyDescent="0.35">
      <c r="A15462" s="104" t="s">
        <v>2134</v>
      </c>
      <c r="B15462" s="1">
        <v>44320</v>
      </c>
      <c r="C15462">
        <v>5</v>
      </c>
    </row>
    <row r="15463" spans="1:3" ht="14.5" x14ac:dyDescent="0.35">
      <c r="A15463" s="104" t="s">
        <v>2136</v>
      </c>
      <c r="B15463" s="1">
        <v>44320</v>
      </c>
      <c r="C15463">
        <v>1</v>
      </c>
    </row>
    <row r="15464" spans="1:3" ht="14.5" x14ac:dyDescent="0.35">
      <c r="A15464" s="104" t="s">
        <v>2138</v>
      </c>
      <c r="B15464" s="1">
        <v>44320</v>
      </c>
      <c r="C15464">
        <v>2</v>
      </c>
    </row>
    <row r="15465" spans="1:3" ht="14.5" x14ac:dyDescent="0.35">
      <c r="A15465" s="104" t="s">
        <v>2139</v>
      </c>
      <c r="B15465" s="1">
        <v>44320</v>
      </c>
      <c r="C15465">
        <v>1</v>
      </c>
    </row>
    <row r="15466" spans="1:3" ht="14.5" x14ac:dyDescent="0.35">
      <c r="A15466" s="104" t="s">
        <v>2139</v>
      </c>
      <c r="B15466" s="1">
        <v>44320</v>
      </c>
      <c r="C15466">
        <v>4</v>
      </c>
    </row>
    <row r="15467" spans="1:3" ht="14.5" x14ac:dyDescent="0.35">
      <c r="A15467" s="104" t="s">
        <v>2145</v>
      </c>
      <c r="B15467" s="1">
        <v>44320</v>
      </c>
      <c r="C15467">
        <v>3</v>
      </c>
    </row>
    <row r="15468" spans="1:3" ht="14.5" x14ac:dyDescent="0.35">
      <c r="A15468" s="104" t="s">
        <v>2145</v>
      </c>
      <c r="B15468" s="1">
        <v>44320</v>
      </c>
      <c r="C15468">
        <v>1</v>
      </c>
    </row>
    <row r="15469" spans="1:3" ht="14.5" x14ac:dyDescent="0.35">
      <c r="A15469" s="104" t="s">
        <v>2147</v>
      </c>
      <c r="B15469" s="1">
        <v>44320</v>
      </c>
      <c r="C15469">
        <v>1</v>
      </c>
    </row>
    <row r="15470" spans="1:3" ht="14.5" x14ac:dyDescent="0.35">
      <c r="A15470" s="104" t="s">
        <v>2151</v>
      </c>
      <c r="B15470" s="1">
        <v>44320</v>
      </c>
      <c r="C15470">
        <v>5</v>
      </c>
    </row>
    <row r="15471" spans="1:3" ht="14.5" x14ac:dyDescent="0.35">
      <c r="A15471" s="104" t="s">
        <v>2154</v>
      </c>
      <c r="B15471" s="1">
        <v>44320</v>
      </c>
      <c r="C15471">
        <v>1</v>
      </c>
    </row>
    <row r="15472" spans="1:3" ht="14.5" x14ac:dyDescent="0.35">
      <c r="A15472" s="104" t="s">
        <v>2160</v>
      </c>
      <c r="B15472" s="1">
        <v>44320</v>
      </c>
      <c r="C15472">
        <v>1</v>
      </c>
    </row>
    <row r="15473" spans="1:3" ht="14.5" x14ac:dyDescent="0.35">
      <c r="A15473" s="104" t="s">
        <v>3242</v>
      </c>
      <c r="B15473" s="1">
        <v>44320</v>
      </c>
      <c r="C15473">
        <v>5</v>
      </c>
    </row>
    <row r="15474" spans="1:3" ht="14.5" x14ac:dyDescent="0.35">
      <c r="A15474" s="104" t="s">
        <v>212</v>
      </c>
      <c r="B15474" s="1">
        <v>44320</v>
      </c>
      <c r="C15474">
        <v>20</v>
      </c>
    </row>
    <row r="15475" spans="1:3" ht="14.5" x14ac:dyDescent="0.35">
      <c r="A15475" s="104" t="s">
        <v>4243</v>
      </c>
      <c r="B15475" s="1">
        <v>44320</v>
      </c>
      <c r="C15475">
        <v>4</v>
      </c>
    </row>
    <row r="15476" spans="1:3" ht="14.5" x14ac:dyDescent="0.35">
      <c r="A15476" s="104" t="s">
        <v>229</v>
      </c>
      <c r="B15476" s="1">
        <v>44320</v>
      </c>
      <c r="C15476">
        <v>17</v>
      </c>
    </row>
    <row r="15477" spans="1:3" ht="14.5" x14ac:dyDescent="0.35">
      <c r="A15477" s="104" t="s">
        <v>229</v>
      </c>
      <c r="B15477" s="1">
        <v>44320</v>
      </c>
      <c r="C15477">
        <v>2</v>
      </c>
    </row>
    <row r="15478" spans="1:3" ht="14.5" x14ac:dyDescent="0.35">
      <c r="A15478" s="104" t="s">
        <v>553</v>
      </c>
      <c r="B15478" s="1">
        <v>44320</v>
      </c>
      <c r="C15478">
        <v>1</v>
      </c>
    </row>
    <row r="15479" spans="1:3" ht="14.5" x14ac:dyDescent="0.35">
      <c r="A15479" s="104" t="s">
        <v>1685</v>
      </c>
      <c r="B15479" s="1">
        <v>44320</v>
      </c>
      <c r="C15479">
        <v>8</v>
      </c>
    </row>
    <row r="15480" spans="1:3" ht="14.5" x14ac:dyDescent="0.35">
      <c r="A15480" s="104" t="s">
        <v>2165</v>
      </c>
      <c r="B15480" s="1">
        <v>44320</v>
      </c>
      <c r="C15480">
        <v>7</v>
      </c>
    </row>
    <row r="15481" spans="1:3" ht="14.5" x14ac:dyDescent="0.35">
      <c r="A15481" s="104" t="s">
        <v>287</v>
      </c>
      <c r="B15481" s="1">
        <v>44320</v>
      </c>
      <c r="C15481">
        <v>15</v>
      </c>
    </row>
    <row r="15482" spans="1:3" ht="14.5" x14ac:dyDescent="0.35">
      <c r="A15482" s="104" t="s">
        <v>554</v>
      </c>
      <c r="B15482" s="1">
        <v>44320</v>
      </c>
      <c r="C15482">
        <v>3</v>
      </c>
    </row>
    <row r="15483" spans="1:3" ht="14.5" x14ac:dyDescent="0.35">
      <c r="A15483" s="104" t="s">
        <v>554</v>
      </c>
      <c r="B15483" s="1">
        <v>44320</v>
      </c>
      <c r="C15483">
        <v>21</v>
      </c>
    </row>
    <row r="15484" spans="1:3" ht="14.5" x14ac:dyDescent="0.35">
      <c r="A15484" s="104" t="s">
        <v>555</v>
      </c>
      <c r="B15484" s="1">
        <v>44320</v>
      </c>
      <c r="C15484">
        <v>2</v>
      </c>
    </row>
    <row r="15485" spans="1:3" ht="14.5" x14ac:dyDescent="0.35">
      <c r="A15485" s="104" t="s">
        <v>556</v>
      </c>
      <c r="B15485" s="1">
        <v>44320</v>
      </c>
      <c r="C15485">
        <v>13</v>
      </c>
    </row>
    <row r="15486" spans="1:3" ht="14.5" x14ac:dyDescent="0.35">
      <c r="A15486" s="104" t="s">
        <v>556</v>
      </c>
      <c r="B15486" s="1">
        <v>44320</v>
      </c>
      <c r="C15486">
        <v>1</v>
      </c>
    </row>
    <row r="15487" spans="1:3" ht="14.5" x14ac:dyDescent="0.35">
      <c r="A15487" s="104" t="s">
        <v>2171</v>
      </c>
      <c r="B15487" s="1">
        <v>44320</v>
      </c>
      <c r="C15487">
        <v>2</v>
      </c>
    </row>
    <row r="15488" spans="1:3" ht="14.5" x14ac:dyDescent="0.35">
      <c r="A15488" s="104" t="s">
        <v>2496</v>
      </c>
      <c r="B15488" s="1">
        <v>44320</v>
      </c>
      <c r="C15488">
        <v>6</v>
      </c>
    </row>
    <row r="15489" spans="1:3" ht="14.5" x14ac:dyDescent="0.35">
      <c r="A15489" s="104" t="s">
        <v>2173</v>
      </c>
      <c r="B15489" s="1">
        <v>44320</v>
      </c>
      <c r="C15489">
        <v>3</v>
      </c>
    </row>
    <row r="15490" spans="1:3" ht="14.5" x14ac:dyDescent="0.35">
      <c r="A15490" s="104" t="s">
        <v>2816</v>
      </c>
      <c r="B15490" s="1">
        <v>44320</v>
      </c>
      <c r="C15490">
        <v>1</v>
      </c>
    </row>
    <row r="15491" spans="1:3" ht="14.5" x14ac:dyDescent="0.35">
      <c r="A15491" s="104" t="s">
        <v>2560</v>
      </c>
      <c r="B15491" s="1">
        <v>44320</v>
      </c>
      <c r="C15491">
        <v>1</v>
      </c>
    </row>
    <row r="15492" spans="1:3" ht="14.5" x14ac:dyDescent="0.35">
      <c r="A15492" s="104" t="s">
        <v>3254</v>
      </c>
      <c r="B15492" s="1">
        <v>44320</v>
      </c>
      <c r="C15492">
        <v>1</v>
      </c>
    </row>
    <row r="15493" spans="1:3" ht="14.5" x14ac:dyDescent="0.35">
      <c r="A15493" s="104" t="s">
        <v>1568</v>
      </c>
      <c r="B15493" s="1">
        <v>44320</v>
      </c>
      <c r="C15493">
        <v>3</v>
      </c>
    </row>
    <row r="15494" spans="1:3" ht="14.5" x14ac:dyDescent="0.35">
      <c r="A15494" s="104" t="s">
        <v>1638</v>
      </c>
      <c r="B15494" s="1">
        <v>44320</v>
      </c>
      <c r="C15494">
        <v>5</v>
      </c>
    </row>
    <row r="15495" spans="1:3" ht="14.5" x14ac:dyDescent="0.35">
      <c r="A15495" s="104" t="s">
        <v>2041</v>
      </c>
      <c r="B15495" s="1">
        <v>44320</v>
      </c>
      <c r="C15495">
        <v>8</v>
      </c>
    </row>
    <row r="15496" spans="1:3" ht="14.5" x14ac:dyDescent="0.35">
      <c r="A15496" s="104" t="s">
        <v>61</v>
      </c>
      <c r="B15496" s="1">
        <v>44320</v>
      </c>
      <c r="C15496">
        <v>3</v>
      </c>
    </row>
    <row r="15497" spans="1:3" ht="14.5" x14ac:dyDescent="0.35">
      <c r="A15497" s="104" t="s">
        <v>6</v>
      </c>
      <c r="B15497" s="1">
        <v>44320</v>
      </c>
      <c r="C15497">
        <v>5</v>
      </c>
    </row>
    <row r="15498" spans="1:3" ht="14.5" x14ac:dyDescent="0.35">
      <c r="A15498" s="104" t="s">
        <v>3233</v>
      </c>
      <c r="B15498" s="1">
        <v>44320</v>
      </c>
      <c r="C15498">
        <v>1</v>
      </c>
    </row>
    <row r="15499" spans="1:3" ht="14.5" x14ac:dyDescent="0.35">
      <c r="A15499" s="104" t="s">
        <v>3233</v>
      </c>
      <c r="B15499" s="1">
        <v>44320</v>
      </c>
      <c r="C15499">
        <v>3</v>
      </c>
    </row>
    <row r="15500" spans="1:3" ht="14.5" x14ac:dyDescent="0.35">
      <c r="A15500" s="104" t="s">
        <v>1531</v>
      </c>
      <c r="B15500" s="1">
        <v>44320</v>
      </c>
      <c r="C15500">
        <v>192</v>
      </c>
    </row>
    <row r="15501" spans="1:3" ht="14.5" x14ac:dyDescent="0.35">
      <c r="A15501" s="104" t="s">
        <v>2380</v>
      </c>
      <c r="B15501" s="1">
        <v>44320</v>
      </c>
      <c r="C15501">
        <v>8</v>
      </c>
    </row>
    <row r="15502" spans="1:3" ht="14.5" x14ac:dyDescent="0.35">
      <c r="A15502" s="104" t="s">
        <v>2182</v>
      </c>
      <c r="B15502" s="1">
        <v>44320</v>
      </c>
      <c r="C15502">
        <v>1</v>
      </c>
    </row>
    <row r="15503" spans="1:3" ht="14.5" x14ac:dyDescent="0.35">
      <c r="A15503" s="104" t="s">
        <v>3322</v>
      </c>
      <c r="B15503" s="1">
        <v>44320</v>
      </c>
      <c r="C15503">
        <v>5</v>
      </c>
    </row>
    <row r="15504" spans="1:3" ht="14.5" x14ac:dyDescent="0.35">
      <c r="A15504" s="104" t="s">
        <v>2805</v>
      </c>
      <c r="B15504" s="1">
        <v>44320</v>
      </c>
      <c r="C15504">
        <v>1</v>
      </c>
    </row>
    <row r="15505" spans="1:3" ht="14.5" x14ac:dyDescent="0.35">
      <c r="A15505" s="104" t="s">
        <v>3600</v>
      </c>
      <c r="B15505" s="1">
        <v>44320</v>
      </c>
      <c r="C15505">
        <v>5</v>
      </c>
    </row>
    <row r="15506" spans="1:3" ht="14.5" x14ac:dyDescent="0.35">
      <c r="A15506" s="104" t="s">
        <v>2760</v>
      </c>
      <c r="B15506" s="1">
        <v>44320</v>
      </c>
      <c r="C15506">
        <v>6</v>
      </c>
    </row>
    <row r="15507" spans="1:3" ht="14.5" x14ac:dyDescent="0.35">
      <c r="A15507" s="104" t="s">
        <v>3688</v>
      </c>
      <c r="B15507" s="1">
        <v>44320</v>
      </c>
      <c r="C15507">
        <v>3</v>
      </c>
    </row>
    <row r="15508" spans="1:3" ht="14.5" x14ac:dyDescent="0.35">
      <c r="A15508" s="104" t="s">
        <v>2177</v>
      </c>
      <c r="B15508" s="1">
        <v>44320</v>
      </c>
      <c r="C15508">
        <v>4</v>
      </c>
    </row>
    <row r="15509" spans="1:3" ht="14.5" x14ac:dyDescent="0.35">
      <c r="A15509" s="104" t="s">
        <v>4244</v>
      </c>
      <c r="B15509" s="1">
        <v>44320</v>
      </c>
      <c r="C15509">
        <v>1</v>
      </c>
    </row>
    <row r="15510" spans="1:3" ht="14.5" x14ac:dyDescent="0.35">
      <c r="A15510" s="104" t="s">
        <v>2206</v>
      </c>
      <c r="B15510" s="1">
        <v>44320</v>
      </c>
      <c r="C15510">
        <v>3</v>
      </c>
    </row>
    <row r="15511" spans="1:3" ht="14.5" x14ac:dyDescent="0.35">
      <c r="A15511" s="104" t="s">
        <v>3611</v>
      </c>
      <c r="B15511" s="1">
        <v>44320</v>
      </c>
      <c r="C15511">
        <v>1</v>
      </c>
    </row>
    <row r="15512" spans="1:3" ht="14.5" x14ac:dyDescent="0.35">
      <c r="A15512" s="104" t="s">
        <v>1298</v>
      </c>
      <c r="B15512" s="1">
        <v>44320</v>
      </c>
      <c r="C15512">
        <v>5</v>
      </c>
    </row>
    <row r="15513" spans="1:3" ht="14.5" x14ac:dyDescent="0.35">
      <c r="A15513" s="104" t="s">
        <v>3662</v>
      </c>
      <c r="B15513" s="1">
        <v>44320</v>
      </c>
      <c r="C15513">
        <v>2</v>
      </c>
    </row>
    <row r="15514" spans="1:3" ht="14.5" x14ac:dyDescent="0.35">
      <c r="A15514" s="104" t="s">
        <v>3119</v>
      </c>
      <c r="B15514" s="1">
        <v>44320</v>
      </c>
      <c r="C15514">
        <v>4</v>
      </c>
    </row>
    <row r="15515" spans="1:3" ht="14.5" x14ac:dyDescent="0.35">
      <c r="A15515" s="104" t="s">
        <v>3232</v>
      </c>
      <c r="B15515" s="1">
        <v>44320</v>
      </c>
      <c r="C15515">
        <v>3</v>
      </c>
    </row>
    <row r="15516" spans="1:3" ht="14.5" x14ac:dyDescent="0.35">
      <c r="A15516" s="104" t="s">
        <v>2241</v>
      </c>
      <c r="B15516" s="1">
        <v>44320</v>
      </c>
      <c r="C15516">
        <v>2</v>
      </c>
    </row>
    <row r="15517" spans="1:3" ht="14.5" x14ac:dyDescent="0.35">
      <c r="A15517" s="104" t="s">
        <v>1587</v>
      </c>
      <c r="B15517" s="1">
        <v>44320</v>
      </c>
      <c r="C15517">
        <v>8</v>
      </c>
    </row>
    <row r="15518" spans="1:3" ht="14.5" x14ac:dyDescent="0.35">
      <c r="A15518" s="104" t="s">
        <v>2208</v>
      </c>
      <c r="B15518" s="1">
        <v>44320</v>
      </c>
      <c r="C15518">
        <v>6</v>
      </c>
    </row>
    <row r="15519" spans="1:3" ht="14.5" x14ac:dyDescent="0.35">
      <c r="A15519" s="104" t="s">
        <v>2212</v>
      </c>
      <c r="B15519" s="1">
        <v>44320</v>
      </c>
      <c r="C15519">
        <v>3</v>
      </c>
    </row>
    <row r="15520" spans="1:3" ht="14.5" x14ac:dyDescent="0.35">
      <c r="A15520" s="104" t="s">
        <v>1512</v>
      </c>
      <c r="B15520" s="1">
        <v>44320</v>
      </c>
      <c r="C15520">
        <v>3</v>
      </c>
    </row>
    <row r="15521" spans="1:3" ht="14.5" x14ac:dyDescent="0.35">
      <c r="A15521" s="104" t="s">
        <v>1642</v>
      </c>
      <c r="B15521" s="1">
        <v>44320</v>
      </c>
      <c r="C15521">
        <v>6</v>
      </c>
    </row>
    <row r="15522" spans="1:3" ht="14.5" x14ac:dyDescent="0.35">
      <c r="A15522" s="104" t="s">
        <v>1663</v>
      </c>
      <c r="B15522" s="1">
        <v>44320</v>
      </c>
      <c r="C15522">
        <v>7</v>
      </c>
    </row>
    <row r="15523" spans="1:3" ht="14.5" x14ac:dyDescent="0.35">
      <c r="A15523" s="104" t="s">
        <v>1663</v>
      </c>
      <c r="B15523" s="1">
        <v>44320</v>
      </c>
      <c r="C15523">
        <v>1</v>
      </c>
    </row>
    <row r="15524" spans="1:3" ht="14.5" x14ac:dyDescent="0.35">
      <c r="A15524" s="104" t="s">
        <v>1489</v>
      </c>
      <c r="B15524" s="1">
        <v>44320</v>
      </c>
      <c r="C15524">
        <v>8</v>
      </c>
    </row>
    <row r="15525" spans="1:3" ht="14.5" x14ac:dyDescent="0.35">
      <c r="A15525" s="104" t="s">
        <v>557</v>
      </c>
      <c r="B15525" s="1">
        <v>44320</v>
      </c>
      <c r="C15525">
        <v>1</v>
      </c>
    </row>
    <row r="15526" spans="1:3" ht="14.5" x14ac:dyDescent="0.35">
      <c r="A15526" s="104" t="s">
        <v>558</v>
      </c>
      <c r="B15526" s="1">
        <v>44320</v>
      </c>
      <c r="C15526">
        <v>1</v>
      </c>
    </row>
    <row r="15527" spans="1:3" ht="14.5" x14ac:dyDescent="0.35">
      <c r="A15527" s="104" t="s">
        <v>559</v>
      </c>
      <c r="B15527" s="1">
        <v>44320</v>
      </c>
      <c r="C15527">
        <v>2</v>
      </c>
    </row>
    <row r="15528" spans="1:3" ht="14.5" x14ac:dyDescent="0.35">
      <c r="A15528" s="104" t="s">
        <v>4187</v>
      </c>
      <c r="B15528" s="1">
        <v>44320</v>
      </c>
      <c r="C15528">
        <v>1</v>
      </c>
    </row>
    <row r="15529" spans="1:3" ht="14.5" x14ac:dyDescent="0.35">
      <c r="A15529" s="104" t="s">
        <v>3045</v>
      </c>
      <c r="B15529" s="1">
        <v>44320</v>
      </c>
      <c r="C15529">
        <v>2</v>
      </c>
    </row>
    <row r="15530" spans="1:3" ht="14.5" x14ac:dyDescent="0.35">
      <c r="A15530" s="104" t="s">
        <v>3678</v>
      </c>
      <c r="B15530" s="1">
        <v>44320</v>
      </c>
      <c r="C15530">
        <v>2</v>
      </c>
    </row>
    <row r="15531" spans="1:3" ht="14.5" x14ac:dyDescent="0.35">
      <c r="A15531" s="104" t="s">
        <v>3046</v>
      </c>
      <c r="B15531" s="1">
        <v>44320</v>
      </c>
      <c r="C15531">
        <v>2</v>
      </c>
    </row>
    <row r="15532" spans="1:3" ht="14.5" x14ac:dyDescent="0.35">
      <c r="A15532" s="104" t="s">
        <v>3747</v>
      </c>
      <c r="B15532" s="1">
        <v>44320</v>
      </c>
      <c r="C15532">
        <v>2</v>
      </c>
    </row>
    <row r="15533" spans="1:3" ht="14.5" x14ac:dyDescent="0.35">
      <c r="A15533" s="104" t="s">
        <v>91</v>
      </c>
      <c r="B15533" s="1">
        <v>44320</v>
      </c>
      <c r="C15533">
        <v>1</v>
      </c>
    </row>
    <row r="15534" spans="1:3" ht="14.5" x14ac:dyDescent="0.35">
      <c r="A15534" s="104" t="s">
        <v>1006</v>
      </c>
      <c r="B15534" s="1">
        <v>44320</v>
      </c>
      <c r="C15534">
        <v>1</v>
      </c>
    </row>
    <row r="15535" spans="1:3" ht="14.5" x14ac:dyDescent="0.35">
      <c r="A15535" s="104" t="s">
        <v>242</v>
      </c>
      <c r="B15535" s="1">
        <v>44320</v>
      </c>
      <c r="C15535">
        <v>2</v>
      </c>
    </row>
    <row r="15536" spans="1:3" ht="14.5" x14ac:dyDescent="0.35">
      <c r="A15536" s="104" t="s">
        <v>961</v>
      </c>
      <c r="B15536" s="1">
        <v>44320</v>
      </c>
      <c r="C15536">
        <v>1</v>
      </c>
    </row>
    <row r="15537" spans="1:3" ht="14.5" x14ac:dyDescent="0.35">
      <c r="A15537" s="104" t="s">
        <v>2217</v>
      </c>
      <c r="B15537" s="1">
        <v>44320</v>
      </c>
      <c r="C15537">
        <v>12</v>
      </c>
    </row>
    <row r="15538" spans="1:3" ht="14.5" x14ac:dyDescent="0.35">
      <c r="A15538" s="104" t="s">
        <v>1444</v>
      </c>
      <c r="B15538" s="1">
        <v>44320</v>
      </c>
      <c r="C15538">
        <v>16</v>
      </c>
    </row>
    <row r="15539" spans="1:3" ht="14.5" x14ac:dyDescent="0.35">
      <c r="A15539" s="104" t="s">
        <v>1346</v>
      </c>
      <c r="B15539" s="1">
        <v>44320</v>
      </c>
      <c r="C15539">
        <v>64</v>
      </c>
    </row>
    <row r="15540" spans="1:3" ht="14.5" x14ac:dyDescent="0.35">
      <c r="A15540" s="104" t="s">
        <v>3119</v>
      </c>
      <c r="B15540" s="1">
        <v>44320</v>
      </c>
      <c r="C15540">
        <v>1</v>
      </c>
    </row>
    <row r="15541" spans="1:3" ht="14.5" x14ac:dyDescent="0.35">
      <c r="A15541" s="104" t="s">
        <v>4245</v>
      </c>
      <c r="B15541" s="1">
        <v>44320</v>
      </c>
      <c r="C15541">
        <v>1</v>
      </c>
    </row>
    <row r="15542" spans="1:3" ht="14.5" x14ac:dyDescent="0.35">
      <c r="A15542" s="104" t="s">
        <v>1295</v>
      </c>
      <c r="B15542" s="1">
        <v>44320</v>
      </c>
      <c r="C15542">
        <v>6000</v>
      </c>
    </row>
    <row r="15543" spans="1:3" ht="14.5" x14ac:dyDescent="0.35">
      <c r="A15543" s="104" t="s">
        <v>1669</v>
      </c>
      <c r="B15543" s="1">
        <v>44320</v>
      </c>
      <c r="C15543">
        <v>150</v>
      </c>
    </row>
    <row r="15544" spans="1:3" ht="14.5" x14ac:dyDescent="0.35">
      <c r="A15544" s="104" t="s">
        <v>1348</v>
      </c>
      <c r="B15544" s="1">
        <v>44320</v>
      </c>
      <c r="C15544">
        <v>700</v>
      </c>
    </row>
    <row r="15545" spans="1:3" ht="14.5" x14ac:dyDescent="0.35">
      <c r="A15545" s="104" t="s">
        <v>2258</v>
      </c>
      <c r="B15545" s="1">
        <v>44320</v>
      </c>
      <c r="C15545">
        <v>100</v>
      </c>
    </row>
    <row r="15546" spans="1:3" ht="14.5" x14ac:dyDescent="0.35">
      <c r="A15546" s="104" t="s">
        <v>1404</v>
      </c>
      <c r="B15546" s="1">
        <v>44320</v>
      </c>
      <c r="C15546">
        <v>1000</v>
      </c>
    </row>
    <row r="15547" spans="1:3" ht="14.5" x14ac:dyDescent="0.35">
      <c r="A15547" s="104" t="s">
        <v>1579</v>
      </c>
      <c r="B15547" s="1">
        <v>44320</v>
      </c>
      <c r="C15547">
        <v>50</v>
      </c>
    </row>
    <row r="15548" spans="1:3" ht="14.5" x14ac:dyDescent="0.35">
      <c r="A15548" s="104" t="s">
        <v>1286</v>
      </c>
      <c r="B15548" s="1">
        <v>44320</v>
      </c>
      <c r="C15548">
        <v>400</v>
      </c>
    </row>
    <row r="15549" spans="1:3" ht="14.5" x14ac:dyDescent="0.35">
      <c r="A15549" s="105" t="s">
        <v>141</v>
      </c>
      <c r="B15549" s="1">
        <v>44320</v>
      </c>
      <c r="C15549">
        <v>50</v>
      </c>
    </row>
    <row r="15550" spans="1:3" ht="14.5" x14ac:dyDescent="0.35">
      <c r="A15550" s="104" t="s">
        <v>541</v>
      </c>
      <c r="B15550" s="1">
        <v>44320</v>
      </c>
      <c r="C15550">
        <v>1</v>
      </c>
    </row>
    <row r="15551" spans="1:3" ht="14.5" x14ac:dyDescent="0.35">
      <c r="A15551" s="104" t="s">
        <v>2646</v>
      </c>
      <c r="B15551" s="1">
        <v>44320</v>
      </c>
      <c r="C15551">
        <v>1</v>
      </c>
    </row>
    <row r="15552" spans="1:3" ht="14.5" x14ac:dyDescent="0.35">
      <c r="A15552" s="104" t="s">
        <v>4246</v>
      </c>
      <c r="B15552" s="1">
        <v>44320</v>
      </c>
      <c r="C15552">
        <v>4</v>
      </c>
    </row>
    <row r="15553" spans="1:3" ht="14.5" x14ac:dyDescent="0.35">
      <c r="A15553" s="104" t="s">
        <v>4247</v>
      </c>
      <c r="B15553" s="1">
        <v>44320</v>
      </c>
      <c r="C15553">
        <v>1</v>
      </c>
    </row>
    <row r="15554" spans="1:3" ht="14.5" x14ac:dyDescent="0.35">
      <c r="A15554" s="104" t="s">
        <v>4247</v>
      </c>
      <c r="B15554" s="1">
        <v>44320</v>
      </c>
      <c r="C15554">
        <v>2</v>
      </c>
    </row>
    <row r="15555" spans="1:3" ht="14.5" x14ac:dyDescent="0.35">
      <c r="A15555" s="104" t="s">
        <v>2631</v>
      </c>
      <c r="B15555" s="1">
        <v>44320</v>
      </c>
      <c r="C15555">
        <v>3</v>
      </c>
    </row>
    <row r="15556" spans="1:3" ht="14.5" x14ac:dyDescent="0.35">
      <c r="A15556" s="104" t="s">
        <v>2905</v>
      </c>
      <c r="B15556" s="1">
        <v>44320</v>
      </c>
      <c r="C15556">
        <v>2</v>
      </c>
    </row>
    <row r="15557" spans="1:3" ht="14.5" x14ac:dyDescent="0.35">
      <c r="A15557" s="104" t="s">
        <v>2582</v>
      </c>
      <c r="B15557" s="1">
        <v>44320</v>
      </c>
      <c r="C15557">
        <v>2</v>
      </c>
    </row>
    <row r="15558" spans="1:3" ht="14.5" x14ac:dyDescent="0.35">
      <c r="A15558" s="104" t="s">
        <v>3232</v>
      </c>
      <c r="B15558" s="1">
        <v>44320</v>
      </c>
      <c r="C15558">
        <v>1</v>
      </c>
    </row>
    <row r="15559" spans="1:3" ht="14.5" x14ac:dyDescent="0.35">
      <c r="A15559" s="104" t="s">
        <v>3321</v>
      </c>
      <c r="B15559" s="1">
        <v>44320</v>
      </c>
      <c r="C15559">
        <v>1</v>
      </c>
    </row>
    <row r="15560" spans="1:3" ht="14.5" x14ac:dyDescent="0.35">
      <c r="A15560" s="104" t="s">
        <v>531</v>
      </c>
      <c r="B15560" s="1">
        <v>44321</v>
      </c>
      <c r="C15560">
        <v>1</v>
      </c>
    </row>
    <row r="15561" spans="1:3" ht="14.5" x14ac:dyDescent="0.35">
      <c r="A15561" s="105" t="s">
        <v>481</v>
      </c>
      <c r="B15561" s="1">
        <v>44321</v>
      </c>
      <c r="C15561">
        <v>3</v>
      </c>
    </row>
    <row r="15562" spans="1:3" ht="14.5" x14ac:dyDescent="0.35">
      <c r="A15562" s="104" t="s">
        <v>1287</v>
      </c>
      <c r="B15562" s="1">
        <v>44321</v>
      </c>
      <c r="C15562">
        <v>100</v>
      </c>
    </row>
    <row r="15563" spans="1:3" ht="14.5" x14ac:dyDescent="0.35">
      <c r="A15563" s="104" t="s">
        <v>3745</v>
      </c>
      <c r="B15563" s="1">
        <v>44321</v>
      </c>
      <c r="C15563">
        <v>4</v>
      </c>
    </row>
    <row r="15564" spans="1:3" ht="14.5" x14ac:dyDescent="0.35">
      <c r="A15564" s="104" t="s">
        <v>3459</v>
      </c>
      <c r="B15564" s="1">
        <v>44321</v>
      </c>
      <c r="C15564">
        <v>1</v>
      </c>
    </row>
    <row r="15565" spans="1:3" ht="14.5" x14ac:dyDescent="0.35">
      <c r="A15565" s="104" t="s">
        <v>1663</v>
      </c>
      <c r="B15565" s="1">
        <v>44321</v>
      </c>
      <c r="C15565">
        <v>1</v>
      </c>
    </row>
    <row r="15566" spans="1:3" ht="14.5" x14ac:dyDescent="0.35">
      <c r="A15566" s="104" t="s">
        <v>532</v>
      </c>
      <c r="B15566" s="1">
        <v>44321</v>
      </c>
      <c r="C15566">
        <v>1</v>
      </c>
    </row>
    <row r="15567" spans="1:3" ht="14.5" x14ac:dyDescent="0.35">
      <c r="A15567" s="104" t="s">
        <v>233</v>
      </c>
      <c r="B15567" s="1">
        <v>44321</v>
      </c>
      <c r="C15567">
        <v>2</v>
      </c>
    </row>
    <row r="15568" spans="1:3" ht="14.5" x14ac:dyDescent="0.35">
      <c r="A15568" s="104" t="s">
        <v>533</v>
      </c>
      <c r="B15568" s="1">
        <v>44321</v>
      </c>
      <c r="C15568">
        <v>12</v>
      </c>
    </row>
    <row r="15569" spans="1:3" ht="14.5" x14ac:dyDescent="0.35">
      <c r="A15569" s="104" t="s">
        <v>534</v>
      </c>
      <c r="B15569" s="1">
        <v>44321</v>
      </c>
      <c r="C15569">
        <v>12</v>
      </c>
    </row>
    <row r="15570" spans="1:3" ht="14.5" x14ac:dyDescent="0.35">
      <c r="A15570" s="104" t="s">
        <v>2573</v>
      </c>
      <c r="B15570" s="1">
        <v>44321</v>
      </c>
      <c r="C15570">
        <v>8</v>
      </c>
    </row>
    <row r="15571" spans="1:3" ht="14.5" x14ac:dyDescent="0.35">
      <c r="A15571" s="104" t="s">
        <v>1755</v>
      </c>
      <c r="B15571" s="1">
        <v>44321</v>
      </c>
      <c r="C15571">
        <v>4</v>
      </c>
    </row>
    <row r="15572" spans="1:3" ht="14.5" x14ac:dyDescent="0.35">
      <c r="A15572" s="104" t="s">
        <v>1755</v>
      </c>
      <c r="B15572" s="1">
        <v>44321</v>
      </c>
      <c r="C15572">
        <v>4</v>
      </c>
    </row>
    <row r="15573" spans="1:3" ht="14.5" x14ac:dyDescent="0.35">
      <c r="A15573" s="104" t="s">
        <v>3428</v>
      </c>
      <c r="B15573" s="1">
        <v>44321</v>
      </c>
      <c r="C15573">
        <v>8</v>
      </c>
    </row>
    <row r="15574" spans="1:3" ht="14.5" x14ac:dyDescent="0.35">
      <c r="A15574" s="104" t="s">
        <v>1569</v>
      </c>
      <c r="B15574" s="1">
        <v>44321</v>
      </c>
      <c r="C15574">
        <v>16</v>
      </c>
    </row>
    <row r="15575" spans="1:3" ht="14.5" x14ac:dyDescent="0.35">
      <c r="A15575" s="104" t="s">
        <v>2286</v>
      </c>
      <c r="B15575" s="1">
        <v>44321</v>
      </c>
      <c r="C15575">
        <v>64</v>
      </c>
    </row>
    <row r="15576" spans="1:3" ht="14.5" x14ac:dyDescent="0.35">
      <c r="A15576" s="104" t="s">
        <v>4225</v>
      </c>
      <c r="B15576" s="1">
        <v>44321</v>
      </c>
      <c r="C15576">
        <v>12</v>
      </c>
    </row>
    <row r="15577" spans="1:3" ht="14.5" x14ac:dyDescent="0.35">
      <c r="A15577" s="104" t="s">
        <v>3381</v>
      </c>
      <c r="B15577" s="1">
        <v>44321</v>
      </c>
      <c r="C15577">
        <v>2</v>
      </c>
    </row>
    <row r="15578" spans="1:3" ht="14.5" x14ac:dyDescent="0.35">
      <c r="A15578" s="104" t="s">
        <v>4248</v>
      </c>
      <c r="B15578" s="1">
        <v>44321</v>
      </c>
      <c r="C15578">
        <v>1</v>
      </c>
    </row>
    <row r="15579" spans="1:3" ht="14.5" x14ac:dyDescent="0.35">
      <c r="A15579" s="104" t="s">
        <v>4249</v>
      </c>
      <c r="B15579" s="1">
        <v>44321</v>
      </c>
      <c r="C15579">
        <v>1</v>
      </c>
    </row>
    <row r="15580" spans="1:3" ht="14.5" x14ac:dyDescent="0.35">
      <c r="A15580" s="104" t="s">
        <v>4250</v>
      </c>
      <c r="B15580" s="1">
        <v>44321</v>
      </c>
      <c r="C15580">
        <v>1</v>
      </c>
    </row>
    <row r="15581" spans="1:3" ht="14.5" x14ac:dyDescent="0.35">
      <c r="A15581" s="104" t="s">
        <v>1680</v>
      </c>
      <c r="B15581" s="1">
        <v>44321</v>
      </c>
      <c r="C15581">
        <v>8</v>
      </c>
    </row>
    <row r="15582" spans="1:3" ht="14.5" x14ac:dyDescent="0.35">
      <c r="A15582" s="104" t="s">
        <v>1517</v>
      </c>
      <c r="B15582" s="1">
        <v>44321</v>
      </c>
      <c r="C15582">
        <v>8</v>
      </c>
    </row>
    <row r="15583" spans="1:3" ht="14.5" x14ac:dyDescent="0.35">
      <c r="A15583" s="104" t="s">
        <v>3128</v>
      </c>
      <c r="B15583" s="1">
        <v>44321</v>
      </c>
      <c r="C15583">
        <v>4</v>
      </c>
    </row>
    <row r="15584" spans="1:3" ht="14.5" x14ac:dyDescent="0.35">
      <c r="A15584" s="104" t="s">
        <v>1586</v>
      </c>
      <c r="B15584" s="1">
        <v>44321</v>
      </c>
      <c r="C15584">
        <v>8</v>
      </c>
    </row>
    <row r="15585" spans="1:3" ht="14.5" x14ac:dyDescent="0.35">
      <c r="A15585" s="104" t="s">
        <v>1436</v>
      </c>
      <c r="B15585" s="1">
        <v>44321</v>
      </c>
      <c r="C15585">
        <v>16</v>
      </c>
    </row>
    <row r="15586" spans="1:3" ht="14.5" x14ac:dyDescent="0.35">
      <c r="A15586" s="104" t="s">
        <v>2021</v>
      </c>
      <c r="B15586" s="1">
        <v>44321</v>
      </c>
      <c r="C15586">
        <v>16</v>
      </c>
    </row>
    <row r="15587" spans="1:3" ht="14.5" x14ac:dyDescent="0.35">
      <c r="A15587" s="104" t="s">
        <v>2012</v>
      </c>
      <c r="B15587" s="1">
        <v>44321</v>
      </c>
      <c r="C15587">
        <v>8</v>
      </c>
    </row>
    <row r="15588" spans="1:3" ht="14.5" x14ac:dyDescent="0.35">
      <c r="A15588" s="104" t="s">
        <v>1444</v>
      </c>
      <c r="B15588" s="1">
        <v>44321</v>
      </c>
      <c r="C15588">
        <v>16</v>
      </c>
    </row>
    <row r="15589" spans="1:3" ht="14.5" x14ac:dyDescent="0.35">
      <c r="A15589" s="104" t="s">
        <v>1431</v>
      </c>
      <c r="B15589" s="1">
        <v>44321</v>
      </c>
      <c r="C15589">
        <v>48</v>
      </c>
    </row>
    <row r="15590" spans="1:3" ht="14.5" x14ac:dyDescent="0.35">
      <c r="A15590" s="104" t="s">
        <v>1346</v>
      </c>
      <c r="B15590" s="1">
        <v>44321</v>
      </c>
      <c r="C15590">
        <v>8</v>
      </c>
    </row>
    <row r="15591" spans="1:3" ht="14.5" x14ac:dyDescent="0.35">
      <c r="A15591" s="104" t="s">
        <v>1324</v>
      </c>
      <c r="B15591" s="1">
        <v>44321</v>
      </c>
      <c r="C15591">
        <v>120</v>
      </c>
    </row>
    <row r="15592" spans="1:3" ht="14.5" x14ac:dyDescent="0.35">
      <c r="A15592" s="104" t="s">
        <v>2590</v>
      </c>
      <c r="B15592" s="1">
        <v>44321</v>
      </c>
      <c r="C15592">
        <v>1</v>
      </c>
    </row>
    <row r="15593" spans="1:3" ht="14.5" x14ac:dyDescent="0.35">
      <c r="A15593" s="105" t="s">
        <v>156</v>
      </c>
      <c r="B15593" s="1">
        <v>44321</v>
      </c>
      <c r="C15593">
        <v>2</v>
      </c>
    </row>
    <row r="15594" spans="1:3" ht="14.5" x14ac:dyDescent="0.35">
      <c r="A15594" s="105" t="s">
        <v>156</v>
      </c>
      <c r="B15594" s="1">
        <v>44321</v>
      </c>
      <c r="C15594">
        <v>1</v>
      </c>
    </row>
    <row r="15595" spans="1:3" ht="14.5" x14ac:dyDescent="0.35">
      <c r="A15595" s="104" t="s">
        <v>202</v>
      </c>
      <c r="B15595" s="1">
        <v>44321</v>
      </c>
      <c r="C15595">
        <v>7</v>
      </c>
    </row>
    <row r="15596" spans="1:3" ht="14.5" x14ac:dyDescent="0.35">
      <c r="A15596" s="104" t="s">
        <v>202</v>
      </c>
      <c r="B15596" s="1">
        <v>44321</v>
      </c>
      <c r="C15596">
        <v>3</v>
      </c>
    </row>
    <row r="15597" spans="1:3" ht="14.5" x14ac:dyDescent="0.35">
      <c r="A15597" s="104" t="s">
        <v>203</v>
      </c>
      <c r="B15597" s="1">
        <v>44321</v>
      </c>
      <c r="C15597">
        <v>10</v>
      </c>
    </row>
    <row r="15598" spans="1:3" ht="14.5" x14ac:dyDescent="0.35">
      <c r="A15598" s="104" t="s">
        <v>536</v>
      </c>
      <c r="B15598" s="1">
        <v>44321</v>
      </c>
      <c r="C15598">
        <v>4</v>
      </c>
    </row>
    <row r="15599" spans="1:3" ht="14.5" x14ac:dyDescent="0.35">
      <c r="A15599" s="104" t="s">
        <v>537</v>
      </c>
      <c r="B15599" s="1">
        <v>44321</v>
      </c>
      <c r="C15599">
        <v>5</v>
      </c>
    </row>
    <row r="15600" spans="1:3" ht="14.5" x14ac:dyDescent="0.35">
      <c r="A15600" s="104" t="s">
        <v>388</v>
      </c>
      <c r="B15600" s="1">
        <v>44321</v>
      </c>
      <c r="C15600">
        <v>13</v>
      </c>
    </row>
    <row r="15601" spans="1:3" ht="14.5" x14ac:dyDescent="0.35">
      <c r="A15601" s="104" t="s">
        <v>388</v>
      </c>
      <c r="B15601" s="1">
        <v>44321</v>
      </c>
      <c r="C15601">
        <v>7</v>
      </c>
    </row>
    <row r="15602" spans="1:3" ht="14.5" x14ac:dyDescent="0.35">
      <c r="A15602" s="104" t="s">
        <v>389</v>
      </c>
      <c r="B15602" s="1">
        <v>44321</v>
      </c>
      <c r="C15602">
        <v>10</v>
      </c>
    </row>
    <row r="15603" spans="1:3" ht="14.5" x14ac:dyDescent="0.35">
      <c r="A15603" s="104" t="s">
        <v>2255</v>
      </c>
      <c r="B15603" s="1">
        <v>44321</v>
      </c>
      <c r="C15603">
        <v>100</v>
      </c>
    </row>
    <row r="15604" spans="1:3" ht="14.5" x14ac:dyDescent="0.35">
      <c r="A15604" s="104" t="s">
        <v>2026</v>
      </c>
      <c r="B15604" s="1">
        <v>44321</v>
      </c>
      <c r="C15604">
        <v>50</v>
      </c>
    </row>
    <row r="15605" spans="1:3" ht="14.5" x14ac:dyDescent="0.35">
      <c r="A15605" s="104" t="s">
        <v>1481</v>
      </c>
      <c r="B15605" s="1">
        <v>44321</v>
      </c>
      <c r="C15605">
        <v>300</v>
      </c>
    </row>
    <row r="15606" spans="1:3" ht="14.5" x14ac:dyDescent="0.35">
      <c r="A15606" s="104" t="s">
        <v>1401</v>
      </c>
      <c r="B15606" s="1">
        <v>44321</v>
      </c>
      <c r="C15606">
        <v>100</v>
      </c>
    </row>
    <row r="15607" spans="1:3" ht="14.5" x14ac:dyDescent="0.35">
      <c r="A15607" s="104" t="s">
        <v>1284</v>
      </c>
      <c r="B15607" s="1">
        <v>44321</v>
      </c>
      <c r="C15607">
        <v>350</v>
      </c>
    </row>
    <row r="15608" spans="1:3" ht="14.5" x14ac:dyDescent="0.35">
      <c r="A15608" s="104" t="s">
        <v>1284</v>
      </c>
      <c r="B15608" s="1">
        <v>44321</v>
      </c>
      <c r="C15608">
        <v>650</v>
      </c>
    </row>
    <row r="15609" spans="1:3" ht="14.5" x14ac:dyDescent="0.35">
      <c r="A15609" s="104" t="s">
        <v>1503</v>
      </c>
      <c r="B15609" s="1">
        <v>44321</v>
      </c>
      <c r="C15609">
        <v>200</v>
      </c>
    </row>
    <row r="15610" spans="1:3" ht="14.5" x14ac:dyDescent="0.35">
      <c r="A15610" s="104" t="s">
        <v>1352</v>
      </c>
      <c r="B15610" s="1">
        <v>44321</v>
      </c>
      <c r="C15610">
        <v>500</v>
      </c>
    </row>
    <row r="15611" spans="1:3" ht="14.5" x14ac:dyDescent="0.35">
      <c r="A15611" s="104" t="s">
        <v>1414</v>
      </c>
      <c r="B15611" s="1">
        <v>44321</v>
      </c>
      <c r="C15611">
        <v>100</v>
      </c>
    </row>
    <row r="15612" spans="1:3" ht="14.5" x14ac:dyDescent="0.35">
      <c r="A15612" s="104" t="s">
        <v>1316</v>
      </c>
      <c r="B15612" s="1">
        <v>44321</v>
      </c>
      <c r="C15612">
        <v>400</v>
      </c>
    </row>
    <row r="15613" spans="1:3" ht="14.5" x14ac:dyDescent="0.35">
      <c r="A15613" s="104" t="s">
        <v>1316</v>
      </c>
      <c r="B15613" s="1">
        <v>44321</v>
      </c>
      <c r="C15613">
        <v>200</v>
      </c>
    </row>
    <row r="15614" spans="1:3" ht="14.5" x14ac:dyDescent="0.35">
      <c r="A15614" s="104" t="s">
        <v>1831</v>
      </c>
      <c r="B15614" s="1">
        <v>44321</v>
      </c>
      <c r="C15614">
        <v>2</v>
      </c>
    </row>
    <row r="15615" spans="1:3" ht="14.5" x14ac:dyDescent="0.35">
      <c r="A15615" s="104" t="s">
        <v>2599</v>
      </c>
      <c r="B15615" s="1">
        <v>44321</v>
      </c>
      <c r="C15615">
        <v>2</v>
      </c>
    </row>
    <row r="15616" spans="1:3" ht="14.5" x14ac:dyDescent="0.35">
      <c r="A15616" s="104" t="s">
        <v>1650</v>
      </c>
      <c r="B15616" s="1">
        <v>44321</v>
      </c>
      <c r="C15616">
        <v>100</v>
      </c>
    </row>
    <row r="15617" spans="1:3" ht="14.5" x14ac:dyDescent="0.35">
      <c r="A15617" s="104" t="s">
        <v>3777</v>
      </c>
      <c r="B15617" s="1">
        <v>44321</v>
      </c>
      <c r="C15617">
        <v>2</v>
      </c>
    </row>
    <row r="15618" spans="1:3" ht="14.5" x14ac:dyDescent="0.35">
      <c r="A15618" s="104" t="s">
        <v>2352</v>
      </c>
      <c r="B15618" s="1">
        <v>44321</v>
      </c>
      <c r="C15618">
        <v>8</v>
      </c>
    </row>
    <row r="15619" spans="1:3" ht="14.5" x14ac:dyDescent="0.35">
      <c r="A15619" s="104" t="s">
        <v>2352</v>
      </c>
      <c r="B15619" s="1">
        <v>44321</v>
      </c>
      <c r="C15619">
        <v>2</v>
      </c>
    </row>
    <row r="15620" spans="1:3" ht="14.5" x14ac:dyDescent="0.35">
      <c r="A15620" s="104" t="s">
        <v>2177</v>
      </c>
      <c r="B15620" s="1">
        <v>44321</v>
      </c>
      <c r="C15620">
        <v>10</v>
      </c>
    </row>
    <row r="15621" spans="1:3" ht="14.5" x14ac:dyDescent="0.35">
      <c r="A15621" s="104" t="s">
        <v>538</v>
      </c>
      <c r="B15621" s="1">
        <v>44321</v>
      </c>
      <c r="C15621">
        <v>5</v>
      </c>
    </row>
    <row r="15622" spans="1:3" ht="14.5" x14ac:dyDescent="0.35">
      <c r="A15622" s="104" t="s">
        <v>539</v>
      </c>
      <c r="B15622" s="1">
        <v>44321</v>
      </c>
      <c r="C15622">
        <v>3</v>
      </c>
    </row>
    <row r="15623" spans="1:3" ht="14.5" x14ac:dyDescent="0.35">
      <c r="A15623" s="104" t="s">
        <v>216</v>
      </c>
      <c r="B15623" s="1">
        <v>44321</v>
      </c>
      <c r="C15623">
        <v>1</v>
      </c>
    </row>
    <row r="15624" spans="1:3" ht="14.5" x14ac:dyDescent="0.35">
      <c r="A15624" s="104" t="s">
        <v>540</v>
      </c>
      <c r="B15624" s="1">
        <v>44321</v>
      </c>
      <c r="C15624">
        <v>3</v>
      </c>
    </row>
    <row r="15625" spans="1:3" ht="14.5" x14ac:dyDescent="0.35">
      <c r="A15625" s="104" t="s">
        <v>1356</v>
      </c>
      <c r="B15625" s="1">
        <v>44321</v>
      </c>
      <c r="C15625">
        <v>16</v>
      </c>
    </row>
    <row r="15626" spans="1:3" ht="14.5" x14ac:dyDescent="0.35">
      <c r="A15626" s="104" t="s">
        <v>3070</v>
      </c>
      <c r="B15626" s="1">
        <v>44321</v>
      </c>
      <c r="C15626">
        <v>8</v>
      </c>
    </row>
    <row r="15627" spans="1:3" ht="14.5" x14ac:dyDescent="0.35">
      <c r="A15627" s="104" t="s">
        <v>541</v>
      </c>
      <c r="B15627" s="1">
        <v>44321</v>
      </c>
      <c r="C15627">
        <v>1</v>
      </c>
    </row>
    <row r="15628" spans="1:3" ht="14.5" x14ac:dyDescent="0.35">
      <c r="A15628" s="104" t="s">
        <v>89</v>
      </c>
      <c r="B15628" s="1">
        <v>44321</v>
      </c>
      <c r="C15628">
        <v>5</v>
      </c>
    </row>
    <row r="15629" spans="1:3" ht="14.5" x14ac:dyDescent="0.35">
      <c r="A15629" s="104" t="s">
        <v>89</v>
      </c>
      <c r="B15629" s="1">
        <v>44321</v>
      </c>
      <c r="C15629">
        <v>1</v>
      </c>
    </row>
    <row r="15630" spans="1:3" ht="14.5" x14ac:dyDescent="0.35">
      <c r="A15630" s="104" t="s">
        <v>1602</v>
      </c>
      <c r="B15630" s="1">
        <v>44321</v>
      </c>
      <c r="C15630">
        <v>200</v>
      </c>
    </row>
    <row r="15631" spans="1:3" ht="14.5" x14ac:dyDescent="0.35">
      <c r="A15631" s="104" t="s">
        <v>152</v>
      </c>
      <c r="B15631" s="1">
        <v>44321</v>
      </c>
      <c r="C15631">
        <v>16</v>
      </c>
    </row>
    <row r="15632" spans="1:3" ht="14.5" x14ac:dyDescent="0.35">
      <c r="A15632" s="104" t="s">
        <v>167</v>
      </c>
      <c r="B15632" s="1">
        <v>44321</v>
      </c>
      <c r="C15632">
        <v>16</v>
      </c>
    </row>
    <row r="15633" spans="1:3" ht="14.5" x14ac:dyDescent="0.35">
      <c r="A15633" s="104" t="s">
        <v>4192</v>
      </c>
      <c r="B15633" s="1">
        <v>44321</v>
      </c>
      <c r="C15633">
        <v>2</v>
      </c>
    </row>
    <row r="15634" spans="1:3" ht="14.5" x14ac:dyDescent="0.35">
      <c r="A15634" s="104" t="s">
        <v>2345</v>
      </c>
      <c r="B15634" s="1">
        <v>44321</v>
      </c>
      <c r="C15634">
        <v>32</v>
      </c>
    </row>
    <row r="15635" spans="1:3" ht="14.5" x14ac:dyDescent="0.35">
      <c r="A15635" s="104" t="s">
        <v>1658</v>
      </c>
      <c r="B15635" s="1">
        <v>44321</v>
      </c>
      <c r="C15635">
        <v>40</v>
      </c>
    </row>
    <row r="15636" spans="1:3" ht="14.5" x14ac:dyDescent="0.35">
      <c r="A15636" s="104" t="s">
        <v>1658</v>
      </c>
      <c r="B15636" s="1">
        <v>44321</v>
      </c>
      <c r="C15636">
        <v>8</v>
      </c>
    </row>
    <row r="15637" spans="1:3" ht="14.5" x14ac:dyDescent="0.35">
      <c r="A15637" s="104" t="s">
        <v>1688</v>
      </c>
      <c r="B15637" s="1">
        <v>44321</v>
      </c>
      <c r="C15637">
        <v>16</v>
      </c>
    </row>
    <row r="15638" spans="1:3" ht="14.5" x14ac:dyDescent="0.35">
      <c r="A15638" s="104" t="s">
        <v>2043</v>
      </c>
      <c r="B15638" s="1">
        <v>44321</v>
      </c>
      <c r="C15638">
        <v>32</v>
      </c>
    </row>
    <row r="15639" spans="1:3" ht="14.5" x14ac:dyDescent="0.35">
      <c r="A15639" s="104" t="s">
        <v>1530</v>
      </c>
      <c r="B15639" s="1">
        <v>44321</v>
      </c>
      <c r="C15639">
        <v>1</v>
      </c>
    </row>
    <row r="15640" spans="1:3" ht="14.5" x14ac:dyDescent="0.35">
      <c r="A15640" s="104" t="s">
        <v>3406</v>
      </c>
      <c r="B15640" s="1">
        <v>44321</v>
      </c>
      <c r="C15640">
        <v>1</v>
      </c>
    </row>
    <row r="15641" spans="1:3" ht="14.5" x14ac:dyDescent="0.35">
      <c r="A15641" s="104" t="s">
        <v>3630</v>
      </c>
      <c r="B15641" s="1">
        <v>44321</v>
      </c>
      <c r="C15641">
        <v>8</v>
      </c>
    </row>
    <row r="15642" spans="1:3" ht="14.5" x14ac:dyDescent="0.35">
      <c r="A15642" s="104" t="s">
        <v>2172</v>
      </c>
      <c r="B15642" s="1">
        <v>44321</v>
      </c>
      <c r="C15642">
        <v>24</v>
      </c>
    </row>
    <row r="15643" spans="1:3" ht="14.5" x14ac:dyDescent="0.35">
      <c r="A15643" s="104" t="s">
        <v>2062</v>
      </c>
      <c r="B15643" s="1">
        <v>44321</v>
      </c>
      <c r="C15643">
        <v>16</v>
      </c>
    </row>
    <row r="15644" spans="1:3" ht="14.5" x14ac:dyDescent="0.35">
      <c r="A15644" s="104" t="s">
        <v>2160</v>
      </c>
      <c r="B15644" s="1">
        <v>44321</v>
      </c>
      <c r="C15644">
        <v>8</v>
      </c>
    </row>
    <row r="15645" spans="1:3" ht="14.5" x14ac:dyDescent="0.35">
      <c r="A15645" s="104" t="s">
        <v>1680</v>
      </c>
      <c r="B15645" s="1">
        <v>44321</v>
      </c>
      <c r="C15645">
        <v>64</v>
      </c>
    </row>
    <row r="15646" spans="1:3" ht="14.5" x14ac:dyDescent="0.35">
      <c r="A15646" s="104" t="s">
        <v>2364</v>
      </c>
      <c r="B15646" s="1">
        <v>44321</v>
      </c>
      <c r="C15646">
        <v>12</v>
      </c>
    </row>
    <row r="15647" spans="1:3" ht="14.5" x14ac:dyDescent="0.35">
      <c r="A15647" s="104" t="s">
        <v>1870</v>
      </c>
      <c r="B15647" s="1">
        <v>44321</v>
      </c>
      <c r="C15647">
        <v>16</v>
      </c>
    </row>
    <row r="15648" spans="1:3" ht="14.5" x14ac:dyDescent="0.35">
      <c r="A15648" s="104" t="s">
        <v>1586</v>
      </c>
      <c r="B15648" s="1">
        <v>44321</v>
      </c>
      <c r="C15648">
        <v>64</v>
      </c>
    </row>
    <row r="15649" spans="1:3" ht="14.5" x14ac:dyDescent="0.35">
      <c r="A15649" s="104" t="s">
        <v>1809</v>
      </c>
      <c r="B15649" s="1">
        <v>44321</v>
      </c>
      <c r="C15649">
        <v>48</v>
      </c>
    </row>
    <row r="15650" spans="1:3" ht="14.5" x14ac:dyDescent="0.35">
      <c r="A15650" s="104" t="s">
        <v>1442</v>
      </c>
      <c r="B15650" s="1">
        <v>44321</v>
      </c>
      <c r="C15650">
        <v>160</v>
      </c>
    </row>
    <row r="15651" spans="1:3" ht="14.5" x14ac:dyDescent="0.35">
      <c r="A15651" s="104" t="s">
        <v>1336</v>
      </c>
      <c r="B15651" s="1">
        <v>44321</v>
      </c>
      <c r="C15651">
        <v>300</v>
      </c>
    </row>
    <row r="15652" spans="1:3" ht="14.5" x14ac:dyDescent="0.35">
      <c r="A15652" s="104" t="s">
        <v>1659</v>
      </c>
      <c r="B15652" s="1">
        <v>44321</v>
      </c>
      <c r="C15652">
        <v>32</v>
      </c>
    </row>
    <row r="15653" spans="1:3" ht="14.5" x14ac:dyDescent="0.35">
      <c r="A15653" s="104" t="s">
        <v>1679</v>
      </c>
      <c r="B15653" s="1">
        <v>44321</v>
      </c>
      <c r="C15653">
        <v>32</v>
      </c>
    </row>
    <row r="15654" spans="1:3" ht="14.5" x14ac:dyDescent="0.35">
      <c r="A15654" s="104" t="s">
        <v>1455</v>
      </c>
      <c r="B15654" s="1">
        <v>44321</v>
      </c>
      <c r="C15654">
        <v>128</v>
      </c>
    </row>
    <row r="15655" spans="1:3" ht="14.5" x14ac:dyDescent="0.35">
      <c r="A15655" s="104" t="s">
        <v>1943</v>
      </c>
      <c r="B15655" s="1">
        <v>44321</v>
      </c>
      <c r="C15655">
        <v>24</v>
      </c>
    </row>
    <row r="15656" spans="1:3" ht="14.5" x14ac:dyDescent="0.35">
      <c r="A15656" s="104" t="s">
        <v>2172</v>
      </c>
      <c r="B15656" s="1">
        <v>44321</v>
      </c>
      <c r="C15656">
        <v>24</v>
      </c>
    </row>
    <row r="15657" spans="1:3" ht="14.5" x14ac:dyDescent="0.35">
      <c r="A15657" s="104" t="s">
        <v>2062</v>
      </c>
      <c r="B15657" s="1">
        <v>44321</v>
      </c>
      <c r="C15657">
        <v>16</v>
      </c>
    </row>
    <row r="15658" spans="1:3" ht="14.5" x14ac:dyDescent="0.35">
      <c r="A15658" s="104" t="s">
        <v>2160</v>
      </c>
      <c r="B15658" s="1">
        <v>44321</v>
      </c>
      <c r="C15658">
        <v>8</v>
      </c>
    </row>
    <row r="15659" spans="1:3" ht="14.5" x14ac:dyDescent="0.35">
      <c r="A15659" s="104" t="s">
        <v>1680</v>
      </c>
      <c r="B15659" s="1">
        <v>44321</v>
      </c>
      <c r="C15659">
        <v>64</v>
      </c>
    </row>
    <row r="15660" spans="1:3" ht="14.5" x14ac:dyDescent="0.35">
      <c r="A15660" s="104" t="s">
        <v>2364</v>
      </c>
      <c r="B15660" s="1">
        <v>44321</v>
      </c>
      <c r="C15660">
        <v>12</v>
      </c>
    </row>
    <row r="15661" spans="1:3" ht="14.5" x14ac:dyDescent="0.35">
      <c r="A15661" s="104" t="s">
        <v>1870</v>
      </c>
      <c r="B15661" s="1">
        <v>44321</v>
      </c>
      <c r="C15661">
        <v>16</v>
      </c>
    </row>
    <row r="15662" spans="1:3" ht="14.5" x14ac:dyDescent="0.35">
      <c r="A15662" s="104" t="s">
        <v>1586</v>
      </c>
      <c r="B15662" s="1">
        <v>44321</v>
      </c>
      <c r="C15662">
        <v>64</v>
      </c>
    </row>
    <row r="15663" spans="1:3" ht="14.5" x14ac:dyDescent="0.35">
      <c r="A15663" s="104" t="s">
        <v>1809</v>
      </c>
      <c r="B15663" s="1">
        <v>44321</v>
      </c>
      <c r="C15663">
        <v>48</v>
      </c>
    </row>
    <row r="15664" spans="1:3" ht="14.5" x14ac:dyDescent="0.35">
      <c r="A15664" s="104" t="s">
        <v>1442</v>
      </c>
      <c r="B15664" s="1">
        <v>44321</v>
      </c>
      <c r="C15664">
        <v>96</v>
      </c>
    </row>
    <row r="15665" spans="1:3" ht="14.5" x14ac:dyDescent="0.35">
      <c r="A15665" s="104" t="s">
        <v>1442</v>
      </c>
      <c r="B15665" s="1">
        <v>44321</v>
      </c>
      <c r="C15665">
        <v>64</v>
      </c>
    </row>
    <row r="15666" spans="1:3" ht="14.5" x14ac:dyDescent="0.35">
      <c r="A15666" s="104" t="s">
        <v>1336</v>
      </c>
      <c r="B15666" s="1">
        <v>44321</v>
      </c>
      <c r="C15666">
        <v>300</v>
      </c>
    </row>
    <row r="15667" spans="1:3" ht="14.5" x14ac:dyDescent="0.35">
      <c r="A15667" s="104" t="s">
        <v>1659</v>
      </c>
      <c r="B15667" s="1">
        <v>44321</v>
      </c>
      <c r="C15667">
        <v>32</v>
      </c>
    </row>
    <row r="15668" spans="1:3" ht="14.5" x14ac:dyDescent="0.35">
      <c r="A15668" s="104" t="s">
        <v>1679</v>
      </c>
      <c r="B15668" s="1">
        <v>44321</v>
      </c>
      <c r="C15668">
        <v>32</v>
      </c>
    </row>
    <row r="15669" spans="1:3" ht="14.5" x14ac:dyDescent="0.35">
      <c r="A15669" s="104" t="s">
        <v>1455</v>
      </c>
      <c r="B15669" s="1">
        <v>44321</v>
      </c>
      <c r="C15669">
        <v>128</v>
      </c>
    </row>
    <row r="15670" spans="1:3" ht="14.5" x14ac:dyDescent="0.35">
      <c r="A15670" s="104" t="s">
        <v>543</v>
      </c>
      <c r="B15670" s="1">
        <v>44321</v>
      </c>
      <c r="C15670">
        <v>12</v>
      </c>
    </row>
    <row r="15671" spans="1:3" ht="14.5" x14ac:dyDescent="0.35">
      <c r="A15671" s="104" t="s">
        <v>543</v>
      </c>
      <c r="B15671" s="1">
        <v>44321</v>
      </c>
      <c r="C15671">
        <v>4</v>
      </c>
    </row>
    <row r="15672" spans="1:3" ht="14.5" x14ac:dyDescent="0.35">
      <c r="A15672" s="104" t="s">
        <v>111</v>
      </c>
      <c r="B15672" s="1">
        <v>44321</v>
      </c>
      <c r="C15672">
        <v>6</v>
      </c>
    </row>
    <row r="15673" spans="1:3" ht="14.5" x14ac:dyDescent="0.35">
      <c r="A15673" s="104" t="s">
        <v>544</v>
      </c>
      <c r="B15673" s="1">
        <v>44321</v>
      </c>
      <c r="C15673">
        <v>10</v>
      </c>
    </row>
    <row r="15674" spans="1:3" ht="14.5" x14ac:dyDescent="0.35">
      <c r="A15674" s="104" t="s">
        <v>545</v>
      </c>
      <c r="B15674" s="1">
        <v>44321</v>
      </c>
      <c r="C15674">
        <v>3</v>
      </c>
    </row>
    <row r="15675" spans="1:3" ht="14.5" x14ac:dyDescent="0.35">
      <c r="A15675" s="104" t="s">
        <v>546</v>
      </c>
      <c r="B15675" s="1">
        <v>44321</v>
      </c>
      <c r="C15675">
        <v>2</v>
      </c>
    </row>
    <row r="15676" spans="1:3" ht="14.5" x14ac:dyDescent="0.35">
      <c r="A15676" s="104" t="s">
        <v>547</v>
      </c>
      <c r="B15676" s="1">
        <v>44321</v>
      </c>
      <c r="C15676">
        <v>8</v>
      </c>
    </row>
    <row r="15677" spans="1:3" ht="14.5" x14ac:dyDescent="0.35">
      <c r="A15677" s="104" t="s">
        <v>77</v>
      </c>
      <c r="B15677" s="1">
        <v>44321</v>
      </c>
      <c r="C15677">
        <v>6</v>
      </c>
    </row>
    <row r="15678" spans="1:3" ht="14.5" x14ac:dyDescent="0.35">
      <c r="A15678" s="104" t="s">
        <v>353</v>
      </c>
      <c r="B15678" s="1">
        <v>44321</v>
      </c>
      <c r="C15678">
        <v>8</v>
      </c>
    </row>
    <row r="15679" spans="1:3" ht="14.5" x14ac:dyDescent="0.35">
      <c r="A15679" s="105" t="s">
        <v>433</v>
      </c>
      <c r="B15679" s="1">
        <v>44321</v>
      </c>
      <c r="C15679">
        <v>4</v>
      </c>
    </row>
    <row r="15680" spans="1:3" ht="14.5" x14ac:dyDescent="0.35">
      <c r="A15680" s="104" t="s">
        <v>1921</v>
      </c>
      <c r="B15680" s="1">
        <v>44321</v>
      </c>
      <c r="C15680">
        <v>8</v>
      </c>
    </row>
    <row r="15681" spans="1:3" ht="14.5" x14ac:dyDescent="0.35">
      <c r="A15681" s="104" t="s">
        <v>473</v>
      </c>
      <c r="B15681" s="1">
        <v>44321</v>
      </c>
      <c r="C15681">
        <v>12</v>
      </c>
    </row>
    <row r="15682" spans="1:3" ht="14.5" x14ac:dyDescent="0.35">
      <c r="A15682" s="104" t="s">
        <v>189</v>
      </c>
      <c r="B15682" s="1">
        <v>44321</v>
      </c>
      <c r="C15682">
        <v>12</v>
      </c>
    </row>
    <row r="15683" spans="1:3" ht="14.5" x14ac:dyDescent="0.35">
      <c r="A15683" s="104" t="s">
        <v>942</v>
      </c>
      <c r="B15683" s="1">
        <v>44321</v>
      </c>
      <c r="C15683">
        <v>25</v>
      </c>
    </row>
    <row r="15684" spans="1:3" ht="14.5" x14ac:dyDescent="0.35">
      <c r="A15684" s="104" t="s">
        <v>1004</v>
      </c>
      <c r="B15684" s="1">
        <v>44321</v>
      </c>
      <c r="C15684">
        <v>25</v>
      </c>
    </row>
    <row r="15685" spans="1:3" ht="14.5" x14ac:dyDescent="0.35">
      <c r="A15685" s="104" t="s">
        <v>3306</v>
      </c>
      <c r="B15685" s="1">
        <v>44321</v>
      </c>
      <c r="C15685">
        <v>6</v>
      </c>
    </row>
    <row r="15686" spans="1:3" ht="14.5" x14ac:dyDescent="0.35">
      <c r="A15686" s="104" t="s">
        <v>1005</v>
      </c>
      <c r="B15686" s="1">
        <v>44321</v>
      </c>
      <c r="C15686">
        <v>25</v>
      </c>
    </row>
    <row r="15687" spans="1:3" ht="14.5" x14ac:dyDescent="0.35">
      <c r="A15687" s="104" t="s">
        <v>3308</v>
      </c>
      <c r="B15687" s="1">
        <v>44321</v>
      </c>
      <c r="C15687">
        <v>4</v>
      </c>
    </row>
    <row r="15688" spans="1:3" ht="14.5" x14ac:dyDescent="0.35">
      <c r="A15688" s="104" t="s">
        <v>3308</v>
      </c>
      <c r="B15688" s="1">
        <v>44321</v>
      </c>
      <c r="C15688">
        <v>2</v>
      </c>
    </row>
    <row r="15689" spans="1:3" ht="14.5" x14ac:dyDescent="0.35">
      <c r="A15689" s="104" t="s">
        <v>3014</v>
      </c>
      <c r="B15689" s="1">
        <v>44321</v>
      </c>
      <c r="C15689">
        <v>6</v>
      </c>
    </row>
    <row r="15690" spans="1:3" ht="14.5" x14ac:dyDescent="0.35">
      <c r="A15690" s="104" t="s">
        <v>3448</v>
      </c>
      <c r="B15690" s="1">
        <v>44321</v>
      </c>
      <c r="C15690">
        <v>6</v>
      </c>
    </row>
    <row r="15691" spans="1:3" ht="14.5" x14ac:dyDescent="0.35">
      <c r="A15691" s="104" t="s">
        <v>1324</v>
      </c>
      <c r="B15691" s="1">
        <v>44321</v>
      </c>
      <c r="C15691">
        <v>128</v>
      </c>
    </row>
    <row r="15692" spans="1:3" ht="14.5" x14ac:dyDescent="0.35">
      <c r="A15692" s="104" t="s">
        <v>2680</v>
      </c>
      <c r="B15692" s="1">
        <v>44321</v>
      </c>
      <c r="C15692">
        <v>4</v>
      </c>
    </row>
    <row r="15693" spans="1:3" ht="14.5" x14ac:dyDescent="0.35">
      <c r="A15693" s="104" t="s">
        <v>1968</v>
      </c>
      <c r="B15693" s="1">
        <v>44321</v>
      </c>
      <c r="C15693">
        <v>4</v>
      </c>
    </row>
    <row r="15694" spans="1:3" ht="14.5" x14ac:dyDescent="0.35">
      <c r="A15694" s="104" t="s">
        <v>3132</v>
      </c>
      <c r="B15694" s="1">
        <v>44321</v>
      </c>
      <c r="C15694">
        <v>2</v>
      </c>
    </row>
    <row r="15695" spans="1:3" ht="14.5" x14ac:dyDescent="0.35">
      <c r="A15695" s="104" t="s">
        <v>4117</v>
      </c>
      <c r="B15695" s="1">
        <v>44321</v>
      </c>
      <c r="C15695">
        <v>2</v>
      </c>
    </row>
    <row r="15696" spans="1:3" ht="14.5" x14ac:dyDescent="0.35">
      <c r="A15696" s="104" t="s">
        <v>2177</v>
      </c>
      <c r="B15696" s="1">
        <v>44321</v>
      </c>
      <c r="C15696">
        <v>1</v>
      </c>
    </row>
    <row r="15697" spans="1:3" ht="14.5" x14ac:dyDescent="0.35">
      <c r="A15697" s="104" t="s">
        <v>2212</v>
      </c>
      <c r="B15697" s="1">
        <v>44321</v>
      </c>
      <c r="C15697">
        <v>1</v>
      </c>
    </row>
    <row r="15698" spans="1:3" ht="14.5" x14ac:dyDescent="0.35">
      <c r="A15698" s="104" t="s">
        <v>1489</v>
      </c>
      <c r="B15698" s="1">
        <v>44321</v>
      </c>
      <c r="C15698">
        <v>2</v>
      </c>
    </row>
    <row r="15699" spans="1:3" ht="14.5" x14ac:dyDescent="0.35">
      <c r="A15699" s="104" t="s">
        <v>82</v>
      </c>
      <c r="B15699" s="1">
        <v>44321</v>
      </c>
      <c r="C15699">
        <v>1</v>
      </c>
    </row>
    <row r="15700" spans="1:3" ht="14.5" x14ac:dyDescent="0.35">
      <c r="A15700" s="104" t="s">
        <v>2244</v>
      </c>
      <c r="B15700" s="1">
        <v>44321</v>
      </c>
      <c r="C15700">
        <v>1</v>
      </c>
    </row>
    <row r="15701" spans="1:3" ht="14.5" x14ac:dyDescent="0.35">
      <c r="A15701" s="104" t="s">
        <v>89</v>
      </c>
      <c r="B15701" s="1">
        <v>44321</v>
      </c>
      <c r="C15701">
        <v>2</v>
      </c>
    </row>
    <row r="15702" spans="1:3" ht="14.5" x14ac:dyDescent="0.35">
      <c r="A15702" s="104" t="s">
        <v>4129</v>
      </c>
      <c r="B15702" s="1">
        <v>44321</v>
      </c>
      <c r="C15702">
        <v>1</v>
      </c>
    </row>
    <row r="15703" spans="1:3" ht="14.5" x14ac:dyDescent="0.35">
      <c r="A15703" s="104" t="s">
        <v>4251</v>
      </c>
      <c r="B15703" s="1">
        <v>44321</v>
      </c>
      <c r="C15703">
        <v>1</v>
      </c>
    </row>
    <row r="15704" spans="1:3" ht="14.5" x14ac:dyDescent="0.35">
      <c r="A15704" s="104" t="s">
        <v>1544</v>
      </c>
      <c r="B15704" s="1">
        <v>44322</v>
      </c>
      <c r="C15704">
        <v>250</v>
      </c>
    </row>
    <row r="15705" spans="1:3" ht="14.5" x14ac:dyDescent="0.35">
      <c r="A15705" s="104" t="s">
        <v>1544</v>
      </c>
      <c r="B15705" s="1">
        <v>44322</v>
      </c>
      <c r="C15705">
        <v>250</v>
      </c>
    </row>
    <row r="15706" spans="1:3" ht="14.5" x14ac:dyDescent="0.35">
      <c r="A15706" s="104" t="s">
        <v>1544</v>
      </c>
      <c r="B15706" s="1">
        <v>44322</v>
      </c>
      <c r="C15706">
        <v>150</v>
      </c>
    </row>
    <row r="15707" spans="1:3" ht="14.5" x14ac:dyDescent="0.35">
      <c r="A15707" s="104" t="s">
        <v>1385</v>
      </c>
      <c r="B15707" s="1">
        <v>44322</v>
      </c>
      <c r="C15707">
        <v>550</v>
      </c>
    </row>
    <row r="15708" spans="1:3" ht="14.5" x14ac:dyDescent="0.35">
      <c r="A15708" s="104" t="s">
        <v>3506</v>
      </c>
      <c r="B15708" s="1">
        <v>44322</v>
      </c>
      <c r="C15708">
        <v>24</v>
      </c>
    </row>
    <row r="15709" spans="1:3" ht="14.5" x14ac:dyDescent="0.35">
      <c r="A15709" s="104" t="s">
        <v>1378</v>
      </c>
      <c r="B15709" s="1">
        <v>44322</v>
      </c>
      <c r="C15709">
        <v>400</v>
      </c>
    </row>
    <row r="15710" spans="1:3" ht="14.5" x14ac:dyDescent="0.35">
      <c r="A15710" s="104" t="s">
        <v>1425</v>
      </c>
      <c r="B15710" s="1">
        <v>44322</v>
      </c>
      <c r="C15710">
        <v>700</v>
      </c>
    </row>
    <row r="15711" spans="1:3" ht="14.5" x14ac:dyDescent="0.35">
      <c r="A15711" s="104" t="s">
        <v>1784</v>
      </c>
      <c r="B15711" s="1">
        <v>44322</v>
      </c>
      <c r="C15711">
        <v>300</v>
      </c>
    </row>
    <row r="15712" spans="1:3" ht="14.5" x14ac:dyDescent="0.35">
      <c r="A15712" s="104" t="s">
        <v>4252</v>
      </c>
      <c r="B15712" s="1">
        <v>44322</v>
      </c>
      <c r="C15712">
        <v>20</v>
      </c>
    </row>
    <row r="15713" spans="1:3" ht="14.5" x14ac:dyDescent="0.35">
      <c r="A15713" s="104" t="s">
        <v>202</v>
      </c>
      <c r="B15713" s="1">
        <v>44322</v>
      </c>
      <c r="C15713">
        <v>3</v>
      </c>
    </row>
    <row r="15714" spans="1:3" ht="14.5" x14ac:dyDescent="0.35">
      <c r="A15714" s="104" t="s">
        <v>203</v>
      </c>
      <c r="B15714" s="1">
        <v>44322</v>
      </c>
      <c r="C15714">
        <v>3</v>
      </c>
    </row>
    <row r="15715" spans="1:3" ht="14.5" x14ac:dyDescent="0.35">
      <c r="A15715" s="104" t="s">
        <v>204</v>
      </c>
      <c r="B15715" s="1">
        <v>44322</v>
      </c>
      <c r="C15715">
        <v>17</v>
      </c>
    </row>
    <row r="15716" spans="1:3" ht="14.5" x14ac:dyDescent="0.35">
      <c r="A15716" s="104" t="s">
        <v>384</v>
      </c>
      <c r="B15716" s="1">
        <v>44322</v>
      </c>
      <c r="C15716">
        <v>4</v>
      </c>
    </row>
    <row r="15717" spans="1:3" ht="14.5" x14ac:dyDescent="0.35">
      <c r="A15717" s="104" t="s">
        <v>383</v>
      </c>
      <c r="B15717" s="1">
        <v>44322</v>
      </c>
      <c r="C15717">
        <v>1</v>
      </c>
    </row>
    <row r="15718" spans="1:3" ht="14.5" x14ac:dyDescent="0.35">
      <c r="A15718" s="104" t="s">
        <v>523</v>
      </c>
      <c r="B15718" s="1">
        <v>44322</v>
      </c>
      <c r="C15718">
        <v>1</v>
      </c>
    </row>
    <row r="15719" spans="1:3" ht="14.5" x14ac:dyDescent="0.35">
      <c r="A15719" s="104" t="s">
        <v>206</v>
      </c>
      <c r="B15719" s="1">
        <v>44322</v>
      </c>
      <c r="C15719">
        <v>7</v>
      </c>
    </row>
    <row r="15720" spans="1:3" ht="14.5" x14ac:dyDescent="0.35">
      <c r="A15720" s="104" t="s">
        <v>206</v>
      </c>
      <c r="B15720" s="1">
        <v>44322</v>
      </c>
      <c r="C15720">
        <v>1</v>
      </c>
    </row>
    <row r="15721" spans="1:3" ht="14.5" x14ac:dyDescent="0.35">
      <c r="A15721" s="104" t="s">
        <v>376</v>
      </c>
      <c r="B15721" s="1">
        <v>44322</v>
      </c>
      <c r="C15721">
        <v>8</v>
      </c>
    </row>
    <row r="15722" spans="1:3" ht="14.5" x14ac:dyDescent="0.35">
      <c r="A15722" s="104" t="s">
        <v>1378</v>
      </c>
      <c r="B15722" s="1">
        <v>44322</v>
      </c>
      <c r="C15722">
        <v>400</v>
      </c>
    </row>
    <row r="15723" spans="1:3" ht="14.5" x14ac:dyDescent="0.35">
      <c r="A15723" s="104" t="s">
        <v>4253</v>
      </c>
      <c r="B15723" s="1">
        <v>44322</v>
      </c>
      <c r="C15723">
        <v>25</v>
      </c>
    </row>
    <row r="15724" spans="1:3" ht="14.5" x14ac:dyDescent="0.35">
      <c r="A15724" s="104" t="s">
        <v>124</v>
      </c>
      <c r="B15724" s="1">
        <v>44322</v>
      </c>
      <c r="C15724">
        <v>1</v>
      </c>
    </row>
    <row r="15725" spans="1:3" ht="14.5" x14ac:dyDescent="0.35">
      <c r="A15725" s="104" t="s">
        <v>3721</v>
      </c>
      <c r="B15725" s="1">
        <v>44322</v>
      </c>
      <c r="C15725">
        <v>20</v>
      </c>
    </row>
    <row r="15726" spans="1:3" ht="14.5" x14ac:dyDescent="0.35">
      <c r="A15726" s="104" t="s">
        <v>151</v>
      </c>
      <c r="B15726" s="1">
        <v>44322</v>
      </c>
      <c r="C15726">
        <v>1</v>
      </c>
    </row>
    <row r="15727" spans="1:3" ht="14.5" x14ac:dyDescent="0.35">
      <c r="A15727" s="104" t="s">
        <v>395</v>
      </c>
      <c r="B15727" s="1">
        <v>44322</v>
      </c>
      <c r="C15727">
        <v>1</v>
      </c>
    </row>
    <row r="15728" spans="1:3" ht="14.5" x14ac:dyDescent="0.35">
      <c r="A15728" s="104" t="s">
        <v>524</v>
      </c>
      <c r="B15728" s="1">
        <v>44322</v>
      </c>
      <c r="C15728">
        <v>4</v>
      </c>
    </row>
    <row r="15729" spans="1:3" ht="14.5" x14ac:dyDescent="0.35">
      <c r="A15729" s="104" t="s">
        <v>1362</v>
      </c>
      <c r="B15729" s="1">
        <v>44322</v>
      </c>
      <c r="C15729">
        <v>24</v>
      </c>
    </row>
    <row r="15730" spans="1:3" ht="14.5" x14ac:dyDescent="0.35">
      <c r="A15730" s="104" t="s">
        <v>1752</v>
      </c>
      <c r="B15730" s="1">
        <v>44322</v>
      </c>
      <c r="C15730">
        <v>24</v>
      </c>
    </row>
    <row r="15731" spans="1:3" ht="14.5" x14ac:dyDescent="0.35">
      <c r="A15731" s="104" t="s">
        <v>3633</v>
      </c>
      <c r="B15731" s="1">
        <v>44322</v>
      </c>
      <c r="C15731">
        <v>4</v>
      </c>
    </row>
    <row r="15732" spans="1:3" ht="14.5" x14ac:dyDescent="0.35">
      <c r="A15732" s="104" t="s">
        <v>1450</v>
      </c>
      <c r="B15732" s="1">
        <v>44322</v>
      </c>
      <c r="C15732">
        <v>32</v>
      </c>
    </row>
    <row r="15733" spans="1:3" ht="14.5" x14ac:dyDescent="0.35">
      <c r="A15733" s="104" t="s">
        <v>2249</v>
      </c>
      <c r="B15733" s="1">
        <v>44322</v>
      </c>
      <c r="C15733">
        <v>50</v>
      </c>
    </row>
    <row r="15734" spans="1:3" ht="14.5" x14ac:dyDescent="0.35">
      <c r="A15734" s="104" t="s">
        <v>3465</v>
      </c>
      <c r="B15734" s="1">
        <v>44322</v>
      </c>
      <c r="C15734">
        <v>4</v>
      </c>
    </row>
    <row r="15735" spans="1:3" ht="14.5" x14ac:dyDescent="0.35">
      <c r="A15735" s="104" t="s">
        <v>1373</v>
      </c>
      <c r="B15735" s="1">
        <v>44322</v>
      </c>
      <c r="C15735">
        <v>2</v>
      </c>
    </row>
    <row r="15736" spans="1:3" ht="14.5" x14ac:dyDescent="0.35">
      <c r="A15736" s="104" t="s">
        <v>1386</v>
      </c>
      <c r="B15736" s="1">
        <v>44322</v>
      </c>
      <c r="C15736">
        <v>8</v>
      </c>
    </row>
    <row r="15737" spans="1:3" ht="14.5" x14ac:dyDescent="0.35">
      <c r="A15737" s="104" t="s">
        <v>3361</v>
      </c>
      <c r="B15737" s="1">
        <v>44322</v>
      </c>
      <c r="C15737">
        <v>8</v>
      </c>
    </row>
    <row r="15738" spans="1:3" ht="14.5" x14ac:dyDescent="0.35">
      <c r="A15738" s="104" t="s">
        <v>52</v>
      </c>
      <c r="B15738" s="1">
        <v>44322</v>
      </c>
      <c r="C15738">
        <v>4</v>
      </c>
    </row>
    <row r="15739" spans="1:3" ht="14.5" x14ac:dyDescent="0.35">
      <c r="A15739" s="104" t="s">
        <v>473</v>
      </c>
      <c r="B15739" s="1">
        <v>44322</v>
      </c>
      <c r="C15739">
        <v>8</v>
      </c>
    </row>
    <row r="15740" spans="1:3" ht="14.5" x14ac:dyDescent="0.35">
      <c r="A15740" s="104" t="s">
        <v>177</v>
      </c>
      <c r="B15740" s="1">
        <v>44322</v>
      </c>
      <c r="C15740">
        <v>8</v>
      </c>
    </row>
    <row r="15741" spans="1:3" ht="14.5" x14ac:dyDescent="0.35">
      <c r="A15741" s="104" t="s">
        <v>1964</v>
      </c>
      <c r="B15741" s="1">
        <v>44322</v>
      </c>
      <c r="C15741">
        <v>2</v>
      </c>
    </row>
    <row r="15742" spans="1:3" ht="14.5" x14ac:dyDescent="0.35">
      <c r="A15742" s="104" t="s">
        <v>2779</v>
      </c>
      <c r="B15742" s="1">
        <v>44322</v>
      </c>
      <c r="C15742">
        <v>8</v>
      </c>
    </row>
    <row r="15743" spans="1:3" ht="14.5" x14ac:dyDescent="0.35">
      <c r="A15743" s="104" t="s">
        <v>1922</v>
      </c>
      <c r="B15743" s="1">
        <v>44322</v>
      </c>
      <c r="C15743">
        <v>8</v>
      </c>
    </row>
    <row r="15744" spans="1:3" ht="14.5" x14ac:dyDescent="0.35">
      <c r="A15744" s="104" t="s">
        <v>3756</v>
      </c>
      <c r="B15744" s="1">
        <v>44322</v>
      </c>
      <c r="C15744">
        <v>2</v>
      </c>
    </row>
    <row r="15745" spans="1:3" ht="14.5" x14ac:dyDescent="0.35">
      <c r="A15745" s="104" t="s">
        <v>2268</v>
      </c>
      <c r="B15745" s="1">
        <v>44322</v>
      </c>
      <c r="C15745">
        <v>28</v>
      </c>
    </row>
    <row r="15746" spans="1:3" ht="14.5" x14ac:dyDescent="0.35">
      <c r="A15746" s="104" t="s">
        <v>1570</v>
      </c>
      <c r="B15746" s="1">
        <v>44322</v>
      </c>
      <c r="C15746">
        <v>16</v>
      </c>
    </row>
    <row r="15747" spans="1:3" ht="14.5" x14ac:dyDescent="0.35">
      <c r="A15747" s="104" t="s">
        <v>1659</v>
      </c>
      <c r="B15747" s="1">
        <v>44322</v>
      </c>
      <c r="C15747">
        <v>8</v>
      </c>
    </row>
    <row r="15748" spans="1:3" ht="14.5" x14ac:dyDescent="0.35">
      <c r="A15748" s="104" t="s">
        <v>2679</v>
      </c>
      <c r="B15748" s="1">
        <v>44322</v>
      </c>
      <c r="C15748">
        <v>8</v>
      </c>
    </row>
    <row r="15749" spans="1:3" ht="14.5" x14ac:dyDescent="0.35">
      <c r="A15749" s="104" t="s">
        <v>2783</v>
      </c>
      <c r="B15749" s="1">
        <v>44322</v>
      </c>
      <c r="C15749">
        <v>4</v>
      </c>
    </row>
    <row r="15750" spans="1:3" ht="14.5" x14ac:dyDescent="0.35">
      <c r="A15750" s="104" t="s">
        <v>1531</v>
      </c>
      <c r="B15750" s="1">
        <v>44322</v>
      </c>
      <c r="C15750">
        <v>32</v>
      </c>
    </row>
    <row r="15751" spans="1:3" ht="14.5" x14ac:dyDescent="0.35">
      <c r="A15751" s="104" t="s">
        <v>1468</v>
      </c>
      <c r="B15751" s="1">
        <v>44322</v>
      </c>
      <c r="C15751">
        <v>8</v>
      </c>
    </row>
    <row r="15752" spans="1:3" ht="14.5" x14ac:dyDescent="0.35">
      <c r="A15752" s="104" t="s">
        <v>1466</v>
      </c>
      <c r="B15752" s="1">
        <v>44322</v>
      </c>
      <c r="C15752">
        <v>8</v>
      </c>
    </row>
    <row r="15753" spans="1:3" ht="14.5" x14ac:dyDescent="0.35">
      <c r="A15753" s="104" t="s">
        <v>1314</v>
      </c>
      <c r="B15753" s="1">
        <v>44322</v>
      </c>
      <c r="C15753">
        <v>100</v>
      </c>
    </row>
    <row r="15754" spans="1:3" ht="14.5" x14ac:dyDescent="0.35">
      <c r="A15754" s="104" t="s">
        <v>4211</v>
      </c>
      <c r="B15754" s="1">
        <v>44322</v>
      </c>
      <c r="C15754">
        <v>1</v>
      </c>
    </row>
    <row r="15755" spans="1:3" ht="14.5" x14ac:dyDescent="0.35">
      <c r="A15755" s="104" t="s">
        <v>1891</v>
      </c>
      <c r="B15755" s="1">
        <v>44322</v>
      </c>
      <c r="C15755">
        <v>200</v>
      </c>
    </row>
    <row r="15756" spans="1:3" ht="14.5" x14ac:dyDescent="0.35">
      <c r="A15756" s="104" t="s">
        <v>252</v>
      </c>
      <c r="B15756" s="1">
        <v>44322</v>
      </c>
      <c r="C15756">
        <v>300</v>
      </c>
    </row>
    <row r="15757" spans="1:3" ht="14.5" x14ac:dyDescent="0.35">
      <c r="A15757" s="104" t="s">
        <v>525</v>
      </c>
      <c r="B15757" s="1">
        <v>44322</v>
      </c>
      <c r="C15757">
        <v>150</v>
      </c>
    </row>
    <row r="15758" spans="1:3" ht="14.5" x14ac:dyDescent="0.35">
      <c r="A15758" s="104" t="s">
        <v>526</v>
      </c>
      <c r="B15758" s="1">
        <v>44322</v>
      </c>
      <c r="C15758">
        <v>100</v>
      </c>
    </row>
    <row r="15759" spans="1:3" ht="14.5" x14ac:dyDescent="0.35">
      <c r="A15759" s="104" t="s">
        <v>2330</v>
      </c>
      <c r="B15759" s="1">
        <v>44322</v>
      </c>
      <c r="C15759">
        <v>68</v>
      </c>
    </row>
    <row r="15760" spans="1:3" ht="14.5" x14ac:dyDescent="0.35">
      <c r="A15760" s="104" t="s">
        <v>2186</v>
      </c>
      <c r="B15760" s="1">
        <v>44322</v>
      </c>
      <c r="C15760">
        <v>104</v>
      </c>
    </row>
    <row r="15761" spans="1:3" ht="14.5" x14ac:dyDescent="0.35">
      <c r="A15761" s="104" t="s">
        <v>2186</v>
      </c>
      <c r="B15761" s="1">
        <v>44322</v>
      </c>
      <c r="C15761">
        <v>16</v>
      </c>
    </row>
    <row r="15762" spans="1:3" ht="14.5" x14ac:dyDescent="0.35">
      <c r="A15762" s="104" t="s">
        <v>3171</v>
      </c>
      <c r="B15762" s="1">
        <v>44322</v>
      </c>
      <c r="C15762">
        <v>8</v>
      </c>
    </row>
    <row r="15763" spans="1:3" ht="14.5" x14ac:dyDescent="0.35">
      <c r="A15763" s="104" t="s">
        <v>4104</v>
      </c>
      <c r="B15763" s="1">
        <v>44322</v>
      </c>
      <c r="C15763">
        <v>20</v>
      </c>
    </row>
    <row r="15764" spans="1:3" ht="14.5" x14ac:dyDescent="0.35">
      <c r="A15764" s="104" t="s">
        <v>4254</v>
      </c>
      <c r="B15764" s="1">
        <v>44322</v>
      </c>
      <c r="C15764">
        <v>20</v>
      </c>
    </row>
    <row r="15765" spans="1:3" ht="14.5" x14ac:dyDescent="0.35">
      <c r="A15765" s="104" t="s">
        <v>4254</v>
      </c>
      <c r="B15765" s="1">
        <v>44322</v>
      </c>
      <c r="C15765">
        <v>32</v>
      </c>
    </row>
    <row r="15766" spans="1:3" ht="14.5" x14ac:dyDescent="0.35">
      <c r="A15766" s="104" t="s">
        <v>4210</v>
      </c>
      <c r="B15766" s="1">
        <v>44322</v>
      </c>
      <c r="C15766">
        <v>20</v>
      </c>
    </row>
    <row r="15767" spans="1:3" ht="14.5" x14ac:dyDescent="0.35">
      <c r="A15767" s="104" t="s">
        <v>4210</v>
      </c>
      <c r="B15767" s="1">
        <v>44322</v>
      </c>
      <c r="C15767">
        <v>32</v>
      </c>
    </row>
    <row r="15768" spans="1:3" ht="14.5" x14ac:dyDescent="0.35">
      <c r="A15768" s="104" t="s">
        <v>4048</v>
      </c>
      <c r="B15768" s="1">
        <v>44322</v>
      </c>
      <c r="C15768">
        <v>40</v>
      </c>
    </row>
    <row r="15769" spans="1:3" ht="14.5" x14ac:dyDescent="0.35">
      <c r="A15769" s="104" t="s">
        <v>4255</v>
      </c>
      <c r="B15769" s="1">
        <v>44322</v>
      </c>
      <c r="C15769">
        <v>32</v>
      </c>
    </row>
    <row r="15770" spans="1:3" ht="14.5" x14ac:dyDescent="0.35">
      <c r="A15770" s="104" t="s">
        <v>4256</v>
      </c>
      <c r="B15770" s="1">
        <v>44322</v>
      </c>
      <c r="C15770">
        <v>4</v>
      </c>
    </row>
    <row r="15771" spans="1:3" ht="14.5" x14ac:dyDescent="0.35">
      <c r="A15771" s="104" t="s">
        <v>229</v>
      </c>
      <c r="B15771" s="1">
        <v>44322</v>
      </c>
      <c r="C15771">
        <v>10</v>
      </c>
    </row>
    <row r="15772" spans="1:3" ht="14.5" x14ac:dyDescent="0.35">
      <c r="A15772" s="104" t="s">
        <v>1902</v>
      </c>
      <c r="B15772" s="1">
        <v>44322</v>
      </c>
      <c r="C15772">
        <v>200</v>
      </c>
    </row>
    <row r="15773" spans="1:3" ht="14.5" x14ac:dyDescent="0.35">
      <c r="A15773" s="104" t="s">
        <v>1327</v>
      </c>
      <c r="B15773" s="1">
        <v>44322</v>
      </c>
      <c r="C15773">
        <v>200</v>
      </c>
    </row>
    <row r="15774" spans="1:3" ht="14.5" x14ac:dyDescent="0.35">
      <c r="A15774" s="104" t="s">
        <v>109</v>
      </c>
      <c r="B15774" s="1">
        <v>44322</v>
      </c>
      <c r="C15774">
        <v>8</v>
      </c>
    </row>
    <row r="15775" spans="1:3" ht="14.5" x14ac:dyDescent="0.35">
      <c r="A15775" s="104" t="s">
        <v>1654</v>
      </c>
      <c r="B15775" s="1">
        <v>44322</v>
      </c>
      <c r="C15775">
        <v>61</v>
      </c>
    </row>
    <row r="15776" spans="1:3" ht="14.5" x14ac:dyDescent="0.35">
      <c r="A15776" s="104" t="s">
        <v>4245</v>
      </c>
      <c r="B15776" s="1">
        <v>44322</v>
      </c>
      <c r="C15776">
        <v>1</v>
      </c>
    </row>
    <row r="15777" spans="1:3" ht="14.5" x14ac:dyDescent="0.35">
      <c r="A15777" s="104" t="s">
        <v>2033</v>
      </c>
      <c r="B15777" s="1">
        <v>44322</v>
      </c>
      <c r="C15777">
        <v>1</v>
      </c>
    </row>
    <row r="15778" spans="1:3" ht="14.5" x14ac:dyDescent="0.35">
      <c r="A15778" s="106">
        <v>1289551</v>
      </c>
      <c r="B15778" s="1">
        <v>44322</v>
      </c>
      <c r="C15778">
        <v>2</v>
      </c>
    </row>
    <row r="15779" spans="1:3" ht="14.5" x14ac:dyDescent="0.35">
      <c r="A15779" s="104" t="s">
        <v>2907</v>
      </c>
      <c r="B15779" s="1">
        <v>44322</v>
      </c>
      <c r="C15779">
        <v>1</v>
      </c>
    </row>
    <row r="15780" spans="1:3" ht="14.5" x14ac:dyDescent="0.35">
      <c r="A15780" s="104" t="s">
        <v>2122</v>
      </c>
      <c r="B15780" s="1">
        <v>44322</v>
      </c>
      <c r="C15780">
        <v>100</v>
      </c>
    </row>
    <row r="15781" spans="1:3" ht="14.5" x14ac:dyDescent="0.35">
      <c r="A15781" s="104" t="s">
        <v>4257</v>
      </c>
      <c r="B15781" s="1">
        <v>44322</v>
      </c>
      <c r="C15781">
        <v>25</v>
      </c>
    </row>
    <row r="15782" spans="1:3" ht="14.5" x14ac:dyDescent="0.35">
      <c r="A15782" s="104" t="s">
        <v>187</v>
      </c>
      <c r="B15782" s="1">
        <v>44322</v>
      </c>
      <c r="C15782">
        <v>1</v>
      </c>
    </row>
    <row r="15783" spans="1:3" ht="14.5" x14ac:dyDescent="0.35">
      <c r="A15783" s="104" t="s">
        <v>1356</v>
      </c>
      <c r="B15783" s="1">
        <v>44322</v>
      </c>
      <c r="C15783">
        <v>60</v>
      </c>
    </row>
    <row r="15784" spans="1:3" ht="14.5" x14ac:dyDescent="0.35">
      <c r="A15784" s="104" t="s">
        <v>1356</v>
      </c>
      <c r="B15784" s="1">
        <v>44322</v>
      </c>
      <c r="C15784">
        <v>20</v>
      </c>
    </row>
    <row r="15785" spans="1:3" ht="14.5" x14ac:dyDescent="0.35">
      <c r="A15785" s="104" t="s">
        <v>1923</v>
      </c>
      <c r="B15785" s="1">
        <v>44322</v>
      </c>
      <c r="C15785">
        <v>12</v>
      </c>
    </row>
    <row r="15786" spans="1:3" ht="14.5" x14ac:dyDescent="0.35">
      <c r="A15786" s="104" t="s">
        <v>1450</v>
      </c>
      <c r="B15786" s="1">
        <v>44322</v>
      </c>
      <c r="C15786">
        <v>48</v>
      </c>
    </row>
    <row r="15787" spans="1:3" ht="14.5" x14ac:dyDescent="0.35">
      <c r="A15787" s="104" t="s">
        <v>1859</v>
      </c>
      <c r="B15787" s="1">
        <v>44322</v>
      </c>
      <c r="C15787">
        <v>16</v>
      </c>
    </row>
    <row r="15788" spans="1:3" ht="14.5" x14ac:dyDescent="0.35">
      <c r="A15788" s="104" t="s">
        <v>248</v>
      </c>
      <c r="B15788" s="1">
        <v>44322</v>
      </c>
      <c r="C15788">
        <v>4</v>
      </c>
    </row>
    <row r="15789" spans="1:3" ht="14.5" x14ac:dyDescent="0.35">
      <c r="A15789" s="104" t="s">
        <v>1373</v>
      </c>
      <c r="B15789" s="1">
        <v>44322</v>
      </c>
      <c r="C15789">
        <v>4</v>
      </c>
    </row>
    <row r="15790" spans="1:3" ht="14.5" x14ac:dyDescent="0.35">
      <c r="A15790" s="104" t="s">
        <v>2567</v>
      </c>
      <c r="B15790" s="1">
        <v>44322</v>
      </c>
      <c r="C15790">
        <v>12</v>
      </c>
    </row>
    <row r="15791" spans="1:3" ht="14.5" x14ac:dyDescent="0.35">
      <c r="A15791" s="104" t="s">
        <v>1709</v>
      </c>
      <c r="B15791" s="1">
        <v>44322</v>
      </c>
      <c r="C15791">
        <v>16</v>
      </c>
    </row>
    <row r="15792" spans="1:3" ht="14.5" x14ac:dyDescent="0.35">
      <c r="A15792" s="104" t="s">
        <v>1820</v>
      </c>
      <c r="B15792" s="1">
        <v>44322</v>
      </c>
      <c r="C15792">
        <v>24</v>
      </c>
    </row>
    <row r="15793" spans="1:3" ht="14.5" x14ac:dyDescent="0.35">
      <c r="A15793" s="104" t="s">
        <v>1927</v>
      </c>
      <c r="B15793" s="1">
        <v>44322</v>
      </c>
      <c r="C15793">
        <v>32</v>
      </c>
    </row>
    <row r="15794" spans="1:3" ht="14.5" x14ac:dyDescent="0.35">
      <c r="A15794" s="104" t="s">
        <v>1390</v>
      </c>
      <c r="B15794" s="1">
        <v>44322</v>
      </c>
      <c r="C15794">
        <v>32</v>
      </c>
    </row>
    <row r="15795" spans="1:3" ht="14.5" x14ac:dyDescent="0.35">
      <c r="A15795" s="104" t="s">
        <v>177</v>
      </c>
      <c r="B15795" s="1">
        <v>44322</v>
      </c>
      <c r="C15795">
        <v>32</v>
      </c>
    </row>
    <row r="15796" spans="1:3" ht="14.5" x14ac:dyDescent="0.35">
      <c r="A15796" s="104" t="s">
        <v>120</v>
      </c>
      <c r="B15796" s="1">
        <v>44322</v>
      </c>
      <c r="C15796">
        <v>16</v>
      </c>
    </row>
    <row r="15797" spans="1:3" ht="14.5" x14ac:dyDescent="0.35">
      <c r="A15797" s="104" t="s">
        <v>1405</v>
      </c>
      <c r="B15797" s="1">
        <v>44322</v>
      </c>
      <c r="C15797">
        <v>48</v>
      </c>
    </row>
    <row r="15798" spans="1:3" ht="14.5" x14ac:dyDescent="0.35">
      <c r="A15798" s="104" t="s">
        <v>1716</v>
      </c>
      <c r="B15798" s="1">
        <v>44322</v>
      </c>
      <c r="C15798">
        <v>4</v>
      </c>
    </row>
    <row r="15799" spans="1:3" ht="14.5" x14ac:dyDescent="0.35">
      <c r="A15799" s="104" t="s">
        <v>3073</v>
      </c>
      <c r="B15799" s="1">
        <v>44322</v>
      </c>
      <c r="C15799">
        <v>8</v>
      </c>
    </row>
    <row r="15800" spans="1:3" ht="14.5" x14ac:dyDescent="0.35">
      <c r="A15800" s="104" t="s">
        <v>3647</v>
      </c>
      <c r="B15800" s="1">
        <v>44322</v>
      </c>
      <c r="C15800">
        <v>8</v>
      </c>
    </row>
    <row r="15801" spans="1:3" ht="14.5" x14ac:dyDescent="0.35">
      <c r="A15801" s="104" t="s">
        <v>1618</v>
      </c>
      <c r="B15801" s="1">
        <v>44322</v>
      </c>
      <c r="C15801">
        <v>16</v>
      </c>
    </row>
    <row r="15802" spans="1:3" ht="14.5" x14ac:dyDescent="0.35">
      <c r="A15802" s="104" t="s">
        <v>4232</v>
      </c>
      <c r="B15802" s="1">
        <v>44322</v>
      </c>
      <c r="C15802">
        <v>2</v>
      </c>
    </row>
    <row r="15803" spans="1:3" ht="14.5" x14ac:dyDescent="0.35">
      <c r="A15803" s="104" t="s">
        <v>2880</v>
      </c>
      <c r="B15803" s="1">
        <v>44322</v>
      </c>
      <c r="C15803">
        <v>8</v>
      </c>
    </row>
    <row r="15804" spans="1:3" ht="14.5" x14ac:dyDescent="0.35">
      <c r="A15804" s="104" t="s">
        <v>2216</v>
      </c>
      <c r="B15804" s="1">
        <v>44322</v>
      </c>
      <c r="C15804">
        <v>8</v>
      </c>
    </row>
    <row r="15805" spans="1:3" ht="14.5" x14ac:dyDescent="0.35">
      <c r="A15805" s="104" t="s">
        <v>3951</v>
      </c>
      <c r="B15805" s="1">
        <v>44322</v>
      </c>
      <c r="C15805">
        <v>4</v>
      </c>
    </row>
    <row r="15806" spans="1:3" ht="14.5" x14ac:dyDescent="0.35">
      <c r="A15806" s="104" t="s">
        <v>3955</v>
      </c>
      <c r="B15806" s="1">
        <v>44322</v>
      </c>
      <c r="C15806">
        <v>16</v>
      </c>
    </row>
    <row r="15807" spans="1:3" ht="14.5" x14ac:dyDescent="0.35">
      <c r="A15807" s="104" t="s">
        <v>1491</v>
      </c>
      <c r="B15807" s="1">
        <v>44322</v>
      </c>
      <c r="C15807">
        <v>12</v>
      </c>
    </row>
    <row r="15808" spans="1:3" ht="14.5" x14ac:dyDescent="0.35">
      <c r="A15808" s="104" t="s">
        <v>1862</v>
      </c>
      <c r="B15808" s="1">
        <v>44322</v>
      </c>
      <c r="C15808">
        <v>16</v>
      </c>
    </row>
    <row r="15809" spans="1:3" ht="14.5" x14ac:dyDescent="0.35">
      <c r="A15809" s="104" t="s">
        <v>1864</v>
      </c>
      <c r="B15809" s="1">
        <v>44322</v>
      </c>
      <c r="C15809">
        <v>16</v>
      </c>
    </row>
    <row r="15810" spans="1:3" ht="14.5" x14ac:dyDescent="0.35">
      <c r="A15810" s="104" t="s">
        <v>1809</v>
      </c>
      <c r="B15810" s="1">
        <v>44322</v>
      </c>
      <c r="C15810">
        <v>8</v>
      </c>
    </row>
    <row r="15811" spans="1:3" ht="14.5" x14ac:dyDescent="0.35">
      <c r="A15811" s="104" t="s">
        <v>1880</v>
      </c>
      <c r="B15811" s="1">
        <v>44322</v>
      </c>
      <c r="C15811">
        <v>16</v>
      </c>
    </row>
    <row r="15812" spans="1:3" ht="14.5" x14ac:dyDescent="0.35">
      <c r="A15812" s="104" t="s">
        <v>1566</v>
      </c>
      <c r="B15812" s="1">
        <v>44322</v>
      </c>
      <c r="C15812">
        <v>16</v>
      </c>
    </row>
    <row r="15813" spans="1:3" ht="14.5" x14ac:dyDescent="0.35">
      <c r="A15813" s="104" t="s">
        <v>1442</v>
      </c>
      <c r="B15813" s="1">
        <v>44322</v>
      </c>
      <c r="C15813">
        <v>80</v>
      </c>
    </row>
    <row r="15814" spans="1:3" ht="14.5" x14ac:dyDescent="0.35">
      <c r="A15814" s="104" t="s">
        <v>1445</v>
      </c>
      <c r="B15814" s="1">
        <v>44322</v>
      </c>
      <c r="C15814">
        <v>24</v>
      </c>
    </row>
    <row r="15815" spans="1:3" ht="14.5" x14ac:dyDescent="0.35">
      <c r="A15815" s="104" t="s">
        <v>1547</v>
      </c>
      <c r="B15815" s="1">
        <v>44322</v>
      </c>
      <c r="C15815">
        <v>16</v>
      </c>
    </row>
    <row r="15816" spans="1:3" ht="14.5" x14ac:dyDescent="0.35">
      <c r="A15816" s="104" t="s">
        <v>1421</v>
      </c>
      <c r="B15816" s="1">
        <v>44322</v>
      </c>
      <c r="C15816">
        <v>80</v>
      </c>
    </row>
    <row r="15817" spans="1:3" ht="14.5" x14ac:dyDescent="0.35">
      <c r="A15817" s="104" t="s">
        <v>1421</v>
      </c>
      <c r="B15817" s="1">
        <v>44322</v>
      </c>
      <c r="C15817">
        <v>32</v>
      </c>
    </row>
    <row r="15818" spans="1:3" ht="14.5" x14ac:dyDescent="0.35">
      <c r="A15818" s="104" t="s">
        <v>1459</v>
      </c>
      <c r="B15818" s="1">
        <v>44322</v>
      </c>
      <c r="C15818">
        <v>12</v>
      </c>
    </row>
    <row r="15819" spans="1:3" ht="14.5" x14ac:dyDescent="0.35">
      <c r="A15819" s="104" t="s">
        <v>6</v>
      </c>
      <c r="B15819" s="1">
        <v>44322</v>
      </c>
      <c r="C15819">
        <v>1</v>
      </c>
    </row>
    <row r="15820" spans="1:3" ht="14.5" x14ac:dyDescent="0.35">
      <c r="A15820" s="104" t="s">
        <v>192</v>
      </c>
      <c r="B15820" s="1">
        <v>44322</v>
      </c>
      <c r="C15820">
        <v>12</v>
      </c>
    </row>
    <row r="15821" spans="1:3" ht="14.5" x14ac:dyDescent="0.35">
      <c r="A15821" s="104" t="s">
        <v>1346</v>
      </c>
      <c r="B15821" s="1">
        <v>44322</v>
      </c>
      <c r="C15821">
        <v>112</v>
      </c>
    </row>
    <row r="15822" spans="1:3" ht="14.5" x14ac:dyDescent="0.35">
      <c r="A15822" s="104" t="s">
        <v>1807</v>
      </c>
      <c r="B15822" s="1">
        <v>44322</v>
      </c>
      <c r="C15822">
        <v>20</v>
      </c>
    </row>
    <row r="15823" spans="1:3" ht="14.5" x14ac:dyDescent="0.35">
      <c r="A15823" s="104" t="s">
        <v>1314</v>
      </c>
      <c r="B15823" s="1">
        <v>44322</v>
      </c>
      <c r="C15823">
        <v>150</v>
      </c>
    </row>
    <row r="15824" spans="1:3" ht="14.5" x14ac:dyDescent="0.35">
      <c r="A15824" s="104" t="s">
        <v>3344</v>
      </c>
      <c r="B15824" s="1">
        <v>44322</v>
      </c>
      <c r="C15824">
        <v>1</v>
      </c>
    </row>
    <row r="15825" spans="1:3" ht="14.5" x14ac:dyDescent="0.35">
      <c r="A15825" s="104" t="s">
        <v>3453</v>
      </c>
      <c r="B15825" s="1">
        <v>44322</v>
      </c>
      <c r="C15825">
        <v>3</v>
      </c>
    </row>
    <row r="15826" spans="1:3" ht="14.5" x14ac:dyDescent="0.35">
      <c r="A15826" s="104" t="s">
        <v>3713</v>
      </c>
      <c r="B15826" s="1">
        <v>44322</v>
      </c>
      <c r="C15826">
        <v>6</v>
      </c>
    </row>
    <row r="15827" spans="1:3" ht="14.5" x14ac:dyDescent="0.35">
      <c r="A15827" s="105" t="s">
        <v>69</v>
      </c>
      <c r="B15827" s="1">
        <v>44322</v>
      </c>
      <c r="C15827">
        <v>2</v>
      </c>
    </row>
    <row r="15828" spans="1:3" ht="14.5" x14ac:dyDescent="0.35">
      <c r="A15828" s="105" t="s">
        <v>69</v>
      </c>
      <c r="B15828" s="1">
        <v>44322</v>
      </c>
      <c r="C15828">
        <v>2</v>
      </c>
    </row>
    <row r="15829" spans="1:3" ht="14.5" x14ac:dyDescent="0.35">
      <c r="A15829" s="105" t="s">
        <v>482</v>
      </c>
      <c r="B15829" s="1">
        <v>44322</v>
      </c>
      <c r="C15829">
        <v>4</v>
      </c>
    </row>
    <row r="15830" spans="1:3" ht="14.5" x14ac:dyDescent="0.35">
      <c r="A15830" s="105" t="s">
        <v>506</v>
      </c>
      <c r="B15830" s="1">
        <v>44322</v>
      </c>
      <c r="C15830">
        <v>6</v>
      </c>
    </row>
    <row r="15831" spans="1:3" ht="14.5" x14ac:dyDescent="0.35">
      <c r="A15831" s="105" t="s">
        <v>506</v>
      </c>
      <c r="B15831" s="1">
        <v>44322</v>
      </c>
      <c r="C15831">
        <v>2</v>
      </c>
    </row>
    <row r="15832" spans="1:3" ht="14.5" x14ac:dyDescent="0.35">
      <c r="A15832" s="105" t="s">
        <v>527</v>
      </c>
      <c r="B15832" s="1">
        <v>44322</v>
      </c>
      <c r="C15832">
        <v>14</v>
      </c>
    </row>
    <row r="15833" spans="1:3" ht="14.5" x14ac:dyDescent="0.35">
      <c r="A15833" s="105" t="s">
        <v>307</v>
      </c>
      <c r="B15833" s="1">
        <v>44322</v>
      </c>
      <c r="C15833">
        <v>1</v>
      </c>
    </row>
    <row r="15834" spans="1:3" ht="14.5" x14ac:dyDescent="0.35">
      <c r="A15834" s="105" t="s">
        <v>483</v>
      </c>
      <c r="B15834" s="1">
        <v>44322</v>
      </c>
      <c r="C15834">
        <v>2</v>
      </c>
    </row>
    <row r="15835" spans="1:3" ht="14.5" x14ac:dyDescent="0.35">
      <c r="A15835" s="105" t="s">
        <v>483</v>
      </c>
      <c r="B15835" s="1">
        <v>44322</v>
      </c>
      <c r="C15835">
        <v>1</v>
      </c>
    </row>
    <row r="15836" spans="1:3" ht="14.5" x14ac:dyDescent="0.35">
      <c r="A15836" s="105" t="s">
        <v>483</v>
      </c>
      <c r="B15836" s="1">
        <v>44322</v>
      </c>
      <c r="C15836">
        <v>9</v>
      </c>
    </row>
    <row r="15837" spans="1:3" ht="14.5" x14ac:dyDescent="0.35">
      <c r="A15837" s="105" t="s">
        <v>528</v>
      </c>
      <c r="B15837" s="1">
        <v>44322</v>
      </c>
      <c r="C15837">
        <v>4</v>
      </c>
    </row>
    <row r="15838" spans="1:3" ht="14.5" x14ac:dyDescent="0.35">
      <c r="A15838" s="105" t="s">
        <v>81</v>
      </c>
      <c r="B15838" s="1">
        <v>44322</v>
      </c>
      <c r="C15838">
        <v>2</v>
      </c>
    </row>
    <row r="15839" spans="1:3" ht="14.5" x14ac:dyDescent="0.35">
      <c r="A15839" s="105" t="s">
        <v>81</v>
      </c>
      <c r="B15839" s="1">
        <v>44322</v>
      </c>
      <c r="C15839">
        <v>2</v>
      </c>
    </row>
    <row r="15840" spans="1:3" ht="14.5" x14ac:dyDescent="0.35">
      <c r="A15840" s="105" t="s">
        <v>529</v>
      </c>
      <c r="B15840" s="1">
        <v>44322</v>
      </c>
      <c r="C15840">
        <v>2</v>
      </c>
    </row>
    <row r="15841" spans="1:3" ht="14.5" x14ac:dyDescent="0.35">
      <c r="A15841" s="104" t="s">
        <v>35</v>
      </c>
      <c r="B15841" s="1">
        <v>44322</v>
      </c>
      <c r="C15841">
        <v>1</v>
      </c>
    </row>
    <row r="15842" spans="1:3" ht="14.5" x14ac:dyDescent="0.35">
      <c r="A15842" s="104" t="s">
        <v>124</v>
      </c>
      <c r="B15842" s="1">
        <v>44322</v>
      </c>
      <c r="C15842">
        <v>1</v>
      </c>
    </row>
    <row r="15843" spans="1:3" ht="14.5" x14ac:dyDescent="0.35">
      <c r="A15843" s="104" t="s">
        <v>39</v>
      </c>
      <c r="B15843" s="1">
        <v>44322</v>
      </c>
      <c r="C15843">
        <v>1</v>
      </c>
    </row>
    <row r="15844" spans="1:3" ht="14.5" x14ac:dyDescent="0.35">
      <c r="A15844" s="104" t="s">
        <v>1356</v>
      </c>
      <c r="B15844" s="1">
        <v>44322</v>
      </c>
      <c r="C15844">
        <v>72</v>
      </c>
    </row>
    <row r="15845" spans="1:3" ht="14.5" x14ac:dyDescent="0.35">
      <c r="A15845" s="104" t="s">
        <v>1921</v>
      </c>
      <c r="B15845" s="1">
        <v>44322</v>
      </c>
      <c r="C15845">
        <v>16</v>
      </c>
    </row>
    <row r="15846" spans="1:3" ht="14.5" x14ac:dyDescent="0.35">
      <c r="A15846" s="104" t="s">
        <v>1362</v>
      </c>
      <c r="B15846" s="1">
        <v>44322</v>
      </c>
      <c r="C15846">
        <v>36</v>
      </c>
    </row>
    <row r="15847" spans="1:3" ht="14.5" x14ac:dyDescent="0.35">
      <c r="A15847" s="104" t="s">
        <v>1923</v>
      </c>
      <c r="B15847" s="1">
        <v>44322</v>
      </c>
      <c r="C15847">
        <v>1</v>
      </c>
    </row>
    <row r="15848" spans="1:3" ht="14.5" x14ac:dyDescent="0.35">
      <c r="A15848" s="104" t="s">
        <v>248</v>
      </c>
      <c r="B15848" s="1">
        <v>44322</v>
      </c>
      <c r="C15848">
        <v>32</v>
      </c>
    </row>
    <row r="15849" spans="1:3" ht="14.5" x14ac:dyDescent="0.35">
      <c r="A15849" s="104" t="s">
        <v>2567</v>
      </c>
      <c r="B15849" s="1">
        <v>44322</v>
      </c>
      <c r="C15849">
        <v>12</v>
      </c>
    </row>
    <row r="15850" spans="1:3" ht="14.5" x14ac:dyDescent="0.35">
      <c r="A15850" s="104" t="s">
        <v>1820</v>
      </c>
      <c r="B15850" s="1">
        <v>44322</v>
      </c>
      <c r="C15850">
        <v>8</v>
      </c>
    </row>
    <row r="15851" spans="1:3" ht="14.5" x14ac:dyDescent="0.35">
      <c r="A15851" s="104" t="s">
        <v>2184</v>
      </c>
      <c r="B15851" s="1">
        <v>44322</v>
      </c>
      <c r="C15851">
        <v>32</v>
      </c>
    </row>
    <row r="15852" spans="1:3" ht="14.5" x14ac:dyDescent="0.35">
      <c r="A15852" s="104" t="s">
        <v>3237</v>
      </c>
      <c r="B15852" s="1">
        <v>44322</v>
      </c>
      <c r="C15852">
        <v>8</v>
      </c>
    </row>
    <row r="15853" spans="1:3" ht="14.5" x14ac:dyDescent="0.35">
      <c r="A15853" s="104" t="s">
        <v>1396</v>
      </c>
      <c r="B15853" s="1">
        <v>44322</v>
      </c>
      <c r="C15853">
        <v>16</v>
      </c>
    </row>
    <row r="15854" spans="1:3" ht="14.5" x14ac:dyDescent="0.35">
      <c r="A15854" s="104" t="s">
        <v>3169</v>
      </c>
      <c r="B15854" s="1">
        <v>44322</v>
      </c>
      <c r="C15854">
        <v>12</v>
      </c>
    </row>
    <row r="15855" spans="1:3" ht="14.5" x14ac:dyDescent="0.35">
      <c r="A15855" s="104" t="s">
        <v>1400</v>
      </c>
      <c r="B15855" s="1">
        <v>44322</v>
      </c>
      <c r="C15855">
        <v>16</v>
      </c>
    </row>
    <row r="15856" spans="1:3" ht="14.5" x14ac:dyDescent="0.35">
      <c r="A15856" s="104" t="s">
        <v>271</v>
      </c>
      <c r="B15856" s="1">
        <v>44322</v>
      </c>
      <c r="C15856">
        <v>8</v>
      </c>
    </row>
    <row r="15857" spans="1:3" ht="14.5" x14ac:dyDescent="0.35">
      <c r="A15857" s="104" t="s">
        <v>282</v>
      </c>
      <c r="B15857" s="1">
        <v>44322</v>
      </c>
      <c r="C15857">
        <v>8</v>
      </c>
    </row>
    <row r="15858" spans="1:3" ht="14.5" x14ac:dyDescent="0.35">
      <c r="A15858" s="104" t="s">
        <v>530</v>
      </c>
      <c r="B15858" s="1">
        <v>44322</v>
      </c>
      <c r="C15858">
        <v>3</v>
      </c>
    </row>
    <row r="15859" spans="1:3" ht="14.5" x14ac:dyDescent="0.35">
      <c r="A15859" s="104" t="s">
        <v>2049</v>
      </c>
      <c r="B15859" s="1">
        <v>44322</v>
      </c>
      <c r="C15859">
        <v>2</v>
      </c>
    </row>
    <row r="15860" spans="1:3" ht="14.5" x14ac:dyDescent="0.35">
      <c r="A15860" s="104" t="s">
        <v>2553</v>
      </c>
      <c r="B15860" s="1">
        <v>44322</v>
      </c>
      <c r="C15860">
        <v>8</v>
      </c>
    </row>
    <row r="15861" spans="1:3" ht="14.5" x14ac:dyDescent="0.35">
      <c r="A15861" s="104" t="s">
        <v>3339</v>
      </c>
      <c r="B15861" s="1">
        <v>44322</v>
      </c>
      <c r="C15861">
        <v>8</v>
      </c>
    </row>
    <row r="15862" spans="1:3" ht="14.5" x14ac:dyDescent="0.35">
      <c r="A15862" s="104" t="s">
        <v>2814</v>
      </c>
      <c r="B15862" s="1">
        <v>44322</v>
      </c>
      <c r="C15862">
        <v>8</v>
      </c>
    </row>
    <row r="15863" spans="1:3" ht="14.5" x14ac:dyDescent="0.35">
      <c r="A15863" s="104" t="s">
        <v>2540</v>
      </c>
      <c r="B15863" s="1">
        <v>44322</v>
      </c>
      <c r="C15863">
        <v>2</v>
      </c>
    </row>
    <row r="15864" spans="1:3" ht="14.5" x14ac:dyDescent="0.35">
      <c r="A15864" s="104" t="s">
        <v>2734</v>
      </c>
      <c r="B15864" s="1">
        <v>44322</v>
      </c>
      <c r="C15864">
        <v>8</v>
      </c>
    </row>
    <row r="15865" spans="1:3" ht="14.5" x14ac:dyDescent="0.35">
      <c r="A15865" s="104" t="s">
        <v>1413</v>
      </c>
      <c r="B15865" s="1">
        <v>44322</v>
      </c>
      <c r="C15865">
        <v>6</v>
      </c>
    </row>
    <row r="15866" spans="1:3" ht="14.5" x14ac:dyDescent="0.35">
      <c r="A15866" s="104" t="s">
        <v>2227</v>
      </c>
      <c r="B15866" s="1">
        <v>44322</v>
      </c>
      <c r="C15866">
        <v>8</v>
      </c>
    </row>
    <row r="15867" spans="1:3" ht="14.5" x14ac:dyDescent="0.35">
      <c r="A15867" s="104" t="s">
        <v>3035</v>
      </c>
      <c r="B15867" s="1">
        <v>44322</v>
      </c>
      <c r="C15867">
        <v>8</v>
      </c>
    </row>
    <row r="15868" spans="1:3" ht="14.5" x14ac:dyDescent="0.35">
      <c r="A15868" s="104" t="s">
        <v>2664</v>
      </c>
      <c r="B15868" s="1">
        <v>44322</v>
      </c>
      <c r="C15868">
        <v>4</v>
      </c>
    </row>
    <row r="15869" spans="1:3" ht="14.5" x14ac:dyDescent="0.35">
      <c r="A15869" s="104" t="s">
        <v>1922</v>
      </c>
      <c r="B15869" s="1">
        <v>44322</v>
      </c>
      <c r="C15869">
        <v>8</v>
      </c>
    </row>
    <row r="15870" spans="1:3" ht="14.5" x14ac:dyDescent="0.35">
      <c r="A15870" s="104" t="s">
        <v>1949</v>
      </c>
      <c r="B15870" s="1">
        <v>44322</v>
      </c>
      <c r="C15870">
        <v>4</v>
      </c>
    </row>
    <row r="15871" spans="1:3" ht="14.5" x14ac:dyDescent="0.35">
      <c r="A15871" s="104" t="s">
        <v>1953</v>
      </c>
      <c r="B15871" s="1">
        <v>44322</v>
      </c>
      <c r="C15871">
        <v>4</v>
      </c>
    </row>
    <row r="15872" spans="1:3" ht="14.5" x14ac:dyDescent="0.35">
      <c r="A15872" s="104" t="s">
        <v>1548</v>
      </c>
      <c r="B15872" s="1">
        <v>44322</v>
      </c>
      <c r="C15872">
        <v>4</v>
      </c>
    </row>
    <row r="15873" spans="1:3" ht="14.5" x14ac:dyDescent="0.35">
      <c r="A15873" s="104" t="s">
        <v>2898</v>
      </c>
      <c r="B15873" s="1">
        <v>44322</v>
      </c>
      <c r="C15873">
        <v>12</v>
      </c>
    </row>
    <row r="15874" spans="1:3" ht="14.5" x14ac:dyDescent="0.35">
      <c r="A15874" s="104" t="s">
        <v>4083</v>
      </c>
      <c r="B15874" s="1">
        <v>44322</v>
      </c>
      <c r="C15874">
        <v>16</v>
      </c>
    </row>
    <row r="15875" spans="1:3" ht="14.5" x14ac:dyDescent="0.35">
      <c r="A15875" s="104" t="s">
        <v>1968</v>
      </c>
      <c r="B15875" s="1">
        <v>44322</v>
      </c>
      <c r="C15875">
        <v>4</v>
      </c>
    </row>
    <row r="15876" spans="1:3" ht="14.5" x14ac:dyDescent="0.35">
      <c r="A15876" s="104" t="s">
        <v>1570</v>
      </c>
      <c r="B15876" s="1">
        <v>44322</v>
      </c>
      <c r="C15876">
        <v>12</v>
      </c>
    </row>
    <row r="15877" spans="1:3" ht="14.5" x14ac:dyDescent="0.35">
      <c r="A15877" s="104" t="s">
        <v>1448</v>
      </c>
      <c r="B15877" s="1">
        <v>44322</v>
      </c>
      <c r="C15877">
        <v>2</v>
      </c>
    </row>
    <row r="15878" spans="1:3" ht="14.5" x14ac:dyDescent="0.35">
      <c r="A15878" s="104" t="s">
        <v>1656</v>
      </c>
      <c r="B15878" s="1">
        <v>44322</v>
      </c>
      <c r="C15878">
        <v>16</v>
      </c>
    </row>
    <row r="15879" spans="1:3" ht="14.5" x14ac:dyDescent="0.35">
      <c r="A15879" s="104" t="s">
        <v>2680</v>
      </c>
      <c r="B15879" s="1">
        <v>44322</v>
      </c>
      <c r="C15879">
        <v>4</v>
      </c>
    </row>
    <row r="15880" spans="1:3" ht="14.5" x14ac:dyDescent="0.35">
      <c r="A15880" s="104" t="s">
        <v>64</v>
      </c>
      <c r="B15880" s="1">
        <v>44322</v>
      </c>
      <c r="C15880">
        <v>6</v>
      </c>
    </row>
    <row r="15881" spans="1:3" ht="14.5" x14ac:dyDescent="0.35">
      <c r="A15881" s="104" t="s">
        <v>1456</v>
      </c>
      <c r="B15881" s="1">
        <v>44322</v>
      </c>
      <c r="C15881">
        <v>8</v>
      </c>
    </row>
    <row r="15882" spans="1:3" ht="14.5" x14ac:dyDescent="0.35">
      <c r="A15882" s="104" t="s">
        <v>1459</v>
      </c>
      <c r="B15882" s="1">
        <v>44322</v>
      </c>
      <c r="C15882">
        <v>16</v>
      </c>
    </row>
    <row r="15883" spans="1:3" ht="14.5" x14ac:dyDescent="0.35">
      <c r="A15883" s="104" t="s">
        <v>1455</v>
      </c>
      <c r="B15883" s="1">
        <v>44322</v>
      </c>
      <c r="C15883">
        <v>16</v>
      </c>
    </row>
    <row r="15884" spans="1:3" ht="14.5" x14ac:dyDescent="0.35">
      <c r="A15884" s="104" t="s">
        <v>1646</v>
      </c>
      <c r="B15884" s="1">
        <v>44322</v>
      </c>
      <c r="C15884">
        <v>16</v>
      </c>
    </row>
    <row r="15885" spans="1:3" ht="14.5" x14ac:dyDescent="0.35">
      <c r="A15885" s="104" t="s">
        <v>1470</v>
      </c>
      <c r="B15885" s="1">
        <v>44322</v>
      </c>
      <c r="C15885">
        <v>6</v>
      </c>
    </row>
    <row r="15886" spans="1:3" ht="14.5" x14ac:dyDescent="0.35">
      <c r="A15886" s="104" t="s">
        <v>1324</v>
      </c>
      <c r="B15886" s="1">
        <v>44322</v>
      </c>
      <c r="C15886">
        <v>172</v>
      </c>
    </row>
    <row r="15887" spans="1:3" ht="14.5" x14ac:dyDescent="0.35">
      <c r="A15887" s="104" t="s">
        <v>1730</v>
      </c>
      <c r="B15887" s="1">
        <v>44322</v>
      </c>
      <c r="C15887">
        <v>1</v>
      </c>
    </row>
    <row r="15888" spans="1:3" ht="14.5" x14ac:dyDescent="0.35">
      <c r="A15888" s="104" t="s">
        <v>3465</v>
      </c>
      <c r="B15888" s="1">
        <v>44322</v>
      </c>
      <c r="C15888">
        <v>12</v>
      </c>
    </row>
    <row r="15889" spans="1:3" ht="14.5" x14ac:dyDescent="0.35">
      <c r="A15889" s="104" t="s">
        <v>1812</v>
      </c>
      <c r="B15889" s="1">
        <v>44322</v>
      </c>
      <c r="C15889">
        <v>100</v>
      </c>
    </row>
    <row r="15890" spans="1:3" ht="14.5" x14ac:dyDescent="0.35">
      <c r="A15890" s="104" t="s">
        <v>2357</v>
      </c>
      <c r="B15890" s="1">
        <v>44322</v>
      </c>
      <c r="C15890">
        <v>36</v>
      </c>
    </row>
    <row r="15891" spans="1:3" ht="14.5" x14ac:dyDescent="0.35">
      <c r="A15891" s="104" t="s">
        <v>3066</v>
      </c>
      <c r="B15891" s="1">
        <v>44322</v>
      </c>
      <c r="C15891">
        <v>1</v>
      </c>
    </row>
    <row r="15892" spans="1:3" ht="14.5" x14ac:dyDescent="0.35">
      <c r="A15892" s="104" t="s">
        <v>2303</v>
      </c>
      <c r="B15892" s="1">
        <v>44322</v>
      </c>
      <c r="C15892">
        <v>2</v>
      </c>
    </row>
    <row r="15893" spans="1:3" ht="14.5" x14ac:dyDescent="0.35">
      <c r="A15893" s="104" t="s">
        <v>3059</v>
      </c>
      <c r="B15893" s="1">
        <v>44322</v>
      </c>
      <c r="C15893">
        <v>2</v>
      </c>
    </row>
    <row r="15894" spans="1:3" ht="14.5" x14ac:dyDescent="0.35">
      <c r="A15894" s="104" t="s">
        <v>1827</v>
      </c>
      <c r="B15894" s="1">
        <v>44322</v>
      </c>
      <c r="C15894">
        <v>196</v>
      </c>
    </row>
    <row r="15895" spans="1:3" ht="14.5" x14ac:dyDescent="0.35">
      <c r="A15895" s="104" t="s">
        <v>1956</v>
      </c>
      <c r="B15895" s="1">
        <v>44322</v>
      </c>
      <c r="C15895">
        <v>128</v>
      </c>
    </row>
    <row r="15896" spans="1:3" ht="14.5" x14ac:dyDescent="0.35">
      <c r="A15896" s="104" t="s">
        <v>1956</v>
      </c>
      <c r="B15896" s="1">
        <v>44322</v>
      </c>
      <c r="C15896">
        <v>76</v>
      </c>
    </row>
    <row r="15897" spans="1:3" ht="14.5" x14ac:dyDescent="0.35">
      <c r="A15897" s="104" t="s">
        <v>1618</v>
      </c>
      <c r="B15897" s="1">
        <v>44322</v>
      </c>
      <c r="C15897">
        <v>152</v>
      </c>
    </row>
    <row r="15898" spans="1:3" ht="14.5" x14ac:dyDescent="0.35">
      <c r="A15898" s="104" t="s">
        <v>4258</v>
      </c>
      <c r="B15898" s="1">
        <v>44322</v>
      </c>
      <c r="C15898">
        <v>8</v>
      </c>
    </row>
    <row r="15899" spans="1:3" ht="14.5" x14ac:dyDescent="0.35">
      <c r="A15899" s="104" t="s">
        <v>1542</v>
      </c>
      <c r="B15899" s="1">
        <v>44322</v>
      </c>
      <c r="C15899">
        <v>400</v>
      </c>
    </row>
    <row r="15900" spans="1:3" ht="14.5" x14ac:dyDescent="0.35">
      <c r="A15900" s="104" t="s">
        <v>1361</v>
      </c>
      <c r="B15900" s="1">
        <v>44322</v>
      </c>
      <c r="C15900">
        <v>1000</v>
      </c>
    </row>
    <row r="15901" spans="1:3" ht="14.5" x14ac:dyDescent="0.35">
      <c r="A15901" s="104" t="s">
        <v>1812</v>
      </c>
      <c r="B15901" s="1">
        <v>44322</v>
      </c>
      <c r="C15901">
        <v>50</v>
      </c>
    </row>
    <row r="15902" spans="1:3" ht="14.5" x14ac:dyDescent="0.35">
      <c r="A15902" s="104" t="s">
        <v>1545</v>
      </c>
      <c r="B15902" s="1">
        <v>44322</v>
      </c>
      <c r="C15902">
        <v>500</v>
      </c>
    </row>
    <row r="15903" spans="1:3" ht="14.5" x14ac:dyDescent="0.35">
      <c r="A15903" s="104" t="s">
        <v>3223</v>
      </c>
      <c r="B15903" s="1">
        <v>44322</v>
      </c>
      <c r="C15903">
        <v>3</v>
      </c>
    </row>
    <row r="15904" spans="1:3" ht="14.5" x14ac:dyDescent="0.35">
      <c r="A15904" s="104" t="s">
        <v>2330</v>
      </c>
      <c r="B15904" s="1">
        <v>44322</v>
      </c>
      <c r="C15904">
        <v>36</v>
      </c>
    </row>
    <row r="15905" spans="1:3" ht="14.5" x14ac:dyDescent="0.35">
      <c r="A15905" s="104" t="s">
        <v>1827</v>
      </c>
      <c r="B15905" s="1">
        <v>44322</v>
      </c>
      <c r="C15905">
        <v>252</v>
      </c>
    </row>
    <row r="15906" spans="1:3" ht="14.5" x14ac:dyDescent="0.35">
      <c r="A15906" s="104" t="s">
        <v>2281</v>
      </c>
      <c r="B15906" s="1">
        <v>44322</v>
      </c>
      <c r="C15906">
        <v>92</v>
      </c>
    </row>
    <row r="15907" spans="1:3" ht="14.5" x14ac:dyDescent="0.35">
      <c r="A15907" s="104" t="s">
        <v>2266</v>
      </c>
      <c r="B15907" s="1">
        <v>44322</v>
      </c>
      <c r="C15907">
        <v>44</v>
      </c>
    </row>
    <row r="15908" spans="1:3" ht="14.5" x14ac:dyDescent="0.35">
      <c r="A15908" s="104" t="s">
        <v>2266</v>
      </c>
      <c r="B15908" s="1">
        <v>44322</v>
      </c>
      <c r="C15908">
        <v>28</v>
      </c>
    </row>
    <row r="15909" spans="1:3" ht="14.5" x14ac:dyDescent="0.35">
      <c r="A15909" s="104" t="s">
        <v>2384</v>
      </c>
      <c r="B15909" s="1">
        <v>44322</v>
      </c>
      <c r="C15909">
        <v>64</v>
      </c>
    </row>
    <row r="15910" spans="1:3" ht="14.5" x14ac:dyDescent="0.35">
      <c r="A15910" s="104" t="s">
        <v>2289</v>
      </c>
      <c r="B15910" s="1">
        <v>44322</v>
      </c>
      <c r="C15910">
        <v>68</v>
      </c>
    </row>
    <row r="15911" spans="1:3" ht="14.5" x14ac:dyDescent="0.35">
      <c r="A15911" s="104" t="s">
        <v>4259</v>
      </c>
      <c r="B15911" s="1">
        <v>44322</v>
      </c>
      <c r="C15911">
        <v>4</v>
      </c>
    </row>
    <row r="15912" spans="1:3" ht="14.5" x14ac:dyDescent="0.35">
      <c r="A15912" s="104" t="s">
        <v>3822</v>
      </c>
      <c r="B15912" s="1">
        <v>44322</v>
      </c>
      <c r="C15912">
        <v>52</v>
      </c>
    </row>
    <row r="15913" spans="1:3" ht="14.5" x14ac:dyDescent="0.35">
      <c r="A15913" s="104" t="s">
        <v>1618</v>
      </c>
      <c r="B15913" s="1">
        <v>44322</v>
      </c>
      <c r="C15913">
        <v>304</v>
      </c>
    </row>
    <row r="15914" spans="1:3" ht="14.5" x14ac:dyDescent="0.35">
      <c r="A15914" s="104" t="s">
        <v>556</v>
      </c>
      <c r="B15914" s="1">
        <v>44322</v>
      </c>
      <c r="C15914">
        <v>2</v>
      </c>
    </row>
    <row r="15915" spans="1:3" ht="14.5" x14ac:dyDescent="0.35">
      <c r="A15915" s="104" t="s">
        <v>4260</v>
      </c>
      <c r="B15915" s="1">
        <v>44322</v>
      </c>
      <c r="C15915">
        <v>28</v>
      </c>
    </row>
    <row r="15916" spans="1:3" ht="14.5" x14ac:dyDescent="0.35">
      <c r="A15916" s="104" t="s">
        <v>1842</v>
      </c>
      <c r="B15916" s="1">
        <v>44322</v>
      </c>
      <c r="C15916">
        <v>100</v>
      </c>
    </row>
    <row r="15917" spans="1:3" ht="14.5" x14ac:dyDescent="0.35">
      <c r="A15917" s="104" t="s">
        <v>1842</v>
      </c>
      <c r="B15917" s="1">
        <v>44322</v>
      </c>
      <c r="C15917">
        <v>100</v>
      </c>
    </row>
    <row r="15918" spans="1:3" ht="14.5" x14ac:dyDescent="0.35">
      <c r="A15918" s="104" t="s">
        <v>1625</v>
      </c>
      <c r="B15918" s="1">
        <v>44322</v>
      </c>
      <c r="C15918">
        <v>150</v>
      </c>
    </row>
    <row r="15919" spans="1:3" ht="14.5" x14ac:dyDescent="0.35">
      <c r="A15919" s="104" t="s">
        <v>111</v>
      </c>
      <c r="B15919" s="1">
        <v>44322</v>
      </c>
      <c r="C15919">
        <v>5</v>
      </c>
    </row>
    <row r="15920" spans="1:3" ht="14.5" x14ac:dyDescent="0.35">
      <c r="A15920" s="104" t="s">
        <v>183</v>
      </c>
      <c r="B15920" s="1">
        <v>44322</v>
      </c>
      <c r="C15920">
        <v>4</v>
      </c>
    </row>
    <row r="15921" spans="1:3" ht="14.5" x14ac:dyDescent="0.35">
      <c r="A15921" s="104" t="s">
        <v>183</v>
      </c>
      <c r="B15921" s="1">
        <v>44322</v>
      </c>
      <c r="C15921">
        <v>6</v>
      </c>
    </row>
    <row r="15922" spans="1:3" ht="14.5" x14ac:dyDescent="0.35">
      <c r="A15922" s="104" t="s">
        <v>374</v>
      </c>
      <c r="B15922" s="1">
        <v>44322</v>
      </c>
      <c r="C15922">
        <v>5</v>
      </c>
    </row>
    <row r="15923" spans="1:3" ht="14.5" x14ac:dyDescent="0.35">
      <c r="A15923" s="104" t="s">
        <v>342</v>
      </c>
      <c r="B15923" s="1">
        <v>44322</v>
      </c>
      <c r="C15923">
        <v>10</v>
      </c>
    </row>
    <row r="15924" spans="1:3" ht="14.5" x14ac:dyDescent="0.35">
      <c r="A15924" s="104" t="s">
        <v>910</v>
      </c>
      <c r="B15924" s="1">
        <v>44322</v>
      </c>
      <c r="C15924">
        <v>5</v>
      </c>
    </row>
    <row r="15925" spans="1:3" ht="14.5" x14ac:dyDescent="0.35">
      <c r="A15925" s="104" t="s">
        <v>784</v>
      </c>
      <c r="B15925" s="1">
        <v>44322</v>
      </c>
      <c r="C15925">
        <v>5</v>
      </c>
    </row>
    <row r="15926" spans="1:3" ht="14.5" x14ac:dyDescent="0.35">
      <c r="A15926" s="104" t="s">
        <v>112</v>
      </c>
      <c r="B15926" s="1">
        <v>44322</v>
      </c>
      <c r="C15926">
        <v>5</v>
      </c>
    </row>
    <row r="15927" spans="1:3" ht="14.5" x14ac:dyDescent="0.35">
      <c r="A15927" s="104" t="s">
        <v>2035</v>
      </c>
      <c r="B15927" s="1">
        <v>44322</v>
      </c>
      <c r="C15927">
        <v>56</v>
      </c>
    </row>
    <row r="15928" spans="1:3" ht="14.5" x14ac:dyDescent="0.35">
      <c r="A15928" s="104" t="s">
        <v>2797</v>
      </c>
      <c r="B15928" s="1">
        <v>44322</v>
      </c>
      <c r="C15928">
        <v>16</v>
      </c>
    </row>
    <row r="15929" spans="1:3" ht="14.5" x14ac:dyDescent="0.35">
      <c r="A15929" s="104" t="s">
        <v>1752</v>
      </c>
      <c r="B15929" s="1">
        <v>44322</v>
      </c>
      <c r="C15929">
        <v>24</v>
      </c>
    </row>
    <row r="15930" spans="1:3" ht="14.5" x14ac:dyDescent="0.35">
      <c r="A15930" s="104" t="s">
        <v>2228</v>
      </c>
      <c r="B15930" s="1">
        <v>44322</v>
      </c>
      <c r="C15930">
        <v>2</v>
      </c>
    </row>
    <row r="15931" spans="1:3" ht="14.5" x14ac:dyDescent="0.35">
      <c r="A15931" s="104" t="s">
        <v>1680</v>
      </c>
      <c r="B15931" s="1">
        <v>44322</v>
      </c>
      <c r="C15931">
        <v>8</v>
      </c>
    </row>
    <row r="15932" spans="1:3" ht="14.5" x14ac:dyDescent="0.35">
      <c r="A15932" s="104" t="s">
        <v>1586</v>
      </c>
      <c r="B15932" s="1">
        <v>44322</v>
      </c>
      <c r="C15932">
        <v>4</v>
      </c>
    </row>
    <row r="15933" spans="1:3" ht="14.5" x14ac:dyDescent="0.35">
      <c r="A15933" s="104" t="s">
        <v>1862</v>
      </c>
      <c r="B15933" s="1">
        <v>44322</v>
      </c>
      <c r="C15933">
        <v>4</v>
      </c>
    </row>
    <row r="15934" spans="1:3" ht="14.5" x14ac:dyDescent="0.35">
      <c r="A15934" s="104" t="s">
        <v>3436</v>
      </c>
      <c r="B15934" s="1">
        <v>44322</v>
      </c>
      <c r="C15934">
        <v>4</v>
      </c>
    </row>
    <row r="15935" spans="1:3" ht="14.5" x14ac:dyDescent="0.35">
      <c r="A15935" s="104" t="s">
        <v>2044</v>
      </c>
      <c r="B15935" s="1">
        <v>44322</v>
      </c>
      <c r="C15935">
        <v>16</v>
      </c>
    </row>
    <row r="15936" spans="1:3" ht="14.5" x14ac:dyDescent="0.35">
      <c r="A15936" s="104" t="s">
        <v>1444</v>
      </c>
      <c r="B15936" s="1">
        <v>44322</v>
      </c>
      <c r="C15936">
        <v>32</v>
      </c>
    </row>
    <row r="15937" spans="1:3" ht="14.5" x14ac:dyDescent="0.35">
      <c r="A15937" s="104" t="s">
        <v>1588</v>
      </c>
      <c r="B15937" s="1">
        <v>44322</v>
      </c>
      <c r="C15937">
        <v>16</v>
      </c>
    </row>
    <row r="15938" spans="1:3" ht="14.5" x14ac:dyDescent="0.35">
      <c r="A15938" s="104" t="s">
        <v>2057</v>
      </c>
      <c r="B15938" s="1">
        <v>44322</v>
      </c>
      <c r="C15938">
        <v>16</v>
      </c>
    </row>
    <row r="15939" spans="1:3" ht="14.5" x14ac:dyDescent="0.35">
      <c r="A15939" s="104" t="s">
        <v>1571</v>
      </c>
      <c r="B15939" s="1">
        <v>44322</v>
      </c>
      <c r="C15939">
        <v>32</v>
      </c>
    </row>
    <row r="15940" spans="1:3" ht="14.5" x14ac:dyDescent="0.35">
      <c r="A15940" s="104" t="s">
        <v>1656</v>
      </c>
      <c r="B15940" s="1">
        <v>44322</v>
      </c>
      <c r="C15940">
        <v>64</v>
      </c>
    </row>
    <row r="15941" spans="1:3" ht="14.5" x14ac:dyDescent="0.35">
      <c r="A15941" s="104" t="s">
        <v>1431</v>
      </c>
      <c r="B15941" s="1">
        <v>44322</v>
      </c>
      <c r="C15941">
        <v>64</v>
      </c>
    </row>
    <row r="15942" spans="1:3" ht="14.5" x14ac:dyDescent="0.35">
      <c r="A15942" s="104" t="s">
        <v>1346</v>
      </c>
      <c r="B15942" s="1">
        <v>44322</v>
      </c>
      <c r="C15942">
        <v>16</v>
      </c>
    </row>
    <row r="15943" spans="1:3" ht="14.5" x14ac:dyDescent="0.35">
      <c r="A15943" s="104" t="s">
        <v>1682</v>
      </c>
      <c r="B15943" s="1">
        <v>44322</v>
      </c>
      <c r="C15943">
        <v>5</v>
      </c>
    </row>
    <row r="15944" spans="1:3" ht="14.5" x14ac:dyDescent="0.35">
      <c r="A15944" s="104" t="s">
        <v>2177</v>
      </c>
      <c r="B15944" s="1">
        <v>44322</v>
      </c>
      <c r="C15944">
        <v>10</v>
      </c>
    </row>
    <row r="15945" spans="1:3" ht="14.5" x14ac:dyDescent="0.35">
      <c r="A15945" s="104" t="s">
        <v>2066</v>
      </c>
      <c r="B15945" s="1">
        <v>44322</v>
      </c>
      <c r="C15945">
        <v>50</v>
      </c>
    </row>
    <row r="15946" spans="1:3" ht="14.5" x14ac:dyDescent="0.35">
      <c r="A15946" s="104" t="s">
        <v>2124</v>
      </c>
      <c r="B15946" s="1">
        <v>44322</v>
      </c>
      <c r="C15946">
        <v>100</v>
      </c>
    </row>
    <row r="15947" spans="1:3" ht="14.5" x14ac:dyDescent="0.35">
      <c r="A15947" s="104" t="s">
        <v>2124</v>
      </c>
      <c r="B15947" s="1">
        <v>44322</v>
      </c>
      <c r="C15947">
        <v>100</v>
      </c>
    </row>
    <row r="15948" spans="1:3" ht="14.5" x14ac:dyDescent="0.35">
      <c r="A15948" s="104" t="s">
        <v>1702</v>
      </c>
      <c r="B15948" s="1">
        <v>44322</v>
      </c>
      <c r="C15948">
        <v>400</v>
      </c>
    </row>
    <row r="15949" spans="1:3" ht="14.5" x14ac:dyDescent="0.35">
      <c r="A15949" s="104" t="s">
        <v>2505</v>
      </c>
      <c r="B15949" s="1">
        <v>44322</v>
      </c>
      <c r="C15949">
        <v>100</v>
      </c>
    </row>
    <row r="15950" spans="1:3" ht="14.5" x14ac:dyDescent="0.35">
      <c r="A15950" s="104" t="s">
        <v>2545</v>
      </c>
      <c r="B15950" s="1">
        <v>44322</v>
      </c>
      <c r="C15950">
        <v>16</v>
      </c>
    </row>
    <row r="15951" spans="1:3" ht="14.5" x14ac:dyDescent="0.35">
      <c r="A15951" s="104" t="s">
        <v>2228</v>
      </c>
      <c r="B15951" s="1">
        <v>44322</v>
      </c>
      <c r="C15951">
        <v>4</v>
      </c>
    </row>
    <row r="15952" spans="1:3" ht="14.5" x14ac:dyDescent="0.35">
      <c r="A15952" s="104" t="s">
        <v>1659</v>
      </c>
      <c r="B15952" s="1">
        <v>44322</v>
      </c>
      <c r="C15952">
        <v>32</v>
      </c>
    </row>
    <row r="15953" spans="1:3" ht="14.5" x14ac:dyDescent="0.35">
      <c r="A15953" s="104" t="s">
        <v>3051</v>
      </c>
      <c r="B15953" s="1">
        <v>44322</v>
      </c>
      <c r="C15953">
        <v>3</v>
      </c>
    </row>
    <row r="15954" spans="1:3" ht="14.5" x14ac:dyDescent="0.35">
      <c r="A15954" s="104" t="s">
        <v>4261</v>
      </c>
      <c r="B15954" s="1">
        <v>44322</v>
      </c>
      <c r="C15954">
        <v>2</v>
      </c>
    </row>
    <row r="15955" spans="1:3" ht="14.5" x14ac:dyDescent="0.35">
      <c r="A15955" s="104" t="s">
        <v>2785</v>
      </c>
      <c r="B15955" s="1">
        <v>44322</v>
      </c>
      <c r="C15955">
        <v>1</v>
      </c>
    </row>
    <row r="15956" spans="1:3" ht="14.5" x14ac:dyDescent="0.35">
      <c r="A15956" s="104" t="s">
        <v>3052</v>
      </c>
      <c r="B15956" s="1">
        <v>44322</v>
      </c>
      <c r="C15956">
        <v>2</v>
      </c>
    </row>
    <row r="15957" spans="1:3" ht="14.5" x14ac:dyDescent="0.35">
      <c r="A15957" s="104" t="s">
        <v>3053</v>
      </c>
      <c r="B15957" s="1">
        <v>44322</v>
      </c>
      <c r="C15957">
        <v>4</v>
      </c>
    </row>
    <row r="15958" spans="1:3" ht="14.5" x14ac:dyDescent="0.35">
      <c r="A15958" s="104" t="s">
        <v>2361</v>
      </c>
      <c r="B15958" s="1">
        <v>44322</v>
      </c>
      <c r="C15958">
        <v>3</v>
      </c>
    </row>
    <row r="15959" spans="1:3" ht="14.5" x14ac:dyDescent="0.35">
      <c r="A15959" s="104" t="s">
        <v>3055</v>
      </c>
      <c r="B15959" s="1">
        <v>44322</v>
      </c>
      <c r="C15959">
        <v>2</v>
      </c>
    </row>
    <row r="15960" spans="1:3" ht="14.5" x14ac:dyDescent="0.35">
      <c r="A15960" s="104" t="s">
        <v>3662</v>
      </c>
      <c r="B15960" s="1">
        <v>44322</v>
      </c>
      <c r="C15960">
        <v>1</v>
      </c>
    </row>
    <row r="15961" spans="1:3" ht="14.5" x14ac:dyDescent="0.35">
      <c r="A15961" s="104" t="s">
        <v>1298</v>
      </c>
      <c r="B15961" s="1">
        <v>44322</v>
      </c>
      <c r="C15961">
        <v>4</v>
      </c>
    </row>
    <row r="15962" spans="1:3" ht="14.5" x14ac:dyDescent="0.35">
      <c r="A15962" s="104" t="s">
        <v>3232</v>
      </c>
      <c r="B15962" s="1">
        <v>44322</v>
      </c>
      <c r="C15962">
        <v>3</v>
      </c>
    </row>
    <row r="15963" spans="1:3" ht="14.5" x14ac:dyDescent="0.35">
      <c r="A15963" s="104" t="s">
        <v>1510</v>
      </c>
      <c r="B15963" s="1">
        <v>44322</v>
      </c>
      <c r="C15963">
        <v>7</v>
      </c>
    </row>
    <row r="15964" spans="1:3" ht="14.5" x14ac:dyDescent="0.35">
      <c r="A15964" s="104" t="s">
        <v>2241</v>
      </c>
      <c r="B15964" s="1">
        <v>44322</v>
      </c>
      <c r="C15964">
        <v>2</v>
      </c>
    </row>
    <row r="15965" spans="1:3" ht="14.5" x14ac:dyDescent="0.35">
      <c r="A15965" s="104" t="s">
        <v>1587</v>
      </c>
      <c r="B15965" s="1">
        <v>44322</v>
      </c>
      <c r="C15965">
        <v>6</v>
      </c>
    </row>
    <row r="15966" spans="1:3" ht="14.5" x14ac:dyDescent="0.35">
      <c r="A15966" s="104" t="s">
        <v>1845</v>
      </c>
      <c r="B15966" s="1">
        <v>44322</v>
      </c>
      <c r="C15966">
        <v>1</v>
      </c>
    </row>
    <row r="15967" spans="1:3" ht="14.5" x14ac:dyDescent="0.35">
      <c r="A15967" s="104" t="s">
        <v>1642</v>
      </c>
      <c r="B15967" s="1">
        <v>44322</v>
      </c>
      <c r="C15967">
        <v>8</v>
      </c>
    </row>
    <row r="15968" spans="1:3" ht="14.5" x14ac:dyDescent="0.35">
      <c r="A15968" s="104" t="s">
        <v>1696</v>
      </c>
      <c r="B15968" s="1">
        <v>44322</v>
      </c>
      <c r="C15968">
        <v>25</v>
      </c>
    </row>
    <row r="15969" spans="1:3" ht="14.5" x14ac:dyDescent="0.35">
      <c r="A15969" s="104" t="s">
        <v>1418</v>
      </c>
      <c r="B15969" s="1">
        <v>44322</v>
      </c>
      <c r="C15969">
        <v>160</v>
      </c>
    </row>
    <row r="15970" spans="1:3" ht="14.5" x14ac:dyDescent="0.35">
      <c r="A15970" s="104" t="s">
        <v>1368</v>
      </c>
      <c r="B15970" s="1">
        <v>44322</v>
      </c>
      <c r="C15970">
        <v>400</v>
      </c>
    </row>
    <row r="15971" spans="1:3" ht="14.5" x14ac:dyDescent="0.35">
      <c r="A15971" s="104" t="s">
        <v>1368</v>
      </c>
      <c r="B15971" s="1">
        <v>44322</v>
      </c>
      <c r="C15971">
        <v>200</v>
      </c>
    </row>
    <row r="15972" spans="1:3" ht="14.5" x14ac:dyDescent="0.35">
      <c r="A15972" s="104" t="s">
        <v>1359</v>
      </c>
      <c r="B15972" s="1">
        <v>44322</v>
      </c>
      <c r="C15972">
        <v>200</v>
      </c>
    </row>
    <row r="15973" spans="1:3" ht="14.5" x14ac:dyDescent="0.35">
      <c r="A15973" s="104" t="s">
        <v>3344</v>
      </c>
      <c r="B15973" s="1">
        <v>44322</v>
      </c>
      <c r="C15973">
        <v>1</v>
      </c>
    </row>
    <row r="15974" spans="1:3" ht="14.5" x14ac:dyDescent="0.35">
      <c r="A15974" s="104" t="s">
        <v>1348</v>
      </c>
      <c r="B15974" s="1">
        <v>44322</v>
      </c>
      <c r="C15974">
        <v>100</v>
      </c>
    </row>
    <row r="15975" spans="1:3" ht="14.5" x14ac:dyDescent="0.35">
      <c r="A15975" s="104" t="s">
        <v>1348</v>
      </c>
      <c r="B15975" s="1">
        <v>44322</v>
      </c>
      <c r="C15975">
        <v>800</v>
      </c>
    </row>
    <row r="15976" spans="1:3" ht="14.5" x14ac:dyDescent="0.35">
      <c r="A15976" s="104" t="s">
        <v>3719</v>
      </c>
      <c r="B15976" s="1">
        <v>44322</v>
      </c>
      <c r="C15976">
        <v>16</v>
      </c>
    </row>
    <row r="15977" spans="1:3" ht="14.5" x14ac:dyDescent="0.35">
      <c r="A15977" s="104" t="s">
        <v>2162</v>
      </c>
      <c r="B15977" s="1">
        <v>44322</v>
      </c>
      <c r="C15977">
        <v>16</v>
      </c>
    </row>
    <row r="15978" spans="1:3" ht="14.5" x14ac:dyDescent="0.35">
      <c r="A15978" s="104" t="s">
        <v>1930</v>
      </c>
      <c r="B15978" s="1">
        <v>44322</v>
      </c>
      <c r="C15978">
        <v>4</v>
      </c>
    </row>
    <row r="15979" spans="1:3" ht="14.5" x14ac:dyDescent="0.35">
      <c r="A15979" s="104" t="s">
        <v>2580</v>
      </c>
      <c r="B15979" s="1">
        <v>44322</v>
      </c>
      <c r="C15979">
        <v>12</v>
      </c>
    </row>
    <row r="15980" spans="1:3" ht="14.5" x14ac:dyDescent="0.35">
      <c r="A15980" s="104" t="s">
        <v>2355</v>
      </c>
      <c r="B15980" s="1">
        <v>44322</v>
      </c>
      <c r="C15980">
        <v>16</v>
      </c>
    </row>
    <row r="15981" spans="1:3" ht="14.5" x14ac:dyDescent="0.35">
      <c r="A15981" s="104" t="s">
        <v>1713</v>
      </c>
      <c r="B15981" s="1">
        <v>44322</v>
      </c>
      <c r="C15981">
        <v>44</v>
      </c>
    </row>
    <row r="15982" spans="1:3" ht="14.5" x14ac:dyDescent="0.35">
      <c r="A15982" s="104" t="s">
        <v>1602</v>
      </c>
      <c r="B15982" s="1">
        <v>44322</v>
      </c>
      <c r="C15982">
        <v>100</v>
      </c>
    </row>
    <row r="15983" spans="1:3" ht="14.5" x14ac:dyDescent="0.35">
      <c r="A15983" s="104" t="s">
        <v>2345</v>
      </c>
      <c r="B15983" s="1">
        <v>44322</v>
      </c>
      <c r="C15983">
        <v>8</v>
      </c>
    </row>
    <row r="15984" spans="1:3" ht="14.5" x14ac:dyDescent="0.35">
      <c r="A15984" s="104" t="s">
        <v>4262</v>
      </c>
      <c r="B15984" s="1">
        <v>44322</v>
      </c>
      <c r="C15984">
        <v>16</v>
      </c>
    </row>
    <row r="15985" spans="1:3" ht="14.5" x14ac:dyDescent="0.35">
      <c r="A15985" s="104" t="s">
        <v>1348</v>
      </c>
      <c r="B15985" s="1">
        <v>44322</v>
      </c>
      <c r="C15985">
        <v>50</v>
      </c>
    </row>
    <row r="15986" spans="1:3" ht="14.5" x14ac:dyDescent="0.35">
      <c r="A15986" s="104" t="s">
        <v>2650</v>
      </c>
      <c r="B15986" s="1">
        <v>44322</v>
      </c>
      <c r="C15986">
        <v>4</v>
      </c>
    </row>
    <row r="15987" spans="1:3" ht="14.5" x14ac:dyDescent="0.35">
      <c r="A15987" s="104" t="s">
        <v>1811</v>
      </c>
      <c r="B15987" s="1">
        <v>44322</v>
      </c>
      <c r="C15987">
        <v>2</v>
      </c>
    </row>
    <row r="15988" spans="1:3" ht="14.5" x14ac:dyDescent="0.35">
      <c r="A15988" s="104" t="s">
        <v>1940</v>
      </c>
      <c r="B15988" s="1">
        <v>44322</v>
      </c>
      <c r="C15988">
        <v>4</v>
      </c>
    </row>
    <row r="15989" spans="1:3" ht="14.5" x14ac:dyDescent="0.35">
      <c r="A15989" s="104" t="s">
        <v>1431</v>
      </c>
      <c r="B15989" s="1">
        <v>44322</v>
      </c>
      <c r="C15989">
        <v>32</v>
      </c>
    </row>
    <row r="15990" spans="1:3" ht="14.5" x14ac:dyDescent="0.35">
      <c r="A15990" s="104" t="s">
        <v>1342</v>
      </c>
      <c r="B15990" s="1">
        <v>44322</v>
      </c>
      <c r="C15990">
        <v>100</v>
      </c>
    </row>
    <row r="15991" spans="1:3" ht="14.5" x14ac:dyDescent="0.35">
      <c r="A15991" s="104" t="s">
        <v>1615</v>
      </c>
      <c r="B15991" s="1">
        <v>44322</v>
      </c>
      <c r="C15991">
        <v>24</v>
      </c>
    </row>
    <row r="15992" spans="1:3" ht="14.5" x14ac:dyDescent="0.35">
      <c r="A15992" s="104" t="s">
        <v>1826</v>
      </c>
      <c r="B15992" s="1">
        <v>44322</v>
      </c>
      <c r="C15992">
        <v>44</v>
      </c>
    </row>
    <row r="15993" spans="1:3" ht="14.5" x14ac:dyDescent="0.35">
      <c r="A15993" s="104" t="s">
        <v>1346</v>
      </c>
      <c r="B15993" s="1">
        <v>44322</v>
      </c>
      <c r="C15993">
        <v>16</v>
      </c>
    </row>
    <row r="15994" spans="1:3" ht="14.5" x14ac:dyDescent="0.35">
      <c r="A15994" s="104" t="s">
        <v>1808</v>
      </c>
      <c r="B15994" s="1">
        <v>44322</v>
      </c>
      <c r="C15994">
        <v>16</v>
      </c>
    </row>
    <row r="15995" spans="1:3" ht="14.5" x14ac:dyDescent="0.35">
      <c r="A15995" s="104" t="s">
        <v>1654</v>
      </c>
      <c r="B15995" s="1">
        <v>44322</v>
      </c>
      <c r="C15995">
        <v>16</v>
      </c>
    </row>
    <row r="15996" spans="1:3" ht="14.5" x14ac:dyDescent="0.35">
      <c r="A15996" s="104" t="s">
        <v>3864</v>
      </c>
      <c r="B15996" s="1">
        <v>44322</v>
      </c>
      <c r="C15996">
        <v>1</v>
      </c>
    </row>
    <row r="15997" spans="1:3" ht="14.5" x14ac:dyDescent="0.35">
      <c r="A15997" s="104" t="s">
        <v>2177</v>
      </c>
      <c r="B15997" s="1">
        <v>44322</v>
      </c>
      <c r="C15997">
        <v>2</v>
      </c>
    </row>
    <row r="15998" spans="1:3" ht="14.5" x14ac:dyDescent="0.35">
      <c r="A15998" s="104" t="s">
        <v>2106</v>
      </c>
      <c r="B15998" s="1">
        <v>44322</v>
      </c>
      <c r="C15998">
        <v>100</v>
      </c>
    </row>
    <row r="15999" spans="1:3" ht="14.5" x14ac:dyDescent="0.35">
      <c r="A15999" s="104" t="s">
        <v>1704</v>
      </c>
      <c r="B15999" s="1">
        <v>44322</v>
      </c>
      <c r="C15999">
        <v>300</v>
      </c>
    </row>
    <row r="16000" spans="1:3" ht="14.5" x14ac:dyDescent="0.35">
      <c r="A16000" s="104" t="s">
        <v>1593</v>
      </c>
      <c r="B16000" s="1">
        <v>44322</v>
      </c>
      <c r="C16000">
        <v>50</v>
      </c>
    </row>
    <row r="16001" spans="1:3" ht="14.5" x14ac:dyDescent="0.35">
      <c r="A16001" s="104" t="s">
        <v>1593</v>
      </c>
      <c r="B16001" s="1">
        <v>44322</v>
      </c>
      <c r="C16001">
        <v>350</v>
      </c>
    </row>
    <row r="16002" spans="1:3" ht="14.5" x14ac:dyDescent="0.35">
      <c r="A16002" s="104" t="s">
        <v>1437</v>
      </c>
      <c r="B16002" s="1">
        <v>44322</v>
      </c>
      <c r="C16002">
        <v>100</v>
      </c>
    </row>
    <row r="16003" spans="1:3" ht="14.5" x14ac:dyDescent="0.35">
      <c r="A16003" s="104" t="s">
        <v>1618</v>
      </c>
      <c r="B16003" s="1">
        <v>44322</v>
      </c>
      <c r="C16003">
        <v>12</v>
      </c>
    </row>
    <row r="16004" spans="1:3" ht="14.5" x14ac:dyDescent="0.35">
      <c r="A16004" s="104" t="s">
        <v>1618</v>
      </c>
      <c r="B16004" s="1">
        <v>44322</v>
      </c>
      <c r="C16004">
        <v>28</v>
      </c>
    </row>
    <row r="16005" spans="1:3" ht="14.5" x14ac:dyDescent="0.35">
      <c r="A16005" s="104" t="s">
        <v>2957</v>
      </c>
      <c r="B16005" s="1">
        <v>44322</v>
      </c>
      <c r="C16005">
        <v>4</v>
      </c>
    </row>
    <row r="16006" spans="1:3" ht="14.5" x14ac:dyDescent="0.35">
      <c r="A16006" s="104" t="s">
        <v>2041</v>
      </c>
      <c r="B16006" s="1">
        <v>44322</v>
      </c>
      <c r="C16006">
        <v>2</v>
      </c>
    </row>
    <row r="16007" spans="1:3" ht="14.5" x14ac:dyDescent="0.35">
      <c r="A16007" s="104" t="s">
        <v>2041</v>
      </c>
      <c r="B16007" s="1">
        <v>44322</v>
      </c>
      <c r="C16007">
        <v>42</v>
      </c>
    </row>
    <row r="16008" spans="1:3" ht="14.5" x14ac:dyDescent="0.35">
      <c r="A16008" s="104" t="s">
        <v>1826</v>
      </c>
      <c r="B16008" s="1">
        <v>44322</v>
      </c>
      <c r="C16008">
        <v>8</v>
      </c>
    </row>
    <row r="16009" spans="1:3" ht="14.5" x14ac:dyDescent="0.35">
      <c r="A16009" s="104" t="s">
        <v>1356</v>
      </c>
      <c r="B16009" s="1">
        <v>44322</v>
      </c>
      <c r="C16009">
        <v>24</v>
      </c>
    </row>
    <row r="16010" spans="1:3" ht="14.5" x14ac:dyDescent="0.35">
      <c r="A16010" s="104" t="s">
        <v>1921</v>
      </c>
      <c r="B16010" s="1">
        <v>44322</v>
      </c>
      <c r="C16010">
        <v>8</v>
      </c>
    </row>
    <row r="16011" spans="1:3" ht="14.5" x14ac:dyDescent="0.35">
      <c r="A16011" s="104" t="s">
        <v>489</v>
      </c>
      <c r="B16011" s="1">
        <v>44322</v>
      </c>
      <c r="C16011">
        <v>4</v>
      </c>
    </row>
    <row r="16012" spans="1:3" ht="14.5" x14ac:dyDescent="0.35">
      <c r="A16012" s="104" t="s">
        <v>320</v>
      </c>
      <c r="B16012" s="1">
        <v>44322</v>
      </c>
      <c r="C16012">
        <v>4</v>
      </c>
    </row>
    <row r="16013" spans="1:3" ht="14.5" x14ac:dyDescent="0.35">
      <c r="A16013" s="104" t="s">
        <v>445</v>
      </c>
      <c r="B16013" s="1">
        <v>44322</v>
      </c>
      <c r="C16013">
        <v>16</v>
      </c>
    </row>
    <row r="16014" spans="1:3" ht="14.5" x14ac:dyDescent="0.35">
      <c r="A16014" s="104" t="s">
        <v>958</v>
      </c>
      <c r="B16014" s="1">
        <v>44322</v>
      </c>
      <c r="C16014">
        <v>4</v>
      </c>
    </row>
    <row r="16015" spans="1:3" ht="14.5" x14ac:dyDescent="0.35">
      <c r="A16015" s="104" t="s">
        <v>243</v>
      </c>
      <c r="B16015" s="1">
        <v>44322</v>
      </c>
      <c r="C16015">
        <v>16</v>
      </c>
    </row>
    <row r="16016" spans="1:3" ht="14.5" x14ac:dyDescent="0.35">
      <c r="A16016" s="104" t="s">
        <v>169</v>
      </c>
      <c r="B16016" s="1">
        <v>44322</v>
      </c>
      <c r="C16016">
        <v>4</v>
      </c>
    </row>
    <row r="16017" spans="1:3" ht="14.5" x14ac:dyDescent="0.35">
      <c r="A16017" s="104" t="s">
        <v>1370</v>
      </c>
      <c r="B16017" s="1">
        <v>44322</v>
      </c>
      <c r="C16017">
        <v>200</v>
      </c>
    </row>
    <row r="16018" spans="1:3" ht="14.5" x14ac:dyDescent="0.35">
      <c r="A16018" s="104" t="s">
        <v>1373</v>
      </c>
      <c r="B16018" s="1">
        <v>44322</v>
      </c>
      <c r="C16018">
        <v>5</v>
      </c>
    </row>
    <row r="16019" spans="1:3" ht="14.5" x14ac:dyDescent="0.35">
      <c r="A16019" s="104" t="s">
        <v>2256</v>
      </c>
      <c r="B16019" s="1">
        <v>44322</v>
      </c>
      <c r="C16019">
        <v>100</v>
      </c>
    </row>
    <row r="16020" spans="1:3" ht="14.5" x14ac:dyDescent="0.35">
      <c r="A16020" s="104" t="s">
        <v>3166</v>
      </c>
      <c r="B16020" s="1">
        <v>44322</v>
      </c>
      <c r="C16020">
        <v>16</v>
      </c>
    </row>
    <row r="16021" spans="1:3" ht="14.5" x14ac:dyDescent="0.35">
      <c r="A16021" s="104" t="s">
        <v>1396</v>
      </c>
      <c r="B16021" s="1">
        <v>44322</v>
      </c>
      <c r="C16021">
        <v>16</v>
      </c>
    </row>
    <row r="16022" spans="1:3" ht="14.5" x14ac:dyDescent="0.35">
      <c r="A16022" s="104" t="s">
        <v>3470</v>
      </c>
      <c r="B16022" s="1">
        <v>44322</v>
      </c>
      <c r="C16022">
        <v>4</v>
      </c>
    </row>
    <row r="16023" spans="1:3" ht="14.5" x14ac:dyDescent="0.35">
      <c r="A16023" s="104" t="s">
        <v>3362</v>
      </c>
      <c r="B16023" s="1">
        <v>44322</v>
      </c>
      <c r="C16023">
        <v>4</v>
      </c>
    </row>
    <row r="16024" spans="1:3" ht="14.5" x14ac:dyDescent="0.35">
      <c r="A16024" s="104" t="s">
        <v>195</v>
      </c>
      <c r="B16024" s="1">
        <v>44322</v>
      </c>
      <c r="C16024">
        <v>4</v>
      </c>
    </row>
    <row r="16025" spans="1:3" ht="14.5" x14ac:dyDescent="0.35">
      <c r="A16025" s="104" t="s">
        <v>1002</v>
      </c>
      <c r="B16025" s="1">
        <v>44322</v>
      </c>
      <c r="C16025">
        <v>4</v>
      </c>
    </row>
    <row r="16026" spans="1:3" ht="14.5" x14ac:dyDescent="0.35">
      <c r="A16026" s="104" t="s">
        <v>992</v>
      </c>
      <c r="B16026" s="1">
        <v>44322</v>
      </c>
      <c r="C16026">
        <v>4</v>
      </c>
    </row>
    <row r="16027" spans="1:3" ht="14.5" x14ac:dyDescent="0.35">
      <c r="A16027" s="104" t="s">
        <v>1003</v>
      </c>
      <c r="B16027" s="1">
        <v>44322</v>
      </c>
      <c r="C16027">
        <v>4</v>
      </c>
    </row>
    <row r="16028" spans="1:3" ht="14.5" x14ac:dyDescent="0.35">
      <c r="A16028" s="104" t="s">
        <v>245</v>
      </c>
      <c r="B16028" s="1">
        <v>44322</v>
      </c>
      <c r="C16028">
        <v>8</v>
      </c>
    </row>
    <row r="16029" spans="1:3" ht="14.5" x14ac:dyDescent="0.35">
      <c r="A16029" s="104" t="s">
        <v>2656</v>
      </c>
      <c r="B16029" s="1">
        <v>44322</v>
      </c>
      <c r="C16029">
        <v>8</v>
      </c>
    </row>
    <row r="16030" spans="1:3" ht="14.5" x14ac:dyDescent="0.35">
      <c r="A16030" s="104" t="s">
        <v>2534</v>
      </c>
      <c r="B16030" s="1">
        <v>44322</v>
      </c>
      <c r="C16030">
        <v>4</v>
      </c>
    </row>
    <row r="16031" spans="1:3" ht="14.5" x14ac:dyDescent="0.35">
      <c r="A16031" s="104" t="s">
        <v>2661</v>
      </c>
      <c r="B16031" s="1">
        <v>44322</v>
      </c>
      <c r="C16031">
        <v>6</v>
      </c>
    </row>
    <row r="16032" spans="1:3" ht="14.5" x14ac:dyDescent="0.35">
      <c r="A16032" s="104" t="s">
        <v>2291</v>
      </c>
      <c r="B16032" s="1">
        <v>44322</v>
      </c>
      <c r="C16032">
        <v>16</v>
      </c>
    </row>
    <row r="16033" spans="1:3" ht="14.5" x14ac:dyDescent="0.35">
      <c r="A16033" s="104" t="s">
        <v>2536</v>
      </c>
      <c r="B16033" s="1">
        <v>44322</v>
      </c>
      <c r="C16033">
        <v>4</v>
      </c>
    </row>
    <row r="16034" spans="1:3" ht="14.5" x14ac:dyDescent="0.35">
      <c r="A16034" s="104" t="s">
        <v>2849</v>
      </c>
      <c r="B16034" s="1">
        <v>44322</v>
      </c>
      <c r="C16034">
        <v>4</v>
      </c>
    </row>
    <row r="16035" spans="1:3" ht="14.5" x14ac:dyDescent="0.35">
      <c r="A16035" s="104" t="s">
        <v>2176</v>
      </c>
      <c r="B16035" s="1">
        <v>44322</v>
      </c>
      <c r="C16035">
        <v>4</v>
      </c>
    </row>
    <row r="16036" spans="1:3" ht="14.5" x14ac:dyDescent="0.35">
      <c r="A16036" s="104" t="s">
        <v>2743</v>
      </c>
      <c r="B16036" s="1">
        <v>44322</v>
      </c>
      <c r="C16036">
        <v>6</v>
      </c>
    </row>
    <row r="16037" spans="1:3" ht="14.5" x14ac:dyDescent="0.35">
      <c r="A16037" s="104" t="s">
        <v>2742</v>
      </c>
      <c r="B16037" s="1">
        <v>44322</v>
      </c>
      <c r="C16037">
        <v>6</v>
      </c>
    </row>
    <row r="16038" spans="1:3" ht="14.5" x14ac:dyDescent="0.35">
      <c r="A16038" s="104" t="s">
        <v>4222</v>
      </c>
      <c r="B16038" s="1">
        <v>44322</v>
      </c>
      <c r="C16038">
        <v>4</v>
      </c>
    </row>
    <row r="16039" spans="1:3" ht="14.5" x14ac:dyDescent="0.35">
      <c r="A16039" s="104" t="s">
        <v>2050</v>
      </c>
      <c r="B16039" s="1">
        <v>44322</v>
      </c>
      <c r="C16039">
        <v>32</v>
      </c>
    </row>
    <row r="16040" spans="1:3" ht="14.5" x14ac:dyDescent="0.35">
      <c r="A16040" s="104" t="s">
        <v>1438</v>
      </c>
      <c r="B16040" s="1">
        <v>44322</v>
      </c>
      <c r="C16040">
        <v>16</v>
      </c>
    </row>
    <row r="16041" spans="1:3" ht="14.5" x14ac:dyDescent="0.35">
      <c r="A16041" s="104" t="s">
        <v>1710</v>
      </c>
      <c r="B16041" s="1">
        <v>44322</v>
      </c>
      <c r="C16041">
        <v>16</v>
      </c>
    </row>
    <row r="16042" spans="1:3" ht="14.5" x14ac:dyDescent="0.35">
      <c r="A16042" s="104" t="s">
        <v>1588</v>
      </c>
      <c r="B16042" s="1">
        <v>44322</v>
      </c>
      <c r="C16042">
        <v>16</v>
      </c>
    </row>
    <row r="16043" spans="1:3" ht="14.5" x14ac:dyDescent="0.35">
      <c r="A16043" s="104" t="s">
        <v>1570</v>
      </c>
      <c r="B16043" s="1">
        <v>44322</v>
      </c>
      <c r="C16043">
        <v>16</v>
      </c>
    </row>
    <row r="16044" spans="1:3" ht="14.5" x14ac:dyDescent="0.35">
      <c r="A16044" s="104" t="s">
        <v>1659</v>
      </c>
      <c r="B16044" s="1">
        <v>44322</v>
      </c>
      <c r="C16044">
        <v>16</v>
      </c>
    </row>
    <row r="16045" spans="1:3" ht="14.5" x14ac:dyDescent="0.35">
      <c r="A16045" s="104" t="s">
        <v>1656</v>
      </c>
      <c r="B16045" s="1">
        <v>44322</v>
      </c>
      <c r="C16045">
        <v>16</v>
      </c>
    </row>
    <row r="16046" spans="1:3" ht="14.5" x14ac:dyDescent="0.35">
      <c r="A16046" s="104" t="s">
        <v>1679</v>
      </c>
      <c r="B16046" s="1">
        <v>44322</v>
      </c>
      <c r="C16046">
        <v>8</v>
      </c>
    </row>
    <row r="16047" spans="1:3" ht="14.5" x14ac:dyDescent="0.35">
      <c r="A16047" s="104" t="s">
        <v>1456</v>
      </c>
      <c r="B16047" s="1">
        <v>44322</v>
      </c>
      <c r="C16047">
        <v>6</v>
      </c>
    </row>
    <row r="16048" spans="1:3" ht="14.5" x14ac:dyDescent="0.35">
      <c r="A16048" s="104" t="s">
        <v>1459</v>
      </c>
      <c r="B16048" s="1">
        <v>44322</v>
      </c>
      <c r="C16048">
        <v>32</v>
      </c>
    </row>
    <row r="16049" spans="1:3" ht="14.5" x14ac:dyDescent="0.35">
      <c r="A16049" s="104" t="s">
        <v>1531</v>
      </c>
      <c r="B16049" s="1">
        <v>44322</v>
      </c>
      <c r="C16049">
        <v>16</v>
      </c>
    </row>
    <row r="16050" spans="1:3" ht="14.5" x14ac:dyDescent="0.35">
      <c r="A16050" s="104" t="s">
        <v>1470</v>
      </c>
      <c r="B16050" s="1">
        <v>44322</v>
      </c>
      <c r="C16050">
        <v>8</v>
      </c>
    </row>
    <row r="16051" spans="1:3" ht="14.5" x14ac:dyDescent="0.35">
      <c r="A16051" s="104" t="s">
        <v>1314</v>
      </c>
      <c r="B16051" s="1">
        <v>44322</v>
      </c>
      <c r="C16051">
        <v>50</v>
      </c>
    </row>
    <row r="16052" spans="1:3" ht="14.5" x14ac:dyDescent="0.35">
      <c r="A16052" s="104" t="s">
        <v>2381</v>
      </c>
      <c r="B16052" s="1">
        <v>44322</v>
      </c>
      <c r="C16052">
        <v>4</v>
      </c>
    </row>
    <row r="16053" spans="1:3" ht="14.5" x14ac:dyDescent="0.35">
      <c r="A16053" s="104" t="s">
        <v>1324</v>
      </c>
      <c r="B16053" s="1">
        <v>44322</v>
      </c>
      <c r="C16053">
        <v>20</v>
      </c>
    </row>
    <row r="16054" spans="1:3" ht="14.5" x14ac:dyDescent="0.35">
      <c r="A16054" s="104" t="s">
        <v>3102</v>
      </c>
      <c r="B16054" s="1">
        <v>44322</v>
      </c>
      <c r="C16054">
        <v>1</v>
      </c>
    </row>
    <row r="16055" spans="1:3" ht="14.5" x14ac:dyDescent="0.35">
      <c r="A16055" s="104" t="s">
        <v>1480</v>
      </c>
      <c r="B16055" s="1">
        <v>44322</v>
      </c>
      <c r="C16055">
        <v>3</v>
      </c>
    </row>
    <row r="16056" spans="1:3" ht="14.5" x14ac:dyDescent="0.35">
      <c r="A16056" s="104" t="s">
        <v>2231</v>
      </c>
      <c r="B16056" s="1">
        <v>44323</v>
      </c>
      <c r="C16056">
        <v>4</v>
      </c>
    </row>
    <row r="16057" spans="1:3" ht="14.5" x14ac:dyDescent="0.35">
      <c r="A16057" s="104" t="s">
        <v>3634</v>
      </c>
      <c r="B16057" s="1">
        <v>44323</v>
      </c>
      <c r="C16057">
        <v>2</v>
      </c>
    </row>
    <row r="16058" spans="1:3" ht="14.5" x14ac:dyDescent="0.35">
      <c r="A16058" s="104" t="s">
        <v>4125</v>
      </c>
      <c r="B16058" s="1">
        <v>44323</v>
      </c>
      <c r="C16058">
        <v>40</v>
      </c>
    </row>
    <row r="16059" spans="1:3" ht="14.5" x14ac:dyDescent="0.35">
      <c r="A16059" s="104" t="s">
        <v>2208</v>
      </c>
      <c r="B16059" s="1">
        <v>44323</v>
      </c>
      <c r="C16059">
        <v>10</v>
      </c>
    </row>
    <row r="16060" spans="1:3" ht="14.5" x14ac:dyDescent="0.35">
      <c r="A16060" s="104" t="s">
        <v>3625</v>
      </c>
      <c r="B16060" s="1">
        <v>44323</v>
      </c>
      <c r="C16060">
        <v>2</v>
      </c>
    </row>
    <row r="16061" spans="1:3" ht="14.5" x14ac:dyDescent="0.35">
      <c r="A16061" s="104" t="s">
        <v>2180</v>
      </c>
      <c r="B16061" s="1">
        <v>44323</v>
      </c>
      <c r="C16061">
        <v>16</v>
      </c>
    </row>
    <row r="16062" spans="1:3" ht="14.5" x14ac:dyDescent="0.35">
      <c r="A16062" s="104" t="s">
        <v>1680</v>
      </c>
      <c r="B16062" s="1">
        <v>44323</v>
      </c>
      <c r="C16062">
        <v>16</v>
      </c>
    </row>
    <row r="16063" spans="1:3" ht="14.5" x14ac:dyDescent="0.35">
      <c r="A16063" s="104" t="s">
        <v>1930</v>
      </c>
      <c r="B16063" s="1">
        <v>44323</v>
      </c>
      <c r="C16063">
        <v>64</v>
      </c>
    </row>
    <row r="16064" spans="1:3" ht="14.5" x14ac:dyDescent="0.35">
      <c r="A16064" s="104" t="s">
        <v>2021</v>
      </c>
      <c r="B16064" s="1">
        <v>44323</v>
      </c>
      <c r="C16064">
        <v>24</v>
      </c>
    </row>
    <row r="16065" spans="1:3" ht="14.5" x14ac:dyDescent="0.35">
      <c r="A16065" s="104" t="s">
        <v>1809</v>
      </c>
      <c r="B16065" s="1">
        <v>44323</v>
      </c>
      <c r="C16065">
        <v>32</v>
      </c>
    </row>
    <row r="16066" spans="1:3" ht="14.5" x14ac:dyDescent="0.35">
      <c r="A16066" s="104" t="s">
        <v>1880</v>
      </c>
      <c r="B16066" s="1">
        <v>44323</v>
      </c>
      <c r="C16066">
        <v>32</v>
      </c>
    </row>
    <row r="16067" spans="1:3" ht="14.5" x14ac:dyDescent="0.35">
      <c r="A16067" s="104" t="s">
        <v>1445</v>
      </c>
      <c r="B16067" s="1">
        <v>44323</v>
      </c>
      <c r="C16067">
        <v>240</v>
      </c>
    </row>
    <row r="16068" spans="1:3" ht="14.5" x14ac:dyDescent="0.35">
      <c r="A16068" s="104" t="s">
        <v>1710</v>
      </c>
      <c r="B16068" s="1">
        <v>44323</v>
      </c>
      <c r="C16068">
        <v>8</v>
      </c>
    </row>
    <row r="16069" spans="1:3" ht="14.5" x14ac:dyDescent="0.35">
      <c r="A16069" s="104" t="s">
        <v>1571</v>
      </c>
      <c r="B16069" s="1">
        <v>44323</v>
      </c>
      <c r="C16069">
        <v>32</v>
      </c>
    </row>
    <row r="16070" spans="1:3" ht="14.5" x14ac:dyDescent="0.35">
      <c r="A16070" s="104" t="s">
        <v>1571</v>
      </c>
      <c r="B16070" s="1">
        <v>44323</v>
      </c>
      <c r="C16070">
        <v>32</v>
      </c>
    </row>
    <row r="16071" spans="1:3" ht="14.5" x14ac:dyDescent="0.35">
      <c r="A16071" s="104" t="s">
        <v>1589</v>
      </c>
      <c r="B16071" s="1">
        <v>44323</v>
      </c>
      <c r="C16071">
        <v>16</v>
      </c>
    </row>
    <row r="16072" spans="1:3" ht="14.5" x14ac:dyDescent="0.35">
      <c r="A16072" s="104" t="s">
        <v>1656</v>
      </c>
      <c r="B16072" s="1">
        <v>44323</v>
      </c>
      <c r="C16072">
        <v>16</v>
      </c>
    </row>
    <row r="16073" spans="1:3" ht="14.5" x14ac:dyDescent="0.35">
      <c r="A16073" s="104" t="s">
        <v>1346</v>
      </c>
      <c r="B16073" s="1">
        <v>44323</v>
      </c>
      <c r="C16073">
        <v>16</v>
      </c>
    </row>
    <row r="16074" spans="1:3" ht="14.5" x14ac:dyDescent="0.35">
      <c r="A16074" s="104" t="s">
        <v>3340</v>
      </c>
      <c r="B16074" s="1">
        <v>44323</v>
      </c>
      <c r="C16074">
        <v>1</v>
      </c>
    </row>
    <row r="16075" spans="1:3" ht="14.5" x14ac:dyDescent="0.35">
      <c r="A16075" s="104" t="s">
        <v>2599</v>
      </c>
      <c r="B16075" s="1">
        <v>44323</v>
      </c>
      <c r="C16075">
        <v>1</v>
      </c>
    </row>
    <row r="16076" spans="1:3" ht="14.5" x14ac:dyDescent="0.35">
      <c r="A16076" s="104" t="s">
        <v>4263</v>
      </c>
      <c r="B16076" s="1">
        <v>44323</v>
      </c>
      <c r="C16076">
        <v>1</v>
      </c>
    </row>
    <row r="16077" spans="1:3" ht="14.5" x14ac:dyDescent="0.35">
      <c r="A16077" s="104" t="s">
        <v>1921</v>
      </c>
      <c r="B16077" s="1">
        <v>44323</v>
      </c>
      <c r="C16077">
        <v>8</v>
      </c>
    </row>
    <row r="16078" spans="1:3" ht="14.5" x14ac:dyDescent="0.35">
      <c r="A16078" s="104" t="s">
        <v>109</v>
      </c>
      <c r="B16078" s="1">
        <v>44323</v>
      </c>
      <c r="C16078">
        <v>4</v>
      </c>
    </row>
    <row r="16079" spans="1:3" ht="14.5" x14ac:dyDescent="0.35">
      <c r="A16079" s="104" t="s">
        <v>2052</v>
      </c>
      <c r="B16079" s="1">
        <v>44323</v>
      </c>
      <c r="C16079">
        <v>40</v>
      </c>
    </row>
    <row r="16080" spans="1:3" ht="14.5" x14ac:dyDescent="0.35">
      <c r="A16080" s="104" t="s">
        <v>395</v>
      </c>
      <c r="B16080" s="1">
        <v>44323</v>
      </c>
      <c r="C16080">
        <v>1</v>
      </c>
    </row>
    <row r="16081" spans="1:3" ht="14.5" x14ac:dyDescent="0.35">
      <c r="A16081" s="104" t="s">
        <v>1451</v>
      </c>
      <c r="B16081" s="1">
        <v>44323</v>
      </c>
      <c r="C16081">
        <v>100</v>
      </c>
    </row>
    <row r="16082" spans="1:3" ht="14.5" x14ac:dyDescent="0.35">
      <c r="A16082" s="104" t="s">
        <v>1393</v>
      </c>
      <c r="B16082" s="1">
        <v>44323</v>
      </c>
      <c r="C16082">
        <v>100</v>
      </c>
    </row>
    <row r="16083" spans="1:3" ht="14.5" x14ac:dyDescent="0.35">
      <c r="A16083" s="104" t="s">
        <v>2217</v>
      </c>
      <c r="B16083" s="1">
        <v>44323</v>
      </c>
      <c r="C16083">
        <v>12</v>
      </c>
    </row>
    <row r="16084" spans="1:3" ht="14.5" x14ac:dyDescent="0.35">
      <c r="A16084" s="104" t="s">
        <v>1880</v>
      </c>
      <c r="B16084" s="1">
        <v>44323</v>
      </c>
      <c r="C16084">
        <v>16</v>
      </c>
    </row>
    <row r="16085" spans="1:3" ht="14.5" x14ac:dyDescent="0.35">
      <c r="A16085" s="104" t="s">
        <v>1445</v>
      </c>
      <c r="B16085" s="1">
        <v>44323</v>
      </c>
      <c r="C16085">
        <v>16</v>
      </c>
    </row>
    <row r="16086" spans="1:3" ht="14.5" x14ac:dyDescent="0.35">
      <c r="A16086" s="104" t="s">
        <v>3344</v>
      </c>
      <c r="B16086" s="1">
        <v>44323</v>
      </c>
      <c r="C16086">
        <v>1</v>
      </c>
    </row>
    <row r="16087" spans="1:3" ht="14.5" x14ac:dyDescent="0.35">
      <c r="A16087" s="104" t="s">
        <v>4264</v>
      </c>
      <c r="B16087" s="1">
        <v>44323</v>
      </c>
      <c r="C16087">
        <v>1</v>
      </c>
    </row>
    <row r="16088" spans="1:3" ht="14.5" x14ac:dyDescent="0.35">
      <c r="A16088" s="104" t="s">
        <v>3269</v>
      </c>
      <c r="B16088" s="1">
        <v>44323</v>
      </c>
      <c r="C16088">
        <v>1</v>
      </c>
    </row>
    <row r="16089" spans="1:3" ht="14.5" x14ac:dyDescent="0.35">
      <c r="A16089" s="104" t="s">
        <v>519</v>
      </c>
      <c r="B16089" s="1">
        <v>44323</v>
      </c>
      <c r="C16089">
        <v>8</v>
      </c>
    </row>
    <row r="16090" spans="1:3" ht="14.5" x14ac:dyDescent="0.35">
      <c r="A16090" s="104" t="s">
        <v>1934</v>
      </c>
      <c r="B16090" s="1">
        <v>44323</v>
      </c>
      <c r="C16090">
        <v>100</v>
      </c>
    </row>
    <row r="16091" spans="1:3" ht="14.5" x14ac:dyDescent="0.35">
      <c r="A16091" s="104" t="s">
        <v>1485</v>
      </c>
      <c r="B16091" s="1">
        <v>44323</v>
      </c>
      <c r="C16091">
        <v>2</v>
      </c>
    </row>
    <row r="16092" spans="1:3" ht="14.5" x14ac:dyDescent="0.35">
      <c r="A16092" s="104" t="s">
        <v>1342</v>
      </c>
      <c r="B16092" s="1">
        <v>44323</v>
      </c>
      <c r="C16092">
        <v>100</v>
      </c>
    </row>
    <row r="16093" spans="1:3" ht="14.5" x14ac:dyDescent="0.35">
      <c r="A16093" s="104" t="s">
        <v>2208</v>
      </c>
      <c r="B16093" s="1">
        <v>44323</v>
      </c>
      <c r="C16093">
        <v>1</v>
      </c>
    </row>
    <row r="16094" spans="1:3" ht="14.5" x14ac:dyDescent="0.35">
      <c r="A16094" s="104" t="s">
        <v>3800</v>
      </c>
      <c r="B16094" s="1">
        <v>44323</v>
      </c>
      <c r="C16094">
        <v>1</v>
      </c>
    </row>
    <row r="16095" spans="1:3" ht="14.5" x14ac:dyDescent="0.35">
      <c r="A16095" s="105" t="s">
        <v>520</v>
      </c>
      <c r="B16095" s="1">
        <v>44323</v>
      </c>
      <c r="C16095">
        <v>50</v>
      </c>
    </row>
    <row r="16096" spans="1:3" ht="14.5" x14ac:dyDescent="0.35">
      <c r="A16096" s="104" t="s">
        <v>139</v>
      </c>
      <c r="B16096" s="1">
        <v>44323</v>
      </c>
      <c r="C16096">
        <v>1</v>
      </c>
    </row>
    <row r="16097" spans="1:3" ht="14.5" x14ac:dyDescent="0.35">
      <c r="A16097" s="104" t="s">
        <v>4160</v>
      </c>
      <c r="B16097" s="1">
        <v>44323</v>
      </c>
      <c r="C16097">
        <v>50</v>
      </c>
    </row>
    <row r="16098" spans="1:3" ht="14.5" x14ac:dyDescent="0.35">
      <c r="A16098" s="104" t="s">
        <v>2507</v>
      </c>
      <c r="B16098" s="1">
        <v>44323</v>
      </c>
      <c r="C16098">
        <v>100</v>
      </c>
    </row>
    <row r="16099" spans="1:3" ht="14.5" x14ac:dyDescent="0.35">
      <c r="A16099" s="104" t="s">
        <v>4265</v>
      </c>
      <c r="B16099" s="1">
        <v>44323</v>
      </c>
      <c r="C16099">
        <v>4</v>
      </c>
    </row>
    <row r="16100" spans="1:3" ht="14.5" x14ac:dyDescent="0.35">
      <c r="A16100" s="104" t="s">
        <v>4266</v>
      </c>
      <c r="B16100" s="1">
        <v>44323</v>
      </c>
      <c r="C16100">
        <v>2</v>
      </c>
    </row>
    <row r="16101" spans="1:3" ht="14.5" x14ac:dyDescent="0.35">
      <c r="A16101" s="104" t="s">
        <v>1571</v>
      </c>
      <c r="B16101" s="1">
        <v>44323</v>
      </c>
      <c r="C16101">
        <v>16</v>
      </c>
    </row>
    <row r="16102" spans="1:3" ht="14.5" x14ac:dyDescent="0.35">
      <c r="A16102" s="104" t="s">
        <v>2033</v>
      </c>
      <c r="B16102" s="1">
        <v>44323</v>
      </c>
      <c r="C16102">
        <v>10</v>
      </c>
    </row>
    <row r="16103" spans="1:3" ht="14.5" x14ac:dyDescent="0.35">
      <c r="A16103" s="104" t="s">
        <v>4267</v>
      </c>
      <c r="B16103" s="1">
        <v>44323</v>
      </c>
      <c r="C16103">
        <v>1</v>
      </c>
    </row>
    <row r="16104" spans="1:3" ht="14.5" x14ac:dyDescent="0.35">
      <c r="A16104" s="104" t="s">
        <v>1688</v>
      </c>
      <c r="B16104" s="1">
        <v>44323</v>
      </c>
      <c r="C16104">
        <v>16</v>
      </c>
    </row>
    <row r="16105" spans="1:3" ht="14.5" x14ac:dyDescent="0.35">
      <c r="A16105" s="104" t="s">
        <v>2509</v>
      </c>
      <c r="B16105" s="1">
        <v>44323</v>
      </c>
      <c r="C16105">
        <v>100</v>
      </c>
    </row>
    <row r="16106" spans="1:3" ht="14.5" x14ac:dyDescent="0.35">
      <c r="A16106" s="104" t="s">
        <v>2616</v>
      </c>
      <c r="B16106" s="1">
        <v>44323</v>
      </c>
      <c r="C16106">
        <v>12</v>
      </c>
    </row>
    <row r="16107" spans="1:3" ht="14.5" x14ac:dyDescent="0.35">
      <c r="A16107" s="104" t="s">
        <v>2637</v>
      </c>
      <c r="B16107" s="1">
        <v>44323</v>
      </c>
      <c r="C16107">
        <v>1</v>
      </c>
    </row>
    <row r="16108" spans="1:3" ht="14.5" x14ac:dyDescent="0.35">
      <c r="A16108" s="104" t="s">
        <v>2395</v>
      </c>
      <c r="B16108" s="1">
        <v>44323</v>
      </c>
      <c r="C16108">
        <v>25</v>
      </c>
    </row>
    <row r="16109" spans="1:3" ht="14.5" x14ac:dyDescent="0.35">
      <c r="A16109" s="104" t="s">
        <v>2314</v>
      </c>
      <c r="B16109" s="1">
        <v>44323</v>
      </c>
      <c r="C16109">
        <v>50</v>
      </c>
    </row>
    <row r="16110" spans="1:3" ht="14.5" x14ac:dyDescent="0.35">
      <c r="A16110" s="104" t="s">
        <v>2382</v>
      </c>
      <c r="B16110" s="1">
        <v>44323</v>
      </c>
      <c r="C16110">
        <v>12</v>
      </c>
    </row>
    <row r="16111" spans="1:3" ht="14.5" x14ac:dyDescent="0.35">
      <c r="A16111" s="104" t="s">
        <v>2020</v>
      </c>
      <c r="B16111" s="1">
        <v>44323</v>
      </c>
      <c r="C16111">
        <v>16</v>
      </c>
    </row>
    <row r="16112" spans="1:3" ht="14.5" x14ac:dyDescent="0.35">
      <c r="A16112" s="104" t="s">
        <v>1990</v>
      </c>
      <c r="B16112" s="1">
        <v>44323</v>
      </c>
      <c r="C16112">
        <v>100</v>
      </c>
    </row>
    <row r="16113" spans="1:3" ht="14.5" x14ac:dyDescent="0.35">
      <c r="A16113" s="104" t="s">
        <v>1990</v>
      </c>
      <c r="B16113" s="1">
        <v>44323</v>
      </c>
      <c r="C16113">
        <v>100</v>
      </c>
    </row>
    <row r="16114" spans="1:3" ht="14.5" x14ac:dyDescent="0.35">
      <c r="A16114" s="104" t="s">
        <v>1770</v>
      </c>
      <c r="B16114" s="1">
        <v>44323</v>
      </c>
      <c r="C16114">
        <v>100</v>
      </c>
    </row>
    <row r="16115" spans="1:3" ht="14.5" x14ac:dyDescent="0.35">
      <c r="A16115" s="104" t="s">
        <v>1694</v>
      </c>
      <c r="B16115" s="1">
        <v>44323</v>
      </c>
      <c r="C16115">
        <v>100</v>
      </c>
    </row>
    <row r="16116" spans="1:3" ht="14.5" x14ac:dyDescent="0.35">
      <c r="A16116" s="104" t="s">
        <v>3710</v>
      </c>
      <c r="B16116" s="1">
        <v>44323</v>
      </c>
      <c r="C16116">
        <v>4</v>
      </c>
    </row>
    <row r="16117" spans="1:3" ht="14.5" x14ac:dyDescent="0.35">
      <c r="A16117" s="104" t="s">
        <v>3003</v>
      </c>
      <c r="B16117" s="1">
        <v>44323</v>
      </c>
      <c r="C16117">
        <v>4</v>
      </c>
    </row>
    <row r="16118" spans="1:3" ht="14.5" x14ac:dyDescent="0.35">
      <c r="A16118" s="104" t="s">
        <v>4268</v>
      </c>
      <c r="B16118" s="1">
        <v>44323</v>
      </c>
      <c r="C16118">
        <v>8</v>
      </c>
    </row>
    <row r="16119" spans="1:3" ht="14.5" x14ac:dyDescent="0.35">
      <c r="A16119" s="104" t="s">
        <v>1661</v>
      </c>
      <c r="B16119" s="1">
        <v>44323</v>
      </c>
      <c r="C16119">
        <v>50</v>
      </c>
    </row>
    <row r="16120" spans="1:3" ht="14.5" x14ac:dyDescent="0.35">
      <c r="A16120" s="104" t="s">
        <v>2043</v>
      </c>
      <c r="B16120" s="1">
        <v>44323</v>
      </c>
      <c r="C16120">
        <v>24</v>
      </c>
    </row>
    <row r="16121" spans="1:3" ht="14.5" x14ac:dyDescent="0.35">
      <c r="A16121" s="104" t="s">
        <v>1549</v>
      </c>
      <c r="B16121" s="1">
        <v>44323</v>
      </c>
      <c r="C16121">
        <v>100</v>
      </c>
    </row>
    <row r="16122" spans="1:3" ht="14.5" x14ac:dyDescent="0.35">
      <c r="A16122" s="104" t="s">
        <v>3005</v>
      </c>
      <c r="B16122" s="1">
        <v>44323</v>
      </c>
      <c r="C16122">
        <v>4</v>
      </c>
    </row>
    <row r="16123" spans="1:3" ht="14.5" x14ac:dyDescent="0.35">
      <c r="A16123" s="104" t="s">
        <v>2498</v>
      </c>
      <c r="B16123" s="1">
        <v>44323</v>
      </c>
      <c r="C16123">
        <v>4</v>
      </c>
    </row>
    <row r="16124" spans="1:3" ht="14.5" x14ac:dyDescent="0.35">
      <c r="A16124" s="104" t="s">
        <v>2498</v>
      </c>
      <c r="B16124" s="1">
        <v>44323</v>
      </c>
      <c r="C16124">
        <v>4</v>
      </c>
    </row>
    <row r="16125" spans="1:3" ht="14.5" x14ac:dyDescent="0.35">
      <c r="A16125" s="104" t="s">
        <v>1398</v>
      </c>
      <c r="B16125" s="1">
        <v>44323</v>
      </c>
      <c r="C16125">
        <v>12</v>
      </c>
    </row>
    <row r="16126" spans="1:3" ht="14.5" x14ac:dyDescent="0.35">
      <c r="A16126" s="104" t="s">
        <v>2611</v>
      </c>
      <c r="B16126" s="1">
        <v>44323</v>
      </c>
      <c r="C16126">
        <v>1</v>
      </c>
    </row>
    <row r="16127" spans="1:3" ht="14.5" x14ac:dyDescent="0.35">
      <c r="A16127" s="104" t="s">
        <v>1533</v>
      </c>
      <c r="B16127" s="1">
        <v>44323</v>
      </c>
      <c r="C16127">
        <v>1</v>
      </c>
    </row>
    <row r="16128" spans="1:3" ht="14.5" x14ac:dyDescent="0.35">
      <c r="A16128" s="104" t="s">
        <v>2942</v>
      </c>
      <c r="B16128" s="1">
        <v>44323</v>
      </c>
      <c r="C16128">
        <v>2</v>
      </c>
    </row>
    <row r="16129" spans="1:3" ht="14.5" x14ac:dyDescent="0.35">
      <c r="A16129" s="104" t="s">
        <v>3999</v>
      </c>
      <c r="B16129" s="1">
        <v>44323</v>
      </c>
      <c r="C16129">
        <v>1</v>
      </c>
    </row>
    <row r="16130" spans="1:3" ht="14.5" x14ac:dyDescent="0.35">
      <c r="A16130" s="104" t="s">
        <v>2835</v>
      </c>
      <c r="B16130" s="1">
        <v>44323</v>
      </c>
      <c r="C16130">
        <v>2</v>
      </c>
    </row>
    <row r="16131" spans="1:3" ht="14.5" x14ac:dyDescent="0.35">
      <c r="A16131" s="104" t="s">
        <v>4065</v>
      </c>
      <c r="B16131" s="1">
        <v>44323</v>
      </c>
      <c r="C16131">
        <v>1</v>
      </c>
    </row>
    <row r="16132" spans="1:3" ht="14.5" x14ac:dyDescent="0.35">
      <c r="A16132" s="104" t="s">
        <v>2179</v>
      </c>
      <c r="B16132" s="1">
        <v>44323</v>
      </c>
      <c r="C16132">
        <v>4</v>
      </c>
    </row>
    <row r="16133" spans="1:3" ht="14.5" x14ac:dyDescent="0.35">
      <c r="A16133" s="104" t="s">
        <v>4225</v>
      </c>
      <c r="B16133" s="1">
        <v>44323</v>
      </c>
      <c r="C16133">
        <v>4</v>
      </c>
    </row>
    <row r="16134" spans="1:3" ht="14.5" x14ac:dyDescent="0.35">
      <c r="A16134" s="104" t="s">
        <v>3583</v>
      </c>
      <c r="B16134" s="1">
        <v>44323</v>
      </c>
      <c r="C16134">
        <v>1</v>
      </c>
    </row>
    <row r="16135" spans="1:3" ht="14.5" x14ac:dyDescent="0.35">
      <c r="A16135" s="104" t="s">
        <v>4269</v>
      </c>
      <c r="B16135" s="1">
        <v>44323</v>
      </c>
      <c r="C16135">
        <v>1</v>
      </c>
    </row>
    <row r="16136" spans="1:3" ht="14.5" x14ac:dyDescent="0.35">
      <c r="A16136" s="104" t="s">
        <v>2303</v>
      </c>
      <c r="B16136" s="1">
        <v>44323</v>
      </c>
      <c r="C16136">
        <v>1</v>
      </c>
    </row>
    <row r="16137" spans="1:3" ht="14.5" x14ac:dyDescent="0.35">
      <c r="A16137" s="104" t="s">
        <v>3573</v>
      </c>
      <c r="B16137" s="1">
        <v>44323</v>
      </c>
      <c r="C16137">
        <v>4</v>
      </c>
    </row>
    <row r="16138" spans="1:3" ht="14.5" x14ac:dyDescent="0.35">
      <c r="A16138" s="104" t="s">
        <v>4270</v>
      </c>
      <c r="B16138" s="1">
        <v>44323</v>
      </c>
      <c r="C16138">
        <v>8</v>
      </c>
    </row>
    <row r="16139" spans="1:3" ht="14.5" x14ac:dyDescent="0.35">
      <c r="A16139" s="104" t="s">
        <v>2734</v>
      </c>
      <c r="B16139" s="1">
        <v>44323</v>
      </c>
      <c r="C16139">
        <v>8</v>
      </c>
    </row>
    <row r="16140" spans="1:3" ht="14.5" x14ac:dyDescent="0.35">
      <c r="A16140" s="104" t="s">
        <v>3720</v>
      </c>
      <c r="B16140" s="1">
        <v>44323</v>
      </c>
      <c r="C16140">
        <v>16</v>
      </c>
    </row>
    <row r="16141" spans="1:3" ht="14.5" x14ac:dyDescent="0.35">
      <c r="A16141" s="104" t="s">
        <v>2970</v>
      </c>
      <c r="B16141" s="1">
        <v>44323</v>
      </c>
      <c r="C16141">
        <v>2</v>
      </c>
    </row>
    <row r="16142" spans="1:3" ht="14.5" x14ac:dyDescent="0.35">
      <c r="A16142" s="104" t="s">
        <v>2539</v>
      </c>
      <c r="B16142" s="1">
        <v>44323</v>
      </c>
      <c r="C16142">
        <v>6</v>
      </c>
    </row>
    <row r="16143" spans="1:3" ht="14.5" x14ac:dyDescent="0.35">
      <c r="A16143" s="104" t="s">
        <v>2972</v>
      </c>
      <c r="B16143" s="1">
        <v>44323</v>
      </c>
      <c r="C16143">
        <v>4</v>
      </c>
    </row>
    <row r="16144" spans="1:3" ht="14.5" x14ac:dyDescent="0.35">
      <c r="A16144" s="104" t="s">
        <v>1879</v>
      </c>
      <c r="B16144" s="1">
        <v>44323</v>
      </c>
      <c r="C16144">
        <v>8</v>
      </c>
    </row>
    <row r="16145" spans="1:3" ht="14.5" x14ac:dyDescent="0.35">
      <c r="A16145" s="104" t="s">
        <v>3174</v>
      </c>
      <c r="B16145" s="1">
        <v>44323</v>
      </c>
      <c r="C16145">
        <v>8</v>
      </c>
    </row>
    <row r="16146" spans="1:3" ht="14.5" x14ac:dyDescent="0.35">
      <c r="A16146" s="104" t="s">
        <v>4271</v>
      </c>
      <c r="B16146" s="1">
        <v>44323</v>
      </c>
      <c r="C16146">
        <v>8</v>
      </c>
    </row>
    <row r="16147" spans="1:3" ht="14.5" x14ac:dyDescent="0.35">
      <c r="A16147" s="104" t="s">
        <v>4272</v>
      </c>
      <c r="B16147" s="1">
        <v>44323</v>
      </c>
      <c r="C16147">
        <v>1</v>
      </c>
    </row>
    <row r="16148" spans="1:3" ht="14.5" x14ac:dyDescent="0.35">
      <c r="A16148" s="106">
        <v>1273846</v>
      </c>
      <c r="B16148" s="1">
        <v>44323</v>
      </c>
      <c r="C16148">
        <v>1</v>
      </c>
    </row>
    <row r="16149" spans="1:3" ht="14.5" x14ac:dyDescent="0.35">
      <c r="A16149" s="104" t="s">
        <v>1445</v>
      </c>
      <c r="B16149" s="1">
        <v>44323</v>
      </c>
      <c r="C16149">
        <v>20</v>
      </c>
    </row>
    <row r="16150" spans="1:3" ht="14.5" x14ac:dyDescent="0.35">
      <c r="A16150" s="104" t="s">
        <v>1445</v>
      </c>
      <c r="B16150" s="1">
        <v>44323</v>
      </c>
      <c r="C16150">
        <v>16</v>
      </c>
    </row>
    <row r="16151" spans="1:3" ht="14.5" x14ac:dyDescent="0.35">
      <c r="A16151" s="104" t="s">
        <v>1588</v>
      </c>
      <c r="B16151" s="1">
        <v>44323</v>
      </c>
      <c r="C16151">
        <v>4</v>
      </c>
    </row>
    <row r="16152" spans="1:3" ht="14.5" x14ac:dyDescent="0.35">
      <c r="A16152" s="104" t="s">
        <v>1825</v>
      </c>
      <c r="B16152" s="1">
        <v>44323</v>
      </c>
      <c r="C16152">
        <v>4</v>
      </c>
    </row>
    <row r="16153" spans="1:3" ht="14.5" x14ac:dyDescent="0.35">
      <c r="A16153" s="104" t="s">
        <v>2381</v>
      </c>
      <c r="B16153" s="1">
        <v>44323</v>
      </c>
      <c r="C16153">
        <v>16</v>
      </c>
    </row>
    <row r="16154" spans="1:3" ht="14.5" x14ac:dyDescent="0.35">
      <c r="A16154" s="104" t="s">
        <v>2345</v>
      </c>
      <c r="B16154" s="1">
        <v>44323</v>
      </c>
      <c r="C16154">
        <v>6</v>
      </c>
    </row>
    <row r="16155" spans="1:3" ht="14.5" x14ac:dyDescent="0.35">
      <c r="A16155" s="104" t="s">
        <v>2345</v>
      </c>
      <c r="B16155" s="1">
        <v>44323</v>
      </c>
      <c r="C16155">
        <v>8</v>
      </c>
    </row>
    <row r="16156" spans="1:3" ht="14.5" x14ac:dyDescent="0.35">
      <c r="A16156" s="104" t="s">
        <v>2345</v>
      </c>
      <c r="B16156" s="1">
        <v>44323</v>
      </c>
      <c r="C16156">
        <v>18</v>
      </c>
    </row>
    <row r="16157" spans="1:3" ht="14.5" x14ac:dyDescent="0.35">
      <c r="A16157" s="104" t="s">
        <v>4273</v>
      </c>
      <c r="B16157" s="1">
        <v>44323</v>
      </c>
      <c r="C16157">
        <v>3</v>
      </c>
    </row>
    <row r="16158" spans="1:3" ht="14.5" x14ac:dyDescent="0.35">
      <c r="A16158" s="104" t="s">
        <v>2837</v>
      </c>
      <c r="B16158" s="1">
        <v>44323</v>
      </c>
      <c r="C16158">
        <v>4</v>
      </c>
    </row>
    <row r="16159" spans="1:3" ht="14.5" x14ac:dyDescent="0.35">
      <c r="A16159" s="104" t="s">
        <v>2352</v>
      </c>
      <c r="B16159" s="1">
        <v>44323</v>
      </c>
      <c r="C16159">
        <v>20</v>
      </c>
    </row>
    <row r="16160" spans="1:3" ht="14.5" x14ac:dyDescent="0.35">
      <c r="A16160" s="104" t="s">
        <v>2269</v>
      </c>
      <c r="B16160" s="1">
        <v>44323</v>
      </c>
      <c r="C16160">
        <v>68</v>
      </c>
    </row>
    <row r="16161" spans="1:3" ht="14.5" x14ac:dyDescent="0.35">
      <c r="A16161" s="104" t="s">
        <v>181</v>
      </c>
      <c r="B16161" s="1">
        <v>44323</v>
      </c>
      <c r="C16161">
        <v>1</v>
      </c>
    </row>
    <row r="16162" spans="1:3" ht="14.5" x14ac:dyDescent="0.35">
      <c r="A16162" s="104" t="s">
        <v>1382</v>
      </c>
      <c r="B16162" s="1">
        <v>44323</v>
      </c>
      <c r="C16162">
        <v>100</v>
      </c>
    </row>
    <row r="16163" spans="1:3" ht="14.5" x14ac:dyDescent="0.35">
      <c r="A16163" s="104" t="s">
        <v>3842</v>
      </c>
      <c r="B16163" s="1">
        <v>44323</v>
      </c>
      <c r="C16163">
        <v>50</v>
      </c>
    </row>
    <row r="16164" spans="1:3" ht="14.5" x14ac:dyDescent="0.35">
      <c r="A16164" s="104" t="s">
        <v>2978</v>
      </c>
      <c r="B16164" s="1">
        <v>44323</v>
      </c>
      <c r="C16164">
        <v>4</v>
      </c>
    </row>
    <row r="16165" spans="1:3" ht="14.5" x14ac:dyDescent="0.35">
      <c r="A16165" s="104" t="s">
        <v>3020</v>
      </c>
      <c r="B16165" s="1">
        <v>44326</v>
      </c>
      <c r="C16165">
        <v>3</v>
      </c>
    </row>
    <row r="16166" spans="1:3" ht="14.5" x14ac:dyDescent="0.35">
      <c r="A16166" s="104" t="s">
        <v>2352</v>
      </c>
      <c r="B16166" s="1">
        <v>44326</v>
      </c>
      <c r="C16166">
        <v>4</v>
      </c>
    </row>
    <row r="16167" spans="1:3" ht="14.5" x14ac:dyDescent="0.35">
      <c r="A16167" s="104" t="s">
        <v>2635</v>
      </c>
      <c r="B16167" s="1">
        <v>44326</v>
      </c>
      <c r="C16167">
        <v>3</v>
      </c>
    </row>
    <row r="16168" spans="1:3" ht="14.5" x14ac:dyDescent="0.35">
      <c r="A16168" s="104" t="s">
        <v>2306</v>
      </c>
      <c r="B16168" s="1">
        <v>44326</v>
      </c>
      <c r="C16168">
        <v>5</v>
      </c>
    </row>
    <row r="16169" spans="1:3" ht="14.5" x14ac:dyDescent="0.35">
      <c r="A16169" s="104" t="s">
        <v>1615</v>
      </c>
      <c r="B16169" s="1">
        <v>44326</v>
      </c>
      <c r="C16169">
        <v>24</v>
      </c>
    </row>
    <row r="16170" spans="1:3" ht="14.5" x14ac:dyDescent="0.35">
      <c r="A16170" s="104" t="s">
        <v>1279</v>
      </c>
      <c r="B16170" s="1">
        <v>44326</v>
      </c>
      <c r="C16170">
        <v>100</v>
      </c>
    </row>
    <row r="16171" spans="1:3" ht="14.5" x14ac:dyDescent="0.35">
      <c r="A16171" s="104" t="s">
        <v>1331</v>
      </c>
      <c r="B16171" s="1">
        <v>44326</v>
      </c>
      <c r="C16171">
        <v>150</v>
      </c>
    </row>
    <row r="16172" spans="1:3" ht="14.5" x14ac:dyDescent="0.35">
      <c r="A16172" s="104" t="s">
        <v>1489</v>
      </c>
      <c r="B16172" s="1">
        <v>44326</v>
      </c>
      <c r="C16172">
        <v>1</v>
      </c>
    </row>
    <row r="16173" spans="1:3" ht="14.5" x14ac:dyDescent="0.35">
      <c r="A16173" s="104" t="s">
        <v>1908</v>
      </c>
      <c r="B16173" s="1">
        <v>44326</v>
      </c>
      <c r="C16173">
        <v>2</v>
      </c>
    </row>
    <row r="16174" spans="1:3" ht="14.5" x14ac:dyDescent="0.35">
      <c r="A16174" s="104" t="s">
        <v>4274</v>
      </c>
      <c r="B16174" s="1">
        <v>44326</v>
      </c>
      <c r="C16174">
        <v>8</v>
      </c>
    </row>
    <row r="16175" spans="1:3" ht="14.5" x14ac:dyDescent="0.35">
      <c r="A16175" s="104" t="s">
        <v>3260</v>
      </c>
      <c r="B16175" s="1">
        <v>44326</v>
      </c>
      <c r="C16175">
        <v>8</v>
      </c>
    </row>
    <row r="16176" spans="1:3" ht="14.5" x14ac:dyDescent="0.35">
      <c r="A16176" s="104" t="s">
        <v>4275</v>
      </c>
      <c r="B16176" s="1">
        <v>44326</v>
      </c>
      <c r="C16176">
        <v>16</v>
      </c>
    </row>
    <row r="16177" spans="1:3" ht="14.5" x14ac:dyDescent="0.35">
      <c r="A16177" s="104" t="s">
        <v>3288</v>
      </c>
      <c r="B16177" s="1">
        <v>44326</v>
      </c>
      <c r="C16177">
        <v>12</v>
      </c>
    </row>
    <row r="16178" spans="1:3" ht="14.5" x14ac:dyDescent="0.35">
      <c r="A16178" s="104" t="s">
        <v>2460</v>
      </c>
      <c r="B16178" s="1">
        <v>44326</v>
      </c>
      <c r="C16178">
        <v>5</v>
      </c>
    </row>
    <row r="16179" spans="1:3" ht="14.5" x14ac:dyDescent="0.35">
      <c r="A16179" s="104" t="s">
        <v>3913</v>
      </c>
      <c r="B16179" s="1">
        <v>44326</v>
      </c>
      <c r="C16179">
        <v>12</v>
      </c>
    </row>
    <row r="16180" spans="1:3" ht="14.5" x14ac:dyDescent="0.35">
      <c r="A16180" s="104" t="s">
        <v>3913</v>
      </c>
      <c r="B16180" s="1">
        <v>44326</v>
      </c>
      <c r="C16180">
        <v>20</v>
      </c>
    </row>
    <row r="16181" spans="1:3" ht="14.5" x14ac:dyDescent="0.35">
      <c r="A16181" s="104" t="s">
        <v>3436</v>
      </c>
      <c r="B16181" s="1">
        <v>44326</v>
      </c>
      <c r="C16181">
        <v>16</v>
      </c>
    </row>
    <row r="16182" spans="1:3" ht="14.5" x14ac:dyDescent="0.35">
      <c r="A16182" s="104" t="s">
        <v>1445</v>
      </c>
      <c r="B16182" s="1">
        <v>44326</v>
      </c>
      <c r="C16182">
        <v>16</v>
      </c>
    </row>
    <row r="16183" spans="1:3" ht="14.5" x14ac:dyDescent="0.35">
      <c r="A16183" s="104" t="s">
        <v>2537</v>
      </c>
      <c r="B16183" s="1">
        <v>44326</v>
      </c>
      <c r="C16183">
        <v>1</v>
      </c>
    </row>
    <row r="16184" spans="1:3" ht="14.5" x14ac:dyDescent="0.35">
      <c r="A16184" s="104" t="s">
        <v>2537</v>
      </c>
      <c r="B16184" s="1">
        <v>44326</v>
      </c>
      <c r="C16184">
        <v>1</v>
      </c>
    </row>
    <row r="16185" spans="1:3" ht="14.5" x14ac:dyDescent="0.35">
      <c r="A16185" s="104" t="s">
        <v>2942</v>
      </c>
      <c r="B16185" s="1">
        <v>44326</v>
      </c>
      <c r="C16185">
        <v>2</v>
      </c>
    </row>
    <row r="16186" spans="1:3" ht="14.5" x14ac:dyDescent="0.35">
      <c r="A16186" s="104" t="s">
        <v>2943</v>
      </c>
      <c r="B16186" s="1">
        <v>44326</v>
      </c>
      <c r="C16186">
        <v>2</v>
      </c>
    </row>
    <row r="16187" spans="1:3" ht="14.5" x14ac:dyDescent="0.35">
      <c r="A16187" s="104" t="s">
        <v>3330</v>
      </c>
      <c r="B16187" s="1">
        <v>44326</v>
      </c>
      <c r="C16187">
        <v>3</v>
      </c>
    </row>
    <row r="16188" spans="1:3" ht="14.5" x14ac:dyDescent="0.35">
      <c r="A16188" s="104" t="s">
        <v>82</v>
      </c>
      <c r="B16188" s="1">
        <v>44326</v>
      </c>
      <c r="C16188">
        <v>1</v>
      </c>
    </row>
    <row r="16189" spans="1:3" ht="14.5" x14ac:dyDescent="0.35">
      <c r="A16189" s="104" t="s">
        <v>83</v>
      </c>
      <c r="B16189" s="1">
        <v>44326</v>
      </c>
      <c r="C16189">
        <v>2</v>
      </c>
    </row>
    <row r="16190" spans="1:3" ht="14.5" x14ac:dyDescent="0.35">
      <c r="A16190" s="104" t="s">
        <v>2036</v>
      </c>
      <c r="B16190" s="1">
        <v>44326</v>
      </c>
      <c r="C16190">
        <v>16</v>
      </c>
    </row>
    <row r="16191" spans="1:3" ht="14.5" x14ac:dyDescent="0.35">
      <c r="A16191" s="104" t="s">
        <v>1716</v>
      </c>
      <c r="B16191" s="1">
        <v>44326</v>
      </c>
      <c r="C16191">
        <v>4</v>
      </c>
    </row>
    <row r="16192" spans="1:3" ht="14.5" x14ac:dyDescent="0.35">
      <c r="A16192" s="104" t="s">
        <v>3382</v>
      </c>
      <c r="B16192" s="1">
        <v>44326</v>
      </c>
      <c r="C16192">
        <v>1</v>
      </c>
    </row>
    <row r="16193" spans="1:3" ht="14.5" x14ac:dyDescent="0.35">
      <c r="A16193" s="104" t="s">
        <v>3713</v>
      </c>
      <c r="B16193" s="1">
        <v>44326</v>
      </c>
      <c r="C16193">
        <v>2</v>
      </c>
    </row>
    <row r="16194" spans="1:3" ht="14.5" x14ac:dyDescent="0.35">
      <c r="A16194" s="104" t="s">
        <v>4276</v>
      </c>
      <c r="B16194" s="1">
        <v>44326</v>
      </c>
      <c r="C16194">
        <v>1</v>
      </c>
    </row>
    <row r="16195" spans="1:3" ht="14.5" x14ac:dyDescent="0.35">
      <c r="A16195" s="104" t="s">
        <v>1867</v>
      </c>
      <c r="B16195" s="1">
        <v>44326</v>
      </c>
      <c r="C16195">
        <v>125</v>
      </c>
    </row>
    <row r="16196" spans="1:3" ht="14.5" x14ac:dyDescent="0.35">
      <c r="A16196" s="104" t="s">
        <v>460</v>
      </c>
      <c r="B16196" s="1">
        <v>44326</v>
      </c>
      <c r="C16196">
        <v>100</v>
      </c>
    </row>
    <row r="16197" spans="1:3" ht="14.5" x14ac:dyDescent="0.35">
      <c r="A16197" s="104" t="s">
        <v>511</v>
      </c>
      <c r="B16197" s="1">
        <v>44326</v>
      </c>
      <c r="C16197">
        <v>1</v>
      </c>
    </row>
    <row r="16198" spans="1:3" ht="14.5" x14ac:dyDescent="0.35">
      <c r="A16198" s="104" t="s">
        <v>2383</v>
      </c>
      <c r="B16198" s="1">
        <v>44326</v>
      </c>
      <c r="C16198">
        <v>4</v>
      </c>
    </row>
    <row r="16199" spans="1:3" ht="14.5" x14ac:dyDescent="0.35">
      <c r="A16199" s="104" t="s">
        <v>1762</v>
      </c>
      <c r="B16199" s="1">
        <v>44326</v>
      </c>
      <c r="C16199">
        <v>32</v>
      </c>
    </row>
    <row r="16200" spans="1:3" ht="14.5" x14ac:dyDescent="0.35">
      <c r="A16200" s="104" t="s">
        <v>1716</v>
      </c>
      <c r="B16200" s="1">
        <v>44326</v>
      </c>
      <c r="C16200">
        <v>32</v>
      </c>
    </row>
    <row r="16201" spans="1:3" ht="14.5" x14ac:dyDescent="0.35">
      <c r="A16201" s="104" t="s">
        <v>2305</v>
      </c>
      <c r="B16201" s="1">
        <v>44326</v>
      </c>
      <c r="C16201">
        <v>16</v>
      </c>
    </row>
    <row r="16202" spans="1:3" ht="14.5" x14ac:dyDescent="0.35">
      <c r="A16202" s="104" t="s">
        <v>1809</v>
      </c>
      <c r="B16202" s="1">
        <v>44326</v>
      </c>
      <c r="C16202">
        <v>16</v>
      </c>
    </row>
    <row r="16203" spans="1:3" ht="14.5" x14ac:dyDescent="0.35">
      <c r="A16203" s="104" t="s">
        <v>1442</v>
      </c>
      <c r="B16203" s="1">
        <v>44326</v>
      </c>
      <c r="C16203">
        <v>16</v>
      </c>
    </row>
    <row r="16204" spans="1:3" ht="14.5" x14ac:dyDescent="0.35">
      <c r="A16204" s="104" t="s">
        <v>1821</v>
      </c>
      <c r="B16204" s="1">
        <v>44326</v>
      </c>
      <c r="C16204">
        <v>8</v>
      </c>
    </row>
    <row r="16205" spans="1:3" ht="14.5" x14ac:dyDescent="0.35">
      <c r="A16205" s="104" t="s">
        <v>1570</v>
      </c>
      <c r="B16205" s="1">
        <v>44326</v>
      </c>
      <c r="C16205">
        <v>56</v>
      </c>
    </row>
    <row r="16206" spans="1:3" ht="14.5" x14ac:dyDescent="0.35">
      <c r="A16206" s="104" t="s">
        <v>1570</v>
      </c>
      <c r="B16206" s="1">
        <v>44326</v>
      </c>
      <c r="C16206">
        <v>8</v>
      </c>
    </row>
    <row r="16207" spans="1:3" ht="14.5" x14ac:dyDescent="0.35">
      <c r="A16207" s="104" t="s">
        <v>1547</v>
      </c>
      <c r="B16207" s="1">
        <v>44326</v>
      </c>
      <c r="C16207">
        <v>16</v>
      </c>
    </row>
    <row r="16208" spans="1:3" ht="14.5" x14ac:dyDescent="0.35">
      <c r="A16208" s="104" t="s">
        <v>1656</v>
      </c>
      <c r="B16208" s="1">
        <v>44326</v>
      </c>
      <c r="C16208">
        <v>16</v>
      </c>
    </row>
    <row r="16209" spans="1:3" ht="14.5" x14ac:dyDescent="0.35">
      <c r="A16209" s="104" t="s">
        <v>1346</v>
      </c>
      <c r="B16209" s="1">
        <v>44326</v>
      </c>
      <c r="C16209">
        <v>16</v>
      </c>
    </row>
    <row r="16210" spans="1:3" ht="14.5" x14ac:dyDescent="0.35">
      <c r="A16210" s="104" t="s">
        <v>1324</v>
      </c>
      <c r="B16210" s="1">
        <v>44326</v>
      </c>
      <c r="C16210">
        <v>640</v>
      </c>
    </row>
    <row r="16211" spans="1:3" ht="14.5" x14ac:dyDescent="0.35">
      <c r="A16211" s="104" t="s">
        <v>1580</v>
      </c>
      <c r="B16211" s="1">
        <v>44326</v>
      </c>
      <c r="C16211">
        <v>1</v>
      </c>
    </row>
    <row r="16212" spans="1:3" ht="14.5" x14ac:dyDescent="0.35">
      <c r="A16212" s="104" t="s">
        <v>1333</v>
      </c>
      <c r="B16212" s="1">
        <v>44326</v>
      </c>
      <c r="C16212">
        <v>300</v>
      </c>
    </row>
    <row r="16213" spans="1:3" ht="14.5" x14ac:dyDescent="0.35">
      <c r="A16213" s="104" t="s">
        <v>1362</v>
      </c>
      <c r="B16213" s="1">
        <v>44326</v>
      </c>
      <c r="C16213">
        <v>36</v>
      </c>
    </row>
    <row r="16214" spans="1:3" ht="14.5" x14ac:dyDescent="0.35">
      <c r="A16214" s="104" t="s">
        <v>2316</v>
      </c>
      <c r="B16214" s="1">
        <v>44326</v>
      </c>
      <c r="C16214">
        <v>42</v>
      </c>
    </row>
    <row r="16215" spans="1:3" ht="14.5" x14ac:dyDescent="0.35">
      <c r="A16215" s="104" t="s">
        <v>2689</v>
      </c>
      <c r="B16215" s="1">
        <v>44326</v>
      </c>
      <c r="C16215">
        <v>3</v>
      </c>
    </row>
    <row r="16216" spans="1:3" ht="14.5" x14ac:dyDescent="0.35">
      <c r="A16216" s="104" t="s">
        <v>2323</v>
      </c>
      <c r="B16216" s="1">
        <v>44326</v>
      </c>
      <c r="C16216">
        <v>1</v>
      </c>
    </row>
    <row r="16217" spans="1:3" ht="14.5" x14ac:dyDescent="0.35">
      <c r="A16217" s="104" t="s">
        <v>2322</v>
      </c>
      <c r="B16217" s="1">
        <v>44326</v>
      </c>
      <c r="C16217">
        <v>1</v>
      </c>
    </row>
    <row r="16218" spans="1:3" ht="14.5" x14ac:dyDescent="0.35">
      <c r="A16218" s="104" t="s">
        <v>3344</v>
      </c>
      <c r="B16218" s="1">
        <v>44326</v>
      </c>
      <c r="C16218">
        <v>2</v>
      </c>
    </row>
    <row r="16219" spans="1:3" ht="14.5" x14ac:dyDescent="0.35">
      <c r="A16219" s="104" t="s">
        <v>1688</v>
      </c>
      <c r="B16219" s="1">
        <v>44326</v>
      </c>
      <c r="C16219">
        <v>100</v>
      </c>
    </row>
    <row r="16220" spans="1:3" ht="14.5" x14ac:dyDescent="0.35">
      <c r="A16220" s="104" t="s">
        <v>1820</v>
      </c>
      <c r="B16220" s="1">
        <v>44326</v>
      </c>
      <c r="C16220">
        <v>50</v>
      </c>
    </row>
    <row r="16221" spans="1:3" ht="14.5" x14ac:dyDescent="0.35">
      <c r="A16221" s="104" t="s">
        <v>1368</v>
      </c>
      <c r="B16221" s="1">
        <v>44326</v>
      </c>
      <c r="C16221">
        <v>100</v>
      </c>
    </row>
    <row r="16222" spans="1:3" ht="14.5" x14ac:dyDescent="0.35">
      <c r="A16222" s="104" t="s">
        <v>2510</v>
      </c>
      <c r="B16222" s="1">
        <v>44326</v>
      </c>
      <c r="C16222">
        <v>100</v>
      </c>
    </row>
    <row r="16223" spans="1:3" ht="14.5" x14ac:dyDescent="0.35">
      <c r="A16223" s="104" t="s">
        <v>1729</v>
      </c>
      <c r="B16223" s="1">
        <v>44326</v>
      </c>
      <c r="C16223">
        <v>100</v>
      </c>
    </row>
    <row r="16224" spans="1:3" ht="14.5" x14ac:dyDescent="0.35">
      <c r="A16224" s="104" t="s">
        <v>1729</v>
      </c>
      <c r="B16224" s="1">
        <v>44326</v>
      </c>
      <c r="C16224">
        <v>100</v>
      </c>
    </row>
    <row r="16225" spans="1:3" ht="14.5" x14ac:dyDescent="0.35">
      <c r="A16225" s="104" t="s">
        <v>1352</v>
      </c>
      <c r="B16225" s="1">
        <v>44326</v>
      </c>
      <c r="C16225">
        <v>200</v>
      </c>
    </row>
    <row r="16226" spans="1:3" ht="14.5" x14ac:dyDescent="0.35">
      <c r="A16226" s="104" t="s">
        <v>1352</v>
      </c>
      <c r="B16226" s="1">
        <v>44326</v>
      </c>
      <c r="C16226">
        <v>100</v>
      </c>
    </row>
    <row r="16227" spans="1:3" ht="14.5" x14ac:dyDescent="0.35">
      <c r="A16227" s="104" t="s">
        <v>1352</v>
      </c>
      <c r="B16227" s="1">
        <v>44326</v>
      </c>
      <c r="C16227">
        <v>200</v>
      </c>
    </row>
    <row r="16228" spans="1:3" ht="14.5" x14ac:dyDescent="0.35">
      <c r="A16228" s="104" t="s">
        <v>1464</v>
      </c>
      <c r="B16228" s="1">
        <v>44326</v>
      </c>
      <c r="C16228">
        <v>100</v>
      </c>
    </row>
    <row r="16229" spans="1:3" ht="14.5" x14ac:dyDescent="0.35">
      <c r="A16229" s="104" t="s">
        <v>1557</v>
      </c>
      <c r="B16229" s="1">
        <v>44326</v>
      </c>
      <c r="C16229">
        <v>200</v>
      </c>
    </row>
    <row r="16230" spans="1:3" ht="14.5" x14ac:dyDescent="0.35">
      <c r="A16230" s="104" t="s">
        <v>1557</v>
      </c>
      <c r="B16230" s="1">
        <v>44326</v>
      </c>
      <c r="C16230">
        <v>100</v>
      </c>
    </row>
    <row r="16231" spans="1:3" ht="14.5" x14ac:dyDescent="0.35">
      <c r="A16231" s="104" t="s">
        <v>1630</v>
      </c>
      <c r="B16231" s="1">
        <v>44326</v>
      </c>
      <c r="C16231">
        <v>100</v>
      </c>
    </row>
    <row r="16232" spans="1:3" ht="14.5" x14ac:dyDescent="0.35">
      <c r="A16232" s="104" t="s">
        <v>1416</v>
      </c>
      <c r="B16232" s="1">
        <v>44326</v>
      </c>
      <c r="C16232">
        <v>100</v>
      </c>
    </row>
    <row r="16233" spans="1:3" ht="14.5" x14ac:dyDescent="0.35">
      <c r="A16233" s="104" t="s">
        <v>1621</v>
      </c>
      <c r="B16233" s="1">
        <v>44326</v>
      </c>
      <c r="C16233">
        <v>200</v>
      </c>
    </row>
    <row r="16234" spans="1:3" ht="14.5" x14ac:dyDescent="0.35">
      <c r="A16234" s="104" t="s">
        <v>1900</v>
      </c>
      <c r="B16234" s="1">
        <v>44326</v>
      </c>
      <c r="C16234">
        <v>100</v>
      </c>
    </row>
    <row r="16235" spans="1:3" ht="14.5" x14ac:dyDescent="0.35">
      <c r="A16235" s="104" t="s">
        <v>1475</v>
      </c>
      <c r="B16235" s="1">
        <v>44326</v>
      </c>
      <c r="C16235">
        <v>100</v>
      </c>
    </row>
    <row r="16236" spans="1:3" ht="14.5" x14ac:dyDescent="0.35">
      <c r="A16236" s="104" t="s">
        <v>1905</v>
      </c>
      <c r="B16236" s="1">
        <v>44326</v>
      </c>
      <c r="C16236">
        <v>200</v>
      </c>
    </row>
    <row r="16237" spans="1:3" ht="14.5" x14ac:dyDescent="0.35">
      <c r="A16237" s="104" t="s">
        <v>1340</v>
      </c>
      <c r="B16237" s="1">
        <v>44326</v>
      </c>
      <c r="C16237">
        <v>200</v>
      </c>
    </row>
    <row r="16238" spans="1:3" ht="14.5" x14ac:dyDescent="0.35">
      <c r="A16238" s="104" t="s">
        <v>1340</v>
      </c>
      <c r="B16238" s="1">
        <v>44326</v>
      </c>
      <c r="C16238">
        <v>400</v>
      </c>
    </row>
    <row r="16239" spans="1:3" ht="14.5" x14ac:dyDescent="0.35">
      <c r="A16239" s="104" t="s">
        <v>1519</v>
      </c>
      <c r="B16239" s="1">
        <v>44326</v>
      </c>
      <c r="C16239">
        <v>100</v>
      </c>
    </row>
    <row r="16240" spans="1:3" ht="14.5" x14ac:dyDescent="0.35">
      <c r="A16240" s="104" t="s">
        <v>1731</v>
      </c>
      <c r="B16240" s="1">
        <v>44326</v>
      </c>
      <c r="C16240">
        <v>100</v>
      </c>
    </row>
    <row r="16241" spans="1:3" ht="14.5" x14ac:dyDescent="0.35">
      <c r="A16241" s="104" t="s">
        <v>1349</v>
      </c>
      <c r="B16241" s="1">
        <v>44326</v>
      </c>
      <c r="C16241">
        <v>300</v>
      </c>
    </row>
    <row r="16242" spans="1:3" ht="14.5" x14ac:dyDescent="0.35">
      <c r="A16242" s="104" t="s">
        <v>1349</v>
      </c>
      <c r="B16242" s="1">
        <v>44326</v>
      </c>
      <c r="C16242">
        <v>400</v>
      </c>
    </row>
    <row r="16243" spans="1:3" ht="14.5" x14ac:dyDescent="0.35">
      <c r="A16243" s="104" t="s">
        <v>1737</v>
      </c>
      <c r="B16243" s="1">
        <v>44326</v>
      </c>
      <c r="C16243">
        <v>100</v>
      </c>
    </row>
    <row r="16244" spans="1:3" ht="14.5" x14ac:dyDescent="0.35">
      <c r="A16244" s="104" t="s">
        <v>1521</v>
      </c>
      <c r="B16244" s="1">
        <v>44326</v>
      </c>
      <c r="C16244">
        <v>200</v>
      </c>
    </row>
    <row r="16245" spans="1:3" ht="14.5" x14ac:dyDescent="0.35">
      <c r="A16245" s="104" t="s">
        <v>1279</v>
      </c>
      <c r="B16245" s="1">
        <v>44326</v>
      </c>
      <c r="C16245">
        <v>600</v>
      </c>
    </row>
    <row r="16246" spans="1:3" ht="14.5" x14ac:dyDescent="0.35">
      <c r="A16246" s="104" t="s">
        <v>1279</v>
      </c>
      <c r="B16246" s="1">
        <v>44326</v>
      </c>
      <c r="C16246">
        <v>4400</v>
      </c>
    </row>
    <row r="16247" spans="1:3" ht="14.5" x14ac:dyDescent="0.35">
      <c r="A16247" s="104" t="s">
        <v>1312</v>
      </c>
      <c r="B16247" s="1">
        <v>44326</v>
      </c>
      <c r="C16247">
        <v>200</v>
      </c>
    </row>
    <row r="16248" spans="1:3" ht="14.5" x14ac:dyDescent="0.35">
      <c r="A16248" s="104" t="s">
        <v>1312</v>
      </c>
      <c r="B16248" s="1">
        <v>44326</v>
      </c>
      <c r="C16248">
        <v>1600</v>
      </c>
    </row>
    <row r="16249" spans="1:3" ht="14.5" x14ac:dyDescent="0.35">
      <c r="A16249" s="104" t="s">
        <v>2051</v>
      </c>
      <c r="B16249" s="1">
        <v>44326</v>
      </c>
      <c r="C16249">
        <v>1</v>
      </c>
    </row>
    <row r="16250" spans="1:3" ht="14.5" x14ac:dyDescent="0.35">
      <c r="A16250" s="104" t="s">
        <v>1428</v>
      </c>
      <c r="B16250" s="1">
        <v>44326</v>
      </c>
      <c r="C16250">
        <v>4</v>
      </c>
    </row>
    <row r="16251" spans="1:3" ht="14.5" x14ac:dyDescent="0.35">
      <c r="A16251" s="104" t="s">
        <v>2785</v>
      </c>
      <c r="B16251" s="1">
        <v>44326</v>
      </c>
      <c r="C16251">
        <v>1</v>
      </c>
    </row>
    <row r="16252" spans="1:3" ht="14.5" x14ac:dyDescent="0.35">
      <c r="A16252" s="104" t="s">
        <v>3489</v>
      </c>
      <c r="B16252" s="1">
        <v>44326</v>
      </c>
      <c r="C16252">
        <v>9</v>
      </c>
    </row>
    <row r="16253" spans="1:3" ht="14.5" x14ac:dyDescent="0.35">
      <c r="A16253" s="104" t="s">
        <v>4103</v>
      </c>
      <c r="B16253" s="1">
        <v>44326</v>
      </c>
      <c r="C16253">
        <v>16</v>
      </c>
    </row>
    <row r="16254" spans="1:3" ht="14.5" x14ac:dyDescent="0.35">
      <c r="A16254" s="104" t="s">
        <v>2122</v>
      </c>
      <c r="B16254" s="1">
        <v>44326</v>
      </c>
      <c r="C16254">
        <v>100</v>
      </c>
    </row>
    <row r="16255" spans="1:3" ht="14.5" x14ac:dyDescent="0.35">
      <c r="A16255" s="104" t="s">
        <v>1596</v>
      </c>
      <c r="B16255" s="1">
        <v>44326</v>
      </c>
      <c r="C16255">
        <v>25</v>
      </c>
    </row>
    <row r="16256" spans="1:3" ht="14.5" x14ac:dyDescent="0.35">
      <c r="A16256" s="104" t="s">
        <v>512</v>
      </c>
      <c r="B16256" s="1">
        <v>44326</v>
      </c>
      <c r="C16256">
        <v>1</v>
      </c>
    </row>
    <row r="16257" spans="1:3" ht="14.5" x14ac:dyDescent="0.35">
      <c r="A16257" s="104" t="s">
        <v>242</v>
      </c>
      <c r="B16257" s="1">
        <v>44326</v>
      </c>
      <c r="C16257">
        <v>1</v>
      </c>
    </row>
    <row r="16258" spans="1:3" ht="14.5" x14ac:dyDescent="0.35">
      <c r="A16258" s="104" t="s">
        <v>1356</v>
      </c>
      <c r="B16258" s="1">
        <v>44326</v>
      </c>
      <c r="C16258">
        <v>8</v>
      </c>
    </row>
    <row r="16259" spans="1:3" ht="14.5" x14ac:dyDescent="0.35">
      <c r="A16259" s="104" t="s">
        <v>2020</v>
      </c>
      <c r="B16259" s="1">
        <v>44326</v>
      </c>
      <c r="C16259">
        <v>8</v>
      </c>
    </row>
    <row r="16260" spans="1:3" ht="14.5" x14ac:dyDescent="0.35">
      <c r="A16260" s="104" t="s">
        <v>1450</v>
      </c>
      <c r="B16260" s="1">
        <v>44326</v>
      </c>
      <c r="C16260">
        <v>16</v>
      </c>
    </row>
    <row r="16261" spans="1:3" ht="14.5" x14ac:dyDescent="0.35">
      <c r="A16261" s="104" t="s">
        <v>1675</v>
      </c>
      <c r="B16261" s="1">
        <v>44326</v>
      </c>
      <c r="C16261">
        <v>32</v>
      </c>
    </row>
    <row r="16262" spans="1:3" ht="14.5" x14ac:dyDescent="0.35">
      <c r="A16262" s="104" t="s">
        <v>1823</v>
      </c>
      <c r="B16262" s="1">
        <v>44326</v>
      </c>
      <c r="C16262">
        <v>48</v>
      </c>
    </row>
    <row r="16263" spans="1:3" ht="14.5" x14ac:dyDescent="0.35">
      <c r="A16263" s="104" t="s">
        <v>1371</v>
      </c>
      <c r="B16263" s="1">
        <v>44326</v>
      </c>
      <c r="C16263">
        <v>1</v>
      </c>
    </row>
    <row r="16264" spans="1:3" ht="14.5" x14ac:dyDescent="0.35">
      <c r="A16264" s="104" t="s">
        <v>1931</v>
      </c>
      <c r="B16264" s="1">
        <v>44326</v>
      </c>
      <c r="C16264">
        <v>16</v>
      </c>
    </row>
    <row r="16265" spans="1:3" ht="14.5" x14ac:dyDescent="0.35">
      <c r="A16265" s="104" t="s">
        <v>2573</v>
      </c>
      <c r="B16265" s="1">
        <v>44326</v>
      </c>
      <c r="C16265">
        <v>16</v>
      </c>
    </row>
    <row r="16266" spans="1:3" ht="14.5" x14ac:dyDescent="0.35">
      <c r="A16266" s="104" t="s">
        <v>2824</v>
      </c>
      <c r="B16266" s="1">
        <v>44326</v>
      </c>
      <c r="C16266">
        <v>4</v>
      </c>
    </row>
    <row r="16267" spans="1:3" ht="14.5" x14ac:dyDescent="0.35">
      <c r="A16267" s="104" t="s">
        <v>2043</v>
      </c>
      <c r="B16267" s="1">
        <v>44326</v>
      </c>
      <c r="C16267">
        <v>16</v>
      </c>
    </row>
    <row r="16268" spans="1:3" ht="14.5" x14ac:dyDescent="0.35">
      <c r="A16268" s="104" t="s">
        <v>2362</v>
      </c>
      <c r="B16268" s="1">
        <v>44326</v>
      </c>
      <c r="C16268">
        <v>16</v>
      </c>
    </row>
    <row r="16269" spans="1:3" ht="14.5" x14ac:dyDescent="0.35">
      <c r="A16269" s="104" t="s">
        <v>1396</v>
      </c>
      <c r="B16269" s="1">
        <v>44326</v>
      </c>
      <c r="C16269">
        <v>8</v>
      </c>
    </row>
    <row r="16270" spans="1:3" ht="14.5" x14ac:dyDescent="0.35">
      <c r="A16270" s="104" t="s">
        <v>1400</v>
      </c>
      <c r="B16270" s="1">
        <v>44326</v>
      </c>
      <c r="C16270">
        <v>8</v>
      </c>
    </row>
    <row r="16271" spans="1:3" ht="14.5" x14ac:dyDescent="0.35">
      <c r="A16271" s="104" t="s">
        <v>1400</v>
      </c>
      <c r="B16271" s="1">
        <v>44326</v>
      </c>
      <c r="C16271">
        <v>4</v>
      </c>
    </row>
    <row r="16272" spans="1:3" ht="14.5" x14ac:dyDescent="0.35">
      <c r="A16272" s="104" t="s">
        <v>245</v>
      </c>
      <c r="B16272" s="1">
        <v>44326</v>
      </c>
      <c r="C16272">
        <v>16</v>
      </c>
    </row>
    <row r="16273" spans="1:3" ht="14.5" x14ac:dyDescent="0.35">
      <c r="A16273" s="104" t="s">
        <v>2957</v>
      </c>
      <c r="B16273" s="1">
        <v>44326</v>
      </c>
      <c r="C16273">
        <v>8</v>
      </c>
    </row>
    <row r="16274" spans="1:3" ht="14.5" x14ac:dyDescent="0.35">
      <c r="A16274" s="104" t="s">
        <v>2958</v>
      </c>
      <c r="B16274" s="1">
        <v>44326</v>
      </c>
      <c r="C16274">
        <v>8</v>
      </c>
    </row>
    <row r="16275" spans="1:3" ht="14.5" x14ac:dyDescent="0.35">
      <c r="A16275" s="104" t="s">
        <v>3597</v>
      </c>
      <c r="B16275" s="1">
        <v>44326</v>
      </c>
      <c r="C16275">
        <v>2</v>
      </c>
    </row>
    <row r="16276" spans="1:3" ht="14.5" x14ac:dyDescent="0.35">
      <c r="A16276" s="104" t="s">
        <v>3327</v>
      </c>
      <c r="B16276" s="1">
        <v>44326</v>
      </c>
      <c r="C16276">
        <v>8</v>
      </c>
    </row>
    <row r="16277" spans="1:3" ht="14.5" x14ac:dyDescent="0.35">
      <c r="A16277" s="104" t="s">
        <v>1922</v>
      </c>
      <c r="B16277" s="1">
        <v>44326</v>
      </c>
      <c r="C16277">
        <v>8</v>
      </c>
    </row>
    <row r="16278" spans="1:3" ht="14.5" x14ac:dyDescent="0.35">
      <c r="A16278" s="104" t="s">
        <v>2740</v>
      </c>
      <c r="B16278" s="1">
        <v>44326</v>
      </c>
      <c r="C16278">
        <v>4</v>
      </c>
    </row>
    <row r="16279" spans="1:3" ht="14.5" x14ac:dyDescent="0.35">
      <c r="A16279" s="104" t="s">
        <v>2047</v>
      </c>
      <c r="B16279" s="1">
        <v>44326</v>
      </c>
      <c r="C16279">
        <v>6</v>
      </c>
    </row>
    <row r="16280" spans="1:3" ht="14.5" x14ac:dyDescent="0.35">
      <c r="A16280" s="104" t="s">
        <v>2047</v>
      </c>
      <c r="B16280" s="1">
        <v>44326</v>
      </c>
      <c r="C16280">
        <v>2</v>
      </c>
    </row>
    <row r="16281" spans="1:3" ht="14.5" x14ac:dyDescent="0.35">
      <c r="A16281" s="104" t="s">
        <v>1955</v>
      </c>
      <c r="B16281" s="1">
        <v>44326</v>
      </c>
      <c r="C16281">
        <v>2</v>
      </c>
    </row>
    <row r="16282" spans="1:3" ht="14.5" x14ac:dyDescent="0.35">
      <c r="A16282" s="104" t="s">
        <v>4277</v>
      </c>
      <c r="B16282" s="1">
        <v>44326</v>
      </c>
      <c r="C16282">
        <v>2</v>
      </c>
    </row>
    <row r="16283" spans="1:3" ht="14.5" x14ac:dyDescent="0.35">
      <c r="A16283" s="104" t="s">
        <v>2284</v>
      </c>
      <c r="B16283" s="1">
        <v>44326</v>
      </c>
      <c r="C16283">
        <v>8</v>
      </c>
    </row>
    <row r="16284" spans="1:3" ht="14.5" x14ac:dyDescent="0.35">
      <c r="A16284" s="104" t="s">
        <v>3693</v>
      </c>
      <c r="B16284" s="1">
        <v>44326</v>
      </c>
      <c r="C16284">
        <v>2</v>
      </c>
    </row>
    <row r="16285" spans="1:3" ht="14.5" x14ac:dyDescent="0.35">
      <c r="A16285" s="104" t="s">
        <v>1862</v>
      </c>
      <c r="B16285" s="1">
        <v>44326</v>
      </c>
      <c r="C16285">
        <v>8</v>
      </c>
    </row>
    <row r="16286" spans="1:3" ht="14.5" x14ac:dyDescent="0.35">
      <c r="A16286" s="104" t="s">
        <v>1863</v>
      </c>
      <c r="B16286" s="1">
        <v>44326</v>
      </c>
      <c r="C16286">
        <v>8</v>
      </c>
    </row>
    <row r="16287" spans="1:3" ht="14.5" x14ac:dyDescent="0.35">
      <c r="A16287" s="104" t="s">
        <v>1864</v>
      </c>
      <c r="B16287" s="1">
        <v>44326</v>
      </c>
      <c r="C16287">
        <v>8</v>
      </c>
    </row>
    <row r="16288" spans="1:3" ht="14.5" x14ac:dyDescent="0.35">
      <c r="A16288" s="104" t="s">
        <v>2012</v>
      </c>
      <c r="B16288" s="1">
        <v>44326</v>
      </c>
      <c r="C16288">
        <v>16</v>
      </c>
    </row>
    <row r="16289" spans="1:3" ht="14.5" x14ac:dyDescent="0.35">
      <c r="A16289" s="104" t="s">
        <v>1442</v>
      </c>
      <c r="B16289" s="1">
        <v>44326</v>
      </c>
      <c r="C16289">
        <v>32</v>
      </c>
    </row>
    <row r="16290" spans="1:3" ht="14.5" x14ac:dyDescent="0.35">
      <c r="A16290" s="104" t="s">
        <v>1445</v>
      </c>
      <c r="B16290" s="1">
        <v>44326</v>
      </c>
      <c r="C16290">
        <v>8</v>
      </c>
    </row>
    <row r="16291" spans="1:3" ht="14.5" x14ac:dyDescent="0.35">
      <c r="A16291" s="104" t="s">
        <v>1821</v>
      </c>
      <c r="B16291" s="1">
        <v>44326</v>
      </c>
      <c r="C16291">
        <v>8</v>
      </c>
    </row>
    <row r="16292" spans="1:3" ht="14.5" x14ac:dyDescent="0.35">
      <c r="A16292" s="104" t="s">
        <v>1588</v>
      </c>
      <c r="B16292" s="1">
        <v>44326</v>
      </c>
      <c r="C16292">
        <v>32</v>
      </c>
    </row>
    <row r="16293" spans="1:3" ht="14.5" x14ac:dyDescent="0.35">
      <c r="A16293" s="104" t="s">
        <v>1421</v>
      </c>
      <c r="B16293" s="1">
        <v>44326</v>
      </c>
      <c r="C16293">
        <v>16</v>
      </c>
    </row>
    <row r="16294" spans="1:3" ht="14.5" x14ac:dyDescent="0.35">
      <c r="A16294" s="104" t="s">
        <v>1659</v>
      </c>
      <c r="B16294" s="1">
        <v>44326</v>
      </c>
      <c r="C16294">
        <v>8</v>
      </c>
    </row>
    <row r="16295" spans="1:3" ht="14.5" x14ac:dyDescent="0.35">
      <c r="A16295" s="104" t="s">
        <v>64</v>
      </c>
      <c r="B16295" s="1">
        <v>44326</v>
      </c>
      <c r="C16295">
        <v>3</v>
      </c>
    </row>
    <row r="16296" spans="1:3" ht="14.5" x14ac:dyDescent="0.35">
      <c r="A16296" s="104" t="s">
        <v>1346</v>
      </c>
      <c r="B16296" s="1">
        <v>44326</v>
      </c>
      <c r="C16296">
        <v>64</v>
      </c>
    </row>
    <row r="16297" spans="1:3" ht="14.5" x14ac:dyDescent="0.35">
      <c r="A16297" s="104" t="s">
        <v>1468</v>
      </c>
      <c r="B16297" s="1">
        <v>44326</v>
      </c>
      <c r="C16297">
        <v>8</v>
      </c>
    </row>
    <row r="16298" spans="1:3" ht="14.5" x14ac:dyDescent="0.35">
      <c r="A16298" s="104" t="s">
        <v>1466</v>
      </c>
      <c r="B16298" s="1">
        <v>44326</v>
      </c>
      <c r="C16298">
        <v>16</v>
      </c>
    </row>
    <row r="16299" spans="1:3" ht="14.5" x14ac:dyDescent="0.35">
      <c r="A16299" s="104" t="s">
        <v>1314</v>
      </c>
      <c r="B16299" s="1">
        <v>44326</v>
      </c>
      <c r="C16299">
        <v>50</v>
      </c>
    </row>
    <row r="16300" spans="1:3" ht="14.5" x14ac:dyDescent="0.35">
      <c r="A16300" s="104" t="s">
        <v>1324</v>
      </c>
      <c r="B16300" s="1">
        <v>44326</v>
      </c>
      <c r="C16300">
        <v>136</v>
      </c>
    </row>
    <row r="16301" spans="1:3" ht="14.5" x14ac:dyDescent="0.35">
      <c r="A16301" s="104" t="s">
        <v>1324</v>
      </c>
      <c r="B16301" s="1">
        <v>44326</v>
      </c>
      <c r="C16301">
        <v>116</v>
      </c>
    </row>
    <row r="16302" spans="1:3" ht="14.5" x14ac:dyDescent="0.35">
      <c r="A16302" s="104" t="s">
        <v>1482</v>
      </c>
      <c r="B16302" s="1">
        <v>44326</v>
      </c>
      <c r="C16302">
        <v>2</v>
      </c>
    </row>
    <row r="16303" spans="1:3" ht="14.5" x14ac:dyDescent="0.35">
      <c r="A16303" s="104" t="s">
        <v>2396</v>
      </c>
      <c r="B16303" s="1">
        <v>44326</v>
      </c>
      <c r="C16303">
        <v>10</v>
      </c>
    </row>
    <row r="16304" spans="1:3" ht="14.5" x14ac:dyDescent="0.35">
      <c r="A16304" s="104" t="s">
        <v>237</v>
      </c>
      <c r="B16304" s="1">
        <v>44326</v>
      </c>
      <c r="C16304">
        <v>2</v>
      </c>
    </row>
    <row r="16305" spans="1:3" ht="14.5" x14ac:dyDescent="0.35">
      <c r="A16305" s="104" t="s">
        <v>1703</v>
      </c>
      <c r="B16305" s="1">
        <v>44326</v>
      </c>
      <c r="C16305">
        <v>100</v>
      </c>
    </row>
    <row r="16306" spans="1:3" ht="14.5" x14ac:dyDescent="0.35">
      <c r="A16306" s="104" t="s">
        <v>150</v>
      </c>
      <c r="B16306" s="1">
        <v>44326</v>
      </c>
      <c r="C16306">
        <v>2</v>
      </c>
    </row>
    <row r="16307" spans="1:3" ht="14.5" x14ac:dyDescent="0.35">
      <c r="A16307" s="104" t="s">
        <v>34</v>
      </c>
      <c r="B16307" s="1">
        <v>44326</v>
      </c>
      <c r="C16307">
        <v>1</v>
      </c>
    </row>
    <row r="16308" spans="1:3" ht="14.5" x14ac:dyDescent="0.35">
      <c r="A16308" s="104" t="s">
        <v>2201</v>
      </c>
      <c r="B16308" s="1">
        <v>44326</v>
      </c>
      <c r="C16308">
        <v>50</v>
      </c>
    </row>
    <row r="16309" spans="1:3" ht="14.5" x14ac:dyDescent="0.35">
      <c r="A16309" s="104" t="s">
        <v>2239</v>
      </c>
      <c r="B16309" s="1">
        <v>44326</v>
      </c>
      <c r="C16309">
        <v>25</v>
      </c>
    </row>
    <row r="16310" spans="1:3" ht="14.5" x14ac:dyDescent="0.35">
      <c r="A16310" s="104" t="s">
        <v>4278</v>
      </c>
      <c r="B16310" s="1">
        <v>44326</v>
      </c>
      <c r="C16310">
        <v>25</v>
      </c>
    </row>
    <row r="16311" spans="1:3" ht="14.5" x14ac:dyDescent="0.35">
      <c r="A16311" s="104" t="s">
        <v>512</v>
      </c>
      <c r="B16311" s="1">
        <v>44326</v>
      </c>
      <c r="C16311">
        <v>1</v>
      </c>
    </row>
    <row r="16312" spans="1:3" ht="14.5" x14ac:dyDescent="0.35">
      <c r="A16312" s="104" t="s">
        <v>1711</v>
      </c>
      <c r="B16312" s="1">
        <v>44326</v>
      </c>
      <c r="C16312">
        <v>75</v>
      </c>
    </row>
    <row r="16313" spans="1:3" ht="14.5" x14ac:dyDescent="0.35">
      <c r="A16313" s="104" t="s">
        <v>18</v>
      </c>
      <c r="B16313" s="1">
        <v>44326</v>
      </c>
      <c r="C16313">
        <v>1</v>
      </c>
    </row>
    <row r="16314" spans="1:3" ht="14.5" x14ac:dyDescent="0.35">
      <c r="A16314" s="104" t="s">
        <v>1923</v>
      </c>
      <c r="B16314" s="1">
        <v>44326</v>
      </c>
      <c r="C16314">
        <v>2</v>
      </c>
    </row>
    <row r="16315" spans="1:3" ht="14.5" x14ac:dyDescent="0.35">
      <c r="A16315" s="104" t="s">
        <v>45</v>
      </c>
      <c r="B16315" s="1">
        <v>44326</v>
      </c>
      <c r="C16315">
        <v>4</v>
      </c>
    </row>
    <row r="16316" spans="1:3" ht="14.5" x14ac:dyDescent="0.35">
      <c r="A16316" s="104" t="s">
        <v>127</v>
      </c>
      <c r="B16316" s="1">
        <v>44326</v>
      </c>
      <c r="C16316">
        <v>8</v>
      </c>
    </row>
    <row r="16317" spans="1:3" ht="14.5" x14ac:dyDescent="0.35">
      <c r="A16317" s="104" t="s">
        <v>44</v>
      </c>
      <c r="B16317" s="1">
        <v>44326</v>
      </c>
      <c r="C16317">
        <v>8</v>
      </c>
    </row>
    <row r="16318" spans="1:3" ht="14.5" x14ac:dyDescent="0.35">
      <c r="A16318" s="104" t="s">
        <v>1450</v>
      </c>
      <c r="B16318" s="1">
        <v>44326</v>
      </c>
      <c r="C16318">
        <v>32</v>
      </c>
    </row>
    <row r="16319" spans="1:3" ht="14.5" x14ac:dyDescent="0.35">
      <c r="A16319" s="104" t="s">
        <v>397</v>
      </c>
      <c r="B16319" s="1">
        <v>44326</v>
      </c>
      <c r="C16319">
        <v>4</v>
      </c>
    </row>
    <row r="16320" spans="1:3" ht="14.5" x14ac:dyDescent="0.35">
      <c r="A16320" s="104" t="s">
        <v>397</v>
      </c>
      <c r="B16320" s="1">
        <v>44326</v>
      </c>
      <c r="C16320">
        <v>12</v>
      </c>
    </row>
    <row r="16321" spans="1:3" ht="14.5" x14ac:dyDescent="0.35">
      <c r="A16321" s="104" t="s">
        <v>50</v>
      </c>
      <c r="B16321" s="1">
        <v>44326</v>
      </c>
      <c r="C16321">
        <v>8</v>
      </c>
    </row>
    <row r="16322" spans="1:3" ht="14.5" x14ac:dyDescent="0.35">
      <c r="A16322" s="104" t="s">
        <v>1473</v>
      </c>
      <c r="B16322" s="1">
        <v>44326</v>
      </c>
      <c r="C16322">
        <v>50</v>
      </c>
    </row>
    <row r="16323" spans="1:3" ht="14.5" x14ac:dyDescent="0.35">
      <c r="A16323" s="104" t="s">
        <v>3389</v>
      </c>
      <c r="B16323" s="1">
        <v>44326</v>
      </c>
      <c r="C16323">
        <v>4</v>
      </c>
    </row>
    <row r="16324" spans="1:3" ht="14.5" x14ac:dyDescent="0.35">
      <c r="A16324" s="104" t="s">
        <v>3389</v>
      </c>
      <c r="B16324" s="1">
        <v>44326</v>
      </c>
      <c r="C16324">
        <v>12</v>
      </c>
    </row>
    <row r="16325" spans="1:3" ht="14.5" x14ac:dyDescent="0.35">
      <c r="A16325" s="104" t="s">
        <v>2180</v>
      </c>
      <c r="B16325" s="1">
        <v>44326</v>
      </c>
      <c r="C16325">
        <v>4</v>
      </c>
    </row>
    <row r="16326" spans="1:3" ht="14.5" x14ac:dyDescent="0.35">
      <c r="A16326" s="104" t="s">
        <v>2775</v>
      </c>
      <c r="B16326" s="1">
        <v>44326</v>
      </c>
      <c r="C16326">
        <v>16</v>
      </c>
    </row>
    <row r="16327" spans="1:3" ht="14.5" x14ac:dyDescent="0.35">
      <c r="A16327" s="104" t="s">
        <v>1396</v>
      </c>
      <c r="B16327" s="1">
        <v>44326</v>
      </c>
      <c r="C16327">
        <v>16</v>
      </c>
    </row>
    <row r="16328" spans="1:3" ht="14.5" x14ac:dyDescent="0.35">
      <c r="A16328" s="104" t="s">
        <v>3237</v>
      </c>
      <c r="B16328" s="1">
        <v>44326</v>
      </c>
      <c r="C16328">
        <v>8</v>
      </c>
    </row>
    <row r="16329" spans="1:3" ht="14.5" x14ac:dyDescent="0.35">
      <c r="A16329" s="104" t="s">
        <v>4279</v>
      </c>
      <c r="B16329" s="1">
        <v>44326</v>
      </c>
      <c r="C16329">
        <v>8</v>
      </c>
    </row>
    <row r="16330" spans="1:3" ht="14.5" x14ac:dyDescent="0.35">
      <c r="A16330" s="104" t="s">
        <v>173</v>
      </c>
      <c r="B16330" s="1">
        <v>44326</v>
      </c>
      <c r="C16330">
        <v>4</v>
      </c>
    </row>
    <row r="16331" spans="1:3" ht="14.5" x14ac:dyDescent="0.35">
      <c r="A16331" s="104" t="s">
        <v>54</v>
      </c>
      <c r="B16331" s="1">
        <v>44326</v>
      </c>
      <c r="C16331">
        <v>8</v>
      </c>
    </row>
    <row r="16332" spans="1:3" ht="14.5" x14ac:dyDescent="0.35">
      <c r="A16332" s="104" t="s">
        <v>514</v>
      </c>
      <c r="B16332" s="1">
        <v>44326</v>
      </c>
      <c r="C16332">
        <v>8</v>
      </c>
    </row>
    <row r="16333" spans="1:3" ht="14.5" x14ac:dyDescent="0.35">
      <c r="A16333" s="104" t="s">
        <v>364</v>
      </c>
      <c r="B16333" s="1">
        <v>44326</v>
      </c>
      <c r="C16333">
        <v>16</v>
      </c>
    </row>
    <row r="16334" spans="1:3" ht="14.5" x14ac:dyDescent="0.35">
      <c r="A16334" s="104" t="s">
        <v>365</v>
      </c>
      <c r="B16334" s="1">
        <v>44326</v>
      </c>
      <c r="C16334">
        <v>4</v>
      </c>
    </row>
    <row r="16335" spans="1:3" ht="14.5" x14ac:dyDescent="0.35">
      <c r="A16335" s="104" t="s">
        <v>1403</v>
      </c>
      <c r="B16335" s="1">
        <v>44326</v>
      </c>
      <c r="C16335">
        <v>16</v>
      </c>
    </row>
    <row r="16336" spans="1:3" ht="14.5" x14ac:dyDescent="0.35">
      <c r="A16336" s="104" t="s">
        <v>282</v>
      </c>
      <c r="B16336" s="1">
        <v>44326</v>
      </c>
      <c r="C16336">
        <v>24</v>
      </c>
    </row>
    <row r="16337" spans="1:3" ht="14.5" x14ac:dyDescent="0.35">
      <c r="A16337" s="104" t="s">
        <v>212</v>
      </c>
      <c r="B16337" s="1">
        <v>44326</v>
      </c>
      <c r="C16337">
        <v>2</v>
      </c>
    </row>
    <row r="16338" spans="1:3" ht="14.5" x14ac:dyDescent="0.35">
      <c r="A16338" s="104" t="s">
        <v>115</v>
      </c>
      <c r="B16338" s="1">
        <v>44326</v>
      </c>
      <c r="C16338">
        <v>3</v>
      </c>
    </row>
    <row r="16339" spans="1:3" ht="14.5" x14ac:dyDescent="0.35">
      <c r="A16339" s="104" t="s">
        <v>2957</v>
      </c>
      <c r="B16339" s="1">
        <v>44326</v>
      </c>
      <c r="C16339">
        <v>2</v>
      </c>
    </row>
    <row r="16340" spans="1:3" ht="14.5" x14ac:dyDescent="0.35">
      <c r="A16340" s="104" t="s">
        <v>1514</v>
      </c>
      <c r="B16340" s="1">
        <v>44326</v>
      </c>
      <c r="C16340">
        <v>2</v>
      </c>
    </row>
    <row r="16341" spans="1:3" ht="14.5" x14ac:dyDescent="0.35">
      <c r="A16341" s="104" t="s">
        <v>1964</v>
      </c>
      <c r="B16341" s="1">
        <v>44326</v>
      </c>
      <c r="C16341">
        <v>4</v>
      </c>
    </row>
    <row r="16342" spans="1:3" ht="14.5" x14ac:dyDescent="0.35">
      <c r="A16342" s="104" t="s">
        <v>3030</v>
      </c>
      <c r="B16342" s="1">
        <v>44326</v>
      </c>
      <c r="C16342">
        <v>4</v>
      </c>
    </row>
    <row r="16343" spans="1:3" ht="14.5" x14ac:dyDescent="0.35">
      <c r="A16343" s="104" t="s">
        <v>4280</v>
      </c>
      <c r="B16343" s="1">
        <v>44326</v>
      </c>
      <c r="C16343">
        <v>4</v>
      </c>
    </row>
    <row r="16344" spans="1:3" ht="14.5" x14ac:dyDescent="0.35">
      <c r="A16344" s="104" t="s">
        <v>2540</v>
      </c>
      <c r="B16344" s="1">
        <v>44326</v>
      </c>
      <c r="C16344">
        <v>6</v>
      </c>
    </row>
    <row r="16345" spans="1:3" ht="14.5" x14ac:dyDescent="0.35">
      <c r="A16345" s="104" t="s">
        <v>3031</v>
      </c>
      <c r="B16345" s="1">
        <v>44326</v>
      </c>
      <c r="C16345">
        <v>4</v>
      </c>
    </row>
    <row r="16346" spans="1:3" ht="14.5" x14ac:dyDescent="0.35">
      <c r="A16346" s="104" t="s">
        <v>4281</v>
      </c>
      <c r="B16346" s="1">
        <v>44326</v>
      </c>
      <c r="C16346">
        <v>8</v>
      </c>
    </row>
    <row r="16347" spans="1:3" ht="14.5" x14ac:dyDescent="0.35">
      <c r="A16347" s="104" t="s">
        <v>1948</v>
      </c>
      <c r="B16347" s="1">
        <v>44326</v>
      </c>
      <c r="C16347">
        <v>8</v>
      </c>
    </row>
    <row r="16348" spans="1:3" ht="14.5" x14ac:dyDescent="0.35">
      <c r="A16348" s="104" t="s">
        <v>4282</v>
      </c>
      <c r="B16348" s="1">
        <v>44326</v>
      </c>
      <c r="C16348">
        <v>4</v>
      </c>
    </row>
    <row r="16349" spans="1:3" ht="14.5" x14ac:dyDescent="0.35">
      <c r="A16349" s="104" t="s">
        <v>1420</v>
      </c>
      <c r="B16349" s="1">
        <v>44326</v>
      </c>
      <c r="C16349">
        <v>6</v>
      </c>
    </row>
    <row r="16350" spans="1:3" ht="14.5" x14ac:dyDescent="0.35">
      <c r="A16350" s="104" t="s">
        <v>2668</v>
      </c>
      <c r="B16350" s="1">
        <v>44326</v>
      </c>
      <c r="C16350">
        <v>2</v>
      </c>
    </row>
    <row r="16351" spans="1:3" ht="14.5" x14ac:dyDescent="0.35">
      <c r="A16351" s="104" t="s">
        <v>2176</v>
      </c>
      <c r="B16351" s="1">
        <v>44326</v>
      </c>
      <c r="C16351">
        <v>4</v>
      </c>
    </row>
    <row r="16352" spans="1:3" ht="14.5" x14ac:dyDescent="0.35">
      <c r="A16352" s="104" t="s">
        <v>4283</v>
      </c>
      <c r="B16352" s="1">
        <v>44326</v>
      </c>
      <c r="C16352">
        <v>4</v>
      </c>
    </row>
    <row r="16353" spans="1:3" ht="14.5" x14ac:dyDescent="0.35">
      <c r="A16353" s="104" t="s">
        <v>2670</v>
      </c>
      <c r="B16353" s="1">
        <v>44326</v>
      </c>
      <c r="C16353">
        <v>8</v>
      </c>
    </row>
    <row r="16354" spans="1:3" ht="14.5" x14ac:dyDescent="0.35">
      <c r="A16354" s="104" t="s">
        <v>2047</v>
      </c>
      <c r="B16354" s="1">
        <v>44326</v>
      </c>
      <c r="C16354">
        <v>8</v>
      </c>
    </row>
    <row r="16355" spans="1:3" ht="14.5" x14ac:dyDescent="0.35">
      <c r="A16355" s="104" t="s">
        <v>1955</v>
      </c>
      <c r="B16355" s="1">
        <v>44326</v>
      </c>
      <c r="C16355">
        <v>8</v>
      </c>
    </row>
    <row r="16356" spans="1:3" ht="14.5" x14ac:dyDescent="0.35">
      <c r="A16356" s="104" t="s">
        <v>2708</v>
      </c>
      <c r="B16356" s="1">
        <v>44326</v>
      </c>
      <c r="C16356">
        <v>4</v>
      </c>
    </row>
    <row r="16357" spans="1:3" ht="14.5" x14ac:dyDescent="0.35">
      <c r="A16357" s="104" t="s">
        <v>1424</v>
      </c>
      <c r="B16357" s="1">
        <v>44326</v>
      </c>
      <c r="C16357">
        <v>6</v>
      </c>
    </row>
    <row r="16358" spans="1:3" ht="14.5" x14ac:dyDescent="0.35">
      <c r="A16358" s="104" t="s">
        <v>2284</v>
      </c>
      <c r="B16358" s="1">
        <v>44326</v>
      </c>
      <c r="C16358">
        <v>8</v>
      </c>
    </row>
    <row r="16359" spans="1:3" ht="14.5" x14ac:dyDescent="0.35">
      <c r="A16359" s="104" t="s">
        <v>3013</v>
      </c>
      <c r="B16359" s="1">
        <v>44326</v>
      </c>
      <c r="C16359">
        <v>2</v>
      </c>
    </row>
    <row r="16360" spans="1:3" ht="14.5" x14ac:dyDescent="0.35">
      <c r="A16360" s="104" t="s">
        <v>4284</v>
      </c>
      <c r="B16360" s="1">
        <v>44326</v>
      </c>
      <c r="C16360">
        <v>12</v>
      </c>
    </row>
    <row r="16361" spans="1:3" ht="14.5" x14ac:dyDescent="0.35">
      <c r="A16361" s="104" t="s">
        <v>2897</v>
      </c>
      <c r="B16361" s="1">
        <v>44326</v>
      </c>
      <c r="C16361">
        <v>12</v>
      </c>
    </row>
    <row r="16362" spans="1:3" ht="14.5" x14ac:dyDescent="0.35">
      <c r="A16362" s="104" t="s">
        <v>3747</v>
      </c>
      <c r="B16362" s="1">
        <v>44326</v>
      </c>
      <c r="C16362">
        <v>2</v>
      </c>
    </row>
    <row r="16363" spans="1:3" ht="14.5" x14ac:dyDescent="0.35">
      <c r="A16363" s="104" t="s">
        <v>2898</v>
      </c>
      <c r="B16363" s="1">
        <v>44326</v>
      </c>
      <c r="C16363">
        <v>12</v>
      </c>
    </row>
    <row r="16364" spans="1:3" ht="14.5" x14ac:dyDescent="0.35">
      <c r="A16364" s="104" t="s">
        <v>1809</v>
      </c>
      <c r="B16364" s="1">
        <v>44326</v>
      </c>
      <c r="C16364">
        <v>32</v>
      </c>
    </row>
    <row r="16365" spans="1:3" ht="14.5" x14ac:dyDescent="0.35">
      <c r="A16365" s="104" t="s">
        <v>1566</v>
      </c>
      <c r="B16365" s="1">
        <v>44326</v>
      </c>
      <c r="C16365">
        <v>4</v>
      </c>
    </row>
    <row r="16366" spans="1:3" ht="14.5" x14ac:dyDescent="0.35">
      <c r="A16366" s="104" t="s">
        <v>1566</v>
      </c>
      <c r="B16366" s="1">
        <v>44326</v>
      </c>
      <c r="C16366">
        <v>12</v>
      </c>
    </row>
    <row r="16367" spans="1:3" ht="14.5" x14ac:dyDescent="0.35">
      <c r="A16367" s="104" t="s">
        <v>1445</v>
      </c>
      <c r="B16367" s="1">
        <v>44326</v>
      </c>
      <c r="C16367">
        <v>24</v>
      </c>
    </row>
    <row r="16368" spans="1:3" ht="14.5" x14ac:dyDescent="0.35">
      <c r="A16368" s="104" t="s">
        <v>1969</v>
      </c>
      <c r="B16368" s="1">
        <v>44326</v>
      </c>
      <c r="C16368">
        <v>25</v>
      </c>
    </row>
    <row r="16369" spans="1:3" ht="14.5" x14ac:dyDescent="0.35">
      <c r="A16369" s="104" t="s">
        <v>1589</v>
      </c>
      <c r="B16369" s="1">
        <v>44326</v>
      </c>
      <c r="C16369">
        <v>16</v>
      </c>
    </row>
    <row r="16370" spans="1:3" ht="14.5" x14ac:dyDescent="0.35">
      <c r="A16370" s="104" t="s">
        <v>3474</v>
      </c>
      <c r="B16370" s="1">
        <v>44326</v>
      </c>
      <c r="C16370">
        <v>2</v>
      </c>
    </row>
    <row r="16371" spans="1:3" ht="14.5" x14ac:dyDescent="0.35">
      <c r="A16371" s="104" t="s">
        <v>60</v>
      </c>
      <c r="B16371" s="1">
        <v>44326</v>
      </c>
      <c r="C16371">
        <v>1</v>
      </c>
    </row>
    <row r="16372" spans="1:3" ht="14.5" x14ac:dyDescent="0.35">
      <c r="A16372" s="104" t="s">
        <v>64</v>
      </c>
      <c r="B16372" s="1">
        <v>44326</v>
      </c>
      <c r="C16372">
        <v>1</v>
      </c>
    </row>
    <row r="16373" spans="1:3" ht="14.5" x14ac:dyDescent="0.35">
      <c r="A16373" s="104" t="s">
        <v>1456</v>
      </c>
      <c r="B16373" s="1">
        <v>44326</v>
      </c>
      <c r="C16373">
        <v>12</v>
      </c>
    </row>
    <row r="16374" spans="1:3" ht="14.5" x14ac:dyDescent="0.35">
      <c r="A16374" s="104" t="s">
        <v>1928</v>
      </c>
      <c r="B16374" s="1">
        <v>44326</v>
      </c>
      <c r="C16374">
        <v>8</v>
      </c>
    </row>
    <row r="16375" spans="1:3" ht="14.5" x14ac:dyDescent="0.35">
      <c r="A16375" s="104" t="s">
        <v>1928</v>
      </c>
      <c r="B16375" s="1">
        <v>44326</v>
      </c>
      <c r="C16375">
        <v>8</v>
      </c>
    </row>
    <row r="16376" spans="1:3" ht="14.5" x14ac:dyDescent="0.35">
      <c r="A16376" s="104" t="s">
        <v>6</v>
      </c>
      <c r="B16376" s="1">
        <v>44326</v>
      </c>
      <c r="C16376">
        <v>2</v>
      </c>
    </row>
    <row r="16377" spans="1:3" ht="14.5" x14ac:dyDescent="0.35">
      <c r="A16377" s="104" t="s">
        <v>1455</v>
      </c>
      <c r="B16377" s="1">
        <v>44326</v>
      </c>
      <c r="C16377">
        <v>92</v>
      </c>
    </row>
    <row r="16378" spans="1:3" ht="14.5" x14ac:dyDescent="0.35">
      <c r="A16378" s="104" t="s">
        <v>1826</v>
      </c>
      <c r="B16378" s="1">
        <v>44326</v>
      </c>
      <c r="C16378">
        <v>16</v>
      </c>
    </row>
    <row r="16379" spans="1:3" ht="14.5" x14ac:dyDescent="0.35">
      <c r="A16379" s="104" t="s">
        <v>1646</v>
      </c>
      <c r="B16379" s="1">
        <v>44326</v>
      </c>
      <c r="C16379">
        <v>28</v>
      </c>
    </row>
    <row r="16380" spans="1:3" ht="14.5" x14ac:dyDescent="0.35">
      <c r="A16380" s="104" t="s">
        <v>1346</v>
      </c>
      <c r="B16380" s="1">
        <v>44326</v>
      </c>
      <c r="C16380">
        <v>16</v>
      </c>
    </row>
    <row r="16381" spans="1:3" ht="14.5" x14ac:dyDescent="0.35">
      <c r="A16381" s="104" t="s">
        <v>1466</v>
      </c>
      <c r="B16381" s="1">
        <v>44326</v>
      </c>
      <c r="C16381">
        <v>16</v>
      </c>
    </row>
    <row r="16382" spans="1:3" ht="14.5" x14ac:dyDescent="0.35">
      <c r="A16382" s="104" t="s">
        <v>1470</v>
      </c>
      <c r="B16382" s="1">
        <v>44326</v>
      </c>
      <c r="C16382">
        <v>10</v>
      </c>
    </row>
    <row r="16383" spans="1:3" ht="14.5" x14ac:dyDescent="0.35">
      <c r="A16383" s="104" t="s">
        <v>1470</v>
      </c>
      <c r="B16383" s="1">
        <v>44326</v>
      </c>
      <c r="C16383">
        <v>10</v>
      </c>
    </row>
    <row r="16384" spans="1:3" ht="14.5" x14ac:dyDescent="0.35">
      <c r="A16384" s="104" t="s">
        <v>2381</v>
      </c>
      <c r="B16384" s="1">
        <v>44326</v>
      </c>
      <c r="C16384">
        <v>8</v>
      </c>
    </row>
    <row r="16385" spans="1:3" ht="14.5" x14ac:dyDescent="0.35">
      <c r="A16385" s="104" t="s">
        <v>1324</v>
      </c>
      <c r="B16385" s="1">
        <v>44326</v>
      </c>
      <c r="C16385">
        <v>240</v>
      </c>
    </row>
    <row r="16386" spans="1:3" ht="14.5" x14ac:dyDescent="0.35">
      <c r="A16386" s="104" t="s">
        <v>1482</v>
      </c>
      <c r="B16386" s="1">
        <v>44326</v>
      </c>
      <c r="C16386">
        <v>3</v>
      </c>
    </row>
    <row r="16387" spans="1:3" ht="14.5" x14ac:dyDescent="0.35">
      <c r="A16387" s="104" t="s">
        <v>3232</v>
      </c>
      <c r="B16387" s="1">
        <v>44326</v>
      </c>
      <c r="C16387">
        <v>2</v>
      </c>
    </row>
    <row r="16388" spans="1:3" ht="14.5" x14ac:dyDescent="0.35">
      <c r="A16388" s="104" t="s">
        <v>1287</v>
      </c>
      <c r="B16388" s="1">
        <v>44326</v>
      </c>
      <c r="C16388">
        <v>1000</v>
      </c>
    </row>
    <row r="16389" spans="1:3" ht="14.5" x14ac:dyDescent="0.35">
      <c r="A16389" s="104" t="s">
        <v>1602</v>
      </c>
      <c r="B16389" s="1">
        <v>44326</v>
      </c>
      <c r="C16389">
        <v>100</v>
      </c>
    </row>
    <row r="16390" spans="1:3" ht="14.5" x14ac:dyDescent="0.35">
      <c r="A16390" s="104" t="s">
        <v>1742</v>
      </c>
      <c r="B16390" s="1">
        <v>44326</v>
      </c>
      <c r="C16390">
        <v>100</v>
      </c>
    </row>
    <row r="16391" spans="1:3" ht="14.5" x14ac:dyDescent="0.35">
      <c r="A16391" s="104" t="s">
        <v>1502</v>
      </c>
      <c r="B16391" s="1">
        <v>44326</v>
      </c>
      <c r="C16391">
        <v>50</v>
      </c>
    </row>
    <row r="16392" spans="1:3" ht="14.5" x14ac:dyDescent="0.35">
      <c r="A16392" s="104" t="s">
        <v>1661</v>
      </c>
      <c r="B16392" s="1">
        <v>44326</v>
      </c>
      <c r="C16392">
        <v>50</v>
      </c>
    </row>
    <row r="16393" spans="1:3" ht="14.5" x14ac:dyDescent="0.35">
      <c r="A16393" s="104" t="s">
        <v>1389</v>
      </c>
      <c r="B16393" s="1">
        <v>44326</v>
      </c>
      <c r="C16393">
        <v>100</v>
      </c>
    </row>
    <row r="16394" spans="1:3" ht="14.5" x14ac:dyDescent="0.35">
      <c r="A16394" s="104" t="s">
        <v>1769</v>
      </c>
      <c r="B16394" s="1">
        <v>44326</v>
      </c>
      <c r="C16394">
        <v>50</v>
      </c>
    </row>
    <row r="16395" spans="1:3" ht="14.5" x14ac:dyDescent="0.35">
      <c r="A16395" s="104" t="s">
        <v>1528</v>
      </c>
      <c r="B16395" s="1">
        <v>44326</v>
      </c>
      <c r="C16395">
        <v>100</v>
      </c>
    </row>
    <row r="16396" spans="1:3" ht="14.5" x14ac:dyDescent="0.35">
      <c r="A16396" s="104" t="s">
        <v>4285</v>
      </c>
      <c r="B16396" s="1">
        <v>44326</v>
      </c>
      <c r="C16396">
        <v>6</v>
      </c>
    </row>
    <row r="16397" spans="1:3" ht="14.5" x14ac:dyDescent="0.35">
      <c r="A16397" s="104" t="s">
        <v>2779</v>
      </c>
      <c r="B16397" s="1">
        <v>44326</v>
      </c>
      <c r="C16397">
        <v>2</v>
      </c>
    </row>
    <row r="16398" spans="1:3" ht="14.5" x14ac:dyDescent="0.35">
      <c r="A16398" s="104" t="s">
        <v>3163</v>
      </c>
      <c r="B16398" s="1">
        <v>44326</v>
      </c>
      <c r="C16398">
        <v>10</v>
      </c>
    </row>
    <row r="16399" spans="1:3" ht="14.5" x14ac:dyDescent="0.35">
      <c r="A16399" s="104" t="s">
        <v>2834</v>
      </c>
      <c r="B16399" s="1">
        <v>44326</v>
      </c>
      <c r="C16399">
        <v>4</v>
      </c>
    </row>
    <row r="16400" spans="1:3" ht="14.5" x14ac:dyDescent="0.35">
      <c r="A16400" s="104" t="s">
        <v>1535</v>
      </c>
      <c r="B16400" s="1">
        <v>44326</v>
      </c>
      <c r="C16400">
        <v>6</v>
      </c>
    </row>
    <row r="16401" spans="1:3" ht="14.5" x14ac:dyDescent="0.35">
      <c r="A16401" s="104" t="s">
        <v>1284</v>
      </c>
      <c r="B16401" s="1">
        <v>44326</v>
      </c>
      <c r="C16401">
        <v>800</v>
      </c>
    </row>
    <row r="16402" spans="1:3" ht="14.5" x14ac:dyDescent="0.35">
      <c r="A16402" s="104" t="s">
        <v>1919</v>
      </c>
      <c r="B16402" s="1">
        <v>44326</v>
      </c>
      <c r="C16402">
        <v>20</v>
      </c>
    </row>
    <row r="16403" spans="1:3" ht="14.5" x14ac:dyDescent="0.35">
      <c r="A16403" s="104" t="s">
        <v>1357</v>
      </c>
      <c r="B16403" s="1">
        <v>44326</v>
      </c>
      <c r="C16403">
        <v>600</v>
      </c>
    </row>
    <row r="16404" spans="1:3" ht="14.5" x14ac:dyDescent="0.35">
      <c r="A16404" s="104" t="s">
        <v>1419</v>
      </c>
      <c r="B16404" s="1">
        <v>44326</v>
      </c>
      <c r="C16404">
        <v>600</v>
      </c>
    </row>
    <row r="16405" spans="1:3" ht="14.5" x14ac:dyDescent="0.35">
      <c r="A16405" s="104" t="s">
        <v>1433</v>
      </c>
      <c r="B16405" s="1">
        <v>44326</v>
      </c>
      <c r="C16405">
        <v>100</v>
      </c>
    </row>
    <row r="16406" spans="1:3" ht="14.5" x14ac:dyDescent="0.35">
      <c r="A16406" s="104" t="s">
        <v>1366</v>
      </c>
      <c r="B16406" s="1">
        <v>44326</v>
      </c>
      <c r="C16406">
        <v>600</v>
      </c>
    </row>
    <row r="16407" spans="1:3" ht="14.5" x14ac:dyDescent="0.35">
      <c r="A16407" s="104" t="s">
        <v>1383</v>
      </c>
      <c r="B16407" s="1">
        <v>44326</v>
      </c>
      <c r="C16407">
        <v>700</v>
      </c>
    </row>
    <row r="16408" spans="1:3" ht="14.5" x14ac:dyDescent="0.35">
      <c r="A16408" s="104" t="s">
        <v>4286</v>
      </c>
      <c r="B16408" s="1">
        <v>44326</v>
      </c>
      <c r="C16408">
        <v>1</v>
      </c>
    </row>
    <row r="16409" spans="1:3" ht="14.5" x14ac:dyDescent="0.35">
      <c r="A16409" s="104" t="s">
        <v>2313</v>
      </c>
      <c r="B16409" s="1">
        <v>44326</v>
      </c>
      <c r="C16409">
        <v>1</v>
      </c>
    </row>
    <row r="16410" spans="1:3" ht="14.5" x14ac:dyDescent="0.35">
      <c r="A16410" s="104" t="s">
        <v>3404</v>
      </c>
      <c r="B16410" s="1">
        <v>44326</v>
      </c>
      <c r="C16410">
        <v>2</v>
      </c>
    </row>
    <row r="16411" spans="1:3" ht="14.5" x14ac:dyDescent="0.35">
      <c r="A16411" s="104" t="s">
        <v>2174</v>
      </c>
      <c r="B16411" s="1">
        <v>44326</v>
      </c>
      <c r="C16411">
        <v>1</v>
      </c>
    </row>
    <row r="16412" spans="1:3" ht="14.5" x14ac:dyDescent="0.35">
      <c r="A16412" s="106">
        <v>1241340</v>
      </c>
      <c r="B16412" s="1">
        <v>44326</v>
      </c>
      <c r="C16412">
        <v>2</v>
      </c>
    </row>
    <row r="16413" spans="1:3" ht="14.5" x14ac:dyDescent="0.35">
      <c r="A16413" s="106">
        <v>1240975</v>
      </c>
      <c r="B16413" s="1">
        <v>44326</v>
      </c>
      <c r="C16413">
        <v>2</v>
      </c>
    </row>
    <row r="16414" spans="1:3" ht="14.5" x14ac:dyDescent="0.35">
      <c r="A16414" s="104" t="s">
        <v>3219</v>
      </c>
      <c r="B16414" s="1">
        <v>44326</v>
      </c>
      <c r="C16414">
        <v>8</v>
      </c>
    </row>
    <row r="16415" spans="1:3" ht="14.5" x14ac:dyDescent="0.35">
      <c r="A16415" s="104" t="s">
        <v>2021</v>
      </c>
      <c r="B16415" s="1">
        <v>44326</v>
      </c>
      <c r="C16415">
        <v>12</v>
      </c>
    </row>
    <row r="16416" spans="1:3" ht="14.5" x14ac:dyDescent="0.35">
      <c r="A16416" s="104" t="s">
        <v>1444</v>
      </c>
      <c r="B16416" s="1">
        <v>44326</v>
      </c>
      <c r="C16416">
        <v>12</v>
      </c>
    </row>
    <row r="16417" spans="1:3" ht="14.5" x14ac:dyDescent="0.35">
      <c r="A16417" s="104" t="s">
        <v>2057</v>
      </c>
      <c r="B16417" s="1">
        <v>44326</v>
      </c>
      <c r="C16417">
        <v>12</v>
      </c>
    </row>
    <row r="16418" spans="1:3" ht="14.5" x14ac:dyDescent="0.35">
      <c r="A16418" s="104" t="s">
        <v>1615</v>
      </c>
      <c r="B16418" s="1">
        <v>44326</v>
      </c>
      <c r="C16418">
        <v>158</v>
      </c>
    </row>
    <row r="16419" spans="1:3" ht="14.5" x14ac:dyDescent="0.35">
      <c r="A16419" s="104" t="s">
        <v>1312</v>
      </c>
      <c r="B16419" s="1">
        <v>44326</v>
      </c>
      <c r="C16419">
        <v>1000</v>
      </c>
    </row>
    <row r="16420" spans="1:3" ht="14.5" x14ac:dyDescent="0.35">
      <c r="A16420" s="104" t="s">
        <v>1314</v>
      </c>
      <c r="B16420" s="1">
        <v>44326</v>
      </c>
      <c r="C16420">
        <v>100</v>
      </c>
    </row>
    <row r="16421" spans="1:3" ht="14.5" x14ac:dyDescent="0.35">
      <c r="A16421" s="104" t="s">
        <v>1689</v>
      </c>
      <c r="B16421" s="1">
        <v>44326</v>
      </c>
      <c r="C16421">
        <v>2</v>
      </c>
    </row>
    <row r="16422" spans="1:3" ht="14.5" x14ac:dyDescent="0.35">
      <c r="A16422" s="104" t="s">
        <v>2981</v>
      </c>
      <c r="B16422" s="1">
        <v>44326</v>
      </c>
      <c r="C16422">
        <v>1</v>
      </c>
    </row>
    <row r="16423" spans="1:3" ht="14.5" x14ac:dyDescent="0.35">
      <c r="A16423" s="104" t="s">
        <v>1554</v>
      </c>
      <c r="B16423" s="1">
        <v>44326</v>
      </c>
      <c r="C16423">
        <v>1</v>
      </c>
    </row>
    <row r="16424" spans="1:3" ht="14.5" x14ac:dyDescent="0.35">
      <c r="A16424" s="105" t="s">
        <v>515</v>
      </c>
      <c r="B16424" s="1">
        <v>44326</v>
      </c>
      <c r="C16424">
        <v>1</v>
      </c>
    </row>
    <row r="16425" spans="1:3" ht="14.5" x14ac:dyDescent="0.35">
      <c r="A16425" s="105" t="s">
        <v>154</v>
      </c>
      <c r="B16425" s="1">
        <v>44326</v>
      </c>
      <c r="C16425">
        <v>1</v>
      </c>
    </row>
    <row r="16426" spans="1:3" ht="14.5" x14ac:dyDescent="0.35">
      <c r="A16426" s="105" t="s">
        <v>516</v>
      </c>
      <c r="B16426" s="1">
        <v>44326</v>
      </c>
      <c r="C16426">
        <v>1</v>
      </c>
    </row>
    <row r="16427" spans="1:3" ht="14.5" x14ac:dyDescent="0.35">
      <c r="A16427" s="105" t="s">
        <v>517</v>
      </c>
      <c r="B16427" s="1">
        <v>44326</v>
      </c>
      <c r="C16427">
        <v>1</v>
      </c>
    </row>
    <row r="16428" spans="1:3" ht="14.5" x14ac:dyDescent="0.35">
      <c r="A16428" s="105" t="s">
        <v>157</v>
      </c>
      <c r="B16428" s="1">
        <v>44326</v>
      </c>
      <c r="C16428">
        <v>2</v>
      </c>
    </row>
    <row r="16429" spans="1:3" ht="14.5" x14ac:dyDescent="0.35">
      <c r="A16429" s="105" t="s">
        <v>75</v>
      </c>
      <c r="B16429" s="1">
        <v>44326</v>
      </c>
      <c r="C16429">
        <v>2</v>
      </c>
    </row>
    <row r="16430" spans="1:3" ht="14.5" x14ac:dyDescent="0.35">
      <c r="A16430" s="105" t="s">
        <v>518</v>
      </c>
      <c r="B16430" s="1">
        <v>44326</v>
      </c>
      <c r="C16430">
        <v>12</v>
      </c>
    </row>
    <row r="16431" spans="1:3" ht="14.5" x14ac:dyDescent="0.35">
      <c r="A16431" s="104" t="s">
        <v>4287</v>
      </c>
      <c r="B16431" s="1">
        <v>44326</v>
      </c>
      <c r="C16431">
        <v>5</v>
      </c>
    </row>
    <row r="16432" spans="1:3" ht="14.5" x14ac:dyDescent="0.35">
      <c r="A16432" s="104" t="s">
        <v>494</v>
      </c>
      <c r="B16432" s="1">
        <v>44326</v>
      </c>
      <c r="C16432">
        <v>1</v>
      </c>
    </row>
    <row r="16433" spans="1:3" ht="14.5" x14ac:dyDescent="0.35">
      <c r="A16433" s="104" t="s">
        <v>4156</v>
      </c>
      <c r="B16433" s="1">
        <v>44326</v>
      </c>
      <c r="C16433">
        <v>1</v>
      </c>
    </row>
    <row r="16434" spans="1:3" ht="14.5" x14ac:dyDescent="0.35">
      <c r="A16434" s="104" t="s">
        <v>3055</v>
      </c>
      <c r="B16434" s="1">
        <v>44326</v>
      </c>
      <c r="C16434">
        <v>1</v>
      </c>
    </row>
    <row r="16435" spans="1:3" ht="14.5" x14ac:dyDescent="0.35">
      <c r="A16435" s="104" t="s">
        <v>2344</v>
      </c>
      <c r="B16435" s="1">
        <v>44326</v>
      </c>
      <c r="C16435">
        <v>1</v>
      </c>
    </row>
    <row r="16436" spans="1:3" ht="14.5" x14ac:dyDescent="0.35">
      <c r="A16436" s="104" t="s">
        <v>3662</v>
      </c>
      <c r="B16436" s="1">
        <v>44326</v>
      </c>
      <c r="C16436">
        <v>2</v>
      </c>
    </row>
    <row r="16437" spans="1:3" ht="14.5" x14ac:dyDescent="0.35">
      <c r="A16437" s="104" t="s">
        <v>1587</v>
      </c>
      <c r="B16437" s="1">
        <v>44326</v>
      </c>
      <c r="C16437">
        <v>1</v>
      </c>
    </row>
    <row r="16438" spans="1:3" ht="14.5" x14ac:dyDescent="0.35">
      <c r="A16438" s="104" t="s">
        <v>1908</v>
      </c>
      <c r="B16438" s="1">
        <v>44326</v>
      </c>
      <c r="C16438">
        <v>1</v>
      </c>
    </row>
    <row r="16439" spans="1:3" ht="14.5" x14ac:dyDescent="0.35">
      <c r="A16439" s="104" t="s">
        <v>261</v>
      </c>
      <c r="B16439" s="1">
        <v>44326</v>
      </c>
      <c r="C16439">
        <v>16</v>
      </c>
    </row>
    <row r="16440" spans="1:3" ht="14.5" x14ac:dyDescent="0.35">
      <c r="A16440" s="104" t="s">
        <v>2102</v>
      </c>
      <c r="B16440" s="1">
        <v>44326</v>
      </c>
      <c r="C16440">
        <v>100</v>
      </c>
    </row>
    <row r="16441" spans="1:3" ht="14.5" x14ac:dyDescent="0.35">
      <c r="A16441" s="104" t="s">
        <v>122</v>
      </c>
      <c r="B16441" s="1">
        <v>44326</v>
      </c>
      <c r="C16441">
        <v>1</v>
      </c>
    </row>
    <row r="16442" spans="1:3" ht="14.5" x14ac:dyDescent="0.35">
      <c r="A16442" s="104" t="s">
        <v>4288</v>
      </c>
      <c r="B16442" s="1">
        <v>44326</v>
      </c>
      <c r="C16442">
        <v>10</v>
      </c>
    </row>
    <row r="16443" spans="1:3" ht="14.5" x14ac:dyDescent="0.35">
      <c r="A16443" s="104" t="s">
        <v>36</v>
      </c>
      <c r="B16443" s="1">
        <v>44326</v>
      </c>
      <c r="C16443">
        <v>1</v>
      </c>
    </row>
    <row r="16444" spans="1:3" ht="14.5" x14ac:dyDescent="0.35">
      <c r="A16444" s="104" t="s">
        <v>524</v>
      </c>
      <c r="B16444" s="1">
        <v>44326</v>
      </c>
      <c r="C16444">
        <v>4</v>
      </c>
    </row>
    <row r="16445" spans="1:3" ht="14.5" x14ac:dyDescent="0.35">
      <c r="A16445" s="104" t="s">
        <v>1451</v>
      </c>
      <c r="B16445" s="1">
        <v>44326</v>
      </c>
      <c r="C16445">
        <v>100</v>
      </c>
    </row>
    <row r="16446" spans="1:3" ht="14.5" x14ac:dyDescent="0.35">
      <c r="A16446" s="104" t="s">
        <v>1356</v>
      </c>
      <c r="B16446" s="1">
        <v>44326</v>
      </c>
      <c r="C16446">
        <v>20</v>
      </c>
    </row>
    <row r="16447" spans="1:3" ht="14.5" x14ac:dyDescent="0.35">
      <c r="A16447" s="104" t="s">
        <v>1360</v>
      </c>
      <c r="B16447" s="1">
        <v>44326</v>
      </c>
      <c r="C16447">
        <v>8</v>
      </c>
    </row>
    <row r="16448" spans="1:3" ht="14.5" x14ac:dyDescent="0.35">
      <c r="A16448" s="104" t="s">
        <v>1923</v>
      </c>
      <c r="B16448" s="1">
        <v>44326</v>
      </c>
      <c r="C16448">
        <v>1</v>
      </c>
    </row>
    <row r="16449" spans="1:3" ht="14.5" x14ac:dyDescent="0.35">
      <c r="A16449" s="104" t="s">
        <v>188</v>
      </c>
      <c r="B16449" s="1">
        <v>44326</v>
      </c>
      <c r="C16449">
        <v>8</v>
      </c>
    </row>
    <row r="16450" spans="1:3" ht="14.5" x14ac:dyDescent="0.35">
      <c r="A16450" s="104" t="s">
        <v>960</v>
      </c>
      <c r="B16450" s="1">
        <v>44326</v>
      </c>
      <c r="C16450">
        <v>4</v>
      </c>
    </row>
    <row r="16451" spans="1:3" ht="14.5" x14ac:dyDescent="0.35">
      <c r="A16451" s="104" t="s">
        <v>3029</v>
      </c>
      <c r="B16451" s="1">
        <v>44326</v>
      </c>
      <c r="C16451">
        <v>4</v>
      </c>
    </row>
    <row r="16452" spans="1:3" ht="14.5" x14ac:dyDescent="0.35">
      <c r="A16452" s="104" t="s">
        <v>2936</v>
      </c>
      <c r="B16452" s="1">
        <v>44326</v>
      </c>
      <c r="C16452">
        <v>12</v>
      </c>
    </row>
    <row r="16453" spans="1:3" ht="14.5" x14ac:dyDescent="0.35">
      <c r="A16453" s="104" t="s">
        <v>2724</v>
      </c>
      <c r="B16453" s="1">
        <v>44326</v>
      </c>
      <c r="C16453">
        <v>16</v>
      </c>
    </row>
    <row r="16454" spans="1:3" ht="14.5" x14ac:dyDescent="0.35">
      <c r="A16454" s="104" t="s">
        <v>990</v>
      </c>
      <c r="B16454" s="1">
        <v>44326</v>
      </c>
      <c r="C16454">
        <v>24</v>
      </c>
    </row>
    <row r="16455" spans="1:3" ht="14.5" x14ac:dyDescent="0.35">
      <c r="A16455" s="104" t="s">
        <v>52</v>
      </c>
      <c r="B16455" s="1">
        <v>44326</v>
      </c>
      <c r="C16455">
        <v>4</v>
      </c>
    </row>
    <row r="16456" spans="1:3" ht="14.5" x14ac:dyDescent="0.35">
      <c r="A16456" s="104" t="s">
        <v>473</v>
      </c>
      <c r="B16456" s="1">
        <v>44326</v>
      </c>
      <c r="C16456">
        <v>4</v>
      </c>
    </row>
    <row r="16457" spans="1:3" ht="14.5" x14ac:dyDescent="0.35">
      <c r="A16457" s="104" t="s">
        <v>604</v>
      </c>
      <c r="B16457" s="1">
        <v>44326</v>
      </c>
      <c r="C16457">
        <v>8</v>
      </c>
    </row>
    <row r="16458" spans="1:3" ht="14.5" x14ac:dyDescent="0.35">
      <c r="A16458" s="104" t="s">
        <v>2186</v>
      </c>
      <c r="B16458" s="1">
        <v>44326</v>
      </c>
      <c r="C16458">
        <v>8</v>
      </c>
    </row>
    <row r="16459" spans="1:3" ht="14.5" x14ac:dyDescent="0.35">
      <c r="A16459" s="104" t="s">
        <v>2170</v>
      </c>
      <c r="B16459" s="1">
        <v>44326</v>
      </c>
      <c r="C16459">
        <v>8</v>
      </c>
    </row>
    <row r="16460" spans="1:3" ht="14.5" x14ac:dyDescent="0.35">
      <c r="A16460" s="104" t="s">
        <v>1514</v>
      </c>
      <c r="B16460" s="1">
        <v>44326</v>
      </c>
      <c r="C16460">
        <v>8</v>
      </c>
    </row>
    <row r="16461" spans="1:3" ht="14.5" x14ac:dyDescent="0.35">
      <c r="A16461" s="104" t="s">
        <v>1964</v>
      </c>
      <c r="B16461" s="1">
        <v>44326</v>
      </c>
      <c r="C16461">
        <v>2</v>
      </c>
    </row>
    <row r="16462" spans="1:3" ht="14.5" x14ac:dyDescent="0.35">
      <c r="A16462" s="104" t="s">
        <v>2728</v>
      </c>
      <c r="B16462" s="1">
        <v>44326</v>
      </c>
      <c r="C16462">
        <v>8</v>
      </c>
    </row>
    <row r="16463" spans="1:3" ht="14.5" x14ac:dyDescent="0.35">
      <c r="A16463" s="104" t="s">
        <v>2658</v>
      </c>
      <c r="B16463" s="1">
        <v>44326</v>
      </c>
      <c r="C16463">
        <v>4</v>
      </c>
    </row>
    <row r="16464" spans="1:3" ht="14.5" x14ac:dyDescent="0.35">
      <c r="A16464" s="104" t="s">
        <v>1411</v>
      </c>
      <c r="B16464" s="1">
        <v>44326</v>
      </c>
      <c r="C16464">
        <v>2</v>
      </c>
    </row>
    <row r="16465" spans="1:3" ht="14.5" x14ac:dyDescent="0.35">
      <c r="A16465" s="104" t="s">
        <v>4289</v>
      </c>
      <c r="B16465" s="1">
        <v>44326</v>
      </c>
      <c r="C16465">
        <v>2</v>
      </c>
    </row>
    <row r="16466" spans="1:3" ht="14.5" x14ac:dyDescent="0.35">
      <c r="A16466" s="104" t="s">
        <v>3035</v>
      </c>
      <c r="B16466" s="1">
        <v>44326</v>
      </c>
      <c r="C16466">
        <v>2</v>
      </c>
    </row>
    <row r="16467" spans="1:3" ht="14.5" x14ac:dyDescent="0.35">
      <c r="A16467" s="104" t="s">
        <v>3035</v>
      </c>
      <c r="B16467" s="1">
        <v>44326</v>
      </c>
      <c r="C16467">
        <v>2</v>
      </c>
    </row>
    <row r="16468" spans="1:3" ht="14.5" x14ac:dyDescent="0.35">
      <c r="A16468" s="104" t="s">
        <v>3954</v>
      </c>
      <c r="B16468" s="1">
        <v>44326</v>
      </c>
      <c r="C16468">
        <v>4</v>
      </c>
    </row>
    <row r="16469" spans="1:3" ht="14.5" x14ac:dyDescent="0.35">
      <c r="A16469" s="104" t="s">
        <v>1417</v>
      </c>
      <c r="B16469" s="1">
        <v>44326</v>
      </c>
      <c r="C16469">
        <v>2</v>
      </c>
    </row>
    <row r="16470" spans="1:3" ht="14.5" x14ac:dyDescent="0.35">
      <c r="A16470" s="104" t="s">
        <v>2666</v>
      </c>
      <c r="B16470" s="1">
        <v>44326</v>
      </c>
      <c r="C16470">
        <v>6</v>
      </c>
    </row>
    <row r="16471" spans="1:3" ht="14.5" x14ac:dyDescent="0.35">
      <c r="A16471" s="104" t="s">
        <v>2667</v>
      </c>
      <c r="B16471" s="1">
        <v>44326</v>
      </c>
      <c r="C16471">
        <v>6</v>
      </c>
    </row>
    <row r="16472" spans="1:3" ht="14.5" x14ac:dyDescent="0.35">
      <c r="A16472" s="104" t="s">
        <v>3037</v>
      </c>
      <c r="B16472" s="1">
        <v>44326</v>
      </c>
      <c r="C16472">
        <v>8</v>
      </c>
    </row>
    <row r="16473" spans="1:3" ht="14.5" x14ac:dyDescent="0.35">
      <c r="A16473" s="104" t="s">
        <v>3162</v>
      </c>
      <c r="B16473" s="1">
        <v>44326</v>
      </c>
      <c r="C16473">
        <v>8</v>
      </c>
    </row>
    <row r="16474" spans="1:3" ht="14.5" x14ac:dyDescent="0.35">
      <c r="A16474" s="104" t="s">
        <v>3162</v>
      </c>
      <c r="B16474" s="1">
        <v>44326</v>
      </c>
      <c r="C16474">
        <v>4</v>
      </c>
    </row>
    <row r="16475" spans="1:3" ht="14.5" x14ac:dyDescent="0.35">
      <c r="A16475" s="104" t="s">
        <v>2669</v>
      </c>
      <c r="B16475" s="1">
        <v>44326</v>
      </c>
      <c r="C16475">
        <v>4</v>
      </c>
    </row>
    <row r="16476" spans="1:3" ht="14.5" x14ac:dyDescent="0.35">
      <c r="A16476" s="104" t="s">
        <v>2669</v>
      </c>
      <c r="B16476" s="1">
        <v>44326</v>
      </c>
      <c r="C16476">
        <v>2</v>
      </c>
    </row>
    <row r="16477" spans="1:3" ht="14.5" x14ac:dyDescent="0.35">
      <c r="A16477" s="104" t="s">
        <v>2157</v>
      </c>
      <c r="B16477" s="1">
        <v>44326</v>
      </c>
      <c r="C16477">
        <v>8</v>
      </c>
    </row>
    <row r="16478" spans="1:3" ht="14.5" x14ac:dyDescent="0.35">
      <c r="A16478" s="104" t="s">
        <v>1955</v>
      </c>
      <c r="B16478" s="1">
        <v>44326</v>
      </c>
      <c r="C16478">
        <v>14</v>
      </c>
    </row>
    <row r="16479" spans="1:3" ht="14.5" x14ac:dyDescent="0.35">
      <c r="A16479" s="104" t="s">
        <v>2673</v>
      </c>
      <c r="B16479" s="1">
        <v>44326</v>
      </c>
      <c r="C16479">
        <v>8</v>
      </c>
    </row>
    <row r="16480" spans="1:3" ht="14.5" x14ac:dyDescent="0.35">
      <c r="A16480" s="104" t="s">
        <v>4290</v>
      </c>
      <c r="B16480" s="1">
        <v>44326</v>
      </c>
      <c r="C16480">
        <v>12</v>
      </c>
    </row>
    <row r="16481" spans="1:3" ht="14.5" x14ac:dyDescent="0.35">
      <c r="A16481" s="104" t="s">
        <v>4291</v>
      </c>
      <c r="B16481" s="1">
        <v>44326</v>
      </c>
      <c r="C16481">
        <v>4</v>
      </c>
    </row>
    <row r="16482" spans="1:3" ht="14.5" x14ac:dyDescent="0.35">
      <c r="A16482" s="104" t="s">
        <v>4292</v>
      </c>
      <c r="B16482" s="1">
        <v>44326</v>
      </c>
      <c r="C16482">
        <v>2</v>
      </c>
    </row>
    <row r="16483" spans="1:3" ht="14.5" x14ac:dyDescent="0.35">
      <c r="A16483" s="104" t="s">
        <v>4293</v>
      </c>
      <c r="B16483" s="1">
        <v>44326</v>
      </c>
      <c r="C16483">
        <v>2</v>
      </c>
    </row>
    <row r="16484" spans="1:3" ht="14.5" x14ac:dyDescent="0.35">
      <c r="A16484" s="104" t="s">
        <v>3764</v>
      </c>
      <c r="B16484" s="1">
        <v>44326</v>
      </c>
      <c r="C16484">
        <v>12</v>
      </c>
    </row>
    <row r="16485" spans="1:3" ht="14.5" x14ac:dyDescent="0.35">
      <c r="A16485" s="104" t="s">
        <v>3308</v>
      </c>
      <c r="B16485" s="1">
        <v>44326</v>
      </c>
      <c r="C16485">
        <v>6</v>
      </c>
    </row>
    <row r="16486" spans="1:3" ht="14.5" x14ac:dyDescent="0.35">
      <c r="A16486" s="104" t="s">
        <v>3786</v>
      </c>
      <c r="B16486" s="1">
        <v>44326</v>
      </c>
      <c r="C16486">
        <v>12</v>
      </c>
    </row>
    <row r="16487" spans="1:3" ht="14.5" x14ac:dyDescent="0.35">
      <c r="A16487" s="104" t="s">
        <v>3610</v>
      </c>
      <c r="B16487" s="1">
        <v>44326</v>
      </c>
      <c r="C16487">
        <v>6</v>
      </c>
    </row>
    <row r="16488" spans="1:3" ht="14.5" x14ac:dyDescent="0.35">
      <c r="A16488" s="104" t="s">
        <v>1588</v>
      </c>
      <c r="B16488" s="1">
        <v>44326</v>
      </c>
      <c r="C16488">
        <v>16</v>
      </c>
    </row>
    <row r="16489" spans="1:3" ht="14.5" x14ac:dyDescent="0.35">
      <c r="A16489" s="104" t="s">
        <v>1449</v>
      </c>
      <c r="B16489" s="1">
        <v>44326</v>
      </c>
      <c r="C16489">
        <v>6</v>
      </c>
    </row>
    <row r="16490" spans="1:3" ht="14.5" x14ac:dyDescent="0.35">
      <c r="A16490" s="104" t="s">
        <v>1659</v>
      </c>
      <c r="B16490" s="1">
        <v>44326</v>
      </c>
      <c r="C16490">
        <v>8</v>
      </c>
    </row>
    <row r="16491" spans="1:3" ht="14.5" x14ac:dyDescent="0.35">
      <c r="A16491" s="104" t="s">
        <v>1656</v>
      </c>
      <c r="B16491" s="1">
        <v>44326</v>
      </c>
      <c r="C16491">
        <v>16</v>
      </c>
    </row>
    <row r="16492" spans="1:3" ht="14.5" x14ac:dyDescent="0.35">
      <c r="A16492" s="104" t="s">
        <v>3919</v>
      </c>
      <c r="B16492" s="1">
        <v>44326</v>
      </c>
      <c r="C16492">
        <v>2</v>
      </c>
    </row>
    <row r="16493" spans="1:3" ht="14.5" x14ac:dyDescent="0.35">
      <c r="A16493" s="104" t="s">
        <v>1456</v>
      </c>
      <c r="B16493" s="1">
        <v>44326</v>
      </c>
      <c r="C16493">
        <v>8</v>
      </c>
    </row>
    <row r="16494" spans="1:3" ht="14.5" x14ac:dyDescent="0.35">
      <c r="A16494" s="104" t="s">
        <v>1826</v>
      </c>
      <c r="B16494" s="1">
        <v>44326</v>
      </c>
      <c r="C16494">
        <v>16</v>
      </c>
    </row>
    <row r="16495" spans="1:3" ht="14.5" x14ac:dyDescent="0.35">
      <c r="A16495" s="104" t="s">
        <v>1346</v>
      </c>
      <c r="B16495" s="1">
        <v>44326</v>
      </c>
      <c r="C16495">
        <v>20</v>
      </c>
    </row>
    <row r="16496" spans="1:3" ht="14.5" x14ac:dyDescent="0.35">
      <c r="A16496" s="104" t="s">
        <v>1466</v>
      </c>
      <c r="B16496" s="1">
        <v>44326</v>
      </c>
      <c r="C16496">
        <v>8</v>
      </c>
    </row>
    <row r="16497" spans="1:3" ht="14.5" x14ac:dyDescent="0.35">
      <c r="A16497" s="104" t="s">
        <v>273</v>
      </c>
      <c r="B16497" s="1">
        <v>44326</v>
      </c>
      <c r="C16497">
        <v>1</v>
      </c>
    </row>
    <row r="16498" spans="1:3" ht="14.5" x14ac:dyDescent="0.35">
      <c r="A16498" s="104" t="s">
        <v>1470</v>
      </c>
      <c r="B16498" s="1">
        <v>44326</v>
      </c>
      <c r="C16498">
        <v>2</v>
      </c>
    </row>
    <row r="16499" spans="1:3" ht="14.5" x14ac:dyDescent="0.35">
      <c r="A16499" s="104" t="s">
        <v>1314</v>
      </c>
      <c r="B16499" s="1">
        <v>44326</v>
      </c>
      <c r="C16499">
        <v>50</v>
      </c>
    </row>
    <row r="16500" spans="1:3" ht="14.5" x14ac:dyDescent="0.35">
      <c r="A16500" s="104" t="s">
        <v>1324</v>
      </c>
      <c r="B16500" s="1">
        <v>44326</v>
      </c>
      <c r="C16500">
        <v>252</v>
      </c>
    </row>
    <row r="16501" spans="1:3" ht="14.5" x14ac:dyDescent="0.35">
      <c r="A16501" s="104" t="s">
        <v>2380</v>
      </c>
      <c r="B16501" s="1">
        <v>44326</v>
      </c>
      <c r="C16501">
        <v>1</v>
      </c>
    </row>
    <row r="16502" spans="1:3" ht="14.5" x14ac:dyDescent="0.35">
      <c r="A16502" s="104" t="s">
        <v>195</v>
      </c>
      <c r="B16502" s="1">
        <v>44326</v>
      </c>
      <c r="C16502">
        <v>4</v>
      </c>
    </row>
    <row r="16503" spans="1:3" ht="14.5" x14ac:dyDescent="0.35">
      <c r="A16503" s="104" t="s">
        <v>991</v>
      </c>
      <c r="B16503" s="1">
        <v>44326</v>
      </c>
      <c r="C16503">
        <v>4</v>
      </c>
    </row>
    <row r="16504" spans="1:3" ht="14.5" x14ac:dyDescent="0.35">
      <c r="A16504" s="104" t="s">
        <v>992</v>
      </c>
      <c r="B16504" s="1">
        <v>44326</v>
      </c>
      <c r="C16504">
        <v>4</v>
      </c>
    </row>
    <row r="16505" spans="1:3" ht="14.5" x14ac:dyDescent="0.35">
      <c r="A16505" s="104" t="s">
        <v>993</v>
      </c>
      <c r="B16505" s="1">
        <v>44326</v>
      </c>
      <c r="C16505">
        <v>8</v>
      </c>
    </row>
    <row r="16506" spans="1:3" ht="14.5" x14ac:dyDescent="0.35">
      <c r="A16506" s="104" t="s">
        <v>1762</v>
      </c>
      <c r="B16506" s="1">
        <v>44326</v>
      </c>
      <c r="C16506">
        <v>8</v>
      </c>
    </row>
    <row r="16507" spans="1:3" ht="14.5" x14ac:dyDescent="0.35">
      <c r="A16507" s="104" t="s">
        <v>1716</v>
      </c>
      <c r="B16507" s="1">
        <v>44326</v>
      </c>
      <c r="C16507">
        <v>8</v>
      </c>
    </row>
    <row r="16508" spans="1:3" ht="14.5" x14ac:dyDescent="0.35">
      <c r="A16508" s="104" t="s">
        <v>2731</v>
      </c>
      <c r="B16508" s="1">
        <v>44326</v>
      </c>
      <c r="C16508">
        <v>8</v>
      </c>
    </row>
    <row r="16509" spans="1:3" ht="14.5" x14ac:dyDescent="0.35">
      <c r="A16509" s="104" t="s">
        <v>2726</v>
      </c>
      <c r="B16509" s="1">
        <v>44326</v>
      </c>
      <c r="C16509">
        <v>8</v>
      </c>
    </row>
    <row r="16510" spans="1:3" ht="14.5" x14ac:dyDescent="0.35">
      <c r="A16510" s="104" t="s">
        <v>2540</v>
      </c>
      <c r="B16510" s="1">
        <v>44326</v>
      </c>
      <c r="C16510">
        <v>2</v>
      </c>
    </row>
    <row r="16511" spans="1:3" ht="14.5" x14ac:dyDescent="0.35">
      <c r="A16511" s="104" t="s">
        <v>1411</v>
      </c>
      <c r="B16511" s="1">
        <v>44326</v>
      </c>
      <c r="C16511">
        <v>8</v>
      </c>
    </row>
    <row r="16512" spans="1:3" ht="14.5" x14ac:dyDescent="0.35">
      <c r="A16512" s="104" t="s">
        <v>1415</v>
      </c>
      <c r="B16512" s="1">
        <v>44326</v>
      </c>
      <c r="C16512">
        <v>6</v>
      </c>
    </row>
    <row r="16513" spans="1:3" ht="14.5" x14ac:dyDescent="0.35">
      <c r="A16513" s="104" t="s">
        <v>3035</v>
      </c>
      <c r="B16513" s="1">
        <v>44326</v>
      </c>
      <c r="C16513">
        <v>8</v>
      </c>
    </row>
    <row r="16514" spans="1:3" ht="14.5" x14ac:dyDescent="0.35">
      <c r="A16514" s="104" t="s">
        <v>1417</v>
      </c>
      <c r="B16514" s="1">
        <v>44326</v>
      </c>
      <c r="C16514">
        <v>8</v>
      </c>
    </row>
    <row r="16515" spans="1:3" ht="14.5" x14ac:dyDescent="0.35">
      <c r="A16515" s="104" t="s">
        <v>2291</v>
      </c>
      <c r="B16515" s="1">
        <v>44326</v>
      </c>
      <c r="C16515">
        <v>16</v>
      </c>
    </row>
    <row r="16516" spans="1:3" ht="14.5" x14ac:dyDescent="0.35">
      <c r="A16516" s="104" t="s">
        <v>2666</v>
      </c>
      <c r="B16516" s="1">
        <v>44326</v>
      </c>
      <c r="C16516">
        <v>2</v>
      </c>
    </row>
    <row r="16517" spans="1:3" ht="14.5" x14ac:dyDescent="0.35">
      <c r="A16517" s="104" t="s">
        <v>2455</v>
      </c>
      <c r="B16517" s="1">
        <v>44326</v>
      </c>
      <c r="C16517">
        <v>6</v>
      </c>
    </row>
    <row r="16518" spans="1:3" ht="14.5" x14ac:dyDescent="0.35">
      <c r="A16518" s="104" t="s">
        <v>3083</v>
      </c>
      <c r="B16518" s="1">
        <v>44326</v>
      </c>
      <c r="C16518">
        <v>4</v>
      </c>
    </row>
    <row r="16519" spans="1:3" ht="14.5" x14ac:dyDescent="0.35">
      <c r="A16519" s="104" t="s">
        <v>2570</v>
      </c>
      <c r="B16519" s="1">
        <v>44326</v>
      </c>
      <c r="C16519">
        <v>16</v>
      </c>
    </row>
    <row r="16520" spans="1:3" ht="14.5" x14ac:dyDescent="0.35">
      <c r="A16520" s="104" t="s">
        <v>1445</v>
      </c>
      <c r="B16520" s="1">
        <v>44326</v>
      </c>
      <c r="C16520">
        <v>12</v>
      </c>
    </row>
    <row r="16521" spans="1:3" ht="14.5" x14ac:dyDescent="0.35">
      <c r="A16521" s="104" t="s">
        <v>3586</v>
      </c>
      <c r="B16521" s="1">
        <v>44326</v>
      </c>
      <c r="C16521">
        <v>16</v>
      </c>
    </row>
    <row r="16522" spans="1:3" ht="14.5" x14ac:dyDescent="0.35">
      <c r="A16522" s="104" t="s">
        <v>2709</v>
      </c>
      <c r="B16522" s="1">
        <v>44326</v>
      </c>
      <c r="C16522">
        <v>6</v>
      </c>
    </row>
    <row r="16523" spans="1:3" ht="14.5" x14ac:dyDescent="0.35">
      <c r="A16523" s="104" t="s">
        <v>2709</v>
      </c>
      <c r="B16523" s="1">
        <v>44326</v>
      </c>
      <c r="C16523">
        <v>6</v>
      </c>
    </row>
    <row r="16524" spans="1:3" ht="14.5" x14ac:dyDescent="0.35">
      <c r="A16524" s="104" t="s">
        <v>1570</v>
      </c>
      <c r="B16524" s="1">
        <v>44326</v>
      </c>
      <c r="C16524">
        <v>12</v>
      </c>
    </row>
    <row r="16525" spans="1:3" ht="14.5" x14ac:dyDescent="0.35">
      <c r="A16525" s="104" t="s">
        <v>1940</v>
      </c>
      <c r="B16525" s="1">
        <v>44326</v>
      </c>
      <c r="C16525">
        <v>4</v>
      </c>
    </row>
    <row r="16526" spans="1:3" ht="14.5" x14ac:dyDescent="0.35">
      <c r="A16526" s="104" t="s">
        <v>1659</v>
      </c>
      <c r="B16526" s="1">
        <v>44326</v>
      </c>
      <c r="C16526">
        <v>16</v>
      </c>
    </row>
    <row r="16527" spans="1:3" ht="14.5" x14ac:dyDescent="0.35">
      <c r="A16527" s="104" t="s">
        <v>1972</v>
      </c>
      <c r="B16527" s="1">
        <v>44326</v>
      </c>
      <c r="C16527">
        <v>24</v>
      </c>
    </row>
    <row r="16528" spans="1:3" ht="14.5" x14ac:dyDescent="0.35">
      <c r="A16528" s="104" t="s">
        <v>1456</v>
      </c>
      <c r="B16528" s="1">
        <v>44326</v>
      </c>
      <c r="C16528">
        <v>4</v>
      </c>
    </row>
    <row r="16529" spans="1:3" ht="14.5" x14ac:dyDescent="0.35">
      <c r="A16529" s="104" t="s">
        <v>1456</v>
      </c>
      <c r="B16529" s="1">
        <v>44326</v>
      </c>
      <c r="C16529">
        <v>12</v>
      </c>
    </row>
    <row r="16530" spans="1:3" ht="14.5" x14ac:dyDescent="0.35">
      <c r="A16530" s="104" t="s">
        <v>1531</v>
      </c>
      <c r="B16530" s="1">
        <v>44326</v>
      </c>
      <c r="C16530">
        <v>16</v>
      </c>
    </row>
    <row r="16531" spans="1:3" ht="14.5" x14ac:dyDescent="0.35">
      <c r="A16531" s="104" t="s">
        <v>1468</v>
      </c>
      <c r="B16531" s="1">
        <v>44326</v>
      </c>
      <c r="C16531">
        <v>8</v>
      </c>
    </row>
    <row r="16532" spans="1:3" ht="14.5" x14ac:dyDescent="0.35">
      <c r="A16532" s="104" t="s">
        <v>1470</v>
      </c>
      <c r="B16532" s="1">
        <v>44326</v>
      </c>
      <c r="C16532">
        <v>8</v>
      </c>
    </row>
    <row r="16533" spans="1:3" ht="14.5" x14ac:dyDescent="0.35">
      <c r="A16533" s="104" t="s">
        <v>1324</v>
      </c>
      <c r="B16533" s="1">
        <v>44326</v>
      </c>
      <c r="C16533">
        <v>80</v>
      </c>
    </row>
    <row r="16534" spans="1:3" ht="14.5" x14ac:dyDescent="0.35">
      <c r="A16534" s="104" t="s">
        <v>1392</v>
      </c>
      <c r="B16534" s="1">
        <v>44326</v>
      </c>
      <c r="C16534">
        <v>16</v>
      </c>
    </row>
    <row r="16535" spans="1:3" ht="14.5" x14ac:dyDescent="0.35">
      <c r="A16535" s="104" t="s">
        <v>4137</v>
      </c>
      <c r="B16535" s="1">
        <v>44326</v>
      </c>
      <c r="C16535">
        <v>8</v>
      </c>
    </row>
    <row r="16536" spans="1:3" ht="14.5" x14ac:dyDescent="0.35">
      <c r="A16536" s="104" t="s">
        <v>4102</v>
      </c>
      <c r="B16536" s="1">
        <v>44326</v>
      </c>
      <c r="C16536">
        <v>16</v>
      </c>
    </row>
    <row r="16537" spans="1:3" ht="14.5" x14ac:dyDescent="0.35">
      <c r="A16537" s="104" t="s">
        <v>165</v>
      </c>
      <c r="B16537" s="1">
        <v>44326</v>
      </c>
      <c r="C16537">
        <v>16</v>
      </c>
    </row>
    <row r="16538" spans="1:3" ht="14.5" x14ac:dyDescent="0.35">
      <c r="A16538" s="104" t="s">
        <v>980</v>
      </c>
      <c r="B16538" s="1">
        <v>44326</v>
      </c>
      <c r="C16538">
        <v>8</v>
      </c>
    </row>
    <row r="16539" spans="1:3" ht="14.5" x14ac:dyDescent="0.35">
      <c r="A16539" s="104" t="s">
        <v>994</v>
      </c>
      <c r="B16539" s="1">
        <v>44326</v>
      </c>
      <c r="C16539">
        <v>8</v>
      </c>
    </row>
    <row r="16540" spans="1:3" ht="14.5" x14ac:dyDescent="0.35">
      <c r="A16540" s="104" t="s">
        <v>46</v>
      </c>
      <c r="B16540" s="1">
        <v>44326</v>
      </c>
      <c r="C16540">
        <v>8</v>
      </c>
    </row>
    <row r="16541" spans="1:3" ht="14.5" x14ac:dyDescent="0.35">
      <c r="A16541" s="104" t="s">
        <v>445</v>
      </c>
      <c r="B16541" s="1">
        <v>44326</v>
      </c>
      <c r="C16541">
        <v>16</v>
      </c>
    </row>
    <row r="16542" spans="1:3" ht="14.5" x14ac:dyDescent="0.35">
      <c r="A16542" s="104" t="s">
        <v>20</v>
      </c>
      <c r="B16542" s="1">
        <v>44326</v>
      </c>
      <c r="C16542">
        <v>12</v>
      </c>
    </row>
    <row r="16543" spans="1:3" ht="14.5" x14ac:dyDescent="0.35">
      <c r="A16543" s="104" t="s">
        <v>1991</v>
      </c>
      <c r="B16543" s="1">
        <v>44326</v>
      </c>
      <c r="C16543">
        <v>8</v>
      </c>
    </row>
    <row r="16544" spans="1:3" ht="14.5" x14ac:dyDescent="0.35">
      <c r="A16544" s="104" t="s">
        <v>1929</v>
      </c>
      <c r="B16544" s="1">
        <v>44326</v>
      </c>
      <c r="C16544">
        <v>8</v>
      </c>
    </row>
    <row r="16545" spans="1:3" ht="14.5" x14ac:dyDescent="0.35">
      <c r="A16545" s="104" t="s">
        <v>21</v>
      </c>
      <c r="B16545" s="1">
        <v>44326</v>
      </c>
      <c r="C16545">
        <v>4</v>
      </c>
    </row>
    <row r="16546" spans="1:3" ht="14.5" x14ac:dyDescent="0.35">
      <c r="A16546" s="104" t="s">
        <v>169</v>
      </c>
      <c r="B16546" s="1">
        <v>44326</v>
      </c>
      <c r="C16546">
        <v>4</v>
      </c>
    </row>
    <row r="16547" spans="1:3" ht="14.5" x14ac:dyDescent="0.35">
      <c r="A16547" s="104" t="s">
        <v>1709</v>
      </c>
      <c r="B16547" s="1">
        <v>44326</v>
      </c>
      <c r="C16547">
        <v>16</v>
      </c>
    </row>
    <row r="16548" spans="1:3" ht="14.5" x14ac:dyDescent="0.35">
      <c r="A16548" s="104" t="s">
        <v>3029</v>
      </c>
      <c r="B16548" s="1">
        <v>44326</v>
      </c>
      <c r="C16548">
        <v>5</v>
      </c>
    </row>
    <row r="16549" spans="1:3" ht="14.5" x14ac:dyDescent="0.35">
      <c r="A16549" s="104" t="s">
        <v>36</v>
      </c>
      <c r="B16549" s="1">
        <v>44326</v>
      </c>
      <c r="C16549">
        <v>1</v>
      </c>
    </row>
    <row r="16550" spans="1:3" ht="14.5" x14ac:dyDescent="0.35">
      <c r="A16550" s="104" t="s">
        <v>123</v>
      </c>
      <c r="B16550" s="1">
        <v>44326</v>
      </c>
      <c r="C16550">
        <v>2</v>
      </c>
    </row>
    <row r="16551" spans="1:3" ht="14.5" x14ac:dyDescent="0.35">
      <c r="A16551" s="104" t="s">
        <v>395</v>
      </c>
      <c r="B16551" s="1">
        <v>44326</v>
      </c>
      <c r="C16551">
        <v>2</v>
      </c>
    </row>
    <row r="16552" spans="1:3" ht="14.5" x14ac:dyDescent="0.35">
      <c r="A16552" s="104" t="s">
        <v>1358</v>
      </c>
      <c r="B16552" s="1">
        <v>44326</v>
      </c>
      <c r="C16552">
        <v>20</v>
      </c>
    </row>
    <row r="16553" spans="1:3" ht="14.5" x14ac:dyDescent="0.35">
      <c r="A16553" s="104" t="s">
        <v>2020</v>
      </c>
      <c r="B16553" s="1">
        <v>44326</v>
      </c>
      <c r="C16553">
        <v>8</v>
      </c>
    </row>
    <row r="16554" spans="1:3" ht="14.5" x14ac:dyDescent="0.35">
      <c r="A16554" s="104" t="s">
        <v>2360</v>
      </c>
      <c r="B16554" s="1">
        <v>44326</v>
      </c>
      <c r="C16554">
        <v>24</v>
      </c>
    </row>
    <row r="16555" spans="1:3" ht="14.5" x14ac:dyDescent="0.35">
      <c r="A16555" s="104" t="s">
        <v>1305</v>
      </c>
      <c r="B16555" s="1">
        <v>44326</v>
      </c>
      <c r="C16555">
        <v>1</v>
      </c>
    </row>
    <row r="16556" spans="1:3" ht="14.5" x14ac:dyDescent="0.35">
      <c r="A16556" s="104" t="s">
        <v>1654</v>
      </c>
      <c r="B16556" s="1">
        <v>44326</v>
      </c>
      <c r="C16556">
        <v>1</v>
      </c>
    </row>
    <row r="16557" spans="1:3" ht="14.5" x14ac:dyDescent="0.35">
      <c r="A16557" s="104" t="s">
        <v>2521</v>
      </c>
      <c r="B16557" s="1">
        <v>44326</v>
      </c>
      <c r="C16557">
        <v>1</v>
      </c>
    </row>
    <row r="16558" spans="1:3" ht="14.5" x14ac:dyDescent="0.35">
      <c r="A16558" s="104" t="s">
        <v>1713</v>
      </c>
      <c r="B16558" s="1">
        <v>44326</v>
      </c>
      <c r="C16558">
        <v>16</v>
      </c>
    </row>
    <row r="16559" spans="1:3" ht="14.5" x14ac:dyDescent="0.35">
      <c r="A16559" s="104" t="s">
        <v>1654</v>
      </c>
      <c r="B16559" s="1">
        <v>44326</v>
      </c>
      <c r="C16559">
        <v>64</v>
      </c>
    </row>
    <row r="16560" spans="1:3" ht="14.5" x14ac:dyDescent="0.35">
      <c r="A16560" s="104" t="s">
        <v>2187</v>
      </c>
      <c r="B16560" s="1">
        <v>44326</v>
      </c>
      <c r="C16560">
        <v>2</v>
      </c>
    </row>
    <row r="16561" spans="1:3" ht="14.5" x14ac:dyDescent="0.35">
      <c r="A16561" s="104" t="s">
        <v>3535</v>
      </c>
      <c r="B16561" s="1">
        <v>44326</v>
      </c>
      <c r="C16561">
        <v>1</v>
      </c>
    </row>
    <row r="16562" spans="1:3" ht="14.5" x14ac:dyDescent="0.35">
      <c r="A16562" s="104" t="s">
        <v>2346</v>
      </c>
      <c r="B16562" s="1">
        <v>44326</v>
      </c>
      <c r="C16562">
        <v>4</v>
      </c>
    </row>
    <row r="16563" spans="1:3" ht="14.5" x14ac:dyDescent="0.35">
      <c r="A16563" s="104" t="s">
        <v>2856</v>
      </c>
      <c r="B16563" s="1">
        <v>44326</v>
      </c>
      <c r="C16563">
        <v>3</v>
      </c>
    </row>
    <row r="16564" spans="1:3" ht="14.5" x14ac:dyDescent="0.35">
      <c r="A16564" s="104" t="s">
        <v>2301</v>
      </c>
      <c r="B16564" s="1">
        <v>44326</v>
      </c>
      <c r="C16564">
        <v>16</v>
      </c>
    </row>
    <row r="16565" spans="1:3" ht="14.5" x14ac:dyDescent="0.35">
      <c r="A16565" s="104" t="s">
        <v>1302</v>
      </c>
      <c r="B16565" s="1">
        <v>44326</v>
      </c>
      <c r="C16565">
        <v>2000</v>
      </c>
    </row>
    <row r="16566" spans="1:3" ht="14.5" x14ac:dyDescent="0.35">
      <c r="A16566" s="104" t="s">
        <v>1602</v>
      </c>
      <c r="B16566" s="1">
        <v>44326</v>
      </c>
      <c r="C16566">
        <v>100</v>
      </c>
    </row>
    <row r="16567" spans="1:3" ht="14.5" x14ac:dyDescent="0.35">
      <c r="A16567" s="104" t="s">
        <v>1528</v>
      </c>
      <c r="B16567" s="1">
        <v>44326</v>
      </c>
      <c r="C16567">
        <v>50</v>
      </c>
    </row>
    <row r="16568" spans="1:3" ht="14.5" x14ac:dyDescent="0.35">
      <c r="A16568" s="104" t="s">
        <v>1919</v>
      </c>
      <c r="B16568" s="1">
        <v>44326</v>
      </c>
      <c r="C16568">
        <v>16</v>
      </c>
    </row>
    <row r="16569" spans="1:3" ht="14.5" x14ac:dyDescent="0.35">
      <c r="A16569" s="105" t="s">
        <v>995</v>
      </c>
      <c r="B16569" s="1">
        <v>44326</v>
      </c>
      <c r="C16569">
        <v>150</v>
      </c>
    </row>
    <row r="16570" spans="1:3" ht="14.5" x14ac:dyDescent="0.35">
      <c r="A16570" s="104" t="s">
        <v>2166</v>
      </c>
      <c r="B16570" s="1">
        <v>44326</v>
      </c>
      <c r="C16570">
        <v>64</v>
      </c>
    </row>
    <row r="16571" spans="1:3" ht="14.5" x14ac:dyDescent="0.35">
      <c r="A16571" s="104" t="s">
        <v>1890</v>
      </c>
      <c r="B16571" s="1">
        <v>44326</v>
      </c>
      <c r="C16571">
        <v>200</v>
      </c>
    </row>
    <row r="16572" spans="1:3" ht="14.5" x14ac:dyDescent="0.35">
      <c r="A16572" s="104" t="s">
        <v>3882</v>
      </c>
      <c r="B16572" s="1">
        <v>44326</v>
      </c>
      <c r="C16572">
        <v>1</v>
      </c>
    </row>
    <row r="16573" spans="1:3" ht="14.5" x14ac:dyDescent="0.35">
      <c r="A16573" s="104" t="s">
        <v>1489</v>
      </c>
      <c r="B16573" s="1">
        <v>44326</v>
      </c>
      <c r="C16573">
        <v>1</v>
      </c>
    </row>
    <row r="16574" spans="1:3" ht="14.5" x14ac:dyDescent="0.35">
      <c r="A16574" s="104" t="s">
        <v>4088</v>
      </c>
      <c r="B16574" s="1">
        <v>44326</v>
      </c>
      <c r="C16574">
        <v>1</v>
      </c>
    </row>
    <row r="16575" spans="1:3" ht="14.5" x14ac:dyDescent="0.35">
      <c r="A16575" s="104" t="s">
        <v>2580</v>
      </c>
      <c r="B16575" s="1">
        <v>44326</v>
      </c>
      <c r="C16575">
        <v>24</v>
      </c>
    </row>
    <row r="16576" spans="1:3" ht="14.5" x14ac:dyDescent="0.35">
      <c r="A16576" s="104" t="s">
        <v>1952</v>
      </c>
      <c r="B16576" s="1">
        <v>44326</v>
      </c>
      <c r="C16576">
        <v>125</v>
      </c>
    </row>
    <row r="16577" spans="1:3" ht="14.5" x14ac:dyDescent="0.35">
      <c r="A16577" s="104" t="s">
        <v>1867</v>
      </c>
      <c r="B16577" s="1">
        <v>44326</v>
      </c>
      <c r="C16577">
        <v>25</v>
      </c>
    </row>
    <row r="16578" spans="1:3" ht="14.5" x14ac:dyDescent="0.35">
      <c r="A16578" s="104" t="s">
        <v>2394</v>
      </c>
      <c r="B16578" s="1">
        <v>44326</v>
      </c>
      <c r="C16578">
        <v>25</v>
      </c>
    </row>
    <row r="16579" spans="1:3" ht="14.5" x14ac:dyDescent="0.35">
      <c r="A16579" s="104" t="s">
        <v>1925</v>
      </c>
      <c r="B16579" s="1">
        <v>44326</v>
      </c>
      <c r="C16579">
        <v>50</v>
      </c>
    </row>
    <row r="16580" spans="1:3" ht="14.5" x14ac:dyDescent="0.35">
      <c r="A16580" s="104" t="s">
        <v>2067</v>
      </c>
      <c r="B16580" s="1">
        <v>44326</v>
      </c>
      <c r="C16580">
        <v>50</v>
      </c>
    </row>
    <row r="16581" spans="1:3" ht="14.5" x14ac:dyDescent="0.35">
      <c r="A16581" s="104" t="s">
        <v>4294</v>
      </c>
      <c r="B16581" s="1">
        <v>44326</v>
      </c>
      <c r="C16581">
        <v>10</v>
      </c>
    </row>
    <row r="16582" spans="1:3" ht="14.5" x14ac:dyDescent="0.35">
      <c r="A16582" s="104" t="s">
        <v>1882</v>
      </c>
      <c r="B16582" s="1">
        <v>44326</v>
      </c>
      <c r="C16582">
        <v>25</v>
      </c>
    </row>
    <row r="16583" spans="1:3" ht="14.5" x14ac:dyDescent="0.35">
      <c r="A16583" s="104" t="s">
        <v>3631</v>
      </c>
      <c r="B16583" s="1">
        <v>44326</v>
      </c>
      <c r="C16583">
        <v>20</v>
      </c>
    </row>
    <row r="16584" spans="1:3" ht="14.5" x14ac:dyDescent="0.35">
      <c r="A16584" s="104" t="s">
        <v>1926</v>
      </c>
      <c r="B16584" s="1">
        <v>44326</v>
      </c>
      <c r="C16584">
        <v>75</v>
      </c>
    </row>
    <row r="16585" spans="1:3" ht="14.5" x14ac:dyDescent="0.35">
      <c r="A16585" s="104" t="s">
        <v>2310</v>
      </c>
      <c r="B16585" s="1">
        <v>44326</v>
      </c>
      <c r="C16585">
        <v>25</v>
      </c>
    </row>
    <row r="16586" spans="1:3" ht="14.5" x14ac:dyDescent="0.35">
      <c r="A16586" s="104" t="s">
        <v>107</v>
      </c>
      <c r="B16586" s="1">
        <v>44326</v>
      </c>
      <c r="C16586">
        <v>1</v>
      </c>
    </row>
    <row r="16587" spans="1:3" ht="14.5" x14ac:dyDescent="0.35">
      <c r="A16587" s="104" t="s">
        <v>2197</v>
      </c>
      <c r="B16587" s="1">
        <v>44326</v>
      </c>
      <c r="C16587">
        <v>25</v>
      </c>
    </row>
    <row r="16588" spans="1:3" ht="14.5" x14ac:dyDescent="0.35">
      <c r="A16588" s="104" t="s">
        <v>14</v>
      </c>
      <c r="B16588" s="1">
        <v>44326</v>
      </c>
      <c r="C16588">
        <v>2</v>
      </c>
    </row>
    <row r="16589" spans="1:3" ht="14.5" x14ac:dyDescent="0.35">
      <c r="A16589" s="104" t="s">
        <v>237</v>
      </c>
      <c r="B16589" s="1">
        <v>44326</v>
      </c>
      <c r="C16589">
        <v>2</v>
      </c>
    </row>
    <row r="16590" spans="1:3" ht="14.5" x14ac:dyDescent="0.35">
      <c r="A16590" s="104" t="s">
        <v>162</v>
      </c>
      <c r="B16590" s="1">
        <v>44326</v>
      </c>
      <c r="C16590">
        <v>1</v>
      </c>
    </row>
    <row r="16591" spans="1:3" ht="14.5" x14ac:dyDescent="0.35">
      <c r="A16591" s="104" t="s">
        <v>253</v>
      </c>
      <c r="B16591" s="1">
        <v>44326</v>
      </c>
      <c r="C16591">
        <v>1</v>
      </c>
    </row>
    <row r="16592" spans="1:3" ht="14.5" x14ac:dyDescent="0.35">
      <c r="A16592" s="104" t="s">
        <v>449</v>
      </c>
      <c r="B16592" s="1">
        <v>44326</v>
      </c>
      <c r="C16592">
        <v>1</v>
      </c>
    </row>
    <row r="16593" spans="1:3" ht="14.5" x14ac:dyDescent="0.35">
      <c r="A16593" s="104" t="s">
        <v>2576</v>
      </c>
      <c r="B16593" s="1">
        <v>44326</v>
      </c>
      <c r="C16593">
        <v>40</v>
      </c>
    </row>
    <row r="16594" spans="1:3" ht="14.5" x14ac:dyDescent="0.35">
      <c r="A16594" s="104" t="s">
        <v>4161</v>
      </c>
      <c r="B16594" s="1">
        <v>44326</v>
      </c>
      <c r="C16594">
        <v>10</v>
      </c>
    </row>
    <row r="16595" spans="1:3" ht="14.5" x14ac:dyDescent="0.35">
      <c r="A16595" s="104" t="s">
        <v>3808</v>
      </c>
      <c r="B16595" s="1">
        <v>44326</v>
      </c>
      <c r="C16595">
        <v>25</v>
      </c>
    </row>
    <row r="16596" spans="1:3" ht="14.5" x14ac:dyDescent="0.35">
      <c r="A16596" s="104" t="s">
        <v>3658</v>
      </c>
      <c r="B16596" s="1">
        <v>44326</v>
      </c>
      <c r="C16596">
        <v>25</v>
      </c>
    </row>
    <row r="16597" spans="1:3" ht="14.5" x14ac:dyDescent="0.35">
      <c r="A16597" s="104" t="s">
        <v>109</v>
      </c>
      <c r="B16597" s="1">
        <v>44326</v>
      </c>
      <c r="C16597">
        <v>3</v>
      </c>
    </row>
    <row r="16598" spans="1:3" ht="14.5" x14ac:dyDescent="0.35">
      <c r="A16598" s="104" t="s">
        <v>4295</v>
      </c>
      <c r="B16598" s="1">
        <v>44326</v>
      </c>
      <c r="C16598">
        <v>25</v>
      </c>
    </row>
    <row r="16599" spans="1:3" ht="14.5" x14ac:dyDescent="0.35">
      <c r="A16599" s="104" t="s">
        <v>4205</v>
      </c>
      <c r="B16599" s="1">
        <v>44326</v>
      </c>
      <c r="C16599">
        <v>10</v>
      </c>
    </row>
    <row r="16600" spans="1:3" ht="14.5" x14ac:dyDescent="0.35">
      <c r="A16600" s="104" t="s">
        <v>2390</v>
      </c>
      <c r="B16600" s="1">
        <v>44326</v>
      </c>
      <c r="C16600">
        <v>25</v>
      </c>
    </row>
    <row r="16601" spans="1:3" ht="14.5" x14ac:dyDescent="0.35">
      <c r="A16601" s="104" t="s">
        <v>2575</v>
      </c>
      <c r="B16601" s="1">
        <v>44326</v>
      </c>
      <c r="C16601">
        <v>30</v>
      </c>
    </row>
    <row r="16602" spans="1:3" ht="14.5" x14ac:dyDescent="0.35">
      <c r="A16602" s="104" t="s">
        <v>2240</v>
      </c>
      <c r="B16602" s="1">
        <v>44326</v>
      </c>
      <c r="C16602">
        <v>25</v>
      </c>
    </row>
    <row r="16603" spans="1:3" ht="14.5" x14ac:dyDescent="0.35">
      <c r="A16603" s="104" t="s">
        <v>4296</v>
      </c>
      <c r="B16603" s="1">
        <v>44326</v>
      </c>
      <c r="C16603">
        <v>10</v>
      </c>
    </row>
    <row r="16604" spans="1:3" ht="14.5" x14ac:dyDescent="0.35">
      <c r="A16604" s="104" t="s">
        <v>3898</v>
      </c>
      <c r="B16604" s="1">
        <v>44326</v>
      </c>
      <c r="C16604">
        <v>10</v>
      </c>
    </row>
    <row r="16605" spans="1:3" ht="14.5" x14ac:dyDescent="0.35">
      <c r="A16605" s="104" t="s">
        <v>996</v>
      </c>
      <c r="B16605" s="1">
        <v>44326</v>
      </c>
      <c r="C16605">
        <v>1</v>
      </c>
    </row>
    <row r="16606" spans="1:3" ht="14.5" x14ac:dyDescent="0.35">
      <c r="A16606" s="104" t="s">
        <v>997</v>
      </c>
      <c r="B16606" s="1">
        <v>44326</v>
      </c>
      <c r="C16606">
        <v>1</v>
      </c>
    </row>
    <row r="16607" spans="1:3" ht="14.5" x14ac:dyDescent="0.35">
      <c r="A16607" s="104" t="s">
        <v>242</v>
      </c>
      <c r="B16607" s="1">
        <v>44326</v>
      </c>
      <c r="C16607">
        <v>1</v>
      </c>
    </row>
    <row r="16608" spans="1:3" ht="14.5" x14ac:dyDescent="0.35">
      <c r="A16608" s="104" t="s">
        <v>1492</v>
      </c>
      <c r="B16608" s="1">
        <v>44326</v>
      </c>
      <c r="C16608">
        <v>50</v>
      </c>
    </row>
    <row r="16609" spans="1:3" ht="14.5" x14ac:dyDescent="0.35">
      <c r="A16609" s="104" t="s">
        <v>2018</v>
      </c>
      <c r="B16609" s="1">
        <v>44326</v>
      </c>
      <c r="C16609">
        <v>50</v>
      </c>
    </row>
    <row r="16610" spans="1:3" ht="14.5" x14ac:dyDescent="0.35">
      <c r="A16610" s="104" t="s">
        <v>1537</v>
      </c>
      <c r="B16610" s="1">
        <v>44326</v>
      </c>
      <c r="C16610">
        <v>100</v>
      </c>
    </row>
    <row r="16611" spans="1:3" ht="14.5" x14ac:dyDescent="0.35">
      <c r="A16611" s="104" t="s">
        <v>1451</v>
      </c>
      <c r="B16611" s="1">
        <v>44326</v>
      </c>
      <c r="C16611">
        <v>200</v>
      </c>
    </row>
    <row r="16612" spans="1:3" ht="14.5" x14ac:dyDescent="0.35">
      <c r="A16612" s="104" t="s">
        <v>4297</v>
      </c>
      <c r="B16612" s="1">
        <v>44326</v>
      </c>
      <c r="C16612">
        <v>10</v>
      </c>
    </row>
    <row r="16613" spans="1:3" ht="14.5" x14ac:dyDescent="0.35">
      <c r="A16613" s="104" t="s">
        <v>267</v>
      </c>
      <c r="B16613" s="1">
        <v>44326</v>
      </c>
      <c r="C16613">
        <v>1</v>
      </c>
    </row>
    <row r="16614" spans="1:3" ht="14.5" x14ac:dyDescent="0.35">
      <c r="A16614" s="104" t="s">
        <v>1356</v>
      </c>
      <c r="B16614" s="1">
        <v>44326</v>
      </c>
      <c r="C16614">
        <v>96</v>
      </c>
    </row>
    <row r="16615" spans="1:3" ht="14.5" x14ac:dyDescent="0.35">
      <c r="A16615" s="104" t="s">
        <v>3899</v>
      </c>
      <c r="B16615" s="1">
        <v>44326</v>
      </c>
      <c r="C16615">
        <v>8</v>
      </c>
    </row>
    <row r="16616" spans="1:3" ht="14.5" x14ac:dyDescent="0.35">
      <c r="A16616" s="104" t="s">
        <v>3070</v>
      </c>
      <c r="B16616" s="1">
        <v>44326</v>
      </c>
      <c r="C16616">
        <v>8</v>
      </c>
    </row>
    <row r="16617" spans="1:3" ht="14.5" x14ac:dyDescent="0.35">
      <c r="A16617" s="104" t="s">
        <v>3317</v>
      </c>
      <c r="B16617" s="1">
        <v>44326</v>
      </c>
      <c r="C16617">
        <v>16</v>
      </c>
    </row>
    <row r="16618" spans="1:3" ht="14.5" x14ac:dyDescent="0.35">
      <c r="A16618" s="104" t="s">
        <v>2581</v>
      </c>
      <c r="B16618" s="1">
        <v>44326</v>
      </c>
      <c r="C16618">
        <v>16</v>
      </c>
    </row>
    <row r="16619" spans="1:3" ht="14.5" x14ac:dyDescent="0.35">
      <c r="A16619" s="104" t="s">
        <v>2581</v>
      </c>
      <c r="B16619" s="1">
        <v>44326</v>
      </c>
      <c r="C16619">
        <v>24</v>
      </c>
    </row>
    <row r="16620" spans="1:3" ht="14.5" x14ac:dyDescent="0.35">
      <c r="A16620" s="104" t="s">
        <v>3901</v>
      </c>
      <c r="B16620" s="1">
        <v>44326</v>
      </c>
      <c r="C16620">
        <v>8</v>
      </c>
    </row>
    <row r="16621" spans="1:3" ht="14.5" x14ac:dyDescent="0.35">
      <c r="A16621" s="104" t="s">
        <v>3902</v>
      </c>
      <c r="B16621" s="1">
        <v>44326</v>
      </c>
      <c r="C16621">
        <v>8</v>
      </c>
    </row>
    <row r="16622" spans="1:3" ht="14.5" x14ac:dyDescent="0.35">
      <c r="A16622" s="104" t="s">
        <v>1362</v>
      </c>
      <c r="B16622" s="1">
        <v>44326</v>
      </c>
      <c r="C16622">
        <v>128</v>
      </c>
    </row>
    <row r="16623" spans="1:3" ht="14.5" x14ac:dyDescent="0.35">
      <c r="A16623" s="104" t="s">
        <v>1965</v>
      </c>
      <c r="B16623" s="1">
        <v>44326</v>
      </c>
      <c r="C16623">
        <v>128</v>
      </c>
    </row>
    <row r="16624" spans="1:3" ht="14.5" x14ac:dyDescent="0.35">
      <c r="A16624" s="104" t="s">
        <v>4298</v>
      </c>
      <c r="B16624" s="1">
        <v>44326</v>
      </c>
      <c r="C16624">
        <v>32</v>
      </c>
    </row>
    <row r="16625" spans="1:3" ht="14.5" x14ac:dyDescent="0.35">
      <c r="A16625" s="104" t="s">
        <v>258</v>
      </c>
      <c r="B16625" s="1">
        <v>44326</v>
      </c>
      <c r="C16625">
        <v>64</v>
      </c>
    </row>
    <row r="16626" spans="1:3" ht="14.5" x14ac:dyDescent="0.35">
      <c r="A16626" s="104" t="s">
        <v>257</v>
      </c>
      <c r="B16626" s="1">
        <v>44326</v>
      </c>
      <c r="C16626">
        <v>8</v>
      </c>
    </row>
    <row r="16627" spans="1:3" ht="14.5" x14ac:dyDescent="0.35">
      <c r="A16627" s="104" t="s">
        <v>2168</v>
      </c>
      <c r="B16627" s="1">
        <v>44326</v>
      </c>
      <c r="C16627">
        <v>64</v>
      </c>
    </row>
    <row r="16628" spans="1:3" ht="14.5" x14ac:dyDescent="0.35">
      <c r="A16628" s="104" t="s">
        <v>4299</v>
      </c>
      <c r="B16628" s="1">
        <v>44326</v>
      </c>
      <c r="C16628">
        <v>48</v>
      </c>
    </row>
    <row r="16629" spans="1:3" ht="14.5" x14ac:dyDescent="0.35">
      <c r="A16629" s="104" t="s">
        <v>259</v>
      </c>
      <c r="B16629" s="1">
        <v>44326</v>
      </c>
      <c r="C16629">
        <v>16</v>
      </c>
    </row>
    <row r="16630" spans="1:3" ht="14.5" x14ac:dyDescent="0.35">
      <c r="A16630" s="104" t="s">
        <v>44</v>
      </c>
      <c r="B16630" s="1">
        <v>44326</v>
      </c>
      <c r="C16630">
        <v>4</v>
      </c>
    </row>
    <row r="16631" spans="1:3" ht="14.5" x14ac:dyDescent="0.35">
      <c r="A16631" s="104" t="s">
        <v>998</v>
      </c>
      <c r="B16631" s="1">
        <v>44326</v>
      </c>
      <c r="C16631">
        <v>8</v>
      </c>
    </row>
    <row r="16632" spans="1:3" ht="14.5" x14ac:dyDescent="0.35">
      <c r="A16632" s="104" t="s">
        <v>260</v>
      </c>
      <c r="B16632" s="1">
        <v>44326</v>
      </c>
      <c r="C16632">
        <v>4</v>
      </c>
    </row>
    <row r="16633" spans="1:3" ht="14.5" x14ac:dyDescent="0.35">
      <c r="A16633" s="104" t="s">
        <v>329</v>
      </c>
      <c r="B16633" s="1">
        <v>44326</v>
      </c>
      <c r="C16633">
        <v>16</v>
      </c>
    </row>
    <row r="16634" spans="1:3" ht="14.5" x14ac:dyDescent="0.35">
      <c r="A16634" s="104" t="s">
        <v>167</v>
      </c>
      <c r="B16634" s="1">
        <v>44326</v>
      </c>
      <c r="C16634">
        <v>8</v>
      </c>
    </row>
    <row r="16635" spans="1:3" ht="14.5" x14ac:dyDescent="0.35">
      <c r="A16635" s="104" t="s">
        <v>3709</v>
      </c>
      <c r="B16635" s="1">
        <v>44326</v>
      </c>
      <c r="C16635">
        <v>16</v>
      </c>
    </row>
    <row r="16636" spans="1:3" ht="14.5" x14ac:dyDescent="0.35">
      <c r="A16636" s="104" t="s">
        <v>999</v>
      </c>
      <c r="B16636" s="1">
        <v>44326</v>
      </c>
      <c r="C16636">
        <v>32</v>
      </c>
    </row>
    <row r="16637" spans="1:3" ht="14.5" x14ac:dyDescent="0.35">
      <c r="A16637" s="104" t="s">
        <v>3421</v>
      </c>
      <c r="B16637" s="1">
        <v>44326</v>
      </c>
      <c r="C16637">
        <v>2</v>
      </c>
    </row>
    <row r="16638" spans="1:3" ht="14.5" x14ac:dyDescent="0.35">
      <c r="A16638" s="104" t="s">
        <v>2159</v>
      </c>
      <c r="B16638" s="1">
        <v>44326</v>
      </c>
      <c r="C16638">
        <v>27</v>
      </c>
    </row>
    <row r="16639" spans="1:3" ht="14.5" x14ac:dyDescent="0.35">
      <c r="A16639" s="104" t="s">
        <v>3227</v>
      </c>
      <c r="B16639" s="1">
        <v>44326</v>
      </c>
      <c r="C16639">
        <v>9</v>
      </c>
    </row>
    <row r="16640" spans="1:3" ht="14.5" x14ac:dyDescent="0.35">
      <c r="A16640" s="104" t="s">
        <v>1658</v>
      </c>
      <c r="B16640" s="1">
        <v>44326</v>
      </c>
      <c r="C16640">
        <v>96</v>
      </c>
    </row>
    <row r="16641" spans="1:3" ht="14.5" x14ac:dyDescent="0.35">
      <c r="A16641" s="104" t="s">
        <v>2567</v>
      </c>
      <c r="B16641" s="1">
        <v>44326</v>
      </c>
      <c r="C16641">
        <v>16</v>
      </c>
    </row>
    <row r="16642" spans="1:3" ht="14.5" x14ac:dyDescent="0.35">
      <c r="A16642" s="104" t="s">
        <v>1381</v>
      </c>
      <c r="B16642" s="1">
        <v>44326</v>
      </c>
      <c r="C16642">
        <v>4</v>
      </c>
    </row>
    <row r="16643" spans="1:3" ht="14.5" x14ac:dyDescent="0.35">
      <c r="A16643" s="104" t="s">
        <v>1688</v>
      </c>
      <c r="B16643" s="1">
        <v>44326</v>
      </c>
      <c r="C16643">
        <v>32</v>
      </c>
    </row>
    <row r="16644" spans="1:3" ht="14.5" x14ac:dyDescent="0.35">
      <c r="A16644" s="104" t="s">
        <v>1709</v>
      </c>
      <c r="B16644" s="1">
        <v>44326</v>
      </c>
      <c r="C16644">
        <v>32</v>
      </c>
    </row>
    <row r="16645" spans="1:3" ht="14.5" x14ac:dyDescent="0.35">
      <c r="A16645" s="104" t="s">
        <v>1820</v>
      </c>
      <c r="B16645" s="1">
        <v>44326</v>
      </c>
      <c r="C16645">
        <v>48</v>
      </c>
    </row>
    <row r="16646" spans="1:3" ht="14.5" x14ac:dyDescent="0.35">
      <c r="A16646" s="104" t="s">
        <v>2276</v>
      </c>
      <c r="B16646" s="1">
        <v>44326</v>
      </c>
      <c r="C16646">
        <v>16</v>
      </c>
    </row>
    <row r="16647" spans="1:3" ht="14.5" x14ac:dyDescent="0.35">
      <c r="A16647" s="104" t="s">
        <v>1860</v>
      </c>
      <c r="B16647" s="1">
        <v>44326</v>
      </c>
      <c r="C16647">
        <v>48</v>
      </c>
    </row>
    <row r="16648" spans="1:3" ht="14.5" x14ac:dyDescent="0.35">
      <c r="A16648" s="104" t="s">
        <v>4300</v>
      </c>
      <c r="B16648" s="1">
        <v>44326</v>
      </c>
      <c r="C16648">
        <v>64</v>
      </c>
    </row>
    <row r="16649" spans="1:3" ht="14.5" x14ac:dyDescent="0.35">
      <c r="A16649" s="104" t="s">
        <v>1927</v>
      </c>
      <c r="B16649" s="1">
        <v>44326</v>
      </c>
      <c r="C16649">
        <v>12</v>
      </c>
    </row>
    <row r="16650" spans="1:3" ht="14.5" x14ac:dyDescent="0.35">
      <c r="A16650" s="104" t="s">
        <v>3910</v>
      </c>
      <c r="B16650" s="1">
        <v>44326</v>
      </c>
      <c r="C16650">
        <v>8</v>
      </c>
    </row>
    <row r="16651" spans="1:3" ht="14.5" x14ac:dyDescent="0.35">
      <c r="A16651" s="104" t="s">
        <v>1755</v>
      </c>
      <c r="B16651" s="1">
        <v>44326</v>
      </c>
      <c r="C16651">
        <v>20</v>
      </c>
    </row>
    <row r="16652" spans="1:3" ht="14.5" x14ac:dyDescent="0.35">
      <c r="A16652" s="104" t="s">
        <v>3426</v>
      </c>
      <c r="B16652" s="1">
        <v>44326</v>
      </c>
      <c r="C16652">
        <v>8</v>
      </c>
    </row>
    <row r="16653" spans="1:3" ht="14.5" x14ac:dyDescent="0.35">
      <c r="A16653" s="104" t="s">
        <v>4301</v>
      </c>
      <c r="B16653" s="1">
        <v>44326</v>
      </c>
      <c r="C16653">
        <v>16</v>
      </c>
    </row>
    <row r="16654" spans="1:3" ht="14.5" x14ac:dyDescent="0.35">
      <c r="A16654" s="104" t="s">
        <v>3789</v>
      </c>
      <c r="B16654" s="1">
        <v>44326</v>
      </c>
      <c r="C16654">
        <v>16</v>
      </c>
    </row>
    <row r="16655" spans="1:3" ht="14.5" x14ac:dyDescent="0.35">
      <c r="A16655" s="104" t="s">
        <v>3389</v>
      </c>
      <c r="B16655" s="1">
        <v>44326</v>
      </c>
      <c r="C16655">
        <v>4</v>
      </c>
    </row>
    <row r="16656" spans="1:3" ht="14.5" x14ac:dyDescent="0.35">
      <c r="A16656" s="104" t="s">
        <v>1569</v>
      </c>
      <c r="B16656" s="1">
        <v>44326</v>
      </c>
      <c r="C16656">
        <v>240</v>
      </c>
    </row>
    <row r="16657" spans="1:3" ht="14.5" x14ac:dyDescent="0.35">
      <c r="A16657" s="104" t="s">
        <v>1941</v>
      </c>
      <c r="B16657" s="1">
        <v>44326</v>
      </c>
      <c r="C16657">
        <v>16</v>
      </c>
    </row>
    <row r="16658" spans="1:3" ht="14.5" x14ac:dyDescent="0.35">
      <c r="A16658" s="104" t="s">
        <v>2937</v>
      </c>
      <c r="B16658" s="1">
        <v>44326</v>
      </c>
      <c r="C16658">
        <v>32</v>
      </c>
    </row>
    <row r="16659" spans="1:3" ht="14.5" x14ac:dyDescent="0.35">
      <c r="A16659" s="104" t="s">
        <v>2221</v>
      </c>
      <c r="B16659" s="1">
        <v>44326</v>
      </c>
      <c r="C16659">
        <v>40</v>
      </c>
    </row>
    <row r="16660" spans="1:3" ht="14.5" x14ac:dyDescent="0.35">
      <c r="A16660" s="104" t="s">
        <v>1000</v>
      </c>
      <c r="B16660" s="1">
        <v>44326</v>
      </c>
      <c r="C16660">
        <v>64</v>
      </c>
    </row>
    <row r="16661" spans="1:3" ht="14.5" x14ac:dyDescent="0.35">
      <c r="A16661" s="104" t="s">
        <v>1001</v>
      </c>
      <c r="B16661" s="1">
        <v>44326</v>
      </c>
      <c r="C16661">
        <v>4</v>
      </c>
    </row>
    <row r="16662" spans="1:3" ht="14.5" x14ac:dyDescent="0.35">
      <c r="A16662" s="104" t="s">
        <v>364</v>
      </c>
      <c r="B16662" s="1">
        <v>44326</v>
      </c>
      <c r="C16662">
        <v>4</v>
      </c>
    </row>
    <row r="16663" spans="1:3" ht="14.5" x14ac:dyDescent="0.35">
      <c r="A16663" s="104" t="s">
        <v>4302</v>
      </c>
      <c r="B16663" s="1">
        <v>44326</v>
      </c>
      <c r="C16663">
        <v>6</v>
      </c>
    </row>
    <row r="16664" spans="1:3" ht="14.5" x14ac:dyDescent="0.35">
      <c r="A16664" s="104" t="s">
        <v>4303</v>
      </c>
      <c r="B16664" s="1">
        <v>44326</v>
      </c>
      <c r="C16664">
        <v>8</v>
      </c>
    </row>
    <row r="16665" spans="1:3" ht="14.5" x14ac:dyDescent="0.35">
      <c r="A16665" s="104" t="s">
        <v>2725</v>
      </c>
      <c r="B16665" s="1">
        <v>44326</v>
      </c>
      <c r="C16665">
        <v>12</v>
      </c>
    </row>
    <row r="16666" spans="1:3" ht="14.5" x14ac:dyDescent="0.35">
      <c r="A16666" s="104" t="s">
        <v>2958</v>
      </c>
      <c r="B16666" s="1">
        <v>44326</v>
      </c>
      <c r="C16666">
        <v>2</v>
      </c>
    </row>
    <row r="16667" spans="1:3" ht="14.5" x14ac:dyDescent="0.35">
      <c r="A16667" s="104" t="s">
        <v>4304</v>
      </c>
      <c r="B16667" s="1">
        <v>44326</v>
      </c>
      <c r="C16667">
        <v>8</v>
      </c>
    </row>
    <row r="16668" spans="1:3" ht="14.5" x14ac:dyDescent="0.35">
      <c r="A16668" s="104" t="s">
        <v>1514</v>
      </c>
      <c r="B16668" s="1">
        <v>44326</v>
      </c>
      <c r="C16668">
        <v>10</v>
      </c>
    </row>
    <row r="16669" spans="1:3" ht="14.5" x14ac:dyDescent="0.35">
      <c r="A16669" s="104" t="s">
        <v>2553</v>
      </c>
      <c r="B16669" s="1">
        <v>44326</v>
      </c>
      <c r="C16669">
        <v>6</v>
      </c>
    </row>
    <row r="16670" spans="1:3" ht="14.5" x14ac:dyDescent="0.35">
      <c r="A16670" s="104" t="s">
        <v>1964</v>
      </c>
      <c r="B16670" s="1">
        <v>44326</v>
      </c>
      <c r="C16670">
        <v>96</v>
      </c>
    </row>
    <row r="16671" spans="1:3" ht="14.5" x14ac:dyDescent="0.35">
      <c r="A16671" s="104" t="s">
        <v>3008</v>
      </c>
      <c r="B16671" s="1">
        <v>44326</v>
      </c>
      <c r="C16671">
        <v>10</v>
      </c>
    </row>
    <row r="16672" spans="1:3" ht="14.5" x14ac:dyDescent="0.35">
      <c r="A16672" s="104" t="s">
        <v>1942</v>
      </c>
      <c r="B16672" s="1">
        <v>44326</v>
      </c>
      <c r="C16672">
        <v>6</v>
      </c>
    </row>
    <row r="16673" spans="1:3" ht="14.5" x14ac:dyDescent="0.35">
      <c r="A16673" s="104" t="s">
        <v>2540</v>
      </c>
      <c r="B16673" s="1">
        <v>44326</v>
      </c>
      <c r="C16673">
        <v>16</v>
      </c>
    </row>
    <row r="16674" spans="1:3" ht="14.5" x14ac:dyDescent="0.35">
      <c r="A16674" s="104" t="s">
        <v>1413</v>
      </c>
      <c r="B16674" s="1">
        <v>44326</v>
      </c>
      <c r="C16674">
        <v>2</v>
      </c>
    </row>
    <row r="16675" spans="1:3" ht="14.5" x14ac:dyDescent="0.35">
      <c r="A16675" s="104" t="s">
        <v>1413</v>
      </c>
      <c r="B16675" s="1">
        <v>44326</v>
      </c>
      <c r="C16675">
        <v>6</v>
      </c>
    </row>
    <row r="16676" spans="1:3" ht="14.5" x14ac:dyDescent="0.35">
      <c r="A16676" s="104" t="s">
        <v>2060</v>
      </c>
      <c r="B16676" s="1">
        <v>44326</v>
      </c>
      <c r="C16676">
        <v>40</v>
      </c>
    </row>
    <row r="16677" spans="1:3" ht="14.5" x14ac:dyDescent="0.35">
      <c r="A16677" s="104" t="s">
        <v>2664</v>
      </c>
      <c r="B16677" s="1">
        <v>44326</v>
      </c>
      <c r="C16677">
        <v>16</v>
      </c>
    </row>
    <row r="16678" spans="1:3" ht="14.5" x14ac:dyDescent="0.35">
      <c r="A16678" s="104" t="s">
        <v>4305</v>
      </c>
      <c r="B16678" s="1">
        <v>44326</v>
      </c>
      <c r="C16678">
        <v>4</v>
      </c>
    </row>
    <row r="16679" spans="1:3" ht="14.5" x14ac:dyDescent="0.35">
      <c r="A16679" s="104" t="s">
        <v>4305</v>
      </c>
      <c r="B16679" s="1">
        <v>44326</v>
      </c>
      <c r="C16679">
        <v>28</v>
      </c>
    </row>
    <row r="16680" spans="1:3" ht="14.5" x14ac:dyDescent="0.35">
      <c r="A16680" s="104" t="s">
        <v>3130</v>
      </c>
      <c r="B16680" s="1">
        <v>44326</v>
      </c>
      <c r="C16680">
        <v>6</v>
      </c>
    </row>
    <row r="16681" spans="1:3" ht="14.5" x14ac:dyDescent="0.35">
      <c r="A16681" s="104" t="s">
        <v>1922</v>
      </c>
      <c r="B16681" s="1">
        <v>44326</v>
      </c>
      <c r="C16681">
        <v>32</v>
      </c>
    </row>
    <row r="16682" spans="1:3" ht="14.5" x14ac:dyDescent="0.35">
      <c r="A16682" s="104" t="s">
        <v>1420</v>
      </c>
      <c r="B16682" s="1">
        <v>44326</v>
      </c>
      <c r="C16682">
        <v>2</v>
      </c>
    </row>
    <row r="16683" spans="1:3" ht="14.5" x14ac:dyDescent="0.35">
      <c r="A16683" s="104" t="s">
        <v>3080</v>
      </c>
      <c r="B16683" s="1">
        <v>44326</v>
      </c>
      <c r="C16683">
        <v>22</v>
      </c>
    </row>
    <row r="16684" spans="1:3" ht="14.5" x14ac:dyDescent="0.35">
      <c r="A16684" s="104" t="s">
        <v>1943</v>
      </c>
      <c r="B16684" s="1">
        <v>44326</v>
      </c>
      <c r="C16684">
        <v>36</v>
      </c>
    </row>
    <row r="16685" spans="1:3" ht="14.5" x14ac:dyDescent="0.35">
      <c r="A16685" s="104" t="s">
        <v>2172</v>
      </c>
      <c r="B16685" s="1">
        <v>44326</v>
      </c>
      <c r="C16685">
        <v>12</v>
      </c>
    </row>
    <row r="16686" spans="1:3" ht="14.5" x14ac:dyDescent="0.35">
      <c r="A16686" s="104" t="s">
        <v>2172</v>
      </c>
      <c r="B16686" s="1">
        <v>44326</v>
      </c>
      <c r="C16686">
        <v>6</v>
      </c>
    </row>
    <row r="16687" spans="1:3" ht="14.5" x14ac:dyDescent="0.35">
      <c r="A16687" s="104" t="s">
        <v>3114</v>
      </c>
      <c r="B16687" s="1">
        <v>44326</v>
      </c>
      <c r="C16687">
        <v>8</v>
      </c>
    </row>
    <row r="16688" spans="1:3" ht="14.5" x14ac:dyDescent="0.35">
      <c r="A16688" s="104" t="s">
        <v>2176</v>
      </c>
      <c r="B16688" s="1">
        <v>44326</v>
      </c>
      <c r="C16688">
        <v>26</v>
      </c>
    </row>
    <row r="16689" spans="1:3" ht="14.5" x14ac:dyDescent="0.35">
      <c r="A16689" s="104" t="s">
        <v>2737</v>
      </c>
      <c r="B16689" s="1">
        <v>44326</v>
      </c>
      <c r="C16689">
        <v>4</v>
      </c>
    </row>
    <row r="16690" spans="1:3" ht="14.5" x14ac:dyDescent="0.35">
      <c r="A16690" s="104" t="s">
        <v>3115</v>
      </c>
      <c r="B16690" s="1">
        <v>44326</v>
      </c>
      <c r="C16690">
        <v>12</v>
      </c>
    </row>
    <row r="16691" spans="1:3" ht="14.5" x14ac:dyDescent="0.35">
      <c r="A16691" s="104" t="s">
        <v>3040</v>
      </c>
      <c r="B16691" s="1">
        <v>44326</v>
      </c>
      <c r="C16691">
        <v>2</v>
      </c>
    </row>
    <row r="16692" spans="1:3" ht="14.5" x14ac:dyDescent="0.35">
      <c r="A16692" s="104" t="s">
        <v>2672</v>
      </c>
      <c r="B16692" s="1">
        <v>44326</v>
      </c>
      <c r="C16692">
        <v>4</v>
      </c>
    </row>
    <row r="16693" spans="1:3" ht="14.5" x14ac:dyDescent="0.35">
      <c r="A16693" s="104" t="s">
        <v>2211</v>
      </c>
      <c r="B16693" s="1">
        <v>44326</v>
      </c>
      <c r="C16693">
        <v>16</v>
      </c>
    </row>
    <row r="16694" spans="1:3" ht="14.5" x14ac:dyDescent="0.35">
      <c r="A16694" s="104" t="s">
        <v>3556</v>
      </c>
      <c r="B16694" s="1">
        <v>44326</v>
      </c>
      <c r="C16694">
        <v>1</v>
      </c>
    </row>
    <row r="16695" spans="1:3" ht="14.5" x14ac:dyDescent="0.35">
      <c r="A16695" s="104" t="s">
        <v>2886</v>
      </c>
      <c r="B16695" s="1">
        <v>44326</v>
      </c>
      <c r="C16695">
        <v>10</v>
      </c>
    </row>
    <row r="16696" spans="1:3" ht="14.5" x14ac:dyDescent="0.35">
      <c r="A16696" s="104" t="s">
        <v>3756</v>
      </c>
      <c r="B16696" s="1">
        <v>44326</v>
      </c>
      <c r="C16696">
        <v>8</v>
      </c>
    </row>
    <row r="16697" spans="1:3" ht="14.5" x14ac:dyDescent="0.35">
      <c r="A16697" s="104" t="s">
        <v>2353</v>
      </c>
      <c r="B16697" s="1">
        <v>44326</v>
      </c>
      <c r="C16697">
        <v>4</v>
      </c>
    </row>
    <row r="16698" spans="1:3" ht="14.5" x14ac:dyDescent="0.35">
      <c r="A16698" s="104" t="s">
        <v>1424</v>
      </c>
      <c r="B16698" s="1">
        <v>44326</v>
      </c>
      <c r="C16698">
        <v>4</v>
      </c>
    </row>
    <row r="16699" spans="1:3" ht="14.5" x14ac:dyDescent="0.35">
      <c r="A16699" s="104" t="s">
        <v>3397</v>
      </c>
      <c r="B16699" s="1">
        <v>44326</v>
      </c>
      <c r="C16699">
        <v>16</v>
      </c>
    </row>
    <row r="16700" spans="1:3" ht="14.5" x14ac:dyDescent="0.35">
      <c r="A16700" s="104" t="s">
        <v>2673</v>
      </c>
      <c r="B16700" s="1">
        <v>44326</v>
      </c>
      <c r="C16700">
        <v>24</v>
      </c>
    </row>
    <row r="16701" spans="1:3" ht="14.5" x14ac:dyDescent="0.35">
      <c r="A16701" s="104" t="s">
        <v>3651</v>
      </c>
      <c r="B16701" s="1">
        <v>44326</v>
      </c>
      <c r="C16701">
        <v>8</v>
      </c>
    </row>
    <row r="16702" spans="1:3" ht="14.5" x14ac:dyDescent="0.35">
      <c r="A16702" s="104" t="s">
        <v>3217</v>
      </c>
      <c r="B16702" s="1">
        <v>44326</v>
      </c>
      <c r="C16702">
        <v>16</v>
      </c>
    </row>
    <row r="16703" spans="1:3" ht="14.5" x14ac:dyDescent="0.35">
      <c r="A16703" s="104" t="s">
        <v>2163</v>
      </c>
      <c r="B16703" s="1">
        <v>44326</v>
      </c>
      <c r="C16703">
        <v>28</v>
      </c>
    </row>
    <row r="16704" spans="1:3" ht="14.5" x14ac:dyDescent="0.35">
      <c r="A16704" s="104" t="s">
        <v>1762</v>
      </c>
      <c r="B16704" s="1">
        <v>44326</v>
      </c>
      <c r="C16704">
        <v>8</v>
      </c>
    </row>
    <row r="16705" spans="1:3" ht="14.5" x14ac:dyDescent="0.35">
      <c r="A16705" s="104" t="s">
        <v>3392</v>
      </c>
      <c r="B16705" s="1">
        <v>44326</v>
      </c>
      <c r="C16705">
        <v>7</v>
      </c>
    </row>
    <row r="16706" spans="1:3" ht="14.5" x14ac:dyDescent="0.35">
      <c r="A16706" s="104" t="s">
        <v>3430</v>
      </c>
      <c r="B16706" s="1">
        <v>44326</v>
      </c>
      <c r="C16706">
        <v>16</v>
      </c>
    </row>
    <row r="16707" spans="1:3" ht="14.5" x14ac:dyDescent="0.35">
      <c r="A16707" s="104" t="s">
        <v>1959</v>
      </c>
      <c r="B16707" s="1">
        <v>44326</v>
      </c>
      <c r="C16707">
        <v>8</v>
      </c>
    </row>
    <row r="16708" spans="1:3" ht="14.5" x14ac:dyDescent="0.35">
      <c r="A16708" s="104" t="s">
        <v>3083</v>
      </c>
      <c r="B16708" s="1">
        <v>44326</v>
      </c>
      <c r="C16708">
        <v>10</v>
      </c>
    </row>
    <row r="16709" spans="1:3" ht="14.5" x14ac:dyDescent="0.35">
      <c r="A16709" s="104" t="s">
        <v>3083</v>
      </c>
      <c r="B16709" s="1">
        <v>44326</v>
      </c>
      <c r="C16709">
        <v>6</v>
      </c>
    </row>
    <row r="16710" spans="1:3" ht="14.5" x14ac:dyDescent="0.35">
      <c r="A16710" s="104" t="s">
        <v>2013</v>
      </c>
      <c r="B16710" s="1">
        <v>44326</v>
      </c>
      <c r="C16710">
        <v>16</v>
      </c>
    </row>
    <row r="16711" spans="1:3" ht="14.5" x14ac:dyDescent="0.35">
      <c r="A16711" s="104" t="s">
        <v>3176</v>
      </c>
      <c r="B16711" s="1">
        <v>44326</v>
      </c>
      <c r="C16711">
        <v>4</v>
      </c>
    </row>
    <row r="16712" spans="1:3" ht="14.5" x14ac:dyDescent="0.35">
      <c r="A16712" s="104" t="s">
        <v>3154</v>
      </c>
      <c r="B16712" s="1">
        <v>44326</v>
      </c>
      <c r="C16712">
        <v>32</v>
      </c>
    </row>
    <row r="16713" spans="1:3" ht="14.5" x14ac:dyDescent="0.35">
      <c r="A16713" s="104" t="s">
        <v>2178</v>
      </c>
      <c r="B16713" s="1">
        <v>44326</v>
      </c>
      <c r="C16713">
        <v>24</v>
      </c>
    </row>
    <row r="16714" spans="1:3" ht="14.5" x14ac:dyDescent="0.35">
      <c r="A16714" s="104" t="s">
        <v>1430</v>
      </c>
      <c r="B16714" s="1">
        <v>44326</v>
      </c>
      <c r="C16714">
        <v>4</v>
      </c>
    </row>
    <row r="16715" spans="1:3" ht="14.5" x14ac:dyDescent="0.35">
      <c r="A16715" s="104" t="s">
        <v>3786</v>
      </c>
      <c r="B16715" s="1">
        <v>44326</v>
      </c>
      <c r="C16715">
        <v>24</v>
      </c>
    </row>
    <row r="16716" spans="1:3" ht="14.5" x14ac:dyDescent="0.35">
      <c r="A16716" s="104" t="s">
        <v>2161</v>
      </c>
      <c r="B16716" s="1">
        <v>44326</v>
      </c>
      <c r="C16716">
        <v>16</v>
      </c>
    </row>
    <row r="16717" spans="1:3" ht="14.5" x14ac:dyDescent="0.35">
      <c r="A16717" s="104" t="s">
        <v>3047</v>
      </c>
      <c r="B16717" s="1">
        <v>44326</v>
      </c>
      <c r="C16717">
        <v>2</v>
      </c>
    </row>
    <row r="16718" spans="1:3" ht="14.5" x14ac:dyDescent="0.35">
      <c r="A16718" s="104" t="s">
        <v>1586</v>
      </c>
      <c r="B16718" s="1">
        <v>44326</v>
      </c>
      <c r="C16718">
        <v>16</v>
      </c>
    </row>
    <row r="16719" spans="1:3" ht="14.5" x14ac:dyDescent="0.35">
      <c r="A16719" s="104" t="s">
        <v>1863</v>
      </c>
      <c r="B16719" s="1">
        <v>44326</v>
      </c>
      <c r="C16719">
        <v>12</v>
      </c>
    </row>
    <row r="16720" spans="1:3" ht="14.5" x14ac:dyDescent="0.35">
      <c r="A16720" s="104" t="s">
        <v>1947</v>
      </c>
      <c r="B16720" s="1">
        <v>44326</v>
      </c>
      <c r="C16720">
        <v>12</v>
      </c>
    </row>
    <row r="16721" spans="1:3" ht="14.5" x14ac:dyDescent="0.35">
      <c r="A16721" s="104" t="s">
        <v>2021</v>
      </c>
      <c r="B16721" s="1">
        <v>44326</v>
      </c>
      <c r="C16721">
        <v>16</v>
      </c>
    </row>
    <row r="16722" spans="1:3" ht="14.5" x14ac:dyDescent="0.35">
      <c r="A16722" s="104" t="s">
        <v>1438</v>
      </c>
      <c r="B16722" s="1">
        <v>44326</v>
      </c>
      <c r="C16722">
        <v>16</v>
      </c>
    </row>
    <row r="16723" spans="1:3" ht="14.5" x14ac:dyDescent="0.35">
      <c r="A16723" s="104" t="s">
        <v>1880</v>
      </c>
      <c r="B16723" s="1">
        <v>44326</v>
      </c>
      <c r="C16723">
        <v>28</v>
      </c>
    </row>
    <row r="16724" spans="1:3" ht="14.5" x14ac:dyDescent="0.35">
      <c r="A16724" s="104" t="s">
        <v>1566</v>
      </c>
      <c r="B16724" s="1">
        <v>44326</v>
      </c>
      <c r="C16724">
        <v>48</v>
      </c>
    </row>
    <row r="16725" spans="1:3" ht="14.5" x14ac:dyDescent="0.35">
      <c r="A16725" s="104" t="s">
        <v>3593</v>
      </c>
      <c r="B16725" s="1">
        <v>44326</v>
      </c>
      <c r="C16725">
        <v>4</v>
      </c>
    </row>
    <row r="16726" spans="1:3" ht="14.5" x14ac:dyDescent="0.35">
      <c r="A16726" s="104" t="s">
        <v>1445</v>
      </c>
      <c r="B16726" s="1">
        <v>44326</v>
      </c>
      <c r="C16726">
        <v>48</v>
      </c>
    </row>
    <row r="16727" spans="1:3" ht="14.5" x14ac:dyDescent="0.35">
      <c r="A16727" s="104" t="s">
        <v>1710</v>
      </c>
      <c r="B16727" s="1">
        <v>44326</v>
      </c>
      <c r="C16727">
        <v>32</v>
      </c>
    </row>
    <row r="16728" spans="1:3" ht="14.5" x14ac:dyDescent="0.35">
      <c r="A16728" s="104" t="s">
        <v>1571</v>
      </c>
      <c r="B16728" s="1">
        <v>44326</v>
      </c>
      <c r="C16728">
        <v>32</v>
      </c>
    </row>
    <row r="16729" spans="1:3" ht="14.5" x14ac:dyDescent="0.35">
      <c r="A16729" s="104" t="s">
        <v>1446</v>
      </c>
      <c r="B16729" s="1">
        <v>44326</v>
      </c>
      <c r="C16729">
        <v>4</v>
      </c>
    </row>
    <row r="16730" spans="1:3" ht="14.5" x14ac:dyDescent="0.35">
      <c r="A16730" s="104" t="s">
        <v>1570</v>
      </c>
      <c r="B16730" s="1">
        <v>44326</v>
      </c>
      <c r="C16730">
        <v>96</v>
      </c>
    </row>
    <row r="16731" spans="1:3" ht="14.5" x14ac:dyDescent="0.35">
      <c r="A16731" s="104" t="s">
        <v>1547</v>
      </c>
      <c r="B16731" s="1">
        <v>44326</v>
      </c>
      <c r="C16731">
        <v>128</v>
      </c>
    </row>
    <row r="16732" spans="1:3" ht="14.5" x14ac:dyDescent="0.35">
      <c r="A16732" s="104" t="s">
        <v>262</v>
      </c>
      <c r="B16732" s="1">
        <v>44326</v>
      </c>
      <c r="C16732">
        <v>2</v>
      </c>
    </row>
    <row r="16733" spans="1:3" ht="14.5" x14ac:dyDescent="0.35">
      <c r="A16733" s="104" t="s">
        <v>2041</v>
      </c>
      <c r="B16733" s="1">
        <v>44326</v>
      </c>
      <c r="C16733">
        <v>24</v>
      </c>
    </row>
    <row r="16734" spans="1:3" ht="14.5" x14ac:dyDescent="0.35">
      <c r="A16734" s="104" t="s">
        <v>1940</v>
      </c>
      <c r="B16734" s="1">
        <v>44326</v>
      </c>
      <c r="C16734">
        <v>8</v>
      </c>
    </row>
    <row r="16735" spans="1:3" ht="14.5" x14ac:dyDescent="0.35">
      <c r="A16735" s="104" t="s">
        <v>1656</v>
      </c>
      <c r="B16735" s="1">
        <v>44326</v>
      </c>
      <c r="C16735">
        <v>24</v>
      </c>
    </row>
    <row r="16736" spans="1:3" ht="14.5" x14ac:dyDescent="0.35">
      <c r="A16736" s="104" t="s">
        <v>60</v>
      </c>
      <c r="B16736" s="1">
        <v>44326</v>
      </c>
      <c r="C16736">
        <v>1</v>
      </c>
    </row>
    <row r="16737" spans="1:3" ht="14.5" x14ac:dyDescent="0.35">
      <c r="A16737" s="104" t="s">
        <v>1456</v>
      </c>
      <c r="B16737" s="1">
        <v>44326</v>
      </c>
      <c r="C16737">
        <v>96</v>
      </c>
    </row>
    <row r="16738" spans="1:3" ht="14.5" x14ac:dyDescent="0.35">
      <c r="A16738" s="104" t="s">
        <v>1972</v>
      </c>
      <c r="B16738" s="1">
        <v>44326</v>
      </c>
      <c r="C16738">
        <v>12</v>
      </c>
    </row>
    <row r="16739" spans="1:3" ht="14.5" x14ac:dyDescent="0.35">
      <c r="A16739" s="104" t="s">
        <v>1928</v>
      </c>
      <c r="B16739" s="1">
        <v>44326</v>
      </c>
      <c r="C16739">
        <v>8</v>
      </c>
    </row>
    <row r="16740" spans="1:3" ht="14.5" x14ac:dyDescent="0.35">
      <c r="A16740" s="104" t="s">
        <v>1615</v>
      </c>
      <c r="B16740" s="1">
        <v>44326</v>
      </c>
      <c r="C16740">
        <v>144</v>
      </c>
    </row>
    <row r="16741" spans="1:3" ht="14.5" x14ac:dyDescent="0.35">
      <c r="A16741" s="104" t="s">
        <v>1455</v>
      </c>
      <c r="B16741" s="1">
        <v>44326</v>
      </c>
      <c r="C16741">
        <v>128</v>
      </c>
    </row>
    <row r="16742" spans="1:3" ht="14.5" x14ac:dyDescent="0.35">
      <c r="A16742" s="104" t="s">
        <v>7</v>
      </c>
      <c r="B16742" s="1">
        <v>44326</v>
      </c>
      <c r="C16742">
        <v>1</v>
      </c>
    </row>
    <row r="16743" spans="1:3" ht="14.5" x14ac:dyDescent="0.35">
      <c r="A16743" s="104" t="s">
        <v>1346</v>
      </c>
      <c r="B16743" s="1">
        <v>44326</v>
      </c>
      <c r="C16743">
        <v>116</v>
      </c>
    </row>
    <row r="16744" spans="1:3" ht="14.5" x14ac:dyDescent="0.35">
      <c r="A16744" s="104" t="s">
        <v>1299</v>
      </c>
      <c r="B16744" s="1">
        <v>44326</v>
      </c>
      <c r="C16744">
        <v>100</v>
      </c>
    </row>
    <row r="16745" spans="1:3" ht="14.5" x14ac:dyDescent="0.35">
      <c r="A16745" s="104" t="s">
        <v>1807</v>
      </c>
      <c r="B16745" s="1">
        <v>44326</v>
      </c>
      <c r="C16745">
        <v>30</v>
      </c>
    </row>
    <row r="16746" spans="1:3" ht="14.5" x14ac:dyDescent="0.35">
      <c r="A16746" s="104" t="s">
        <v>1324</v>
      </c>
      <c r="B16746" s="1">
        <v>44326</v>
      </c>
      <c r="C16746">
        <v>768</v>
      </c>
    </row>
    <row r="16747" spans="1:3" ht="14.5" x14ac:dyDescent="0.35">
      <c r="A16747" s="104" t="s">
        <v>2864</v>
      </c>
      <c r="B16747" s="1">
        <v>44326</v>
      </c>
      <c r="C16747">
        <v>1</v>
      </c>
    </row>
    <row r="16748" spans="1:3" ht="14.5" x14ac:dyDescent="0.35">
      <c r="A16748" s="104" t="s">
        <v>4264</v>
      </c>
      <c r="B16748" s="1">
        <v>44326</v>
      </c>
      <c r="C16748">
        <v>1</v>
      </c>
    </row>
    <row r="16749" spans="1:3" ht="14.5" x14ac:dyDescent="0.35">
      <c r="A16749" s="104" t="s">
        <v>1489</v>
      </c>
      <c r="B16749" s="1">
        <v>44326</v>
      </c>
      <c r="C16749">
        <v>1</v>
      </c>
    </row>
    <row r="16750" spans="1:3" ht="14.5" x14ac:dyDescent="0.35">
      <c r="A16750" s="104" t="s">
        <v>4306</v>
      </c>
      <c r="B16750" s="1">
        <v>44327</v>
      </c>
      <c r="C16750">
        <v>1</v>
      </c>
    </row>
    <row r="16751" spans="1:3" ht="14.5" x14ac:dyDescent="0.35">
      <c r="A16751" s="104" t="s">
        <v>3256</v>
      </c>
      <c r="B16751" s="1">
        <v>44327</v>
      </c>
      <c r="C16751">
        <v>4</v>
      </c>
    </row>
    <row r="16752" spans="1:3" ht="14.5" x14ac:dyDescent="0.35">
      <c r="A16752" s="104" t="s">
        <v>1760</v>
      </c>
      <c r="B16752" s="1">
        <v>44327</v>
      </c>
      <c r="C16752">
        <v>50</v>
      </c>
    </row>
    <row r="16753" spans="1:3" ht="14.5" x14ac:dyDescent="0.35">
      <c r="A16753" s="104" t="s">
        <v>2064</v>
      </c>
      <c r="B16753" s="1">
        <v>44327</v>
      </c>
      <c r="C16753">
        <v>2</v>
      </c>
    </row>
    <row r="16754" spans="1:3" ht="14.5" x14ac:dyDescent="0.35">
      <c r="A16754" s="104" t="s">
        <v>2627</v>
      </c>
      <c r="B16754" s="1">
        <v>44327</v>
      </c>
      <c r="C16754">
        <v>2</v>
      </c>
    </row>
    <row r="16755" spans="1:3" ht="14.5" x14ac:dyDescent="0.35">
      <c r="A16755" s="106">
        <v>1308179</v>
      </c>
      <c r="B16755" s="1">
        <v>44327</v>
      </c>
      <c r="C16755">
        <v>1</v>
      </c>
    </row>
    <row r="16756" spans="1:3" ht="14.5" x14ac:dyDescent="0.35">
      <c r="A16756" s="104" t="s">
        <v>3849</v>
      </c>
      <c r="B16756" s="1">
        <v>44327</v>
      </c>
      <c r="C16756">
        <v>1</v>
      </c>
    </row>
    <row r="16757" spans="1:3" ht="14.5" x14ac:dyDescent="0.35">
      <c r="A16757" s="104" t="s">
        <v>1615</v>
      </c>
      <c r="B16757" s="1">
        <v>44327</v>
      </c>
      <c r="C16757">
        <v>4</v>
      </c>
    </row>
    <row r="16758" spans="1:3" ht="14.5" x14ac:dyDescent="0.35">
      <c r="A16758" s="104" t="s">
        <v>3535</v>
      </c>
      <c r="B16758" s="1">
        <v>44327</v>
      </c>
      <c r="C16758">
        <v>1</v>
      </c>
    </row>
    <row r="16759" spans="1:3" ht="14.5" x14ac:dyDescent="0.35">
      <c r="A16759" s="104" t="s">
        <v>1831</v>
      </c>
      <c r="B16759" s="1">
        <v>44327</v>
      </c>
      <c r="C16759">
        <v>2</v>
      </c>
    </row>
    <row r="16760" spans="1:3" ht="14.5" x14ac:dyDescent="0.35">
      <c r="A16760" s="104" t="s">
        <v>3680</v>
      </c>
      <c r="B16760" s="1">
        <v>44327</v>
      </c>
      <c r="C16760">
        <v>2</v>
      </c>
    </row>
    <row r="16761" spans="1:3" ht="14.5" x14ac:dyDescent="0.35">
      <c r="A16761" s="104" t="s">
        <v>3680</v>
      </c>
      <c r="B16761" s="1">
        <v>44327</v>
      </c>
      <c r="C16761">
        <v>4</v>
      </c>
    </row>
    <row r="16762" spans="1:3" ht="14.5" x14ac:dyDescent="0.35">
      <c r="A16762" s="105" t="s">
        <v>156</v>
      </c>
      <c r="B16762" s="1">
        <v>44327</v>
      </c>
      <c r="C16762">
        <v>5</v>
      </c>
    </row>
    <row r="16763" spans="1:3" ht="14.5" x14ac:dyDescent="0.35">
      <c r="A16763" s="104" t="s">
        <v>4307</v>
      </c>
      <c r="B16763" s="1">
        <v>44327</v>
      </c>
      <c r="C16763">
        <v>6</v>
      </c>
    </row>
    <row r="16764" spans="1:3" ht="14.5" x14ac:dyDescent="0.35">
      <c r="A16764" s="105" t="s">
        <v>506</v>
      </c>
      <c r="B16764" s="1">
        <v>44327</v>
      </c>
      <c r="C16764">
        <v>4</v>
      </c>
    </row>
    <row r="16765" spans="1:3" ht="14.5" x14ac:dyDescent="0.35">
      <c r="A16765" s="105" t="s">
        <v>508</v>
      </c>
      <c r="B16765" s="1">
        <v>44327</v>
      </c>
      <c r="C16765">
        <v>2</v>
      </c>
    </row>
    <row r="16766" spans="1:3" ht="14.5" x14ac:dyDescent="0.35">
      <c r="A16766" s="105" t="s">
        <v>509</v>
      </c>
      <c r="B16766" s="1">
        <v>44327</v>
      </c>
      <c r="C16766">
        <v>5</v>
      </c>
    </row>
    <row r="16767" spans="1:3" ht="14.5" x14ac:dyDescent="0.35">
      <c r="A16767" s="105" t="s">
        <v>509</v>
      </c>
      <c r="B16767" s="1">
        <v>44327</v>
      </c>
      <c r="C16767">
        <v>2</v>
      </c>
    </row>
    <row r="16768" spans="1:3" ht="14.5" x14ac:dyDescent="0.35">
      <c r="A16768" s="104" t="s">
        <v>4308</v>
      </c>
      <c r="B16768" s="1">
        <v>44327</v>
      </c>
      <c r="C16768">
        <v>9</v>
      </c>
    </row>
    <row r="16769" spans="1:3" ht="14.5" x14ac:dyDescent="0.35">
      <c r="A16769" s="104" t="s">
        <v>1919</v>
      </c>
      <c r="B16769" s="1">
        <v>44327</v>
      </c>
      <c r="C16769">
        <v>12</v>
      </c>
    </row>
    <row r="16770" spans="1:3" ht="14.5" x14ac:dyDescent="0.35">
      <c r="A16770" s="104" t="s">
        <v>2393</v>
      </c>
      <c r="B16770" s="1">
        <v>44327</v>
      </c>
      <c r="C16770">
        <v>50</v>
      </c>
    </row>
    <row r="16771" spans="1:3" ht="14.5" x14ac:dyDescent="0.35">
      <c r="A16771" s="104" t="s">
        <v>150</v>
      </c>
      <c r="B16771" s="1">
        <v>44327</v>
      </c>
      <c r="C16771">
        <v>1</v>
      </c>
    </row>
    <row r="16772" spans="1:3" ht="14.5" x14ac:dyDescent="0.35">
      <c r="A16772" s="104" t="s">
        <v>1716</v>
      </c>
      <c r="B16772" s="1">
        <v>44327</v>
      </c>
      <c r="C16772">
        <v>16</v>
      </c>
    </row>
    <row r="16773" spans="1:3" ht="14.5" x14ac:dyDescent="0.35">
      <c r="A16773" s="104" t="s">
        <v>1808</v>
      </c>
      <c r="B16773" s="1">
        <v>44327</v>
      </c>
      <c r="C16773">
        <v>32</v>
      </c>
    </row>
    <row r="16774" spans="1:3" ht="14.5" x14ac:dyDescent="0.35">
      <c r="A16774" s="104" t="s">
        <v>1469</v>
      </c>
      <c r="B16774" s="1">
        <v>44327</v>
      </c>
      <c r="C16774">
        <v>1000</v>
      </c>
    </row>
    <row r="16775" spans="1:3" ht="14.5" x14ac:dyDescent="0.35">
      <c r="A16775" s="104" t="s">
        <v>1759</v>
      </c>
      <c r="B16775" s="1">
        <v>44327</v>
      </c>
      <c r="C16775">
        <v>100</v>
      </c>
    </row>
    <row r="16776" spans="1:3" ht="14.5" x14ac:dyDescent="0.35">
      <c r="A16776" s="104" t="s">
        <v>1906</v>
      </c>
      <c r="B16776" s="1">
        <v>44327</v>
      </c>
      <c r="C16776">
        <v>200</v>
      </c>
    </row>
    <row r="16777" spans="1:3" ht="14.5" x14ac:dyDescent="0.35">
      <c r="A16777" s="104" t="s">
        <v>1604</v>
      </c>
      <c r="B16777" s="1">
        <v>44327</v>
      </c>
      <c r="C16777">
        <v>400</v>
      </c>
    </row>
    <row r="16778" spans="1:3" ht="14.5" x14ac:dyDescent="0.35">
      <c r="A16778" s="104" t="s">
        <v>1279</v>
      </c>
      <c r="B16778" s="1">
        <v>44327</v>
      </c>
      <c r="C16778">
        <v>100</v>
      </c>
    </row>
    <row r="16779" spans="1:3" ht="14.5" x14ac:dyDescent="0.35">
      <c r="A16779" s="104" t="s">
        <v>1627</v>
      </c>
      <c r="B16779" s="1">
        <v>44327</v>
      </c>
      <c r="C16779">
        <v>100</v>
      </c>
    </row>
    <row r="16780" spans="1:3" ht="14.5" x14ac:dyDescent="0.35">
      <c r="A16780" s="104" t="s">
        <v>2126</v>
      </c>
      <c r="B16780" s="1">
        <v>44327</v>
      </c>
      <c r="C16780">
        <v>100</v>
      </c>
    </row>
    <row r="16781" spans="1:3" ht="14.5" x14ac:dyDescent="0.35">
      <c r="A16781" s="104" t="s">
        <v>1598</v>
      </c>
      <c r="B16781" s="1">
        <v>44327</v>
      </c>
      <c r="C16781">
        <v>100</v>
      </c>
    </row>
    <row r="16782" spans="1:3" ht="14.5" x14ac:dyDescent="0.35">
      <c r="A16782" s="104" t="s">
        <v>1423</v>
      </c>
      <c r="B16782" s="1">
        <v>44327</v>
      </c>
      <c r="C16782">
        <v>100</v>
      </c>
    </row>
    <row r="16783" spans="1:3" ht="14.5" x14ac:dyDescent="0.35">
      <c r="A16783" s="104" t="s">
        <v>2625</v>
      </c>
      <c r="B16783" s="1">
        <v>44327</v>
      </c>
      <c r="C16783">
        <v>3</v>
      </c>
    </row>
    <row r="16784" spans="1:3" ht="14.5" x14ac:dyDescent="0.35">
      <c r="A16784" s="104" t="s">
        <v>1888</v>
      </c>
      <c r="B16784" s="1">
        <v>44327</v>
      </c>
      <c r="C16784">
        <v>100</v>
      </c>
    </row>
    <row r="16785" spans="1:3" ht="14.5" x14ac:dyDescent="0.35">
      <c r="A16785" s="104" t="s">
        <v>2832</v>
      </c>
      <c r="B16785" s="1">
        <v>44327</v>
      </c>
      <c r="C16785">
        <v>1</v>
      </c>
    </row>
    <row r="16786" spans="1:3" ht="14.5" x14ac:dyDescent="0.35">
      <c r="A16786" s="104" t="s">
        <v>1329</v>
      </c>
      <c r="B16786" s="1">
        <v>44327</v>
      </c>
      <c r="C16786">
        <v>150</v>
      </c>
    </row>
    <row r="16787" spans="1:3" ht="14.5" x14ac:dyDescent="0.35">
      <c r="A16787" s="104" t="s">
        <v>1452</v>
      </c>
      <c r="B16787" s="1">
        <v>44327</v>
      </c>
      <c r="C16787">
        <v>200</v>
      </c>
    </row>
    <row r="16788" spans="1:3" ht="14.5" x14ac:dyDescent="0.35">
      <c r="A16788" s="104" t="s">
        <v>1648</v>
      </c>
      <c r="B16788" s="1">
        <v>44327</v>
      </c>
      <c r="C16788">
        <v>50</v>
      </c>
    </row>
    <row r="16789" spans="1:3" ht="14.5" x14ac:dyDescent="0.35">
      <c r="A16789" s="104" t="s">
        <v>4309</v>
      </c>
      <c r="B16789" s="1">
        <v>44327</v>
      </c>
      <c r="C16789">
        <v>1</v>
      </c>
    </row>
    <row r="16790" spans="1:3" ht="14.5" x14ac:dyDescent="0.35">
      <c r="A16790" s="104" t="s">
        <v>4309</v>
      </c>
      <c r="B16790" s="1">
        <v>44327</v>
      </c>
      <c r="C16790">
        <v>1</v>
      </c>
    </row>
    <row r="16791" spans="1:3" ht="14.5" x14ac:dyDescent="0.35">
      <c r="A16791" s="104" t="s">
        <v>1532</v>
      </c>
      <c r="B16791" s="1">
        <v>44327</v>
      </c>
      <c r="C16791">
        <v>2</v>
      </c>
    </row>
    <row r="16792" spans="1:3" ht="14.5" x14ac:dyDescent="0.35">
      <c r="A16792" s="104" t="s">
        <v>4065</v>
      </c>
      <c r="B16792" s="1">
        <v>44327</v>
      </c>
      <c r="C16792">
        <v>1</v>
      </c>
    </row>
    <row r="16793" spans="1:3" ht="14.5" x14ac:dyDescent="0.35">
      <c r="A16793" s="104" t="s">
        <v>4310</v>
      </c>
      <c r="B16793" s="1">
        <v>44327</v>
      </c>
      <c r="C16793">
        <v>1</v>
      </c>
    </row>
    <row r="16794" spans="1:3" ht="14.5" x14ac:dyDescent="0.35">
      <c r="A16794" s="104" t="s">
        <v>2229</v>
      </c>
      <c r="B16794" s="1">
        <v>44327</v>
      </c>
      <c r="C16794">
        <v>3</v>
      </c>
    </row>
    <row r="16795" spans="1:3" ht="14.5" x14ac:dyDescent="0.35">
      <c r="A16795" s="104" t="s">
        <v>2629</v>
      </c>
      <c r="B16795" s="1">
        <v>44327</v>
      </c>
      <c r="C16795">
        <v>2</v>
      </c>
    </row>
    <row r="16796" spans="1:3" ht="14.5" x14ac:dyDescent="0.35">
      <c r="A16796" s="104" t="s">
        <v>1886</v>
      </c>
      <c r="B16796" s="1">
        <v>44327</v>
      </c>
      <c r="C16796">
        <v>50</v>
      </c>
    </row>
    <row r="16797" spans="1:3" ht="14.5" x14ac:dyDescent="0.35">
      <c r="A16797" s="104" t="s">
        <v>1284</v>
      </c>
      <c r="B16797" s="1">
        <v>44327</v>
      </c>
      <c r="C16797">
        <v>50</v>
      </c>
    </row>
    <row r="16798" spans="1:3" ht="14.5" x14ac:dyDescent="0.35">
      <c r="A16798" s="104" t="s">
        <v>1762</v>
      </c>
      <c r="B16798" s="1">
        <v>44327</v>
      </c>
      <c r="C16798">
        <v>4</v>
      </c>
    </row>
    <row r="16799" spans="1:3" ht="14.5" x14ac:dyDescent="0.35">
      <c r="A16799" s="104" t="s">
        <v>1811</v>
      </c>
      <c r="B16799" s="1">
        <v>44327</v>
      </c>
      <c r="C16799">
        <v>36</v>
      </c>
    </row>
    <row r="16800" spans="1:3" ht="14.5" x14ac:dyDescent="0.35">
      <c r="A16800" s="104" t="s">
        <v>3024</v>
      </c>
      <c r="B16800" s="1">
        <v>44327</v>
      </c>
      <c r="C16800">
        <v>2</v>
      </c>
    </row>
    <row r="16801" spans="1:3" ht="14.5" x14ac:dyDescent="0.35">
      <c r="A16801" s="104" t="s">
        <v>2729</v>
      </c>
      <c r="B16801" s="1">
        <v>44327</v>
      </c>
      <c r="C16801">
        <v>2</v>
      </c>
    </row>
    <row r="16802" spans="1:3" ht="14.5" x14ac:dyDescent="0.35">
      <c r="A16802" s="104" t="s">
        <v>2632</v>
      </c>
      <c r="B16802" s="1">
        <v>44327</v>
      </c>
      <c r="C16802">
        <v>10</v>
      </c>
    </row>
    <row r="16803" spans="1:3" ht="14.5" x14ac:dyDescent="0.35">
      <c r="A16803" s="104" t="s">
        <v>2838</v>
      </c>
      <c r="B16803" s="1">
        <v>44327</v>
      </c>
      <c r="C16803">
        <v>4</v>
      </c>
    </row>
    <row r="16804" spans="1:3" ht="14.5" x14ac:dyDescent="0.35">
      <c r="A16804" s="104" t="s">
        <v>2839</v>
      </c>
      <c r="B16804" s="1">
        <v>44327</v>
      </c>
      <c r="C16804">
        <v>8</v>
      </c>
    </row>
    <row r="16805" spans="1:3" ht="14.5" x14ac:dyDescent="0.35">
      <c r="A16805" s="104" t="s">
        <v>2840</v>
      </c>
      <c r="B16805" s="1">
        <v>44327</v>
      </c>
      <c r="C16805">
        <v>6</v>
      </c>
    </row>
    <row r="16806" spans="1:3" ht="14.5" x14ac:dyDescent="0.35">
      <c r="A16806" s="104" t="s">
        <v>2227</v>
      </c>
      <c r="B16806" s="1">
        <v>44327</v>
      </c>
      <c r="C16806">
        <v>2</v>
      </c>
    </row>
    <row r="16807" spans="1:3" ht="14.5" x14ac:dyDescent="0.35">
      <c r="A16807" s="104" t="s">
        <v>2843</v>
      </c>
      <c r="B16807" s="1">
        <v>44327</v>
      </c>
      <c r="C16807">
        <v>4</v>
      </c>
    </row>
    <row r="16808" spans="1:3" ht="14.5" x14ac:dyDescent="0.35">
      <c r="A16808" s="104" t="s">
        <v>1363</v>
      </c>
      <c r="B16808" s="1">
        <v>44327</v>
      </c>
      <c r="C16808">
        <v>1000</v>
      </c>
    </row>
    <row r="16809" spans="1:3" ht="14.5" x14ac:dyDescent="0.35">
      <c r="A16809" s="104" t="s">
        <v>1916</v>
      </c>
      <c r="B16809" s="1">
        <v>44327</v>
      </c>
      <c r="C16809">
        <v>400</v>
      </c>
    </row>
    <row r="16810" spans="1:3" ht="14.5" x14ac:dyDescent="0.35">
      <c r="A16810" s="104" t="s">
        <v>2051</v>
      </c>
      <c r="B16810" s="1">
        <v>44327</v>
      </c>
      <c r="C16810">
        <v>2</v>
      </c>
    </row>
    <row r="16811" spans="1:3" ht="14.5" x14ac:dyDescent="0.35">
      <c r="A16811" s="104" t="s">
        <v>3225</v>
      </c>
      <c r="B16811" s="1">
        <v>44327</v>
      </c>
      <c r="C16811">
        <v>6</v>
      </c>
    </row>
    <row r="16812" spans="1:3" ht="14.5" x14ac:dyDescent="0.35">
      <c r="A16812" s="104" t="s">
        <v>2466</v>
      </c>
      <c r="B16812" s="1">
        <v>44327</v>
      </c>
      <c r="C16812">
        <v>1</v>
      </c>
    </row>
    <row r="16813" spans="1:3" ht="14.5" x14ac:dyDescent="0.35">
      <c r="A16813" s="104" t="s">
        <v>4311</v>
      </c>
      <c r="B16813" s="1">
        <v>44327</v>
      </c>
      <c r="C16813">
        <v>16</v>
      </c>
    </row>
    <row r="16814" spans="1:3" ht="14.5" x14ac:dyDescent="0.35">
      <c r="A16814" s="104" t="s">
        <v>3834</v>
      </c>
      <c r="B16814" s="1">
        <v>44327</v>
      </c>
      <c r="C16814">
        <v>16</v>
      </c>
    </row>
    <row r="16815" spans="1:3" ht="14.5" x14ac:dyDescent="0.35">
      <c r="A16815" s="106">
        <v>1241340</v>
      </c>
      <c r="B16815" s="1">
        <v>44327</v>
      </c>
      <c r="C16815">
        <v>3</v>
      </c>
    </row>
    <row r="16816" spans="1:3" ht="14.5" x14ac:dyDescent="0.35">
      <c r="A16816" s="106">
        <v>1240975</v>
      </c>
      <c r="B16816" s="1">
        <v>44327</v>
      </c>
      <c r="C16816">
        <v>1</v>
      </c>
    </row>
    <row r="16817" spans="1:3" ht="14.5" x14ac:dyDescent="0.35">
      <c r="A16817" s="104" t="s">
        <v>4306</v>
      </c>
      <c r="B16817" s="1">
        <v>44327</v>
      </c>
      <c r="C16817">
        <v>2</v>
      </c>
    </row>
    <row r="16818" spans="1:3" ht="14.5" x14ac:dyDescent="0.35">
      <c r="A16818" s="104" t="s">
        <v>2335</v>
      </c>
      <c r="B16818" s="1">
        <v>44327</v>
      </c>
      <c r="C16818">
        <v>30</v>
      </c>
    </row>
    <row r="16819" spans="1:3" ht="14.5" x14ac:dyDescent="0.35">
      <c r="A16819" s="104" t="s">
        <v>2335</v>
      </c>
      <c r="B16819" s="1">
        <v>44327</v>
      </c>
      <c r="C16819">
        <v>90</v>
      </c>
    </row>
    <row r="16820" spans="1:3" ht="14.5" x14ac:dyDescent="0.35">
      <c r="A16820" s="104" t="s">
        <v>1716</v>
      </c>
      <c r="B16820" s="1">
        <v>44327</v>
      </c>
      <c r="C16820">
        <v>8</v>
      </c>
    </row>
    <row r="16821" spans="1:3" ht="14.5" x14ac:dyDescent="0.35">
      <c r="A16821" s="104" t="s">
        <v>2062</v>
      </c>
      <c r="B16821" s="1">
        <v>44327</v>
      </c>
      <c r="C16821">
        <v>16</v>
      </c>
    </row>
    <row r="16822" spans="1:3" ht="14.5" x14ac:dyDescent="0.35">
      <c r="A16822" s="104" t="s">
        <v>1616</v>
      </c>
      <c r="B16822" s="1">
        <v>44327</v>
      </c>
      <c r="C16822">
        <v>69</v>
      </c>
    </row>
    <row r="16823" spans="1:3" ht="14.5" x14ac:dyDescent="0.35">
      <c r="A16823" s="104" t="s">
        <v>2062</v>
      </c>
      <c r="B16823" s="1">
        <v>44327</v>
      </c>
      <c r="C16823">
        <v>16</v>
      </c>
    </row>
    <row r="16824" spans="1:3" ht="14.5" x14ac:dyDescent="0.35">
      <c r="A16824" s="104" t="s">
        <v>1491</v>
      </c>
      <c r="B16824" s="1">
        <v>44327</v>
      </c>
      <c r="C16824">
        <v>16</v>
      </c>
    </row>
    <row r="16825" spans="1:3" ht="14.5" x14ac:dyDescent="0.35">
      <c r="A16825" s="104" t="s">
        <v>1616</v>
      </c>
      <c r="B16825" s="1">
        <v>44327</v>
      </c>
      <c r="C16825">
        <v>148</v>
      </c>
    </row>
    <row r="16826" spans="1:3" ht="14.5" x14ac:dyDescent="0.35">
      <c r="A16826" s="104" t="s">
        <v>3680</v>
      </c>
      <c r="B16826" s="1">
        <v>44327</v>
      </c>
      <c r="C16826">
        <v>2</v>
      </c>
    </row>
    <row r="16827" spans="1:3" ht="14.5" x14ac:dyDescent="0.35">
      <c r="A16827" s="105" t="s">
        <v>652</v>
      </c>
      <c r="B16827" s="1">
        <v>44327</v>
      </c>
      <c r="C16827">
        <v>8</v>
      </c>
    </row>
    <row r="16828" spans="1:3" ht="14.5" x14ac:dyDescent="0.35">
      <c r="A16828" s="104" t="s">
        <v>1667</v>
      </c>
      <c r="B16828" s="1">
        <v>44327</v>
      </c>
      <c r="C16828">
        <v>11</v>
      </c>
    </row>
    <row r="16829" spans="1:3" ht="14.5" x14ac:dyDescent="0.35">
      <c r="A16829" s="104" t="s">
        <v>1521</v>
      </c>
      <c r="B16829" s="1">
        <v>44327</v>
      </c>
      <c r="C16829">
        <v>100</v>
      </c>
    </row>
    <row r="16830" spans="1:3" ht="14.5" x14ac:dyDescent="0.35">
      <c r="A16830" s="104" t="s">
        <v>3090</v>
      </c>
      <c r="B16830" s="1">
        <v>44327</v>
      </c>
      <c r="C16830">
        <v>5</v>
      </c>
    </row>
    <row r="16831" spans="1:3" ht="14.5" x14ac:dyDescent="0.35">
      <c r="A16831" s="104" t="s">
        <v>4091</v>
      </c>
      <c r="B16831" s="1">
        <v>44327</v>
      </c>
      <c r="C16831">
        <v>5</v>
      </c>
    </row>
    <row r="16832" spans="1:3" ht="14.5" x14ac:dyDescent="0.35">
      <c r="A16832" s="104" t="s">
        <v>1601</v>
      </c>
      <c r="B16832" s="1">
        <v>44327</v>
      </c>
      <c r="C16832">
        <v>1</v>
      </c>
    </row>
    <row r="16833" spans="1:3" ht="14.5" x14ac:dyDescent="0.35">
      <c r="A16833" s="104" t="s">
        <v>1601</v>
      </c>
      <c r="B16833" s="1">
        <v>44327</v>
      </c>
      <c r="C16833">
        <v>2</v>
      </c>
    </row>
    <row r="16834" spans="1:3" ht="14.5" x14ac:dyDescent="0.35">
      <c r="A16834" s="104" t="s">
        <v>3093</v>
      </c>
      <c r="B16834" s="1">
        <v>44327</v>
      </c>
      <c r="C16834">
        <v>6</v>
      </c>
    </row>
    <row r="16835" spans="1:3" ht="14.5" x14ac:dyDescent="0.35">
      <c r="A16835" s="104" t="s">
        <v>3090</v>
      </c>
      <c r="B16835" s="1">
        <v>44327</v>
      </c>
      <c r="C16835">
        <v>6</v>
      </c>
    </row>
    <row r="16836" spans="1:3" ht="14.5" x14ac:dyDescent="0.35">
      <c r="A16836" s="104" t="s">
        <v>1317</v>
      </c>
      <c r="B16836" s="1">
        <v>44327</v>
      </c>
      <c r="C16836">
        <v>28</v>
      </c>
    </row>
    <row r="16837" spans="1:3" ht="14.5" x14ac:dyDescent="0.35">
      <c r="A16837" s="104" t="s">
        <v>3090</v>
      </c>
      <c r="B16837" s="1">
        <v>44327</v>
      </c>
      <c r="C16837">
        <v>6</v>
      </c>
    </row>
    <row r="16838" spans="1:3" ht="14.5" x14ac:dyDescent="0.35">
      <c r="A16838" s="104" t="s">
        <v>3090</v>
      </c>
      <c r="B16838" s="1">
        <v>44327</v>
      </c>
      <c r="C16838">
        <v>1</v>
      </c>
    </row>
    <row r="16839" spans="1:3" ht="14.5" x14ac:dyDescent="0.35">
      <c r="A16839" s="104" t="s">
        <v>732</v>
      </c>
      <c r="B16839" s="1">
        <v>44327</v>
      </c>
      <c r="C16839">
        <v>5</v>
      </c>
    </row>
    <row r="16840" spans="1:3" ht="14.5" x14ac:dyDescent="0.35">
      <c r="A16840" s="104" t="s">
        <v>182</v>
      </c>
      <c r="B16840" s="1">
        <v>44327</v>
      </c>
      <c r="C16840">
        <v>10</v>
      </c>
    </row>
    <row r="16841" spans="1:3" ht="14.5" x14ac:dyDescent="0.35">
      <c r="A16841" s="104" t="s">
        <v>1580</v>
      </c>
      <c r="B16841" s="1">
        <v>44327</v>
      </c>
      <c r="C16841">
        <v>71</v>
      </c>
    </row>
    <row r="16842" spans="1:3" ht="14.5" x14ac:dyDescent="0.35">
      <c r="A16842" s="104" t="s">
        <v>688</v>
      </c>
      <c r="B16842" s="1">
        <v>44327</v>
      </c>
      <c r="C16842">
        <v>5</v>
      </c>
    </row>
    <row r="16843" spans="1:3" ht="14.5" x14ac:dyDescent="0.35">
      <c r="A16843" s="104" t="s">
        <v>1580</v>
      </c>
      <c r="B16843" s="1">
        <v>44327</v>
      </c>
      <c r="C16843">
        <v>3</v>
      </c>
    </row>
    <row r="16844" spans="1:3" ht="14.5" x14ac:dyDescent="0.35">
      <c r="A16844" s="104" t="s">
        <v>1580</v>
      </c>
      <c r="B16844" s="1">
        <v>44327</v>
      </c>
      <c r="C16844">
        <v>2</v>
      </c>
    </row>
    <row r="16845" spans="1:3" ht="14.5" x14ac:dyDescent="0.35">
      <c r="A16845" s="104" t="s">
        <v>1868</v>
      </c>
      <c r="B16845" s="1">
        <v>44328</v>
      </c>
      <c r="C16845">
        <v>2</v>
      </c>
    </row>
    <row r="16846" spans="1:3" ht="14.5" x14ac:dyDescent="0.35">
      <c r="A16846" s="104" t="s">
        <v>2823</v>
      </c>
      <c r="B16846" s="1">
        <v>44328</v>
      </c>
      <c r="C16846">
        <v>8</v>
      </c>
    </row>
    <row r="16847" spans="1:3" ht="14.5" x14ac:dyDescent="0.35">
      <c r="A16847" s="104" t="s">
        <v>2357</v>
      </c>
      <c r="B16847" s="1">
        <v>44328</v>
      </c>
      <c r="C16847">
        <v>36</v>
      </c>
    </row>
    <row r="16848" spans="1:3" ht="14.5" x14ac:dyDescent="0.35">
      <c r="A16848" s="104" t="s">
        <v>1597</v>
      </c>
      <c r="B16848" s="1">
        <v>44328</v>
      </c>
      <c r="C16848">
        <v>3</v>
      </c>
    </row>
    <row r="16849" spans="1:3" ht="14.5" x14ac:dyDescent="0.35">
      <c r="A16849" s="104" t="s">
        <v>1846</v>
      </c>
      <c r="B16849" s="1">
        <v>44328</v>
      </c>
      <c r="C16849">
        <v>100</v>
      </c>
    </row>
    <row r="16850" spans="1:3" ht="14.5" x14ac:dyDescent="0.35">
      <c r="A16850" s="104" t="s">
        <v>3018</v>
      </c>
      <c r="B16850" s="1">
        <v>44328</v>
      </c>
      <c r="C16850">
        <v>1</v>
      </c>
    </row>
    <row r="16851" spans="1:3" ht="14.5" x14ac:dyDescent="0.35">
      <c r="A16851" s="104" t="s">
        <v>1457</v>
      </c>
      <c r="B16851" s="1">
        <v>44328</v>
      </c>
      <c r="C16851">
        <v>100</v>
      </c>
    </row>
    <row r="16852" spans="1:3" ht="14.5" x14ac:dyDescent="0.35">
      <c r="A16852" s="104" t="s">
        <v>2981</v>
      </c>
      <c r="B16852" s="1">
        <v>44328</v>
      </c>
      <c r="C16852">
        <v>1</v>
      </c>
    </row>
    <row r="16853" spans="1:3" ht="14.5" x14ac:dyDescent="0.35">
      <c r="A16853" s="104" t="s">
        <v>1593</v>
      </c>
      <c r="B16853" s="1">
        <v>44328</v>
      </c>
      <c r="C16853">
        <v>50</v>
      </c>
    </row>
    <row r="16854" spans="1:3" ht="14.5" x14ac:dyDescent="0.35">
      <c r="A16854" s="104" t="s">
        <v>1593</v>
      </c>
      <c r="B16854" s="1">
        <v>44328</v>
      </c>
      <c r="C16854">
        <v>250</v>
      </c>
    </row>
    <row r="16855" spans="1:3" ht="14.5" x14ac:dyDescent="0.35">
      <c r="A16855" s="104" t="s">
        <v>2003</v>
      </c>
      <c r="B16855" s="1">
        <v>44328</v>
      </c>
      <c r="C16855">
        <v>200</v>
      </c>
    </row>
    <row r="16856" spans="1:3" ht="14.5" x14ac:dyDescent="0.35">
      <c r="A16856" s="104" t="s">
        <v>1844</v>
      </c>
      <c r="B16856" s="1">
        <v>44328</v>
      </c>
      <c r="C16856">
        <v>200</v>
      </c>
    </row>
    <row r="16857" spans="1:3" ht="14.5" x14ac:dyDescent="0.35">
      <c r="A16857" s="104" t="s">
        <v>3787</v>
      </c>
      <c r="B16857" s="1">
        <v>44328</v>
      </c>
      <c r="C16857">
        <v>16</v>
      </c>
    </row>
    <row r="16858" spans="1:3" ht="14.5" x14ac:dyDescent="0.35">
      <c r="A16858" s="104" t="s">
        <v>1518</v>
      </c>
      <c r="B16858" s="1">
        <v>44328</v>
      </c>
      <c r="C16858">
        <v>400</v>
      </c>
    </row>
    <row r="16859" spans="1:3" ht="14.5" x14ac:dyDescent="0.35">
      <c r="A16859" s="104" t="s">
        <v>4312</v>
      </c>
      <c r="B16859" s="1">
        <v>44328</v>
      </c>
      <c r="C16859">
        <v>1</v>
      </c>
    </row>
    <row r="16860" spans="1:3" ht="14.5" x14ac:dyDescent="0.35">
      <c r="A16860" s="104" t="s">
        <v>1516</v>
      </c>
      <c r="B16860" s="1">
        <v>44328</v>
      </c>
      <c r="C16860">
        <v>400</v>
      </c>
    </row>
    <row r="16861" spans="1:3" ht="14.5" x14ac:dyDescent="0.35">
      <c r="A16861" s="104" t="s">
        <v>4031</v>
      </c>
      <c r="B16861" s="1">
        <v>44328</v>
      </c>
      <c r="C16861">
        <v>1</v>
      </c>
    </row>
    <row r="16862" spans="1:3" ht="14.5" x14ac:dyDescent="0.35">
      <c r="A16862" s="104" t="s">
        <v>2785</v>
      </c>
      <c r="B16862" s="1">
        <v>44328</v>
      </c>
      <c r="C16862">
        <v>1</v>
      </c>
    </row>
    <row r="16863" spans="1:3" ht="14.5" x14ac:dyDescent="0.35">
      <c r="A16863" s="104" t="s">
        <v>2485</v>
      </c>
      <c r="B16863" s="1">
        <v>44328</v>
      </c>
      <c r="C16863">
        <v>2</v>
      </c>
    </row>
    <row r="16864" spans="1:3" ht="14.5" x14ac:dyDescent="0.35">
      <c r="A16864" s="104" t="s">
        <v>3055</v>
      </c>
      <c r="B16864" s="1">
        <v>44328</v>
      </c>
      <c r="C16864">
        <v>1</v>
      </c>
    </row>
    <row r="16865" spans="1:3" ht="14.5" x14ac:dyDescent="0.35">
      <c r="A16865" s="104" t="s">
        <v>3146</v>
      </c>
      <c r="B16865" s="1">
        <v>44328</v>
      </c>
      <c r="C16865">
        <v>2</v>
      </c>
    </row>
    <row r="16866" spans="1:3" ht="14.5" x14ac:dyDescent="0.35">
      <c r="A16866" s="104" t="s">
        <v>1894</v>
      </c>
      <c r="B16866" s="1">
        <v>44328</v>
      </c>
      <c r="C16866">
        <v>100</v>
      </c>
    </row>
    <row r="16867" spans="1:3" ht="14.5" x14ac:dyDescent="0.35">
      <c r="A16867" s="104" t="s">
        <v>2056</v>
      </c>
      <c r="B16867" s="1">
        <v>44328</v>
      </c>
      <c r="C16867">
        <v>6</v>
      </c>
    </row>
    <row r="16868" spans="1:3" ht="14.5" x14ac:dyDescent="0.35">
      <c r="A16868" s="104" t="s">
        <v>2254</v>
      </c>
      <c r="B16868" s="1">
        <v>44328</v>
      </c>
      <c r="C16868">
        <v>50</v>
      </c>
    </row>
    <row r="16869" spans="1:3" ht="14.5" x14ac:dyDescent="0.35">
      <c r="A16869" s="104" t="s">
        <v>1681</v>
      </c>
      <c r="B16869" s="1">
        <v>44328</v>
      </c>
      <c r="C16869">
        <v>50</v>
      </c>
    </row>
    <row r="16870" spans="1:3" ht="14.5" x14ac:dyDescent="0.35">
      <c r="A16870" s="104" t="s">
        <v>1774</v>
      </c>
      <c r="B16870" s="1">
        <v>44328</v>
      </c>
      <c r="C16870">
        <v>100</v>
      </c>
    </row>
    <row r="16871" spans="1:3" ht="14.5" x14ac:dyDescent="0.35">
      <c r="A16871" s="104" t="s">
        <v>2959</v>
      </c>
      <c r="B16871" s="1">
        <v>44328</v>
      </c>
      <c r="C16871">
        <v>2</v>
      </c>
    </row>
    <row r="16872" spans="1:3" ht="14.5" x14ac:dyDescent="0.35">
      <c r="A16872" s="104" t="s">
        <v>3174</v>
      </c>
      <c r="B16872" s="1">
        <v>44328</v>
      </c>
      <c r="C16872">
        <v>2</v>
      </c>
    </row>
    <row r="16873" spans="1:3" ht="14.5" x14ac:dyDescent="0.35">
      <c r="A16873" s="104" t="s">
        <v>3082</v>
      </c>
      <c r="B16873" s="1">
        <v>44328</v>
      </c>
      <c r="C16873">
        <v>4</v>
      </c>
    </row>
    <row r="16874" spans="1:3" ht="14.5" x14ac:dyDescent="0.35">
      <c r="A16874" s="104" t="s">
        <v>4169</v>
      </c>
      <c r="B16874" s="1">
        <v>44328</v>
      </c>
      <c r="C16874">
        <v>4</v>
      </c>
    </row>
    <row r="16875" spans="1:3" ht="14.5" x14ac:dyDescent="0.35">
      <c r="A16875" s="104" t="s">
        <v>2571</v>
      </c>
      <c r="B16875" s="1">
        <v>44328</v>
      </c>
      <c r="C16875">
        <v>4</v>
      </c>
    </row>
    <row r="16876" spans="1:3" ht="14.5" x14ac:dyDescent="0.35">
      <c r="A16876" s="104" t="s">
        <v>3719</v>
      </c>
      <c r="B16876" s="1">
        <v>44328</v>
      </c>
      <c r="C16876">
        <v>4</v>
      </c>
    </row>
    <row r="16877" spans="1:3" ht="14.5" x14ac:dyDescent="0.35">
      <c r="A16877" s="104" t="s">
        <v>1571</v>
      </c>
      <c r="B16877" s="1">
        <v>44328</v>
      </c>
      <c r="C16877">
        <v>12</v>
      </c>
    </row>
    <row r="16878" spans="1:3" ht="14.5" x14ac:dyDescent="0.35">
      <c r="A16878" s="104" t="s">
        <v>3479</v>
      </c>
      <c r="B16878" s="1">
        <v>44328</v>
      </c>
      <c r="C16878">
        <v>1</v>
      </c>
    </row>
    <row r="16879" spans="1:3" ht="14.5" x14ac:dyDescent="0.35">
      <c r="A16879" s="104" t="s">
        <v>2177</v>
      </c>
      <c r="B16879" s="1">
        <v>44328</v>
      </c>
      <c r="C16879">
        <v>1</v>
      </c>
    </row>
    <row r="16880" spans="1:3" ht="14.5" x14ac:dyDescent="0.35">
      <c r="A16880" s="104" t="s">
        <v>2026</v>
      </c>
      <c r="B16880" s="1">
        <v>44328</v>
      </c>
      <c r="C16880">
        <v>50</v>
      </c>
    </row>
    <row r="16881" spans="1:3" ht="14.5" x14ac:dyDescent="0.35">
      <c r="A16881" s="104" t="s">
        <v>1329</v>
      </c>
      <c r="B16881" s="1">
        <v>44328</v>
      </c>
      <c r="C16881">
        <v>100</v>
      </c>
    </row>
    <row r="16882" spans="1:3" ht="14.5" x14ac:dyDescent="0.35">
      <c r="A16882" s="104" t="s">
        <v>1329</v>
      </c>
      <c r="B16882" s="1">
        <v>44328</v>
      </c>
      <c r="C16882">
        <v>150</v>
      </c>
    </row>
    <row r="16883" spans="1:3" ht="14.5" x14ac:dyDescent="0.35">
      <c r="A16883" s="104" t="s">
        <v>1481</v>
      </c>
      <c r="B16883" s="1">
        <v>44328</v>
      </c>
      <c r="C16883">
        <v>50</v>
      </c>
    </row>
    <row r="16884" spans="1:3" ht="14.5" x14ac:dyDescent="0.35">
      <c r="A16884" s="104" t="s">
        <v>1648</v>
      </c>
      <c r="B16884" s="1">
        <v>44328</v>
      </c>
      <c r="C16884">
        <v>100</v>
      </c>
    </row>
    <row r="16885" spans="1:3" ht="14.5" x14ac:dyDescent="0.35">
      <c r="A16885" s="104" t="s">
        <v>1284</v>
      </c>
      <c r="B16885" s="1">
        <v>44328</v>
      </c>
      <c r="C16885">
        <v>50</v>
      </c>
    </row>
    <row r="16886" spans="1:3" ht="14.5" x14ac:dyDescent="0.35">
      <c r="A16886" s="104" t="s">
        <v>1366</v>
      </c>
      <c r="B16886" s="1">
        <v>44328</v>
      </c>
      <c r="C16886">
        <v>400</v>
      </c>
    </row>
    <row r="16887" spans="1:3" ht="14.5" x14ac:dyDescent="0.35">
      <c r="A16887" s="104" t="s">
        <v>1383</v>
      </c>
      <c r="B16887" s="1">
        <v>44328</v>
      </c>
      <c r="C16887">
        <v>200</v>
      </c>
    </row>
    <row r="16888" spans="1:3" ht="14.5" x14ac:dyDescent="0.35">
      <c r="A16888" s="104" t="s">
        <v>1316</v>
      </c>
      <c r="B16888" s="1">
        <v>44328</v>
      </c>
      <c r="C16888">
        <v>900</v>
      </c>
    </row>
    <row r="16889" spans="1:3" ht="14.5" x14ac:dyDescent="0.35">
      <c r="A16889" s="104" t="s">
        <v>1321</v>
      </c>
      <c r="B16889" s="1">
        <v>44328</v>
      </c>
      <c r="C16889">
        <v>200</v>
      </c>
    </row>
    <row r="16890" spans="1:3" ht="14.5" x14ac:dyDescent="0.35">
      <c r="A16890" s="104" t="s">
        <v>1868</v>
      </c>
      <c r="B16890" s="1">
        <v>44328</v>
      </c>
      <c r="C16890">
        <v>3</v>
      </c>
    </row>
    <row r="16891" spans="1:3" ht="14.5" x14ac:dyDescent="0.35">
      <c r="A16891" s="104" t="s">
        <v>1450</v>
      </c>
      <c r="B16891" s="1">
        <v>44328</v>
      </c>
      <c r="C16891">
        <v>48</v>
      </c>
    </row>
    <row r="16892" spans="1:3" ht="14.5" x14ac:dyDescent="0.35">
      <c r="A16892" s="104" t="s">
        <v>1450</v>
      </c>
      <c r="B16892" s="1">
        <v>44328</v>
      </c>
      <c r="C16892">
        <v>64</v>
      </c>
    </row>
    <row r="16893" spans="1:3" ht="14.5" x14ac:dyDescent="0.35">
      <c r="A16893" s="104" t="s">
        <v>2254</v>
      </c>
      <c r="B16893" s="1">
        <v>44328</v>
      </c>
      <c r="C16893">
        <v>50</v>
      </c>
    </row>
    <row r="16894" spans="1:3" ht="14.5" x14ac:dyDescent="0.35">
      <c r="A16894" s="104" t="s">
        <v>1509</v>
      </c>
      <c r="B16894" s="1">
        <v>44328</v>
      </c>
      <c r="C16894">
        <v>400</v>
      </c>
    </row>
    <row r="16895" spans="1:3" ht="14.5" x14ac:dyDescent="0.35">
      <c r="A16895" s="104" t="s">
        <v>1555</v>
      </c>
      <c r="B16895" s="1">
        <v>44328</v>
      </c>
      <c r="C16895">
        <v>100</v>
      </c>
    </row>
    <row r="16896" spans="1:3" ht="14.5" x14ac:dyDescent="0.35">
      <c r="A16896" s="104" t="s">
        <v>1621</v>
      </c>
      <c r="B16896" s="1">
        <v>44328</v>
      </c>
      <c r="C16896">
        <v>100</v>
      </c>
    </row>
    <row r="16897" spans="1:3" ht="14.5" x14ac:dyDescent="0.35">
      <c r="A16897" s="104" t="s">
        <v>1376</v>
      </c>
      <c r="B16897" s="1">
        <v>44328</v>
      </c>
      <c r="C16897">
        <v>200</v>
      </c>
    </row>
    <row r="16898" spans="1:3" ht="14.5" x14ac:dyDescent="0.35">
      <c r="A16898" s="104" t="s">
        <v>1539</v>
      </c>
      <c r="B16898" s="1">
        <v>44328</v>
      </c>
      <c r="C16898">
        <v>100</v>
      </c>
    </row>
    <row r="16899" spans="1:3" ht="14.5" x14ac:dyDescent="0.35">
      <c r="A16899" s="104" t="s">
        <v>1429</v>
      </c>
      <c r="B16899" s="1">
        <v>44328</v>
      </c>
      <c r="C16899">
        <v>200</v>
      </c>
    </row>
    <row r="16900" spans="1:3" ht="14.5" x14ac:dyDescent="0.35">
      <c r="A16900" s="104" t="s">
        <v>1633</v>
      </c>
      <c r="B16900" s="1">
        <v>44328</v>
      </c>
      <c r="C16900">
        <v>100</v>
      </c>
    </row>
    <row r="16901" spans="1:3" ht="14.5" x14ac:dyDescent="0.35">
      <c r="A16901" s="104" t="s">
        <v>1731</v>
      </c>
      <c r="B16901" s="1">
        <v>44328</v>
      </c>
      <c r="C16901">
        <v>100</v>
      </c>
    </row>
    <row r="16902" spans="1:3" ht="14.5" x14ac:dyDescent="0.35">
      <c r="A16902" s="104" t="s">
        <v>1307</v>
      </c>
      <c r="B16902" s="1">
        <v>44328</v>
      </c>
      <c r="C16902">
        <v>200</v>
      </c>
    </row>
    <row r="16903" spans="1:3" ht="14.5" x14ac:dyDescent="0.35">
      <c r="A16903" s="104" t="s">
        <v>1336</v>
      </c>
      <c r="B16903" s="1">
        <v>44328</v>
      </c>
      <c r="C16903">
        <v>400</v>
      </c>
    </row>
    <row r="16904" spans="1:3" ht="14.5" x14ac:dyDescent="0.35">
      <c r="A16904" s="104" t="s">
        <v>3535</v>
      </c>
      <c r="B16904" s="1">
        <v>44328</v>
      </c>
      <c r="C16904">
        <v>1</v>
      </c>
    </row>
    <row r="16905" spans="1:3" ht="14.5" x14ac:dyDescent="0.35">
      <c r="A16905" s="104" t="s">
        <v>402</v>
      </c>
      <c r="B16905" s="1">
        <v>44328</v>
      </c>
      <c r="C16905">
        <v>24</v>
      </c>
    </row>
    <row r="16906" spans="1:3" ht="14.5" x14ac:dyDescent="0.35">
      <c r="A16906" s="104" t="s">
        <v>1533</v>
      </c>
      <c r="B16906" s="1">
        <v>44328</v>
      </c>
      <c r="C16906">
        <v>4</v>
      </c>
    </row>
    <row r="16907" spans="1:3" ht="14.5" x14ac:dyDescent="0.35">
      <c r="A16907" s="104" t="s">
        <v>4286</v>
      </c>
      <c r="B16907" s="1">
        <v>44328</v>
      </c>
      <c r="C16907">
        <v>2</v>
      </c>
    </row>
    <row r="16908" spans="1:3" ht="14.5" x14ac:dyDescent="0.35">
      <c r="A16908" s="104" t="s">
        <v>3707</v>
      </c>
      <c r="B16908" s="1">
        <v>44328</v>
      </c>
      <c r="C16908">
        <v>1</v>
      </c>
    </row>
    <row r="16909" spans="1:3" ht="14.5" x14ac:dyDescent="0.35">
      <c r="A16909" s="104" t="s">
        <v>500</v>
      </c>
      <c r="B16909" s="1">
        <v>44328</v>
      </c>
      <c r="C16909">
        <v>20</v>
      </c>
    </row>
    <row r="16910" spans="1:3" ht="14.5" x14ac:dyDescent="0.35">
      <c r="A16910" s="104" t="s">
        <v>2293</v>
      </c>
      <c r="B16910" s="1">
        <v>44328</v>
      </c>
      <c r="C16910">
        <v>36</v>
      </c>
    </row>
    <row r="16911" spans="1:3" ht="14.5" x14ac:dyDescent="0.35">
      <c r="A16911" s="104" t="s">
        <v>2285</v>
      </c>
      <c r="B16911" s="1">
        <v>44328</v>
      </c>
      <c r="C16911">
        <v>20</v>
      </c>
    </row>
    <row r="16912" spans="1:3" ht="14.5" x14ac:dyDescent="0.35">
      <c r="A16912" s="104" t="s">
        <v>367</v>
      </c>
      <c r="B16912" s="1">
        <v>44328</v>
      </c>
      <c r="C16912">
        <v>56</v>
      </c>
    </row>
    <row r="16913" spans="1:3" ht="14.5" x14ac:dyDescent="0.35">
      <c r="A16913" s="104" t="s">
        <v>501</v>
      </c>
      <c r="B16913" s="1">
        <v>44328</v>
      </c>
      <c r="C16913">
        <v>16</v>
      </c>
    </row>
    <row r="16914" spans="1:3" ht="14.5" x14ac:dyDescent="0.35">
      <c r="A16914" s="104" t="s">
        <v>2163</v>
      </c>
      <c r="B16914" s="1">
        <v>44328</v>
      </c>
      <c r="C16914">
        <v>16</v>
      </c>
    </row>
    <row r="16915" spans="1:3" ht="14.5" x14ac:dyDescent="0.35">
      <c r="A16915" s="104" t="s">
        <v>1716</v>
      </c>
      <c r="B16915" s="1">
        <v>44328</v>
      </c>
      <c r="C16915">
        <v>32</v>
      </c>
    </row>
    <row r="16916" spans="1:3" ht="14.5" x14ac:dyDescent="0.35">
      <c r="A16916" s="104" t="s">
        <v>4313</v>
      </c>
      <c r="B16916" s="1">
        <v>44328</v>
      </c>
      <c r="C16916">
        <v>4</v>
      </c>
    </row>
    <row r="16917" spans="1:3" ht="14.5" x14ac:dyDescent="0.35">
      <c r="A16917" s="104" t="s">
        <v>4314</v>
      </c>
      <c r="B16917" s="1">
        <v>44328</v>
      </c>
      <c r="C16917">
        <v>8</v>
      </c>
    </row>
    <row r="16918" spans="1:3" ht="14.5" x14ac:dyDescent="0.35">
      <c r="A16918" s="104" t="s">
        <v>1863</v>
      </c>
      <c r="B16918" s="1">
        <v>44328</v>
      </c>
      <c r="C16918">
        <v>44</v>
      </c>
    </row>
    <row r="16919" spans="1:3" ht="14.5" x14ac:dyDescent="0.35">
      <c r="A16919" s="104" t="s">
        <v>1880</v>
      </c>
      <c r="B16919" s="1">
        <v>44328</v>
      </c>
      <c r="C16919">
        <v>32</v>
      </c>
    </row>
    <row r="16920" spans="1:3" ht="14.5" x14ac:dyDescent="0.35">
      <c r="A16920" s="104" t="s">
        <v>2976</v>
      </c>
      <c r="B16920" s="1">
        <v>44328</v>
      </c>
      <c r="C16920">
        <v>12</v>
      </c>
    </row>
    <row r="16921" spans="1:3" ht="14.5" x14ac:dyDescent="0.35">
      <c r="A16921" s="104" t="s">
        <v>1821</v>
      </c>
      <c r="B16921" s="1">
        <v>44328</v>
      </c>
      <c r="C16921">
        <v>16</v>
      </c>
    </row>
    <row r="16922" spans="1:3" ht="14.5" x14ac:dyDescent="0.35">
      <c r="A16922" s="104" t="s">
        <v>2292</v>
      </c>
      <c r="B16922" s="1">
        <v>44328</v>
      </c>
      <c r="C16922">
        <v>8</v>
      </c>
    </row>
    <row r="16923" spans="1:3" ht="14.5" x14ac:dyDescent="0.35">
      <c r="A16923" s="104" t="s">
        <v>3580</v>
      </c>
      <c r="B16923" s="1">
        <v>44328</v>
      </c>
      <c r="C16923">
        <v>16</v>
      </c>
    </row>
    <row r="16924" spans="1:3" ht="14.5" x14ac:dyDescent="0.35">
      <c r="A16924" s="104" t="s">
        <v>1431</v>
      </c>
      <c r="B16924" s="1">
        <v>44328</v>
      </c>
      <c r="C16924">
        <v>44</v>
      </c>
    </row>
    <row r="16925" spans="1:3" ht="14.5" x14ac:dyDescent="0.35">
      <c r="A16925" s="104" t="s">
        <v>2543</v>
      </c>
      <c r="B16925" s="1">
        <v>44328</v>
      </c>
      <c r="C16925">
        <v>4</v>
      </c>
    </row>
    <row r="16926" spans="1:3" ht="14.5" x14ac:dyDescent="0.35">
      <c r="A16926" s="104" t="s">
        <v>1504</v>
      </c>
      <c r="B16926" s="1">
        <v>44328</v>
      </c>
      <c r="C16926">
        <v>48</v>
      </c>
    </row>
    <row r="16927" spans="1:3" ht="14.5" x14ac:dyDescent="0.35">
      <c r="A16927" s="104" t="s">
        <v>1827</v>
      </c>
      <c r="B16927" s="1">
        <v>44328</v>
      </c>
      <c r="C16927">
        <v>64</v>
      </c>
    </row>
    <row r="16928" spans="1:3" ht="14.5" x14ac:dyDescent="0.35">
      <c r="A16928" s="104" t="s">
        <v>1956</v>
      </c>
      <c r="B16928" s="1">
        <v>44328</v>
      </c>
      <c r="C16928">
        <v>120</v>
      </c>
    </row>
    <row r="16929" spans="1:3" ht="14.5" x14ac:dyDescent="0.35">
      <c r="A16929" s="104" t="s">
        <v>1618</v>
      </c>
      <c r="B16929" s="1">
        <v>44328</v>
      </c>
      <c r="C16929">
        <v>56</v>
      </c>
    </row>
    <row r="16930" spans="1:3" ht="14.5" x14ac:dyDescent="0.35">
      <c r="A16930" s="104" t="s">
        <v>1618</v>
      </c>
      <c r="B16930" s="1">
        <v>44328</v>
      </c>
      <c r="C16930">
        <v>72</v>
      </c>
    </row>
    <row r="16931" spans="1:3" ht="14.5" x14ac:dyDescent="0.35">
      <c r="A16931" s="104" t="s">
        <v>502</v>
      </c>
      <c r="B16931" s="1">
        <v>44328</v>
      </c>
      <c r="C16931">
        <v>2</v>
      </c>
    </row>
    <row r="16932" spans="1:3" ht="14.5" x14ac:dyDescent="0.35">
      <c r="A16932" s="105" t="s">
        <v>481</v>
      </c>
      <c r="B16932" s="1">
        <v>44328</v>
      </c>
      <c r="C16932">
        <v>2</v>
      </c>
    </row>
    <row r="16933" spans="1:3" ht="14.5" x14ac:dyDescent="0.35">
      <c r="A16933" s="105" t="s">
        <v>306</v>
      </c>
      <c r="B16933" s="1">
        <v>44328</v>
      </c>
      <c r="C16933">
        <v>1</v>
      </c>
    </row>
    <row r="16934" spans="1:3" ht="14.5" x14ac:dyDescent="0.35">
      <c r="A16934" s="105" t="s">
        <v>306</v>
      </c>
      <c r="B16934" s="1">
        <v>44328</v>
      </c>
      <c r="C16934">
        <v>1</v>
      </c>
    </row>
    <row r="16935" spans="1:3" ht="14.5" x14ac:dyDescent="0.35">
      <c r="A16935" s="105" t="s">
        <v>503</v>
      </c>
      <c r="B16935" s="1">
        <v>44328</v>
      </c>
      <c r="C16935">
        <v>1</v>
      </c>
    </row>
    <row r="16936" spans="1:3" ht="14.5" x14ac:dyDescent="0.35">
      <c r="A16936" s="105" t="s">
        <v>503</v>
      </c>
      <c r="B16936" s="1">
        <v>44328</v>
      </c>
      <c r="C16936">
        <v>1</v>
      </c>
    </row>
    <row r="16937" spans="1:3" ht="14.5" x14ac:dyDescent="0.35">
      <c r="A16937" s="105" t="s">
        <v>504</v>
      </c>
      <c r="B16937" s="1">
        <v>44328</v>
      </c>
      <c r="C16937">
        <v>1</v>
      </c>
    </row>
    <row r="16938" spans="1:3" ht="14.5" x14ac:dyDescent="0.35">
      <c r="A16938" s="105" t="s">
        <v>505</v>
      </c>
      <c r="B16938" s="1">
        <v>44328</v>
      </c>
      <c r="C16938">
        <v>1</v>
      </c>
    </row>
    <row r="16939" spans="1:3" ht="14.5" x14ac:dyDescent="0.35">
      <c r="A16939" s="105" t="s">
        <v>114</v>
      </c>
      <c r="B16939" s="1">
        <v>44328</v>
      </c>
      <c r="C16939">
        <v>1</v>
      </c>
    </row>
    <row r="16940" spans="1:3" ht="14.5" x14ac:dyDescent="0.35">
      <c r="A16940" s="104" t="s">
        <v>4052</v>
      </c>
      <c r="B16940" s="1">
        <v>44328</v>
      </c>
      <c r="C16940">
        <v>5</v>
      </c>
    </row>
    <row r="16941" spans="1:3" ht="14.5" x14ac:dyDescent="0.35">
      <c r="A16941" s="104" t="s">
        <v>4315</v>
      </c>
      <c r="B16941" s="1">
        <v>44328</v>
      </c>
      <c r="C16941">
        <v>4</v>
      </c>
    </row>
    <row r="16942" spans="1:3" ht="14.5" x14ac:dyDescent="0.35">
      <c r="A16942" s="104" t="s">
        <v>4316</v>
      </c>
      <c r="B16942" s="1">
        <v>44328</v>
      </c>
      <c r="C16942">
        <v>4</v>
      </c>
    </row>
    <row r="16943" spans="1:3" ht="14.5" x14ac:dyDescent="0.35">
      <c r="A16943" s="104" t="s">
        <v>1362</v>
      </c>
      <c r="B16943" s="1">
        <v>44328</v>
      </c>
      <c r="C16943">
        <v>12</v>
      </c>
    </row>
    <row r="16944" spans="1:3" ht="14.5" x14ac:dyDescent="0.35">
      <c r="A16944" s="104" t="s">
        <v>1752</v>
      </c>
      <c r="B16944" s="1">
        <v>44328</v>
      </c>
      <c r="C16944">
        <v>24</v>
      </c>
    </row>
    <row r="16945" spans="1:3" ht="14.5" x14ac:dyDescent="0.35">
      <c r="A16945" s="104" t="s">
        <v>1730</v>
      </c>
      <c r="B16945" s="1">
        <v>44328</v>
      </c>
      <c r="C16945">
        <v>1</v>
      </c>
    </row>
    <row r="16946" spans="1:3" ht="14.5" x14ac:dyDescent="0.35">
      <c r="A16946" s="104" t="s">
        <v>3465</v>
      </c>
      <c r="B16946" s="1">
        <v>44328</v>
      </c>
      <c r="C16946">
        <v>12</v>
      </c>
    </row>
    <row r="16947" spans="1:3" ht="14.5" x14ac:dyDescent="0.35">
      <c r="A16947" s="104" t="s">
        <v>1831</v>
      </c>
      <c r="B16947" s="1">
        <v>44328</v>
      </c>
      <c r="C16947">
        <v>1</v>
      </c>
    </row>
    <row r="16948" spans="1:3" ht="14.5" x14ac:dyDescent="0.35">
      <c r="A16948" s="104" t="s">
        <v>1485</v>
      </c>
      <c r="B16948" s="1">
        <v>44328</v>
      </c>
      <c r="C16948">
        <v>1</v>
      </c>
    </row>
    <row r="16949" spans="1:3" ht="14.5" x14ac:dyDescent="0.35">
      <c r="A16949" s="104" t="s">
        <v>3243</v>
      </c>
      <c r="B16949" s="1">
        <v>44328</v>
      </c>
      <c r="C16949">
        <v>1</v>
      </c>
    </row>
    <row r="16950" spans="1:3" ht="14.5" x14ac:dyDescent="0.35">
      <c r="A16950" s="104" t="s">
        <v>3340</v>
      </c>
      <c r="B16950" s="1">
        <v>44328</v>
      </c>
      <c r="C16950">
        <v>1</v>
      </c>
    </row>
    <row r="16951" spans="1:3" ht="14.5" x14ac:dyDescent="0.35">
      <c r="A16951" s="104" t="s">
        <v>4178</v>
      </c>
      <c r="B16951" s="1">
        <v>44329</v>
      </c>
      <c r="C16951">
        <v>2</v>
      </c>
    </row>
    <row r="16952" spans="1:3" ht="14.5" x14ac:dyDescent="0.35">
      <c r="A16952" s="104" t="s">
        <v>2726</v>
      </c>
      <c r="B16952" s="1">
        <v>44329</v>
      </c>
      <c r="C16952">
        <v>8</v>
      </c>
    </row>
    <row r="16953" spans="1:3" ht="14.5" x14ac:dyDescent="0.35">
      <c r="A16953" s="104" t="s">
        <v>2731</v>
      </c>
      <c r="B16953" s="1">
        <v>44329</v>
      </c>
      <c r="C16953">
        <v>8</v>
      </c>
    </row>
    <row r="16954" spans="1:3" ht="14.5" x14ac:dyDescent="0.35">
      <c r="A16954" s="104" t="s">
        <v>2658</v>
      </c>
      <c r="B16954" s="1">
        <v>44329</v>
      </c>
      <c r="C16954">
        <v>2</v>
      </c>
    </row>
    <row r="16955" spans="1:3" ht="14.5" x14ac:dyDescent="0.35">
      <c r="A16955" s="104" t="s">
        <v>2534</v>
      </c>
      <c r="B16955" s="1">
        <v>44329</v>
      </c>
      <c r="C16955">
        <v>8</v>
      </c>
    </row>
    <row r="16956" spans="1:3" ht="14.5" x14ac:dyDescent="0.35">
      <c r="A16956" s="104" t="s">
        <v>1415</v>
      </c>
      <c r="B16956" s="1">
        <v>44329</v>
      </c>
      <c r="C16956">
        <v>12</v>
      </c>
    </row>
    <row r="16957" spans="1:3" ht="14.5" x14ac:dyDescent="0.35">
      <c r="A16957" s="104" t="s">
        <v>4317</v>
      </c>
      <c r="B16957" s="1">
        <v>44329</v>
      </c>
      <c r="C16957">
        <v>2</v>
      </c>
    </row>
    <row r="16958" spans="1:3" ht="14.5" x14ac:dyDescent="0.35">
      <c r="A16958" s="104" t="s">
        <v>4318</v>
      </c>
      <c r="B16958" s="1">
        <v>44329</v>
      </c>
      <c r="C16958">
        <v>4</v>
      </c>
    </row>
    <row r="16959" spans="1:3" ht="14.5" x14ac:dyDescent="0.35">
      <c r="A16959" s="104" t="s">
        <v>3630</v>
      </c>
      <c r="B16959" s="1">
        <v>44329</v>
      </c>
      <c r="C16959">
        <v>8</v>
      </c>
    </row>
    <row r="16960" spans="1:3" ht="14.5" x14ac:dyDescent="0.35">
      <c r="A16960" s="104" t="s">
        <v>1949</v>
      </c>
      <c r="B16960" s="1">
        <v>44329</v>
      </c>
      <c r="C16960">
        <v>2</v>
      </c>
    </row>
    <row r="16961" spans="1:3" ht="14.5" x14ac:dyDescent="0.35">
      <c r="A16961" s="104" t="s">
        <v>2536</v>
      </c>
      <c r="B16961" s="1">
        <v>44329</v>
      </c>
      <c r="C16961">
        <v>8</v>
      </c>
    </row>
    <row r="16962" spans="1:3" ht="14.5" x14ac:dyDescent="0.35">
      <c r="A16962" s="104" t="s">
        <v>2972</v>
      </c>
      <c r="B16962" s="1">
        <v>44329</v>
      </c>
      <c r="C16962">
        <v>2</v>
      </c>
    </row>
    <row r="16963" spans="1:3" ht="14.5" x14ac:dyDescent="0.35">
      <c r="A16963" s="104" t="s">
        <v>1955</v>
      </c>
      <c r="B16963" s="1">
        <v>44329</v>
      </c>
      <c r="C16963">
        <v>2</v>
      </c>
    </row>
    <row r="16964" spans="1:3" ht="14.5" x14ac:dyDescent="0.35">
      <c r="A16964" s="104" t="s">
        <v>2353</v>
      </c>
      <c r="B16964" s="1">
        <v>44329</v>
      </c>
      <c r="C16964">
        <v>4</v>
      </c>
    </row>
    <row r="16965" spans="1:3" ht="14.5" x14ac:dyDescent="0.35">
      <c r="A16965" s="104" t="s">
        <v>2582</v>
      </c>
      <c r="B16965" s="1">
        <v>44329</v>
      </c>
      <c r="C16965">
        <v>4</v>
      </c>
    </row>
    <row r="16966" spans="1:3" ht="14.5" x14ac:dyDescent="0.35">
      <c r="A16966" s="104" t="s">
        <v>1602</v>
      </c>
      <c r="B16966" s="1">
        <v>44329</v>
      </c>
      <c r="C16966">
        <v>100</v>
      </c>
    </row>
    <row r="16967" spans="1:3" ht="14.5" x14ac:dyDescent="0.35">
      <c r="A16967" s="104" t="s">
        <v>1840</v>
      </c>
      <c r="B16967" s="1">
        <v>44329</v>
      </c>
      <c r="C16967">
        <v>200</v>
      </c>
    </row>
    <row r="16968" spans="1:3" ht="14.5" x14ac:dyDescent="0.35">
      <c r="A16968" s="104" t="s">
        <v>1704</v>
      </c>
      <c r="B16968" s="1">
        <v>44329</v>
      </c>
      <c r="C16968">
        <v>100</v>
      </c>
    </row>
    <row r="16969" spans="1:3" ht="14.5" x14ac:dyDescent="0.35">
      <c r="A16969" s="104" t="s">
        <v>1898</v>
      </c>
      <c r="B16969" s="1">
        <v>44329</v>
      </c>
      <c r="C16969">
        <v>200</v>
      </c>
    </row>
    <row r="16970" spans="1:3" ht="14.5" x14ac:dyDescent="0.35">
      <c r="A16970" s="104" t="s">
        <v>4319</v>
      </c>
      <c r="B16970" s="1">
        <v>44329</v>
      </c>
      <c r="C16970">
        <v>50</v>
      </c>
    </row>
    <row r="16971" spans="1:3" ht="14.5" x14ac:dyDescent="0.35">
      <c r="A16971" s="104" t="s">
        <v>1530</v>
      </c>
      <c r="B16971" s="1">
        <v>44329</v>
      </c>
      <c r="C16971">
        <v>5</v>
      </c>
    </row>
    <row r="16972" spans="1:3" ht="14.5" x14ac:dyDescent="0.35">
      <c r="A16972" s="104" t="s">
        <v>4320</v>
      </c>
      <c r="B16972" s="1">
        <v>44329</v>
      </c>
      <c r="C16972">
        <v>4</v>
      </c>
    </row>
    <row r="16973" spans="1:3" ht="14.5" x14ac:dyDescent="0.35">
      <c r="A16973" s="104" t="s">
        <v>1621</v>
      </c>
      <c r="B16973" s="1">
        <v>44329</v>
      </c>
      <c r="C16973">
        <v>100</v>
      </c>
    </row>
    <row r="16974" spans="1:3" ht="14.5" x14ac:dyDescent="0.35">
      <c r="A16974" s="104" t="s">
        <v>1376</v>
      </c>
      <c r="B16974" s="1">
        <v>44329</v>
      </c>
      <c r="C16974">
        <v>100</v>
      </c>
    </row>
    <row r="16975" spans="1:3" ht="14.5" x14ac:dyDescent="0.35">
      <c r="A16975" s="104" t="s">
        <v>1996</v>
      </c>
      <c r="B16975" s="1">
        <v>44329</v>
      </c>
      <c r="C16975">
        <v>100</v>
      </c>
    </row>
    <row r="16976" spans="1:3" ht="14.5" x14ac:dyDescent="0.35">
      <c r="A16976" s="104" t="s">
        <v>2313</v>
      </c>
      <c r="B16976" s="1">
        <v>44329</v>
      </c>
      <c r="C16976">
        <v>1</v>
      </c>
    </row>
    <row r="16977" spans="1:3" ht="14.5" x14ac:dyDescent="0.35">
      <c r="A16977" s="106">
        <v>1190205</v>
      </c>
      <c r="B16977" s="1">
        <v>44329</v>
      </c>
      <c r="C16977">
        <v>2</v>
      </c>
    </row>
    <row r="16978" spans="1:3" ht="14.5" x14ac:dyDescent="0.35">
      <c r="A16978" s="104" t="s">
        <v>1571</v>
      </c>
      <c r="B16978" s="1">
        <v>44329</v>
      </c>
      <c r="C16978">
        <v>32</v>
      </c>
    </row>
    <row r="16979" spans="1:3" ht="14.5" x14ac:dyDescent="0.35">
      <c r="A16979" s="104" t="s">
        <v>1342</v>
      </c>
      <c r="B16979" s="1">
        <v>44329</v>
      </c>
      <c r="C16979">
        <v>100</v>
      </c>
    </row>
    <row r="16980" spans="1:3" ht="14.5" x14ac:dyDescent="0.35">
      <c r="A16980" s="104" t="s">
        <v>1279</v>
      </c>
      <c r="B16980" s="1">
        <v>44329</v>
      </c>
      <c r="C16980">
        <v>400</v>
      </c>
    </row>
    <row r="16981" spans="1:3" ht="14.5" x14ac:dyDescent="0.35">
      <c r="A16981" s="104" t="s">
        <v>2128</v>
      </c>
      <c r="B16981" s="1">
        <v>44329</v>
      </c>
      <c r="C16981">
        <v>100</v>
      </c>
    </row>
    <row r="16982" spans="1:3" ht="14.5" x14ac:dyDescent="0.35">
      <c r="A16982" s="104" t="s">
        <v>97</v>
      </c>
      <c r="B16982" s="1">
        <v>44329</v>
      </c>
      <c r="C16982">
        <v>2</v>
      </c>
    </row>
    <row r="16983" spans="1:3" ht="14.5" x14ac:dyDescent="0.35">
      <c r="A16983" s="104" t="s">
        <v>2941</v>
      </c>
      <c r="B16983" s="1">
        <v>44329</v>
      </c>
      <c r="C16983">
        <v>1</v>
      </c>
    </row>
    <row r="16984" spans="1:3" ht="14.5" x14ac:dyDescent="0.35">
      <c r="A16984" s="104" t="s">
        <v>385</v>
      </c>
      <c r="B16984" s="1">
        <v>44329</v>
      </c>
      <c r="C16984">
        <v>1</v>
      </c>
    </row>
    <row r="16985" spans="1:3" ht="14.5" x14ac:dyDescent="0.35">
      <c r="A16985" s="104" t="s">
        <v>493</v>
      </c>
      <c r="B16985" s="1">
        <v>44329</v>
      </c>
      <c r="C16985">
        <v>1</v>
      </c>
    </row>
    <row r="16986" spans="1:3" ht="14.5" x14ac:dyDescent="0.35">
      <c r="A16986" s="104" t="s">
        <v>494</v>
      </c>
      <c r="B16986" s="1">
        <v>44329</v>
      </c>
      <c r="C16986">
        <v>1</v>
      </c>
    </row>
    <row r="16987" spans="1:3" ht="14.5" x14ac:dyDescent="0.35">
      <c r="A16987" s="104" t="s">
        <v>2582</v>
      </c>
      <c r="B16987" s="1">
        <v>44329</v>
      </c>
      <c r="C16987">
        <v>1</v>
      </c>
    </row>
    <row r="16988" spans="1:3" ht="14.5" x14ac:dyDescent="0.35">
      <c r="A16988" s="104" t="s">
        <v>2185</v>
      </c>
      <c r="B16988" s="1">
        <v>44329</v>
      </c>
      <c r="C16988">
        <v>1</v>
      </c>
    </row>
    <row r="16989" spans="1:3" ht="14.5" x14ac:dyDescent="0.35">
      <c r="A16989" s="104" t="s">
        <v>3118</v>
      </c>
      <c r="B16989" s="1">
        <v>44329</v>
      </c>
      <c r="C16989">
        <v>2</v>
      </c>
    </row>
    <row r="16990" spans="1:3" ht="14.5" x14ac:dyDescent="0.35">
      <c r="A16990" s="104" t="s">
        <v>2344</v>
      </c>
      <c r="B16990" s="1">
        <v>44329</v>
      </c>
      <c r="C16990">
        <v>1</v>
      </c>
    </row>
    <row r="16991" spans="1:3" ht="14.5" x14ac:dyDescent="0.35">
      <c r="A16991" s="104" t="s">
        <v>3243</v>
      </c>
      <c r="B16991" s="1">
        <v>44329</v>
      </c>
      <c r="C16991">
        <v>1</v>
      </c>
    </row>
    <row r="16992" spans="1:3" ht="14.5" x14ac:dyDescent="0.35">
      <c r="A16992" s="104" t="s">
        <v>35</v>
      </c>
      <c r="B16992" s="1">
        <v>44329</v>
      </c>
      <c r="C16992">
        <v>1</v>
      </c>
    </row>
    <row r="16993" spans="1:3" ht="14.5" x14ac:dyDescent="0.35">
      <c r="A16993" s="104" t="s">
        <v>237</v>
      </c>
      <c r="B16993" s="1">
        <v>44329</v>
      </c>
      <c r="C16993">
        <v>1</v>
      </c>
    </row>
    <row r="16994" spans="1:3" ht="14.5" x14ac:dyDescent="0.35">
      <c r="A16994" s="104" t="s">
        <v>2126</v>
      </c>
      <c r="B16994" s="1">
        <v>44329</v>
      </c>
      <c r="C16994">
        <v>100</v>
      </c>
    </row>
    <row r="16995" spans="1:3" ht="14.5" x14ac:dyDescent="0.35">
      <c r="A16995" s="104" t="s">
        <v>1713</v>
      </c>
      <c r="B16995" s="1">
        <v>44329</v>
      </c>
      <c r="C16995">
        <v>12</v>
      </c>
    </row>
    <row r="16996" spans="1:3" ht="14.5" x14ac:dyDescent="0.35">
      <c r="A16996" s="104" t="s">
        <v>2226</v>
      </c>
      <c r="B16996" s="1">
        <v>44329</v>
      </c>
      <c r="C16996">
        <v>4</v>
      </c>
    </row>
    <row r="16997" spans="1:3" ht="14.5" x14ac:dyDescent="0.35">
      <c r="A16997" s="104" t="s">
        <v>1923</v>
      </c>
      <c r="B16997" s="1">
        <v>44329</v>
      </c>
      <c r="C16997">
        <v>2</v>
      </c>
    </row>
    <row r="16998" spans="1:3" ht="14.5" x14ac:dyDescent="0.35">
      <c r="A16998" s="104" t="s">
        <v>1675</v>
      </c>
      <c r="B16998" s="1">
        <v>44329</v>
      </c>
      <c r="C16998">
        <v>16</v>
      </c>
    </row>
    <row r="16999" spans="1:3" ht="14.5" x14ac:dyDescent="0.35">
      <c r="A16999" s="104" t="s">
        <v>4321</v>
      </c>
      <c r="B16999" s="1">
        <v>44329</v>
      </c>
      <c r="C16999">
        <v>2</v>
      </c>
    </row>
    <row r="17000" spans="1:3" ht="14.5" x14ac:dyDescent="0.35">
      <c r="A17000" s="104" t="s">
        <v>2285</v>
      </c>
      <c r="B17000" s="1">
        <v>44329</v>
      </c>
      <c r="C17000">
        <v>16</v>
      </c>
    </row>
    <row r="17001" spans="1:3" ht="14.5" x14ac:dyDescent="0.35">
      <c r="A17001" s="104" t="s">
        <v>1473</v>
      </c>
      <c r="B17001" s="1">
        <v>44329</v>
      </c>
      <c r="C17001">
        <v>50</v>
      </c>
    </row>
    <row r="17002" spans="1:3" ht="14.5" x14ac:dyDescent="0.35">
      <c r="A17002" s="104" t="s">
        <v>3120</v>
      </c>
      <c r="B17002" s="1">
        <v>44329</v>
      </c>
      <c r="C17002">
        <v>13</v>
      </c>
    </row>
    <row r="17003" spans="1:3" ht="14.5" x14ac:dyDescent="0.35">
      <c r="A17003" s="104" t="s">
        <v>1931</v>
      </c>
      <c r="B17003" s="1">
        <v>44329</v>
      </c>
      <c r="C17003">
        <v>16</v>
      </c>
    </row>
    <row r="17004" spans="1:3" ht="14.5" x14ac:dyDescent="0.35">
      <c r="A17004" s="104" t="s">
        <v>495</v>
      </c>
      <c r="B17004" s="1">
        <v>44329</v>
      </c>
      <c r="C17004">
        <v>8</v>
      </c>
    </row>
    <row r="17005" spans="1:3" ht="14.5" x14ac:dyDescent="0.35">
      <c r="A17005" s="104" t="s">
        <v>1927</v>
      </c>
      <c r="B17005" s="1">
        <v>44329</v>
      </c>
      <c r="C17005">
        <v>16</v>
      </c>
    </row>
    <row r="17006" spans="1:3" ht="14.5" x14ac:dyDescent="0.35">
      <c r="A17006" s="104" t="s">
        <v>4322</v>
      </c>
      <c r="B17006" s="1">
        <v>44329</v>
      </c>
      <c r="C17006">
        <v>8</v>
      </c>
    </row>
    <row r="17007" spans="1:3" ht="14.5" x14ac:dyDescent="0.35">
      <c r="A17007" s="104" t="s">
        <v>2043</v>
      </c>
      <c r="B17007" s="1">
        <v>44329</v>
      </c>
      <c r="C17007">
        <v>12</v>
      </c>
    </row>
    <row r="17008" spans="1:3" ht="14.5" x14ac:dyDescent="0.35">
      <c r="A17008" s="104" t="s">
        <v>2230</v>
      </c>
      <c r="B17008" s="1">
        <v>44329</v>
      </c>
      <c r="C17008">
        <v>16</v>
      </c>
    </row>
    <row r="17009" spans="1:3" ht="14.5" x14ac:dyDescent="0.35">
      <c r="A17009" s="104" t="s">
        <v>2014</v>
      </c>
      <c r="B17009" s="1">
        <v>44329</v>
      </c>
      <c r="C17009">
        <v>8</v>
      </c>
    </row>
    <row r="17010" spans="1:3" ht="14.5" x14ac:dyDescent="0.35">
      <c r="A17010" s="104" t="s">
        <v>129</v>
      </c>
      <c r="B17010" s="1">
        <v>44329</v>
      </c>
      <c r="C17010">
        <v>4</v>
      </c>
    </row>
    <row r="17011" spans="1:3" ht="14.5" x14ac:dyDescent="0.35">
      <c r="A17011" s="104" t="s">
        <v>119</v>
      </c>
      <c r="B17011" s="1">
        <v>44329</v>
      </c>
      <c r="C17011">
        <v>16</v>
      </c>
    </row>
    <row r="17012" spans="1:3" ht="14.5" x14ac:dyDescent="0.35">
      <c r="A17012" s="104" t="s">
        <v>191</v>
      </c>
      <c r="B17012" s="1">
        <v>44329</v>
      </c>
      <c r="C17012">
        <v>40</v>
      </c>
    </row>
    <row r="17013" spans="1:3" ht="14.5" x14ac:dyDescent="0.35">
      <c r="A17013" s="104" t="s">
        <v>282</v>
      </c>
      <c r="B17013" s="1">
        <v>44329</v>
      </c>
      <c r="C17013">
        <v>48</v>
      </c>
    </row>
    <row r="17014" spans="1:3" ht="14.5" x14ac:dyDescent="0.35">
      <c r="A17014" s="104" t="s">
        <v>1618</v>
      </c>
      <c r="B17014" s="1">
        <v>44329</v>
      </c>
      <c r="C17014">
        <v>16</v>
      </c>
    </row>
    <row r="17015" spans="1:3" ht="14.5" x14ac:dyDescent="0.35">
      <c r="A17015" s="104" t="s">
        <v>2957</v>
      </c>
      <c r="B17015" s="1">
        <v>44329</v>
      </c>
      <c r="C17015">
        <v>2</v>
      </c>
    </row>
    <row r="17016" spans="1:3" ht="14.5" x14ac:dyDescent="0.35">
      <c r="A17016" s="104" t="s">
        <v>3032</v>
      </c>
      <c r="B17016" s="1">
        <v>44329</v>
      </c>
      <c r="C17016">
        <v>2</v>
      </c>
    </row>
    <row r="17017" spans="1:3" ht="14.5" x14ac:dyDescent="0.35">
      <c r="A17017" s="104" t="s">
        <v>4323</v>
      </c>
      <c r="B17017" s="1">
        <v>44329</v>
      </c>
      <c r="C17017">
        <v>8</v>
      </c>
    </row>
    <row r="17018" spans="1:3" ht="14.5" x14ac:dyDescent="0.35">
      <c r="A17018" s="104" t="s">
        <v>4323</v>
      </c>
      <c r="B17018" s="1">
        <v>44329</v>
      </c>
      <c r="C17018">
        <v>8</v>
      </c>
    </row>
    <row r="17019" spans="1:3" ht="14.5" x14ac:dyDescent="0.35">
      <c r="A17019" s="104" t="s">
        <v>3435</v>
      </c>
      <c r="B17019" s="1">
        <v>44329</v>
      </c>
      <c r="C17019">
        <v>2</v>
      </c>
    </row>
    <row r="17020" spans="1:3" ht="14.5" x14ac:dyDescent="0.35">
      <c r="A17020" s="104" t="s">
        <v>3114</v>
      </c>
      <c r="B17020" s="1">
        <v>44329</v>
      </c>
      <c r="C17020">
        <v>8</v>
      </c>
    </row>
    <row r="17021" spans="1:3" ht="14.5" x14ac:dyDescent="0.35">
      <c r="A17021" s="104" t="s">
        <v>1943</v>
      </c>
      <c r="B17021" s="1">
        <v>44329</v>
      </c>
      <c r="C17021">
        <v>8</v>
      </c>
    </row>
    <row r="17022" spans="1:3" ht="14.5" x14ac:dyDescent="0.35">
      <c r="A17022" s="104" t="s">
        <v>2211</v>
      </c>
      <c r="B17022" s="1">
        <v>44329</v>
      </c>
      <c r="C17022">
        <v>4</v>
      </c>
    </row>
    <row r="17023" spans="1:3" ht="14.5" x14ac:dyDescent="0.35">
      <c r="A17023" s="104" t="s">
        <v>3704</v>
      </c>
      <c r="B17023" s="1">
        <v>44329</v>
      </c>
      <c r="C17023">
        <v>4</v>
      </c>
    </row>
    <row r="17024" spans="1:3" ht="14.5" x14ac:dyDescent="0.35">
      <c r="A17024" s="104" t="s">
        <v>3704</v>
      </c>
      <c r="B17024" s="1">
        <v>44329</v>
      </c>
      <c r="C17024">
        <v>2</v>
      </c>
    </row>
    <row r="17025" spans="1:3" ht="14.5" x14ac:dyDescent="0.35">
      <c r="A17025" s="104" t="s">
        <v>3397</v>
      </c>
      <c r="B17025" s="1">
        <v>44329</v>
      </c>
      <c r="C17025">
        <v>2</v>
      </c>
    </row>
    <row r="17026" spans="1:3" ht="14.5" x14ac:dyDescent="0.35">
      <c r="A17026" s="104" t="s">
        <v>1438</v>
      </c>
      <c r="B17026" s="1">
        <v>44329</v>
      </c>
      <c r="C17026">
        <v>16</v>
      </c>
    </row>
    <row r="17027" spans="1:3" ht="14.5" x14ac:dyDescent="0.35">
      <c r="A17027" s="104" t="s">
        <v>1570</v>
      </c>
      <c r="B17027" s="1">
        <v>44329</v>
      </c>
      <c r="C17027">
        <v>4</v>
      </c>
    </row>
    <row r="17028" spans="1:3" ht="14.5" x14ac:dyDescent="0.35">
      <c r="A17028" s="104" t="s">
        <v>1547</v>
      </c>
      <c r="B17028" s="1">
        <v>44329</v>
      </c>
      <c r="C17028">
        <v>16</v>
      </c>
    </row>
    <row r="17029" spans="1:3" ht="14.5" x14ac:dyDescent="0.35">
      <c r="A17029" s="104" t="s">
        <v>64</v>
      </c>
      <c r="B17029" s="1">
        <v>44329</v>
      </c>
      <c r="C17029">
        <v>1</v>
      </c>
    </row>
    <row r="17030" spans="1:3" ht="14.5" x14ac:dyDescent="0.35">
      <c r="A17030" s="104" t="s">
        <v>6</v>
      </c>
      <c r="B17030" s="1">
        <v>44329</v>
      </c>
      <c r="C17030">
        <v>1</v>
      </c>
    </row>
    <row r="17031" spans="1:3" ht="14.5" x14ac:dyDescent="0.35">
      <c r="A17031" s="104" t="s">
        <v>2034</v>
      </c>
      <c r="B17031" s="1">
        <v>44329</v>
      </c>
      <c r="C17031">
        <v>8</v>
      </c>
    </row>
    <row r="17032" spans="1:3" ht="14.5" x14ac:dyDescent="0.35">
      <c r="A17032" s="104" t="s">
        <v>1531</v>
      </c>
      <c r="B17032" s="1">
        <v>44329</v>
      </c>
      <c r="C17032">
        <v>32</v>
      </c>
    </row>
    <row r="17033" spans="1:3" ht="14.5" x14ac:dyDescent="0.35">
      <c r="A17033" s="104" t="s">
        <v>1324</v>
      </c>
      <c r="B17033" s="1">
        <v>44329</v>
      </c>
      <c r="C17033">
        <v>124</v>
      </c>
    </row>
    <row r="17034" spans="1:3" ht="14.5" x14ac:dyDescent="0.35">
      <c r="A17034" s="104" t="s">
        <v>1512</v>
      </c>
      <c r="B17034" s="1">
        <v>44329</v>
      </c>
      <c r="C17034">
        <v>1</v>
      </c>
    </row>
    <row r="17035" spans="1:3" ht="14.5" x14ac:dyDescent="0.35">
      <c r="A17035" s="104" t="s">
        <v>3398</v>
      </c>
      <c r="B17035" s="1">
        <v>44329</v>
      </c>
      <c r="C17035">
        <v>3</v>
      </c>
    </row>
    <row r="17036" spans="1:3" ht="14.5" x14ac:dyDescent="0.35">
      <c r="A17036" s="104" t="s">
        <v>2208</v>
      </c>
      <c r="B17036" s="1">
        <v>44329</v>
      </c>
      <c r="C17036">
        <v>1</v>
      </c>
    </row>
    <row r="17037" spans="1:3" ht="14.5" x14ac:dyDescent="0.35">
      <c r="A17037" s="104" t="s">
        <v>3621</v>
      </c>
      <c r="B17037" s="1">
        <v>44329</v>
      </c>
      <c r="C17037">
        <v>3</v>
      </c>
    </row>
    <row r="17038" spans="1:3" ht="14.5" x14ac:dyDescent="0.35">
      <c r="A17038" s="104" t="s">
        <v>4324</v>
      </c>
      <c r="B17038" s="1">
        <v>44329</v>
      </c>
      <c r="C17038">
        <v>5</v>
      </c>
    </row>
    <row r="17039" spans="1:3" ht="14.5" x14ac:dyDescent="0.35">
      <c r="A17039" s="104" t="s">
        <v>4325</v>
      </c>
      <c r="B17039" s="1">
        <v>44329</v>
      </c>
      <c r="C17039">
        <v>3</v>
      </c>
    </row>
    <row r="17040" spans="1:3" ht="14.5" x14ac:dyDescent="0.35">
      <c r="A17040" s="104" t="s">
        <v>3223</v>
      </c>
      <c r="B17040" s="1">
        <v>44329</v>
      </c>
      <c r="C17040">
        <v>4</v>
      </c>
    </row>
    <row r="17041" spans="1:3" ht="14.5" x14ac:dyDescent="0.35">
      <c r="A17041" s="104" t="s">
        <v>1744</v>
      </c>
      <c r="B17041" s="1">
        <v>44329</v>
      </c>
      <c r="C17041">
        <v>300</v>
      </c>
    </row>
    <row r="17042" spans="1:3" ht="14.5" x14ac:dyDescent="0.35">
      <c r="A17042" s="104" t="s">
        <v>1307</v>
      </c>
      <c r="B17042" s="1">
        <v>44329</v>
      </c>
      <c r="C17042">
        <v>2000</v>
      </c>
    </row>
    <row r="17043" spans="1:3" ht="14.5" x14ac:dyDescent="0.35">
      <c r="A17043" s="104" t="s">
        <v>1307</v>
      </c>
      <c r="B17043" s="1">
        <v>44329</v>
      </c>
      <c r="C17043">
        <v>200</v>
      </c>
    </row>
    <row r="17044" spans="1:3" ht="14.5" x14ac:dyDescent="0.35">
      <c r="A17044" s="104" t="s">
        <v>496</v>
      </c>
      <c r="B17044" s="1">
        <v>44329</v>
      </c>
      <c r="C17044">
        <v>240</v>
      </c>
    </row>
    <row r="17045" spans="1:3" ht="14.5" x14ac:dyDescent="0.35">
      <c r="A17045" s="104" t="s">
        <v>1631</v>
      </c>
      <c r="B17045" s="1">
        <v>44329</v>
      </c>
      <c r="C17045">
        <v>400</v>
      </c>
    </row>
    <row r="17046" spans="1:3" ht="14.5" x14ac:dyDescent="0.35">
      <c r="A17046" s="104" t="s">
        <v>1631</v>
      </c>
      <c r="B17046" s="1">
        <v>44329</v>
      </c>
      <c r="C17046">
        <v>200</v>
      </c>
    </row>
    <row r="17047" spans="1:3" ht="14.5" x14ac:dyDescent="0.35">
      <c r="A17047" s="104" t="s">
        <v>1593</v>
      </c>
      <c r="B17047" s="1">
        <v>44329</v>
      </c>
      <c r="C17047">
        <v>100</v>
      </c>
    </row>
    <row r="17048" spans="1:3" ht="14.5" x14ac:dyDescent="0.35">
      <c r="A17048" s="104" t="s">
        <v>1299</v>
      </c>
      <c r="B17048" s="1">
        <v>44329</v>
      </c>
      <c r="C17048">
        <v>1300</v>
      </c>
    </row>
    <row r="17049" spans="1:3" ht="14.5" x14ac:dyDescent="0.35">
      <c r="A17049" s="104" t="s">
        <v>4188</v>
      </c>
      <c r="B17049" s="1">
        <v>44329</v>
      </c>
      <c r="C17049">
        <v>4</v>
      </c>
    </row>
    <row r="17050" spans="1:3" ht="14.5" x14ac:dyDescent="0.35">
      <c r="A17050" s="104" t="s">
        <v>1336</v>
      </c>
      <c r="B17050" s="1">
        <v>44329</v>
      </c>
      <c r="C17050">
        <v>100</v>
      </c>
    </row>
    <row r="17051" spans="1:3" ht="14.5" x14ac:dyDescent="0.35">
      <c r="A17051" s="105" t="s">
        <v>200</v>
      </c>
      <c r="B17051" s="1">
        <v>44329</v>
      </c>
      <c r="C17051">
        <v>1</v>
      </c>
    </row>
    <row r="17052" spans="1:3" ht="14.5" x14ac:dyDescent="0.35">
      <c r="A17052" s="104" t="s">
        <v>4326</v>
      </c>
      <c r="B17052" s="1">
        <v>44329</v>
      </c>
      <c r="C17052">
        <v>8</v>
      </c>
    </row>
    <row r="17053" spans="1:3" ht="14.5" x14ac:dyDescent="0.35">
      <c r="A17053" s="104" t="s">
        <v>1858</v>
      </c>
      <c r="B17053" s="1">
        <v>44329</v>
      </c>
      <c r="C17053">
        <v>500</v>
      </c>
    </row>
    <row r="17054" spans="1:3" ht="14.5" x14ac:dyDescent="0.35">
      <c r="A17054" s="104" t="s">
        <v>1898</v>
      </c>
      <c r="B17054" s="1">
        <v>44329</v>
      </c>
      <c r="C17054">
        <v>100</v>
      </c>
    </row>
    <row r="17055" spans="1:3" ht="14.5" x14ac:dyDescent="0.35">
      <c r="A17055" s="104" t="s">
        <v>1325</v>
      </c>
      <c r="B17055" s="1">
        <v>44329</v>
      </c>
      <c r="C17055">
        <v>1000</v>
      </c>
    </row>
    <row r="17056" spans="1:3" ht="14.5" x14ac:dyDescent="0.35">
      <c r="A17056" s="104" t="s">
        <v>1792</v>
      </c>
      <c r="B17056" s="1">
        <v>44329</v>
      </c>
      <c r="C17056">
        <v>350</v>
      </c>
    </row>
    <row r="17057" spans="1:3" ht="14.5" x14ac:dyDescent="0.35">
      <c r="A17057" s="104" t="s">
        <v>1333</v>
      </c>
      <c r="B17057" s="1">
        <v>44329</v>
      </c>
      <c r="C17057">
        <v>900</v>
      </c>
    </row>
    <row r="17058" spans="1:3" ht="14.5" x14ac:dyDescent="0.35">
      <c r="A17058" s="104" t="s">
        <v>1973</v>
      </c>
      <c r="B17058" s="1">
        <v>44329</v>
      </c>
      <c r="C17058">
        <v>50</v>
      </c>
    </row>
    <row r="17059" spans="1:3" ht="14.5" x14ac:dyDescent="0.35">
      <c r="A17059" s="104" t="s">
        <v>1504</v>
      </c>
      <c r="B17059" s="1">
        <v>44329</v>
      </c>
      <c r="C17059">
        <v>100</v>
      </c>
    </row>
    <row r="17060" spans="1:3" ht="14.5" x14ac:dyDescent="0.35">
      <c r="A17060" s="104" t="s">
        <v>1850</v>
      </c>
      <c r="B17060" s="1">
        <v>44329</v>
      </c>
      <c r="C17060">
        <v>200</v>
      </c>
    </row>
    <row r="17061" spans="1:3" ht="14.5" x14ac:dyDescent="0.35">
      <c r="A17061" s="104" t="s">
        <v>1368</v>
      </c>
      <c r="B17061" s="1">
        <v>44329</v>
      </c>
      <c r="C17061">
        <v>500</v>
      </c>
    </row>
    <row r="17062" spans="1:3" ht="14.5" x14ac:dyDescent="0.35">
      <c r="A17062" s="104" t="s">
        <v>2511</v>
      </c>
      <c r="B17062" s="1">
        <v>44329</v>
      </c>
      <c r="C17062">
        <v>100</v>
      </c>
    </row>
    <row r="17063" spans="1:3" ht="14.5" x14ac:dyDescent="0.35">
      <c r="A17063" s="104" t="s">
        <v>1519</v>
      </c>
      <c r="B17063" s="1">
        <v>44329</v>
      </c>
      <c r="C17063">
        <v>1500</v>
      </c>
    </row>
    <row r="17064" spans="1:3" ht="14.5" x14ac:dyDescent="0.35">
      <c r="A17064" s="104" t="s">
        <v>1740</v>
      </c>
      <c r="B17064" s="1">
        <v>44329</v>
      </c>
      <c r="C17064">
        <v>200</v>
      </c>
    </row>
    <row r="17065" spans="1:3" ht="14.5" x14ac:dyDescent="0.35">
      <c r="A17065" s="104" t="s">
        <v>1279</v>
      </c>
      <c r="B17065" s="1">
        <v>44329</v>
      </c>
      <c r="C17065">
        <v>1300</v>
      </c>
    </row>
    <row r="17066" spans="1:3" ht="14.5" x14ac:dyDescent="0.35">
      <c r="A17066" s="104" t="s">
        <v>3146</v>
      </c>
      <c r="B17066" s="1">
        <v>44329</v>
      </c>
      <c r="C17066">
        <v>2</v>
      </c>
    </row>
    <row r="17067" spans="1:3" ht="14.5" x14ac:dyDescent="0.35">
      <c r="A17067" s="104" t="s">
        <v>18</v>
      </c>
      <c r="B17067" s="1">
        <v>44329</v>
      </c>
      <c r="C17067">
        <v>1</v>
      </c>
    </row>
    <row r="17068" spans="1:3" ht="14.5" x14ac:dyDescent="0.35">
      <c r="A17068" s="104" t="s">
        <v>1450</v>
      </c>
      <c r="B17068" s="1">
        <v>44329</v>
      </c>
      <c r="C17068">
        <v>16</v>
      </c>
    </row>
    <row r="17069" spans="1:3" ht="14.5" x14ac:dyDescent="0.35">
      <c r="A17069" s="104" t="s">
        <v>1675</v>
      </c>
      <c r="B17069" s="1">
        <v>44329</v>
      </c>
      <c r="C17069">
        <v>32</v>
      </c>
    </row>
    <row r="17070" spans="1:3" ht="14.5" x14ac:dyDescent="0.35">
      <c r="A17070" s="104" t="s">
        <v>3395</v>
      </c>
      <c r="B17070" s="1">
        <v>44329</v>
      </c>
      <c r="C17070">
        <v>6</v>
      </c>
    </row>
    <row r="17071" spans="1:3" ht="14.5" x14ac:dyDescent="0.35">
      <c r="A17071" s="104" t="s">
        <v>499</v>
      </c>
      <c r="B17071" s="1">
        <v>44329</v>
      </c>
      <c r="C17071">
        <v>8</v>
      </c>
    </row>
    <row r="17072" spans="1:3" ht="14.5" x14ac:dyDescent="0.35">
      <c r="A17072" s="104" t="s">
        <v>475</v>
      </c>
      <c r="B17072" s="1">
        <v>44329</v>
      </c>
      <c r="C17072">
        <v>8</v>
      </c>
    </row>
    <row r="17073" spans="1:3" ht="14.5" x14ac:dyDescent="0.35">
      <c r="A17073" s="104" t="s">
        <v>2285</v>
      </c>
      <c r="B17073" s="1">
        <v>44329</v>
      </c>
      <c r="C17073">
        <v>16</v>
      </c>
    </row>
    <row r="17074" spans="1:3" ht="14.5" x14ac:dyDescent="0.35">
      <c r="A17074" s="104" t="s">
        <v>3392</v>
      </c>
      <c r="B17074" s="1">
        <v>44329</v>
      </c>
      <c r="C17074">
        <v>6</v>
      </c>
    </row>
    <row r="17075" spans="1:3" ht="14.5" x14ac:dyDescent="0.35">
      <c r="A17075" s="104" t="s">
        <v>1964</v>
      </c>
      <c r="B17075" s="1">
        <v>44329</v>
      </c>
      <c r="C17075">
        <v>14</v>
      </c>
    </row>
    <row r="17076" spans="1:3" ht="14.5" x14ac:dyDescent="0.35">
      <c r="A17076" s="104" t="s">
        <v>2568</v>
      </c>
      <c r="B17076" s="1">
        <v>44329</v>
      </c>
      <c r="C17076">
        <v>6</v>
      </c>
    </row>
    <row r="17077" spans="1:3" ht="14.5" x14ac:dyDescent="0.35">
      <c r="A17077" s="104" t="s">
        <v>2740</v>
      </c>
      <c r="B17077" s="1">
        <v>44329</v>
      </c>
      <c r="C17077">
        <v>4</v>
      </c>
    </row>
    <row r="17078" spans="1:3" ht="14.5" x14ac:dyDescent="0.35">
      <c r="A17078" s="104" t="s">
        <v>1491</v>
      </c>
      <c r="B17078" s="1">
        <v>44329</v>
      </c>
      <c r="C17078">
        <v>64</v>
      </c>
    </row>
    <row r="17079" spans="1:3" ht="14.5" x14ac:dyDescent="0.35">
      <c r="A17079" s="104" t="s">
        <v>1586</v>
      </c>
      <c r="B17079" s="1">
        <v>44329</v>
      </c>
      <c r="C17079">
        <v>8</v>
      </c>
    </row>
    <row r="17080" spans="1:3" ht="14.5" x14ac:dyDescent="0.35">
      <c r="A17080" s="104" t="s">
        <v>1862</v>
      </c>
      <c r="B17080" s="1">
        <v>44329</v>
      </c>
      <c r="C17080">
        <v>8</v>
      </c>
    </row>
    <row r="17081" spans="1:3" ht="14.5" x14ac:dyDescent="0.35">
      <c r="A17081" s="104" t="s">
        <v>1864</v>
      </c>
      <c r="B17081" s="1">
        <v>44329</v>
      </c>
      <c r="C17081">
        <v>8</v>
      </c>
    </row>
    <row r="17082" spans="1:3" ht="14.5" x14ac:dyDescent="0.35">
      <c r="A17082" s="104" t="s">
        <v>1809</v>
      </c>
      <c r="B17082" s="1">
        <v>44329</v>
      </c>
      <c r="C17082">
        <v>12</v>
      </c>
    </row>
    <row r="17083" spans="1:3" ht="14.5" x14ac:dyDescent="0.35">
      <c r="A17083" s="104" t="s">
        <v>1442</v>
      </c>
      <c r="B17083" s="1">
        <v>44329</v>
      </c>
      <c r="C17083">
        <v>16</v>
      </c>
    </row>
    <row r="17084" spans="1:3" ht="14.5" x14ac:dyDescent="0.35">
      <c r="A17084" s="104" t="s">
        <v>1445</v>
      </c>
      <c r="B17084" s="1">
        <v>44329</v>
      </c>
      <c r="C17084">
        <v>12</v>
      </c>
    </row>
    <row r="17085" spans="1:3" ht="14.5" x14ac:dyDescent="0.35">
      <c r="A17085" s="104" t="s">
        <v>1547</v>
      </c>
      <c r="B17085" s="1">
        <v>44329</v>
      </c>
      <c r="C17085">
        <v>16</v>
      </c>
    </row>
    <row r="17086" spans="1:3" ht="14.5" x14ac:dyDescent="0.35">
      <c r="A17086" s="104" t="s">
        <v>1659</v>
      </c>
      <c r="B17086" s="1">
        <v>44329</v>
      </c>
      <c r="C17086">
        <v>8</v>
      </c>
    </row>
    <row r="17087" spans="1:3" ht="14.5" x14ac:dyDescent="0.35">
      <c r="A17087" s="104" t="s">
        <v>1679</v>
      </c>
      <c r="B17087" s="1">
        <v>44329</v>
      </c>
      <c r="C17087">
        <v>8</v>
      </c>
    </row>
    <row r="17088" spans="1:3" ht="14.5" x14ac:dyDescent="0.35">
      <c r="A17088" s="104" t="s">
        <v>4172</v>
      </c>
      <c r="B17088" s="1">
        <v>44329</v>
      </c>
      <c r="C17088">
        <v>2</v>
      </c>
    </row>
    <row r="17089" spans="1:3" ht="14.5" x14ac:dyDescent="0.35">
      <c r="A17089" s="104" t="s">
        <v>1455</v>
      </c>
      <c r="B17089" s="1">
        <v>44329</v>
      </c>
      <c r="C17089">
        <v>400</v>
      </c>
    </row>
    <row r="17090" spans="1:3" ht="14.5" x14ac:dyDescent="0.35">
      <c r="A17090" s="104" t="s">
        <v>1826</v>
      </c>
      <c r="B17090" s="1">
        <v>44329</v>
      </c>
      <c r="C17090">
        <v>16</v>
      </c>
    </row>
    <row r="17091" spans="1:3" ht="14.5" x14ac:dyDescent="0.35">
      <c r="A17091" s="104" t="s">
        <v>1646</v>
      </c>
      <c r="B17091" s="1">
        <v>44329</v>
      </c>
      <c r="C17091">
        <v>12</v>
      </c>
    </row>
    <row r="17092" spans="1:3" ht="14.5" x14ac:dyDescent="0.35">
      <c r="A17092" s="104" t="s">
        <v>1346</v>
      </c>
      <c r="B17092" s="1">
        <v>44329</v>
      </c>
      <c r="C17092">
        <v>128</v>
      </c>
    </row>
    <row r="17093" spans="1:3" ht="14.5" x14ac:dyDescent="0.35">
      <c r="A17093" s="104" t="s">
        <v>1468</v>
      </c>
      <c r="B17093" s="1">
        <v>44329</v>
      </c>
      <c r="C17093">
        <v>2</v>
      </c>
    </row>
    <row r="17094" spans="1:3" ht="14.5" x14ac:dyDescent="0.35">
      <c r="A17094" s="104" t="s">
        <v>1466</v>
      </c>
      <c r="B17094" s="1">
        <v>44329</v>
      </c>
      <c r="C17094">
        <v>2</v>
      </c>
    </row>
    <row r="17095" spans="1:3" ht="14.5" x14ac:dyDescent="0.35">
      <c r="A17095" s="104" t="s">
        <v>1314</v>
      </c>
      <c r="B17095" s="1">
        <v>44329</v>
      </c>
      <c r="C17095">
        <v>100</v>
      </c>
    </row>
    <row r="17096" spans="1:3" ht="14.5" x14ac:dyDescent="0.35">
      <c r="A17096" s="104" t="s">
        <v>1279</v>
      </c>
      <c r="B17096" s="1">
        <v>44329</v>
      </c>
      <c r="C17096">
        <v>100</v>
      </c>
    </row>
    <row r="17097" spans="1:3" ht="14.5" x14ac:dyDescent="0.35">
      <c r="A17097" s="104" t="s">
        <v>1316</v>
      </c>
      <c r="B17097" s="1">
        <v>44329</v>
      </c>
      <c r="C17097">
        <v>200</v>
      </c>
    </row>
    <row r="17098" spans="1:3" ht="14.5" x14ac:dyDescent="0.35">
      <c r="A17098" s="105" t="s">
        <v>155</v>
      </c>
      <c r="B17098" s="1">
        <v>44329</v>
      </c>
      <c r="C17098">
        <v>1</v>
      </c>
    </row>
    <row r="17099" spans="1:3" ht="14.5" x14ac:dyDescent="0.35">
      <c r="A17099" s="104" t="s">
        <v>1650</v>
      </c>
      <c r="B17099" s="1">
        <v>44329</v>
      </c>
      <c r="C17099">
        <v>100</v>
      </c>
    </row>
    <row r="17100" spans="1:3" ht="14.5" x14ac:dyDescent="0.35">
      <c r="A17100" s="104" t="s">
        <v>4327</v>
      </c>
      <c r="B17100" s="1">
        <v>44329</v>
      </c>
      <c r="C17100">
        <v>40</v>
      </c>
    </row>
    <row r="17101" spans="1:3" ht="14.5" x14ac:dyDescent="0.35">
      <c r="A17101" s="104" t="s">
        <v>2033</v>
      </c>
      <c r="B17101" s="1">
        <v>44329</v>
      </c>
      <c r="C17101">
        <v>1</v>
      </c>
    </row>
    <row r="17102" spans="1:3" ht="14.5" x14ac:dyDescent="0.35">
      <c r="A17102" s="104" t="s">
        <v>2791</v>
      </c>
      <c r="B17102" s="1">
        <v>44329</v>
      </c>
      <c r="C17102">
        <v>16</v>
      </c>
    </row>
    <row r="17103" spans="1:3" ht="14.5" x14ac:dyDescent="0.35">
      <c r="A17103" s="104" t="s">
        <v>1664</v>
      </c>
      <c r="B17103" s="1">
        <v>44329</v>
      </c>
      <c r="C17103">
        <v>100</v>
      </c>
    </row>
    <row r="17104" spans="1:3" ht="14.5" x14ac:dyDescent="0.35">
      <c r="A17104" s="104" t="s">
        <v>2024</v>
      </c>
      <c r="B17104" s="1">
        <v>44329</v>
      </c>
      <c r="C17104">
        <v>30</v>
      </c>
    </row>
    <row r="17105" spans="1:3" ht="14.5" x14ac:dyDescent="0.35">
      <c r="A17105" s="104" t="s">
        <v>1710</v>
      </c>
      <c r="B17105" s="1">
        <v>44329</v>
      </c>
      <c r="C17105">
        <v>12</v>
      </c>
    </row>
    <row r="17106" spans="1:3" ht="14.5" x14ac:dyDescent="0.35">
      <c r="A17106" s="104" t="s">
        <v>1928</v>
      </c>
      <c r="B17106" s="1">
        <v>44329</v>
      </c>
      <c r="C17106">
        <v>24</v>
      </c>
    </row>
    <row r="17107" spans="1:3" ht="14.5" x14ac:dyDescent="0.35">
      <c r="A17107" s="104" t="s">
        <v>1346</v>
      </c>
      <c r="B17107" s="1">
        <v>44329</v>
      </c>
      <c r="C17107">
        <v>80</v>
      </c>
    </row>
    <row r="17108" spans="1:3" ht="14.5" x14ac:dyDescent="0.35">
      <c r="A17108" s="104" t="s">
        <v>3790</v>
      </c>
      <c r="B17108" s="1">
        <v>44329</v>
      </c>
      <c r="C17108">
        <v>24</v>
      </c>
    </row>
    <row r="17109" spans="1:3" ht="14.5" x14ac:dyDescent="0.35">
      <c r="A17109" s="104" t="s">
        <v>1587</v>
      </c>
      <c r="B17109" s="1">
        <v>44329</v>
      </c>
      <c r="C17109">
        <v>1</v>
      </c>
    </row>
    <row r="17110" spans="1:3" ht="14.5" x14ac:dyDescent="0.35">
      <c r="A17110" s="104" t="s">
        <v>1680</v>
      </c>
      <c r="B17110" s="1">
        <v>44330</v>
      </c>
      <c r="C17110">
        <v>24</v>
      </c>
    </row>
    <row r="17111" spans="1:3" ht="14.5" x14ac:dyDescent="0.35">
      <c r="A17111" s="104" t="s">
        <v>2747</v>
      </c>
      <c r="B17111" s="1">
        <v>44330</v>
      </c>
      <c r="C17111">
        <v>8</v>
      </c>
    </row>
    <row r="17112" spans="1:3" ht="14.5" x14ac:dyDescent="0.35">
      <c r="A17112" s="104" t="s">
        <v>1491</v>
      </c>
      <c r="B17112" s="1">
        <v>44330</v>
      </c>
      <c r="C17112">
        <v>16</v>
      </c>
    </row>
    <row r="17113" spans="1:3" ht="14.5" x14ac:dyDescent="0.35">
      <c r="A17113" s="104" t="s">
        <v>2161</v>
      </c>
      <c r="B17113" s="1">
        <v>44330</v>
      </c>
      <c r="C17113">
        <v>8</v>
      </c>
    </row>
    <row r="17114" spans="1:3" ht="14.5" x14ac:dyDescent="0.35">
      <c r="A17114" s="104" t="s">
        <v>1586</v>
      </c>
      <c r="B17114" s="1">
        <v>44330</v>
      </c>
      <c r="C17114">
        <v>24</v>
      </c>
    </row>
    <row r="17115" spans="1:3" ht="14.5" x14ac:dyDescent="0.35">
      <c r="A17115" s="104" t="s">
        <v>2016</v>
      </c>
      <c r="B17115" s="1">
        <v>44330</v>
      </c>
      <c r="C17115">
        <v>12</v>
      </c>
    </row>
    <row r="17116" spans="1:3" ht="14.5" x14ac:dyDescent="0.35">
      <c r="A17116" s="104" t="s">
        <v>1442</v>
      </c>
      <c r="B17116" s="1">
        <v>44330</v>
      </c>
      <c r="C17116">
        <v>16</v>
      </c>
    </row>
    <row r="17117" spans="1:3" ht="14.5" x14ac:dyDescent="0.35">
      <c r="A17117" s="104" t="s">
        <v>1444</v>
      </c>
      <c r="B17117" s="1">
        <v>44330</v>
      </c>
      <c r="C17117">
        <v>16</v>
      </c>
    </row>
    <row r="17118" spans="1:3" ht="14.5" x14ac:dyDescent="0.35">
      <c r="A17118" s="104" t="s">
        <v>1445</v>
      </c>
      <c r="B17118" s="1">
        <v>44330</v>
      </c>
      <c r="C17118">
        <v>24</v>
      </c>
    </row>
    <row r="17119" spans="1:3" ht="14.5" x14ac:dyDescent="0.35">
      <c r="A17119" s="104" t="s">
        <v>1570</v>
      </c>
      <c r="B17119" s="1">
        <v>44330</v>
      </c>
      <c r="C17119">
        <v>12</v>
      </c>
    </row>
    <row r="17120" spans="1:3" ht="14.5" x14ac:dyDescent="0.35">
      <c r="A17120" s="104" t="s">
        <v>2041</v>
      </c>
      <c r="B17120" s="1">
        <v>44330</v>
      </c>
      <c r="C17120">
        <v>8</v>
      </c>
    </row>
    <row r="17121" spans="1:3" ht="14.5" x14ac:dyDescent="0.35">
      <c r="A17121" s="104" t="s">
        <v>1421</v>
      </c>
      <c r="B17121" s="1">
        <v>44330</v>
      </c>
      <c r="C17121">
        <v>144</v>
      </c>
    </row>
    <row r="17122" spans="1:3" ht="14.5" x14ac:dyDescent="0.35">
      <c r="A17122" s="104" t="s">
        <v>1659</v>
      </c>
      <c r="B17122" s="1">
        <v>44330</v>
      </c>
      <c r="C17122">
        <v>24</v>
      </c>
    </row>
    <row r="17123" spans="1:3" ht="14.5" x14ac:dyDescent="0.35">
      <c r="A17123" s="104" t="s">
        <v>1679</v>
      </c>
      <c r="B17123" s="1">
        <v>44330</v>
      </c>
      <c r="C17123">
        <v>24</v>
      </c>
    </row>
    <row r="17124" spans="1:3" ht="14.5" x14ac:dyDescent="0.35">
      <c r="A17124" s="104" t="s">
        <v>64</v>
      </c>
      <c r="B17124" s="1">
        <v>44330</v>
      </c>
      <c r="C17124">
        <v>1</v>
      </c>
    </row>
    <row r="17125" spans="1:3" ht="14.5" x14ac:dyDescent="0.35">
      <c r="A17125" s="104" t="s">
        <v>1531</v>
      </c>
      <c r="B17125" s="1">
        <v>44330</v>
      </c>
      <c r="C17125">
        <v>16</v>
      </c>
    </row>
    <row r="17126" spans="1:3" ht="14.5" x14ac:dyDescent="0.35">
      <c r="A17126" s="104" t="s">
        <v>1346</v>
      </c>
      <c r="B17126" s="1">
        <v>44330</v>
      </c>
      <c r="C17126">
        <v>96</v>
      </c>
    </row>
    <row r="17127" spans="1:3" ht="14.5" x14ac:dyDescent="0.35">
      <c r="A17127" s="104" t="s">
        <v>1314</v>
      </c>
      <c r="B17127" s="1">
        <v>44330</v>
      </c>
      <c r="C17127">
        <v>100</v>
      </c>
    </row>
    <row r="17128" spans="1:3" ht="14.5" x14ac:dyDescent="0.35">
      <c r="A17128" s="104" t="s">
        <v>2591</v>
      </c>
      <c r="B17128" s="1">
        <v>44330</v>
      </c>
      <c r="C17128">
        <v>3</v>
      </c>
    </row>
    <row r="17129" spans="1:3" ht="14.5" x14ac:dyDescent="0.35">
      <c r="A17129" s="104" t="s">
        <v>3118</v>
      </c>
      <c r="B17129" s="1">
        <v>44330</v>
      </c>
      <c r="C17129">
        <v>1</v>
      </c>
    </row>
    <row r="17130" spans="1:3" ht="14.5" x14ac:dyDescent="0.35">
      <c r="A17130" s="104" t="s">
        <v>1480</v>
      </c>
      <c r="B17130" s="1">
        <v>44330</v>
      </c>
      <c r="C17130">
        <v>4</v>
      </c>
    </row>
    <row r="17131" spans="1:3" ht="14.5" x14ac:dyDescent="0.35">
      <c r="A17131" s="104" t="s">
        <v>1908</v>
      </c>
      <c r="B17131" s="1">
        <v>44330</v>
      </c>
      <c r="C17131">
        <v>12</v>
      </c>
    </row>
    <row r="17132" spans="1:3" ht="14.5" x14ac:dyDescent="0.35">
      <c r="A17132" s="104" t="s">
        <v>3064</v>
      </c>
      <c r="B17132" s="1">
        <v>44330</v>
      </c>
      <c r="C17132">
        <v>1</v>
      </c>
    </row>
    <row r="17133" spans="1:3" ht="14.5" x14ac:dyDescent="0.35">
      <c r="A17133" s="104" t="s">
        <v>2322</v>
      </c>
      <c r="B17133" s="1">
        <v>44330</v>
      </c>
      <c r="C17133">
        <v>2</v>
      </c>
    </row>
    <row r="17134" spans="1:3" ht="14.5" x14ac:dyDescent="0.35">
      <c r="A17134" s="104" t="s">
        <v>2323</v>
      </c>
      <c r="B17134" s="1">
        <v>44330</v>
      </c>
      <c r="C17134">
        <v>2</v>
      </c>
    </row>
    <row r="17135" spans="1:3" ht="14.5" x14ac:dyDescent="0.35">
      <c r="A17135" s="104" t="s">
        <v>122</v>
      </c>
      <c r="B17135" s="1">
        <v>44330</v>
      </c>
      <c r="C17135">
        <v>1</v>
      </c>
    </row>
    <row r="17136" spans="1:3" ht="14.5" x14ac:dyDescent="0.35">
      <c r="A17136" s="104" t="s">
        <v>35</v>
      </c>
      <c r="B17136" s="1">
        <v>44330</v>
      </c>
      <c r="C17136">
        <v>1</v>
      </c>
    </row>
    <row r="17137" spans="1:3" ht="14.5" x14ac:dyDescent="0.35">
      <c r="A17137" s="104" t="s">
        <v>109</v>
      </c>
      <c r="B17137" s="1">
        <v>44330</v>
      </c>
      <c r="C17137">
        <v>1</v>
      </c>
    </row>
    <row r="17138" spans="1:3" ht="14.5" x14ac:dyDescent="0.35">
      <c r="A17138" s="104" t="s">
        <v>109</v>
      </c>
      <c r="B17138" s="1">
        <v>44330</v>
      </c>
      <c r="C17138">
        <v>1</v>
      </c>
    </row>
    <row r="17139" spans="1:3" ht="14.5" x14ac:dyDescent="0.35">
      <c r="A17139" s="104" t="s">
        <v>126</v>
      </c>
      <c r="B17139" s="1">
        <v>44330</v>
      </c>
      <c r="C17139">
        <v>1</v>
      </c>
    </row>
    <row r="17140" spans="1:3" ht="14.5" x14ac:dyDescent="0.35">
      <c r="A17140" s="104" t="s">
        <v>2237</v>
      </c>
      <c r="B17140" s="1">
        <v>44330</v>
      </c>
      <c r="C17140">
        <v>50</v>
      </c>
    </row>
    <row r="17141" spans="1:3" ht="14.5" x14ac:dyDescent="0.35">
      <c r="A17141" s="104" t="s">
        <v>2325</v>
      </c>
      <c r="B17141" s="1">
        <v>44330</v>
      </c>
      <c r="C17141">
        <v>8</v>
      </c>
    </row>
    <row r="17142" spans="1:3" ht="14.5" x14ac:dyDescent="0.35">
      <c r="A17142" s="104" t="s">
        <v>1358</v>
      </c>
      <c r="B17142" s="1">
        <v>44330</v>
      </c>
      <c r="C17142">
        <v>4</v>
      </c>
    </row>
    <row r="17143" spans="1:3" ht="14.5" x14ac:dyDescent="0.35">
      <c r="A17143" s="104" t="s">
        <v>476</v>
      </c>
      <c r="B17143" s="1">
        <v>44330</v>
      </c>
      <c r="C17143">
        <v>4</v>
      </c>
    </row>
    <row r="17144" spans="1:3" ht="14.5" x14ac:dyDescent="0.35">
      <c r="A17144" s="104" t="s">
        <v>258</v>
      </c>
      <c r="B17144" s="1">
        <v>44330</v>
      </c>
      <c r="C17144">
        <v>12</v>
      </c>
    </row>
    <row r="17145" spans="1:3" ht="14.5" x14ac:dyDescent="0.35">
      <c r="A17145" s="104" t="s">
        <v>152</v>
      </c>
      <c r="B17145" s="1">
        <v>44330</v>
      </c>
      <c r="C17145">
        <v>8</v>
      </c>
    </row>
    <row r="17146" spans="1:3" ht="14.5" x14ac:dyDescent="0.35">
      <c r="A17146" s="104" t="s">
        <v>167</v>
      </c>
      <c r="B17146" s="1">
        <v>44330</v>
      </c>
      <c r="C17146">
        <v>8</v>
      </c>
    </row>
    <row r="17147" spans="1:3" ht="14.5" x14ac:dyDescent="0.35">
      <c r="A17147" s="104" t="s">
        <v>21</v>
      </c>
      <c r="B17147" s="1">
        <v>44330</v>
      </c>
      <c r="C17147">
        <v>8</v>
      </c>
    </row>
    <row r="17148" spans="1:3" ht="14.5" x14ac:dyDescent="0.35">
      <c r="A17148" s="104" t="s">
        <v>21</v>
      </c>
      <c r="B17148" s="1">
        <v>44330</v>
      </c>
      <c r="C17148">
        <v>16</v>
      </c>
    </row>
    <row r="17149" spans="1:3" ht="14.5" x14ac:dyDescent="0.35">
      <c r="A17149" s="104" t="s">
        <v>477</v>
      </c>
      <c r="B17149" s="1">
        <v>44330</v>
      </c>
      <c r="C17149">
        <v>4</v>
      </c>
    </row>
    <row r="17150" spans="1:3" ht="14.5" x14ac:dyDescent="0.35">
      <c r="A17150" s="104" t="s">
        <v>1435</v>
      </c>
      <c r="B17150" s="1">
        <v>44330</v>
      </c>
      <c r="C17150">
        <v>100</v>
      </c>
    </row>
    <row r="17151" spans="1:3" ht="14.5" x14ac:dyDescent="0.35">
      <c r="A17151" s="104" t="s">
        <v>2823</v>
      </c>
      <c r="B17151" s="1">
        <v>44330</v>
      </c>
      <c r="C17151">
        <v>16</v>
      </c>
    </row>
    <row r="17152" spans="1:3" ht="14.5" x14ac:dyDescent="0.35">
      <c r="A17152" s="104" t="s">
        <v>1709</v>
      </c>
      <c r="B17152" s="1">
        <v>44330</v>
      </c>
      <c r="C17152">
        <v>16</v>
      </c>
    </row>
    <row r="17153" spans="1:3" ht="14.5" x14ac:dyDescent="0.35">
      <c r="A17153" s="104" t="s">
        <v>1733</v>
      </c>
      <c r="B17153" s="1">
        <v>44330</v>
      </c>
      <c r="C17153">
        <v>100</v>
      </c>
    </row>
    <row r="17154" spans="1:3" ht="14.5" x14ac:dyDescent="0.35">
      <c r="A17154" s="104" t="s">
        <v>2649</v>
      </c>
      <c r="B17154" s="1">
        <v>44330</v>
      </c>
      <c r="C17154">
        <v>8</v>
      </c>
    </row>
    <row r="17155" spans="1:3" ht="14.5" x14ac:dyDescent="0.35">
      <c r="A17155" s="104" t="s">
        <v>3794</v>
      </c>
      <c r="B17155" s="1">
        <v>44330</v>
      </c>
      <c r="C17155">
        <v>4</v>
      </c>
    </row>
    <row r="17156" spans="1:3" ht="14.5" x14ac:dyDescent="0.35">
      <c r="A17156" s="104" t="s">
        <v>1927</v>
      </c>
      <c r="B17156" s="1">
        <v>44330</v>
      </c>
      <c r="C17156">
        <v>48</v>
      </c>
    </row>
    <row r="17157" spans="1:3" ht="14.5" x14ac:dyDescent="0.35">
      <c r="A17157" s="104" t="s">
        <v>2498</v>
      </c>
      <c r="B17157" s="1">
        <v>44330</v>
      </c>
      <c r="C17157">
        <v>4</v>
      </c>
    </row>
    <row r="17158" spans="1:3" ht="14.5" x14ac:dyDescent="0.35">
      <c r="A17158" s="104" t="s">
        <v>478</v>
      </c>
      <c r="B17158" s="1">
        <v>44330</v>
      </c>
      <c r="C17158">
        <v>8</v>
      </c>
    </row>
    <row r="17159" spans="1:3" ht="14.5" x14ac:dyDescent="0.35">
      <c r="A17159" s="104" t="s">
        <v>78</v>
      </c>
      <c r="B17159" s="1">
        <v>44330</v>
      </c>
      <c r="C17159">
        <v>12</v>
      </c>
    </row>
    <row r="17160" spans="1:3" ht="14.5" x14ac:dyDescent="0.35">
      <c r="A17160" s="104" t="s">
        <v>175</v>
      </c>
      <c r="B17160" s="1">
        <v>44330</v>
      </c>
      <c r="C17160">
        <v>4</v>
      </c>
    </row>
    <row r="17161" spans="1:3" ht="14.5" x14ac:dyDescent="0.35">
      <c r="A17161" s="104" t="s">
        <v>1696</v>
      </c>
      <c r="B17161" s="1">
        <v>44330</v>
      </c>
      <c r="C17161">
        <v>25</v>
      </c>
    </row>
    <row r="17162" spans="1:3" ht="14.5" x14ac:dyDescent="0.35">
      <c r="A17162" s="104" t="s">
        <v>177</v>
      </c>
      <c r="B17162" s="1">
        <v>44330</v>
      </c>
      <c r="C17162">
        <v>8</v>
      </c>
    </row>
    <row r="17163" spans="1:3" ht="14.5" x14ac:dyDescent="0.35">
      <c r="A17163" s="104" t="s">
        <v>282</v>
      </c>
      <c r="B17163" s="1">
        <v>44330</v>
      </c>
      <c r="C17163">
        <v>116</v>
      </c>
    </row>
    <row r="17164" spans="1:3" ht="14.5" x14ac:dyDescent="0.35">
      <c r="A17164" s="104" t="s">
        <v>1405</v>
      </c>
      <c r="B17164" s="1">
        <v>44330</v>
      </c>
      <c r="C17164">
        <v>4</v>
      </c>
    </row>
    <row r="17165" spans="1:3" ht="14.5" x14ac:dyDescent="0.35">
      <c r="A17165" s="104" t="s">
        <v>1405</v>
      </c>
      <c r="B17165" s="1">
        <v>44330</v>
      </c>
      <c r="C17165">
        <v>4</v>
      </c>
    </row>
    <row r="17166" spans="1:3" ht="14.5" x14ac:dyDescent="0.35">
      <c r="A17166" s="104" t="s">
        <v>1405</v>
      </c>
      <c r="B17166" s="1">
        <v>44330</v>
      </c>
      <c r="C17166">
        <v>16</v>
      </c>
    </row>
    <row r="17167" spans="1:3" ht="14.5" x14ac:dyDescent="0.35">
      <c r="A17167" s="104" t="s">
        <v>1762</v>
      </c>
      <c r="B17167" s="1">
        <v>44330</v>
      </c>
      <c r="C17167">
        <v>24</v>
      </c>
    </row>
    <row r="17168" spans="1:3" ht="14.5" x14ac:dyDescent="0.35">
      <c r="A17168" s="104" t="s">
        <v>1716</v>
      </c>
      <c r="B17168" s="1">
        <v>44330</v>
      </c>
      <c r="C17168">
        <v>24</v>
      </c>
    </row>
    <row r="17169" spans="1:3" ht="14.5" x14ac:dyDescent="0.35">
      <c r="A17169" s="104" t="s">
        <v>2958</v>
      </c>
      <c r="B17169" s="1">
        <v>44330</v>
      </c>
      <c r="C17169">
        <v>8</v>
      </c>
    </row>
    <row r="17170" spans="1:3" ht="14.5" x14ac:dyDescent="0.35">
      <c r="A17170" s="104" t="s">
        <v>2957</v>
      </c>
      <c r="B17170" s="1">
        <v>44330</v>
      </c>
      <c r="C17170">
        <v>8</v>
      </c>
    </row>
    <row r="17171" spans="1:3" ht="14.5" x14ac:dyDescent="0.35">
      <c r="A17171" s="104" t="s">
        <v>1964</v>
      </c>
      <c r="B17171" s="1">
        <v>44330</v>
      </c>
      <c r="C17171">
        <v>10</v>
      </c>
    </row>
    <row r="17172" spans="1:3" ht="14.5" x14ac:dyDescent="0.35">
      <c r="A17172" s="104" t="s">
        <v>2963</v>
      </c>
      <c r="B17172" s="1">
        <v>44330</v>
      </c>
      <c r="C17172">
        <v>8</v>
      </c>
    </row>
    <row r="17173" spans="1:3" ht="14.5" x14ac:dyDescent="0.35">
      <c r="A17173" s="104" t="s">
        <v>2060</v>
      </c>
      <c r="B17173" s="1">
        <v>44330</v>
      </c>
      <c r="C17173">
        <v>2</v>
      </c>
    </row>
    <row r="17174" spans="1:3" ht="14.5" x14ac:dyDescent="0.35">
      <c r="A17174" s="104" t="s">
        <v>2849</v>
      </c>
      <c r="B17174" s="1">
        <v>44330</v>
      </c>
      <c r="C17174">
        <v>2</v>
      </c>
    </row>
    <row r="17175" spans="1:3" ht="14.5" x14ac:dyDescent="0.35">
      <c r="A17175" s="104" t="s">
        <v>1943</v>
      </c>
      <c r="B17175" s="1">
        <v>44330</v>
      </c>
      <c r="C17175">
        <v>2</v>
      </c>
    </row>
    <row r="17176" spans="1:3" ht="14.5" x14ac:dyDescent="0.35">
      <c r="A17176" s="104" t="s">
        <v>3329</v>
      </c>
      <c r="B17176" s="1">
        <v>44330</v>
      </c>
      <c r="C17176">
        <v>2</v>
      </c>
    </row>
    <row r="17177" spans="1:3" ht="14.5" x14ac:dyDescent="0.35">
      <c r="A17177" s="104" t="s">
        <v>4328</v>
      </c>
      <c r="B17177" s="1">
        <v>44330</v>
      </c>
      <c r="C17177">
        <v>2</v>
      </c>
    </row>
    <row r="17178" spans="1:3" ht="14.5" x14ac:dyDescent="0.35">
      <c r="A17178" s="104" t="s">
        <v>2673</v>
      </c>
      <c r="B17178" s="1">
        <v>44330</v>
      </c>
      <c r="C17178">
        <v>8</v>
      </c>
    </row>
    <row r="17179" spans="1:3" ht="14.5" x14ac:dyDescent="0.35">
      <c r="A17179" s="104" t="s">
        <v>3175</v>
      </c>
      <c r="B17179" s="1">
        <v>44330</v>
      </c>
      <c r="C17179">
        <v>2</v>
      </c>
    </row>
    <row r="17180" spans="1:3" ht="14.5" x14ac:dyDescent="0.35">
      <c r="A17180" s="104" t="s">
        <v>4290</v>
      </c>
      <c r="B17180" s="1">
        <v>44330</v>
      </c>
      <c r="C17180">
        <v>4</v>
      </c>
    </row>
    <row r="17181" spans="1:3" ht="14.5" x14ac:dyDescent="0.35">
      <c r="A17181" s="104" t="s">
        <v>4329</v>
      </c>
      <c r="B17181" s="1">
        <v>44330</v>
      </c>
      <c r="C17181">
        <v>6</v>
      </c>
    </row>
    <row r="17182" spans="1:3" ht="14.5" x14ac:dyDescent="0.35">
      <c r="A17182" s="104" t="s">
        <v>3152</v>
      </c>
      <c r="B17182" s="1">
        <v>44330</v>
      </c>
      <c r="C17182">
        <v>2</v>
      </c>
    </row>
    <row r="17183" spans="1:3" ht="14.5" x14ac:dyDescent="0.35">
      <c r="A17183" s="104" t="s">
        <v>3152</v>
      </c>
      <c r="B17183" s="1">
        <v>44330</v>
      </c>
      <c r="C17183">
        <v>4</v>
      </c>
    </row>
    <row r="17184" spans="1:3" ht="14.5" x14ac:dyDescent="0.35">
      <c r="A17184" s="104" t="s">
        <v>3131</v>
      </c>
      <c r="B17184" s="1">
        <v>44330</v>
      </c>
      <c r="C17184">
        <v>16</v>
      </c>
    </row>
    <row r="17185" spans="1:3" ht="14.5" x14ac:dyDescent="0.35">
      <c r="A17185" s="104" t="s">
        <v>2894</v>
      </c>
      <c r="B17185" s="1">
        <v>44330</v>
      </c>
      <c r="C17185">
        <v>4</v>
      </c>
    </row>
    <row r="17186" spans="1:3" ht="14.5" x14ac:dyDescent="0.35">
      <c r="A17186" s="104" t="s">
        <v>2894</v>
      </c>
      <c r="B17186" s="1">
        <v>44330</v>
      </c>
      <c r="C17186">
        <v>12</v>
      </c>
    </row>
    <row r="17187" spans="1:3" ht="14.5" x14ac:dyDescent="0.35">
      <c r="A17187" s="104" t="s">
        <v>1430</v>
      </c>
      <c r="B17187" s="1">
        <v>44330</v>
      </c>
      <c r="C17187">
        <v>12</v>
      </c>
    </row>
    <row r="17188" spans="1:3" ht="14.5" x14ac:dyDescent="0.35">
      <c r="A17188" s="104" t="s">
        <v>3786</v>
      </c>
      <c r="B17188" s="1">
        <v>44330</v>
      </c>
      <c r="C17188">
        <v>8</v>
      </c>
    </row>
    <row r="17189" spans="1:3" ht="14.5" x14ac:dyDescent="0.35">
      <c r="A17189" s="104" t="s">
        <v>1930</v>
      </c>
      <c r="B17189" s="1">
        <v>44330</v>
      </c>
      <c r="C17189">
        <v>16</v>
      </c>
    </row>
    <row r="17190" spans="1:3" ht="14.5" x14ac:dyDescent="0.35">
      <c r="A17190" s="104" t="s">
        <v>2016</v>
      </c>
      <c r="B17190" s="1">
        <v>44330</v>
      </c>
      <c r="C17190">
        <v>12</v>
      </c>
    </row>
    <row r="17191" spans="1:3" ht="14.5" x14ac:dyDescent="0.35">
      <c r="A17191" s="104" t="s">
        <v>1436</v>
      </c>
      <c r="B17191" s="1">
        <v>44330</v>
      </c>
      <c r="C17191">
        <v>16</v>
      </c>
    </row>
    <row r="17192" spans="1:3" ht="14.5" x14ac:dyDescent="0.35">
      <c r="A17192" s="104" t="s">
        <v>1444</v>
      </c>
      <c r="B17192" s="1">
        <v>44330</v>
      </c>
      <c r="C17192">
        <v>4</v>
      </c>
    </row>
    <row r="17193" spans="1:3" ht="14.5" x14ac:dyDescent="0.35">
      <c r="A17193" s="104" t="s">
        <v>4083</v>
      </c>
      <c r="B17193" s="1">
        <v>44330</v>
      </c>
      <c r="C17193">
        <v>12</v>
      </c>
    </row>
    <row r="17194" spans="1:3" ht="14.5" x14ac:dyDescent="0.35">
      <c r="A17194" s="104" t="s">
        <v>1571</v>
      </c>
      <c r="B17194" s="1">
        <v>44330</v>
      </c>
      <c r="C17194">
        <v>4</v>
      </c>
    </row>
    <row r="17195" spans="1:3" ht="14.5" x14ac:dyDescent="0.35">
      <c r="A17195" s="104" t="s">
        <v>1547</v>
      </c>
      <c r="B17195" s="1">
        <v>44330</v>
      </c>
      <c r="C17195">
        <v>32</v>
      </c>
    </row>
    <row r="17196" spans="1:3" ht="14.5" x14ac:dyDescent="0.35">
      <c r="A17196" s="104" t="s">
        <v>2292</v>
      </c>
      <c r="B17196" s="1">
        <v>44330</v>
      </c>
      <c r="C17196">
        <v>16</v>
      </c>
    </row>
    <row r="17197" spans="1:3" ht="14.5" x14ac:dyDescent="0.35">
      <c r="A17197" s="104" t="s">
        <v>2041</v>
      </c>
      <c r="B17197" s="1">
        <v>44330</v>
      </c>
      <c r="C17197">
        <v>8</v>
      </c>
    </row>
    <row r="17198" spans="1:3" ht="14.5" x14ac:dyDescent="0.35">
      <c r="A17198" s="104" t="s">
        <v>1589</v>
      </c>
      <c r="B17198" s="1">
        <v>44330</v>
      </c>
      <c r="C17198">
        <v>16</v>
      </c>
    </row>
    <row r="17199" spans="1:3" ht="14.5" x14ac:dyDescent="0.35">
      <c r="A17199" s="104" t="s">
        <v>2679</v>
      </c>
      <c r="B17199" s="1">
        <v>44330</v>
      </c>
      <c r="C17199">
        <v>2</v>
      </c>
    </row>
    <row r="17200" spans="1:3" ht="14.5" x14ac:dyDescent="0.35">
      <c r="A17200" s="104" t="s">
        <v>64</v>
      </c>
      <c r="B17200" s="1">
        <v>44330</v>
      </c>
      <c r="C17200">
        <v>7</v>
      </c>
    </row>
    <row r="17201" spans="1:3" ht="14.5" x14ac:dyDescent="0.35">
      <c r="A17201" s="104" t="s">
        <v>1456</v>
      </c>
      <c r="B17201" s="1">
        <v>44330</v>
      </c>
      <c r="C17201">
        <v>8</v>
      </c>
    </row>
    <row r="17202" spans="1:3" ht="14.5" x14ac:dyDescent="0.35">
      <c r="A17202" s="104" t="s">
        <v>1342</v>
      </c>
      <c r="B17202" s="1">
        <v>44330</v>
      </c>
      <c r="C17202">
        <v>100</v>
      </c>
    </row>
    <row r="17203" spans="1:3" ht="14.5" x14ac:dyDescent="0.35">
      <c r="A17203" s="104" t="s">
        <v>2034</v>
      </c>
      <c r="B17203" s="1">
        <v>44330</v>
      </c>
      <c r="C17203">
        <v>12</v>
      </c>
    </row>
    <row r="17204" spans="1:3" ht="14.5" x14ac:dyDescent="0.35">
      <c r="A17204" s="104" t="s">
        <v>1346</v>
      </c>
      <c r="B17204" s="1">
        <v>44330</v>
      </c>
      <c r="C17204">
        <v>32</v>
      </c>
    </row>
    <row r="17205" spans="1:3" ht="14.5" x14ac:dyDescent="0.35">
      <c r="A17205" s="104" t="s">
        <v>1466</v>
      </c>
      <c r="B17205" s="1">
        <v>44330</v>
      </c>
      <c r="C17205">
        <v>96</v>
      </c>
    </row>
    <row r="17206" spans="1:3" ht="14.5" x14ac:dyDescent="0.35">
      <c r="A17206" s="104" t="s">
        <v>1468</v>
      </c>
      <c r="B17206" s="1">
        <v>44330</v>
      </c>
      <c r="C17206">
        <v>16</v>
      </c>
    </row>
    <row r="17207" spans="1:3" ht="14.5" x14ac:dyDescent="0.35">
      <c r="A17207" s="104" t="s">
        <v>1468</v>
      </c>
      <c r="B17207" s="1">
        <v>44330</v>
      </c>
      <c r="C17207">
        <v>44</v>
      </c>
    </row>
    <row r="17208" spans="1:3" ht="14.5" x14ac:dyDescent="0.35">
      <c r="A17208" s="104" t="s">
        <v>1504</v>
      </c>
      <c r="B17208" s="1">
        <v>44330</v>
      </c>
      <c r="C17208">
        <v>16</v>
      </c>
    </row>
    <row r="17209" spans="1:3" ht="14.5" x14ac:dyDescent="0.35">
      <c r="A17209" s="104" t="s">
        <v>1470</v>
      </c>
      <c r="B17209" s="1">
        <v>44330</v>
      </c>
      <c r="C17209">
        <v>8</v>
      </c>
    </row>
    <row r="17210" spans="1:3" ht="14.5" x14ac:dyDescent="0.35">
      <c r="A17210" s="104" t="s">
        <v>2033</v>
      </c>
      <c r="B17210" s="1">
        <v>44330</v>
      </c>
      <c r="C17210">
        <v>1</v>
      </c>
    </row>
    <row r="17211" spans="1:3" ht="14.5" x14ac:dyDescent="0.35">
      <c r="A17211" s="104" t="s">
        <v>3102</v>
      </c>
      <c r="B17211" s="1">
        <v>44330</v>
      </c>
      <c r="C17211">
        <v>1</v>
      </c>
    </row>
    <row r="17212" spans="1:3" ht="14.5" x14ac:dyDescent="0.35">
      <c r="A17212" s="104" t="s">
        <v>1669</v>
      </c>
      <c r="B17212" s="1">
        <v>44330</v>
      </c>
      <c r="C17212">
        <v>100</v>
      </c>
    </row>
    <row r="17213" spans="1:3" ht="14.5" x14ac:dyDescent="0.35">
      <c r="A17213" s="104" t="s">
        <v>1382</v>
      </c>
      <c r="B17213" s="1">
        <v>44330</v>
      </c>
      <c r="C17213">
        <v>100</v>
      </c>
    </row>
    <row r="17214" spans="1:3" ht="14.5" x14ac:dyDescent="0.35">
      <c r="A17214" s="104" t="s">
        <v>1664</v>
      </c>
      <c r="B17214" s="1">
        <v>44330</v>
      </c>
      <c r="C17214">
        <v>100</v>
      </c>
    </row>
    <row r="17215" spans="1:3" ht="14.5" x14ac:dyDescent="0.35">
      <c r="A17215" s="104" t="s">
        <v>2513</v>
      </c>
      <c r="B17215" s="1">
        <v>44330</v>
      </c>
      <c r="C17215">
        <v>100</v>
      </c>
    </row>
    <row r="17216" spans="1:3" ht="14.5" x14ac:dyDescent="0.35">
      <c r="A17216" s="105" t="s">
        <v>479</v>
      </c>
      <c r="B17216" s="1">
        <v>44330</v>
      </c>
      <c r="C17216">
        <v>200</v>
      </c>
    </row>
    <row r="17217" spans="1:3" ht="14.5" x14ac:dyDescent="0.35">
      <c r="A17217" s="104" t="s">
        <v>2050</v>
      </c>
      <c r="B17217" s="1">
        <v>44330</v>
      </c>
      <c r="C17217">
        <v>8</v>
      </c>
    </row>
    <row r="17218" spans="1:3" ht="14.5" x14ac:dyDescent="0.35">
      <c r="A17218" s="104" t="s">
        <v>2050</v>
      </c>
      <c r="B17218" s="1">
        <v>44330</v>
      </c>
      <c r="C17218">
        <v>56</v>
      </c>
    </row>
    <row r="17219" spans="1:3" ht="14.5" x14ac:dyDescent="0.35">
      <c r="A17219" s="104" t="s">
        <v>3322</v>
      </c>
      <c r="B17219" s="1">
        <v>44330</v>
      </c>
      <c r="C17219">
        <v>1</v>
      </c>
    </row>
    <row r="17220" spans="1:3" ht="14.5" x14ac:dyDescent="0.35">
      <c r="A17220" s="104" t="s">
        <v>3085</v>
      </c>
      <c r="B17220" s="1">
        <v>44330</v>
      </c>
      <c r="C17220">
        <v>6</v>
      </c>
    </row>
    <row r="17221" spans="1:3" ht="14.5" x14ac:dyDescent="0.35">
      <c r="A17221" s="104" t="s">
        <v>2680</v>
      </c>
      <c r="B17221" s="1">
        <v>44330</v>
      </c>
      <c r="C17221">
        <v>6</v>
      </c>
    </row>
    <row r="17222" spans="1:3" ht="14.5" x14ac:dyDescent="0.35">
      <c r="A17222" s="104" t="s">
        <v>4330</v>
      </c>
      <c r="B17222" s="1">
        <v>44330</v>
      </c>
      <c r="C17222">
        <v>1</v>
      </c>
    </row>
    <row r="17223" spans="1:3" ht="14.5" x14ac:dyDescent="0.35">
      <c r="A17223" s="104" t="s">
        <v>1831</v>
      </c>
      <c r="B17223" s="1">
        <v>44330</v>
      </c>
      <c r="C17223">
        <v>1</v>
      </c>
    </row>
    <row r="17224" spans="1:3" ht="14.5" x14ac:dyDescent="0.35">
      <c r="A17224" s="104" t="s">
        <v>480</v>
      </c>
      <c r="B17224" s="1">
        <v>44330</v>
      </c>
      <c r="C17224">
        <v>5</v>
      </c>
    </row>
    <row r="17225" spans="1:3" ht="14.5" x14ac:dyDescent="0.35">
      <c r="A17225" s="104" t="s">
        <v>2589</v>
      </c>
      <c r="B17225" s="1">
        <v>44330</v>
      </c>
      <c r="C17225">
        <v>32</v>
      </c>
    </row>
    <row r="17226" spans="1:3" ht="14.5" x14ac:dyDescent="0.35">
      <c r="A17226" s="105" t="s">
        <v>481</v>
      </c>
      <c r="B17226" s="1">
        <v>44330</v>
      </c>
      <c r="C17226">
        <v>2</v>
      </c>
    </row>
    <row r="17227" spans="1:3" ht="14.5" x14ac:dyDescent="0.35">
      <c r="A17227" s="105" t="s">
        <v>482</v>
      </c>
      <c r="B17227" s="1">
        <v>44330</v>
      </c>
      <c r="C17227">
        <v>2</v>
      </c>
    </row>
    <row r="17228" spans="1:3" ht="14.5" x14ac:dyDescent="0.35">
      <c r="A17228" s="105" t="s">
        <v>482</v>
      </c>
      <c r="B17228" s="1">
        <v>44330</v>
      </c>
      <c r="C17228">
        <v>3</v>
      </c>
    </row>
    <row r="17229" spans="1:3" ht="14.5" x14ac:dyDescent="0.35">
      <c r="A17229" s="105" t="s">
        <v>71</v>
      </c>
      <c r="B17229" s="1">
        <v>44330</v>
      </c>
      <c r="C17229">
        <v>1</v>
      </c>
    </row>
    <row r="17230" spans="1:3" ht="14.5" x14ac:dyDescent="0.35">
      <c r="A17230" s="105" t="s">
        <v>73</v>
      </c>
      <c r="B17230" s="1">
        <v>44330</v>
      </c>
      <c r="C17230">
        <v>1</v>
      </c>
    </row>
    <row r="17231" spans="1:3" ht="14.5" x14ac:dyDescent="0.35">
      <c r="A17231" s="105" t="s">
        <v>483</v>
      </c>
      <c r="B17231" s="1">
        <v>44330</v>
      </c>
      <c r="C17231">
        <v>5</v>
      </c>
    </row>
    <row r="17232" spans="1:3" ht="14.5" x14ac:dyDescent="0.35">
      <c r="A17232" s="105" t="s">
        <v>226</v>
      </c>
      <c r="B17232" s="1">
        <v>44330</v>
      </c>
      <c r="C17232">
        <v>1</v>
      </c>
    </row>
    <row r="17233" spans="1:3" ht="14.5" x14ac:dyDescent="0.35">
      <c r="A17233" s="104" t="s">
        <v>4331</v>
      </c>
      <c r="B17233" s="1">
        <v>44330</v>
      </c>
      <c r="C17233">
        <v>50</v>
      </c>
    </row>
    <row r="17234" spans="1:3" ht="14.5" x14ac:dyDescent="0.35">
      <c r="A17234" s="104" t="s">
        <v>2237</v>
      </c>
      <c r="B17234" s="1">
        <v>44330</v>
      </c>
      <c r="C17234">
        <v>25</v>
      </c>
    </row>
    <row r="17235" spans="1:3" ht="14.5" x14ac:dyDescent="0.35">
      <c r="A17235" s="104" t="s">
        <v>4332</v>
      </c>
      <c r="B17235" s="1">
        <v>44330</v>
      </c>
      <c r="C17235">
        <v>50</v>
      </c>
    </row>
    <row r="17236" spans="1:3" ht="14.5" x14ac:dyDescent="0.35">
      <c r="A17236" s="104" t="s">
        <v>1666</v>
      </c>
      <c r="B17236" s="1">
        <v>44330</v>
      </c>
      <c r="C17236">
        <v>100</v>
      </c>
    </row>
    <row r="17237" spans="1:3" ht="14.5" x14ac:dyDescent="0.35">
      <c r="A17237" s="104" t="s">
        <v>1561</v>
      </c>
      <c r="B17237" s="1">
        <v>44330</v>
      </c>
      <c r="C17237">
        <v>100</v>
      </c>
    </row>
    <row r="17238" spans="1:3" ht="14.5" x14ac:dyDescent="0.35">
      <c r="A17238" s="104" t="s">
        <v>1555</v>
      </c>
      <c r="B17238" s="1">
        <v>44330</v>
      </c>
      <c r="C17238">
        <v>100</v>
      </c>
    </row>
    <row r="17239" spans="1:3" ht="14.5" x14ac:dyDescent="0.35">
      <c r="A17239" s="104" t="s">
        <v>1307</v>
      </c>
      <c r="B17239" s="1">
        <v>44330</v>
      </c>
      <c r="C17239">
        <v>100</v>
      </c>
    </row>
    <row r="17240" spans="1:3" ht="14.5" x14ac:dyDescent="0.35">
      <c r="A17240" s="104" t="s">
        <v>1489</v>
      </c>
      <c r="B17240" s="1">
        <v>44330</v>
      </c>
      <c r="C17240">
        <v>1</v>
      </c>
    </row>
    <row r="17241" spans="1:3" ht="14.5" x14ac:dyDescent="0.35">
      <c r="A17241" s="104" t="s">
        <v>2683</v>
      </c>
      <c r="B17241" s="1">
        <v>44330</v>
      </c>
      <c r="C17241">
        <v>3</v>
      </c>
    </row>
    <row r="17242" spans="1:3" ht="14.5" x14ac:dyDescent="0.35">
      <c r="A17242" s="104" t="s">
        <v>1287</v>
      </c>
      <c r="B17242" s="1">
        <v>44330</v>
      </c>
      <c r="C17242">
        <v>600</v>
      </c>
    </row>
    <row r="17243" spans="1:3" ht="14.5" x14ac:dyDescent="0.35">
      <c r="A17243" s="104" t="s">
        <v>1287</v>
      </c>
      <c r="B17243" s="1">
        <v>44330</v>
      </c>
      <c r="C17243">
        <v>7400</v>
      </c>
    </row>
    <row r="17244" spans="1:3" ht="14.5" x14ac:dyDescent="0.35">
      <c r="A17244" s="104" t="s">
        <v>1600</v>
      </c>
      <c r="B17244" s="1">
        <v>44330</v>
      </c>
      <c r="C17244">
        <v>200</v>
      </c>
    </row>
    <row r="17245" spans="1:3" ht="14.5" x14ac:dyDescent="0.35">
      <c r="A17245" s="104" t="s">
        <v>1748</v>
      </c>
      <c r="B17245" s="1">
        <v>44330</v>
      </c>
      <c r="C17245">
        <v>200</v>
      </c>
    </row>
    <row r="17246" spans="1:3" ht="14.5" x14ac:dyDescent="0.35">
      <c r="A17246" s="104" t="s">
        <v>1748</v>
      </c>
      <c r="B17246" s="1">
        <v>44330</v>
      </c>
      <c r="C17246">
        <v>400</v>
      </c>
    </row>
    <row r="17247" spans="1:3" ht="14.5" x14ac:dyDescent="0.35">
      <c r="A17247" s="104" t="s">
        <v>1662</v>
      </c>
      <c r="B17247" s="1">
        <v>44330</v>
      </c>
      <c r="C17247">
        <v>100</v>
      </c>
    </row>
    <row r="17248" spans="1:3" ht="14.5" x14ac:dyDescent="0.35">
      <c r="A17248" s="104" t="s">
        <v>2112</v>
      </c>
      <c r="B17248" s="1">
        <v>44330</v>
      </c>
      <c r="C17248">
        <v>100</v>
      </c>
    </row>
    <row r="17249" spans="1:3" ht="14.5" x14ac:dyDescent="0.35">
      <c r="A17249" s="104" t="s">
        <v>1427</v>
      </c>
      <c r="B17249" s="1">
        <v>44330</v>
      </c>
      <c r="C17249">
        <v>500</v>
      </c>
    </row>
    <row r="17250" spans="1:3" ht="14.5" x14ac:dyDescent="0.35">
      <c r="A17250" s="104" t="s">
        <v>1464</v>
      </c>
      <c r="B17250" s="1">
        <v>44330</v>
      </c>
      <c r="C17250">
        <v>100</v>
      </c>
    </row>
    <row r="17251" spans="1:3" ht="14.5" x14ac:dyDescent="0.35">
      <c r="A17251" s="104" t="s">
        <v>1910</v>
      </c>
      <c r="B17251" s="1">
        <v>44330</v>
      </c>
      <c r="C17251">
        <v>200</v>
      </c>
    </row>
    <row r="17252" spans="1:3" ht="14.5" x14ac:dyDescent="0.35">
      <c r="A17252" s="104" t="s">
        <v>1910</v>
      </c>
      <c r="B17252" s="1">
        <v>44330</v>
      </c>
      <c r="C17252">
        <v>200</v>
      </c>
    </row>
    <row r="17253" spans="1:3" ht="14.5" x14ac:dyDescent="0.35">
      <c r="A17253" s="104" t="s">
        <v>1518</v>
      </c>
      <c r="B17253" s="1">
        <v>44330</v>
      </c>
      <c r="C17253">
        <v>400</v>
      </c>
    </row>
    <row r="17254" spans="1:3" ht="14.5" x14ac:dyDescent="0.35">
      <c r="A17254" s="104" t="s">
        <v>1349</v>
      </c>
      <c r="B17254" s="1">
        <v>44330</v>
      </c>
      <c r="C17254">
        <v>500</v>
      </c>
    </row>
    <row r="17255" spans="1:3" ht="14.5" x14ac:dyDescent="0.35">
      <c r="A17255" s="104" t="s">
        <v>1349</v>
      </c>
      <c r="B17255" s="1">
        <v>44330</v>
      </c>
      <c r="C17255">
        <v>500</v>
      </c>
    </row>
    <row r="17256" spans="1:3" ht="14.5" x14ac:dyDescent="0.35">
      <c r="A17256" s="104" t="s">
        <v>1516</v>
      </c>
      <c r="B17256" s="1">
        <v>44330</v>
      </c>
      <c r="C17256">
        <v>400</v>
      </c>
    </row>
    <row r="17257" spans="1:3" ht="14.5" x14ac:dyDescent="0.35">
      <c r="A17257" s="104" t="s">
        <v>3330</v>
      </c>
      <c r="B17257" s="1">
        <v>44330</v>
      </c>
      <c r="C17257">
        <v>4</v>
      </c>
    </row>
    <row r="17258" spans="1:3" ht="14.5" x14ac:dyDescent="0.35">
      <c r="A17258" s="104" t="s">
        <v>2044</v>
      </c>
      <c r="B17258" s="1">
        <v>44330</v>
      </c>
      <c r="C17258">
        <v>24</v>
      </c>
    </row>
    <row r="17259" spans="1:3" ht="14.5" x14ac:dyDescent="0.35">
      <c r="A17259" s="104" t="s">
        <v>2057</v>
      </c>
      <c r="B17259" s="1">
        <v>44330</v>
      </c>
      <c r="C17259">
        <v>12</v>
      </c>
    </row>
    <row r="17260" spans="1:3" ht="14.5" x14ac:dyDescent="0.35">
      <c r="A17260" s="104" t="s">
        <v>4333</v>
      </c>
      <c r="B17260" s="1">
        <v>44330</v>
      </c>
      <c r="C17260">
        <v>25</v>
      </c>
    </row>
    <row r="17261" spans="1:3" ht="14.5" x14ac:dyDescent="0.35">
      <c r="A17261" s="104" t="s">
        <v>238</v>
      </c>
      <c r="B17261" s="1">
        <v>44330</v>
      </c>
      <c r="C17261">
        <v>1</v>
      </c>
    </row>
    <row r="17262" spans="1:3" ht="14.5" x14ac:dyDescent="0.35">
      <c r="A17262" s="104" t="s">
        <v>1743</v>
      </c>
      <c r="B17262" s="1">
        <v>44330</v>
      </c>
      <c r="C17262">
        <v>25</v>
      </c>
    </row>
    <row r="17263" spans="1:3" ht="14.5" x14ac:dyDescent="0.35">
      <c r="A17263" s="104" t="s">
        <v>1658</v>
      </c>
      <c r="B17263" s="1">
        <v>44330</v>
      </c>
      <c r="C17263">
        <v>48</v>
      </c>
    </row>
    <row r="17264" spans="1:3" ht="14.5" x14ac:dyDescent="0.35">
      <c r="A17264" s="104" t="s">
        <v>1709</v>
      </c>
      <c r="B17264" s="1">
        <v>44330</v>
      </c>
      <c r="C17264">
        <v>24</v>
      </c>
    </row>
    <row r="17265" spans="1:3" ht="14.5" x14ac:dyDescent="0.35">
      <c r="A17265" s="104" t="s">
        <v>1438</v>
      </c>
      <c r="B17265" s="1">
        <v>44330</v>
      </c>
      <c r="C17265">
        <v>24</v>
      </c>
    </row>
    <row r="17266" spans="1:3" ht="14.5" x14ac:dyDescent="0.35">
      <c r="A17266" s="104" t="s">
        <v>1580</v>
      </c>
      <c r="B17266" s="1">
        <v>44330</v>
      </c>
      <c r="C17266">
        <v>10</v>
      </c>
    </row>
    <row r="17267" spans="1:3" ht="14.5" x14ac:dyDescent="0.35">
      <c r="A17267" s="104" t="s">
        <v>4334</v>
      </c>
      <c r="B17267" s="1">
        <v>44330</v>
      </c>
      <c r="C17267">
        <v>10</v>
      </c>
    </row>
    <row r="17268" spans="1:3" ht="14.5" x14ac:dyDescent="0.35">
      <c r="A17268" s="104" t="s">
        <v>4335</v>
      </c>
      <c r="B17268" s="1">
        <v>44330</v>
      </c>
      <c r="C17268">
        <v>25</v>
      </c>
    </row>
    <row r="17269" spans="1:3" ht="14.5" x14ac:dyDescent="0.35">
      <c r="A17269" s="104" t="s">
        <v>2396</v>
      </c>
      <c r="B17269" s="1">
        <v>44330</v>
      </c>
      <c r="C17269">
        <v>40</v>
      </c>
    </row>
    <row r="17270" spans="1:3" ht="14.5" x14ac:dyDescent="0.35">
      <c r="A17270" s="104" t="s">
        <v>140</v>
      </c>
      <c r="B17270" s="1">
        <v>44330</v>
      </c>
      <c r="C17270">
        <v>1</v>
      </c>
    </row>
    <row r="17271" spans="1:3" ht="14.5" x14ac:dyDescent="0.35">
      <c r="A17271" s="104" t="s">
        <v>38</v>
      </c>
      <c r="B17271" s="1">
        <v>44330</v>
      </c>
      <c r="C17271">
        <v>1</v>
      </c>
    </row>
    <row r="17272" spans="1:3" ht="14.5" x14ac:dyDescent="0.35">
      <c r="A17272" s="104" t="s">
        <v>35</v>
      </c>
      <c r="B17272" s="1">
        <v>44330</v>
      </c>
      <c r="C17272">
        <v>1</v>
      </c>
    </row>
    <row r="17273" spans="1:3" ht="14.5" x14ac:dyDescent="0.35">
      <c r="A17273" s="104" t="s">
        <v>2383</v>
      </c>
      <c r="B17273" s="1">
        <v>44330</v>
      </c>
      <c r="C17273">
        <v>8</v>
      </c>
    </row>
    <row r="17274" spans="1:3" ht="14.5" x14ac:dyDescent="0.35">
      <c r="A17274" s="104" t="s">
        <v>3244</v>
      </c>
      <c r="B17274" s="1">
        <v>44330</v>
      </c>
      <c r="C17274">
        <v>8</v>
      </c>
    </row>
    <row r="17275" spans="1:3" ht="14.5" x14ac:dyDescent="0.35">
      <c r="A17275" s="104" t="s">
        <v>2226</v>
      </c>
      <c r="B17275" s="1">
        <v>44330</v>
      </c>
      <c r="C17275">
        <v>2</v>
      </c>
    </row>
    <row r="17276" spans="1:3" ht="14.5" x14ac:dyDescent="0.35">
      <c r="A17276" s="104" t="s">
        <v>1752</v>
      </c>
      <c r="B17276" s="1">
        <v>44330</v>
      </c>
      <c r="C17276">
        <v>24</v>
      </c>
    </row>
    <row r="17277" spans="1:3" ht="14.5" x14ac:dyDescent="0.35">
      <c r="A17277" s="104" t="s">
        <v>485</v>
      </c>
      <c r="B17277" s="1">
        <v>44330</v>
      </c>
      <c r="C17277">
        <v>12</v>
      </c>
    </row>
    <row r="17278" spans="1:3" ht="14.5" x14ac:dyDescent="0.35">
      <c r="A17278" s="104" t="s">
        <v>239</v>
      </c>
      <c r="B17278" s="1">
        <v>44330</v>
      </c>
      <c r="C17278">
        <v>4</v>
      </c>
    </row>
    <row r="17279" spans="1:3" ht="14.5" x14ac:dyDescent="0.35">
      <c r="A17279" s="104" t="s">
        <v>1929</v>
      </c>
      <c r="B17279" s="1">
        <v>44330</v>
      </c>
      <c r="C17279">
        <v>2</v>
      </c>
    </row>
    <row r="17280" spans="1:3" ht="14.5" x14ac:dyDescent="0.35">
      <c r="A17280" s="104" t="s">
        <v>171</v>
      </c>
      <c r="B17280" s="1">
        <v>44330</v>
      </c>
      <c r="C17280">
        <v>4</v>
      </c>
    </row>
    <row r="17281" spans="1:3" ht="14.5" x14ac:dyDescent="0.35">
      <c r="A17281" s="104" t="s">
        <v>169</v>
      </c>
      <c r="B17281" s="1">
        <v>44330</v>
      </c>
      <c r="C17281">
        <v>4</v>
      </c>
    </row>
    <row r="17282" spans="1:3" ht="14.5" x14ac:dyDescent="0.35">
      <c r="A17282" s="104" t="s">
        <v>1375</v>
      </c>
      <c r="B17282" s="1">
        <v>44330</v>
      </c>
      <c r="C17282">
        <v>12</v>
      </c>
    </row>
    <row r="17283" spans="1:3" ht="14.5" x14ac:dyDescent="0.35">
      <c r="A17283" s="104" t="s">
        <v>486</v>
      </c>
      <c r="B17283" s="1">
        <v>44330</v>
      </c>
      <c r="C17283">
        <v>4</v>
      </c>
    </row>
    <row r="17284" spans="1:3" ht="14.5" x14ac:dyDescent="0.35">
      <c r="A17284" s="104" t="s">
        <v>487</v>
      </c>
      <c r="B17284" s="1">
        <v>44330</v>
      </c>
      <c r="C17284">
        <v>12</v>
      </c>
    </row>
    <row r="17285" spans="1:3" ht="14.5" x14ac:dyDescent="0.35">
      <c r="A17285" s="104" t="s">
        <v>3744</v>
      </c>
      <c r="B17285" s="1">
        <v>44330</v>
      </c>
      <c r="C17285">
        <v>12</v>
      </c>
    </row>
    <row r="17286" spans="1:3" ht="14.5" x14ac:dyDescent="0.35">
      <c r="A17286" s="104" t="s">
        <v>2734</v>
      </c>
      <c r="B17286" s="1">
        <v>44330</v>
      </c>
      <c r="C17286">
        <v>2</v>
      </c>
    </row>
    <row r="17287" spans="1:3" ht="14.5" x14ac:dyDescent="0.35">
      <c r="A17287" s="104" t="s">
        <v>2060</v>
      </c>
      <c r="B17287" s="1">
        <v>44330</v>
      </c>
      <c r="C17287">
        <v>10</v>
      </c>
    </row>
    <row r="17288" spans="1:3" ht="14.5" x14ac:dyDescent="0.35">
      <c r="A17288" s="104" t="s">
        <v>2060</v>
      </c>
      <c r="B17288" s="1">
        <v>44330</v>
      </c>
      <c r="C17288">
        <v>6</v>
      </c>
    </row>
    <row r="17289" spans="1:3" ht="14.5" x14ac:dyDescent="0.35">
      <c r="A17289" s="104" t="s">
        <v>3825</v>
      </c>
      <c r="B17289" s="1">
        <v>44330</v>
      </c>
      <c r="C17289">
        <v>4</v>
      </c>
    </row>
    <row r="17290" spans="1:3" ht="14.5" x14ac:dyDescent="0.35">
      <c r="A17290" s="104" t="s">
        <v>1548</v>
      </c>
      <c r="B17290" s="1">
        <v>44330</v>
      </c>
      <c r="C17290">
        <v>2</v>
      </c>
    </row>
    <row r="17291" spans="1:3" ht="14.5" x14ac:dyDescent="0.35">
      <c r="A17291" s="104" t="s">
        <v>3826</v>
      </c>
      <c r="B17291" s="1">
        <v>44330</v>
      </c>
      <c r="C17291">
        <v>2</v>
      </c>
    </row>
    <row r="17292" spans="1:3" ht="14.5" x14ac:dyDescent="0.35">
      <c r="A17292" s="104" t="s">
        <v>1445</v>
      </c>
      <c r="B17292" s="1">
        <v>44330</v>
      </c>
      <c r="C17292">
        <v>12</v>
      </c>
    </row>
    <row r="17293" spans="1:3" ht="14.5" x14ac:dyDescent="0.35">
      <c r="A17293" s="104" t="s">
        <v>1588</v>
      </c>
      <c r="B17293" s="1">
        <v>44330</v>
      </c>
      <c r="C17293">
        <v>16</v>
      </c>
    </row>
    <row r="17294" spans="1:3" ht="14.5" x14ac:dyDescent="0.35">
      <c r="A17294" s="104" t="s">
        <v>1968</v>
      </c>
      <c r="B17294" s="1">
        <v>44330</v>
      </c>
      <c r="C17294">
        <v>6</v>
      </c>
    </row>
    <row r="17295" spans="1:3" ht="14.5" x14ac:dyDescent="0.35">
      <c r="A17295" s="104" t="s">
        <v>1659</v>
      </c>
      <c r="B17295" s="1">
        <v>44330</v>
      </c>
      <c r="C17295">
        <v>8</v>
      </c>
    </row>
    <row r="17296" spans="1:3" ht="14.5" x14ac:dyDescent="0.35">
      <c r="A17296" s="104" t="s">
        <v>1679</v>
      </c>
      <c r="B17296" s="1">
        <v>44330</v>
      </c>
      <c r="C17296">
        <v>16</v>
      </c>
    </row>
    <row r="17297" spans="1:3" ht="14.5" x14ac:dyDescent="0.35">
      <c r="A17297" s="104" t="s">
        <v>2680</v>
      </c>
      <c r="B17297" s="1">
        <v>44330</v>
      </c>
      <c r="C17297">
        <v>6</v>
      </c>
    </row>
    <row r="17298" spans="1:3" ht="14.5" x14ac:dyDescent="0.35">
      <c r="A17298" s="104" t="s">
        <v>1314</v>
      </c>
      <c r="B17298" s="1">
        <v>44330</v>
      </c>
      <c r="C17298">
        <v>50</v>
      </c>
    </row>
    <row r="17299" spans="1:3" ht="14.5" x14ac:dyDescent="0.35">
      <c r="A17299" s="104" t="s">
        <v>1324</v>
      </c>
      <c r="B17299" s="1">
        <v>44330</v>
      </c>
      <c r="C17299">
        <v>92</v>
      </c>
    </row>
    <row r="17300" spans="1:3" ht="14.5" x14ac:dyDescent="0.35">
      <c r="A17300" s="104" t="s">
        <v>1334</v>
      </c>
      <c r="B17300" s="1">
        <v>44330</v>
      </c>
      <c r="C17300">
        <v>16</v>
      </c>
    </row>
    <row r="17301" spans="1:3" ht="14.5" x14ac:dyDescent="0.35">
      <c r="A17301" s="104" t="s">
        <v>3602</v>
      </c>
      <c r="B17301" s="1">
        <v>44330</v>
      </c>
      <c r="C17301">
        <v>2</v>
      </c>
    </row>
    <row r="17302" spans="1:3" ht="14.5" x14ac:dyDescent="0.35">
      <c r="A17302" s="104" t="s">
        <v>1480</v>
      </c>
      <c r="B17302" s="1">
        <v>44330</v>
      </c>
      <c r="C17302">
        <v>2</v>
      </c>
    </row>
    <row r="17303" spans="1:3" ht="14.5" x14ac:dyDescent="0.35">
      <c r="A17303" s="104" t="s">
        <v>1889</v>
      </c>
      <c r="B17303" s="1">
        <v>44330</v>
      </c>
      <c r="C17303">
        <v>8</v>
      </c>
    </row>
    <row r="17304" spans="1:3" ht="14.5" x14ac:dyDescent="0.35">
      <c r="A17304" s="104" t="s">
        <v>2618</v>
      </c>
      <c r="B17304" s="1">
        <v>44330</v>
      </c>
      <c r="C17304">
        <v>40</v>
      </c>
    </row>
    <row r="17305" spans="1:3" ht="14.5" x14ac:dyDescent="0.35">
      <c r="A17305" s="104" t="s">
        <v>2269</v>
      </c>
      <c r="B17305" s="1">
        <v>44330</v>
      </c>
      <c r="C17305">
        <v>40</v>
      </c>
    </row>
    <row r="17306" spans="1:3" ht="14.5" x14ac:dyDescent="0.35">
      <c r="A17306" s="104" t="s">
        <v>2343</v>
      </c>
      <c r="B17306" s="1">
        <v>44330</v>
      </c>
      <c r="C17306">
        <v>40</v>
      </c>
    </row>
    <row r="17307" spans="1:3" ht="14.5" x14ac:dyDescent="0.35">
      <c r="A17307" s="104" t="s">
        <v>4336</v>
      </c>
      <c r="B17307" s="1">
        <v>44330</v>
      </c>
      <c r="C17307">
        <v>40</v>
      </c>
    </row>
    <row r="17308" spans="1:3" ht="14.5" x14ac:dyDescent="0.35">
      <c r="A17308" s="104" t="s">
        <v>3956</v>
      </c>
      <c r="B17308" s="1">
        <v>44330</v>
      </c>
      <c r="C17308">
        <v>5</v>
      </c>
    </row>
    <row r="17309" spans="1:3" ht="14.5" x14ac:dyDescent="0.35">
      <c r="A17309" s="104" t="s">
        <v>35</v>
      </c>
      <c r="B17309" s="1">
        <v>44330</v>
      </c>
      <c r="C17309">
        <v>1</v>
      </c>
    </row>
    <row r="17310" spans="1:3" ht="14.5" x14ac:dyDescent="0.35">
      <c r="A17310" s="104" t="s">
        <v>1713</v>
      </c>
      <c r="B17310" s="1">
        <v>44330</v>
      </c>
      <c r="C17310">
        <v>24</v>
      </c>
    </row>
    <row r="17311" spans="1:3" ht="14.5" x14ac:dyDescent="0.35">
      <c r="A17311" s="104" t="s">
        <v>3901</v>
      </c>
      <c r="B17311" s="1">
        <v>44330</v>
      </c>
      <c r="C17311">
        <v>8</v>
      </c>
    </row>
    <row r="17312" spans="1:3" ht="14.5" x14ac:dyDescent="0.35">
      <c r="A17312" s="104" t="s">
        <v>1752</v>
      </c>
      <c r="B17312" s="1">
        <v>44330</v>
      </c>
      <c r="C17312">
        <v>120</v>
      </c>
    </row>
    <row r="17313" spans="1:3" ht="14.5" x14ac:dyDescent="0.35">
      <c r="A17313" s="104" t="s">
        <v>489</v>
      </c>
      <c r="B17313" s="1">
        <v>44330</v>
      </c>
      <c r="C17313">
        <v>4</v>
      </c>
    </row>
    <row r="17314" spans="1:3" ht="14.5" x14ac:dyDescent="0.35">
      <c r="A17314" s="104" t="s">
        <v>490</v>
      </c>
      <c r="B17314" s="1">
        <v>44330</v>
      </c>
      <c r="C17314">
        <v>8</v>
      </c>
    </row>
    <row r="17315" spans="1:3" ht="14.5" x14ac:dyDescent="0.35">
      <c r="A17315" s="104" t="s">
        <v>168</v>
      </c>
      <c r="B17315" s="1">
        <v>44330</v>
      </c>
      <c r="C17315">
        <v>8</v>
      </c>
    </row>
    <row r="17316" spans="1:3" ht="14.5" x14ac:dyDescent="0.35">
      <c r="A17316" s="104" t="s">
        <v>320</v>
      </c>
      <c r="B17316" s="1">
        <v>44330</v>
      </c>
      <c r="C17316">
        <v>4</v>
      </c>
    </row>
    <row r="17317" spans="1:3" ht="14.5" x14ac:dyDescent="0.35">
      <c r="A17317" s="104" t="s">
        <v>329</v>
      </c>
      <c r="B17317" s="1">
        <v>44330</v>
      </c>
      <c r="C17317">
        <v>4</v>
      </c>
    </row>
    <row r="17318" spans="1:3" ht="14.5" x14ac:dyDescent="0.35">
      <c r="A17318" s="104" t="s">
        <v>116</v>
      </c>
      <c r="B17318" s="1">
        <v>44330</v>
      </c>
      <c r="C17318">
        <v>8</v>
      </c>
    </row>
    <row r="17319" spans="1:3" ht="14.5" x14ac:dyDescent="0.35">
      <c r="A17319" s="104" t="s">
        <v>1820</v>
      </c>
      <c r="B17319" s="1">
        <v>44330</v>
      </c>
      <c r="C17319">
        <v>4</v>
      </c>
    </row>
    <row r="17320" spans="1:3" ht="14.5" x14ac:dyDescent="0.35">
      <c r="A17320" s="104" t="s">
        <v>491</v>
      </c>
      <c r="B17320" s="1">
        <v>44330</v>
      </c>
      <c r="C17320">
        <v>8</v>
      </c>
    </row>
    <row r="17321" spans="1:3" ht="14.5" x14ac:dyDescent="0.35">
      <c r="A17321" s="104" t="s">
        <v>492</v>
      </c>
      <c r="B17321" s="1">
        <v>44330</v>
      </c>
      <c r="C17321">
        <v>8</v>
      </c>
    </row>
    <row r="17322" spans="1:3" ht="14.5" x14ac:dyDescent="0.35">
      <c r="A17322" s="104" t="s">
        <v>119</v>
      </c>
      <c r="B17322" s="1">
        <v>44330</v>
      </c>
      <c r="C17322">
        <v>12</v>
      </c>
    </row>
    <row r="17323" spans="1:3" ht="14.5" x14ac:dyDescent="0.35">
      <c r="A17323" s="104" t="s">
        <v>365</v>
      </c>
      <c r="B17323" s="1">
        <v>44330</v>
      </c>
      <c r="C17323">
        <v>4</v>
      </c>
    </row>
    <row r="17324" spans="1:3" ht="14.5" x14ac:dyDescent="0.35">
      <c r="A17324" s="104" t="s">
        <v>1405</v>
      </c>
      <c r="B17324" s="1">
        <v>44330</v>
      </c>
      <c r="C17324">
        <v>8</v>
      </c>
    </row>
    <row r="17325" spans="1:3" ht="14.5" x14ac:dyDescent="0.35">
      <c r="A17325" s="104" t="s">
        <v>1438</v>
      </c>
      <c r="B17325" s="1">
        <v>44330</v>
      </c>
      <c r="C17325">
        <v>16</v>
      </c>
    </row>
    <row r="17326" spans="1:3" ht="14.5" x14ac:dyDescent="0.35">
      <c r="A17326" s="104" t="s">
        <v>1445</v>
      </c>
      <c r="B17326" s="1">
        <v>44330</v>
      </c>
      <c r="C17326">
        <v>12</v>
      </c>
    </row>
    <row r="17327" spans="1:3" ht="14.5" x14ac:dyDescent="0.35">
      <c r="A17327" s="104" t="s">
        <v>4337</v>
      </c>
      <c r="B17327" s="1">
        <v>44330</v>
      </c>
      <c r="C17327">
        <v>8</v>
      </c>
    </row>
    <row r="17328" spans="1:3" ht="14.5" x14ac:dyDescent="0.35">
      <c r="A17328" s="104" t="s">
        <v>1588</v>
      </c>
      <c r="B17328" s="1">
        <v>44330</v>
      </c>
      <c r="C17328">
        <v>16</v>
      </c>
    </row>
    <row r="17329" spans="1:3" ht="14.5" x14ac:dyDescent="0.35">
      <c r="A17329" s="104" t="s">
        <v>1421</v>
      </c>
      <c r="B17329" s="1">
        <v>44330</v>
      </c>
      <c r="C17329">
        <v>16</v>
      </c>
    </row>
    <row r="17330" spans="1:3" ht="14.5" x14ac:dyDescent="0.35">
      <c r="A17330" s="104" t="s">
        <v>1659</v>
      </c>
      <c r="B17330" s="1">
        <v>44330</v>
      </c>
      <c r="C17330">
        <v>24</v>
      </c>
    </row>
    <row r="17331" spans="1:3" ht="14.5" x14ac:dyDescent="0.35">
      <c r="A17331" s="104" t="s">
        <v>1679</v>
      </c>
      <c r="B17331" s="1">
        <v>44330</v>
      </c>
      <c r="C17331">
        <v>16</v>
      </c>
    </row>
    <row r="17332" spans="1:3" ht="14.5" x14ac:dyDescent="0.35">
      <c r="A17332" s="104" t="s">
        <v>1456</v>
      </c>
      <c r="B17332" s="1">
        <v>44330</v>
      </c>
      <c r="C17332">
        <v>6</v>
      </c>
    </row>
    <row r="17333" spans="1:3" ht="14.5" x14ac:dyDescent="0.35">
      <c r="A17333" s="104" t="s">
        <v>1928</v>
      </c>
      <c r="B17333" s="1">
        <v>44330</v>
      </c>
      <c r="C17333">
        <v>16</v>
      </c>
    </row>
    <row r="17334" spans="1:3" ht="14.5" x14ac:dyDescent="0.35">
      <c r="A17334" s="104" t="s">
        <v>1455</v>
      </c>
      <c r="B17334" s="1">
        <v>44330</v>
      </c>
      <c r="C17334">
        <v>208</v>
      </c>
    </row>
    <row r="17335" spans="1:3" ht="14.5" x14ac:dyDescent="0.35">
      <c r="A17335" s="104" t="s">
        <v>1346</v>
      </c>
      <c r="B17335" s="1">
        <v>44330</v>
      </c>
      <c r="C17335">
        <v>16</v>
      </c>
    </row>
    <row r="17336" spans="1:3" ht="14.5" x14ac:dyDescent="0.35">
      <c r="A17336" s="104" t="s">
        <v>1504</v>
      </c>
      <c r="B17336" s="1">
        <v>44330</v>
      </c>
      <c r="C17336">
        <v>32</v>
      </c>
    </row>
    <row r="17337" spans="1:3" ht="14.5" x14ac:dyDescent="0.35">
      <c r="A17337" s="104" t="s">
        <v>1470</v>
      </c>
      <c r="B17337" s="1">
        <v>44330</v>
      </c>
      <c r="C17337">
        <v>6</v>
      </c>
    </row>
    <row r="17338" spans="1:3" ht="14.5" x14ac:dyDescent="0.35">
      <c r="A17338" s="104" t="s">
        <v>1314</v>
      </c>
      <c r="B17338" s="1">
        <v>44330</v>
      </c>
      <c r="C17338">
        <v>50</v>
      </c>
    </row>
    <row r="17339" spans="1:3" ht="14.5" x14ac:dyDescent="0.35">
      <c r="A17339" s="104" t="s">
        <v>1334</v>
      </c>
      <c r="B17339" s="1">
        <v>44330</v>
      </c>
      <c r="C17339">
        <v>28</v>
      </c>
    </row>
    <row r="17340" spans="1:3" ht="14.5" x14ac:dyDescent="0.35">
      <c r="A17340" s="104" t="s">
        <v>1324</v>
      </c>
      <c r="B17340" s="1">
        <v>44330</v>
      </c>
      <c r="C17340">
        <v>20</v>
      </c>
    </row>
    <row r="17341" spans="1:3" ht="14.5" x14ac:dyDescent="0.35">
      <c r="A17341" s="104" t="s">
        <v>3059</v>
      </c>
      <c r="B17341" s="1">
        <v>44330</v>
      </c>
      <c r="C17341">
        <v>3</v>
      </c>
    </row>
    <row r="17342" spans="1:3" ht="14.5" x14ac:dyDescent="0.35">
      <c r="A17342" s="104" t="s">
        <v>116</v>
      </c>
      <c r="B17342" s="1">
        <v>44330</v>
      </c>
      <c r="C17342">
        <v>36</v>
      </c>
    </row>
    <row r="17343" spans="1:3" ht="14.5" x14ac:dyDescent="0.35">
      <c r="A17343" s="104" t="s">
        <v>2099</v>
      </c>
      <c r="B17343" s="1">
        <v>44330</v>
      </c>
      <c r="C17343">
        <v>100</v>
      </c>
    </row>
    <row r="17344" spans="1:3" ht="14.5" x14ac:dyDescent="0.35">
      <c r="A17344" s="104" t="s">
        <v>2514</v>
      </c>
      <c r="B17344" s="1">
        <v>44330</v>
      </c>
      <c r="C17344">
        <v>100</v>
      </c>
    </row>
    <row r="17345" spans="1:3" ht="14.5" x14ac:dyDescent="0.35">
      <c r="A17345" s="104" t="s">
        <v>4338</v>
      </c>
      <c r="B17345" s="1">
        <v>44333</v>
      </c>
      <c r="C17345">
        <v>1</v>
      </c>
    </row>
    <row r="17346" spans="1:3" ht="14.5" x14ac:dyDescent="0.35">
      <c r="A17346" s="104" t="s">
        <v>1752</v>
      </c>
      <c r="B17346" s="1">
        <v>44333</v>
      </c>
      <c r="C17346">
        <v>48</v>
      </c>
    </row>
    <row r="17347" spans="1:3" ht="14.5" x14ac:dyDescent="0.35">
      <c r="A17347" s="104" t="s">
        <v>1375</v>
      </c>
      <c r="B17347" s="1">
        <v>44333</v>
      </c>
      <c r="C17347">
        <v>2</v>
      </c>
    </row>
    <row r="17348" spans="1:3" ht="14.5" x14ac:dyDescent="0.35">
      <c r="A17348" s="104" t="s">
        <v>270</v>
      </c>
      <c r="B17348" s="1">
        <v>44333</v>
      </c>
      <c r="C17348">
        <v>4</v>
      </c>
    </row>
    <row r="17349" spans="1:3" ht="14.5" x14ac:dyDescent="0.35">
      <c r="A17349" s="104" t="s">
        <v>261</v>
      </c>
      <c r="B17349" s="1">
        <v>44333</v>
      </c>
      <c r="C17349">
        <v>12</v>
      </c>
    </row>
    <row r="17350" spans="1:3" ht="14.5" x14ac:dyDescent="0.35">
      <c r="A17350" s="104" t="s">
        <v>4177</v>
      </c>
      <c r="B17350" s="1">
        <v>44333</v>
      </c>
      <c r="C17350">
        <v>2</v>
      </c>
    </row>
    <row r="17351" spans="1:3" ht="14.5" x14ac:dyDescent="0.35">
      <c r="A17351" s="104" t="s">
        <v>1985</v>
      </c>
      <c r="B17351" s="1">
        <v>44333</v>
      </c>
      <c r="C17351">
        <v>200</v>
      </c>
    </row>
    <row r="17352" spans="1:3" ht="14.5" x14ac:dyDescent="0.35">
      <c r="A17352" s="104" t="s">
        <v>1830</v>
      </c>
      <c r="B17352" s="1">
        <v>44333</v>
      </c>
      <c r="C17352">
        <v>200</v>
      </c>
    </row>
    <row r="17353" spans="1:3" ht="14.5" x14ac:dyDescent="0.35">
      <c r="A17353" s="104" t="s">
        <v>1370</v>
      </c>
      <c r="B17353" s="1">
        <v>44333</v>
      </c>
      <c r="C17353">
        <v>200</v>
      </c>
    </row>
    <row r="17354" spans="1:3" ht="14.5" x14ac:dyDescent="0.35">
      <c r="A17354" s="104" t="s">
        <v>470</v>
      </c>
      <c r="B17354" s="1">
        <v>44333</v>
      </c>
      <c r="C17354">
        <v>4</v>
      </c>
    </row>
    <row r="17355" spans="1:3" ht="14.5" x14ac:dyDescent="0.35">
      <c r="A17355" s="104" t="s">
        <v>2744</v>
      </c>
      <c r="B17355" s="1">
        <v>44333</v>
      </c>
      <c r="C17355">
        <v>14</v>
      </c>
    </row>
    <row r="17356" spans="1:3" ht="14.5" x14ac:dyDescent="0.35">
      <c r="A17356" s="104" t="s">
        <v>4339</v>
      </c>
      <c r="B17356" s="1">
        <v>44333</v>
      </c>
      <c r="C17356">
        <v>1</v>
      </c>
    </row>
    <row r="17357" spans="1:3" ht="14.5" x14ac:dyDescent="0.35">
      <c r="A17357" s="104" t="s">
        <v>471</v>
      </c>
      <c r="B17357" s="1">
        <v>44333</v>
      </c>
      <c r="C17357">
        <v>1</v>
      </c>
    </row>
    <row r="17358" spans="1:3" ht="14.5" x14ac:dyDescent="0.35">
      <c r="A17358" s="104" t="s">
        <v>4339</v>
      </c>
      <c r="B17358" s="1">
        <v>44333</v>
      </c>
      <c r="C17358">
        <v>2</v>
      </c>
    </row>
    <row r="17359" spans="1:3" ht="14.5" x14ac:dyDescent="0.35">
      <c r="A17359" s="104" t="s">
        <v>4229</v>
      </c>
      <c r="B17359" s="1">
        <v>44333</v>
      </c>
      <c r="C17359">
        <v>14</v>
      </c>
    </row>
    <row r="17360" spans="1:3" ht="14.5" x14ac:dyDescent="0.35">
      <c r="A17360" s="104" t="s">
        <v>1976</v>
      </c>
      <c r="B17360" s="1">
        <v>44333</v>
      </c>
      <c r="C17360">
        <v>50</v>
      </c>
    </row>
    <row r="17361" spans="1:3" ht="14.5" x14ac:dyDescent="0.35">
      <c r="A17361" s="104" t="s">
        <v>4339</v>
      </c>
      <c r="B17361" s="1">
        <v>44333</v>
      </c>
      <c r="C17361">
        <v>4</v>
      </c>
    </row>
    <row r="17362" spans="1:3" ht="14.5" x14ac:dyDescent="0.35">
      <c r="A17362" s="104" t="s">
        <v>4339</v>
      </c>
      <c r="B17362" s="1">
        <v>44333</v>
      </c>
      <c r="C17362">
        <v>1</v>
      </c>
    </row>
    <row r="17363" spans="1:3" ht="14.5" x14ac:dyDescent="0.35">
      <c r="A17363" s="104" t="s">
        <v>3668</v>
      </c>
      <c r="B17363" s="1">
        <v>44333</v>
      </c>
      <c r="C17363">
        <v>10</v>
      </c>
    </row>
    <row r="17364" spans="1:3" ht="14.5" x14ac:dyDescent="0.35">
      <c r="A17364" s="104" t="s">
        <v>1629</v>
      </c>
      <c r="B17364" s="1">
        <v>44333</v>
      </c>
      <c r="C17364">
        <v>200</v>
      </c>
    </row>
    <row r="17365" spans="1:3" ht="14.5" x14ac:dyDescent="0.35">
      <c r="A17365" s="104" t="s">
        <v>3847</v>
      </c>
      <c r="B17365" s="1">
        <v>44333</v>
      </c>
      <c r="C17365">
        <v>10</v>
      </c>
    </row>
    <row r="17366" spans="1:3" ht="14.5" x14ac:dyDescent="0.35">
      <c r="A17366" s="104" t="s">
        <v>1492</v>
      </c>
      <c r="B17366" s="1">
        <v>44333</v>
      </c>
      <c r="C17366">
        <v>25</v>
      </c>
    </row>
    <row r="17367" spans="1:3" ht="14.5" x14ac:dyDescent="0.35">
      <c r="A17367" s="104" t="s">
        <v>3143</v>
      </c>
      <c r="B17367" s="1">
        <v>44333</v>
      </c>
      <c r="C17367">
        <v>8</v>
      </c>
    </row>
    <row r="17368" spans="1:3" ht="14.5" x14ac:dyDescent="0.35">
      <c r="A17368" s="104" t="s">
        <v>1723</v>
      </c>
      <c r="B17368" s="1">
        <v>44333</v>
      </c>
      <c r="C17368">
        <v>1</v>
      </c>
    </row>
    <row r="17369" spans="1:3" ht="14.5" x14ac:dyDescent="0.35">
      <c r="A17369" s="104" t="s">
        <v>1823</v>
      </c>
      <c r="B17369" s="1">
        <v>44333</v>
      </c>
      <c r="C17369">
        <v>32</v>
      </c>
    </row>
    <row r="17370" spans="1:3" ht="14.5" x14ac:dyDescent="0.35">
      <c r="A17370" s="104" t="s">
        <v>1990</v>
      </c>
      <c r="B17370" s="1">
        <v>44333</v>
      </c>
      <c r="C17370">
        <v>100</v>
      </c>
    </row>
    <row r="17371" spans="1:3" ht="14.5" x14ac:dyDescent="0.35">
      <c r="A17371" s="104" t="s">
        <v>2271</v>
      </c>
      <c r="B17371" s="1">
        <v>44333</v>
      </c>
      <c r="C17371">
        <v>16</v>
      </c>
    </row>
    <row r="17372" spans="1:3" ht="14.5" x14ac:dyDescent="0.35">
      <c r="A17372" s="104" t="s">
        <v>1745</v>
      </c>
      <c r="B17372" s="1">
        <v>44333</v>
      </c>
      <c r="C17372">
        <v>25</v>
      </c>
    </row>
    <row r="17373" spans="1:3" ht="14.5" x14ac:dyDescent="0.35">
      <c r="A17373" s="104" t="s">
        <v>4340</v>
      </c>
      <c r="B17373" s="1">
        <v>44333</v>
      </c>
      <c r="C17373">
        <v>15</v>
      </c>
    </row>
    <row r="17374" spans="1:3" ht="14.5" x14ac:dyDescent="0.35">
      <c r="A17374" s="104" t="s">
        <v>2056</v>
      </c>
      <c r="B17374" s="1">
        <v>44333</v>
      </c>
      <c r="C17374">
        <v>2</v>
      </c>
    </row>
    <row r="17375" spans="1:3" ht="14.5" x14ac:dyDescent="0.35">
      <c r="A17375" s="104" t="s">
        <v>1329</v>
      </c>
      <c r="B17375" s="1">
        <v>44333</v>
      </c>
      <c r="C17375">
        <v>100</v>
      </c>
    </row>
    <row r="17376" spans="1:3" ht="14.5" x14ac:dyDescent="0.35">
      <c r="A17376" s="104" t="s">
        <v>1526</v>
      </c>
      <c r="B17376" s="1">
        <v>44333</v>
      </c>
      <c r="C17376">
        <v>150</v>
      </c>
    </row>
    <row r="17377" spans="1:3" ht="14.5" x14ac:dyDescent="0.35">
      <c r="A17377" s="104" t="s">
        <v>1770</v>
      </c>
      <c r="B17377" s="1">
        <v>44333</v>
      </c>
      <c r="C17377">
        <v>50</v>
      </c>
    </row>
    <row r="17378" spans="1:3" ht="14.5" x14ac:dyDescent="0.35">
      <c r="A17378" s="104" t="s">
        <v>1694</v>
      </c>
      <c r="B17378" s="1">
        <v>44333</v>
      </c>
      <c r="C17378">
        <v>100</v>
      </c>
    </row>
    <row r="17379" spans="1:3" ht="14.5" x14ac:dyDescent="0.35">
      <c r="A17379" s="104" t="s">
        <v>4341</v>
      </c>
      <c r="B17379" s="1">
        <v>44333</v>
      </c>
      <c r="C17379">
        <v>16</v>
      </c>
    </row>
    <row r="17380" spans="1:3" ht="14.5" x14ac:dyDescent="0.35">
      <c r="A17380" s="104" t="s">
        <v>2077</v>
      </c>
      <c r="B17380" s="1">
        <v>44333</v>
      </c>
      <c r="C17380">
        <v>50</v>
      </c>
    </row>
    <row r="17381" spans="1:3" ht="14.5" x14ac:dyDescent="0.35">
      <c r="A17381" s="104" t="s">
        <v>3743</v>
      </c>
      <c r="B17381" s="1">
        <v>44333</v>
      </c>
      <c r="C17381">
        <v>8</v>
      </c>
    </row>
    <row r="17382" spans="1:3" ht="14.5" x14ac:dyDescent="0.35">
      <c r="A17382" s="104" t="s">
        <v>2936</v>
      </c>
      <c r="B17382" s="1">
        <v>44333</v>
      </c>
      <c r="C17382">
        <v>12</v>
      </c>
    </row>
    <row r="17383" spans="1:3" ht="14.5" x14ac:dyDescent="0.35">
      <c r="A17383" s="104" t="s">
        <v>1661</v>
      </c>
      <c r="B17383" s="1">
        <v>44333</v>
      </c>
      <c r="C17383">
        <v>50</v>
      </c>
    </row>
    <row r="17384" spans="1:3" ht="14.5" x14ac:dyDescent="0.35">
      <c r="A17384" s="104" t="s">
        <v>4137</v>
      </c>
      <c r="B17384" s="1">
        <v>44333</v>
      </c>
      <c r="C17384">
        <v>16</v>
      </c>
    </row>
    <row r="17385" spans="1:3" ht="14.5" x14ac:dyDescent="0.35">
      <c r="A17385" s="104" t="s">
        <v>1553</v>
      </c>
      <c r="B17385" s="1">
        <v>44333</v>
      </c>
      <c r="C17385">
        <v>100</v>
      </c>
    </row>
    <row r="17386" spans="1:3" ht="14.5" x14ac:dyDescent="0.35">
      <c r="A17386" s="104" t="s">
        <v>1549</v>
      </c>
      <c r="B17386" s="1">
        <v>44333</v>
      </c>
      <c r="C17386">
        <v>100</v>
      </c>
    </row>
    <row r="17387" spans="1:3" ht="14.5" x14ac:dyDescent="0.35">
      <c r="A17387" s="104" t="s">
        <v>3005</v>
      </c>
      <c r="B17387" s="1">
        <v>44333</v>
      </c>
      <c r="C17387">
        <v>8</v>
      </c>
    </row>
    <row r="17388" spans="1:3" ht="14.5" x14ac:dyDescent="0.35">
      <c r="A17388" s="104" t="s">
        <v>3567</v>
      </c>
      <c r="B17388" s="1">
        <v>44333</v>
      </c>
      <c r="C17388">
        <v>24</v>
      </c>
    </row>
    <row r="17389" spans="1:3" ht="14.5" x14ac:dyDescent="0.35">
      <c r="A17389" s="104" t="s">
        <v>1398</v>
      </c>
      <c r="B17389" s="1">
        <v>44333</v>
      </c>
      <c r="C17389">
        <v>4</v>
      </c>
    </row>
    <row r="17390" spans="1:3" ht="14.5" x14ac:dyDescent="0.35">
      <c r="A17390" s="104" t="s">
        <v>1530</v>
      </c>
      <c r="B17390" s="1">
        <v>44333</v>
      </c>
      <c r="C17390">
        <v>1</v>
      </c>
    </row>
    <row r="17391" spans="1:3" ht="14.5" x14ac:dyDescent="0.35">
      <c r="A17391" s="104" t="s">
        <v>2942</v>
      </c>
      <c r="B17391" s="1">
        <v>44333</v>
      </c>
      <c r="C17391">
        <v>1</v>
      </c>
    </row>
    <row r="17392" spans="1:3" ht="14.5" x14ac:dyDescent="0.35">
      <c r="A17392" s="104" t="s">
        <v>2942</v>
      </c>
      <c r="B17392" s="1">
        <v>44333</v>
      </c>
      <c r="C17392">
        <v>1</v>
      </c>
    </row>
    <row r="17393" spans="1:3" ht="14.5" x14ac:dyDescent="0.35">
      <c r="A17393" s="104" t="s">
        <v>4096</v>
      </c>
      <c r="B17393" s="1">
        <v>44333</v>
      </c>
      <c r="C17393">
        <v>1</v>
      </c>
    </row>
    <row r="17394" spans="1:3" ht="14.5" x14ac:dyDescent="0.35">
      <c r="A17394" s="104" t="s">
        <v>2627</v>
      </c>
      <c r="B17394" s="1">
        <v>44333</v>
      </c>
      <c r="C17394">
        <v>1</v>
      </c>
    </row>
    <row r="17395" spans="1:3" ht="14.5" x14ac:dyDescent="0.35">
      <c r="A17395" s="104" t="s">
        <v>3999</v>
      </c>
      <c r="B17395" s="1">
        <v>44333</v>
      </c>
      <c r="C17395">
        <v>1</v>
      </c>
    </row>
    <row r="17396" spans="1:3" ht="14.5" x14ac:dyDescent="0.35">
      <c r="A17396" s="104" t="s">
        <v>3126</v>
      </c>
      <c r="B17396" s="1">
        <v>44333</v>
      </c>
      <c r="C17396">
        <v>1</v>
      </c>
    </row>
    <row r="17397" spans="1:3" ht="14.5" x14ac:dyDescent="0.35">
      <c r="A17397" s="104" t="s">
        <v>3498</v>
      </c>
      <c r="B17397" s="1">
        <v>44333</v>
      </c>
      <c r="C17397">
        <v>1</v>
      </c>
    </row>
    <row r="17398" spans="1:3" ht="14.5" x14ac:dyDescent="0.35">
      <c r="A17398" s="104" t="s">
        <v>1776</v>
      </c>
      <c r="B17398" s="1">
        <v>44333</v>
      </c>
      <c r="C17398">
        <v>150</v>
      </c>
    </row>
    <row r="17399" spans="1:3" ht="14.5" x14ac:dyDescent="0.35">
      <c r="A17399" s="104" t="s">
        <v>1774</v>
      </c>
      <c r="B17399" s="1">
        <v>44333</v>
      </c>
      <c r="C17399">
        <v>100</v>
      </c>
    </row>
    <row r="17400" spans="1:3" ht="14.5" x14ac:dyDescent="0.35">
      <c r="A17400" s="106">
        <v>1154046</v>
      </c>
      <c r="B17400" s="1">
        <v>44333</v>
      </c>
      <c r="C17400">
        <v>1</v>
      </c>
    </row>
    <row r="17401" spans="1:3" ht="14.5" x14ac:dyDescent="0.35">
      <c r="A17401" s="104" t="s">
        <v>2013</v>
      </c>
      <c r="B17401" s="1">
        <v>44333</v>
      </c>
      <c r="C17401">
        <v>12</v>
      </c>
    </row>
    <row r="17402" spans="1:3" ht="14.5" x14ac:dyDescent="0.35">
      <c r="A17402" s="104" t="s">
        <v>2178</v>
      </c>
      <c r="B17402" s="1">
        <v>44333</v>
      </c>
      <c r="C17402">
        <v>12</v>
      </c>
    </row>
    <row r="17403" spans="1:3" ht="14.5" x14ac:dyDescent="0.35">
      <c r="A17403" s="104" t="s">
        <v>2021</v>
      </c>
      <c r="B17403" s="1">
        <v>44333</v>
      </c>
      <c r="C17403">
        <v>4</v>
      </c>
    </row>
    <row r="17404" spans="1:3" ht="14.5" x14ac:dyDescent="0.35">
      <c r="A17404" s="104" t="s">
        <v>2899</v>
      </c>
      <c r="B17404" s="1">
        <v>44333</v>
      </c>
      <c r="C17404">
        <v>4</v>
      </c>
    </row>
    <row r="17405" spans="1:3" ht="14.5" x14ac:dyDescent="0.35">
      <c r="A17405" s="104" t="s">
        <v>1445</v>
      </c>
      <c r="B17405" s="1">
        <v>44333</v>
      </c>
      <c r="C17405">
        <v>12</v>
      </c>
    </row>
    <row r="17406" spans="1:3" ht="14.5" x14ac:dyDescent="0.35">
      <c r="A17406" s="104" t="s">
        <v>2352</v>
      </c>
      <c r="B17406" s="1">
        <v>44333</v>
      </c>
      <c r="C17406">
        <v>6</v>
      </c>
    </row>
    <row r="17407" spans="1:3" ht="14.5" x14ac:dyDescent="0.35">
      <c r="A17407" s="104" t="s">
        <v>2244</v>
      </c>
      <c r="B17407" s="1">
        <v>44333</v>
      </c>
      <c r="C17407">
        <v>1</v>
      </c>
    </row>
    <row r="17408" spans="1:3" ht="14.5" x14ac:dyDescent="0.35">
      <c r="A17408" s="104" t="s">
        <v>1531</v>
      </c>
      <c r="B17408" s="1">
        <v>44333</v>
      </c>
      <c r="C17408">
        <v>16</v>
      </c>
    </row>
    <row r="17409" spans="1:3" ht="14.5" x14ac:dyDescent="0.35">
      <c r="A17409" s="104" t="s">
        <v>1346</v>
      </c>
      <c r="B17409" s="1">
        <v>44333</v>
      </c>
      <c r="C17409">
        <v>12</v>
      </c>
    </row>
    <row r="17410" spans="1:3" ht="14.5" x14ac:dyDescent="0.35">
      <c r="A17410" s="104" t="s">
        <v>2856</v>
      </c>
      <c r="B17410" s="1">
        <v>44333</v>
      </c>
      <c r="C17410">
        <v>3</v>
      </c>
    </row>
    <row r="17411" spans="1:3" ht="14.5" x14ac:dyDescent="0.35">
      <c r="A17411" s="104" t="s">
        <v>1299</v>
      </c>
      <c r="B17411" s="1">
        <v>44333</v>
      </c>
      <c r="C17411">
        <v>150</v>
      </c>
    </row>
    <row r="17412" spans="1:3" ht="14.5" x14ac:dyDescent="0.35">
      <c r="A17412" s="104" t="s">
        <v>4342</v>
      </c>
      <c r="B17412" s="1">
        <v>44333</v>
      </c>
      <c r="C17412">
        <v>1</v>
      </c>
    </row>
    <row r="17413" spans="1:3" ht="14.5" x14ac:dyDescent="0.35">
      <c r="A17413" s="104" t="s">
        <v>3024</v>
      </c>
      <c r="B17413" s="1">
        <v>44333</v>
      </c>
      <c r="C17413">
        <v>1</v>
      </c>
    </row>
    <row r="17414" spans="1:3" ht="14.5" x14ac:dyDescent="0.35">
      <c r="A17414" s="104" t="s">
        <v>4343</v>
      </c>
      <c r="B17414" s="1">
        <v>44333</v>
      </c>
      <c r="C17414">
        <v>1</v>
      </c>
    </row>
    <row r="17415" spans="1:3" ht="14.5" x14ac:dyDescent="0.35">
      <c r="A17415" s="104" t="s">
        <v>4344</v>
      </c>
      <c r="B17415" s="1">
        <v>44333</v>
      </c>
      <c r="C17415">
        <v>1</v>
      </c>
    </row>
    <row r="17416" spans="1:3" ht="14.5" x14ac:dyDescent="0.35">
      <c r="A17416" s="104" t="s">
        <v>2630</v>
      </c>
      <c r="B17416" s="1">
        <v>44333</v>
      </c>
      <c r="C17416">
        <v>1</v>
      </c>
    </row>
    <row r="17417" spans="1:3" ht="14.5" x14ac:dyDescent="0.35">
      <c r="A17417" s="104" t="s">
        <v>4345</v>
      </c>
      <c r="B17417" s="1">
        <v>44333</v>
      </c>
      <c r="C17417">
        <v>2</v>
      </c>
    </row>
    <row r="17418" spans="1:3" ht="14.5" x14ac:dyDescent="0.35">
      <c r="A17418" s="104" t="s">
        <v>2303</v>
      </c>
      <c r="B17418" s="1">
        <v>44333</v>
      </c>
      <c r="C17418">
        <v>1</v>
      </c>
    </row>
    <row r="17419" spans="1:3" ht="14.5" x14ac:dyDescent="0.35">
      <c r="A17419" s="104" t="s">
        <v>4188</v>
      </c>
      <c r="B17419" s="1">
        <v>44333</v>
      </c>
      <c r="C17419">
        <v>6</v>
      </c>
    </row>
    <row r="17420" spans="1:3" ht="14.5" x14ac:dyDescent="0.35">
      <c r="A17420" s="104" t="s">
        <v>3716</v>
      </c>
      <c r="B17420" s="1">
        <v>44333</v>
      </c>
      <c r="C17420">
        <v>12</v>
      </c>
    </row>
    <row r="17421" spans="1:3" ht="14.5" x14ac:dyDescent="0.35">
      <c r="A17421" s="104" t="s">
        <v>4346</v>
      </c>
      <c r="B17421" s="1">
        <v>44333</v>
      </c>
      <c r="C17421">
        <v>6</v>
      </c>
    </row>
    <row r="17422" spans="1:3" ht="14.5" x14ac:dyDescent="0.35">
      <c r="A17422" s="104" t="s">
        <v>3717</v>
      </c>
      <c r="B17422" s="1">
        <v>44333</v>
      </c>
      <c r="C17422">
        <v>12</v>
      </c>
    </row>
    <row r="17423" spans="1:3" ht="14.5" x14ac:dyDescent="0.35">
      <c r="A17423" s="104" t="s">
        <v>2965</v>
      </c>
      <c r="B17423" s="1">
        <v>44333</v>
      </c>
      <c r="C17423">
        <v>4</v>
      </c>
    </row>
    <row r="17424" spans="1:3" ht="14.5" x14ac:dyDescent="0.35">
      <c r="A17424" s="104" t="s">
        <v>4141</v>
      </c>
      <c r="B17424" s="1">
        <v>44333</v>
      </c>
      <c r="C17424">
        <v>2</v>
      </c>
    </row>
    <row r="17425" spans="1:3" ht="14.5" x14ac:dyDescent="0.35">
      <c r="A17425" s="104" t="s">
        <v>2966</v>
      </c>
      <c r="B17425" s="1">
        <v>44333</v>
      </c>
      <c r="C17425">
        <v>2</v>
      </c>
    </row>
    <row r="17426" spans="1:3" ht="14.5" x14ac:dyDescent="0.35">
      <c r="A17426" s="104" t="s">
        <v>2966</v>
      </c>
      <c r="B17426" s="1">
        <v>44333</v>
      </c>
      <c r="C17426">
        <v>4</v>
      </c>
    </row>
    <row r="17427" spans="1:3" ht="14.5" x14ac:dyDescent="0.35">
      <c r="A17427" s="104" t="s">
        <v>1420</v>
      </c>
      <c r="B17427" s="1">
        <v>44333</v>
      </c>
      <c r="C17427">
        <v>2</v>
      </c>
    </row>
    <row r="17428" spans="1:3" ht="14.5" x14ac:dyDescent="0.35">
      <c r="A17428" s="104" t="s">
        <v>2539</v>
      </c>
      <c r="B17428" s="1">
        <v>44333</v>
      </c>
      <c r="C17428">
        <v>2</v>
      </c>
    </row>
    <row r="17429" spans="1:3" ht="14.5" x14ac:dyDescent="0.35">
      <c r="A17429" s="104" t="s">
        <v>2047</v>
      </c>
      <c r="B17429" s="1">
        <v>44333</v>
      </c>
      <c r="C17429">
        <v>4</v>
      </c>
    </row>
    <row r="17430" spans="1:3" ht="14.5" x14ac:dyDescent="0.35">
      <c r="A17430" s="104" t="s">
        <v>4347</v>
      </c>
      <c r="B17430" s="1">
        <v>44333</v>
      </c>
      <c r="C17430">
        <v>2</v>
      </c>
    </row>
    <row r="17431" spans="1:3" ht="14.5" x14ac:dyDescent="0.35">
      <c r="A17431" s="104" t="s">
        <v>4347</v>
      </c>
      <c r="B17431" s="1">
        <v>44333</v>
      </c>
      <c r="C17431">
        <v>4</v>
      </c>
    </row>
    <row r="17432" spans="1:3" ht="14.5" x14ac:dyDescent="0.35">
      <c r="A17432" s="104" t="s">
        <v>1480</v>
      </c>
      <c r="B17432" s="1">
        <v>44333</v>
      </c>
      <c r="C17432">
        <v>2</v>
      </c>
    </row>
    <row r="17433" spans="1:3" ht="14.5" x14ac:dyDescent="0.35">
      <c r="A17433" s="104" t="s">
        <v>1482</v>
      </c>
      <c r="B17433" s="1">
        <v>44333</v>
      </c>
      <c r="C17433">
        <v>2</v>
      </c>
    </row>
    <row r="17434" spans="1:3" ht="14.5" x14ac:dyDescent="0.35">
      <c r="A17434" s="104" t="s">
        <v>4339</v>
      </c>
      <c r="B17434" s="1">
        <v>44333</v>
      </c>
      <c r="C17434">
        <v>1</v>
      </c>
    </row>
    <row r="17435" spans="1:3" ht="14.5" x14ac:dyDescent="0.35">
      <c r="A17435" s="104" t="s">
        <v>4339</v>
      </c>
      <c r="B17435" s="1">
        <v>44333</v>
      </c>
      <c r="C17435">
        <v>1</v>
      </c>
    </row>
    <row r="17436" spans="1:3" ht="14.5" x14ac:dyDescent="0.35">
      <c r="A17436" s="104" t="s">
        <v>1845</v>
      </c>
      <c r="B17436" s="1">
        <v>44333</v>
      </c>
      <c r="C17436">
        <v>1</v>
      </c>
    </row>
    <row r="17437" spans="1:3" ht="14.5" x14ac:dyDescent="0.35">
      <c r="A17437" s="104" t="s">
        <v>4348</v>
      </c>
      <c r="B17437" s="1">
        <v>44333</v>
      </c>
      <c r="C17437">
        <v>1</v>
      </c>
    </row>
    <row r="17438" spans="1:3" ht="14.5" x14ac:dyDescent="0.35">
      <c r="A17438" s="104" t="s">
        <v>2557</v>
      </c>
      <c r="B17438" s="1">
        <v>44333</v>
      </c>
      <c r="C17438">
        <v>64</v>
      </c>
    </row>
    <row r="17439" spans="1:3" ht="14.5" x14ac:dyDescent="0.35">
      <c r="A17439" s="104" t="s">
        <v>2577</v>
      </c>
      <c r="B17439" s="1">
        <v>44333</v>
      </c>
      <c r="C17439">
        <v>10</v>
      </c>
    </row>
    <row r="17440" spans="1:3" ht="14.5" x14ac:dyDescent="0.35">
      <c r="A17440" s="104" t="s">
        <v>472</v>
      </c>
      <c r="B17440" s="1">
        <v>44333</v>
      </c>
      <c r="C17440">
        <v>4</v>
      </c>
    </row>
    <row r="17441" spans="1:3" ht="14.5" x14ac:dyDescent="0.35">
      <c r="A17441" s="104" t="s">
        <v>4349</v>
      </c>
      <c r="B17441" s="1">
        <v>44333</v>
      </c>
      <c r="C17441">
        <v>75</v>
      </c>
    </row>
    <row r="17442" spans="1:3" ht="14.5" x14ac:dyDescent="0.35">
      <c r="A17442" s="104" t="s">
        <v>140</v>
      </c>
      <c r="B17442" s="1">
        <v>44333</v>
      </c>
      <c r="C17442">
        <v>1</v>
      </c>
    </row>
    <row r="17443" spans="1:3" ht="14.5" x14ac:dyDescent="0.35">
      <c r="A17443" s="104" t="s">
        <v>1950</v>
      </c>
      <c r="B17443" s="1">
        <v>44333</v>
      </c>
      <c r="C17443">
        <v>25</v>
      </c>
    </row>
    <row r="17444" spans="1:3" ht="14.5" x14ac:dyDescent="0.35">
      <c r="A17444" s="104" t="s">
        <v>4350</v>
      </c>
      <c r="B17444" s="1">
        <v>44333</v>
      </c>
      <c r="C17444">
        <v>25</v>
      </c>
    </row>
    <row r="17445" spans="1:3" ht="14.5" x14ac:dyDescent="0.35">
      <c r="A17445" s="104" t="s">
        <v>267</v>
      </c>
      <c r="B17445" s="1">
        <v>44333</v>
      </c>
      <c r="C17445">
        <v>2</v>
      </c>
    </row>
    <row r="17446" spans="1:3" ht="14.5" x14ac:dyDescent="0.35">
      <c r="A17446" s="104" t="s">
        <v>395</v>
      </c>
      <c r="B17446" s="1">
        <v>44333</v>
      </c>
      <c r="C17446">
        <v>4</v>
      </c>
    </row>
    <row r="17447" spans="1:3" ht="14.5" x14ac:dyDescent="0.35">
      <c r="A17447" s="104" t="s">
        <v>1360</v>
      </c>
      <c r="B17447" s="1">
        <v>44333</v>
      </c>
      <c r="C17447">
        <v>16</v>
      </c>
    </row>
    <row r="17448" spans="1:3" ht="14.5" x14ac:dyDescent="0.35">
      <c r="A17448" s="104" t="s">
        <v>19</v>
      </c>
      <c r="B17448" s="1">
        <v>44333</v>
      </c>
      <c r="C17448">
        <v>3</v>
      </c>
    </row>
    <row r="17449" spans="1:3" ht="14.5" x14ac:dyDescent="0.35">
      <c r="A17449" s="104" t="s">
        <v>1450</v>
      </c>
      <c r="B17449" s="1">
        <v>44333</v>
      </c>
      <c r="C17449">
        <v>16</v>
      </c>
    </row>
    <row r="17450" spans="1:3" ht="14.5" x14ac:dyDescent="0.35">
      <c r="A17450" s="104" t="s">
        <v>1675</v>
      </c>
      <c r="B17450" s="1">
        <v>44333</v>
      </c>
      <c r="C17450">
        <v>16</v>
      </c>
    </row>
    <row r="17451" spans="1:3" ht="14.5" x14ac:dyDescent="0.35">
      <c r="A17451" s="104" t="s">
        <v>1802</v>
      </c>
      <c r="B17451" s="1">
        <v>44333</v>
      </c>
      <c r="C17451">
        <v>32</v>
      </c>
    </row>
    <row r="17452" spans="1:3" ht="14.5" x14ac:dyDescent="0.35">
      <c r="A17452" s="104" t="s">
        <v>269</v>
      </c>
      <c r="B17452" s="1">
        <v>44333</v>
      </c>
      <c r="C17452">
        <v>4</v>
      </c>
    </row>
    <row r="17453" spans="1:3" ht="14.5" x14ac:dyDescent="0.35">
      <c r="A17453" s="104" t="s">
        <v>1709</v>
      </c>
      <c r="B17453" s="1">
        <v>44333</v>
      </c>
      <c r="C17453">
        <v>8</v>
      </c>
    </row>
    <row r="17454" spans="1:3" ht="14.5" x14ac:dyDescent="0.35">
      <c r="A17454" s="104" t="s">
        <v>2083</v>
      </c>
      <c r="B17454" s="1">
        <v>44333</v>
      </c>
      <c r="C17454">
        <v>100</v>
      </c>
    </row>
    <row r="17455" spans="1:3" ht="14.5" x14ac:dyDescent="0.35">
      <c r="A17455" s="104" t="s">
        <v>1736</v>
      </c>
      <c r="B17455" s="1">
        <v>44333</v>
      </c>
      <c r="C17455">
        <v>100</v>
      </c>
    </row>
    <row r="17456" spans="1:3" ht="14.5" x14ac:dyDescent="0.35">
      <c r="A17456" s="104" t="s">
        <v>2242</v>
      </c>
      <c r="B17456" s="1">
        <v>44333</v>
      </c>
      <c r="C17456">
        <v>4</v>
      </c>
    </row>
    <row r="17457" spans="1:3" ht="14.5" x14ac:dyDescent="0.35">
      <c r="A17457" s="104" t="s">
        <v>2275</v>
      </c>
      <c r="B17457" s="1">
        <v>44333</v>
      </c>
      <c r="C17457">
        <v>16</v>
      </c>
    </row>
    <row r="17458" spans="1:3" ht="14.5" x14ac:dyDescent="0.35">
      <c r="A17458" s="104" t="s">
        <v>4032</v>
      </c>
      <c r="B17458" s="1">
        <v>44333</v>
      </c>
      <c r="C17458">
        <v>16</v>
      </c>
    </row>
    <row r="17459" spans="1:3" ht="14.5" x14ac:dyDescent="0.35">
      <c r="A17459" s="104" t="s">
        <v>1680</v>
      </c>
      <c r="B17459" s="1">
        <v>44333</v>
      </c>
      <c r="C17459">
        <v>4</v>
      </c>
    </row>
    <row r="17460" spans="1:3" ht="14.5" x14ac:dyDescent="0.35">
      <c r="A17460" s="104" t="s">
        <v>2895</v>
      </c>
      <c r="B17460" s="1">
        <v>44333</v>
      </c>
      <c r="C17460">
        <v>6</v>
      </c>
    </row>
    <row r="17461" spans="1:3" ht="14.5" x14ac:dyDescent="0.35">
      <c r="A17461" s="104" t="s">
        <v>2898</v>
      </c>
      <c r="B17461" s="1">
        <v>44333</v>
      </c>
      <c r="C17461">
        <v>2</v>
      </c>
    </row>
    <row r="17462" spans="1:3" ht="14.5" x14ac:dyDescent="0.35">
      <c r="A17462" s="104" t="s">
        <v>1586</v>
      </c>
      <c r="B17462" s="1">
        <v>44333</v>
      </c>
      <c r="C17462">
        <v>8</v>
      </c>
    </row>
    <row r="17463" spans="1:3" ht="14.5" x14ac:dyDescent="0.35">
      <c r="A17463" s="104" t="s">
        <v>2899</v>
      </c>
      <c r="B17463" s="1">
        <v>44333</v>
      </c>
      <c r="C17463">
        <v>4</v>
      </c>
    </row>
    <row r="17464" spans="1:3" ht="14.5" x14ac:dyDescent="0.35">
      <c r="A17464" s="104" t="s">
        <v>1968</v>
      </c>
      <c r="B17464" s="1">
        <v>44333</v>
      </c>
      <c r="C17464">
        <v>6</v>
      </c>
    </row>
    <row r="17465" spans="1:3" ht="14.5" x14ac:dyDescent="0.35">
      <c r="A17465" s="104" t="s">
        <v>1589</v>
      </c>
      <c r="B17465" s="1">
        <v>44333</v>
      </c>
      <c r="C17465">
        <v>12</v>
      </c>
    </row>
    <row r="17466" spans="1:3" ht="14.5" x14ac:dyDescent="0.35">
      <c r="A17466" s="104" t="s">
        <v>1589</v>
      </c>
      <c r="B17466" s="1">
        <v>44333</v>
      </c>
      <c r="C17466">
        <v>52</v>
      </c>
    </row>
    <row r="17467" spans="1:3" ht="14.5" x14ac:dyDescent="0.35">
      <c r="A17467" s="104" t="s">
        <v>1421</v>
      </c>
      <c r="B17467" s="1">
        <v>44333</v>
      </c>
      <c r="C17467">
        <v>16</v>
      </c>
    </row>
    <row r="17468" spans="1:3" ht="14.5" x14ac:dyDescent="0.35">
      <c r="A17468" s="104" t="s">
        <v>64</v>
      </c>
      <c r="B17468" s="1">
        <v>44333</v>
      </c>
      <c r="C17468">
        <v>1</v>
      </c>
    </row>
    <row r="17469" spans="1:3" ht="14.5" x14ac:dyDescent="0.35">
      <c r="A17469" s="104" t="s">
        <v>2680</v>
      </c>
      <c r="B17469" s="1">
        <v>44333</v>
      </c>
      <c r="C17469">
        <v>6</v>
      </c>
    </row>
    <row r="17470" spans="1:3" ht="14.5" x14ac:dyDescent="0.35">
      <c r="A17470" s="104" t="s">
        <v>1826</v>
      </c>
      <c r="B17470" s="1">
        <v>44333</v>
      </c>
      <c r="C17470">
        <v>20</v>
      </c>
    </row>
    <row r="17471" spans="1:3" ht="14.5" x14ac:dyDescent="0.35">
      <c r="A17471" s="104" t="s">
        <v>1346</v>
      </c>
      <c r="B17471" s="1">
        <v>44333</v>
      </c>
      <c r="C17471">
        <v>16</v>
      </c>
    </row>
    <row r="17472" spans="1:3" ht="14.5" x14ac:dyDescent="0.35">
      <c r="A17472" s="104" t="s">
        <v>1808</v>
      </c>
      <c r="B17472" s="1">
        <v>44333</v>
      </c>
      <c r="C17472">
        <v>16</v>
      </c>
    </row>
    <row r="17473" spans="1:3" ht="14.5" x14ac:dyDescent="0.35">
      <c r="A17473" s="104" t="s">
        <v>1468</v>
      </c>
      <c r="B17473" s="1">
        <v>44333</v>
      </c>
      <c r="C17473">
        <v>8</v>
      </c>
    </row>
    <row r="17474" spans="1:3" ht="14.5" x14ac:dyDescent="0.35">
      <c r="A17474" s="104" t="s">
        <v>1466</v>
      </c>
      <c r="B17474" s="1">
        <v>44333</v>
      </c>
      <c r="C17474">
        <v>8</v>
      </c>
    </row>
    <row r="17475" spans="1:3" ht="14.5" x14ac:dyDescent="0.35">
      <c r="A17475" s="104" t="s">
        <v>1314</v>
      </c>
      <c r="B17475" s="1">
        <v>44333</v>
      </c>
      <c r="C17475">
        <v>150</v>
      </c>
    </row>
    <row r="17476" spans="1:3" ht="14.5" x14ac:dyDescent="0.35">
      <c r="A17476" s="104" t="s">
        <v>2381</v>
      </c>
      <c r="B17476" s="1">
        <v>44333</v>
      </c>
      <c r="C17476">
        <v>4</v>
      </c>
    </row>
    <row r="17477" spans="1:3" ht="14.5" x14ac:dyDescent="0.35">
      <c r="A17477" s="104" t="s">
        <v>196</v>
      </c>
      <c r="B17477" s="1">
        <v>44333</v>
      </c>
      <c r="C17477">
        <v>4</v>
      </c>
    </row>
    <row r="17478" spans="1:3" ht="14.5" x14ac:dyDescent="0.35">
      <c r="A17478" s="104" t="s">
        <v>473</v>
      </c>
      <c r="B17478" s="1">
        <v>44333</v>
      </c>
      <c r="C17478">
        <v>16</v>
      </c>
    </row>
    <row r="17479" spans="1:3" ht="14.5" x14ac:dyDescent="0.35">
      <c r="A17479" s="104" t="s">
        <v>53</v>
      </c>
      <c r="B17479" s="1">
        <v>44333</v>
      </c>
      <c r="C17479">
        <v>8</v>
      </c>
    </row>
    <row r="17480" spans="1:3" ht="14.5" x14ac:dyDescent="0.35">
      <c r="A17480" s="104" t="s">
        <v>197</v>
      </c>
      <c r="B17480" s="1">
        <v>44333</v>
      </c>
      <c r="C17480">
        <v>8</v>
      </c>
    </row>
    <row r="17481" spans="1:3" ht="14.5" x14ac:dyDescent="0.35">
      <c r="A17481" s="104" t="s">
        <v>54</v>
      </c>
      <c r="B17481" s="1">
        <v>44333</v>
      </c>
      <c r="C17481">
        <v>4</v>
      </c>
    </row>
    <row r="17482" spans="1:3" ht="14.5" x14ac:dyDescent="0.35">
      <c r="A17482" s="104" t="s">
        <v>284</v>
      </c>
      <c r="B17482" s="1">
        <v>44333</v>
      </c>
      <c r="C17482">
        <v>8</v>
      </c>
    </row>
    <row r="17483" spans="1:3" ht="14.5" x14ac:dyDescent="0.35">
      <c r="A17483" s="104" t="s">
        <v>474</v>
      </c>
      <c r="B17483" s="1">
        <v>44333</v>
      </c>
      <c r="C17483">
        <v>4</v>
      </c>
    </row>
    <row r="17484" spans="1:3" ht="14.5" x14ac:dyDescent="0.35">
      <c r="A17484" s="104" t="s">
        <v>453</v>
      </c>
      <c r="B17484" s="1">
        <v>44333</v>
      </c>
      <c r="C17484">
        <v>8</v>
      </c>
    </row>
    <row r="17485" spans="1:3" ht="14.5" x14ac:dyDescent="0.35">
      <c r="A17485" s="104" t="s">
        <v>177</v>
      </c>
      <c r="B17485" s="1">
        <v>44333</v>
      </c>
      <c r="C17485">
        <v>24</v>
      </c>
    </row>
    <row r="17486" spans="1:3" ht="14.5" x14ac:dyDescent="0.35">
      <c r="A17486" s="104" t="s">
        <v>4125</v>
      </c>
      <c r="B17486" s="1">
        <v>44333</v>
      </c>
      <c r="C17486">
        <v>16</v>
      </c>
    </row>
    <row r="17487" spans="1:3" ht="14.5" x14ac:dyDescent="0.35">
      <c r="A17487" s="104" t="s">
        <v>3571</v>
      </c>
      <c r="B17487" s="1">
        <v>44333</v>
      </c>
      <c r="C17487">
        <v>6</v>
      </c>
    </row>
    <row r="17488" spans="1:3" ht="14.5" x14ac:dyDescent="0.35">
      <c r="A17488" s="104" t="s">
        <v>3031</v>
      </c>
      <c r="B17488" s="1">
        <v>44333</v>
      </c>
      <c r="C17488">
        <v>4</v>
      </c>
    </row>
    <row r="17489" spans="1:3" ht="14.5" x14ac:dyDescent="0.35">
      <c r="A17489" s="104" t="s">
        <v>2227</v>
      </c>
      <c r="B17489" s="1">
        <v>44333</v>
      </c>
      <c r="C17489">
        <v>2</v>
      </c>
    </row>
    <row r="17490" spans="1:3" ht="14.5" x14ac:dyDescent="0.35">
      <c r="A17490" s="104" t="s">
        <v>2227</v>
      </c>
      <c r="B17490" s="1">
        <v>44333</v>
      </c>
      <c r="C17490">
        <v>4</v>
      </c>
    </row>
    <row r="17491" spans="1:3" ht="14.5" x14ac:dyDescent="0.35">
      <c r="A17491" s="104" t="s">
        <v>3077</v>
      </c>
      <c r="B17491" s="1">
        <v>44333</v>
      </c>
      <c r="C17491">
        <v>8</v>
      </c>
    </row>
    <row r="17492" spans="1:3" ht="14.5" x14ac:dyDescent="0.35">
      <c r="A17492" s="104" t="s">
        <v>3375</v>
      </c>
      <c r="B17492" s="1">
        <v>44333</v>
      </c>
      <c r="C17492">
        <v>2</v>
      </c>
    </row>
    <row r="17493" spans="1:3" ht="14.5" x14ac:dyDescent="0.35">
      <c r="A17493" s="104" t="s">
        <v>2568</v>
      </c>
      <c r="B17493" s="1">
        <v>44333</v>
      </c>
      <c r="C17493">
        <v>6</v>
      </c>
    </row>
    <row r="17494" spans="1:3" ht="14.5" x14ac:dyDescent="0.35">
      <c r="A17494" s="104" t="s">
        <v>2353</v>
      </c>
      <c r="B17494" s="1">
        <v>44333</v>
      </c>
      <c r="C17494">
        <v>4</v>
      </c>
    </row>
    <row r="17495" spans="1:3" ht="14.5" x14ac:dyDescent="0.35">
      <c r="A17495" s="104" t="s">
        <v>1955</v>
      </c>
      <c r="B17495" s="1">
        <v>44333</v>
      </c>
      <c r="C17495">
        <v>2</v>
      </c>
    </row>
    <row r="17496" spans="1:3" ht="14.5" x14ac:dyDescent="0.35">
      <c r="A17496" s="104" t="s">
        <v>462</v>
      </c>
      <c r="B17496" s="1">
        <v>44333</v>
      </c>
      <c r="C17496">
        <v>1</v>
      </c>
    </row>
    <row r="17497" spans="1:3" ht="14.5" x14ac:dyDescent="0.35">
      <c r="A17497" s="104" t="s">
        <v>246</v>
      </c>
      <c r="B17497" s="1">
        <v>44333</v>
      </c>
      <c r="C17497">
        <v>1</v>
      </c>
    </row>
    <row r="17498" spans="1:3" ht="14.5" x14ac:dyDescent="0.35">
      <c r="A17498" s="104" t="s">
        <v>34</v>
      </c>
      <c r="B17498" s="1">
        <v>44333</v>
      </c>
      <c r="C17498">
        <v>1</v>
      </c>
    </row>
    <row r="17499" spans="1:3" ht="14.5" x14ac:dyDescent="0.35">
      <c r="A17499" s="104" t="s">
        <v>2239</v>
      </c>
      <c r="B17499" s="1">
        <v>44333</v>
      </c>
      <c r="C17499">
        <v>25</v>
      </c>
    </row>
    <row r="17500" spans="1:3" ht="14.5" x14ac:dyDescent="0.35">
      <c r="A17500" s="104" t="s">
        <v>18</v>
      </c>
      <c r="B17500" s="1">
        <v>44333</v>
      </c>
      <c r="C17500">
        <v>1</v>
      </c>
    </row>
    <row r="17501" spans="1:3" ht="14.5" x14ac:dyDescent="0.35">
      <c r="A17501" s="104" t="s">
        <v>266</v>
      </c>
      <c r="B17501" s="1">
        <v>44333</v>
      </c>
      <c r="C17501">
        <v>1</v>
      </c>
    </row>
    <row r="17502" spans="1:3" ht="14.5" x14ac:dyDescent="0.35">
      <c r="A17502" s="104" t="s">
        <v>258</v>
      </c>
      <c r="B17502" s="1">
        <v>44333</v>
      </c>
      <c r="C17502">
        <v>8</v>
      </c>
    </row>
    <row r="17503" spans="1:3" ht="14.5" x14ac:dyDescent="0.35">
      <c r="A17503" s="104" t="s">
        <v>258</v>
      </c>
      <c r="B17503" s="1">
        <v>44333</v>
      </c>
      <c r="C17503">
        <v>8</v>
      </c>
    </row>
    <row r="17504" spans="1:3" ht="14.5" x14ac:dyDescent="0.35">
      <c r="A17504" s="104" t="s">
        <v>1631</v>
      </c>
      <c r="B17504" s="1">
        <v>44333</v>
      </c>
      <c r="C17504">
        <v>100</v>
      </c>
    </row>
    <row r="17505" spans="1:3" ht="14.5" x14ac:dyDescent="0.35">
      <c r="A17505" s="104" t="s">
        <v>1450</v>
      </c>
      <c r="B17505" s="1">
        <v>44333</v>
      </c>
      <c r="C17505">
        <v>16</v>
      </c>
    </row>
    <row r="17506" spans="1:3" ht="14.5" x14ac:dyDescent="0.35">
      <c r="A17506" s="104" t="s">
        <v>1859</v>
      </c>
      <c r="B17506" s="1">
        <v>44333</v>
      </c>
      <c r="C17506">
        <v>32</v>
      </c>
    </row>
    <row r="17507" spans="1:3" ht="14.5" x14ac:dyDescent="0.35">
      <c r="A17507" s="104" t="s">
        <v>1935</v>
      </c>
      <c r="B17507" s="1">
        <v>44333</v>
      </c>
      <c r="C17507">
        <v>100</v>
      </c>
    </row>
    <row r="17508" spans="1:3" ht="14.5" x14ac:dyDescent="0.35">
      <c r="A17508" s="104" t="s">
        <v>1991</v>
      </c>
      <c r="B17508" s="1">
        <v>44333</v>
      </c>
      <c r="C17508">
        <v>8</v>
      </c>
    </row>
    <row r="17509" spans="1:3" ht="14.5" x14ac:dyDescent="0.35">
      <c r="A17509" s="104" t="s">
        <v>1929</v>
      </c>
      <c r="B17509" s="1">
        <v>44333</v>
      </c>
      <c r="C17509">
        <v>24</v>
      </c>
    </row>
    <row r="17510" spans="1:3" ht="14.5" x14ac:dyDescent="0.35">
      <c r="A17510" s="104" t="s">
        <v>475</v>
      </c>
      <c r="B17510" s="1">
        <v>44333</v>
      </c>
      <c r="C17510">
        <v>8</v>
      </c>
    </row>
    <row r="17511" spans="1:3" ht="14.5" x14ac:dyDescent="0.35">
      <c r="A17511" s="104" t="s">
        <v>331</v>
      </c>
      <c r="B17511" s="1">
        <v>44333</v>
      </c>
      <c r="C17511">
        <v>8</v>
      </c>
    </row>
    <row r="17512" spans="1:3" ht="14.5" x14ac:dyDescent="0.35">
      <c r="A17512" s="104" t="s">
        <v>2228</v>
      </c>
      <c r="B17512" s="1">
        <v>44333</v>
      </c>
      <c r="C17512">
        <v>10</v>
      </c>
    </row>
    <row r="17513" spans="1:3" ht="14.5" x14ac:dyDescent="0.35">
      <c r="A17513" s="104" t="s">
        <v>1709</v>
      </c>
      <c r="B17513" s="1">
        <v>44333</v>
      </c>
      <c r="C17513">
        <v>16</v>
      </c>
    </row>
    <row r="17514" spans="1:3" ht="14.5" x14ac:dyDescent="0.35">
      <c r="A17514" s="104" t="s">
        <v>3247</v>
      </c>
      <c r="B17514" s="1">
        <v>44333</v>
      </c>
      <c r="C17514">
        <v>8</v>
      </c>
    </row>
    <row r="17515" spans="1:3" ht="14.5" x14ac:dyDescent="0.35">
      <c r="A17515" s="104" t="s">
        <v>1941</v>
      </c>
      <c r="B17515" s="1">
        <v>44333</v>
      </c>
      <c r="C17515">
        <v>16</v>
      </c>
    </row>
    <row r="17516" spans="1:3" ht="14.5" x14ac:dyDescent="0.35">
      <c r="A17516" s="104" t="s">
        <v>148</v>
      </c>
      <c r="B17516" s="1">
        <v>44333</v>
      </c>
      <c r="C17516">
        <v>8</v>
      </c>
    </row>
    <row r="17517" spans="1:3" ht="14.5" x14ac:dyDescent="0.35">
      <c r="A17517" s="104" t="s">
        <v>1405</v>
      </c>
      <c r="B17517" s="1">
        <v>44333</v>
      </c>
      <c r="C17517">
        <v>16</v>
      </c>
    </row>
    <row r="17518" spans="1:3" ht="14.5" x14ac:dyDescent="0.35">
      <c r="A17518" s="104" t="s">
        <v>2049</v>
      </c>
      <c r="B17518" s="1">
        <v>44333</v>
      </c>
      <c r="C17518">
        <v>12</v>
      </c>
    </row>
    <row r="17519" spans="1:3" ht="14.5" x14ac:dyDescent="0.35">
      <c r="A17519" s="104" t="s">
        <v>2565</v>
      </c>
      <c r="B17519" s="1">
        <v>44333</v>
      </c>
      <c r="C17519">
        <v>12</v>
      </c>
    </row>
    <row r="17520" spans="1:3" ht="14.5" x14ac:dyDescent="0.35">
      <c r="A17520" s="104" t="s">
        <v>1922</v>
      </c>
      <c r="B17520" s="1">
        <v>44333</v>
      </c>
      <c r="C17520">
        <v>8</v>
      </c>
    </row>
    <row r="17521" spans="1:3" ht="14.5" x14ac:dyDescent="0.35">
      <c r="A17521" s="104" t="s">
        <v>1943</v>
      </c>
      <c r="B17521" s="1">
        <v>44333</v>
      </c>
      <c r="C17521">
        <v>16</v>
      </c>
    </row>
    <row r="17522" spans="1:3" ht="14.5" x14ac:dyDescent="0.35">
      <c r="A17522" s="104" t="s">
        <v>2172</v>
      </c>
      <c r="B17522" s="1">
        <v>44333</v>
      </c>
      <c r="C17522">
        <v>16</v>
      </c>
    </row>
    <row r="17523" spans="1:3" ht="14.5" x14ac:dyDescent="0.35">
      <c r="A17523" s="104" t="s">
        <v>2970</v>
      </c>
      <c r="B17523" s="1">
        <v>44333</v>
      </c>
      <c r="C17523">
        <v>2</v>
      </c>
    </row>
    <row r="17524" spans="1:3" ht="14.5" x14ac:dyDescent="0.35">
      <c r="A17524" s="104" t="s">
        <v>34</v>
      </c>
      <c r="B17524" s="1">
        <v>44333</v>
      </c>
      <c r="C17524">
        <v>2</v>
      </c>
    </row>
    <row r="17525" spans="1:3" ht="14.5" x14ac:dyDescent="0.35">
      <c r="A17525" s="104" t="s">
        <v>1623</v>
      </c>
      <c r="B17525" s="1">
        <v>44333</v>
      </c>
      <c r="C17525">
        <v>200</v>
      </c>
    </row>
    <row r="17526" spans="1:3" ht="14.5" x14ac:dyDescent="0.35">
      <c r="A17526" s="104" t="s">
        <v>238</v>
      </c>
      <c r="B17526" s="1">
        <v>44333</v>
      </c>
      <c r="C17526">
        <v>2</v>
      </c>
    </row>
    <row r="17527" spans="1:3" ht="14.5" x14ac:dyDescent="0.35">
      <c r="A17527" s="104" t="s">
        <v>1762</v>
      </c>
      <c r="B17527" s="1">
        <v>44333</v>
      </c>
      <c r="C17527">
        <v>16</v>
      </c>
    </row>
    <row r="17528" spans="1:3" ht="14.5" x14ac:dyDescent="0.35">
      <c r="A17528" s="104" t="s">
        <v>1445</v>
      </c>
      <c r="B17528" s="1">
        <v>44333</v>
      </c>
      <c r="C17528">
        <v>24</v>
      </c>
    </row>
    <row r="17529" spans="1:3" ht="14.5" x14ac:dyDescent="0.35">
      <c r="A17529" s="104" t="s">
        <v>2530</v>
      </c>
      <c r="B17529" s="1">
        <v>44333</v>
      </c>
      <c r="C17529">
        <v>2</v>
      </c>
    </row>
    <row r="17530" spans="1:3" ht="14.5" x14ac:dyDescent="0.35">
      <c r="A17530" s="104" t="s">
        <v>3056</v>
      </c>
      <c r="B17530" s="1">
        <v>44333</v>
      </c>
      <c r="C17530">
        <v>2</v>
      </c>
    </row>
    <row r="17531" spans="1:3" ht="14.5" x14ac:dyDescent="0.35">
      <c r="A17531" s="104" t="s">
        <v>1735</v>
      </c>
      <c r="B17531" s="1">
        <v>44333</v>
      </c>
      <c r="C17531">
        <v>25</v>
      </c>
    </row>
    <row r="17532" spans="1:3" ht="14.5" x14ac:dyDescent="0.35">
      <c r="A17532" s="104" t="s">
        <v>1481</v>
      </c>
      <c r="B17532" s="1">
        <v>44333</v>
      </c>
      <c r="C17532">
        <v>50</v>
      </c>
    </row>
    <row r="17533" spans="1:3" ht="14.5" x14ac:dyDescent="0.35">
      <c r="A17533" s="104" t="s">
        <v>1863</v>
      </c>
      <c r="B17533" s="1">
        <v>44333</v>
      </c>
      <c r="C17533">
        <v>16</v>
      </c>
    </row>
    <row r="17534" spans="1:3" ht="14.5" x14ac:dyDescent="0.35">
      <c r="A17534" s="104" t="s">
        <v>1864</v>
      </c>
      <c r="B17534" s="1">
        <v>44333</v>
      </c>
      <c r="C17534">
        <v>8</v>
      </c>
    </row>
    <row r="17535" spans="1:3" ht="14.5" x14ac:dyDescent="0.35">
      <c r="A17535" s="104" t="s">
        <v>2044</v>
      </c>
      <c r="B17535" s="1">
        <v>44333</v>
      </c>
      <c r="C17535">
        <v>8</v>
      </c>
    </row>
    <row r="17536" spans="1:3" ht="14.5" x14ac:dyDescent="0.35">
      <c r="A17536" s="104" t="s">
        <v>2050</v>
      </c>
      <c r="B17536" s="1">
        <v>44333</v>
      </c>
      <c r="C17536">
        <v>16</v>
      </c>
    </row>
    <row r="17537" spans="1:3" ht="14.5" x14ac:dyDescent="0.35">
      <c r="A17537" s="104" t="s">
        <v>1821</v>
      </c>
      <c r="B17537" s="1">
        <v>44333</v>
      </c>
      <c r="C17537">
        <v>16</v>
      </c>
    </row>
    <row r="17538" spans="1:3" ht="14.5" x14ac:dyDescent="0.35">
      <c r="A17538" s="104" t="s">
        <v>1324</v>
      </c>
      <c r="B17538" s="1">
        <v>44333</v>
      </c>
      <c r="C17538">
        <v>16</v>
      </c>
    </row>
    <row r="17539" spans="1:3" ht="14.5" x14ac:dyDescent="0.35">
      <c r="A17539" s="104" t="s">
        <v>3535</v>
      </c>
      <c r="B17539" s="1">
        <v>44333</v>
      </c>
      <c r="C17539">
        <v>1</v>
      </c>
    </row>
    <row r="17540" spans="1:3" ht="14.5" x14ac:dyDescent="0.35">
      <c r="A17540" s="104" t="s">
        <v>1676</v>
      </c>
      <c r="B17540" s="1">
        <v>44333</v>
      </c>
      <c r="C17540">
        <v>25</v>
      </c>
    </row>
    <row r="17541" spans="1:3" ht="14.5" x14ac:dyDescent="0.35">
      <c r="A17541" s="104" t="s">
        <v>1321</v>
      </c>
      <c r="B17541" s="1">
        <v>44333</v>
      </c>
      <c r="C17541">
        <v>300</v>
      </c>
    </row>
    <row r="17542" spans="1:3" ht="14.5" x14ac:dyDescent="0.35">
      <c r="A17542" s="104" t="s">
        <v>1886</v>
      </c>
      <c r="B17542" s="1">
        <v>44333</v>
      </c>
      <c r="C17542">
        <v>150</v>
      </c>
    </row>
    <row r="17543" spans="1:3" ht="14.5" x14ac:dyDescent="0.35">
      <c r="A17543" s="104" t="s">
        <v>1922</v>
      </c>
      <c r="B17543" s="1">
        <v>44333</v>
      </c>
      <c r="C17543">
        <v>2</v>
      </c>
    </row>
    <row r="17544" spans="1:3" ht="14.5" x14ac:dyDescent="0.35">
      <c r="A17544" s="104" t="s">
        <v>2280</v>
      </c>
      <c r="B17544" s="1">
        <v>44333</v>
      </c>
      <c r="C17544">
        <v>32</v>
      </c>
    </row>
    <row r="17545" spans="1:3" ht="14.5" x14ac:dyDescent="0.35">
      <c r="A17545" s="104" t="s">
        <v>2015</v>
      </c>
      <c r="B17545" s="1">
        <v>44333</v>
      </c>
      <c r="C17545">
        <v>32</v>
      </c>
    </row>
    <row r="17546" spans="1:3" ht="14.5" x14ac:dyDescent="0.35">
      <c r="A17546" s="104" t="s">
        <v>3436</v>
      </c>
      <c r="B17546" s="1">
        <v>44333</v>
      </c>
      <c r="C17546">
        <v>4</v>
      </c>
    </row>
    <row r="17547" spans="1:3" ht="14.5" x14ac:dyDescent="0.35">
      <c r="A17547" s="104" t="s">
        <v>3585</v>
      </c>
      <c r="B17547" s="1">
        <v>44333</v>
      </c>
      <c r="C17547">
        <v>32</v>
      </c>
    </row>
    <row r="17548" spans="1:3" ht="14.5" x14ac:dyDescent="0.35">
      <c r="A17548" s="104" t="s">
        <v>2012</v>
      </c>
      <c r="B17548" s="1">
        <v>44333</v>
      </c>
      <c r="C17548">
        <v>8</v>
      </c>
    </row>
    <row r="17549" spans="1:3" ht="14.5" x14ac:dyDescent="0.35">
      <c r="A17549" s="104" t="s">
        <v>3866</v>
      </c>
      <c r="B17549" s="1">
        <v>44333</v>
      </c>
      <c r="C17549">
        <v>3</v>
      </c>
    </row>
    <row r="17550" spans="1:3" ht="14.5" x14ac:dyDescent="0.35">
      <c r="A17550" s="104" t="s">
        <v>4074</v>
      </c>
      <c r="B17550" s="1">
        <v>44333</v>
      </c>
      <c r="C17550">
        <v>24</v>
      </c>
    </row>
    <row r="17551" spans="1:3" ht="14.5" x14ac:dyDescent="0.35">
      <c r="A17551" s="104" t="s">
        <v>2053</v>
      </c>
      <c r="B17551" s="1">
        <v>44333</v>
      </c>
      <c r="C17551">
        <v>32</v>
      </c>
    </row>
    <row r="17552" spans="1:3" ht="14.5" x14ac:dyDescent="0.35">
      <c r="A17552" s="104" t="s">
        <v>4351</v>
      </c>
      <c r="B17552" s="1">
        <v>44333</v>
      </c>
      <c r="C17552">
        <v>8</v>
      </c>
    </row>
    <row r="17553" spans="1:3" ht="14.5" x14ac:dyDescent="0.35">
      <c r="A17553" s="104" t="s">
        <v>1938</v>
      </c>
      <c r="B17553" s="1">
        <v>44333</v>
      </c>
      <c r="C17553">
        <v>16</v>
      </c>
    </row>
    <row r="17554" spans="1:3" ht="14.5" x14ac:dyDescent="0.35">
      <c r="A17554" s="104" t="s">
        <v>1939</v>
      </c>
      <c r="B17554" s="1">
        <v>44333</v>
      </c>
      <c r="C17554">
        <v>16</v>
      </c>
    </row>
    <row r="17555" spans="1:3" ht="14.5" x14ac:dyDescent="0.35">
      <c r="A17555" s="104" t="s">
        <v>3350</v>
      </c>
      <c r="B17555" s="1">
        <v>44333</v>
      </c>
      <c r="C17555">
        <v>12</v>
      </c>
    </row>
    <row r="17556" spans="1:3" ht="14.5" x14ac:dyDescent="0.35">
      <c r="A17556" s="104" t="s">
        <v>3350</v>
      </c>
      <c r="B17556" s="1">
        <v>44333</v>
      </c>
      <c r="C17556">
        <v>20</v>
      </c>
    </row>
    <row r="17557" spans="1:3" ht="14.5" x14ac:dyDescent="0.35">
      <c r="A17557" s="104" t="s">
        <v>2977</v>
      </c>
      <c r="B17557" s="1">
        <v>44333</v>
      </c>
      <c r="C17557">
        <v>1</v>
      </c>
    </row>
    <row r="17558" spans="1:3" ht="14.5" x14ac:dyDescent="0.35">
      <c r="A17558" s="104" t="s">
        <v>920</v>
      </c>
      <c r="B17558" s="1">
        <v>44333</v>
      </c>
      <c r="C17558">
        <v>2</v>
      </c>
    </row>
    <row r="17559" spans="1:3" ht="14.5" x14ac:dyDescent="0.35">
      <c r="A17559" s="104" t="s">
        <v>1664</v>
      </c>
      <c r="B17559" s="1">
        <v>44333</v>
      </c>
      <c r="C17559">
        <v>100</v>
      </c>
    </row>
    <row r="17560" spans="1:3" ht="14.5" x14ac:dyDescent="0.35">
      <c r="A17560" s="104" t="s">
        <v>2388</v>
      </c>
      <c r="B17560" s="1">
        <v>44333</v>
      </c>
      <c r="C17560">
        <v>25</v>
      </c>
    </row>
    <row r="17561" spans="1:3" ht="14.5" x14ac:dyDescent="0.35">
      <c r="A17561" s="104" t="s">
        <v>1693</v>
      </c>
      <c r="B17561" s="1">
        <v>44333</v>
      </c>
      <c r="C17561">
        <v>100</v>
      </c>
    </row>
    <row r="17562" spans="1:3" ht="14.5" x14ac:dyDescent="0.35">
      <c r="A17562" s="104" t="s">
        <v>1713</v>
      </c>
      <c r="B17562" s="1">
        <v>44333</v>
      </c>
      <c r="C17562">
        <v>8</v>
      </c>
    </row>
    <row r="17563" spans="1:3" ht="14.5" x14ac:dyDescent="0.35">
      <c r="A17563" s="104" t="s">
        <v>1921</v>
      </c>
      <c r="B17563" s="1">
        <v>44333</v>
      </c>
      <c r="C17563">
        <v>16</v>
      </c>
    </row>
    <row r="17564" spans="1:3" ht="14.5" x14ac:dyDescent="0.35">
      <c r="A17564" s="104" t="s">
        <v>2625</v>
      </c>
      <c r="B17564" s="1">
        <v>44333</v>
      </c>
      <c r="C17564">
        <v>5</v>
      </c>
    </row>
    <row r="17565" spans="1:3" ht="14.5" x14ac:dyDescent="0.35">
      <c r="A17565" s="104" t="s">
        <v>2516</v>
      </c>
      <c r="B17565" s="1">
        <v>44333</v>
      </c>
      <c r="C17565">
        <v>100</v>
      </c>
    </row>
    <row r="17566" spans="1:3" ht="14.5" x14ac:dyDescent="0.35">
      <c r="A17566" s="104" t="s">
        <v>1988</v>
      </c>
      <c r="B17566" s="1">
        <v>44333</v>
      </c>
      <c r="C17566">
        <v>100</v>
      </c>
    </row>
    <row r="17567" spans="1:3" ht="14.5" x14ac:dyDescent="0.35">
      <c r="A17567" s="104" t="s">
        <v>3412</v>
      </c>
      <c r="B17567" s="1">
        <v>44333</v>
      </c>
      <c r="C17567">
        <v>1</v>
      </c>
    </row>
    <row r="17568" spans="1:3" ht="14.5" x14ac:dyDescent="0.35">
      <c r="A17568" s="104" t="s">
        <v>2055</v>
      </c>
      <c r="B17568" s="1">
        <v>44333</v>
      </c>
      <c r="C17568">
        <v>4</v>
      </c>
    </row>
    <row r="17569" spans="1:3" ht="14.5" x14ac:dyDescent="0.35">
      <c r="A17569" s="104" t="s">
        <v>3021</v>
      </c>
      <c r="B17569" s="1">
        <v>44333</v>
      </c>
      <c r="C17569">
        <v>2</v>
      </c>
    </row>
    <row r="17570" spans="1:3" ht="14.5" x14ac:dyDescent="0.35">
      <c r="A17570" s="104" t="s">
        <v>4074</v>
      </c>
      <c r="B17570" s="1">
        <v>44333</v>
      </c>
      <c r="C17570">
        <v>11</v>
      </c>
    </row>
    <row r="17571" spans="1:3" ht="14.5" x14ac:dyDescent="0.35">
      <c r="A17571" s="104" t="s">
        <v>1435</v>
      </c>
      <c r="B17571" s="1">
        <v>44333</v>
      </c>
      <c r="C17571">
        <v>100</v>
      </c>
    </row>
    <row r="17572" spans="1:3" ht="14.5" x14ac:dyDescent="0.35">
      <c r="A17572" s="104" t="s">
        <v>1435</v>
      </c>
      <c r="B17572" s="1">
        <v>44333</v>
      </c>
      <c r="C17572">
        <v>100</v>
      </c>
    </row>
    <row r="17573" spans="1:3" ht="14.5" x14ac:dyDescent="0.35">
      <c r="A17573" s="104" t="s">
        <v>2002</v>
      </c>
      <c r="B17573" s="1">
        <v>44333</v>
      </c>
      <c r="C17573">
        <v>100</v>
      </c>
    </row>
    <row r="17574" spans="1:3" ht="14.5" x14ac:dyDescent="0.35">
      <c r="A17574" s="104" t="s">
        <v>3227</v>
      </c>
      <c r="B17574" s="1">
        <v>44333</v>
      </c>
      <c r="C17574">
        <v>2</v>
      </c>
    </row>
    <row r="17575" spans="1:3" ht="14.5" x14ac:dyDescent="0.35">
      <c r="A17575" s="104" t="s">
        <v>2832</v>
      </c>
      <c r="B17575" s="1">
        <v>44333</v>
      </c>
      <c r="C17575">
        <v>2</v>
      </c>
    </row>
    <row r="17576" spans="1:3" ht="14.5" x14ac:dyDescent="0.35">
      <c r="A17576" s="104" t="s">
        <v>2053</v>
      </c>
      <c r="B17576" s="1">
        <v>44333</v>
      </c>
      <c r="C17576">
        <v>34</v>
      </c>
    </row>
    <row r="17577" spans="1:3" ht="14.5" x14ac:dyDescent="0.35">
      <c r="A17577" s="104" t="s">
        <v>1820</v>
      </c>
      <c r="B17577" s="1">
        <v>44333</v>
      </c>
      <c r="C17577">
        <v>6</v>
      </c>
    </row>
    <row r="17578" spans="1:3" ht="14.5" x14ac:dyDescent="0.35">
      <c r="A17578" s="104" t="s">
        <v>1329</v>
      </c>
      <c r="B17578" s="1">
        <v>44333</v>
      </c>
      <c r="C17578">
        <v>100</v>
      </c>
    </row>
    <row r="17579" spans="1:3" ht="14.5" x14ac:dyDescent="0.35">
      <c r="A17579" s="104" t="s">
        <v>1681</v>
      </c>
      <c r="B17579" s="1">
        <v>44333</v>
      </c>
      <c r="C17579">
        <v>100</v>
      </c>
    </row>
    <row r="17580" spans="1:3" ht="14.5" x14ac:dyDescent="0.35">
      <c r="A17580" s="104" t="s">
        <v>1877</v>
      </c>
      <c r="B17580" s="1">
        <v>44333</v>
      </c>
      <c r="C17580">
        <v>50</v>
      </c>
    </row>
    <row r="17581" spans="1:3" ht="14.5" x14ac:dyDescent="0.35">
      <c r="A17581" s="104" t="s">
        <v>924</v>
      </c>
      <c r="B17581" s="1">
        <v>44333</v>
      </c>
      <c r="C17581">
        <v>100</v>
      </c>
    </row>
    <row r="17582" spans="1:3" ht="14.5" x14ac:dyDescent="0.35">
      <c r="A17582" s="104" t="s">
        <v>1532</v>
      </c>
      <c r="B17582" s="1">
        <v>44333</v>
      </c>
      <c r="C17582">
        <v>1</v>
      </c>
    </row>
    <row r="17583" spans="1:3" ht="14.5" x14ac:dyDescent="0.35">
      <c r="A17583" s="104" t="s">
        <v>2229</v>
      </c>
      <c r="B17583" s="1">
        <v>44333</v>
      </c>
      <c r="C17583">
        <v>1</v>
      </c>
    </row>
    <row r="17584" spans="1:3" ht="14.5" x14ac:dyDescent="0.35">
      <c r="A17584" s="104" t="s">
        <v>2229</v>
      </c>
      <c r="B17584" s="1">
        <v>44333</v>
      </c>
      <c r="C17584">
        <v>1</v>
      </c>
    </row>
    <row r="17585" spans="1:3" ht="14.5" x14ac:dyDescent="0.35">
      <c r="A17585" s="104" t="s">
        <v>4065</v>
      </c>
      <c r="B17585" s="1">
        <v>44333</v>
      </c>
      <c r="C17585">
        <v>1</v>
      </c>
    </row>
    <row r="17586" spans="1:3" ht="14.5" x14ac:dyDescent="0.35">
      <c r="A17586" s="104" t="s">
        <v>2836</v>
      </c>
      <c r="B17586" s="1">
        <v>44333</v>
      </c>
      <c r="C17586">
        <v>1</v>
      </c>
    </row>
    <row r="17587" spans="1:3" ht="14.5" x14ac:dyDescent="0.35">
      <c r="A17587" s="104" t="s">
        <v>4352</v>
      </c>
      <c r="B17587" s="1">
        <v>44333</v>
      </c>
      <c r="C17587">
        <v>50</v>
      </c>
    </row>
    <row r="17588" spans="1:3" ht="14.5" x14ac:dyDescent="0.35">
      <c r="A17588" s="104" t="s">
        <v>4353</v>
      </c>
      <c r="B17588" s="1">
        <v>44333</v>
      </c>
      <c r="C17588">
        <v>50</v>
      </c>
    </row>
    <row r="17589" spans="1:3" ht="14.5" x14ac:dyDescent="0.35">
      <c r="A17589" s="104" t="s">
        <v>1811</v>
      </c>
      <c r="B17589" s="1">
        <v>44333</v>
      </c>
      <c r="C17589">
        <v>24</v>
      </c>
    </row>
    <row r="17590" spans="1:3" ht="14.5" x14ac:dyDescent="0.35">
      <c r="A17590" s="104" t="s">
        <v>1740</v>
      </c>
      <c r="B17590" s="1">
        <v>44333</v>
      </c>
      <c r="C17590">
        <v>100</v>
      </c>
    </row>
    <row r="17591" spans="1:3" ht="14.5" x14ac:dyDescent="0.35">
      <c r="A17591" s="104" t="s">
        <v>3024</v>
      </c>
      <c r="B17591" s="1">
        <v>44333</v>
      </c>
      <c r="C17591">
        <v>6</v>
      </c>
    </row>
    <row r="17592" spans="1:3" ht="14.5" x14ac:dyDescent="0.35">
      <c r="A17592" s="104" t="s">
        <v>3724</v>
      </c>
      <c r="B17592" s="1">
        <v>44333</v>
      </c>
      <c r="C17592">
        <v>1</v>
      </c>
    </row>
    <row r="17593" spans="1:3" ht="14.5" x14ac:dyDescent="0.35">
      <c r="A17593" s="104" t="s">
        <v>1543</v>
      </c>
      <c r="B17593" s="1">
        <v>44333</v>
      </c>
      <c r="C17593">
        <v>1</v>
      </c>
    </row>
    <row r="17594" spans="1:3" ht="14.5" x14ac:dyDescent="0.35">
      <c r="A17594" s="104" t="s">
        <v>2838</v>
      </c>
      <c r="B17594" s="1">
        <v>44333</v>
      </c>
      <c r="C17594">
        <v>2</v>
      </c>
    </row>
    <row r="17595" spans="1:3" ht="14.5" x14ac:dyDescent="0.35">
      <c r="A17595" s="104" t="s">
        <v>2632</v>
      </c>
      <c r="B17595" s="1">
        <v>44333</v>
      </c>
      <c r="C17595">
        <v>4</v>
      </c>
    </row>
    <row r="17596" spans="1:3" ht="14.5" x14ac:dyDescent="0.35">
      <c r="A17596" s="104" t="s">
        <v>4354</v>
      </c>
      <c r="B17596" s="1">
        <v>44333</v>
      </c>
      <c r="C17596">
        <v>26</v>
      </c>
    </row>
    <row r="17597" spans="1:3" ht="14.5" x14ac:dyDescent="0.35">
      <c r="A17597" s="104" t="s">
        <v>2227</v>
      </c>
      <c r="B17597" s="1">
        <v>44333</v>
      </c>
      <c r="C17597">
        <v>8</v>
      </c>
    </row>
    <row r="17598" spans="1:3" ht="14.5" x14ac:dyDescent="0.35">
      <c r="A17598" s="104" t="s">
        <v>1948</v>
      </c>
      <c r="B17598" s="1">
        <v>44333</v>
      </c>
      <c r="C17598">
        <v>8</v>
      </c>
    </row>
    <row r="17599" spans="1:3" ht="14.5" x14ac:dyDescent="0.35">
      <c r="A17599" s="104" t="s">
        <v>2849</v>
      </c>
      <c r="B17599" s="1">
        <v>44333</v>
      </c>
      <c r="C17599">
        <v>4</v>
      </c>
    </row>
    <row r="17600" spans="1:3" ht="14.5" x14ac:dyDescent="0.35">
      <c r="A17600" s="104" t="s">
        <v>2847</v>
      </c>
      <c r="B17600" s="1">
        <v>44333</v>
      </c>
      <c r="C17600">
        <v>4</v>
      </c>
    </row>
    <row r="17601" spans="1:3" ht="14.5" x14ac:dyDescent="0.35">
      <c r="A17601" s="104" t="s">
        <v>1548</v>
      </c>
      <c r="B17601" s="1">
        <v>44333</v>
      </c>
      <c r="C17601">
        <v>2</v>
      </c>
    </row>
    <row r="17602" spans="1:3" ht="14.5" x14ac:dyDescent="0.35">
      <c r="A17602" s="104" t="s">
        <v>2634</v>
      </c>
      <c r="B17602" s="1">
        <v>44333</v>
      </c>
      <c r="C17602">
        <v>6</v>
      </c>
    </row>
    <row r="17603" spans="1:3" ht="14.5" x14ac:dyDescent="0.35">
      <c r="A17603" s="104" t="s">
        <v>2539</v>
      </c>
      <c r="B17603" s="1">
        <v>44333</v>
      </c>
      <c r="C17603">
        <v>4</v>
      </c>
    </row>
    <row r="17604" spans="1:3" ht="14.5" x14ac:dyDescent="0.35">
      <c r="A17604" s="104" t="s">
        <v>2633</v>
      </c>
      <c r="B17604" s="1">
        <v>44333</v>
      </c>
      <c r="C17604">
        <v>8</v>
      </c>
    </row>
    <row r="17605" spans="1:3" ht="14.5" x14ac:dyDescent="0.35">
      <c r="A17605" s="104" t="s">
        <v>1424</v>
      </c>
      <c r="B17605" s="1">
        <v>44333</v>
      </c>
      <c r="C17605">
        <v>2</v>
      </c>
    </row>
    <row r="17606" spans="1:3" ht="14.5" x14ac:dyDescent="0.35">
      <c r="A17606" s="104" t="s">
        <v>1879</v>
      </c>
      <c r="B17606" s="1">
        <v>44333</v>
      </c>
      <c r="C17606">
        <v>2</v>
      </c>
    </row>
    <row r="17607" spans="1:3" ht="14.5" x14ac:dyDescent="0.35">
      <c r="A17607" s="104" t="s">
        <v>2852</v>
      </c>
      <c r="B17607" s="1">
        <v>44333</v>
      </c>
      <c r="C17607">
        <v>1</v>
      </c>
    </row>
    <row r="17608" spans="1:3" ht="14.5" x14ac:dyDescent="0.35">
      <c r="A17608" s="104" t="s">
        <v>3020</v>
      </c>
      <c r="B17608" s="1">
        <v>44333</v>
      </c>
      <c r="C17608">
        <v>1</v>
      </c>
    </row>
    <row r="17609" spans="1:3" ht="14.5" x14ac:dyDescent="0.35">
      <c r="A17609" s="104" t="s">
        <v>2306</v>
      </c>
      <c r="B17609" s="1">
        <v>44333</v>
      </c>
      <c r="C17609">
        <v>5</v>
      </c>
    </row>
    <row r="17610" spans="1:3" ht="14.5" x14ac:dyDescent="0.35">
      <c r="A17610" s="104" t="s">
        <v>2244</v>
      </c>
      <c r="B17610" s="1">
        <v>44333</v>
      </c>
      <c r="C17610">
        <v>5</v>
      </c>
    </row>
    <row r="17611" spans="1:3" ht="14.5" x14ac:dyDescent="0.35">
      <c r="A17611" s="104" t="s">
        <v>2856</v>
      </c>
      <c r="B17611" s="1">
        <v>44333</v>
      </c>
      <c r="C17611">
        <v>6</v>
      </c>
    </row>
    <row r="17612" spans="1:3" ht="14.5" x14ac:dyDescent="0.35">
      <c r="A17612" s="104" t="s">
        <v>1299</v>
      </c>
      <c r="B17612" s="1">
        <v>44333</v>
      </c>
      <c r="C17612">
        <v>250</v>
      </c>
    </row>
    <row r="17613" spans="1:3" ht="14.5" x14ac:dyDescent="0.35">
      <c r="A17613" s="104" t="s">
        <v>1331</v>
      </c>
      <c r="B17613" s="1">
        <v>44333</v>
      </c>
      <c r="C17613">
        <v>50</v>
      </c>
    </row>
    <row r="17614" spans="1:3" ht="14.5" x14ac:dyDescent="0.35">
      <c r="A17614" s="104" t="s">
        <v>2187</v>
      </c>
      <c r="B17614" s="1">
        <v>44333</v>
      </c>
      <c r="C17614">
        <v>1</v>
      </c>
    </row>
    <row r="17615" spans="1:3" ht="14.5" x14ac:dyDescent="0.35">
      <c r="A17615" s="104" t="s">
        <v>1663</v>
      </c>
      <c r="B17615" s="1">
        <v>44333</v>
      </c>
      <c r="C17615">
        <v>1</v>
      </c>
    </row>
    <row r="17616" spans="1:3" ht="14.5" x14ac:dyDescent="0.35">
      <c r="A17616" s="104" t="s">
        <v>1908</v>
      </c>
      <c r="B17616" s="1">
        <v>44333</v>
      </c>
      <c r="C17616">
        <v>1</v>
      </c>
    </row>
    <row r="17617" spans="1:3" ht="14.5" x14ac:dyDescent="0.35">
      <c r="A17617" s="104" t="s">
        <v>1375</v>
      </c>
      <c r="B17617" s="1">
        <v>44333</v>
      </c>
      <c r="C17617">
        <v>12</v>
      </c>
    </row>
    <row r="17618" spans="1:3" ht="14.5" x14ac:dyDescent="0.35">
      <c r="A17618" s="104" t="s">
        <v>1375</v>
      </c>
      <c r="B17618" s="1">
        <v>44333</v>
      </c>
      <c r="C17618">
        <v>9</v>
      </c>
    </row>
    <row r="17619" spans="1:3" ht="14.5" x14ac:dyDescent="0.35">
      <c r="A17619" s="104" t="s">
        <v>901</v>
      </c>
      <c r="B17619" s="1">
        <v>44333</v>
      </c>
      <c r="C17619">
        <v>2</v>
      </c>
    </row>
    <row r="17620" spans="1:3" ht="14.5" x14ac:dyDescent="0.35">
      <c r="A17620" s="104" t="s">
        <v>982</v>
      </c>
      <c r="B17620" s="1">
        <v>44333</v>
      </c>
      <c r="C17620">
        <v>1</v>
      </c>
    </row>
    <row r="17621" spans="1:3" ht="14.5" x14ac:dyDescent="0.35">
      <c r="A17621" s="104" t="s">
        <v>983</v>
      </c>
      <c r="B17621" s="1">
        <v>44333</v>
      </c>
      <c r="C17621">
        <v>3</v>
      </c>
    </row>
    <row r="17622" spans="1:3" ht="14.5" x14ac:dyDescent="0.35">
      <c r="A17622" s="104" t="s">
        <v>947</v>
      </c>
      <c r="B17622" s="1">
        <v>44333</v>
      </c>
      <c r="C17622">
        <v>2</v>
      </c>
    </row>
    <row r="17623" spans="1:3" ht="14.5" x14ac:dyDescent="0.35">
      <c r="A17623" s="104" t="s">
        <v>908</v>
      </c>
      <c r="B17623" s="1">
        <v>44333</v>
      </c>
      <c r="C17623">
        <v>1</v>
      </c>
    </row>
    <row r="17624" spans="1:3" ht="14.5" x14ac:dyDescent="0.35">
      <c r="A17624" s="104" t="s">
        <v>984</v>
      </c>
      <c r="B17624" s="1">
        <v>44333</v>
      </c>
      <c r="C17624">
        <v>2</v>
      </c>
    </row>
    <row r="17625" spans="1:3" ht="14.5" x14ac:dyDescent="0.35">
      <c r="A17625" s="104" t="s">
        <v>949</v>
      </c>
      <c r="B17625" s="1">
        <v>44333</v>
      </c>
      <c r="C17625">
        <v>3</v>
      </c>
    </row>
    <row r="17626" spans="1:3" ht="14.5" x14ac:dyDescent="0.35">
      <c r="A17626" s="104" t="s">
        <v>293</v>
      </c>
      <c r="B17626" s="1">
        <v>44333</v>
      </c>
      <c r="C17626">
        <v>1</v>
      </c>
    </row>
    <row r="17627" spans="1:3" ht="14.5" x14ac:dyDescent="0.35">
      <c r="A17627" s="104" t="s">
        <v>352</v>
      </c>
      <c r="B17627" s="1">
        <v>44333</v>
      </c>
      <c r="C17627">
        <v>10</v>
      </c>
    </row>
    <row r="17628" spans="1:3" ht="14.5" x14ac:dyDescent="0.35">
      <c r="A17628" s="104" t="s">
        <v>3697</v>
      </c>
      <c r="B17628" s="1">
        <v>44333</v>
      </c>
      <c r="C17628">
        <v>1</v>
      </c>
    </row>
    <row r="17629" spans="1:3" ht="14.5" x14ac:dyDescent="0.35">
      <c r="A17629" s="104" t="s">
        <v>985</v>
      </c>
      <c r="B17629" s="1">
        <v>44333</v>
      </c>
      <c r="C17629">
        <v>2</v>
      </c>
    </row>
    <row r="17630" spans="1:3" ht="14.5" x14ac:dyDescent="0.35">
      <c r="A17630" s="104" t="s">
        <v>986</v>
      </c>
      <c r="B17630" s="1">
        <v>44333</v>
      </c>
      <c r="C17630">
        <v>3</v>
      </c>
    </row>
    <row r="17631" spans="1:3" ht="14.5" x14ac:dyDescent="0.35">
      <c r="A17631" s="104" t="s">
        <v>987</v>
      </c>
      <c r="B17631" s="1">
        <v>44333</v>
      </c>
      <c r="C17631">
        <v>2</v>
      </c>
    </row>
    <row r="17632" spans="1:3" ht="14.5" x14ac:dyDescent="0.35">
      <c r="A17632" s="104" t="s">
        <v>4013</v>
      </c>
      <c r="B17632" s="1">
        <v>44333</v>
      </c>
      <c r="C17632">
        <v>2</v>
      </c>
    </row>
    <row r="17633" spans="1:3" ht="14.5" x14ac:dyDescent="0.35">
      <c r="A17633" s="104" t="s">
        <v>530</v>
      </c>
      <c r="B17633" s="1">
        <v>44333</v>
      </c>
      <c r="C17633">
        <v>1</v>
      </c>
    </row>
    <row r="17634" spans="1:3" ht="14.5" x14ac:dyDescent="0.35">
      <c r="A17634" s="104" t="s">
        <v>215</v>
      </c>
      <c r="B17634" s="1">
        <v>44333</v>
      </c>
      <c r="C17634">
        <v>1</v>
      </c>
    </row>
    <row r="17635" spans="1:3" ht="14.5" x14ac:dyDescent="0.35">
      <c r="A17635" s="104" t="s">
        <v>1638</v>
      </c>
      <c r="B17635" s="1">
        <v>44333</v>
      </c>
      <c r="C17635">
        <v>2</v>
      </c>
    </row>
    <row r="17636" spans="1:3" ht="14.5" x14ac:dyDescent="0.35">
      <c r="A17636" s="104" t="s">
        <v>1654</v>
      </c>
      <c r="B17636" s="1">
        <v>44333</v>
      </c>
      <c r="C17636">
        <v>1</v>
      </c>
    </row>
    <row r="17637" spans="1:3" ht="14.5" x14ac:dyDescent="0.35">
      <c r="A17637" s="106">
        <v>1299778</v>
      </c>
      <c r="B17637" s="1">
        <v>44333</v>
      </c>
      <c r="C17637">
        <v>4</v>
      </c>
    </row>
    <row r="17638" spans="1:3" ht="14.5" x14ac:dyDescent="0.35">
      <c r="A17638" s="106">
        <v>1193492</v>
      </c>
      <c r="B17638" s="1">
        <v>44333</v>
      </c>
      <c r="C17638">
        <v>4</v>
      </c>
    </row>
    <row r="17639" spans="1:3" ht="14.5" x14ac:dyDescent="0.35">
      <c r="A17639" s="104" t="s">
        <v>1646</v>
      </c>
      <c r="B17639" s="1">
        <v>44333</v>
      </c>
      <c r="C17639">
        <v>4</v>
      </c>
    </row>
    <row r="17640" spans="1:3" ht="14.5" x14ac:dyDescent="0.35">
      <c r="A17640" s="104" t="s">
        <v>1646</v>
      </c>
      <c r="B17640" s="1">
        <v>44333</v>
      </c>
      <c r="C17640">
        <v>12</v>
      </c>
    </row>
    <row r="17641" spans="1:3" ht="14.5" x14ac:dyDescent="0.35">
      <c r="A17641" s="104" t="s">
        <v>1646</v>
      </c>
      <c r="B17641" s="1">
        <v>44333</v>
      </c>
      <c r="C17641">
        <v>12</v>
      </c>
    </row>
    <row r="17642" spans="1:3" ht="14.5" x14ac:dyDescent="0.35">
      <c r="A17642" s="104" t="s">
        <v>4045</v>
      </c>
      <c r="B17642" s="1">
        <v>44333</v>
      </c>
      <c r="C17642">
        <v>24</v>
      </c>
    </row>
    <row r="17643" spans="1:3" ht="14.5" x14ac:dyDescent="0.35">
      <c r="A17643" s="104" t="s">
        <v>4355</v>
      </c>
      <c r="B17643" s="1">
        <v>44333</v>
      </c>
      <c r="C17643">
        <v>8</v>
      </c>
    </row>
    <row r="17644" spans="1:3" ht="14.5" x14ac:dyDescent="0.35">
      <c r="A17644" s="104" t="s">
        <v>4356</v>
      </c>
      <c r="B17644" s="1">
        <v>44333</v>
      </c>
      <c r="C17644">
        <v>64</v>
      </c>
    </row>
    <row r="17645" spans="1:3" ht="14.5" x14ac:dyDescent="0.35">
      <c r="A17645" s="104" t="s">
        <v>2389</v>
      </c>
      <c r="B17645" s="1">
        <v>44333</v>
      </c>
      <c r="C17645">
        <v>12</v>
      </c>
    </row>
    <row r="17646" spans="1:3" ht="14.5" x14ac:dyDescent="0.35">
      <c r="A17646" s="104" t="s">
        <v>2205</v>
      </c>
      <c r="B17646" s="1">
        <v>44333</v>
      </c>
      <c r="C17646">
        <v>8</v>
      </c>
    </row>
    <row r="17647" spans="1:3" ht="14.5" x14ac:dyDescent="0.35">
      <c r="A17647" s="104" t="s">
        <v>2232</v>
      </c>
      <c r="B17647" s="1">
        <v>44333</v>
      </c>
      <c r="C17647">
        <v>32</v>
      </c>
    </row>
    <row r="17648" spans="1:3" ht="14.5" x14ac:dyDescent="0.35">
      <c r="A17648" s="104" t="s">
        <v>2232</v>
      </c>
      <c r="B17648" s="1">
        <v>44333</v>
      </c>
      <c r="C17648">
        <v>24</v>
      </c>
    </row>
    <row r="17649" spans="1:3" ht="14.5" x14ac:dyDescent="0.35">
      <c r="A17649" s="104" t="s">
        <v>2232</v>
      </c>
      <c r="B17649" s="1">
        <v>44333</v>
      </c>
      <c r="C17649">
        <v>8</v>
      </c>
    </row>
    <row r="17650" spans="1:3" ht="14.5" x14ac:dyDescent="0.35">
      <c r="A17650" s="104" t="s">
        <v>4357</v>
      </c>
      <c r="B17650" s="1">
        <v>44333</v>
      </c>
      <c r="C17650">
        <v>8</v>
      </c>
    </row>
    <row r="17651" spans="1:3" ht="14.5" x14ac:dyDescent="0.35">
      <c r="A17651" s="104" t="s">
        <v>3203</v>
      </c>
      <c r="B17651" s="1">
        <v>44333</v>
      </c>
      <c r="C17651">
        <v>32</v>
      </c>
    </row>
    <row r="17652" spans="1:3" ht="14.5" x14ac:dyDescent="0.35">
      <c r="A17652" s="104" t="s">
        <v>3203</v>
      </c>
      <c r="B17652" s="1">
        <v>44333</v>
      </c>
      <c r="C17652">
        <v>8</v>
      </c>
    </row>
    <row r="17653" spans="1:3" ht="14.5" x14ac:dyDescent="0.35">
      <c r="A17653" s="104" t="s">
        <v>2327</v>
      </c>
      <c r="B17653" s="1">
        <v>44333</v>
      </c>
      <c r="C17653">
        <v>24</v>
      </c>
    </row>
    <row r="17654" spans="1:3" ht="14.5" x14ac:dyDescent="0.35">
      <c r="A17654" s="104" t="s">
        <v>2288</v>
      </c>
      <c r="B17654" s="1">
        <v>44333</v>
      </c>
      <c r="C17654">
        <v>40</v>
      </c>
    </row>
    <row r="17655" spans="1:3" ht="14.5" x14ac:dyDescent="0.35">
      <c r="A17655" s="104" t="s">
        <v>2288</v>
      </c>
      <c r="B17655" s="1">
        <v>44333</v>
      </c>
      <c r="C17655">
        <v>64</v>
      </c>
    </row>
    <row r="17656" spans="1:3" ht="14.5" x14ac:dyDescent="0.35">
      <c r="A17656" s="104" t="s">
        <v>1920</v>
      </c>
      <c r="B17656" s="1">
        <v>44333</v>
      </c>
      <c r="C17656">
        <v>24</v>
      </c>
    </row>
    <row r="17657" spans="1:3" ht="14.5" x14ac:dyDescent="0.35">
      <c r="A17657" s="104" t="s">
        <v>4358</v>
      </c>
      <c r="B17657" s="1">
        <v>44333</v>
      </c>
      <c r="C17657">
        <v>40</v>
      </c>
    </row>
    <row r="17658" spans="1:3" ht="14.5" x14ac:dyDescent="0.35">
      <c r="A17658" s="104" t="s">
        <v>2164</v>
      </c>
      <c r="B17658" s="1">
        <v>44333</v>
      </c>
      <c r="C17658">
        <v>40</v>
      </c>
    </row>
    <row r="17659" spans="1:3" ht="14.5" x14ac:dyDescent="0.35">
      <c r="A17659" s="104" t="s">
        <v>4359</v>
      </c>
      <c r="B17659" s="1">
        <v>44333</v>
      </c>
      <c r="C17659">
        <v>60</v>
      </c>
    </row>
    <row r="17660" spans="1:3" ht="14.5" x14ac:dyDescent="0.35">
      <c r="A17660" s="104" t="s">
        <v>3731</v>
      </c>
      <c r="B17660" s="1">
        <v>44333</v>
      </c>
      <c r="C17660">
        <v>8</v>
      </c>
    </row>
    <row r="17661" spans="1:3" ht="14.5" x14ac:dyDescent="0.35">
      <c r="A17661" s="104" t="s">
        <v>3731</v>
      </c>
      <c r="B17661" s="1">
        <v>44333</v>
      </c>
      <c r="C17661">
        <v>40</v>
      </c>
    </row>
    <row r="17662" spans="1:3" ht="14.5" x14ac:dyDescent="0.35">
      <c r="A17662" s="104" t="s">
        <v>2270</v>
      </c>
      <c r="B17662" s="1">
        <v>44333</v>
      </c>
      <c r="C17662">
        <v>60</v>
      </c>
    </row>
    <row r="17663" spans="1:3" ht="14.5" x14ac:dyDescent="0.35">
      <c r="A17663" s="104" t="s">
        <v>4360</v>
      </c>
      <c r="B17663" s="1">
        <v>44333</v>
      </c>
      <c r="C17663">
        <v>12</v>
      </c>
    </row>
    <row r="17664" spans="1:3" ht="14.5" x14ac:dyDescent="0.35">
      <c r="A17664" s="104" t="s">
        <v>4360</v>
      </c>
      <c r="B17664" s="1">
        <v>44333</v>
      </c>
      <c r="C17664">
        <v>8</v>
      </c>
    </row>
    <row r="17665" spans="1:3" ht="14.5" x14ac:dyDescent="0.35">
      <c r="A17665" s="104" t="s">
        <v>1767</v>
      </c>
      <c r="B17665" s="1">
        <v>44333</v>
      </c>
      <c r="C17665">
        <v>40</v>
      </c>
    </row>
    <row r="17666" spans="1:3" ht="14.5" x14ac:dyDescent="0.35">
      <c r="A17666" s="104" t="s">
        <v>3520</v>
      </c>
      <c r="B17666" s="1">
        <v>44333</v>
      </c>
      <c r="C17666">
        <v>2</v>
      </c>
    </row>
    <row r="17667" spans="1:3" ht="14.5" x14ac:dyDescent="0.35">
      <c r="A17667" s="104" t="s">
        <v>4361</v>
      </c>
      <c r="B17667" s="1">
        <v>44333</v>
      </c>
      <c r="C17667">
        <v>2</v>
      </c>
    </row>
    <row r="17668" spans="1:3" ht="14.5" x14ac:dyDescent="0.35">
      <c r="A17668" s="104" t="s">
        <v>2989</v>
      </c>
      <c r="B17668" s="1">
        <v>44333</v>
      </c>
      <c r="C17668">
        <v>16</v>
      </c>
    </row>
    <row r="17669" spans="1:3" ht="14.5" x14ac:dyDescent="0.35">
      <c r="A17669" s="104" t="s">
        <v>2989</v>
      </c>
      <c r="B17669" s="1">
        <v>44333</v>
      </c>
      <c r="C17669">
        <v>8</v>
      </c>
    </row>
    <row r="17670" spans="1:3" ht="14.5" x14ac:dyDescent="0.35">
      <c r="A17670" s="104" t="s">
        <v>4362</v>
      </c>
      <c r="B17670" s="1">
        <v>44333</v>
      </c>
      <c r="C17670">
        <v>24</v>
      </c>
    </row>
    <row r="17671" spans="1:3" ht="14.5" x14ac:dyDescent="0.35">
      <c r="A17671" s="104" t="s">
        <v>2410</v>
      </c>
      <c r="B17671" s="1">
        <v>44333</v>
      </c>
      <c r="C17671">
        <v>120</v>
      </c>
    </row>
    <row r="17672" spans="1:3" ht="14.5" x14ac:dyDescent="0.35">
      <c r="A17672" s="104" t="s">
        <v>4363</v>
      </c>
      <c r="B17672" s="1">
        <v>44333</v>
      </c>
      <c r="C17672">
        <v>1</v>
      </c>
    </row>
    <row r="17673" spans="1:3" ht="14.5" x14ac:dyDescent="0.35">
      <c r="A17673" s="104" t="s">
        <v>4364</v>
      </c>
      <c r="B17673" s="1">
        <v>44333</v>
      </c>
      <c r="C17673">
        <v>1</v>
      </c>
    </row>
    <row r="17674" spans="1:3" ht="14.5" x14ac:dyDescent="0.35">
      <c r="A17674" s="104" t="s">
        <v>4364</v>
      </c>
      <c r="B17674" s="1">
        <v>44333</v>
      </c>
      <c r="C17674">
        <v>2</v>
      </c>
    </row>
    <row r="17675" spans="1:3" ht="14.5" x14ac:dyDescent="0.35">
      <c r="A17675" s="104" t="s">
        <v>2956</v>
      </c>
      <c r="B17675" s="1">
        <v>44333</v>
      </c>
      <c r="C17675">
        <v>2</v>
      </c>
    </row>
    <row r="17676" spans="1:3" ht="14.5" x14ac:dyDescent="0.35">
      <c r="A17676" s="104" t="s">
        <v>4365</v>
      </c>
      <c r="B17676" s="1">
        <v>44333</v>
      </c>
      <c r="C17676">
        <v>4</v>
      </c>
    </row>
    <row r="17677" spans="1:3" ht="14.5" x14ac:dyDescent="0.35">
      <c r="A17677" s="104" t="s">
        <v>2241</v>
      </c>
      <c r="B17677" s="1">
        <v>44333</v>
      </c>
      <c r="C17677">
        <v>1</v>
      </c>
    </row>
    <row r="17678" spans="1:3" ht="14.5" x14ac:dyDescent="0.35">
      <c r="A17678" s="104" t="s">
        <v>4024</v>
      </c>
      <c r="B17678" s="1">
        <v>44333</v>
      </c>
      <c r="C17678">
        <v>12</v>
      </c>
    </row>
    <row r="17679" spans="1:3" ht="14.5" x14ac:dyDescent="0.35">
      <c r="A17679" s="104" t="s">
        <v>1450</v>
      </c>
      <c r="B17679" s="1">
        <v>44333</v>
      </c>
      <c r="C17679">
        <v>16</v>
      </c>
    </row>
    <row r="17680" spans="1:3" ht="14.5" x14ac:dyDescent="0.35">
      <c r="A17680" s="104" t="s">
        <v>3346</v>
      </c>
      <c r="B17680" s="1">
        <v>44333</v>
      </c>
      <c r="C17680">
        <v>1</v>
      </c>
    </row>
    <row r="17681" spans="1:3" ht="14.5" x14ac:dyDescent="0.35">
      <c r="A17681" s="104" t="s">
        <v>6</v>
      </c>
      <c r="B17681" s="1">
        <v>44333</v>
      </c>
      <c r="C17681">
        <v>1</v>
      </c>
    </row>
    <row r="17682" spans="1:3" ht="14.5" x14ac:dyDescent="0.35">
      <c r="A17682" s="104" t="s">
        <v>988</v>
      </c>
      <c r="B17682" s="1">
        <v>44333</v>
      </c>
      <c r="C17682">
        <v>1</v>
      </c>
    </row>
    <row r="17683" spans="1:3" ht="14.5" x14ac:dyDescent="0.35">
      <c r="A17683" s="104" t="s">
        <v>3899</v>
      </c>
      <c r="B17683" s="1">
        <v>44333</v>
      </c>
      <c r="C17683">
        <v>8</v>
      </c>
    </row>
    <row r="17684" spans="1:3" ht="14.5" x14ac:dyDescent="0.35">
      <c r="A17684" s="104" t="s">
        <v>2518</v>
      </c>
      <c r="B17684" s="1">
        <v>44333</v>
      </c>
      <c r="C17684">
        <v>100</v>
      </c>
    </row>
    <row r="17685" spans="1:3" ht="14.5" x14ac:dyDescent="0.35">
      <c r="A17685" s="104" t="s">
        <v>2519</v>
      </c>
      <c r="B17685" s="1">
        <v>44333</v>
      </c>
      <c r="C17685">
        <v>100</v>
      </c>
    </row>
    <row r="17686" spans="1:3" ht="14.5" x14ac:dyDescent="0.35">
      <c r="A17686" s="104" t="s">
        <v>2520</v>
      </c>
      <c r="B17686" s="1">
        <v>44333</v>
      </c>
      <c r="C17686">
        <v>100</v>
      </c>
    </row>
    <row r="17687" spans="1:3" ht="14.5" x14ac:dyDescent="0.35">
      <c r="A17687" s="104" t="s">
        <v>1917</v>
      </c>
      <c r="B17687" s="1">
        <v>44333</v>
      </c>
      <c r="C17687">
        <v>400</v>
      </c>
    </row>
    <row r="17688" spans="1:3" ht="14.5" x14ac:dyDescent="0.35">
      <c r="A17688" s="104" t="s">
        <v>4366</v>
      </c>
      <c r="B17688" s="1">
        <v>44333</v>
      </c>
      <c r="C17688">
        <v>16</v>
      </c>
    </row>
    <row r="17689" spans="1:3" ht="14.5" x14ac:dyDescent="0.35">
      <c r="A17689" s="104" t="s">
        <v>4315</v>
      </c>
      <c r="B17689" s="1">
        <v>44333</v>
      </c>
      <c r="C17689">
        <v>4</v>
      </c>
    </row>
    <row r="17690" spans="1:3" ht="14.5" x14ac:dyDescent="0.35">
      <c r="A17690" s="104" t="s">
        <v>411</v>
      </c>
      <c r="B17690" s="1">
        <v>44333</v>
      </c>
      <c r="C17690">
        <v>1</v>
      </c>
    </row>
    <row r="17691" spans="1:3" ht="14.5" x14ac:dyDescent="0.35">
      <c r="A17691" s="104" t="s">
        <v>3535</v>
      </c>
      <c r="B17691" s="1">
        <v>44333</v>
      </c>
      <c r="C17691">
        <v>1</v>
      </c>
    </row>
    <row r="17692" spans="1:3" ht="14.5" x14ac:dyDescent="0.35">
      <c r="A17692" s="104" t="s">
        <v>3535</v>
      </c>
      <c r="B17692" s="1">
        <v>44333</v>
      </c>
      <c r="C17692">
        <v>1</v>
      </c>
    </row>
    <row r="17693" spans="1:3" ht="14.5" x14ac:dyDescent="0.35">
      <c r="A17693" s="104" t="s">
        <v>2361</v>
      </c>
      <c r="B17693" s="1">
        <v>44333</v>
      </c>
      <c r="C17693">
        <v>1</v>
      </c>
    </row>
    <row r="17694" spans="1:3" ht="14.5" x14ac:dyDescent="0.35">
      <c r="A17694" s="104" t="s">
        <v>1669</v>
      </c>
      <c r="B17694" s="1">
        <v>44333</v>
      </c>
      <c r="C17694">
        <v>200</v>
      </c>
    </row>
    <row r="17695" spans="1:3" ht="14.5" x14ac:dyDescent="0.35">
      <c r="A17695" s="104" t="s">
        <v>1382</v>
      </c>
      <c r="B17695" s="1">
        <v>44333</v>
      </c>
      <c r="C17695">
        <v>100</v>
      </c>
    </row>
    <row r="17696" spans="1:3" ht="14.5" x14ac:dyDescent="0.35">
      <c r="A17696" s="104" t="s">
        <v>1382</v>
      </c>
      <c r="B17696" s="1">
        <v>44333</v>
      </c>
      <c r="C17696">
        <v>200</v>
      </c>
    </row>
    <row r="17697" spans="1:3" ht="14.5" x14ac:dyDescent="0.35">
      <c r="A17697" s="104" t="s">
        <v>1382</v>
      </c>
      <c r="B17697" s="1">
        <v>44333</v>
      </c>
      <c r="C17697">
        <v>600</v>
      </c>
    </row>
    <row r="17698" spans="1:3" ht="14.5" x14ac:dyDescent="0.35">
      <c r="A17698" s="104" t="s">
        <v>1532</v>
      </c>
      <c r="B17698" s="1">
        <v>44333</v>
      </c>
      <c r="C17698">
        <v>2</v>
      </c>
    </row>
    <row r="17699" spans="1:3" ht="14.5" x14ac:dyDescent="0.35">
      <c r="A17699" s="104" t="s">
        <v>4367</v>
      </c>
      <c r="B17699" s="1">
        <v>44333</v>
      </c>
      <c r="C17699">
        <v>1</v>
      </c>
    </row>
    <row r="17700" spans="1:3" ht="14.5" x14ac:dyDescent="0.35">
      <c r="A17700" s="104" t="s">
        <v>4368</v>
      </c>
      <c r="B17700" s="1">
        <v>44333</v>
      </c>
      <c r="C17700">
        <v>1</v>
      </c>
    </row>
    <row r="17701" spans="1:3" ht="14.5" x14ac:dyDescent="0.35">
      <c r="A17701" s="104" t="s">
        <v>1425</v>
      </c>
      <c r="B17701" s="1">
        <v>44333</v>
      </c>
      <c r="C17701">
        <v>100</v>
      </c>
    </row>
    <row r="17702" spans="1:3" ht="14.5" x14ac:dyDescent="0.35">
      <c r="A17702" s="104" t="s">
        <v>4369</v>
      </c>
      <c r="B17702" s="1">
        <v>44333</v>
      </c>
      <c r="C17702">
        <v>1</v>
      </c>
    </row>
    <row r="17703" spans="1:3" ht="14.5" x14ac:dyDescent="0.35">
      <c r="A17703" s="104" t="s">
        <v>2056</v>
      </c>
      <c r="B17703" s="1">
        <v>44333</v>
      </c>
      <c r="C17703">
        <v>4</v>
      </c>
    </row>
    <row r="17704" spans="1:3" ht="14.5" x14ac:dyDescent="0.35">
      <c r="A17704" s="104" t="s">
        <v>2056</v>
      </c>
      <c r="B17704" s="1">
        <v>44333</v>
      </c>
      <c r="C17704">
        <v>12</v>
      </c>
    </row>
    <row r="17705" spans="1:3" ht="14.5" x14ac:dyDescent="0.35">
      <c r="A17705" s="104" t="s">
        <v>1813</v>
      </c>
      <c r="B17705" s="1">
        <v>44333</v>
      </c>
      <c r="C17705">
        <v>150</v>
      </c>
    </row>
    <row r="17706" spans="1:3" ht="14.5" x14ac:dyDescent="0.35">
      <c r="A17706" s="104" t="s">
        <v>42</v>
      </c>
      <c r="B17706" s="1">
        <v>44333</v>
      </c>
      <c r="C17706">
        <v>4</v>
      </c>
    </row>
    <row r="17707" spans="1:3" ht="14.5" x14ac:dyDescent="0.35">
      <c r="A17707" s="104" t="s">
        <v>258</v>
      </c>
      <c r="B17707" s="1">
        <v>44333</v>
      </c>
      <c r="C17707">
        <v>8</v>
      </c>
    </row>
    <row r="17708" spans="1:3" ht="14.5" x14ac:dyDescent="0.35">
      <c r="A17708" s="104" t="s">
        <v>46</v>
      </c>
      <c r="B17708" s="1">
        <v>44333</v>
      </c>
      <c r="C17708">
        <v>20</v>
      </c>
    </row>
    <row r="17709" spans="1:3" ht="14.5" x14ac:dyDescent="0.35">
      <c r="A17709" s="104" t="s">
        <v>4370</v>
      </c>
      <c r="B17709" s="1">
        <v>44333</v>
      </c>
      <c r="C17709">
        <v>1</v>
      </c>
    </row>
    <row r="17710" spans="1:3" ht="14.5" x14ac:dyDescent="0.35">
      <c r="A17710" s="104" t="s">
        <v>1730</v>
      </c>
      <c r="B17710" s="1">
        <v>44333</v>
      </c>
      <c r="C17710">
        <v>1</v>
      </c>
    </row>
    <row r="17711" spans="1:3" ht="14.5" x14ac:dyDescent="0.35">
      <c r="A17711" s="104" t="s">
        <v>1823</v>
      </c>
      <c r="B17711" s="1">
        <v>44333</v>
      </c>
      <c r="C17711">
        <v>16</v>
      </c>
    </row>
    <row r="17712" spans="1:3" ht="14.5" x14ac:dyDescent="0.35">
      <c r="A17712" s="104" t="s">
        <v>3905</v>
      </c>
      <c r="B17712" s="1">
        <v>44333</v>
      </c>
      <c r="C17712">
        <v>1</v>
      </c>
    </row>
    <row r="17713" spans="1:3" ht="14.5" x14ac:dyDescent="0.35">
      <c r="A17713" s="104" t="s">
        <v>3905</v>
      </c>
      <c r="B17713" s="1">
        <v>44333</v>
      </c>
      <c r="C17713">
        <v>15</v>
      </c>
    </row>
    <row r="17714" spans="1:3" ht="14.5" x14ac:dyDescent="0.35">
      <c r="A17714" s="104" t="s">
        <v>989</v>
      </c>
      <c r="B17714" s="1">
        <v>44333</v>
      </c>
      <c r="C17714">
        <v>8</v>
      </c>
    </row>
    <row r="17715" spans="1:3" ht="14.5" x14ac:dyDescent="0.35">
      <c r="A17715" s="104" t="s">
        <v>3796</v>
      </c>
      <c r="B17715" s="1">
        <v>44333</v>
      </c>
      <c r="C17715">
        <v>2</v>
      </c>
    </row>
    <row r="17716" spans="1:3" ht="14.5" x14ac:dyDescent="0.35">
      <c r="A17716" s="104" t="s">
        <v>3936</v>
      </c>
      <c r="B17716" s="1">
        <v>44333</v>
      </c>
      <c r="C17716">
        <v>16</v>
      </c>
    </row>
    <row r="17717" spans="1:3" ht="14.5" x14ac:dyDescent="0.35">
      <c r="A17717" s="104" t="s">
        <v>123</v>
      </c>
      <c r="B17717" s="1">
        <v>44333</v>
      </c>
      <c r="C17717">
        <v>1</v>
      </c>
    </row>
    <row r="17718" spans="1:3" ht="14.5" x14ac:dyDescent="0.35">
      <c r="A17718" s="104" t="s">
        <v>35</v>
      </c>
      <c r="B17718" s="1">
        <v>44333</v>
      </c>
      <c r="C17718">
        <v>2</v>
      </c>
    </row>
    <row r="17719" spans="1:3" ht="14.5" x14ac:dyDescent="0.35">
      <c r="A17719" s="104" t="s">
        <v>266</v>
      </c>
      <c r="B17719" s="1">
        <v>44333</v>
      </c>
      <c r="C17719">
        <v>1</v>
      </c>
    </row>
    <row r="17720" spans="1:3" ht="14.5" x14ac:dyDescent="0.35">
      <c r="A17720" s="104" t="s">
        <v>2237</v>
      </c>
      <c r="B17720" s="1">
        <v>44333</v>
      </c>
      <c r="C17720">
        <v>25</v>
      </c>
    </row>
    <row r="17721" spans="1:3" ht="14.5" x14ac:dyDescent="0.35">
      <c r="A17721" s="104" t="s">
        <v>2988</v>
      </c>
      <c r="B17721" s="1">
        <v>44333</v>
      </c>
      <c r="C17721">
        <v>16</v>
      </c>
    </row>
    <row r="17722" spans="1:3" ht="14.5" x14ac:dyDescent="0.35">
      <c r="A17722" s="104" t="s">
        <v>4073</v>
      </c>
      <c r="B17722" s="1">
        <v>44333</v>
      </c>
      <c r="C17722">
        <v>8</v>
      </c>
    </row>
    <row r="17723" spans="1:3" ht="14.5" x14ac:dyDescent="0.35">
      <c r="A17723" s="104" t="s">
        <v>4371</v>
      </c>
      <c r="B17723" s="1">
        <v>44333</v>
      </c>
      <c r="C17723">
        <v>8</v>
      </c>
    </row>
    <row r="17724" spans="1:3" ht="14.5" x14ac:dyDescent="0.35">
      <c r="A17724" s="104" t="s">
        <v>2226</v>
      </c>
      <c r="B17724" s="1">
        <v>44333</v>
      </c>
      <c r="C17724">
        <v>12</v>
      </c>
    </row>
    <row r="17725" spans="1:3" ht="14.5" x14ac:dyDescent="0.35">
      <c r="A17725" s="104" t="s">
        <v>19</v>
      </c>
      <c r="B17725" s="1">
        <v>44333</v>
      </c>
      <c r="C17725">
        <v>1</v>
      </c>
    </row>
    <row r="17726" spans="1:3" ht="14.5" x14ac:dyDescent="0.35">
      <c r="A17726" s="104" t="s">
        <v>495</v>
      </c>
      <c r="B17726" s="1">
        <v>44333</v>
      </c>
      <c r="C17726">
        <v>4</v>
      </c>
    </row>
    <row r="17727" spans="1:3" ht="14.5" x14ac:dyDescent="0.35">
      <c r="A17727" s="104" t="s">
        <v>1941</v>
      </c>
      <c r="B17727" s="1">
        <v>44333</v>
      </c>
      <c r="C17727">
        <v>8</v>
      </c>
    </row>
    <row r="17728" spans="1:3" ht="14.5" x14ac:dyDescent="0.35">
      <c r="A17728" s="104" t="s">
        <v>3912</v>
      </c>
      <c r="B17728" s="1">
        <v>44333</v>
      </c>
      <c r="C17728">
        <v>16</v>
      </c>
    </row>
    <row r="17729" spans="1:3" ht="14.5" x14ac:dyDescent="0.35">
      <c r="A17729" s="104" t="s">
        <v>3804</v>
      </c>
      <c r="B17729" s="1">
        <v>44333</v>
      </c>
      <c r="C17729">
        <v>16</v>
      </c>
    </row>
    <row r="17730" spans="1:3" ht="14.5" x14ac:dyDescent="0.35">
      <c r="A17730" s="104" t="s">
        <v>441</v>
      </c>
      <c r="B17730" s="1">
        <v>44333</v>
      </c>
      <c r="C17730">
        <v>4</v>
      </c>
    </row>
    <row r="17731" spans="1:3" ht="14.5" x14ac:dyDescent="0.35">
      <c r="A17731" s="104" t="s">
        <v>1405</v>
      </c>
      <c r="B17731" s="1">
        <v>44333</v>
      </c>
      <c r="C17731">
        <v>8</v>
      </c>
    </row>
    <row r="17732" spans="1:3" ht="14.5" x14ac:dyDescent="0.35">
      <c r="A17732" s="104" t="s">
        <v>2725</v>
      </c>
      <c r="B17732" s="1">
        <v>44333</v>
      </c>
      <c r="C17732">
        <v>2</v>
      </c>
    </row>
    <row r="17733" spans="1:3" ht="14.5" x14ac:dyDescent="0.35">
      <c r="A17733" s="104" t="s">
        <v>2658</v>
      </c>
      <c r="B17733" s="1">
        <v>44333</v>
      </c>
      <c r="C17733">
        <v>4</v>
      </c>
    </row>
    <row r="17734" spans="1:3" ht="14.5" x14ac:dyDescent="0.35">
      <c r="A17734" s="104" t="s">
        <v>2664</v>
      </c>
      <c r="B17734" s="1">
        <v>44333</v>
      </c>
      <c r="C17734">
        <v>8</v>
      </c>
    </row>
    <row r="17735" spans="1:3" ht="14.5" x14ac:dyDescent="0.35">
      <c r="A17735" s="104" t="s">
        <v>2666</v>
      </c>
      <c r="B17735" s="1">
        <v>44333</v>
      </c>
      <c r="C17735">
        <v>4</v>
      </c>
    </row>
    <row r="17736" spans="1:3" ht="14.5" x14ac:dyDescent="0.35">
      <c r="A17736" s="104" t="s">
        <v>1420</v>
      </c>
      <c r="B17736" s="1">
        <v>44333</v>
      </c>
      <c r="C17736">
        <v>2</v>
      </c>
    </row>
    <row r="17737" spans="1:3" ht="14.5" x14ac:dyDescent="0.35">
      <c r="A17737" s="104" t="s">
        <v>4282</v>
      </c>
      <c r="B17737" s="1">
        <v>44333</v>
      </c>
      <c r="C17737">
        <v>4</v>
      </c>
    </row>
    <row r="17738" spans="1:3" ht="14.5" x14ac:dyDescent="0.35">
      <c r="A17738" s="104" t="s">
        <v>1922</v>
      </c>
      <c r="B17738" s="1">
        <v>44333</v>
      </c>
      <c r="C17738">
        <v>6</v>
      </c>
    </row>
    <row r="17739" spans="1:3" ht="14.5" x14ac:dyDescent="0.35">
      <c r="A17739" s="104" t="s">
        <v>2925</v>
      </c>
      <c r="B17739" s="1">
        <v>44333</v>
      </c>
      <c r="C17739">
        <v>2</v>
      </c>
    </row>
    <row r="17740" spans="1:3" ht="14.5" x14ac:dyDescent="0.35">
      <c r="A17740" s="104" t="s">
        <v>2925</v>
      </c>
      <c r="B17740" s="1">
        <v>44333</v>
      </c>
      <c r="C17740">
        <v>4</v>
      </c>
    </row>
    <row r="17741" spans="1:3" ht="14.5" x14ac:dyDescent="0.35">
      <c r="A17741" s="104" t="s">
        <v>2496</v>
      </c>
      <c r="B17741" s="1">
        <v>44333</v>
      </c>
      <c r="C17741">
        <v>6</v>
      </c>
    </row>
    <row r="17742" spans="1:3" ht="14.5" x14ac:dyDescent="0.35">
      <c r="A17742" s="104" t="s">
        <v>4283</v>
      </c>
      <c r="B17742" s="1">
        <v>44333</v>
      </c>
      <c r="C17742">
        <v>6</v>
      </c>
    </row>
    <row r="17743" spans="1:3" ht="14.5" x14ac:dyDescent="0.35">
      <c r="A17743" s="104" t="s">
        <v>2353</v>
      </c>
      <c r="B17743" s="1">
        <v>44333</v>
      </c>
      <c r="C17743">
        <v>4</v>
      </c>
    </row>
    <row r="17744" spans="1:3" ht="14.5" x14ac:dyDescent="0.35">
      <c r="A17744" s="104" t="s">
        <v>2743</v>
      </c>
      <c r="B17744" s="1">
        <v>44333</v>
      </c>
      <c r="C17744">
        <v>6</v>
      </c>
    </row>
    <row r="17745" spans="1:3" ht="14.5" x14ac:dyDescent="0.35">
      <c r="A17745" s="104" t="s">
        <v>2284</v>
      </c>
      <c r="B17745" s="1">
        <v>44333</v>
      </c>
      <c r="C17745">
        <v>8</v>
      </c>
    </row>
    <row r="17746" spans="1:3" ht="14.5" x14ac:dyDescent="0.35">
      <c r="A17746" s="104" t="s">
        <v>3042</v>
      </c>
      <c r="B17746" s="1">
        <v>44333</v>
      </c>
      <c r="C17746">
        <v>3</v>
      </c>
    </row>
    <row r="17747" spans="1:3" ht="14.5" x14ac:dyDescent="0.35">
      <c r="A17747" s="104" t="s">
        <v>3046</v>
      </c>
      <c r="B17747" s="1">
        <v>44333</v>
      </c>
      <c r="C17747">
        <v>2</v>
      </c>
    </row>
    <row r="17748" spans="1:3" ht="14.5" x14ac:dyDescent="0.35">
      <c r="A17748" s="104" t="s">
        <v>1438</v>
      </c>
      <c r="B17748" s="1">
        <v>44333</v>
      </c>
      <c r="C17748">
        <v>16</v>
      </c>
    </row>
    <row r="17749" spans="1:3" ht="14.5" x14ac:dyDescent="0.35">
      <c r="A17749" s="104" t="s">
        <v>1440</v>
      </c>
      <c r="B17749" s="1">
        <v>44333</v>
      </c>
      <c r="C17749">
        <v>12</v>
      </c>
    </row>
    <row r="17750" spans="1:3" ht="14.5" x14ac:dyDescent="0.35">
      <c r="A17750" s="104" t="s">
        <v>1446</v>
      </c>
      <c r="B17750" s="1">
        <v>44333</v>
      </c>
      <c r="C17750">
        <v>12</v>
      </c>
    </row>
    <row r="17751" spans="1:3" ht="14.5" x14ac:dyDescent="0.35">
      <c r="A17751" s="104" t="s">
        <v>2292</v>
      </c>
      <c r="B17751" s="1">
        <v>44333</v>
      </c>
      <c r="C17751">
        <v>16</v>
      </c>
    </row>
    <row r="17752" spans="1:3" ht="14.5" x14ac:dyDescent="0.35">
      <c r="A17752" s="104" t="s">
        <v>1449</v>
      </c>
      <c r="B17752" s="1">
        <v>44333</v>
      </c>
      <c r="C17752">
        <v>12</v>
      </c>
    </row>
    <row r="17753" spans="1:3" ht="14.5" x14ac:dyDescent="0.35">
      <c r="A17753" s="104" t="s">
        <v>1659</v>
      </c>
      <c r="B17753" s="1">
        <v>44333</v>
      </c>
      <c r="C17753">
        <v>16</v>
      </c>
    </row>
    <row r="17754" spans="1:3" ht="14.5" x14ac:dyDescent="0.35">
      <c r="A17754" s="104" t="s">
        <v>1679</v>
      </c>
      <c r="B17754" s="1">
        <v>44333</v>
      </c>
      <c r="C17754">
        <v>16</v>
      </c>
    </row>
    <row r="17755" spans="1:3" ht="14.5" x14ac:dyDescent="0.35">
      <c r="A17755" s="104" t="s">
        <v>1456</v>
      </c>
      <c r="B17755" s="1">
        <v>44333</v>
      </c>
      <c r="C17755">
        <v>8</v>
      </c>
    </row>
    <row r="17756" spans="1:3" ht="14.5" x14ac:dyDescent="0.35">
      <c r="A17756" s="104" t="s">
        <v>1342</v>
      </c>
      <c r="B17756" s="1">
        <v>44333</v>
      </c>
      <c r="C17756">
        <v>100</v>
      </c>
    </row>
    <row r="17757" spans="1:3" ht="14.5" x14ac:dyDescent="0.35">
      <c r="A17757" s="104" t="s">
        <v>6</v>
      </c>
      <c r="B17757" s="1">
        <v>44333</v>
      </c>
      <c r="C17757">
        <v>1</v>
      </c>
    </row>
    <row r="17758" spans="1:3" ht="14.5" x14ac:dyDescent="0.35">
      <c r="A17758" s="104" t="s">
        <v>1615</v>
      </c>
      <c r="B17758" s="1">
        <v>44333</v>
      </c>
      <c r="C17758">
        <v>24</v>
      </c>
    </row>
    <row r="17759" spans="1:3" ht="14.5" x14ac:dyDescent="0.35">
      <c r="A17759" s="104" t="s">
        <v>1808</v>
      </c>
      <c r="B17759" s="1">
        <v>44333</v>
      </c>
      <c r="C17759">
        <v>16</v>
      </c>
    </row>
    <row r="17760" spans="1:3" ht="14.5" x14ac:dyDescent="0.35">
      <c r="A17760" s="104" t="s">
        <v>1470</v>
      </c>
      <c r="B17760" s="1">
        <v>44333</v>
      </c>
      <c r="C17760">
        <v>16</v>
      </c>
    </row>
    <row r="17761" spans="1:3" ht="14.5" x14ac:dyDescent="0.35">
      <c r="A17761" s="104" t="s">
        <v>1314</v>
      </c>
      <c r="B17761" s="1">
        <v>44333</v>
      </c>
      <c r="C17761">
        <v>50</v>
      </c>
    </row>
    <row r="17762" spans="1:3" ht="14.5" x14ac:dyDescent="0.35">
      <c r="A17762" s="104" t="s">
        <v>1279</v>
      </c>
      <c r="B17762" s="1">
        <v>44333</v>
      </c>
      <c r="C17762">
        <v>100</v>
      </c>
    </row>
    <row r="17763" spans="1:3" ht="14.5" x14ac:dyDescent="0.35">
      <c r="A17763" s="104" t="s">
        <v>1690</v>
      </c>
      <c r="B17763" s="1">
        <v>44333</v>
      </c>
      <c r="C17763">
        <v>2</v>
      </c>
    </row>
    <row r="17764" spans="1:3" ht="14.5" x14ac:dyDescent="0.35">
      <c r="A17764" s="104" t="s">
        <v>3509</v>
      </c>
      <c r="B17764" s="1">
        <v>44333</v>
      </c>
      <c r="C17764">
        <v>1</v>
      </c>
    </row>
    <row r="17765" spans="1:3" ht="14.5" x14ac:dyDescent="0.35">
      <c r="A17765" s="104" t="s">
        <v>2212</v>
      </c>
      <c r="B17765" s="1">
        <v>44333</v>
      </c>
      <c r="C17765">
        <v>3</v>
      </c>
    </row>
    <row r="17766" spans="1:3" ht="14.5" x14ac:dyDescent="0.35">
      <c r="A17766" s="104" t="s">
        <v>1534</v>
      </c>
      <c r="B17766" s="1">
        <v>44334</v>
      </c>
      <c r="C17766">
        <v>100</v>
      </c>
    </row>
    <row r="17767" spans="1:3" ht="14.5" x14ac:dyDescent="0.35">
      <c r="A17767" s="104" t="s">
        <v>1329</v>
      </c>
      <c r="B17767" s="1">
        <v>44334</v>
      </c>
      <c r="C17767">
        <v>500</v>
      </c>
    </row>
    <row r="17768" spans="1:3" ht="14.5" x14ac:dyDescent="0.35">
      <c r="A17768" s="104" t="s">
        <v>1329</v>
      </c>
      <c r="B17768" s="1">
        <v>44334</v>
      </c>
      <c r="C17768">
        <v>650</v>
      </c>
    </row>
    <row r="17769" spans="1:3" ht="14.5" x14ac:dyDescent="0.35">
      <c r="A17769" s="104" t="s">
        <v>1329</v>
      </c>
      <c r="B17769" s="1">
        <v>44334</v>
      </c>
      <c r="C17769">
        <v>350</v>
      </c>
    </row>
    <row r="17770" spans="1:3" ht="14.5" x14ac:dyDescent="0.35">
      <c r="A17770" s="104" t="s">
        <v>1503</v>
      </c>
      <c r="B17770" s="1">
        <v>44334</v>
      </c>
      <c r="C17770">
        <v>400</v>
      </c>
    </row>
    <row r="17771" spans="1:3" ht="14.5" x14ac:dyDescent="0.35">
      <c r="A17771" s="104" t="s">
        <v>1534</v>
      </c>
      <c r="B17771" s="1">
        <v>44334</v>
      </c>
      <c r="C17771">
        <v>400</v>
      </c>
    </row>
    <row r="17772" spans="1:3" ht="14.5" x14ac:dyDescent="0.35">
      <c r="A17772" s="104" t="s">
        <v>3669</v>
      </c>
      <c r="B17772" s="1">
        <v>44334</v>
      </c>
      <c r="C17772">
        <v>10</v>
      </c>
    </row>
    <row r="17773" spans="1:3" ht="14.5" x14ac:dyDescent="0.35">
      <c r="A17773" s="104" t="s">
        <v>107</v>
      </c>
      <c r="B17773" s="1">
        <v>44334</v>
      </c>
      <c r="C17773">
        <v>2</v>
      </c>
    </row>
    <row r="17774" spans="1:3" ht="14.5" x14ac:dyDescent="0.35">
      <c r="A17774" s="104" t="s">
        <v>14</v>
      </c>
      <c r="B17774" s="1">
        <v>44334</v>
      </c>
      <c r="C17774">
        <v>1</v>
      </c>
    </row>
    <row r="17775" spans="1:3" ht="14.5" x14ac:dyDescent="0.35">
      <c r="A17775" s="104" t="s">
        <v>97</v>
      </c>
      <c r="B17775" s="1">
        <v>44334</v>
      </c>
      <c r="C17775">
        <v>1</v>
      </c>
    </row>
    <row r="17776" spans="1:3" ht="14.5" x14ac:dyDescent="0.35">
      <c r="A17776" s="104" t="s">
        <v>253</v>
      </c>
      <c r="B17776" s="1">
        <v>44334</v>
      </c>
      <c r="C17776">
        <v>1</v>
      </c>
    </row>
    <row r="17777" spans="1:3" ht="14.5" x14ac:dyDescent="0.35">
      <c r="A17777" s="104" t="s">
        <v>322</v>
      </c>
      <c r="B17777" s="1">
        <v>44334</v>
      </c>
      <c r="C17777">
        <v>3</v>
      </c>
    </row>
    <row r="17778" spans="1:3" ht="14.5" x14ac:dyDescent="0.35">
      <c r="A17778" s="104" t="s">
        <v>1709</v>
      </c>
      <c r="B17778" s="1">
        <v>44334</v>
      </c>
      <c r="C17778">
        <v>100</v>
      </c>
    </row>
    <row r="17779" spans="1:3" ht="14.5" x14ac:dyDescent="0.35">
      <c r="A17779" s="104" t="s">
        <v>2609</v>
      </c>
      <c r="B17779" s="1">
        <v>44334</v>
      </c>
      <c r="C17779">
        <v>2</v>
      </c>
    </row>
    <row r="17780" spans="1:3" ht="14.5" x14ac:dyDescent="0.35">
      <c r="A17780" s="104" t="s">
        <v>1526</v>
      </c>
      <c r="B17780" s="1">
        <v>44334</v>
      </c>
      <c r="C17780">
        <v>100</v>
      </c>
    </row>
    <row r="17781" spans="1:3" ht="14.5" x14ac:dyDescent="0.35">
      <c r="A17781" s="104" t="s">
        <v>1533</v>
      </c>
      <c r="B17781" s="1">
        <v>44334</v>
      </c>
      <c r="C17781">
        <v>1</v>
      </c>
    </row>
    <row r="17782" spans="1:3" ht="14.5" x14ac:dyDescent="0.35">
      <c r="A17782" s="104" t="s">
        <v>1532</v>
      </c>
      <c r="B17782" s="1">
        <v>44334</v>
      </c>
      <c r="C17782">
        <v>2</v>
      </c>
    </row>
    <row r="17783" spans="1:3" ht="14.5" x14ac:dyDescent="0.35">
      <c r="A17783" s="104" t="s">
        <v>2537</v>
      </c>
      <c r="B17783" s="1">
        <v>44334</v>
      </c>
      <c r="C17783">
        <v>1</v>
      </c>
    </row>
    <row r="17784" spans="1:3" ht="14.5" x14ac:dyDescent="0.35">
      <c r="A17784" s="104" t="s">
        <v>2835</v>
      </c>
      <c r="B17784" s="1">
        <v>44334</v>
      </c>
      <c r="C17784">
        <v>1</v>
      </c>
    </row>
    <row r="17785" spans="1:3" ht="14.5" x14ac:dyDescent="0.35">
      <c r="A17785" s="104" t="s">
        <v>2229</v>
      </c>
      <c r="B17785" s="1">
        <v>44334</v>
      </c>
      <c r="C17785">
        <v>1</v>
      </c>
    </row>
    <row r="17786" spans="1:3" ht="14.5" x14ac:dyDescent="0.35">
      <c r="A17786" s="104" t="s">
        <v>2229</v>
      </c>
      <c r="B17786" s="1">
        <v>44334</v>
      </c>
      <c r="C17786">
        <v>4</v>
      </c>
    </row>
    <row r="17787" spans="1:3" ht="14.5" x14ac:dyDescent="0.35">
      <c r="A17787" s="104" t="s">
        <v>3999</v>
      </c>
      <c r="B17787" s="1">
        <v>44334</v>
      </c>
      <c r="C17787">
        <v>1</v>
      </c>
    </row>
    <row r="17788" spans="1:3" ht="14.5" x14ac:dyDescent="0.35">
      <c r="A17788" s="104" t="s">
        <v>1368</v>
      </c>
      <c r="B17788" s="1">
        <v>44334</v>
      </c>
      <c r="C17788">
        <v>100</v>
      </c>
    </row>
    <row r="17789" spans="1:3" ht="14.5" x14ac:dyDescent="0.35">
      <c r="A17789" s="104" t="s">
        <v>1608</v>
      </c>
      <c r="B17789" s="1">
        <v>44334</v>
      </c>
      <c r="C17789">
        <v>100</v>
      </c>
    </row>
    <row r="17790" spans="1:3" ht="14.5" x14ac:dyDescent="0.35">
      <c r="A17790" s="104" t="s">
        <v>2352</v>
      </c>
      <c r="B17790" s="1">
        <v>44334</v>
      </c>
      <c r="C17790">
        <v>6</v>
      </c>
    </row>
    <row r="17791" spans="1:3" ht="14.5" x14ac:dyDescent="0.35">
      <c r="A17791" s="104" t="s">
        <v>6</v>
      </c>
      <c r="B17791" s="1">
        <v>44334</v>
      </c>
      <c r="C17791">
        <v>4</v>
      </c>
    </row>
    <row r="17792" spans="1:3" ht="14.5" x14ac:dyDescent="0.35">
      <c r="A17792" s="104" t="s">
        <v>4372</v>
      </c>
      <c r="B17792" s="1">
        <v>44334</v>
      </c>
      <c r="C17792">
        <v>3</v>
      </c>
    </row>
    <row r="17793" spans="1:3" ht="14.5" x14ac:dyDescent="0.35">
      <c r="A17793" s="104" t="s">
        <v>3151</v>
      </c>
      <c r="B17793" s="1">
        <v>44334</v>
      </c>
      <c r="C17793">
        <v>12</v>
      </c>
    </row>
    <row r="17794" spans="1:3" ht="14.5" x14ac:dyDescent="0.35">
      <c r="A17794" s="104" t="s">
        <v>2702</v>
      </c>
      <c r="B17794" s="1">
        <v>44334</v>
      </c>
      <c r="C17794">
        <v>12</v>
      </c>
    </row>
    <row r="17795" spans="1:3" ht="14.5" x14ac:dyDescent="0.35">
      <c r="A17795" s="104" t="s">
        <v>1482</v>
      </c>
      <c r="B17795" s="1">
        <v>44334</v>
      </c>
      <c r="C17795">
        <v>1</v>
      </c>
    </row>
    <row r="17796" spans="1:3" ht="14.5" x14ac:dyDescent="0.35">
      <c r="A17796" s="104" t="s">
        <v>3787</v>
      </c>
      <c r="B17796" s="1">
        <v>44334</v>
      </c>
      <c r="C17796">
        <v>16</v>
      </c>
    </row>
    <row r="17797" spans="1:3" ht="14.5" x14ac:dyDescent="0.35">
      <c r="A17797" s="104" t="s">
        <v>1353</v>
      </c>
      <c r="B17797" s="1">
        <v>44334</v>
      </c>
      <c r="C17797">
        <v>900</v>
      </c>
    </row>
    <row r="17798" spans="1:3" ht="14.5" x14ac:dyDescent="0.35">
      <c r="A17798" s="104" t="s">
        <v>1353</v>
      </c>
      <c r="B17798" s="1">
        <v>44334</v>
      </c>
      <c r="C17798">
        <v>300</v>
      </c>
    </row>
    <row r="17799" spans="1:3" ht="14.5" x14ac:dyDescent="0.35">
      <c r="A17799" s="104" t="s">
        <v>1382</v>
      </c>
      <c r="B17799" s="1">
        <v>44334</v>
      </c>
      <c r="C17799">
        <v>50</v>
      </c>
    </row>
    <row r="17800" spans="1:3" ht="14.5" x14ac:dyDescent="0.35">
      <c r="A17800" s="104" t="s">
        <v>1382</v>
      </c>
      <c r="B17800" s="1">
        <v>44334</v>
      </c>
      <c r="C17800">
        <v>100</v>
      </c>
    </row>
    <row r="17801" spans="1:3" ht="14.5" x14ac:dyDescent="0.35">
      <c r="A17801" s="104" t="s">
        <v>1293</v>
      </c>
      <c r="B17801" s="1">
        <v>44334</v>
      </c>
      <c r="C17801">
        <v>2000</v>
      </c>
    </row>
    <row r="17802" spans="1:3" ht="14.5" x14ac:dyDescent="0.35">
      <c r="A17802" s="104" t="s">
        <v>1339</v>
      </c>
      <c r="B17802" s="1">
        <v>44334</v>
      </c>
      <c r="C17802">
        <v>1300</v>
      </c>
    </row>
    <row r="17803" spans="1:3" ht="14.5" x14ac:dyDescent="0.35">
      <c r="A17803" s="104" t="s">
        <v>1339</v>
      </c>
      <c r="B17803" s="1">
        <v>44334</v>
      </c>
      <c r="C17803">
        <v>50</v>
      </c>
    </row>
    <row r="17804" spans="1:3" ht="14.5" x14ac:dyDescent="0.35">
      <c r="A17804" s="104" t="s">
        <v>1579</v>
      </c>
      <c r="B17804" s="1">
        <v>44334</v>
      </c>
      <c r="C17804">
        <v>600</v>
      </c>
    </row>
    <row r="17805" spans="1:3" ht="14.5" x14ac:dyDescent="0.35">
      <c r="A17805" s="104" t="s">
        <v>1670</v>
      </c>
      <c r="B17805" s="1">
        <v>44334</v>
      </c>
      <c r="C17805">
        <v>200</v>
      </c>
    </row>
    <row r="17806" spans="1:3" ht="14.5" x14ac:dyDescent="0.35">
      <c r="A17806" s="104" t="s">
        <v>1502</v>
      </c>
      <c r="B17806" s="1">
        <v>44334</v>
      </c>
      <c r="C17806">
        <v>100</v>
      </c>
    </row>
    <row r="17807" spans="1:3" ht="14.5" x14ac:dyDescent="0.35">
      <c r="A17807" s="104" t="s">
        <v>2522</v>
      </c>
      <c r="B17807" s="1">
        <v>44334</v>
      </c>
      <c r="C17807">
        <v>100</v>
      </c>
    </row>
    <row r="17808" spans="1:3" ht="14.5" x14ac:dyDescent="0.35">
      <c r="A17808" s="104" t="s">
        <v>3381</v>
      </c>
      <c r="B17808" s="1">
        <v>44334</v>
      </c>
      <c r="C17808">
        <v>1</v>
      </c>
    </row>
    <row r="17809" spans="1:3" ht="14.5" x14ac:dyDescent="0.35">
      <c r="A17809" s="104" t="s">
        <v>1870</v>
      </c>
      <c r="B17809" s="1">
        <v>44334</v>
      </c>
      <c r="C17809">
        <v>16</v>
      </c>
    </row>
    <row r="17810" spans="1:3" ht="14.5" x14ac:dyDescent="0.35">
      <c r="A17810" s="104" t="s">
        <v>1461</v>
      </c>
      <c r="B17810" s="1">
        <v>44334</v>
      </c>
      <c r="C17810">
        <v>24</v>
      </c>
    </row>
    <row r="17811" spans="1:3" ht="14.5" x14ac:dyDescent="0.35">
      <c r="A17811" s="104" t="s">
        <v>2572</v>
      </c>
      <c r="B17811" s="1">
        <v>44334</v>
      </c>
      <c r="C17811">
        <v>4</v>
      </c>
    </row>
    <row r="17812" spans="1:3" ht="14.5" x14ac:dyDescent="0.35">
      <c r="A17812" s="104" t="s">
        <v>1542</v>
      </c>
      <c r="B17812" s="1">
        <v>44334</v>
      </c>
      <c r="C17812">
        <v>400</v>
      </c>
    </row>
    <row r="17813" spans="1:3" ht="14.5" x14ac:dyDescent="0.35">
      <c r="A17813" s="104" t="s">
        <v>2037</v>
      </c>
      <c r="B17813" s="1">
        <v>44334</v>
      </c>
      <c r="C17813">
        <v>50</v>
      </c>
    </row>
    <row r="17814" spans="1:3" ht="14.5" x14ac:dyDescent="0.35">
      <c r="A17814" s="104" t="s">
        <v>1375</v>
      </c>
      <c r="B17814" s="1">
        <v>44334</v>
      </c>
      <c r="C17814">
        <v>32</v>
      </c>
    </row>
    <row r="17815" spans="1:3" ht="14.5" x14ac:dyDescent="0.35">
      <c r="A17815" s="104" t="s">
        <v>2280</v>
      </c>
      <c r="B17815" s="1">
        <v>44334</v>
      </c>
      <c r="C17815">
        <v>4</v>
      </c>
    </row>
    <row r="17816" spans="1:3" ht="14.5" x14ac:dyDescent="0.35">
      <c r="A17816" s="104" t="s">
        <v>1864</v>
      </c>
      <c r="B17816" s="1">
        <v>44334</v>
      </c>
      <c r="C17816">
        <v>12</v>
      </c>
    </row>
    <row r="17817" spans="1:3" ht="14.5" x14ac:dyDescent="0.35">
      <c r="A17817" s="104" t="s">
        <v>3593</v>
      </c>
      <c r="B17817" s="1">
        <v>44334</v>
      </c>
      <c r="C17817">
        <v>8</v>
      </c>
    </row>
    <row r="17818" spans="1:3" ht="14.5" x14ac:dyDescent="0.35">
      <c r="A17818" s="104" t="s">
        <v>3535</v>
      </c>
      <c r="B17818" s="1">
        <v>44334</v>
      </c>
      <c r="C17818">
        <v>2</v>
      </c>
    </row>
    <row r="17819" spans="1:3" ht="14.5" x14ac:dyDescent="0.35">
      <c r="A17819" s="104" t="s">
        <v>172</v>
      </c>
      <c r="B17819" s="1">
        <v>44334</v>
      </c>
      <c r="C17819">
        <v>20</v>
      </c>
    </row>
    <row r="17820" spans="1:3" ht="14.5" x14ac:dyDescent="0.35">
      <c r="A17820" s="104" t="s">
        <v>3625</v>
      </c>
      <c r="B17820" s="1">
        <v>44334</v>
      </c>
      <c r="C17820">
        <v>4</v>
      </c>
    </row>
    <row r="17821" spans="1:3" ht="14.5" x14ac:dyDescent="0.35">
      <c r="A17821" s="104" t="s">
        <v>4192</v>
      </c>
      <c r="B17821" s="1">
        <v>44334</v>
      </c>
      <c r="C17821">
        <v>2</v>
      </c>
    </row>
    <row r="17822" spans="1:3" ht="14.5" x14ac:dyDescent="0.35">
      <c r="A17822" s="104" t="s">
        <v>2012</v>
      </c>
      <c r="B17822" s="1">
        <v>44334</v>
      </c>
      <c r="C17822">
        <v>16</v>
      </c>
    </row>
    <row r="17823" spans="1:3" ht="14.5" x14ac:dyDescent="0.35">
      <c r="A17823" s="104" t="s">
        <v>1826</v>
      </c>
      <c r="B17823" s="1">
        <v>44334</v>
      </c>
      <c r="C17823">
        <v>32</v>
      </c>
    </row>
    <row r="17824" spans="1:3" ht="14.5" x14ac:dyDescent="0.35">
      <c r="A17824" s="104" t="s">
        <v>1504</v>
      </c>
      <c r="B17824" s="1">
        <v>44334</v>
      </c>
      <c r="C17824">
        <v>16</v>
      </c>
    </row>
    <row r="17825" spans="1:3" ht="14.5" x14ac:dyDescent="0.35">
      <c r="A17825" s="104" t="s">
        <v>1324</v>
      </c>
      <c r="B17825" s="1">
        <v>44334</v>
      </c>
      <c r="C17825">
        <v>320</v>
      </c>
    </row>
    <row r="17826" spans="1:3" ht="14.5" x14ac:dyDescent="0.35">
      <c r="A17826" s="104" t="s">
        <v>3118</v>
      </c>
      <c r="B17826" s="1">
        <v>44334</v>
      </c>
      <c r="C17826">
        <v>1</v>
      </c>
    </row>
    <row r="17827" spans="1:3" ht="14.5" x14ac:dyDescent="0.35">
      <c r="A17827" s="104" t="s">
        <v>1589</v>
      </c>
      <c r="B17827" s="1">
        <v>44334</v>
      </c>
      <c r="C17827">
        <v>4</v>
      </c>
    </row>
    <row r="17828" spans="1:3" ht="14.5" x14ac:dyDescent="0.35">
      <c r="A17828" s="104" t="s">
        <v>2177</v>
      </c>
      <c r="B17828" s="1">
        <v>44334</v>
      </c>
      <c r="C17828">
        <v>42</v>
      </c>
    </row>
    <row r="17829" spans="1:3" ht="14.5" x14ac:dyDescent="0.35">
      <c r="A17829" s="104" t="s">
        <v>2177</v>
      </c>
      <c r="B17829" s="1">
        <v>44334</v>
      </c>
      <c r="C17829">
        <v>8</v>
      </c>
    </row>
    <row r="17830" spans="1:3" ht="14.5" x14ac:dyDescent="0.35">
      <c r="A17830" s="104" t="s">
        <v>2236</v>
      </c>
      <c r="B17830" s="1">
        <v>44334</v>
      </c>
      <c r="C17830">
        <v>1</v>
      </c>
    </row>
    <row r="17831" spans="1:3" ht="14.5" x14ac:dyDescent="0.35">
      <c r="A17831" s="104" t="s">
        <v>1580</v>
      </c>
      <c r="B17831" s="1">
        <v>44334</v>
      </c>
      <c r="C17831">
        <v>27</v>
      </c>
    </row>
    <row r="17832" spans="1:3" ht="14.5" x14ac:dyDescent="0.35">
      <c r="A17832" s="104" t="s">
        <v>2541</v>
      </c>
      <c r="B17832" s="1">
        <v>44334</v>
      </c>
      <c r="C17832">
        <v>2</v>
      </c>
    </row>
    <row r="17833" spans="1:3" ht="14.5" x14ac:dyDescent="0.35">
      <c r="A17833" s="104" t="s">
        <v>2541</v>
      </c>
      <c r="B17833" s="1">
        <v>44334</v>
      </c>
      <c r="C17833">
        <v>32</v>
      </c>
    </row>
    <row r="17834" spans="1:3" ht="14.5" x14ac:dyDescent="0.35">
      <c r="A17834" s="104" t="s">
        <v>2019</v>
      </c>
      <c r="B17834" s="1">
        <v>44334</v>
      </c>
      <c r="C17834">
        <v>4</v>
      </c>
    </row>
    <row r="17835" spans="1:3" ht="14.5" x14ac:dyDescent="0.35">
      <c r="A17835" s="104" t="s">
        <v>1461</v>
      </c>
      <c r="B17835" s="1">
        <v>44334</v>
      </c>
      <c r="C17835">
        <v>25</v>
      </c>
    </row>
    <row r="17836" spans="1:3" ht="14.5" x14ac:dyDescent="0.35">
      <c r="A17836" s="104" t="s">
        <v>19</v>
      </c>
      <c r="B17836" s="1">
        <v>44334</v>
      </c>
      <c r="C17836">
        <v>6</v>
      </c>
    </row>
    <row r="17837" spans="1:3" ht="14.5" x14ac:dyDescent="0.35">
      <c r="A17837" s="104" t="s">
        <v>2216</v>
      </c>
      <c r="B17837" s="1">
        <v>44334</v>
      </c>
      <c r="C17837">
        <v>4</v>
      </c>
    </row>
    <row r="17838" spans="1:3" ht="14.5" x14ac:dyDescent="0.35">
      <c r="A17838" s="104" t="s">
        <v>2541</v>
      </c>
      <c r="B17838" s="1">
        <v>44334</v>
      </c>
      <c r="C17838">
        <v>8</v>
      </c>
    </row>
    <row r="17839" spans="1:3" ht="14.5" x14ac:dyDescent="0.35">
      <c r="A17839" s="104" t="s">
        <v>1954</v>
      </c>
      <c r="B17839" s="1">
        <v>44334</v>
      </c>
      <c r="C17839">
        <v>16</v>
      </c>
    </row>
    <row r="17840" spans="1:3" ht="14.5" x14ac:dyDescent="0.35">
      <c r="A17840" s="104" t="s">
        <v>192</v>
      </c>
      <c r="B17840" s="1">
        <v>44334</v>
      </c>
      <c r="C17840">
        <v>4</v>
      </c>
    </row>
    <row r="17841" spans="1:3" ht="14.5" x14ac:dyDescent="0.35">
      <c r="A17841" s="104" t="s">
        <v>4373</v>
      </c>
      <c r="B17841" s="1">
        <v>44334</v>
      </c>
      <c r="C17841">
        <v>8</v>
      </c>
    </row>
    <row r="17842" spans="1:3" ht="14.5" x14ac:dyDescent="0.35">
      <c r="A17842" s="104" t="s">
        <v>4374</v>
      </c>
      <c r="B17842" s="1">
        <v>44334</v>
      </c>
      <c r="C17842">
        <v>25</v>
      </c>
    </row>
    <row r="17843" spans="1:3" ht="14.5" x14ac:dyDescent="0.35">
      <c r="A17843" s="104" t="s">
        <v>2192</v>
      </c>
      <c r="B17843" s="1">
        <v>44334</v>
      </c>
      <c r="C17843">
        <v>25</v>
      </c>
    </row>
    <row r="17844" spans="1:3" ht="14.5" x14ac:dyDescent="0.35">
      <c r="A17844" s="104" t="s">
        <v>2382</v>
      </c>
      <c r="B17844" s="1">
        <v>44334</v>
      </c>
      <c r="C17844">
        <v>8</v>
      </c>
    </row>
    <row r="17845" spans="1:3" ht="14.5" x14ac:dyDescent="0.35">
      <c r="A17845" s="104" t="s">
        <v>4375</v>
      </c>
      <c r="B17845" s="1">
        <v>44334</v>
      </c>
      <c r="C17845">
        <v>8</v>
      </c>
    </row>
    <row r="17846" spans="1:3" ht="14.5" x14ac:dyDescent="0.35">
      <c r="A17846" s="104" t="s">
        <v>4280</v>
      </c>
      <c r="B17846" s="1">
        <v>44334</v>
      </c>
      <c r="C17846">
        <v>4</v>
      </c>
    </row>
    <row r="17847" spans="1:3" ht="14.5" x14ac:dyDescent="0.35">
      <c r="A17847" s="104" t="s">
        <v>3383</v>
      </c>
      <c r="B17847" s="1">
        <v>44334</v>
      </c>
      <c r="C17847">
        <v>1</v>
      </c>
    </row>
    <row r="17848" spans="1:3" ht="14.5" x14ac:dyDescent="0.35">
      <c r="A17848" s="104" t="s">
        <v>1893</v>
      </c>
      <c r="B17848" s="1">
        <v>44334</v>
      </c>
      <c r="C17848">
        <v>3</v>
      </c>
    </row>
    <row r="17849" spans="1:3" ht="14.5" x14ac:dyDescent="0.35">
      <c r="A17849" s="104" t="s">
        <v>1893</v>
      </c>
      <c r="B17849" s="1">
        <v>44334</v>
      </c>
      <c r="C17849">
        <v>7</v>
      </c>
    </row>
    <row r="17850" spans="1:3" ht="14.5" x14ac:dyDescent="0.35">
      <c r="A17850" s="104" t="s">
        <v>1893</v>
      </c>
      <c r="B17850" s="1">
        <v>44334</v>
      </c>
      <c r="C17850">
        <v>2</v>
      </c>
    </row>
    <row r="17851" spans="1:3" ht="14.5" x14ac:dyDescent="0.35">
      <c r="A17851" s="104" t="s">
        <v>4376</v>
      </c>
      <c r="B17851" s="1">
        <v>44334</v>
      </c>
      <c r="C17851">
        <v>20</v>
      </c>
    </row>
    <row r="17852" spans="1:3" ht="14.5" x14ac:dyDescent="0.35">
      <c r="A17852" s="104" t="s">
        <v>2264</v>
      </c>
      <c r="B17852" s="1">
        <v>44334</v>
      </c>
      <c r="C17852">
        <v>150</v>
      </c>
    </row>
    <row r="17853" spans="1:3" ht="14.5" x14ac:dyDescent="0.35">
      <c r="A17853" s="104" t="s">
        <v>1670</v>
      </c>
      <c r="B17853" s="1">
        <v>44334</v>
      </c>
      <c r="C17853">
        <v>100</v>
      </c>
    </row>
    <row r="17854" spans="1:3" ht="14.5" x14ac:dyDescent="0.35">
      <c r="A17854" s="104" t="s">
        <v>1380</v>
      </c>
      <c r="B17854" s="1">
        <v>44334</v>
      </c>
      <c r="C17854">
        <v>1150</v>
      </c>
    </row>
    <row r="17855" spans="1:3" ht="14.5" x14ac:dyDescent="0.35">
      <c r="A17855" s="104" t="s">
        <v>2017</v>
      </c>
      <c r="B17855" s="1">
        <v>44334</v>
      </c>
      <c r="C17855">
        <v>12</v>
      </c>
    </row>
    <row r="17856" spans="1:3" ht="14.5" x14ac:dyDescent="0.35">
      <c r="A17856" s="104" t="s">
        <v>1824</v>
      </c>
      <c r="B17856" s="1">
        <v>44334</v>
      </c>
      <c r="C17856">
        <v>525</v>
      </c>
    </row>
    <row r="17857" spans="1:3" ht="14.5" x14ac:dyDescent="0.35">
      <c r="A17857" s="104" t="s">
        <v>2017</v>
      </c>
      <c r="B17857" s="1">
        <v>44334</v>
      </c>
      <c r="C17857">
        <v>180</v>
      </c>
    </row>
    <row r="17858" spans="1:3" ht="14.5" x14ac:dyDescent="0.35">
      <c r="A17858" s="104" t="s">
        <v>2059</v>
      </c>
      <c r="B17858" s="1">
        <v>44334</v>
      </c>
      <c r="C17858">
        <v>40</v>
      </c>
    </row>
    <row r="17859" spans="1:3" ht="14.5" x14ac:dyDescent="0.35">
      <c r="A17859" s="104" t="s">
        <v>2059</v>
      </c>
      <c r="B17859" s="1">
        <v>44334</v>
      </c>
      <c r="C17859">
        <v>48</v>
      </c>
    </row>
    <row r="17860" spans="1:3" ht="14.5" x14ac:dyDescent="0.35">
      <c r="A17860" s="104" t="s">
        <v>3665</v>
      </c>
      <c r="B17860" s="1">
        <v>44334</v>
      </c>
      <c r="C17860">
        <v>1</v>
      </c>
    </row>
    <row r="17861" spans="1:3" ht="14.5" x14ac:dyDescent="0.35">
      <c r="A17861" s="104" t="s">
        <v>2367</v>
      </c>
      <c r="B17861" s="1">
        <v>44334</v>
      </c>
      <c r="C17861">
        <v>4</v>
      </c>
    </row>
    <row r="17862" spans="1:3" ht="14.5" x14ac:dyDescent="0.35">
      <c r="A17862" s="104" t="s">
        <v>2205</v>
      </c>
      <c r="B17862" s="1">
        <v>44334</v>
      </c>
      <c r="C17862">
        <v>52</v>
      </c>
    </row>
    <row r="17863" spans="1:3" ht="14.5" x14ac:dyDescent="0.35">
      <c r="A17863" s="104" t="s">
        <v>2270</v>
      </c>
      <c r="B17863" s="1">
        <v>44334</v>
      </c>
      <c r="C17863">
        <v>80</v>
      </c>
    </row>
    <row r="17864" spans="1:3" ht="14.5" x14ac:dyDescent="0.35">
      <c r="A17864" s="104" t="s">
        <v>2523</v>
      </c>
      <c r="B17864" s="1">
        <v>44334</v>
      </c>
      <c r="C17864">
        <v>100</v>
      </c>
    </row>
    <row r="17865" spans="1:3" ht="14.5" x14ac:dyDescent="0.35">
      <c r="A17865" s="104" t="s">
        <v>816</v>
      </c>
      <c r="B17865" s="1">
        <v>44334</v>
      </c>
      <c r="C17865">
        <v>1</v>
      </c>
    </row>
    <row r="17866" spans="1:3" ht="14.5" x14ac:dyDescent="0.35">
      <c r="A17866" s="104" t="s">
        <v>4357</v>
      </c>
      <c r="B17866" s="1">
        <v>44334</v>
      </c>
      <c r="C17866">
        <v>8</v>
      </c>
    </row>
    <row r="17867" spans="1:3" ht="14.5" x14ac:dyDescent="0.35">
      <c r="A17867" s="104" t="s">
        <v>1893</v>
      </c>
      <c r="B17867" s="1">
        <v>44334</v>
      </c>
      <c r="C17867">
        <v>10</v>
      </c>
    </row>
    <row r="17868" spans="1:3" ht="14.5" x14ac:dyDescent="0.35">
      <c r="A17868" s="104" t="s">
        <v>1893</v>
      </c>
      <c r="B17868" s="1">
        <v>44334</v>
      </c>
      <c r="C17868">
        <v>10</v>
      </c>
    </row>
    <row r="17869" spans="1:3" ht="14.5" x14ac:dyDescent="0.35">
      <c r="A17869" s="104" t="s">
        <v>1893</v>
      </c>
      <c r="B17869" s="1">
        <v>44334</v>
      </c>
      <c r="C17869">
        <v>10</v>
      </c>
    </row>
    <row r="17870" spans="1:3" ht="14.5" x14ac:dyDescent="0.35">
      <c r="A17870" s="104" t="s">
        <v>2029</v>
      </c>
      <c r="B17870" s="1">
        <v>44335</v>
      </c>
      <c r="C17870">
        <v>50</v>
      </c>
    </row>
    <row r="17871" spans="1:3" ht="14.5" x14ac:dyDescent="0.35">
      <c r="A17871" s="104" t="s">
        <v>2029</v>
      </c>
      <c r="B17871" s="1">
        <v>44335</v>
      </c>
      <c r="C17871">
        <v>100</v>
      </c>
    </row>
    <row r="17872" spans="1:3" ht="14.5" x14ac:dyDescent="0.35">
      <c r="A17872" s="104" t="s">
        <v>2029</v>
      </c>
      <c r="B17872" s="1">
        <v>44335</v>
      </c>
      <c r="C17872">
        <v>50</v>
      </c>
    </row>
    <row r="17873" spans="1:3" ht="14.5" x14ac:dyDescent="0.35">
      <c r="A17873" s="104" t="s">
        <v>2029</v>
      </c>
      <c r="B17873" s="1">
        <v>44335</v>
      </c>
      <c r="C17873">
        <v>50</v>
      </c>
    </row>
    <row r="17874" spans="1:3" ht="14.5" x14ac:dyDescent="0.35">
      <c r="A17874" s="105" t="s">
        <v>450</v>
      </c>
      <c r="B17874" s="1">
        <v>44335</v>
      </c>
      <c r="C17874">
        <v>1</v>
      </c>
    </row>
    <row r="17875" spans="1:3" ht="14.5" x14ac:dyDescent="0.35">
      <c r="A17875" s="104" t="s">
        <v>4377</v>
      </c>
      <c r="B17875" s="1">
        <v>44335</v>
      </c>
      <c r="C17875">
        <v>16</v>
      </c>
    </row>
    <row r="17876" spans="1:3" ht="14.5" x14ac:dyDescent="0.35">
      <c r="A17876" s="104" t="s">
        <v>1788</v>
      </c>
      <c r="B17876" s="1">
        <v>44335</v>
      </c>
      <c r="C17876">
        <v>100</v>
      </c>
    </row>
    <row r="17877" spans="1:3" ht="14.5" x14ac:dyDescent="0.35">
      <c r="A17877" s="104" t="s">
        <v>2582</v>
      </c>
      <c r="B17877" s="1">
        <v>44335</v>
      </c>
      <c r="C17877">
        <v>3</v>
      </c>
    </row>
    <row r="17878" spans="1:3" ht="14.5" x14ac:dyDescent="0.35">
      <c r="A17878" s="104" t="s">
        <v>1279</v>
      </c>
      <c r="B17878" s="1">
        <v>44335</v>
      </c>
      <c r="C17878">
        <v>100</v>
      </c>
    </row>
    <row r="17879" spans="1:3" ht="14.5" x14ac:dyDescent="0.35">
      <c r="A17879" s="105" t="s">
        <v>459</v>
      </c>
      <c r="B17879" s="1">
        <v>44335</v>
      </c>
      <c r="C17879">
        <v>1</v>
      </c>
    </row>
    <row r="17880" spans="1:3" ht="14.5" x14ac:dyDescent="0.35">
      <c r="A17880" s="104" t="s">
        <v>460</v>
      </c>
      <c r="B17880" s="1">
        <v>44335</v>
      </c>
      <c r="C17880">
        <v>50</v>
      </c>
    </row>
    <row r="17881" spans="1:3" ht="14.5" x14ac:dyDescent="0.35">
      <c r="A17881" s="104" t="s">
        <v>198</v>
      </c>
      <c r="B17881" s="1">
        <v>44335</v>
      </c>
      <c r="C17881">
        <v>2</v>
      </c>
    </row>
    <row r="17882" spans="1:3" ht="14.5" x14ac:dyDescent="0.35">
      <c r="A17882" s="104" t="s">
        <v>4378</v>
      </c>
      <c r="B17882" s="1">
        <v>44335</v>
      </c>
      <c r="C17882">
        <v>1</v>
      </c>
    </row>
    <row r="17883" spans="1:3" ht="14.5" x14ac:dyDescent="0.35">
      <c r="A17883" s="104" t="s">
        <v>2244</v>
      </c>
      <c r="B17883" s="1">
        <v>44335</v>
      </c>
      <c r="C17883">
        <v>2</v>
      </c>
    </row>
    <row r="17884" spans="1:3" ht="14.5" x14ac:dyDescent="0.35">
      <c r="A17884" s="104" t="s">
        <v>1620</v>
      </c>
      <c r="B17884" s="1">
        <v>44335</v>
      </c>
      <c r="C17884">
        <v>300</v>
      </c>
    </row>
    <row r="17885" spans="1:3" ht="14.5" x14ac:dyDescent="0.35">
      <c r="A17885" s="104" t="s">
        <v>1651</v>
      </c>
      <c r="B17885" s="1">
        <v>44335</v>
      </c>
      <c r="C17885">
        <v>16</v>
      </c>
    </row>
    <row r="17886" spans="1:3" ht="14.5" x14ac:dyDescent="0.35">
      <c r="A17886" s="104" t="s">
        <v>3140</v>
      </c>
      <c r="B17886" s="1">
        <v>44335</v>
      </c>
      <c r="C17886">
        <v>4</v>
      </c>
    </row>
    <row r="17887" spans="1:3" ht="14.5" x14ac:dyDescent="0.35">
      <c r="A17887" s="104" t="s">
        <v>461</v>
      </c>
      <c r="B17887" s="1">
        <v>44335</v>
      </c>
      <c r="C17887">
        <v>1</v>
      </c>
    </row>
    <row r="17888" spans="1:3" ht="14.5" x14ac:dyDescent="0.35">
      <c r="A17888" s="104" t="s">
        <v>462</v>
      </c>
      <c r="B17888" s="1">
        <v>44335</v>
      </c>
      <c r="C17888">
        <v>5</v>
      </c>
    </row>
    <row r="17889" spans="1:3" ht="14.5" x14ac:dyDescent="0.35">
      <c r="A17889" s="104" t="s">
        <v>463</v>
      </c>
      <c r="B17889" s="1">
        <v>44335</v>
      </c>
      <c r="C17889">
        <v>4</v>
      </c>
    </row>
    <row r="17890" spans="1:3" ht="14.5" x14ac:dyDescent="0.35">
      <c r="A17890" s="104" t="s">
        <v>109</v>
      </c>
      <c r="B17890" s="1">
        <v>44335</v>
      </c>
      <c r="C17890">
        <v>5</v>
      </c>
    </row>
    <row r="17891" spans="1:3" ht="14.5" x14ac:dyDescent="0.35">
      <c r="A17891" s="104" t="s">
        <v>464</v>
      </c>
      <c r="B17891" s="1">
        <v>44335</v>
      </c>
      <c r="C17891">
        <v>1</v>
      </c>
    </row>
    <row r="17892" spans="1:3" ht="14.5" x14ac:dyDescent="0.35">
      <c r="A17892" s="104" t="s">
        <v>1356</v>
      </c>
      <c r="B17892" s="1">
        <v>44335</v>
      </c>
      <c r="C17892">
        <v>12</v>
      </c>
    </row>
    <row r="17893" spans="1:3" ht="14.5" x14ac:dyDescent="0.35">
      <c r="A17893" s="104" t="s">
        <v>2020</v>
      </c>
      <c r="B17893" s="1">
        <v>44335</v>
      </c>
      <c r="C17893">
        <v>24</v>
      </c>
    </row>
    <row r="17894" spans="1:3" ht="14.5" x14ac:dyDescent="0.35">
      <c r="A17894" s="104" t="s">
        <v>2325</v>
      </c>
      <c r="B17894" s="1">
        <v>44335</v>
      </c>
      <c r="C17894">
        <v>64</v>
      </c>
    </row>
    <row r="17895" spans="1:3" ht="14.5" x14ac:dyDescent="0.35">
      <c r="A17895" s="104" t="s">
        <v>3070</v>
      </c>
      <c r="B17895" s="1">
        <v>44335</v>
      </c>
      <c r="C17895">
        <v>8</v>
      </c>
    </row>
    <row r="17896" spans="1:3" ht="14.5" x14ac:dyDescent="0.35">
      <c r="A17896" s="104" t="s">
        <v>417</v>
      </c>
      <c r="B17896" s="1">
        <v>44335</v>
      </c>
      <c r="C17896">
        <v>1</v>
      </c>
    </row>
    <row r="17897" spans="1:3" ht="14.5" x14ac:dyDescent="0.35">
      <c r="A17897" s="104" t="s">
        <v>382</v>
      </c>
      <c r="B17897" s="1">
        <v>44335</v>
      </c>
      <c r="C17897">
        <v>4</v>
      </c>
    </row>
    <row r="17898" spans="1:3" ht="14.5" x14ac:dyDescent="0.35">
      <c r="A17898" s="104" t="s">
        <v>312</v>
      </c>
      <c r="B17898" s="1">
        <v>44335</v>
      </c>
      <c r="C17898">
        <v>10</v>
      </c>
    </row>
    <row r="17899" spans="1:3" ht="14.5" x14ac:dyDescent="0.35">
      <c r="A17899" s="104" t="s">
        <v>2250</v>
      </c>
      <c r="B17899" s="1">
        <v>44335</v>
      </c>
      <c r="C17899">
        <v>50</v>
      </c>
    </row>
    <row r="17900" spans="1:3" ht="14.5" x14ac:dyDescent="0.35">
      <c r="A17900" s="104" t="s">
        <v>1450</v>
      </c>
      <c r="B17900" s="1">
        <v>44335</v>
      </c>
      <c r="C17900">
        <v>32</v>
      </c>
    </row>
    <row r="17901" spans="1:3" ht="14.5" x14ac:dyDescent="0.35">
      <c r="A17901" s="104" t="s">
        <v>1675</v>
      </c>
      <c r="B17901" s="1">
        <v>44335</v>
      </c>
      <c r="C17901">
        <v>32</v>
      </c>
    </row>
    <row r="17902" spans="1:3" ht="14.5" x14ac:dyDescent="0.35">
      <c r="A17902" s="104" t="s">
        <v>2051</v>
      </c>
      <c r="B17902" s="1">
        <v>44335</v>
      </c>
      <c r="C17902">
        <v>5</v>
      </c>
    </row>
    <row r="17903" spans="1:3" ht="14.5" x14ac:dyDescent="0.35">
      <c r="A17903" s="104" t="s">
        <v>2159</v>
      </c>
      <c r="B17903" s="1">
        <v>44335</v>
      </c>
      <c r="C17903">
        <v>11</v>
      </c>
    </row>
    <row r="17904" spans="1:3" ht="14.5" x14ac:dyDescent="0.35">
      <c r="A17904" s="104" t="s">
        <v>2159</v>
      </c>
      <c r="B17904" s="1">
        <v>44335</v>
      </c>
      <c r="C17904">
        <v>5</v>
      </c>
    </row>
    <row r="17905" spans="1:3" ht="14.5" x14ac:dyDescent="0.35">
      <c r="A17905" s="104" t="s">
        <v>2345</v>
      </c>
      <c r="B17905" s="1">
        <v>44335</v>
      </c>
      <c r="C17905">
        <v>16</v>
      </c>
    </row>
    <row r="17906" spans="1:3" ht="14.5" x14ac:dyDescent="0.35">
      <c r="A17906" s="104" t="s">
        <v>2228</v>
      </c>
      <c r="B17906" s="1">
        <v>44335</v>
      </c>
      <c r="C17906">
        <v>4</v>
      </c>
    </row>
    <row r="17907" spans="1:3" ht="14.5" x14ac:dyDescent="0.35">
      <c r="A17907" s="104" t="s">
        <v>1658</v>
      </c>
      <c r="B17907" s="1">
        <v>44335</v>
      </c>
      <c r="C17907">
        <v>48</v>
      </c>
    </row>
    <row r="17908" spans="1:3" ht="14.5" x14ac:dyDescent="0.35">
      <c r="A17908" s="104" t="s">
        <v>1709</v>
      </c>
      <c r="B17908" s="1">
        <v>44335</v>
      </c>
      <c r="C17908">
        <v>32</v>
      </c>
    </row>
    <row r="17909" spans="1:3" ht="14.5" x14ac:dyDescent="0.35">
      <c r="A17909" s="104" t="s">
        <v>2772</v>
      </c>
      <c r="B17909" s="1">
        <v>44335</v>
      </c>
      <c r="C17909">
        <v>8</v>
      </c>
    </row>
    <row r="17910" spans="1:3" ht="14.5" x14ac:dyDescent="0.35">
      <c r="A17910" s="104" t="s">
        <v>2772</v>
      </c>
      <c r="B17910" s="1">
        <v>44335</v>
      </c>
      <c r="C17910">
        <v>8</v>
      </c>
    </row>
    <row r="17911" spans="1:3" ht="14.5" x14ac:dyDescent="0.35">
      <c r="A17911" s="104" t="s">
        <v>2231</v>
      </c>
      <c r="B17911" s="1">
        <v>44335</v>
      </c>
      <c r="C17911">
        <v>24</v>
      </c>
    </row>
    <row r="17912" spans="1:3" ht="14.5" x14ac:dyDescent="0.35">
      <c r="A17912" s="104" t="s">
        <v>2231</v>
      </c>
      <c r="B17912" s="1">
        <v>44335</v>
      </c>
      <c r="C17912">
        <v>8</v>
      </c>
    </row>
    <row r="17913" spans="1:3" ht="14.5" x14ac:dyDescent="0.35">
      <c r="A17913" s="104" t="s">
        <v>2014</v>
      </c>
      <c r="B17913" s="1">
        <v>44335</v>
      </c>
      <c r="C17913">
        <v>4</v>
      </c>
    </row>
    <row r="17914" spans="1:3" ht="14.5" x14ac:dyDescent="0.35">
      <c r="A17914" s="104" t="s">
        <v>2273</v>
      </c>
      <c r="B17914" s="1">
        <v>44335</v>
      </c>
      <c r="C17914">
        <v>16</v>
      </c>
    </row>
    <row r="17915" spans="1:3" ht="14.5" x14ac:dyDescent="0.35">
      <c r="A17915" s="104" t="s">
        <v>2464</v>
      </c>
      <c r="B17915" s="1">
        <v>44335</v>
      </c>
      <c r="C17915">
        <v>1</v>
      </c>
    </row>
    <row r="17916" spans="1:3" ht="14.5" x14ac:dyDescent="0.35">
      <c r="A17916" s="104" t="s">
        <v>2464</v>
      </c>
      <c r="B17916" s="1">
        <v>44335</v>
      </c>
      <c r="C17916">
        <v>1</v>
      </c>
    </row>
    <row r="17917" spans="1:3" ht="14.5" x14ac:dyDescent="0.35">
      <c r="A17917" s="104" t="s">
        <v>2064</v>
      </c>
      <c r="B17917" s="1">
        <v>44335</v>
      </c>
      <c r="C17917">
        <v>3</v>
      </c>
    </row>
    <row r="17918" spans="1:3" ht="14.5" x14ac:dyDescent="0.35">
      <c r="A17918" s="104" t="s">
        <v>2062</v>
      </c>
      <c r="B17918" s="1">
        <v>44335</v>
      </c>
      <c r="C17918">
        <v>32</v>
      </c>
    </row>
    <row r="17919" spans="1:3" ht="14.5" x14ac:dyDescent="0.35">
      <c r="A17919" s="104" t="s">
        <v>1405</v>
      </c>
      <c r="B17919" s="1">
        <v>44335</v>
      </c>
      <c r="C17919">
        <v>16</v>
      </c>
    </row>
    <row r="17920" spans="1:3" ht="14.5" x14ac:dyDescent="0.35">
      <c r="A17920" s="104" t="s">
        <v>2579</v>
      </c>
      <c r="B17920" s="1">
        <v>44335</v>
      </c>
      <c r="C17920">
        <v>20</v>
      </c>
    </row>
    <row r="17921" spans="1:3" ht="14.5" x14ac:dyDescent="0.35">
      <c r="A17921" s="104" t="s">
        <v>2363</v>
      </c>
      <c r="B17921" s="1">
        <v>44335</v>
      </c>
      <c r="C17921">
        <v>16</v>
      </c>
    </row>
    <row r="17922" spans="1:3" ht="14.5" x14ac:dyDescent="0.35">
      <c r="A17922" s="104" t="s">
        <v>2804</v>
      </c>
      <c r="B17922" s="1">
        <v>44335</v>
      </c>
      <c r="C17922">
        <v>4</v>
      </c>
    </row>
    <row r="17923" spans="1:3" ht="14.5" x14ac:dyDescent="0.35">
      <c r="A17923" s="104" t="s">
        <v>3242</v>
      </c>
      <c r="B17923" s="1">
        <v>44335</v>
      </c>
      <c r="C17923">
        <v>4</v>
      </c>
    </row>
    <row r="17924" spans="1:3" ht="14.5" x14ac:dyDescent="0.35">
      <c r="A17924" s="104" t="s">
        <v>2963</v>
      </c>
      <c r="B17924" s="1">
        <v>44335</v>
      </c>
      <c r="C17924">
        <v>8</v>
      </c>
    </row>
    <row r="17925" spans="1:3" ht="14.5" x14ac:dyDescent="0.35">
      <c r="A17925" s="104" t="s">
        <v>2176</v>
      </c>
      <c r="B17925" s="1">
        <v>44335</v>
      </c>
      <c r="C17925">
        <v>4</v>
      </c>
    </row>
    <row r="17926" spans="1:3" ht="14.5" x14ac:dyDescent="0.35">
      <c r="A17926" s="104" t="s">
        <v>2172</v>
      </c>
      <c r="B17926" s="1">
        <v>44335</v>
      </c>
      <c r="C17926">
        <v>24</v>
      </c>
    </row>
    <row r="17927" spans="1:3" ht="14.5" x14ac:dyDescent="0.35">
      <c r="A17927" s="104" t="s">
        <v>1943</v>
      </c>
      <c r="B17927" s="1">
        <v>44335</v>
      </c>
      <c r="C17927">
        <v>24</v>
      </c>
    </row>
    <row r="17928" spans="1:3" ht="14.5" x14ac:dyDescent="0.35">
      <c r="A17928" s="104" t="s">
        <v>2211</v>
      </c>
      <c r="B17928" s="1">
        <v>44335</v>
      </c>
      <c r="C17928">
        <v>8</v>
      </c>
    </row>
    <row r="17929" spans="1:3" ht="14.5" x14ac:dyDescent="0.35">
      <c r="A17929" s="104" t="s">
        <v>2211</v>
      </c>
      <c r="B17929" s="1">
        <v>44335</v>
      </c>
      <c r="C17929">
        <v>16</v>
      </c>
    </row>
    <row r="17930" spans="1:3" ht="14.5" x14ac:dyDescent="0.35">
      <c r="A17930" s="104" t="s">
        <v>2268</v>
      </c>
      <c r="B17930" s="1">
        <v>44335</v>
      </c>
      <c r="C17930">
        <v>32</v>
      </c>
    </row>
    <row r="17931" spans="1:3" ht="14.5" x14ac:dyDescent="0.35">
      <c r="A17931" s="104" t="s">
        <v>1586</v>
      </c>
      <c r="B17931" s="1">
        <v>44335</v>
      </c>
      <c r="C17931">
        <v>64</v>
      </c>
    </row>
    <row r="17932" spans="1:3" ht="14.5" x14ac:dyDescent="0.35">
      <c r="A17932" s="104" t="s">
        <v>1863</v>
      </c>
      <c r="B17932" s="1">
        <v>44335</v>
      </c>
      <c r="C17932">
        <v>16</v>
      </c>
    </row>
    <row r="17933" spans="1:3" ht="14.5" x14ac:dyDescent="0.35">
      <c r="A17933" s="104" t="s">
        <v>1438</v>
      </c>
      <c r="B17933" s="1">
        <v>44335</v>
      </c>
      <c r="C17933">
        <v>32</v>
      </c>
    </row>
    <row r="17934" spans="1:3" ht="14.5" x14ac:dyDescent="0.35">
      <c r="A17934" s="104" t="s">
        <v>2041</v>
      </c>
      <c r="B17934" s="1">
        <v>44335</v>
      </c>
      <c r="C17934">
        <v>16</v>
      </c>
    </row>
    <row r="17935" spans="1:3" ht="14.5" x14ac:dyDescent="0.35">
      <c r="A17935" s="104" t="s">
        <v>1421</v>
      </c>
      <c r="B17935" s="1">
        <v>44335</v>
      </c>
      <c r="C17935">
        <v>32</v>
      </c>
    </row>
    <row r="17936" spans="1:3" ht="14.5" x14ac:dyDescent="0.35">
      <c r="A17936" s="104" t="s">
        <v>1421</v>
      </c>
      <c r="B17936" s="1">
        <v>44335</v>
      </c>
      <c r="C17936">
        <v>32</v>
      </c>
    </row>
    <row r="17937" spans="1:3" ht="14.5" x14ac:dyDescent="0.35">
      <c r="A17937" s="104" t="s">
        <v>1659</v>
      </c>
      <c r="B17937" s="1">
        <v>44335</v>
      </c>
      <c r="C17937">
        <v>32</v>
      </c>
    </row>
    <row r="17938" spans="1:3" ht="14.5" x14ac:dyDescent="0.35">
      <c r="A17938" s="104" t="s">
        <v>1656</v>
      </c>
      <c r="B17938" s="1">
        <v>44335</v>
      </c>
      <c r="C17938">
        <v>32</v>
      </c>
    </row>
    <row r="17939" spans="1:3" ht="14.5" x14ac:dyDescent="0.35">
      <c r="A17939" s="104" t="s">
        <v>6</v>
      </c>
      <c r="B17939" s="1">
        <v>44335</v>
      </c>
      <c r="C17939">
        <v>2</v>
      </c>
    </row>
    <row r="17940" spans="1:3" ht="14.5" x14ac:dyDescent="0.35">
      <c r="A17940" s="104" t="s">
        <v>6</v>
      </c>
      <c r="B17940" s="1">
        <v>44335</v>
      </c>
      <c r="C17940">
        <v>23</v>
      </c>
    </row>
    <row r="17941" spans="1:3" ht="14.5" x14ac:dyDescent="0.35">
      <c r="A17941" s="104" t="s">
        <v>1390</v>
      </c>
      <c r="B17941" s="1">
        <v>44335</v>
      </c>
      <c r="C17941">
        <v>16</v>
      </c>
    </row>
    <row r="17942" spans="1:3" ht="14.5" x14ac:dyDescent="0.35">
      <c r="A17942" s="104" t="s">
        <v>1324</v>
      </c>
      <c r="B17942" s="1">
        <v>44335</v>
      </c>
      <c r="C17942">
        <v>640</v>
      </c>
    </row>
    <row r="17943" spans="1:3" ht="14.5" x14ac:dyDescent="0.35">
      <c r="A17943" s="104" t="s">
        <v>1489</v>
      </c>
      <c r="B17943" s="1">
        <v>44335</v>
      </c>
      <c r="C17943">
        <v>2</v>
      </c>
    </row>
    <row r="17944" spans="1:3" ht="14.5" x14ac:dyDescent="0.35">
      <c r="A17944" s="104" t="s">
        <v>2344</v>
      </c>
      <c r="B17944" s="1">
        <v>44335</v>
      </c>
      <c r="C17944">
        <v>4</v>
      </c>
    </row>
    <row r="17945" spans="1:3" ht="14.5" x14ac:dyDescent="0.35">
      <c r="A17945" s="104" t="s">
        <v>4379</v>
      </c>
      <c r="B17945" s="1">
        <v>44335</v>
      </c>
      <c r="C17945">
        <v>4</v>
      </c>
    </row>
    <row r="17946" spans="1:3" ht="14.5" x14ac:dyDescent="0.35">
      <c r="A17946" s="104" t="s">
        <v>1662</v>
      </c>
      <c r="B17946" s="1">
        <v>44335</v>
      </c>
      <c r="C17946">
        <v>200</v>
      </c>
    </row>
    <row r="17947" spans="1:3" ht="14.5" x14ac:dyDescent="0.35">
      <c r="A17947" s="104" t="s">
        <v>1302</v>
      </c>
      <c r="B17947" s="1">
        <v>44335</v>
      </c>
      <c r="C17947">
        <v>9000</v>
      </c>
    </row>
    <row r="17948" spans="1:3" ht="14.5" x14ac:dyDescent="0.35">
      <c r="A17948" s="104" t="s">
        <v>1503</v>
      </c>
      <c r="B17948" s="1">
        <v>44335</v>
      </c>
      <c r="C17948">
        <v>150</v>
      </c>
    </row>
    <row r="17949" spans="1:3" ht="14.5" x14ac:dyDescent="0.35">
      <c r="A17949" s="104" t="s">
        <v>3641</v>
      </c>
      <c r="B17949" s="1">
        <v>44335</v>
      </c>
      <c r="C17949">
        <v>10</v>
      </c>
    </row>
    <row r="17950" spans="1:3" ht="14.5" x14ac:dyDescent="0.35">
      <c r="A17950" s="104" t="s">
        <v>215</v>
      </c>
      <c r="B17950" s="1">
        <v>44335</v>
      </c>
      <c r="C17950">
        <v>1</v>
      </c>
    </row>
    <row r="17951" spans="1:3" ht="14.5" x14ac:dyDescent="0.35">
      <c r="A17951" s="104" t="s">
        <v>1629</v>
      </c>
      <c r="B17951" s="1">
        <v>44335</v>
      </c>
      <c r="C17951">
        <v>100</v>
      </c>
    </row>
    <row r="17952" spans="1:3" ht="14.5" x14ac:dyDescent="0.35">
      <c r="A17952" s="104" t="s">
        <v>2199</v>
      </c>
      <c r="B17952" s="1">
        <v>44335</v>
      </c>
      <c r="C17952">
        <v>50</v>
      </c>
    </row>
    <row r="17953" spans="1:3" ht="14.5" x14ac:dyDescent="0.35">
      <c r="A17953" s="104" t="s">
        <v>36</v>
      </c>
      <c r="B17953" s="1">
        <v>44335</v>
      </c>
      <c r="C17953">
        <v>1</v>
      </c>
    </row>
    <row r="17954" spans="1:3" ht="14.5" x14ac:dyDescent="0.35">
      <c r="A17954" s="104" t="s">
        <v>123</v>
      </c>
      <c r="B17954" s="1">
        <v>44335</v>
      </c>
      <c r="C17954">
        <v>1</v>
      </c>
    </row>
    <row r="17955" spans="1:3" ht="14.5" x14ac:dyDescent="0.35">
      <c r="A17955" s="104" t="s">
        <v>1486</v>
      </c>
      <c r="B17955" s="1">
        <v>44335</v>
      </c>
      <c r="C17955">
        <v>300</v>
      </c>
    </row>
    <row r="17956" spans="1:3" ht="14.5" x14ac:dyDescent="0.35">
      <c r="A17956" s="104" t="s">
        <v>1692</v>
      </c>
      <c r="B17956" s="1">
        <v>44335</v>
      </c>
      <c r="C17956">
        <v>75</v>
      </c>
    </row>
    <row r="17957" spans="1:3" ht="14.5" x14ac:dyDescent="0.35">
      <c r="A17957" s="104" t="s">
        <v>2226</v>
      </c>
      <c r="B17957" s="1">
        <v>44335</v>
      </c>
      <c r="C17957">
        <v>4</v>
      </c>
    </row>
    <row r="17958" spans="1:3" ht="14.5" x14ac:dyDescent="0.35">
      <c r="A17958" s="104" t="s">
        <v>2868</v>
      </c>
      <c r="B17958" s="1">
        <v>44335</v>
      </c>
      <c r="C17958">
        <v>8</v>
      </c>
    </row>
    <row r="17959" spans="1:3" ht="14.5" x14ac:dyDescent="0.35">
      <c r="A17959" s="104" t="s">
        <v>19</v>
      </c>
      <c r="B17959" s="1">
        <v>44335</v>
      </c>
      <c r="C17959">
        <v>2</v>
      </c>
    </row>
    <row r="17960" spans="1:3" ht="14.5" x14ac:dyDescent="0.35">
      <c r="A17960" s="104" t="s">
        <v>1687</v>
      </c>
      <c r="B17960" s="1">
        <v>44335</v>
      </c>
      <c r="C17960">
        <v>16</v>
      </c>
    </row>
    <row r="17961" spans="1:3" ht="14.5" x14ac:dyDescent="0.35">
      <c r="A17961" s="104" t="s">
        <v>1923</v>
      </c>
      <c r="B17961" s="1">
        <v>44335</v>
      </c>
      <c r="C17961">
        <v>1</v>
      </c>
    </row>
    <row r="17962" spans="1:3" ht="14.5" x14ac:dyDescent="0.35">
      <c r="A17962" s="104" t="s">
        <v>465</v>
      </c>
      <c r="B17962" s="1">
        <v>44335</v>
      </c>
      <c r="C17962">
        <v>8</v>
      </c>
    </row>
    <row r="17963" spans="1:3" ht="14.5" x14ac:dyDescent="0.35">
      <c r="A17963" s="104" t="s">
        <v>466</v>
      </c>
      <c r="B17963" s="1">
        <v>44335</v>
      </c>
      <c r="C17963">
        <v>8</v>
      </c>
    </row>
    <row r="17964" spans="1:3" ht="14.5" x14ac:dyDescent="0.35">
      <c r="A17964" s="104" t="s">
        <v>393</v>
      </c>
      <c r="B17964" s="1">
        <v>44335</v>
      </c>
      <c r="C17964">
        <v>4</v>
      </c>
    </row>
    <row r="17965" spans="1:3" ht="14.5" x14ac:dyDescent="0.35">
      <c r="A17965" s="104" t="s">
        <v>3703</v>
      </c>
      <c r="B17965" s="1">
        <v>44335</v>
      </c>
      <c r="C17965">
        <v>2</v>
      </c>
    </row>
    <row r="17966" spans="1:3" ht="14.5" x14ac:dyDescent="0.35">
      <c r="A17966" s="104" t="s">
        <v>1390</v>
      </c>
      <c r="B17966" s="1">
        <v>44335</v>
      </c>
      <c r="C17966">
        <v>20</v>
      </c>
    </row>
    <row r="17967" spans="1:3" ht="14.5" x14ac:dyDescent="0.35">
      <c r="A17967" s="104" t="s">
        <v>2650</v>
      </c>
      <c r="B17967" s="1">
        <v>44335</v>
      </c>
      <c r="C17967">
        <v>4</v>
      </c>
    </row>
    <row r="17968" spans="1:3" ht="14.5" x14ac:dyDescent="0.35">
      <c r="A17968" s="104" t="s">
        <v>3596</v>
      </c>
      <c r="B17968" s="1">
        <v>44335</v>
      </c>
      <c r="C17968">
        <v>12</v>
      </c>
    </row>
    <row r="17969" spans="1:3" ht="14.5" x14ac:dyDescent="0.35">
      <c r="A17969" s="104" t="s">
        <v>4196</v>
      </c>
      <c r="B17969" s="1">
        <v>44335</v>
      </c>
      <c r="C17969">
        <v>16</v>
      </c>
    </row>
    <row r="17970" spans="1:3" ht="14.5" x14ac:dyDescent="0.35">
      <c r="A17970" s="104" t="s">
        <v>1400</v>
      </c>
      <c r="B17970" s="1">
        <v>44335</v>
      </c>
      <c r="C17970">
        <v>8</v>
      </c>
    </row>
    <row r="17971" spans="1:3" ht="14.5" x14ac:dyDescent="0.35">
      <c r="A17971" s="104" t="s">
        <v>57</v>
      </c>
      <c r="B17971" s="1">
        <v>44335</v>
      </c>
      <c r="C17971">
        <v>4</v>
      </c>
    </row>
    <row r="17972" spans="1:3" ht="14.5" x14ac:dyDescent="0.35">
      <c r="A17972" s="104" t="s">
        <v>3105</v>
      </c>
      <c r="B17972" s="1">
        <v>44335</v>
      </c>
      <c r="C17972">
        <v>8</v>
      </c>
    </row>
    <row r="17973" spans="1:3" ht="14.5" x14ac:dyDescent="0.35">
      <c r="A17973" s="104" t="s">
        <v>3032</v>
      </c>
      <c r="B17973" s="1">
        <v>44335</v>
      </c>
      <c r="C17973">
        <v>2</v>
      </c>
    </row>
    <row r="17974" spans="1:3" ht="14.5" x14ac:dyDescent="0.35">
      <c r="A17974" s="104" t="s">
        <v>2664</v>
      </c>
      <c r="B17974" s="1">
        <v>44335</v>
      </c>
      <c r="C17974">
        <v>2</v>
      </c>
    </row>
    <row r="17975" spans="1:3" ht="14.5" x14ac:dyDescent="0.35">
      <c r="A17975" s="104" t="s">
        <v>2291</v>
      </c>
      <c r="B17975" s="1">
        <v>44335</v>
      </c>
      <c r="C17975">
        <v>32</v>
      </c>
    </row>
    <row r="17976" spans="1:3" ht="14.5" x14ac:dyDescent="0.35">
      <c r="A17976" s="104" t="s">
        <v>3079</v>
      </c>
      <c r="B17976" s="1">
        <v>44335</v>
      </c>
      <c r="C17976">
        <v>8</v>
      </c>
    </row>
    <row r="17977" spans="1:3" ht="14.5" x14ac:dyDescent="0.35">
      <c r="A17977" s="104" t="s">
        <v>2541</v>
      </c>
      <c r="B17977" s="1">
        <v>44335</v>
      </c>
      <c r="C17977">
        <v>8</v>
      </c>
    </row>
    <row r="17978" spans="1:3" ht="14.5" x14ac:dyDescent="0.35">
      <c r="A17978" s="104" t="s">
        <v>2849</v>
      </c>
      <c r="B17978" s="1">
        <v>44335</v>
      </c>
      <c r="C17978">
        <v>6</v>
      </c>
    </row>
    <row r="17979" spans="1:3" ht="14.5" x14ac:dyDescent="0.35">
      <c r="A17979" s="104" t="s">
        <v>1943</v>
      </c>
      <c r="B17979" s="1">
        <v>44335</v>
      </c>
      <c r="C17979">
        <v>8</v>
      </c>
    </row>
    <row r="17980" spans="1:3" ht="14.5" x14ac:dyDescent="0.35">
      <c r="A17980" s="104" t="s">
        <v>4380</v>
      </c>
      <c r="B17980" s="1">
        <v>44335</v>
      </c>
      <c r="C17980">
        <v>16</v>
      </c>
    </row>
    <row r="17981" spans="1:3" ht="14.5" x14ac:dyDescent="0.35">
      <c r="A17981" s="104" t="s">
        <v>3696</v>
      </c>
      <c r="B17981" s="1">
        <v>44335</v>
      </c>
      <c r="C17981">
        <v>4</v>
      </c>
    </row>
    <row r="17982" spans="1:3" ht="14.5" x14ac:dyDescent="0.35">
      <c r="A17982" s="104" t="s">
        <v>3767</v>
      </c>
      <c r="B17982" s="1">
        <v>44335</v>
      </c>
      <c r="C17982">
        <v>8</v>
      </c>
    </row>
    <row r="17983" spans="1:3" ht="14.5" x14ac:dyDescent="0.35">
      <c r="A17983" s="104" t="s">
        <v>3747</v>
      </c>
      <c r="B17983" s="1">
        <v>44335</v>
      </c>
      <c r="C17983">
        <v>4</v>
      </c>
    </row>
    <row r="17984" spans="1:3" ht="14.5" x14ac:dyDescent="0.35">
      <c r="A17984" s="104" t="s">
        <v>1547</v>
      </c>
      <c r="B17984" s="1">
        <v>44335</v>
      </c>
      <c r="C17984">
        <v>16</v>
      </c>
    </row>
    <row r="17985" spans="1:3" ht="14.5" x14ac:dyDescent="0.35">
      <c r="A17985" s="104" t="s">
        <v>1421</v>
      </c>
      <c r="B17985" s="1">
        <v>44335</v>
      </c>
      <c r="C17985">
        <v>32</v>
      </c>
    </row>
    <row r="17986" spans="1:3" ht="14.5" x14ac:dyDescent="0.35">
      <c r="A17986" s="104" t="s">
        <v>1456</v>
      </c>
      <c r="B17986" s="1">
        <v>44335</v>
      </c>
      <c r="C17986">
        <v>8</v>
      </c>
    </row>
    <row r="17987" spans="1:3" ht="14.5" x14ac:dyDescent="0.35">
      <c r="A17987" s="104" t="s">
        <v>1826</v>
      </c>
      <c r="B17987" s="1">
        <v>44335</v>
      </c>
      <c r="C17987">
        <v>32</v>
      </c>
    </row>
    <row r="17988" spans="1:3" ht="14.5" x14ac:dyDescent="0.35">
      <c r="A17988" s="104" t="s">
        <v>1346</v>
      </c>
      <c r="B17988" s="1">
        <v>44335</v>
      </c>
      <c r="C17988">
        <v>48</v>
      </c>
    </row>
    <row r="17989" spans="1:3" ht="14.5" x14ac:dyDescent="0.35">
      <c r="A17989" s="104" t="s">
        <v>1808</v>
      </c>
      <c r="B17989" s="1">
        <v>44335</v>
      </c>
      <c r="C17989">
        <v>16</v>
      </c>
    </row>
    <row r="17990" spans="1:3" ht="14.5" x14ac:dyDescent="0.35">
      <c r="A17990" s="104" t="s">
        <v>1470</v>
      </c>
      <c r="B17990" s="1">
        <v>44335</v>
      </c>
      <c r="C17990">
        <v>8</v>
      </c>
    </row>
    <row r="17991" spans="1:3" ht="14.5" x14ac:dyDescent="0.35">
      <c r="A17991" s="104" t="s">
        <v>1314</v>
      </c>
      <c r="B17991" s="1">
        <v>44335</v>
      </c>
      <c r="C17991">
        <v>100</v>
      </c>
    </row>
    <row r="17992" spans="1:3" ht="14.5" x14ac:dyDescent="0.35">
      <c r="A17992" s="104" t="s">
        <v>1324</v>
      </c>
      <c r="B17992" s="1">
        <v>44335</v>
      </c>
      <c r="C17992">
        <v>136</v>
      </c>
    </row>
    <row r="17993" spans="1:3" ht="14.5" x14ac:dyDescent="0.35">
      <c r="A17993" s="104" t="s">
        <v>3102</v>
      </c>
      <c r="B17993" s="1">
        <v>44335</v>
      </c>
      <c r="C17993">
        <v>1</v>
      </c>
    </row>
    <row r="17994" spans="1:3" ht="14.5" x14ac:dyDescent="0.35">
      <c r="A17994" s="104" t="s">
        <v>2344</v>
      </c>
      <c r="B17994" s="1">
        <v>44335</v>
      </c>
      <c r="C17994">
        <v>2</v>
      </c>
    </row>
    <row r="17995" spans="1:3" ht="14.5" x14ac:dyDescent="0.35">
      <c r="A17995" s="104" t="s">
        <v>1483</v>
      </c>
      <c r="B17995" s="1">
        <v>44335</v>
      </c>
      <c r="C17995">
        <v>2</v>
      </c>
    </row>
    <row r="17996" spans="1:3" ht="14.5" x14ac:dyDescent="0.35">
      <c r="A17996" s="104" t="s">
        <v>2155</v>
      </c>
      <c r="B17996" s="1">
        <v>44335</v>
      </c>
      <c r="C17996">
        <v>200</v>
      </c>
    </row>
    <row r="17997" spans="1:3" ht="14.5" x14ac:dyDescent="0.35">
      <c r="A17997" s="104" t="s">
        <v>2283</v>
      </c>
      <c r="B17997" s="1">
        <v>44335</v>
      </c>
      <c r="C17997">
        <v>30</v>
      </c>
    </row>
    <row r="17998" spans="1:3" ht="14.5" x14ac:dyDescent="0.35">
      <c r="A17998" s="104" t="s">
        <v>1418</v>
      </c>
      <c r="B17998" s="1">
        <v>44335</v>
      </c>
      <c r="C17998">
        <v>240</v>
      </c>
    </row>
    <row r="17999" spans="1:3" ht="14.5" x14ac:dyDescent="0.35">
      <c r="A17999" s="104" t="s">
        <v>1866</v>
      </c>
      <c r="B17999" s="1">
        <v>44335</v>
      </c>
      <c r="C17999">
        <v>32</v>
      </c>
    </row>
    <row r="18000" spans="1:3" ht="14.5" x14ac:dyDescent="0.35">
      <c r="A18000" s="104" t="s">
        <v>1368</v>
      </c>
      <c r="B18000" s="1">
        <v>44335</v>
      </c>
      <c r="C18000">
        <v>100</v>
      </c>
    </row>
    <row r="18001" spans="1:3" ht="14.5" x14ac:dyDescent="0.35">
      <c r="A18001" s="104" t="s">
        <v>1368</v>
      </c>
      <c r="B18001" s="1">
        <v>44335</v>
      </c>
      <c r="C18001">
        <v>100</v>
      </c>
    </row>
    <row r="18002" spans="1:3" ht="14.5" x14ac:dyDescent="0.35">
      <c r="A18002" s="104" t="s">
        <v>1433</v>
      </c>
      <c r="B18002" s="1">
        <v>44335</v>
      </c>
      <c r="C18002">
        <v>200</v>
      </c>
    </row>
    <row r="18003" spans="1:3" ht="14.5" x14ac:dyDescent="0.35">
      <c r="A18003" s="104" t="s">
        <v>1727</v>
      </c>
      <c r="B18003" s="1">
        <v>44335</v>
      </c>
      <c r="C18003">
        <v>100</v>
      </c>
    </row>
    <row r="18004" spans="1:3" ht="14.5" x14ac:dyDescent="0.35">
      <c r="A18004" s="104" t="s">
        <v>1359</v>
      </c>
      <c r="B18004" s="1">
        <v>44335</v>
      </c>
      <c r="C18004">
        <v>1200</v>
      </c>
    </row>
    <row r="18005" spans="1:3" ht="14.5" x14ac:dyDescent="0.35">
      <c r="A18005" s="104" t="s">
        <v>1740</v>
      </c>
      <c r="B18005" s="1">
        <v>44335</v>
      </c>
      <c r="C18005">
        <v>200</v>
      </c>
    </row>
    <row r="18006" spans="1:3" ht="14.5" x14ac:dyDescent="0.35">
      <c r="A18006" s="104" t="s">
        <v>1307</v>
      </c>
      <c r="B18006" s="1">
        <v>44335</v>
      </c>
      <c r="C18006">
        <v>400</v>
      </c>
    </row>
    <row r="18007" spans="1:3" ht="14.5" x14ac:dyDescent="0.35">
      <c r="A18007" s="104" t="s">
        <v>1279</v>
      </c>
      <c r="B18007" s="1">
        <v>44335</v>
      </c>
      <c r="C18007">
        <v>100</v>
      </c>
    </row>
    <row r="18008" spans="1:3" ht="14.5" x14ac:dyDescent="0.35">
      <c r="A18008" s="104" t="s">
        <v>1689</v>
      </c>
      <c r="B18008" s="1">
        <v>44335</v>
      </c>
      <c r="C18008">
        <v>1</v>
      </c>
    </row>
    <row r="18009" spans="1:3" ht="14.5" x14ac:dyDescent="0.35">
      <c r="A18009" s="104" t="s">
        <v>1410</v>
      </c>
      <c r="B18009" s="1">
        <v>44335</v>
      </c>
      <c r="C18009">
        <v>200</v>
      </c>
    </row>
    <row r="18010" spans="1:3" ht="14.5" x14ac:dyDescent="0.35">
      <c r="A18010" s="104" t="s">
        <v>1391</v>
      </c>
      <c r="B18010" s="1">
        <v>44335</v>
      </c>
      <c r="C18010">
        <v>150</v>
      </c>
    </row>
    <row r="18011" spans="1:3" ht="14.5" x14ac:dyDescent="0.35">
      <c r="A18011" s="104" t="s">
        <v>1813</v>
      </c>
      <c r="B18011" s="1">
        <v>44335</v>
      </c>
      <c r="C18011">
        <v>50</v>
      </c>
    </row>
    <row r="18012" spans="1:3" ht="14.5" x14ac:dyDescent="0.35">
      <c r="A18012" s="104" t="s">
        <v>1299</v>
      </c>
      <c r="B18012" s="1">
        <v>44335</v>
      </c>
      <c r="C18012">
        <v>1000</v>
      </c>
    </row>
    <row r="18013" spans="1:3" ht="14.5" x14ac:dyDescent="0.35">
      <c r="A18013" s="104" t="s">
        <v>1299</v>
      </c>
      <c r="B18013" s="1">
        <v>44335</v>
      </c>
      <c r="C18013">
        <v>500</v>
      </c>
    </row>
    <row r="18014" spans="1:3" ht="14.5" x14ac:dyDescent="0.35">
      <c r="A18014" s="104" t="s">
        <v>1482</v>
      </c>
      <c r="B18014" s="1">
        <v>44335</v>
      </c>
      <c r="C18014">
        <v>2</v>
      </c>
    </row>
    <row r="18015" spans="1:3" ht="14.5" x14ac:dyDescent="0.35">
      <c r="A18015" s="104" t="s">
        <v>92</v>
      </c>
      <c r="B18015" s="1">
        <v>44335</v>
      </c>
      <c r="C18015">
        <v>1</v>
      </c>
    </row>
    <row r="18016" spans="1:3" ht="14.5" x14ac:dyDescent="0.35">
      <c r="A18016" s="104" t="s">
        <v>36</v>
      </c>
      <c r="B18016" s="1">
        <v>44335</v>
      </c>
      <c r="C18016">
        <v>1</v>
      </c>
    </row>
    <row r="18017" spans="1:3" ht="14.5" x14ac:dyDescent="0.35">
      <c r="A18017" s="104" t="s">
        <v>18</v>
      </c>
      <c r="B18017" s="1">
        <v>44335</v>
      </c>
      <c r="C18017">
        <v>1</v>
      </c>
    </row>
    <row r="18018" spans="1:3" ht="14.5" x14ac:dyDescent="0.35">
      <c r="A18018" s="104" t="s">
        <v>1356</v>
      </c>
      <c r="B18018" s="1">
        <v>44335</v>
      </c>
      <c r="C18018">
        <v>32</v>
      </c>
    </row>
    <row r="18019" spans="1:3" ht="14.5" x14ac:dyDescent="0.35">
      <c r="A18019" s="104" t="s">
        <v>46</v>
      </c>
      <c r="B18019" s="1">
        <v>44335</v>
      </c>
      <c r="C18019">
        <v>8</v>
      </c>
    </row>
    <row r="18020" spans="1:3" ht="14.5" x14ac:dyDescent="0.35">
      <c r="A18020" s="104" t="s">
        <v>980</v>
      </c>
      <c r="B18020" s="1">
        <v>44335</v>
      </c>
      <c r="C18020">
        <v>8</v>
      </c>
    </row>
    <row r="18021" spans="1:3" ht="14.5" x14ac:dyDescent="0.35">
      <c r="A18021" s="104" t="s">
        <v>165</v>
      </c>
      <c r="B18021" s="1">
        <v>44335</v>
      </c>
      <c r="C18021">
        <v>8</v>
      </c>
    </row>
    <row r="18022" spans="1:3" ht="14.5" x14ac:dyDescent="0.35">
      <c r="A18022" s="104" t="s">
        <v>1450</v>
      </c>
      <c r="B18022" s="1">
        <v>44335</v>
      </c>
      <c r="C18022">
        <v>32</v>
      </c>
    </row>
    <row r="18023" spans="1:3" ht="14.5" x14ac:dyDescent="0.35">
      <c r="A18023" s="104" t="s">
        <v>1929</v>
      </c>
      <c r="B18023" s="1">
        <v>44335</v>
      </c>
      <c r="C18023">
        <v>16</v>
      </c>
    </row>
    <row r="18024" spans="1:3" ht="14.5" x14ac:dyDescent="0.35">
      <c r="A18024" s="104" t="s">
        <v>1371</v>
      </c>
      <c r="B18024" s="1">
        <v>44335</v>
      </c>
      <c r="C18024">
        <v>2</v>
      </c>
    </row>
    <row r="18025" spans="1:3" ht="14.5" x14ac:dyDescent="0.35">
      <c r="A18025" s="104" t="s">
        <v>1373</v>
      </c>
      <c r="B18025" s="1">
        <v>44335</v>
      </c>
      <c r="C18025">
        <v>2</v>
      </c>
    </row>
    <row r="18026" spans="1:3" ht="14.5" x14ac:dyDescent="0.35">
      <c r="A18026" s="104" t="s">
        <v>2772</v>
      </c>
      <c r="B18026" s="1">
        <v>44335</v>
      </c>
      <c r="C18026">
        <v>16</v>
      </c>
    </row>
    <row r="18027" spans="1:3" ht="14.5" x14ac:dyDescent="0.35">
      <c r="A18027" s="104" t="s">
        <v>4024</v>
      </c>
      <c r="B18027" s="1">
        <v>44335</v>
      </c>
      <c r="C18027">
        <v>4</v>
      </c>
    </row>
    <row r="18028" spans="1:3" ht="14.5" x14ac:dyDescent="0.35">
      <c r="A18028" s="104" t="s">
        <v>2362</v>
      </c>
      <c r="B18028" s="1">
        <v>44335</v>
      </c>
      <c r="C18028">
        <v>4</v>
      </c>
    </row>
    <row r="18029" spans="1:3" ht="14.5" x14ac:dyDescent="0.35">
      <c r="A18029" s="104" t="s">
        <v>1398</v>
      </c>
      <c r="B18029" s="1">
        <v>44335</v>
      </c>
      <c r="C18029">
        <v>16</v>
      </c>
    </row>
    <row r="18030" spans="1:3" ht="14.5" x14ac:dyDescent="0.35">
      <c r="A18030" s="104" t="s">
        <v>1400</v>
      </c>
      <c r="B18030" s="1">
        <v>44335</v>
      </c>
      <c r="C18030">
        <v>32</v>
      </c>
    </row>
    <row r="18031" spans="1:3" ht="14.5" x14ac:dyDescent="0.35">
      <c r="A18031" s="104" t="s">
        <v>575</v>
      </c>
      <c r="B18031" s="1">
        <v>44335</v>
      </c>
      <c r="C18031">
        <v>8</v>
      </c>
    </row>
    <row r="18032" spans="1:3" ht="14.5" x14ac:dyDescent="0.35">
      <c r="A18032" s="104" t="s">
        <v>1645</v>
      </c>
      <c r="B18032" s="1">
        <v>44335</v>
      </c>
      <c r="C18032">
        <v>12</v>
      </c>
    </row>
    <row r="18033" spans="1:3" ht="14.5" x14ac:dyDescent="0.35">
      <c r="A18033" s="104" t="s">
        <v>3434</v>
      </c>
      <c r="B18033" s="1">
        <v>44335</v>
      </c>
      <c r="C18033">
        <v>8</v>
      </c>
    </row>
    <row r="18034" spans="1:3" ht="14.5" x14ac:dyDescent="0.35">
      <c r="A18034" s="104" t="s">
        <v>3339</v>
      </c>
      <c r="B18034" s="1">
        <v>44335</v>
      </c>
      <c r="C18034">
        <v>8</v>
      </c>
    </row>
    <row r="18035" spans="1:3" ht="14.5" x14ac:dyDescent="0.35">
      <c r="A18035" s="104" t="s">
        <v>4280</v>
      </c>
      <c r="B18035" s="1">
        <v>44335</v>
      </c>
      <c r="C18035">
        <v>8</v>
      </c>
    </row>
    <row r="18036" spans="1:3" ht="14.5" x14ac:dyDescent="0.35">
      <c r="A18036" s="104" t="s">
        <v>2659</v>
      </c>
      <c r="B18036" s="1">
        <v>44335</v>
      </c>
      <c r="C18036">
        <v>6</v>
      </c>
    </row>
    <row r="18037" spans="1:3" ht="14.5" x14ac:dyDescent="0.35">
      <c r="A18037" s="104" t="s">
        <v>1948</v>
      </c>
      <c r="B18037" s="1">
        <v>44335</v>
      </c>
      <c r="C18037">
        <v>6</v>
      </c>
    </row>
    <row r="18038" spans="1:3" ht="14.5" x14ac:dyDescent="0.35">
      <c r="A18038" s="104" t="s">
        <v>1948</v>
      </c>
      <c r="B18038" s="1">
        <v>44335</v>
      </c>
      <c r="C18038">
        <v>2</v>
      </c>
    </row>
    <row r="18039" spans="1:3" ht="14.5" x14ac:dyDescent="0.35">
      <c r="A18039" s="104" t="s">
        <v>2277</v>
      </c>
      <c r="B18039" s="1">
        <v>44335</v>
      </c>
      <c r="C18039">
        <v>18</v>
      </c>
    </row>
    <row r="18040" spans="1:3" ht="14.5" x14ac:dyDescent="0.35">
      <c r="A18040" s="104" t="s">
        <v>2157</v>
      </c>
      <c r="B18040" s="1">
        <v>44335</v>
      </c>
      <c r="C18040">
        <v>8</v>
      </c>
    </row>
    <row r="18041" spans="1:3" ht="14.5" x14ac:dyDescent="0.35">
      <c r="A18041" s="104" t="s">
        <v>2047</v>
      </c>
      <c r="B18041" s="1">
        <v>44335</v>
      </c>
      <c r="C18041">
        <v>8</v>
      </c>
    </row>
    <row r="18042" spans="1:3" ht="14.5" x14ac:dyDescent="0.35">
      <c r="A18042" s="104" t="s">
        <v>2284</v>
      </c>
      <c r="B18042" s="1">
        <v>44335</v>
      </c>
      <c r="C18042">
        <v>8</v>
      </c>
    </row>
    <row r="18043" spans="1:3" ht="14.5" x14ac:dyDescent="0.35">
      <c r="A18043" s="104" t="s">
        <v>2745</v>
      </c>
      <c r="B18043" s="1">
        <v>44335</v>
      </c>
      <c r="C18043">
        <v>2</v>
      </c>
    </row>
    <row r="18044" spans="1:3" ht="14.5" x14ac:dyDescent="0.35">
      <c r="A18044" s="104" t="s">
        <v>3254</v>
      </c>
      <c r="B18044" s="1">
        <v>44335</v>
      </c>
      <c r="C18044">
        <v>4</v>
      </c>
    </row>
    <row r="18045" spans="1:3" ht="14.5" x14ac:dyDescent="0.35">
      <c r="A18045" s="104" t="s">
        <v>2570</v>
      </c>
      <c r="B18045" s="1">
        <v>44335</v>
      </c>
      <c r="C18045">
        <v>4</v>
      </c>
    </row>
    <row r="18046" spans="1:3" ht="14.5" x14ac:dyDescent="0.35">
      <c r="A18046" s="104" t="s">
        <v>1680</v>
      </c>
      <c r="B18046" s="1">
        <v>44335</v>
      </c>
      <c r="C18046">
        <v>16</v>
      </c>
    </row>
    <row r="18047" spans="1:3" ht="14.5" x14ac:dyDescent="0.35">
      <c r="A18047" s="104" t="s">
        <v>2016</v>
      </c>
      <c r="B18047" s="1">
        <v>44335</v>
      </c>
      <c r="C18047">
        <v>12</v>
      </c>
    </row>
    <row r="18048" spans="1:3" ht="14.5" x14ac:dyDescent="0.35">
      <c r="A18048" s="104" t="s">
        <v>1954</v>
      </c>
      <c r="B18048" s="1">
        <v>44335</v>
      </c>
      <c r="C18048">
        <v>16</v>
      </c>
    </row>
    <row r="18049" spans="1:3" ht="14.5" x14ac:dyDescent="0.35">
      <c r="A18049" s="104" t="s">
        <v>1445</v>
      </c>
      <c r="B18049" s="1">
        <v>44335</v>
      </c>
      <c r="C18049">
        <v>48</v>
      </c>
    </row>
    <row r="18050" spans="1:3" ht="14.5" x14ac:dyDescent="0.35">
      <c r="A18050" s="104" t="s">
        <v>1656</v>
      </c>
      <c r="B18050" s="1">
        <v>44335</v>
      </c>
      <c r="C18050">
        <v>16</v>
      </c>
    </row>
    <row r="18051" spans="1:3" ht="14.5" x14ac:dyDescent="0.35">
      <c r="A18051" s="104" t="s">
        <v>2757</v>
      </c>
      <c r="B18051" s="1">
        <v>44335</v>
      </c>
      <c r="C18051">
        <v>4</v>
      </c>
    </row>
    <row r="18052" spans="1:3" ht="14.5" x14ac:dyDescent="0.35">
      <c r="A18052" s="104" t="s">
        <v>2783</v>
      </c>
      <c r="B18052" s="1">
        <v>44335</v>
      </c>
      <c r="C18052">
        <v>12</v>
      </c>
    </row>
    <row r="18053" spans="1:3" ht="14.5" x14ac:dyDescent="0.35">
      <c r="A18053" s="104" t="s">
        <v>1456</v>
      </c>
      <c r="B18053" s="1">
        <v>44335</v>
      </c>
      <c r="C18053">
        <v>8</v>
      </c>
    </row>
    <row r="18054" spans="1:3" ht="14.5" x14ac:dyDescent="0.35">
      <c r="A18054" s="104" t="s">
        <v>1928</v>
      </c>
      <c r="B18054" s="1">
        <v>44335</v>
      </c>
      <c r="C18054">
        <v>8</v>
      </c>
    </row>
    <row r="18055" spans="1:3" ht="14.5" x14ac:dyDescent="0.35">
      <c r="A18055" s="104" t="s">
        <v>6</v>
      </c>
      <c r="B18055" s="1">
        <v>44335</v>
      </c>
      <c r="C18055">
        <v>1</v>
      </c>
    </row>
    <row r="18056" spans="1:3" ht="14.5" x14ac:dyDescent="0.35">
      <c r="A18056" s="104" t="s">
        <v>1459</v>
      </c>
      <c r="B18056" s="1">
        <v>44335</v>
      </c>
      <c r="C18056">
        <v>32</v>
      </c>
    </row>
    <row r="18057" spans="1:3" ht="14.5" x14ac:dyDescent="0.35">
      <c r="A18057" s="104" t="s">
        <v>1461</v>
      </c>
      <c r="B18057" s="1">
        <v>44335</v>
      </c>
      <c r="C18057">
        <v>16</v>
      </c>
    </row>
    <row r="18058" spans="1:3" ht="14.5" x14ac:dyDescent="0.35">
      <c r="A18058" s="104" t="s">
        <v>1822</v>
      </c>
      <c r="B18058" s="1">
        <v>44335</v>
      </c>
      <c r="C18058">
        <v>16</v>
      </c>
    </row>
    <row r="18059" spans="1:3" ht="14.5" x14ac:dyDescent="0.35">
      <c r="A18059" s="104" t="s">
        <v>1470</v>
      </c>
      <c r="B18059" s="1">
        <v>44335</v>
      </c>
      <c r="C18059">
        <v>6</v>
      </c>
    </row>
    <row r="18060" spans="1:3" ht="14.5" x14ac:dyDescent="0.35">
      <c r="A18060" s="104" t="s">
        <v>1470</v>
      </c>
      <c r="B18060" s="1">
        <v>44335</v>
      </c>
      <c r="C18060">
        <v>10</v>
      </c>
    </row>
    <row r="18061" spans="1:3" ht="14.5" x14ac:dyDescent="0.35">
      <c r="A18061" s="104" t="s">
        <v>2381</v>
      </c>
      <c r="B18061" s="1">
        <v>44335</v>
      </c>
      <c r="C18061">
        <v>2</v>
      </c>
    </row>
    <row r="18062" spans="1:3" ht="14.5" x14ac:dyDescent="0.35">
      <c r="A18062" s="104" t="s">
        <v>1324</v>
      </c>
      <c r="B18062" s="1">
        <v>44335</v>
      </c>
      <c r="C18062">
        <v>128</v>
      </c>
    </row>
    <row r="18063" spans="1:3" ht="14.5" x14ac:dyDescent="0.35">
      <c r="A18063" s="104" t="s">
        <v>981</v>
      </c>
      <c r="B18063" s="1">
        <v>44335</v>
      </c>
      <c r="C18063">
        <v>4</v>
      </c>
    </row>
    <row r="18064" spans="1:3" ht="14.5" x14ac:dyDescent="0.35">
      <c r="A18064" s="104" t="s">
        <v>981</v>
      </c>
      <c r="B18064" s="1">
        <v>44335</v>
      </c>
      <c r="C18064">
        <v>4</v>
      </c>
    </row>
    <row r="18065" spans="1:3" ht="14.5" x14ac:dyDescent="0.35">
      <c r="A18065" s="104" t="s">
        <v>3372</v>
      </c>
      <c r="B18065" s="1">
        <v>44335</v>
      </c>
      <c r="C18065">
        <v>1</v>
      </c>
    </row>
    <row r="18066" spans="1:3" ht="14.5" x14ac:dyDescent="0.35">
      <c r="A18066" s="105" t="s">
        <v>601</v>
      </c>
      <c r="B18066" s="1">
        <v>44335</v>
      </c>
      <c r="C18066">
        <v>1</v>
      </c>
    </row>
    <row r="18067" spans="1:3" ht="14.5" x14ac:dyDescent="0.35">
      <c r="A18067" s="104" t="s">
        <v>1661</v>
      </c>
      <c r="B18067" s="1">
        <v>44335</v>
      </c>
      <c r="C18067">
        <v>50</v>
      </c>
    </row>
    <row r="18068" spans="1:3" ht="14.5" x14ac:dyDescent="0.35">
      <c r="A18068" s="104" t="s">
        <v>1366</v>
      </c>
      <c r="B18068" s="1">
        <v>44335</v>
      </c>
      <c r="C18068">
        <v>200</v>
      </c>
    </row>
    <row r="18069" spans="1:3" ht="14.5" x14ac:dyDescent="0.35">
      <c r="A18069" s="104" t="s">
        <v>1383</v>
      </c>
      <c r="B18069" s="1">
        <v>44335</v>
      </c>
      <c r="C18069">
        <v>200</v>
      </c>
    </row>
    <row r="18070" spans="1:3" ht="14.5" x14ac:dyDescent="0.35">
      <c r="A18070" s="104" t="s">
        <v>1650</v>
      </c>
      <c r="B18070" s="1">
        <v>44335</v>
      </c>
      <c r="C18070">
        <v>100</v>
      </c>
    </row>
    <row r="18071" spans="1:3" ht="14.5" x14ac:dyDescent="0.35">
      <c r="A18071" s="104">
        <v>9545510</v>
      </c>
      <c r="B18071" s="1">
        <v>44335</v>
      </c>
      <c r="C18071">
        <v>10</v>
      </c>
    </row>
    <row r="18072" spans="1:3" ht="14.5" x14ac:dyDescent="0.35">
      <c r="A18072" s="104" t="s">
        <v>1314</v>
      </c>
      <c r="B18072" s="1">
        <v>44335</v>
      </c>
      <c r="C18072">
        <v>50</v>
      </c>
    </row>
    <row r="18073" spans="1:3" ht="14.5" x14ac:dyDescent="0.35">
      <c r="A18073" s="104" t="s">
        <v>1287</v>
      </c>
      <c r="B18073" s="1">
        <v>44335</v>
      </c>
      <c r="C18073">
        <v>100</v>
      </c>
    </row>
    <row r="18074" spans="1:3" ht="14.5" x14ac:dyDescent="0.35">
      <c r="A18074" s="104" t="s">
        <v>3996</v>
      </c>
      <c r="B18074" s="1">
        <v>44335</v>
      </c>
      <c r="C18074">
        <v>16</v>
      </c>
    </row>
    <row r="18075" spans="1:3" ht="14.5" x14ac:dyDescent="0.35">
      <c r="A18075" s="104" t="s">
        <v>1647</v>
      </c>
      <c r="B18075" s="1">
        <v>44335</v>
      </c>
      <c r="C18075">
        <v>16</v>
      </c>
    </row>
    <row r="18076" spans="1:3" ht="14.5" x14ac:dyDescent="0.35">
      <c r="A18076" s="104" t="s">
        <v>2357</v>
      </c>
      <c r="B18076" s="1">
        <v>44335</v>
      </c>
      <c r="C18076">
        <v>12</v>
      </c>
    </row>
    <row r="18077" spans="1:3" ht="14.5" x14ac:dyDescent="0.35">
      <c r="A18077" s="104" t="s">
        <v>4037</v>
      </c>
      <c r="B18077" s="1">
        <v>44335</v>
      </c>
      <c r="C18077">
        <v>1</v>
      </c>
    </row>
    <row r="18078" spans="1:3" ht="14.5" x14ac:dyDescent="0.35">
      <c r="A18078" s="104" t="s">
        <v>3060</v>
      </c>
      <c r="B18078" s="1">
        <v>44335</v>
      </c>
      <c r="C18078">
        <v>1</v>
      </c>
    </row>
    <row r="18079" spans="1:3" ht="14.5" x14ac:dyDescent="0.35">
      <c r="A18079" s="104" t="s">
        <v>4127</v>
      </c>
      <c r="B18079" s="1">
        <v>44335</v>
      </c>
      <c r="C18079">
        <v>1</v>
      </c>
    </row>
    <row r="18080" spans="1:3" ht="14.5" x14ac:dyDescent="0.35">
      <c r="A18080" s="104" t="s">
        <v>2981</v>
      </c>
      <c r="B18080" s="1">
        <v>44336</v>
      </c>
      <c r="C18080">
        <v>2</v>
      </c>
    </row>
    <row r="18081" spans="1:3" ht="14.5" x14ac:dyDescent="0.35">
      <c r="A18081" s="104" t="s">
        <v>1587</v>
      </c>
      <c r="B18081" s="1">
        <v>44336</v>
      </c>
      <c r="C18081">
        <v>2</v>
      </c>
    </row>
    <row r="18082" spans="1:3" ht="14.5" x14ac:dyDescent="0.35">
      <c r="A18082" s="104" t="s">
        <v>1889</v>
      </c>
      <c r="B18082" s="1">
        <v>44336</v>
      </c>
      <c r="C18082">
        <v>1</v>
      </c>
    </row>
    <row r="18083" spans="1:3" ht="14.5" x14ac:dyDescent="0.35">
      <c r="A18083" s="104" t="s">
        <v>2226</v>
      </c>
      <c r="B18083" s="1">
        <v>44336</v>
      </c>
      <c r="C18083">
        <v>1</v>
      </c>
    </row>
    <row r="18084" spans="1:3" ht="14.5" x14ac:dyDescent="0.35">
      <c r="A18084" s="104" t="s">
        <v>1687</v>
      </c>
      <c r="B18084" s="1">
        <v>44336</v>
      </c>
      <c r="C18084">
        <v>32</v>
      </c>
    </row>
    <row r="18085" spans="1:3" ht="14.5" x14ac:dyDescent="0.35">
      <c r="A18085" s="104" t="s">
        <v>451</v>
      </c>
      <c r="B18085" s="1">
        <v>44336</v>
      </c>
      <c r="C18085">
        <v>4</v>
      </c>
    </row>
    <row r="18086" spans="1:3" ht="14.5" x14ac:dyDescent="0.35">
      <c r="A18086" s="104" t="s">
        <v>117</v>
      </c>
      <c r="B18086" s="1">
        <v>44336</v>
      </c>
      <c r="C18086">
        <v>8</v>
      </c>
    </row>
    <row r="18087" spans="1:3" ht="14.5" x14ac:dyDescent="0.35">
      <c r="A18087" s="104" t="s">
        <v>1658</v>
      </c>
      <c r="B18087" s="1">
        <v>44336</v>
      </c>
      <c r="C18087">
        <v>8</v>
      </c>
    </row>
    <row r="18088" spans="1:3" ht="14.5" x14ac:dyDescent="0.35">
      <c r="A18088" s="104" t="s">
        <v>1820</v>
      </c>
      <c r="B18088" s="1">
        <v>44336</v>
      </c>
      <c r="C18088">
        <v>8</v>
      </c>
    </row>
    <row r="18089" spans="1:3" ht="14.5" x14ac:dyDescent="0.35">
      <c r="A18089" s="104" t="s">
        <v>3703</v>
      </c>
      <c r="B18089" s="1">
        <v>44336</v>
      </c>
      <c r="C18089">
        <v>16</v>
      </c>
    </row>
    <row r="18090" spans="1:3" ht="14.5" x14ac:dyDescent="0.35">
      <c r="A18090" s="104" t="s">
        <v>2184</v>
      </c>
      <c r="B18090" s="1">
        <v>44336</v>
      </c>
      <c r="C18090">
        <v>48</v>
      </c>
    </row>
    <row r="18091" spans="1:3" ht="14.5" x14ac:dyDescent="0.35">
      <c r="A18091" s="104" t="s">
        <v>452</v>
      </c>
      <c r="B18091" s="1">
        <v>44336</v>
      </c>
      <c r="C18091">
        <v>8</v>
      </c>
    </row>
    <row r="18092" spans="1:3" ht="14.5" x14ac:dyDescent="0.35">
      <c r="A18092" s="104" t="s">
        <v>453</v>
      </c>
      <c r="B18092" s="1">
        <v>44336</v>
      </c>
      <c r="C18092">
        <v>4</v>
      </c>
    </row>
    <row r="18093" spans="1:3" ht="14.5" x14ac:dyDescent="0.35">
      <c r="A18093" s="104" t="s">
        <v>261</v>
      </c>
      <c r="B18093" s="1">
        <v>44336</v>
      </c>
      <c r="C18093">
        <v>24</v>
      </c>
    </row>
    <row r="18094" spans="1:3" ht="14.5" x14ac:dyDescent="0.35">
      <c r="A18094" s="104" t="s">
        <v>177</v>
      </c>
      <c r="B18094" s="1">
        <v>44336</v>
      </c>
      <c r="C18094">
        <v>32</v>
      </c>
    </row>
    <row r="18095" spans="1:3" ht="14.5" x14ac:dyDescent="0.35">
      <c r="A18095" s="104" t="s">
        <v>2683</v>
      </c>
      <c r="B18095" s="1">
        <v>44336</v>
      </c>
      <c r="C18095">
        <v>1</v>
      </c>
    </row>
    <row r="18096" spans="1:3" ht="14.5" x14ac:dyDescent="0.35">
      <c r="A18096" s="104" t="s">
        <v>3218</v>
      </c>
      <c r="B18096" s="1">
        <v>44336</v>
      </c>
      <c r="C18096">
        <v>8</v>
      </c>
    </row>
    <row r="18097" spans="1:3" ht="14.5" x14ac:dyDescent="0.35">
      <c r="A18097" s="104" t="s">
        <v>3745</v>
      </c>
      <c r="B18097" s="1">
        <v>44336</v>
      </c>
      <c r="C18097">
        <v>8</v>
      </c>
    </row>
    <row r="18098" spans="1:3" ht="14.5" x14ac:dyDescent="0.35">
      <c r="A18098" s="104" t="s">
        <v>3248</v>
      </c>
      <c r="B18098" s="1">
        <v>44336</v>
      </c>
      <c r="C18098">
        <v>8</v>
      </c>
    </row>
    <row r="18099" spans="1:3" ht="14.5" x14ac:dyDescent="0.35">
      <c r="A18099" s="104" t="s">
        <v>2654</v>
      </c>
      <c r="B18099" s="1">
        <v>44336</v>
      </c>
      <c r="C18099">
        <v>6</v>
      </c>
    </row>
    <row r="18100" spans="1:3" ht="14.5" x14ac:dyDescent="0.35">
      <c r="A18100" s="104" t="s">
        <v>2663</v>
      </c>
      <c r="B18100" s="1">
        <v>44336</v>
      </c>
      <c r="C18100">
        <v>8</v>
      </c>
    </row>
    <row r="18101" spans="1:3" ht="14.5" x14ac:dyDescent="0.35">
      <c r="A18101" s="104" t="s">
        <v>3718</v>
      </c>
      <c r="B18101" s="1">
        <v>44336</v>
      </c>
      <c r="C18101">
        <v>8</v>
      </c>
    </row>
    <row r="18102" spans="1:3" ht="14.5" x14ac:dyDescent="0.35">
      <c r="A18102" s="104" t="s">
        <v>2176</v>
      </c>
      <c r="B18102" s="1">
        <v>44336</v>
      </c>
      <c r="C18102">
        <v>2</v>
      </c>
    </row>
    <row r="18103" spans="1:3" ht="14.5" x14ac:dyDescent="0.35">
      <c r="A18103" s="104" t="s">
        <v>1955</v>
      </c>
      <c r="B18103" s="1">
        <v>44336</v>
      </c>
      <c r="C18103">
        <v>6</v>
      </c>
    </row>
    <row r="18104" spans="1:3" ht="14.5" x14ac:dyDescent="0.35">
      <c r="A18104" s="104" t="s">
        <v>3013</v>
      </c>
      <c r="B18104" s="1">
        <v>44336</v>
      </c>
      <c r="C18104">
        <v>4</v>
      </c>
    </row>
    <row r="18105" spans="1:3" ht="14.5" x14ac:dyDescent="0.35">
      <c r="A18105" s="104" t="s">
        <v>4284</v>
      </c>
      <c r="B18105" s="1">
        <v>44336</v>
      </c>
      <c r="C18105">
        <v>16</v>
      </c>
    </row>
    <row r="18106" spans="1:3" ht="14.5" x14ac:dyDescent="0.35">
      <c r="A18106" s="104" t="s">
        <v>1440</v>
      </c>
      <c r="B18106" s="1">
        <v>44336</v>
      </c>
      <c r="C18106">
        <v>2</v>
      </c>
    </row>
    <row r="18107" spans="1:3" ht="14.5" x14ac:dyDescent="0.35">
      <c r="A18107" s="104" t="s">
        <v>1968</v>
      </c>
      <c r="B18107" s="1">
        <v>44336</v>
      </c>
      <c r="C18107">
        <v>4</v>
      </c>
    </row>
    <row r="18108" spans="1:3" ht="14.5" x14ac:dyDescent="0.35">
      <c r="A18108" s="104" t="s">
        <v>2680</v>
      </c>
      <c r="B18108" s="1">
        <v>44336</v>
      </c>
      <c r="C18108">
        <v>4</v>
      </c>
    </row>
    <row r="18109" spans="1:3" ht="14.5" x14ac:dyDescent="0.35">
      <c r="A18109" s="104" t="s">
        <v>1456</v>
      </c>
      <c r="B18109" s="1">
        <v>44336</v>
      </c>
      <c r="C18109">
        <v>16</v>
      </c>
    </row>
    <row r="18110" spans="1:3" ht="14.5" x14ac:dyDescent="0.35">
      <c r="A18110" s="104" t="s">
        <v>1459</v>
      </c>
      <c r="B18110" s="1">
        <v>44336</v>
      </c>
      <c r="C18110">
        <v>32</v>
      </c>
    </row>
    <row r="18111" spans="1:3" ht="14.5" x14ac:dyDescent="0.35">
      <c r="A18111" s="104" t="s">
        <v>1466</v>
      </c>
      <c r="B18111" s="1">
        <v>44336</v>
      </c>
      <c r="C18111">
        <v>6</v>
      </c>
    </row>
    <row r="18112" spans="1:3" ht="14.5" x14ac:dyDescent="0.35">
      <c r="A18112" s="104" t="s">
        <v>1470</v>
      </c>
      <c r="B18112" s="1">
        <v>44336</v>
      </c>
      <c r="C18112">
        <v>18</v>
      </c>
    </row>
    <row r="18113" spans="1:3" ht="14.5" x14ac:dyDescent="0.35">
      <c r="A18113" s="104" t="s">
        <v>1314</v>
      </c>
      <c r="B18113" s="1">
        <v>44336</v>
      </c>
      <c r="C18113">
        <v>50</v>
      </c>
    </row>
    <row r="18114" spans="1:3" ht="14.5" x14ac:dyDescent="0.35">
      <c r="A18114" s="104" t="s">
        <v>1324</v>
      </c>
      <c r="B18114" s="1">
        <v>44336</v>
      </c>
      <c r="C18114">
        <v>52</v>
      </c>
    </row>
    <row r="18115" spans="1:3" ht="14.5" x14ac:dyDescent="0.35">
      <c r="A18115" s="104" t="s">
        <v>1324</v>
      </c>
      <c r="B18115" s="1">
        <v>44336</v>
      </c>
      <c r="C18115">
        <v>60</v>
      </c>
    </row>
    <row r="18116" spans="1:3" ht="14.5" x14ac:dyDescent="0.35">
      <c r="A18116" s="104" t="s">
        <v>4381</v>
      </c>
      <c r="B18116" s="1">
        <v>44336</v>
      </c>
      <c r="C18116">
        <v>2</v>
      </c>
    </row>
    <row r="18117" spans="1:3" ht="14.5" x14ac:dyDescent="0.35">
      <c r="A18117" s="104" t="s">
        <v>2683</v>
      </c>
      <c r="B18117" s="1">
        <v>44336</v>
      </c>
      <c r="C18117">
        <v>6</v>
      </c>
    </row>
    <row r="18118" spans="1:3" ht="14.5" x14ac:dyDescent="0.35">
      <c r="A18118" s="104" t="s">
        <v>1483</v>
      </c>
      <c r="B18118" s="1">
        <v>44336</v>
      </c>
      <c r="C18118">
        <v>2</v>
      </c>
    </row>
    <row r="18119" spans="1:3" ht="14.5" x14ac:dyDescent="0.35">
      <c r="A18119" s="104" t="s">
        <v>2310</v>
      </c>
      <c r="B18119" s="1">
        <v>44336</v>
      </c>
      <c r="C18119">
        <v>25</v>
      </c>
    </row>
    <row r="18120" spans="1:3" ht="14.5" x14ac:dyDescent="0.35">
      <c r="A18120" s="104" t="s">
        <v>1666</v>
      </c>
      <c r="B18120" s="1">
        <v>44336</v>
      </c>
      <c r="C18120">
        <v>100</v>
      </c>
    </row>
    <row r="18121" spans="1:3" ht="14.5" x14ac:dyDescent="0.35">
      <c r="A18121" s="104" t="s">
        <v>14</v>
      </c>
      <c r="B18121" s="1">
        <v>44336</v>
      </c>
      <c r="C18121">
        <v>2</v>
      </c>
    </row>
    <row r="18122" spans="1:3" ht="14.5" x14ac:dyDescent="0.35">
      <c r="A18122" s="104" t="s">
        <v>124</v>
      </c>
      <c r="B18122" s="1">
        <v>44336</v>
      </c>
      <c r="C18122">
        <v>1</v>
      </c>
    </row>
    <row r="18123" spans="1:3" ht="14.5" x14ac:dyDescent="0.35">
      <c r="A18123" s="104" t="s">
        <v>454</v>
      </c>
      <c r="B18123" s="1">
        <v>44336</v>
      </c>
      <c r="C18123">
        <v>1</v>
      </c>
    </row>
    <row r="18124" spans="1:3" ht="14.5" x14ac:dyDescent="0.35">
      <c r="A18124" s="104" t="s">
        <v>1393</v>
      </c>
      <c r="B18124" s="1">
        <v>44336</v>
      </c>
      <c r="C18124">
        <v>400</v>
      </c>
    </row>
    <row r="18125" spans="1:3" ht="14.5" x14ac:dyDescent="0.35">
      <c r="A18125" s="104" t="s">
        <v>2242</v>
      </c>
      <c r="B18125" s="1">
        <v>44336</v>
      </c>
      <c r="C18125">
        <v>16</v>
      </c>
    </row>
    <row r="18126" spans="1:3" ht="14.5" x14ac:dyDescent="0.35">
      <c r="A18126" s="104" t="s">
        <v>2163</v>
      </c>
      <c r="B18126" s="1">
        <v>44336</v>
      </c>
      <c r="C18126">
        <v>12</v>
      </c>
    </row>
    <row r="18127" spans="1:3" ht="14.5" x14ac:dyDescent="0.35">
      <c r="A18127" s="104" t="s">
        <v>1716</v>
      </c>
      <c r="B18127" s="1">
        <v>44336</v>
      </c>
      <c r="C18127">
        <v>24</v>
      </c>
    </row>
    <row r="18128" spans="1:3" ht="14.5" x14ac:dyDescent="0.35">
      <c r="A18128" s="104" t="s">
        <v>4382</v>
      </c>
      <c r="B18128" s="1">
        <v>44336</v>
      </c>
      <c r="C18128">
        <v>2</v>
      </c>
    </row>
    <row r="18129" spans="1:3" ht="14.5" x14ac:dyDescent="0.35">
      <c r="A18129" s="104" t="s">
        <v>2217</v>
      </c>
      <c r="B18129" s="1">
        <v>44336</v>
      </c>
      <c r="C18129">
        <v>24</v>
      </c>
    </row>
    <row r="18130" spans="1:3" ht="14.5" x14ac:dyDescent="0.35">
      <c r="A18130" s="104" t="s">
        <v>64</v>
      </c>
      <c r="B18130" s="1">
        <v>44336</v>
      </c>
      <c r="C18130">
        <v>2</v>
      </c>
    </row>
    <row r="18131" spans="1:3" ht="14.5" x14ac:dyDescent="0.35">
      <c r="A18131" s="104" t="s">
        <v>1928</v>
      </c>
      <c r="B18131" s="1">
        <v>44336</v>
      </c>
      <c r="C18131">
        <v>32</v>
      </c>
    </row>
    <row r="18132" spans="1:3" ht="14.5" x14ac:dyDescent="0.35">
      <c r="A18132" s="104" t="s">
        <v>1483</v>
      </c>
      <c r="B18132" s="1">
        <v>44336</v>
      </c>
      <c r="C18132">
        <v>1</v>
      </c>
    </row>
    <row r="18133" spans="1:3" ht="14.5" x14ac:dyDescent="0.35">
      <c r="A18133" s="104" t="s">
        <v>3459</v>
      </c>
      <c r="B18133" s="1">
        <v>44336</v>
      </c>
      <c r="C18133">
        <v>1</v>
      </c>
    </row>
    <row r="18134" spans="1:3" ht="14.5" x14ac:dyDescent="0.35">
      <c r="A18134" s="104">
        <v>1541001</v>
      </c>
      <c r="B18134" s="1">
        <v>44336</v>
      </c>
      <c r="C18134">
        <v>2</v>
      </c>
    </row>
    <row r="18135" spans="1:3" ht="14.5" x14ac:dyDescent="0.35">
      <c r="A18135" s="104" t="s">
        <v>2128</v>
      </c>
      <c r="B18135" s="1">
        <v>44336</v>
      </c>
      <c r="C18135">
        <v>100</v>
      </c>
    </row>
    <row r="18136" spans="1:3" ht="14.5" x14ac:dyDescent="0.35">
      <c r="A18136" s="104" t="s">
        <v>1471</v>
      </c>
      <c r="B18136" s="1">
        <v>44336</v>
      </c>
      <c r="C18136">
        <v>1200</v>
      </c>
    </row>
    <row r="18137" spans="1:3" ht="14.5" x14ac:dyDescent="0.35">
      <c r="A18137" s="104" t="s">
        <v>2995</v>
      </c>
      <c r="B18137" s="1">
        <v>44336</v>
      </c>
      <c r="C18137">
        <v>5</v>
      </c>
    </row>
    <row r="18138" spans="1:3" ht="14.5" x14ac:dyDescent="0.35">
      <c r="A18138" s="104" t="s">
        <v>3024</v>
      </c>
      <c r="B18138" s="1">
        <v>44336</v>
      </c>
      <c r="C18138">
        <v>2</v>
      </c>
    </row>
    <row r="18139" spans="1:3" ht="14.5" x14ac:dyDescent="0.35">
      <c r="A18139" s="104" t="s">
        <v>1331</v>
      </c>
      <c r="B18139" s="1">
        <v>44336</v>
      </c>
      <c r="C18139">
        <v>150</v>
      </c>
    </row>
    <row r="18140" spans="1:3" ht="14.5" x14ac:dyDescent="0.35">
      <c r="A18140" s="104" t="s">
        <v>4383</v>
      </c>
      <c r="B18140" s="1">
        <v>44336</v>
      </c>
      <c r="C18140">
        <v>1</v>
      </c>
    </row>
    <row r="18141" spans="1:3" ht="14.5" x14ac:dyDescent="0.35">
      <c r="A18141" s="104" t="s">
        <v>3055</v>
      </c>
      <c r="B18141" s="1">
        <v>44336</v>
      </c>
      <c r="C18141">
        <v>1</v>
      </c>
    </row>
    <row r="18142" spans="1:3" ht="14.5" x14ac:dyDescent="0.35">
      <c r="A18142" s="104" t="s">
        <v>1587</v>
      </c>
      <c r="B18142" s="1">
        <v>44336</v>
      </c>
      <c r="C18142">
        <v>1</v>
      </c>
    </row>
    <row r="18143" spans="1:3" ht="14.5" x14ac:dyDescent="0.35">
      <c r="A18143" s="104" t="s">
        <v>1889</v>
      </c>
      <c r="B18143" s="1">
        <v>44336</v>
      </c>
      <c r="C18143">
        <v>1</v>
      </c>
    </row>
    <row r="18144" spans="1:3" ht="14.5" x14ac:dyDescent="0.35">
      <c r="A18144" s="104" t="s">
        <v>1663</v>
      </c>
      <c r="B18144" s="1">
        <v>44336</v>
      </c>
      <c r="C18144">
        <v>2</v>
      </c>
    </row>
    <row r="18145" spans="1:3" ht="14.5" x14ac:dyDescent="0.35">
      <c r="A18145" s="104" t="s">
        <v>2187</v>
      </c>
      <c r="B18145" s="1">
        <v>44336</v>
      </c>
      <c r="C18145">
        <v>1</v>
      </c>
    </row>
    <row r="18146" spans="1:3" ht="14.5" x14ac:dyDescent="0.35">
      <c r="A18146" s="104" t="s">
        <v>3535</v>
      </c>
      <c r="B18146" s="1">
        <v>44336</v>
      </c>
      <c r="C18146">
        <v>1</v>
      </c>
    </row>
    <row r="18147" spans="1:3" ht="14.5" x14ac:dyDescent="0.35">
      <c r="A18147" s="104" t="s">
        <v>1889</v>
      </c>
      <c r="B18147" s="1">
        <v>44336</v>
      </c>
      <c r="C18147">
        <v>1</v>
      </c>
    </row>
    <row r="18148" spans="1:3" ht="14.5" x14ac:dyDescent="0.35">
      <c r="A18148" s="104" t="s">
        <v>1908</v>
      </c>
      <c r="B18148" s="1">
        <v>44336</v>
      </c>
      <c r="C18148">
        <v>2</v>
      </c>
    </row>
    <row r="18149" spans="1:3" ht="14.5" x14ac:dyDescent="0.35">
      <c r="A18149" s="104" t="s">
        <v>18</v>
      </c>
      <c r="B18149" s="1">
        <v>44336</v>
      </c>
      <c r="C18149">
        <v>2</v>
      </c>
    </row>
    <row r="18150" spans="1:3" ht="14.5" x14ac:dyDescent="0.35">
      <c r="A18150" s="104" t="s">
        <v>2226</v>
      </c>
      <c r="B18150" s="1">
        <v>44336</v>
      </c>
      <c r="C18150">
        <v>8</v>
      </c>
    </row>
    <row r="18151" spans="1:3" ht="14.5" x14ac:dyDescent="0.35">
      <c r="A18151" s="104" t="s">
        <v>2325</v>
      </c>
      <c r="B18151" s="1">
        <v>44336</v>
      </c>
      <c r="C18151">
        <v>8</v>
      </c>
    </row>
    <row r="18152" spans="1:3" ht="14.5" x14ac:dyDescent="0.35">
      <c r="A18152" s="104" t="s">
        <v>247</v>
      </c>
      <c r="B18152" s="1">
        <v>44336</v>
      </c>
      <c r="C18152">
        <v>1</v>
      </c>
    </row>
    <row r="18153" spans="1:3" ht="14.5" x14ac:dyDescent="0.35">
      <c r="A18153" s="104" t="s">
        <v>2219</v>
      </c>
      <c r="B18153" s="1">
        <v>44336</v>
      </c>
      <c r="C18153">
        <v>16</v>
      </c>
    </row>
    <row r="18154" spans="1:3" ht="14.5" x14ac:dyDescent="0.35">
      <c r="A18154" s="104" t="s">
        <v>1802</v>
      </c>
      <c r="B18154" s="1">
        <v>44336</v>
      </c>
      <c r="C18154">
        <v>32</v>
      </c>
    </row>
    <row r="18155" spans="1:3" ht="14.5" x14ac:dyDescent="0.35">
      <c r="A18155" s="104" t="s">
        <v>1371</v>
      </c>
      <c r="B18155" s="1">
        <v>44336</v>
      </c>
      <c r="C18155">
        <v>1</v>
      </c>
    </row>
    <row r="18156" spans="1:3" ht="14.5" x14ac:dyDescent="0.35">
      <c r="A18156" s="104" t="s">
        <v>1658</v>
      </c>
      <c r="B18156" s="1">
        <v>44336</v>
      </c>
      <c r="C18156">
        <v>40</v>
      </c>
    </row>
    <row r="18157" spans="1:3" ht="14.5" x14ac:dyDescent="0.35">
      <c r="A18157" s="104" t="s">
        <v>2341</v>
      </c>
      <c r="B18157" s="1">
        <v>44336</v>
      </c>
      <c r="C18157">
        <v>12</v>
      </c>
    </row>
    <row r="18158" spans="1:3" ht="14.5" x14ac:dyDescent="0.35">
      <c r="A18158" s="104" t="s">
        <v>2036</v>
      </c>
      <c r="B18158" s="1">
        <v>44336</v>
      </c>
      <c r="C18158">
        <v>16</v>
      </c>
    </row>
    <row r="18159" spans="1:3" ht="14.5" x14ac:dyDescent="0.35">
      <c r="A18159" s="104" t="s">
        <v>1919</v>
      </c>
      <c r="B18159" s="1">
        <v>44336</v>
      </c>
      <c r="C18159">
        <v>16</v>
      </c>
    </row>
    <row r="18160" spans="1:3" ht="14.5" x14ac:dyDescent="0.35">
      <c r="A18160" s="104" t="s">
        <v>2968</v>
      </c>
      <c r="B18160" s="1">
        <v>44336</v>
      </c>
      <c r="C18160">
        <v>2</v>
      </c>
    </row>
    <row r="18161" spans="1:3" ht="14.5" x14ac:dyDescent="0.35">
      <c r="A18161" s="104" t="s">
        <v>3037</v>
      </c>
      <c r="B18161" s="1">
        <v>44336</v>
      </c>
      <c r="C18161">
        <v>2</v>
      </c>
    </row>
    <row r="18162" spans="1:3" ht="14.5" x14ac:dyDescent="0.35">
      <c r="A18162" s="104" t="s">
        <v>1943</v>
      </c>
      <c r="B18162" s="1">
        <v>44336</v>
      </c>
      <c r="C18162">
        <v>8</v>
      </c>
    </row>
    <row r="18163" spans="1:3" ht="14.5" x14ac:dyDescent="0.35">
      <c r="A18163" s="104" t="s">
        <v>2172</v>
      </c>
      <c r="B18163" s="1">
        <v>44336</v>
      </c>
      <c r="C18163">
        <v>16</v>
      </c>
    </row>
    <row r="18164" spans="1:3" ht="14.5" x14ac:dyDescent="0.35">
      <c r="A18164" s="104" t="s">
        <v>3114</v>
      </c>
      <c r="B18164" s="1">
        <v>44336</v>
      </c>
      <c r="C18164">
        <v>2</v>
      </c>
    </row>
    <row r="18165" spans="1:3" ht="14.5" x14ac:dyDescent="0.35">
      <c r="A18165" s="104" t="s">
        <v>2708</v>
      </c>
      <c r="B18165" s="1">
        <v>44336</v>
      </c>
      <c r="C18165">
        <v>4</v>
      </c>
    </row>
    <row r="18166" spans="1:3" ht="14.5" x14ac:dyDescent="0.35">
      <c r="A18166" s="104" t="s">
        <v>3916</v>
      </c>
      <c r="B18166" s="1">
        <v>44336</v>
      </c>
      <c r="C18166">
        <v>4</v>
      </c>
    </row>
    <row r="18167" spans="1:3" ht="14.5" x14ac:dyDescent="0.35">
      <c r="A18167" s="104" t="s">
        <v>2353</v>
      </c>
      <c r="B18167" s="1">
        <v>44336</v>
      </c>
      <c r="C18167">
        <v>4</v>
      </c>
    </row>
    <row r="18168" spans="1:3" ht="14.5" x14ac:dyDescent="0.35">
      <c r="A18168" s="104" t="s">
        <v>4384</v>
      </c>
      <c r="B18168" s="1">
        <v>44336</v>
      </c>
      <c r="C18168">
        <v>1</v>
      </c>
    </row>
    <row r="18169" spans="1:3" ht="14.5" x14ac:dyDescent="0.35">
      <c r="A18169" s="104" t="s">
        <v>4384</v>
      </c>
      <c r="B18169" s="1">
        <v>44336</v>
      </c>
      <c r="C18169">
        <v>2</v>
      </c>
    </row>
    <row r="18170" spans="1:3" ht="14.5" x14ac:dyDescent="0.35">
      <c r="A18170" s="104" t="s">
        <v>1586</v>
      </c>
      <c r="B18170" s="1">
        <v>44336</v>
      </c>
      <c r="C18170">
        <v>8</v>
      </c>
    </row>
    <row r="18171" spans="1:3" ht="14.5" x14ac:dyDescent="0.35">
      <c r="A18171" s="104" t="s">
        <v>1862</v>
      </c>
      <c r="B18171" s="1">
        <v>44336</v>
      </c>
      <c r="C18171">
        <v>16</v>
      </c>
    </row>
    <row r="18172" spans="1:3" ht="14.5" x14ac:dyDescent="0.35">
      <c r="A18172" s="104" t="s">
        <v>1864</v>
      </c>
      <c r="B18172" s="1">
        <v>44336</v>
      </c>
      <c r="C18172">
        <v>16</v>
      </c>
    </row>
    <row r="18173" spans="1:3" ht="14.5" x14ac:dyDescent="0.35">
      <c r="A18173" s="104" t="s">
        <v>1809</v>
      </c>
      <c r="B18173" s="1">
        <v>44336</v>
      </c>
      <c r="C18173">
        <v>4</v>
      </c>
    </row>
    <row r="18174" spans="1:3" ht="14.5" x14ac:dyDescent="0.35">
      <c r="A18174" s="104" t="s">
        <v>1880</v>
      </c>
      <c r="B18174" s="1">
        <v>44336</v>
      </c>
      <c r="C18174">
        <v>16</v>
      </c>
    </row>
    <row r="18175" spans="1:3" ht="14.5" x14ac:dyDescent="0.35">
      <c r="A18175" s="104" t="s">
        <v>1445</v>
      </c>
      <c r="B18175" s="1">
        <v>44336</v>
      </c>
      <c r="C18175">
        <v>60</v>
      </c>
    </row>
    <row r="18176" spans="1:3" ht="14.5" x14ac:dyDescent="0.35">
      <c r="A18176" s="104" t="s">
        <v>1570</v>
      </c>
      <c r="B18176" s="1">
        <v>44336</v>
      </c>
      <c r="C18176">
        <v>12</v>
      </c>
    </row>
    <row r="18177" spans="1:3" ht="14.5" x14ac:dyDescent="0.35">
      <c r="A18177" s="104" t="s">
        <v>1969</v>
      </c>
      <c r="B18177" s="1">
        <v>44336</v>
      </c>
      <c r="C18177">
        <v>25</v>
      </c>
    </row>
    <row r="18178" spans="1:3" ht="14.5" x14ac:dyDescent="0.35">
      <c r="A18178" s="104" t="s">
        <v>1589</v>
      </c>
      <c r="B18178" s="1">
        <v>44336</v>
      </c>
      <c r="C18178">
        <v>16</v>
      </c>
    </row>
    <row r="18179" spans="1:3" ht="14.5" x14ac:dyDescent="0.35">
      <c r="A18179" s="104" t="s">
        <v>1826</v>
      </c>
      <c r="B18179" s="1">
        <v>44336</v>
      </c>
      <c r="C18179">
        <v>4</v>
      </c>
    </row>
    <row r="18180" spans="1:3" ht="14.5" x14ac:dyDescent="0.35">
      <c r="A18180" s="104" t="s">
        <v>1822</v>
      </c>
      <c r="B18180" s="1">
        <v>44336</v>
      </c>
      <c r="C18180">
        <v>8</v>
      </c>
    </row>
    <row r="18181" spans="1:3" ht="14.5" x14ac:dyDescent="0.35">
      <c r="A18181" s="104" t="s">
        <v>1346</v>
      </c>
      <c r="B18181" s="1">
        <v>44336</v>
      </c>
      <c r="C18181">
        <v>8</v>
      </c>
    </row>
    <row r="18182" spans="1:3" ht="14.5" x14ac:dyDescent="0.35">
      <c r="A18182" s="104" t="s">
        <v>1314</v>
      </c>
      <c r="B18182" s="1">
        <v>44336</v>
      </c>
      <c r="C18182">
        <v>100</v>
      </c>
    </row>
    <row r="18183" spans="1:3" ht="14.5" x14ac:dyDescent="0.35">
      <c r="A18183" s="104" t="s">
        <v>1279</v>
      </c>
      <c r="B18183" s="1">
        <v>44336</v>
      </c>
      <c r="C18183">
        <v>100</v>
      </c>
    </row>
    <row r="18184" spans="1:3" ht="14.5" x14ac:dyDescent="0.35">
      <c r="A18184" s="104" t="s">
        <v>1324</v>
      </c>
      <c r="B18184" s="1">
        <v>44336</v>
      </c>
      <c r="C18184">
        <v>276</v>
      </c>
    </row>
    <row r="18185" spans="1:3" ht="14.5" x14ac:dyDescent="0.35">
      <c r="A18185" s="104" t="s">
        <v>2683</v>
      </c>
      <c r="B18185" s="1">
        <v>44336</v>
      </c>
      <c r="C18185">
        <v>9</v>
      </c>
    </row>
    <row r="18186" spans="1:3" ht="14.5" x14ac:dyDescent="0.35">
      <c r="A18186" s="104" t="s">
        <v>1843</v>
      </c>
      <c r="B18186" s="1">
        <v>44336</v>
      </c>
      <c r="C18186">
        <v>1</v>
      </c>
    </row>
    <row r="18187" spans="1:3" ht="14.5" x14ac:dyDescent="0.35">
      <c r="A18187" s="104" t="s">
        <v>1489</v>
      </c>
      <c r="B18187" s="1">
        <v>44336</v>
      </c>
      <c r="C18187">
        <v>4</v>
      </c>
    </row>
    <row r="18188" spans="1:3" ht="14.5" x14ac:dyDescent="0.35">
      <c r="A18188" s="104" t="s">
        <v>3398</v>
      </c>
      <c r="B18188" s="1">
        <v>44336</v>
      </c>
      <c r="C18188">
        <v>1</v>
      </c>
    </row>
    <row r="18189" spans="1:3" ht="14.5" x14ac:dyDescent="0.35">
      <c r="A18189" s="104" t="s">
        <v>1663</v>
      </c>
      <c r="B18189" s="1">
        <v>44336</v>
      </c>
      <c r="C18189">
        <v>2</v>
      </c>
    </row>
    <row r="18190" spans="1:3" ht="14.5" x14ac:dyDescent="0.35">
      <c r="A18190" s="104" t="s">
        <v>3146</v>
      </c>
      <c r="B18190" s="1">
        <v>44336</v>
      </c>
      <c r="C18190">
        <v>6</v>
      </c>
    </row>
    <row r="18191" spans="1:3" ht="14.5" x14ac:dyDescent="0.35">
      <c r="A18191" s="104" t="s">
        <v>403</v>
      </c>
      <c r="B18191" s="1">
        <v>44336</v>
      </c>
      <c r="C18191">
        <v>1</v>
      </c>
    </row>
    <row r="18192" spans="1:3" ht="14.5" x14ac:dyDescent="0.35">
      <c r="A18192" s="104" t="s">
        <v>4385</v>
      </c>
      <c r="B18192" s="1">
        <v>44336</v>
      </c>
      <c r="C18192">
        <v>16</v>
      </c>
    </row>
    <row r="18193" spans="1:3" ht="14.5" x14ac:dyDescent="0.35">
      <c r="A18193" s="104" t="s">
        <v>4386</v>
      </c>
      <c r="B18193" s="1">
        <v>44336</v>
      </c>
      <c r="C18193">
        <v>16</v>
      </c>
    </row>
    <row r="18194" spans="1:3" ht="14.5" x14ac:dyDescent="0.35">
      <c r="A18194" s="104" t="s">
        <v>1745</v>
      </c>
      <c r="B18194" s="1">
        <v>44336</v>
      </c>
      <c r="C18194">
        <v>25</v>
      </c>
    </row>
    <row r="18195" spans="1:3" ht="14.5" x14ac:dyDescent="0.35">
      <c r="A18195" s="104" t="s">
        <v>3966</v>
      </c>
      <c r="B18195" s="1">
        <v>44336</v>
      </c>
      <c r="C18195">
        <v>12</v>
      </c>
    </row>
    <row r="18196" spans="1:3" ht="14.5" x14ac:dyDescent="0.35">
      <c r="A18196" s="104" t="s">
        <v>3206</v>
      </c>
      <c r="B18196" s="1">
        <v>44336</v>
      </c>
      <c r="C18196">
        <v>8</v>
      </c>
    </row>
    <row r="18197" spans="1:3" ht="14.5" x14ac:dyDescent="0.35">
      <c r="A18197" s="104" t="s">
        <v>2609</v>
      </c>
      <c r="B18197" s="1">
        <v>44336</v>
      </c>
      <c r="C18197">
        <v>1</v>
      </c>
    </row>
    <row r="18198" spans="1:3" ht="14.5" x14ac:dyDescent="0.35">
      <c r="A18198" s="104" t="s">
        <v>2627</v>
      </c>
      <c r="B18198" s="1">
        <v>44336</v>
      </c>
      <c r="C18198">
        <v>1</v>
      </c>
    </row>
    <row r="18199" spans="1:3" ht="14.5" x14ac:dyDescent="0.35">
      <c r="A18199" s="104" t="s">
        <v>3330</v>
      </c>
      <c r="B18199" s="1">
        <v>44336</v>
      </c>
      <c r="C18199">
        <v>1</v>
      </c>
    </row>
    <row r="18200" spans="1:3" ht="14.5" x14ac:dyDescent="0.35">
      <c r="A18200" s="104" t="s">
        <v>2229</v>
      </c>
      <c r="B18200" s="1">
        <v>44336</v>
      </c>
      <c r="C18200">
        <v>1</v>
      </c>
    </row>
    <row r="18201" spans="1:3" ht="14.5" x14ac:dyDescent="0.35">
      <c r="A18201" s="104" t="s">
        <v>3498</v>
      </c>
      <c r="B18201" s="1">
        <v>44336</v>
      </c>
      <c r="C18201">
        <v>1</v>
      </c>
    </row>
    <row r="18202" spans="1:3" ht="14.5" x14ac:dyDescent="0.35">
      <c r="A18202" s="104" t="s">
        <v>2614</v>
      </c>
      <c r="B18202" s="1">
        <v>44336</v>
      </c>
      <c r="C18202">
        <v>1</v>
      </c>
    </row>
    <row r="18203" spans="1:3" ht="14.5" x14ac:dyDescent="0.35">
      <c r="A18203" s="104" t="s">
        <v>1957</v>
      </c>
      <c r="B18203" s="1">
        <v>44336</v>
      </c>
      <c r="C18203">
        <v>16</v>
      </c>
    </row>
    <row r="18204" spans="1:3" ht="14.5" x14ac:dyDescent="0.35">
      <c r="A18204" s="104" t="s">
        <v>1762</v>
      </c>
      <c r="B18204" s="1">
        <v>44336</v>
      </c>
      <c r="C18204">
        <v>8</v>
      </c>
    </row>
    <row r="18205" spans="1:3" ht="14.5" x14ac:dyDescent="0.35">
      <c r="A18205" s="104" t="s">
        <v>1762</v>
      </c>
      <c r="B18205" s="1">
        <v>44336</v>
      </c>
      <c r="C18205">
        <v>4</v>
      </c>
    </row>
    <row r="18206" spans="1:3" ht="14.5" x14ac:dyDescent="0.35">
      <c r="A18206" s="104" t="s">
        <v>1716</v>
      </c>
      <c r="B18206" s="1">
        <v>44336</v>
      </c>
      <c r="C18206">
        <v>12</v>
      </c>
    </row>
    <row r="18207" spans="1:3" ht="14.5" x14ac:dyDescent="0.35">
      <c r="A18207" s="104" t="s">
        <v>3712</v>
      </c>
      <c r="B18207" s="1">
        <v>44336</v>
      </c>
      <c r="C18207">
        <v>1</v>
      </c>
    </row>
    <row r="18208" spans="1:3" ht="14.5" x14ac:dyDescent="0.35">
      <c r="A18208" s="104" t="s">
        <v>4387</v>
      </c>
      <c r="B18208" s="1">
        <v>44336</v>
      </c>
      <c r="C18208">
        <v>1</v>
      </c>
    </row>
    <row r="18209" spans="1:3" ht="14.5" x14ac:dyDescent="0.35">
      <c r="A18209" s="104" t="s">
        <v>3713</v>
      </c>
      <c r="B18209" s="1">
        <v>44336</v>
      </c>
      <c r="C18209">
        <v>1</v>
      </c>
    </row>
    <row r="18210" spans="1:3" ht="14.5" x14ac:dyDescent="0.35">
      <c r="A18210" s="104" t="s">
        <v>3024</v>
      </c>
      <c r="B18210" s="1">
        <v>44336</v>
      </c>
      <c r="C18210">
        <v>1</v>
      </c>
    </row>
    <row r="18211" spans="1:3" ht="14.5" x14ac:dyDescent="0.35">
      <c r="A18211" s="104" t="s">
        <v>2954</v>
      </c>
      <c r="B18211" s="1">
        <v>44336</v>
      </c>
      <c r="C18211">
        <v>1</v>
      </c>
    </row>
    <row r="18212" spans="1:3" ht="14.5" x14ac:dyDescent="0.35">
      <c r="A18212" s="104" t="s">
        <v>2690</v>
      </c>
      <c r="B18212" s="1">
        <v>44336</v>
      </c>
      <c r="C18212">
        <v>1</v>
      </c>
    </row>
    <row r="18213" spans="1:3" ht="14.5" x14ac:dyDescent="0.35">
      <c r="A18213" s="104" t="s">
        <v>3500</v>
      </c>
      <c r="B18213" s="1">
        <v>44336</v>
      </c>
      <c r="C18213">
        <v>1</v>
      </c>
    </row>
    <row r="18214" spans="1:3" ht="14.5" x14ac:dyDescent="0.35">
      <c r="A18214" s="104" t="s">
        <v>3571</v>
      </c>
      <c r="B18214" s="1">
        <v>44336</v>
      </c>
      <c r="C18214">
        <v>4</v>
      </c>
    </row>
    <row r="18215" spans="1:3" ht="14.5" x14ac:dyDescent="0.35">
      <c r="A18215" s="104" t="s">
        <v>4388</v>
      </c>
      <c r="B18215" s="1">
        <v>44336</v>
      </c>
      <c r="C18215">
        <v>6</v>
      </c>
    </row>
    <row r="18216" spans="1:3" ht="14.5" x14ac:dyDescent="0.35">
      <c r="A18216" s="104" t="s">
        <v>3574</v>
      </c>
      <c r="B18216" s="1">
        <v>44336</v>
      </c>
      <c r="C18216">
        <v>4</v>
      </c>
    </row>
    <row r="18217" spans="1:3" ht="14.5" x14ac:dyDescent="0.35">
      <c r="A18217" s="104" t="s">
        <v>3576</v>
      </c>
      <c r="B18217" s="1">
        <v>44336</v>
      </c>
      <c r="C18217">
        <v>6</v>
      </c>
    </row>
    <row r="18218" spans="1:3" ht="14.5" x14ac:dyDescent="0.35">
      <c r="A18218" s="104" t="s">
        <v>4039</v>
      </c>
      <c r="B18218" s="1">
        <v>44336</v>
      </c>
      <c r="C18218">
        <v>8</v>
      </c>
    </row>
    <row r="18219" spans="1:3" ht="14.5" x14ac:dyDescent="0.35">
      <c r="A18219" s="104" t="s">
        <v>3463</v>
      </c>
      <c r="B18219" s="1">
        <v>44336</v>
      </c>
      <c r="C18219">
        <v>8</v>
      </c>
    </row>
    <row r="18220" spans="1:3" ht="14.5" x14ac:dyDescent="0.35">
      <c r="A18220" s="104" t="s">
        <v>3375</v>
      </c>
      <c r="B18220" s="1">
        <v>44336</v>
      </c>
      <c r="C18220">
        <v>4</v>
      </c>
    </row>
    <row r="18221" spans="1:3" ht="14.5" x14ac:dyDescent="0.35">
      <c r="A18221" s="104" t="s">
        <v>2710</v>
      </c>
      <c r="B18221" s="1">
        <v>44336</v>
      </c>
      <c r="C18221">
        <v>2</v>
      </c>
    </row>
    <row r="18222" spans="1:3" ht="14.5" x14ac:dyDescent="0.35">
      <c r="A18222" s="104" t="s">
        <v>2047</v>
      </c>
      <c r="B18222" s="1">
        <v>44336</v>
      </c>
      <c r="C18222">
        <v>6</v>
      </c>
    </row>
    <row r="18223" spans="1:3" ht="14.5" x14ac:dyDescent="0.35">
      <c r="A18223" s="104" t="s">
        <v>2013</v>
      </c>
      <c r="B18223" s="1">
        <v>44336</v>
      </c>
      <c r="C18223">
        <v>4</v>
      </c>
    </row>
    <row r="18224" spans="1:3" ht="14.5" x14ac:dyDescent="0.35">
      <c r="A18224" s="104" t="s">
        <v>2016</v>
      </c>
      <c r="B18224" s="1">
        <v>44336</v>
      </c>
      <c r="C18224">
        <v>8</v>
      </c>
    </row>
    <row r="18225" spans="1:3" ht="14.5" x14ac:dyDescent="0.35">
      <c r="A18225" s="104" t="s">
        <v>1809</v>
      </c>
      <c r="B18225" s="1">
        <v>44336</v>
      </c>
      <c r="C18225">
        <v>8</v>
      </c>
    </row>
    <row r="18226" spans="1:3" ht="14.5" x14ac:dyDescent="0.35">
      <c r="A18226" s="104" t="s">
        <v>1566</v>
      </c>
      <c r="B18226" s="1">
        <v>44336</v>
      </c>
      <c r="C18226">
        <v>8</v>
      </c>
    </row>
    <row r="18227" spans="1:3" ht="14.5" x14ac:dyDescent="0.35">
      <c r="A18227" s="104" t="s">
        <v>1547</v>
      </c>
      <c r="B18227" s="1">
        <v>44336</v>
      </c>
      <c r="C18227">
        <v>4</v>
      </c>
    </row>
    <row r="18228" spans="1:3" ht="14.5" x14ac:dyDescent="0.35">
      <c r="A18228" s="104" t="s">
        <v>1589</v>
      </c>
      <c r="B18228" s="1">
        <v>44336</v>
      </c>
      <c r="C18228">
        <v>16</v>
      </c>
    </row>
    <row r="18229" spans="1:3" ht="14.5" x14ac:dyDescent="0.35">
      <c r="A18229" s="104" t="s">
        <v>3580</v>
      </c>
      <c r="B18229" s="1">
        <v>44336</v>
      </c>
      <c r="C18229">
        <v>12</v>
      </c>
    </row>
    <row r="18230" spans="1:3" ht="14.5" x14ac:dyDescent="0.35">
      <c r="A18230" s="104" t="s">
        <v>2543</v>
      </c>
      <c r="B18230" s="1">
        <v>44336</v>
      </c>
      <c r="C18230">
        <v>12</v>
      </c>
    </row>
    <row r="18231" spans="1:3" ht="14.5" x14ac:dyDescent="0.35">
      <c r="A18231" s="104" t="s">
        <v>6</v>
      </c>
      <c r="B18231" s="1">
        <v>44336</v>
      </c>
      <c r="C18231">
        <v>1</v>
      </c>
    </row>
    <row r="18232" spans="1:3" ht="14.5" x14ac:dyDescent="0.35">
      <c r="A18232" s="104" t="s">
        <v>1826</v>
      </c>
      <c r="B18232" s="1">
        <v>44336</v>
      </c>
      <c r="C18232">
        <v>12</v>
      </c>
    </row>
    <row r="18233" spans="1:3" ht="14.5" x14ac:dyDescent="0.35">
      <c r="A18233" s="104" t="s">
        <v>1531</v>
      </c>
      <c r="B18233" s="1">
        <v>44336</v>
      </c>
      <c r="C18233">
        <v>32</v>
      </c>
    </row>
    <row r="18234" spans="1:3" ht="14.5" x14ac:dyDescent="0.35">
      <c r="A18234" s="104" t="s">
        <v>1346</v>
      </c>
      <c r="B18234" s="1">
        <v>44336</v>
      </c>
      <c r="C18234">
        <v>16</v>
      </c>
    </row>
    <row r="18235" spans="1:3" ht="14.5" x14ac:dyDescent="0.35">
      <c r="A18235" s="104" t="s">
        <v>2381</v>
      </c>
      <c r="B18235" s="1">
        <v>44336</v>
      </c>
      <c r="C18235">
        <v>2</v>
      </c>
    </row>
    <row r="18236" spans="1:3" ht="14.5" x14ac:dyDescent="0.35">
      <c r="A18236" s="104" t="s">
        <v>4389</v>
      </c>
      <c r="B18236" s="1">
        <v>44336</v>
      </c>
      <c r="C18236">
        <v>1</v>
      </c>
    </row>
    <row r="18237" spans="1:3" ht="14.5" x14ac:dyDescent="0.35">
      <c r="A18237" s="104" t="s">
        <v>3321</v>
      </c>
      <c r="B18237" s="1">
        <v>44336</v>
      </c>
      <c r="C18237">
        <v>1</v>
      </c>
    </row>
    <row r="18238" spans="1:3" ht="14.5" x14ac:dyDescent="0.35">
      <c r="A18238" s="104" t="s">
        <v>3344</v>
      </c>
      <c r="B18238" s="1">
        <v>44336</v>
      </c>
      <c r="C18238">
        <v>1</v>
      </c>
    </row>
    <row r="18239" spans="1:3" ht="14.5" x14ac:dyDescent="0.35">
      <c r="A18239" s="104" t="s">
        <v>2688</v>
      </c>
      <c r="B18239" s="1">
        <v>44336</v>
      </c>
      <c r="C18239">
        <v>3</v>
      </c>
    </row>
    <row r="18240" spans="1:3" ht="14.5" x14ac:dyDescent="0.35">
      <c r="A18240" s="104" t="s">
        <v>4372</v>
      </c>
      <c r="B18240" s="1">
        <v>44336</v>
      </c>
      <c r="C18240">
        <v>3</v>
      </c>
    </row>
    <row r="18241" spans="1:3" ht="14.5" x14ac:dyDescent="0.35">
      <c r="A18241" s="104" t="s">
        <v>3089</v>
      </c>
      <c r="B18241" s="1">
        <v>44336</v>
      </c>
      <c r="C18241">
        <v>3</v>
      </c>
    </row>
    <row r="18242" spans="1:3" ht="14.5" x14ac:dyDescent="0.35">
      <c r="A18242" s="104" t="s">
        <v>1480</v>
      </c>
      <c r="B18242" s="1">
        <v>44336</v>
      </c>
      <c r="C18242">
        <v>1</v>
      </c>
    </row>
    <row r="18243" spans="1:3" ht="14.5" x14ac:dyDescent="0.35">
      <c r="A18243" s="104" t="s">
        <v>1480</v>
      </c>
      <c r="B18243" s="1">
        <v>44336</v>
      </c>
      <c r="C18243">
        <v>4</v>
      </c>
    </row>
    <row r="18244" spans="1:3" ht="14.5" x14ac:dyDescent="0.35">
      <c r="A18244" s="104" t="s">
        <v>1480</v>
      </c>
      <c r="B18244" s="1">
        <v>44336</v>
      </c>
      <c r="C18244">
        <v>7</v>
      </c>
    </row>
    <row r="18245" spans="1:3" ht="14.5" x14ac:dyDescent="0.35">
      <c r="A18245" s="104" t="s">
        <v>108</v>
      </c>
      <c r="B18245" s="1">
        <v>44336</v>
      </c>
      <c r="C18245">
        <v>2</v>
      </c>
    </row>
    <row r="18246" spans="1:3" ht="14.5" x14ac:dyDescent="0.35">
      <c r="A18246" s="104" t="s">
        <v>1807</v>
      </c>
      <c r="B18246" s="1">
        <v>44336</v>
      </c>
      <c r="C18246">
        <v>50</v>
      </c>
    </row>
    <row r="18247" spans="1:3" ht="14.5" x14ac:dyDescent="0.35">
      <c r="A18247" s="104" t="s">
        <v>3526</v>
      </c>
      <c r="B18247" s="1">
        <v>44336</v>
      </c>
      <c r="C18247">
        <v>60</v>
      </c>
    </row>
    <row r="18248" spans="1:3" ht="14.5" x14ac:dyDescent="0.35">
      <c r="A18248" s="104" t="s">
        <v>2937</v>
      </c>
      <c r="B18248" s="1">
        <v>44336</v>
      </c>
      <c r="C18248">
        <v>24</v>
      </c>
    </row>
    <row r="18249" spans="1:3" ht="14.5" x14ac:dyDescent="0.35">
      <c r="A18249" s="104" t="s">
        <v>2159</v>
      </c>
      <c r="B18249" s="1">
        <v>44336</v>
      </c>
      <c r="C18249">
        <v>32</v>
      </c>
    </row>
    <row r="18250" spans="1:3" ht="14.5" x14ac:dyDescent="0.35">
      <c r="A18250" s="104" t="s">
        <v>4216</v>
      </c>
      <c r="B18250" s="1">
        <v>44336</v>
      </c>
      <c r="C18250">
        <v>2</v>
      </c>
    </row>
    <row r="18251" spans="1:3" ht="14.5" x14ac:dyDescent="0.35">
      <c r="A18251" s="104" t="s">
        <v>3784</v>
      </c>
      <c r="B18251" s="1">
        <v>44336</v>
      </c>
      <c r="C18251">
        <v>12</v>
      </c>
    </row>
    <row r="18252" spans="1:3" ht="14.5" x14ac:dyDescent="0.35">
      <c r="A18252" s="104" t="s">
        <v>4103</v>
      </c>
      <c r="B18252" s="1">
        <v>44336</v>
      </c>
      <c r="C18252">
        <v>12</v>
      </c>
    </row>
    <row r="18253" spans="1:3" ht="14.5" x14ac:dyDescent="0.35">
      <c r="A18253" s="104" t="s">
        <v>3744</v>
      </c>
      <c r="B18253" s="1">
        <v>44336</v>
      </c>
      <c r="C18253">
        <v>8</v>
      </c>
    </row>
    <row r="18254" spans="1:3" ht="14.5" x14ac:dyDescent="0.35">
      <c r="A18254" s="104" t="s">
        <v>2036</v>
      </c>
      <c r="B18254" s="1">
        <v>44336</v>
      </c>
      <c r="C18254">
        <v>16</v>
      </c>
    </row>
    <row r="18255" spans="1:3" ht="14.5" x14ac:dyDescent="0.35">
      <c r="A18255" s="104" t="s">
        <v>2579</v>
      </c>
      <c r="B18255" s="1">
        <v>44336</v>
      </c>
      <c r="C18255">
        <v>12</v>
      </c>
    </row>
    <row r="18256" spans="1:3" ht="14.5" x14ac:dyDescent="0.35">
      <c r="A18256" s="104" t="s">
        <v>3785</v>
      </c>
      <c r="B18256" s="1">
        <v>44336</v>
      </c>
      <c r="C18256">
        <v>30</v>
      </c>
    </row>
    <row r="18257" spans="1:3" ht="14.5" x14ac:dyDescent="0.35">
      <c r="A18257" s="104" t="s">
        <v>3492</v>
      </c>
      <c r="B18257" s="1">
        <v>44336</v>
      </c>
      <c r="C18257">
        <v>10</v>
      </c>
    </row>
    <row r="18258" spans="1:3" ht="14.5" x14ac:dyDescent="0.35">
      <c r="A18258" s="104" t="s">
        <v>2178</v>
      </c>
      <c r="B18258" s="1">
        <v>44336</v>
      </c>
      <c r="C18258">
        <v>4</v>
      </c>
    </row>
    <row r="18259" spans="1:3" ht="14.5" x14ac:dyDescent="0.35">
      <c r="A18259" s="104" t="s">
        <v>1656</v>
      </c>
      <c r="B18259" s="1">
        <v>44336</v>
      </c>
      <c r="C18259">
        <v>12</v>
      </c>
    </row>
    <row r="18260" spans="1:3" ht="14.5" x14ac:dyDescent="0.35">
      <c r="A18260" s="104" t="s">
        <v>1324</v>
      </c>
      <c r="B18260" s="1">
        <v>44336</v>
      </c>
      <c r="C18260">
        <v>360</v>
      </c>
    </row>
    <row r="18261" spans="1:3" ht="14.5" x14ac:dyDescent="0.35">
      <c r="A18261" s="104" t="s">
        <v>1550</v>
      </c>
      <c r="B18261" s="1">
        <v>44336</v>
      </c>
      <c r="C18261">
        <v>1</v>
      </c>
    </row>
    <row r="18262" spans="1:3" ht="14.5" x14ac:dyDescent="0.35">
      <c r="A18262" s="104" t="s">
        <v>4390</v>
      </c>
      <c r="B18262" s="1">
        <v>44336</v>
      </c>
      <c r="C18262">
        <v>2</v>
      </c>
    </row>
    <row r="18263" spans="1:3" ht="14.5" x14ac:dyDescent="0.35">
      <c r="A18263" s="104" t="s">
        <v>1707</v>
      </c>
      <c r="B18263" s="1">
        <v>44336</v>
      </c>
      <c r="C18263">
        <v>100</v>
      </c>
    </row>
    <row r="18264" spans="1:3" ht="14.5" x14ac:dyDescent="0.35">
      <c r="A18264" s="104" t="s">
        <v>1289</v>
      </c>
      <c r="B18264" s="1">
        <v>44336</v>
      </c>
      <c r="C18264">
        <v>1000</v>
      </c>
    </row>
    <row r="18265" spans="1:3" ht="14.5" x14ac:dyDescent="0.35">
      <c r="A18265" s="104" t="s">
        <v>1339</v>
      </c>
      <c r="B18265" s="1">
        <v>44336</v>
      </c>
      <c r="C18265">
        <v>900</v>
      </c>
    </row>
    <row r="18266" spans="1:3" ht="14.5" x14ac:dyDescent="0.35">
      <c r="A18266" s="104" t="s">
        <v>2832</v>
      </c>
      <c r="B18266" s="1">
        <v>44336</v>
      </c>
      <c r="C18266">
        <v>8</v>
      </c>
    </row>
    <row r="18267" spans="1:3" ht="14.5" x14ac:dyDescent="0.35">
      <c r="A18267" s="104" t="s">
        <v>1385</v>
      </c>
      <c r="B18267" s="1">
        <v>44336</v>
      </c>
      <c r="C18267">
        <v>450</v>
      </c>
    </row>
    <row r="18268" spans="1:3" ht="14.5" x14ac:dyDescent="0.35">
      <c r="A18268" s="104" t="s">
        <v>1549</v>
      </c>
      <c r="B18268" s="1">
        <v>44336</v>
      </c>
      <c r="C18268">
        <v>100</v>
      </c>
    </row>
    <row r="18269" spans="1:3" ht="14.5" x14ac:dyDescent="0.35">
      <c r="A18269" s="104" t="s">
        <v>1549</v>
      </c>
      <c r="B18269" s="1">
        <v>44336</v>
      </c>
      <c r="C18269">
        <v>100</v>
      </c>
    </row>
    <row r="18270" spans="1:3" ht="14.5" x14ac:dyDescent="0.35">
      <c r="A18270" s="104" t="s">
        <v>1495</v>
      </c>
      <c r="B18270" s="1">
        <v>44336</v>
      </c>
      <c r="C18270">
        <v>100</v>
      </c>
    </row>
    <row r="18271" spans="1:3" ht="14.5" x14ac:dyDescent="0.35">
      <c r="A18271" s="104" t="s">
        <v>1333</v>
      </c>
      <c r="B18271" s="1">
        <v>44336</v>
      </c>
      <c r="C18271">
        <v>600</v>
      </c>
    </row>
    <row r="18272" spans="1:3" ht="14.5" x14ac:dyDescent="0.35">
      <c r="A18272" s="104" t="s">
        <v>1333</v>
      </c>
      <c r="B18272" s="1">
        <v>44336</v>
      </c>
      <c r="C18272">
        <v>200</v>
      </c>
    </row>
    <row r="18273" spans="1:3" ht="14.5" x14ac:dyDescent="0.35">
      <c r="A18273" s="104" t="s">
        <v>1279</v>
      </c>
      <c r="B18273" s="1">
        <v>44336</v>
      </c>
      <c r="C18273">
        <v>100</v>
      </c>
    </row>
    <row r="18274" spans="1:3" ht="14.5" x14ac:dyDescent="0.35">
      <c r="A18274" s="104" t="s">
        <v>2026</v>
      </c>
      <c r="B18274" s="1">
        <v>44336</v>
      </c>
      <c r="C18274">
        <v>50</v>
      </c>
    </row>
    <row r="18275" spans="1:3" ht="14.5" x14ac:dyDescent="0.35">
      <c r="A18275" s="104" t="s">
        <v>1662</v>
      </c>
      <c r="B18275" s="1">
        <v>44336</v>
      </c>
      <c r="C18275">
        <v>200</v>
      </c>
    </row>
    <row r="18276" spans="1:3" ht="14.5" x14ac:dyDescent="0.35">
      <c r="A18276" s="104" t="s">
        <v>1329</v>
      </c>
      <c r="B18276" s="1">
        <v>44336</v>
      </c>
      <c r="C18276">
        <v>300</v>
      </c>
    </row>
    <row r="18277" spans="1:3" ht="14.5" x14ac:dyDescent="0.35">
      <c r="A18277" s="104" t="s">
        <v>1977</v>
      </c>
      <c r="B18277" s="1">
        <v>44336</v>
      </c>
      <c r="C18277">
        <v>50</v>
      </c>
    </row>
    <row r="18278" spans="1:3" ht="14.5" x14ac:dyDescent="0.35">
      <c r="A18278" s="104" t="s">
        <v>1648</v>
      </c>
      <c r="B18278" s="1">
        <v>44336</v>
      </c>
      <c r="C18278">
        <v>100</v>
      </c>
    </row>
    <row r="18279" spans="1:3" ht="14.5" x14ac:dyDescent="0.35">
      <c r="A18279" s="104" t="s">
        <v>1383</v>
      </c>
      <c r="B18279" s="1">
        <v>44336</v>
      </c>
      <c r="C18279">
        <v>100</v>
      </c>
    </row>
    <row r="18280" spans="1:3" ht="14.5" x14ac:dyDescent="0.35">
      <c r="A18280" s="104" t="s">
        <v>2524</v>
      </c>
      <c r="B18280" s="1">
        <v>44336</v>
      </c>
      <c r="C18280">
        <v>100</v>
      </c>
    </row>
    <row r="18281" spans="1:3" ht="14.5" x14ac:dyDescent="0.35">
      <c r="A18281" s="104" t="s">
        <v>1299</v>
      </c>
      <c r="B18281" s="1">
        <v>44336</v>
      </c>
      <c r="C18281">
        <v>600</v>
      </c>
    </row>
    <row r="18282" spans="1:3" ht="14.5" x14ac:dyDescent="0.35">
      <c r="A18282" s="104" t="s">
        <v>2977</v>
      </c>
      <c r="B18282" s="1">
        <v>44336</v>
      </c>
      <c r="C18282">
        <v>7</v>
      </c>
    </row>
    <row r="18283" spans="1:3" ht="14.5" x14ac:dyDescent="0.35">
      <c r="A18283" s="104" t="s">
        <v>1361</v>
      </c>
      <c r="B18283" s="1">
        <v>44336</v>
      </c>
      <c r="C18283">
        <v>200</v>
      </c>
    </row>
    <row r="18284" spans="1:3" ht="14.5" x14ac:dyDescent="0.35">
      <c r="A18284" s="104" t="s">
        <v>4065</v>
      </c>
      <c r="B18284" s="1">
        <v>44336</v>
      </c>
      <c r="C18284">
        <v>1</v>
      </c>
    </row>
    <row r="18285" spans="1:3" ht="14.5" x14ac:dyDescent="0.35">
      <c r="A18285" s="104" t="s">
        <v>1441</v>
      </c>
      <c r="B18285" s="1">
        <v>44336</v>
      </c>
      <c r="C18285">
        <v>200</v>
      </c>
    </row>
    <row r="18286" spans="1:3" ht="14.5" x14ac:dyDescent="0.35">
      <c r="A18286" s="104" t="s">
        <v>4391</v>
      </c>
      <c r="B18286" s="1">
        <v>44336</v>
      </c>
      <c r="C18286">
        <v>40</v>
      </c>
    </row>
    <row r="18287" spans="1:3" ht="14.5" x14ac:dyDescent="0.35">
      <c r="A18287" s="104" t="s">
        <v>1283</v>
      </c>
      <c r="B18287" s="1">
        <v>44336</v>
      </c>
      <c r="C18287">
        <v>2100</v>
      </c>
    </row>
    <row r="18288" spans="1:3" ht="14.5" x14ac:dyDescent="0.35">
      <c r="A18288" s="104" t="s">
        <v>1283</v>
      </c>
      <c r="B18288" s="1">
        <v>44336</v>
      </c>
      <c r="C18288">
        <v>2800</v>
      </c>
    </row>
    <row r="18289" spans="1:3" ht="14.5" x14ac:dyDescent="0.35">
      <c r="A18289" s="104" t="s">
        <v>978</v>
      </c>
      <c r="B18289" s="1">
        <v>44336</v>
      </c>
      <c r="C18289">
        <v>7</v>
      </c>
    </row>
    <row r="18290" spans="1:3" ht="14.5" x14ac:dyDescent="0.35">
      <c r="A18290" s="104" t="s">
        <v>1602</v>
      </c>
      <c r="B18290" s="1">
        <v>44336</v>
      </c>
      <c r="C18290">
        <v>100</v>
      </c>
    </row>
    <row r="18291" spans="1:3" ht="14.5" x14ac:dyDescent="0.35">
      <c r="A18291" s="104" t="s">
        <v>1851</v>
      </c>
      <c r="B18291" s="1">
        <v>44336</v>
      </c>
      <c r="C18291">
        <v>100</v>
      </c>
    </row>
    <row r="18292" spans="1:3" ht="14.5" x14ac:dyDescent="0.35">
      <c r="A18292" s="104" t="s">
        <v>4069</v>
      </c>
      <c r="B18292" s="1">
        <v>44336</v>
      </c>
      <c r="C18292">
        <v>4</v>
      </c>
    </row>
    <row r="18293" spans="1:3" ht="14.5" x14ac:dyDescent="0.35">
      <c r="A18293" s="104" t="s">
        <v>4069</v>
      </c>
      <c r="B18293" s="1">
        <v>44336</v>
      </c>
      <c r="C18293">
        <v>6</v>
      </c>
    </row>
    <row r="18294" spans="1:3" ht="14.5" x14ac:dyDescent="0.35">
      <c r="A18294" s="104" t="s">
        <v>4392</v>
      </c>
      <c r="B18294" s="1">
        <v>44336</v>
      </c>
      <c r="C18294">
        <v>50</v>
      </c>
    </row>
    <row r="18295" spans="1:3" ht="14.5" x14ac:dyDescent="0.35">
      <c r="A18295" s="104" t="s">
        <v>2266</v>
      </c>
      <c r="B18295" s="1">
        <v>44336</v>
      </c>
      <c r="C18295">
        <v>40</v>
      </c>
    </row>
    <row r="18296" spans="1:3" ht="14.5" x14ac:dyDescent="0.35">
      <c r="A18296" s="104" t="s">
        <v>3647</v>
      </c>
      <c r="B18296" s="1">
        <v>44336</v>
      </c>
      <c r="C18296">
        <v>8</v>
      </c>
    </row>
    <row r="18297" spans="1:3" ht="14.5" x14ac:dyDescent="0.35">
      <c r="A18297" s="104" t="s">
        <v>2475</v>
      </c>
      <c r="B18297" s="1">
        <v>44336</v>
      </c>
      <c r="C18297">
        <v>20</v>
      </c>
    </row>
    <row r="18298" spans="1:3" ht="14.5" x14ac:dyDescent="0.35">
      <c r="A18298" s="104" t="s">
        <v>4209</v>
      </c>
      <c r="B18298" s="1">
        <v>44336</v>
      </c>
      <c r="C18298">
        <v>16</v>
      </c>
    </row>
    <row r="18299" spans="1:3" ht="14.5" x14ac:dyDescent="0.35">
      <c r="A18299" s="104" t="s">
        <v>3774</v>
      </c>
      <c r="B18299" s="1">
        <v>44336</v>
      </c>
      <c r="C18299">
        <v>4</v>
      </c>
    </row>
    <row r="18300" spans="1:3" ht="14.5" x14ac:dyDescent="0.35">
      <c r="A18300" s="104" t="s">
        <v>3322</v>
      </c>
      <c r="B18300" s="1">
        <v>44336</v>
      </c>
      <c r="C18300">
        <v>2</v>
      </c>
    </row>
    <row r="18301" spans="1:3" ht="14.5" x14ac:dyDescent="0.35">
      <c r="A18301" s="104" t="s">
        <v>3564</v>
      </c>
      <c r="B18301" s="1">
        <v>44336</v>
      </c>
      <c r="C18301">
        <v>2</v>
      </c>
    </row>
    <row r="18302" spans="1:3" ht="14.5" x14ac:dyDescent="0.35">
      <c r="A18302" s="104" t="s">
        <v>3611</v>
      </c>
      <c r="B18302" s="1">
        <v>44336</v>
      </c>
      <c r="C18302">
        <v>1</v>
      </c>
    </row>
    <row r="18303" spans="1:3" ht="14.5" x14ac:dyDescent="0.35">
      <c r="A18303" s="104" t="s">
        <v>3929</v>
      </c>
      <c r="B18303" s="1">
        <v>44336</v>
      </c>
      <c r="C18303">
        <v>1</v>
      </c>
    </row>
    <row r="18304" spans="1:3" ht="14.5" x14ac:dyDescent="0.35">
      <c r="A18304" s="104" t="s">
        <v>2210</v>
      </c>
      <c r="B18304" s="1">
        <v>44336</v>
      </c>
      <c r="C18304">
        <v>1</v>
      </c>
    </row>
    <row r="18305" spans="1:3" ht="14.5" x14ac:dyDescent="0.35">
      <c r="A18305" s="105" t="s">
        <v>73</v>
      </c>
      <c r="B18305" s="1">
        <v>44336</v>
      </c>
      <c r="C18305">
        <v>18</v>
      </c>
    </row>
    <row r="18306" spans="1:3" ht="14.5" x14ac:dyDescent="0.35">
      <c r="A18306" s="104" t="s">
        <v>3673</v>
      </c>
      <c r="B18306" s="1">
        <v>44336</v>
      </c>
      <c r="C18306">
        <v>1</v>
      </c>
    </row>
    <row r="18307" spans="1:3" ht="14.5" x14ac:dyDescent="0.35">
      <c r="A18307" s="104" t="s">
        <v>2174</v>
      </c>
      <c r="B18307" s="1">
        <v>44336</v>
      </c>
      <c r="C18307">
        <v>2</v>
      </c>
    </row>
    <row r="18308" spans="1:3" ht="14.5" x14ac:dyDescent="0.35">
      <c r="A18308" s="104" t="s">
        <v>3055</v>
      </c>
      <c r="B18308" s="1">
        <v>44336</v>
      </c>
      <c r="C18308">
        <v>2</v>
      </c>
    </row>
    <row r="18309" spans="1:3" ht="14.5" x14ac:dyDescent="0.35">
      <c r="A18309" s="104" t="s">
        <v>4393</v>
      </c>
      <c r="B18309" s="1">
        <v>44336</v>
      </c>
      <c r="C18309">
        <v>1</v>
      </c>
    </row>
    <row r="18310" spans="1:3" ht="14.5" x14ac:dyDescent="0.35">
      <c r="A18310" s="104" t="s">
        <v>4394</v>
      </c>
      <c r="B18310" s="1">
        <v>44336</v>
      </c>
      <c r="C18310">
        <v>1</v>
      </c>
    </row>
    <row r="18311" spans="1:3" ht="14.5" x14ac:dyDescent="0.35">
      <c r="A18311" s="104" t="s">
        <v>2683</v>
      </c>
      <c r="B18311" s="1">
        <v>44336</v>
      </c>
      <c r="C18311">
        <v>1</v>
      </c>
    </row>
    <row r="18312" spans="1:3" ht="14.5" x14ac:dyDescent="0.35">
      <c r="A18312" s="104" t="s">
        <v>1843</v>
      </c>
      <c r="B18312" s="1">
        <v>44336</v>
      </c>
      <c r="C18312">
        <v>1</v>
      </c>
    </row>
    <row r="18313" spans="1:3" ht="14.5" x14ac:dyDescent="0.35">
      <c r="A18313" s="105" t="s">
        <v>360</v>
      </c>
      <c r="B18313" s="1">
        <v>44337</v>
      </c>
      <c r="C18313">
        <v>1</v>
      </c>
    </row>
    <row r="18314" spans="1:3" ht="14.5" x14ac:dyDescent="0.35">
      <c r="A18314" s="105" t="s">
        <v>450</v>
      </c>
      <c r="B18314" s="1">
        <v>44337</v>
      </c>
      <c r="C18314">
        <v>1</v>
      </c>
    </row>
    <row r="18315" spans="1:3" ht="14.5" x14ac:dyDescent="0.35">
      <c r="A18315" s="104" t="s">
        <v>2030</v>
      </c>
      <c r="B18315" s="1">
        <v>44337</v>
      </c>
      <c r="C18315">
        <v>4</v>
      </c>
    </row>
    <row r="18316" spans="1:3" ht="14.5" x14ac:dyDescent="0.35">
      <c r="A18316" s="104" t="s">
        <v>1677</v>
      </c>
      <c r="B18316" s="1">
        <v>44337</v>
      </c>
      <c r="C18316">
        <v>50</v>
      </c>
    </row>
    <row r="18317" spans="1:3" ht="14.5" x14ac:dyDescent="0.35">
      <c r="A18317" s="104" t="s">
        <v>3395</v>
      </c>
      <c r="B18317" s="1">
        <v>44337</v>
      </c>
      <c r="C18317">
        <v>4</v>
      </c>
    </row>
    <row r="18318" spans="1:3" ht="14.5" x14ac:dyDescent="0.35">
      <c r="A18318" s="104" t="s">
        <v>3392</v>
      </c>
      <c r="B18318" s="1">
        <v>44337</v>
      </c>
      <c r="C18318">
        <v>1</v>
      </c>
    </row>
    <row r="18319" spans="1:3" ht="14.5" x14ac:dyDescent="0.35">
      <c r="A18319" s="104" t="s">
        <v>3393</v>
      </c>
      <c r="B18319" s="1">
        <v>44337</v>
      </c>
      <c r="C18319">
        <v>3</v>
      </c>
    </row>
    <row r="18320" spans="1:3" ht="14.5" x14ac:dyDescent="0.35">
      <c r="A18320" s="104" t="s">
        <v>4202</v>
      </c>
      <c r="B18320" s="1">
        <v>44337</v>
      </c>
      <c r="C18320">
        <v>25</v>
      </c>
    </row>
    <row r="18321" spans="1:3" ht="14.5" x14ac:dyDescent="0.35">
      <c r="A18321" s="104" t="s">
        <v>1537</v>
      </c>
      <c r="B18321" s="1">
        <v>44337</v>
      </c>
      <c r="C18321">
        <v>100</v>
      </c>
    </row>
    <row r="18322" spans="1:3" ht="14.5" x14ac:dyDescent="0.35">
      <c r="A18322" s="104" t="s">
        <v>2056</v>
      </c>
      <c r="B18322" s="1">
        <v>44337</v>
      </c>
      <c r="C18322">
        <v>4</v>
      </c>
    </row>
    <row r="18323" spans="1:3" ht="14.5" x14ac:dyDescent="0.35">
      <c r="A18323" s="104" t="s">
        <v>3767</v>
      </c>
      <c r="B18323" s="1">
        <v>44337</v>
      </c>
      <c r="C18323">
        <v>4</v>
      </c>
    </row>
    <row r="18324" spans="1:3" ht="14.5" x14ac:dyDescent="0.35">
      <c r="A18324" s="104" t="s">
        <v>1862</v>
      </c>
      <c r="B18324" s="1">
        <v>44337</v>
      </c>
      <c r="C18324">
        <v>12</v>
      </c>
    </row>
    <row r="18325" spans="1:3" ht="14.5" x14ac:dyDescent="0.35">
      <c r="A18325" s="104" t="s">
        <v>1863</v>
      </c>
      <c r="B18325" s="1">
        <v>44337</v>
      </c>
      <c r="C18325">
        <v>32</v>
      </c>
    </row>
    <row r="18326" spans="1:3" ht="14.5" x14ac:dyDescent="0.35">
      <c r="A18326" s="104" t="s">
        <v>1566</v>
      </c>
      <c r="B18326" s="1">
        <v>44337</v>
      </c>
      <c r="C18326">
        <v>4</v>
      </c>
    </row>
    <row r="18327" spans="1:3" ht="14.5" x14ac:dyDescent="0.35">
      <c r="A18327" s="104" t="s">
        <v>1821</v>
      </c>
      <c r="B18327" s="1">
        <v>44337</v>
      </c>
      <c r="C18327">
        <v>32</v>
      </c>
    </row>
    <row r="18328" spans="1:3" ht="14.5" x14ac:dyDescent="0.35">
      <c r="A18328" s="104" t="s">
        <v>1461</v>
      </c>
      <c r="B18328" s="1">
        <v>44337</v>
      </c>
      <c r="C18328">
        <v>24</v>
      </c>
    </row>
    <row r="18329" spans="1:3" ht="14.5" x14ac:dyDescent="0.35">
      <c r="A18329" s="104" t="s">
        <v>1580</v>
      </c>
      <c r="B18329" s="1">
        <v>44337</v>
      </c>
      <c r="C18329">
        <v>4</v>
      </c>
    </row>
    <row r="18330" spans="1:3" ht="14.5" x14ac:dyDescent="0.35">
      <c r="A18330" s="104" t="s">
        <v>1580</v>
      </c>
      <c r="B18330" s="1">
        <v>44337</v>
      </c>
      <c r="C18330">
        <v>4</v>
      </c>
    </row>
    <row r="18331" spans="1:3" ht="14.5" x14ac:dyDescent="0.35">
      <c r="A18331" s="104" t="s">
        <v>1580</v>
      </c>
      <c r="B18331" s="1">
        <v>44337</v>
      </c>
      <c r="C18331">
        <v>2</v>
      </c>
    </row>
    <row r="18332" spans="1:3" ht="14.5" x14ac:dyDescent="0.35">
      <c r="A18332" s="104" t="s">
        <v>1482</v>
      </c>
      <c r="B18332" s="1">
        <v>44337</v>
      </c>
      <c r="C18332">
        <v>1</v>
      </c>
    </row>
    <row r="18333" spans="1:3" ht="14.5" x14ac:dyDescent="0.35">
      <c r="A18333" s="104" t="s">
        <v>3269</v>
      </c>
      <c r="B18333" s="1">
        <v>44337</v>
      </c>
      <c r="C18333">
        <v>1</v>
      </c>
    </row>
    <row r="18334" spans="1:3" ht="14.5" x14ac:dyDescent="0.35">
      <c r="A18334" s="104" t="s">
        <v>3243</v>
      </c>
      <c r="B18334" s="1">
        <v>44337</v>
      </c>
      <c r="C18334">
        <v>1</v>
      </c>
    </row>
    <row r="18335" spans="1:3" ht="14.5" x14ac:dyDescent="0.35">
      <c r="A18335" s="104" t="s">
        <v>3459</v>
      </c>
      <c r="B18335" s="1">
        <v>44337</v>
      </c>
      <c r="C18335">
        <v>1</v>
      </c>
    </row>
    <row r="18336" spans="1:3" ht="14.5" x14ac:dyDescent="0.35">
      <c r="A18336" s="104" t="s">
        <v>2612</v>
      </c>
      <c r="B18336" s="1">
        <v>44337</v>
      </c>
      <c r="C18336">
        <v>1</v>
      </c>
    </row>
    <row r="18337" spans="1:3" ht="14.5" x14ac:dyDescent="0.35">
      <c r="A18337" s="104" t="s">
        <v>2612</v>
      </c>
      <c r="B18337" s="1">
        <v>44337</v>
      </c>
      <c r="C18337">
        <v>1</v>
      </c>
    </row>
    <row r="18338" spans="1:3" ht="14.5" x14ac:dyDescent="0.35">
      <c r="A18338" s="104" t="s">
        <v>2730</v>
      </c>
      <c r="B18338" s="1">
        <v>44337</v>
      </c>
      <c r="C18338">
        <v>2</v>
      </c>
    </row>
    <row r="18339" spans="1:3" ht="14.5" x14ac:dyDescent="0.35">
      <c r="A18339" s="104" t="s">
        <v>2541</v>
      </c>
      <c r="B18339" s="1">
        <v>44337</v>
      </c>
      <c r="C18339">
        <v>2</v>
      </c>
    </row>
    <row r="18340" spans="1:3" ht="14.5" x14ac:dyDescent="0.35">
      <c r="A18340" s="104" t="s">
        <v>2541</v>
      </c>
      <c r="B18340" s="1">
        <v>44337</v>
      </c>
      <c r="C18340">
        <v>6</v>
      </c>
    </row>
    <row r="18341" spans="1:3" ht="14.5" x14ac:dyDescent="0.35">
      <c r="A18341" s="104" t="s">
        <v>2541</v>
      </c>
      <c r="B18341" s="1">
        <v>44337</v>
      </c>
      <c r="C18341">
        <v>4</v>
      </c>
    </row>
    <row r="18342" spans="1:3" ht="14.5" x14ac:dyDescent="0.35">
      <c r="A18342" s="104" t="s">
        <v>4339</v>
      </c>
      <c r="B18342" s="1">
        <v>44337</v>
      </c>
      <c r="C18342">
        <v>2</v>
      </c>
    </row>
    <row r="18343" spans="1:3" ht="14.5" x14ac:dyDescent="0.35">
      <c r="A18343" s="104" t="s">
        <v>3139</v>
      </c>
      <c r="B18343" s="1">
        <v>44337</v>
      </c>
      <c r="C18343">
        <v>2</v>
      </c>
    </row>
    <row r="18344" spans="1:3" ht="14.5" x14ac:dyDescent="0.35">
      <c r="A18344" s="104" t="s">
        <v>1860</v>
      </c>
      <c r="B18344" s="1">
        <v>44337</v>
      </c>
      <c r="C18344">
        <v>240</v>
      </c>
    </row>
    <row r="18345" spans="1:3" ht="14.5" x14ac:dyDescent="0.35">
      <c r="A18345" s="104" t="s">
        <v>976</v>
      </c>
      <c r="B18345" s="1">
        <v>44337</v>
      </c>
      <c r="C18345">
        <v>3</v>
      </c>
    </row>
    <row r="18346" spans="1:3" ht="14.5" x14ac:dyDescent="0.35">
      <c r="A18346" s="104" t="s">
        <v>976</v>
      </c>
      <c r="B18346" s="1">
        <v>44337</v>
      </c>
      <c r="C18346">
        <v>17</v>
      </c>
    </row>
    <row r="18347" spans="1:3" ht="14.5" x14ac:dyDescent="0.35">
      <c r="A18347" s="104" t="s">
        <v>4395</v>
      </c>
      <c r="B18347" s="1">
        <v>44337</v>
      </c>
      <c r="C18347">
        <v>2</v>
      </c>
    </row>
    <row r="18348" spans="1:3" ht="14.5" x14ac:dyDescent="0.35">
      <c r="A18348" s="104" t="s">
        <v>3621</v>
      </c>
      <c r="B18348" s="1">
        <v>44337</v>
      </c>
      <c r="C18348">
        <v>5</v>
      </c>
    </row>
    <row r="18349" spans="1:3" ht="14.5" x14ac:dyDescent="0.35">
      <c r="A18349" s="104" t="s">
        <v>2548</v>
      </c>
      <c r="B18349" s="1">
        <v>44337</v>
      </c>
      <c r="C18349">
        <v>32</v>
      </c>
    </row>
    <row r="18350" spans="1:3" ht="14.5" x14ac:dyDescent="0.35">
      <c r="A18350" s="104" t="s">
        <v>4110</v>
      </c>
      <c r="B18350" s="1">
        <v>44337</v>
      </c>
      <c r="C18350">
        <v>8</v>
      </c>
    </row>
    <row r="18351" spans="1:3" ht="14.5" x14ac:dyDescent="0.35">
      <c r="A18351" s="104" t="s">
        <v>4110</v>
      </c>
      <c r="B18351" s="1">
        <v>44337</v>
      </c>
      <c r="C18351">
        <v>24</v>
      </c>
    </row>
    <row r="18352" spans="1:3" ht="14.5" x14ac:dyDescent="0.35">
      <c r="A18352" s="104" t="s">
        <v>2294</v>
      </c>
      <c r="B18352" s="1">
        <v>44337</v>
      </c>
      <c r="C18352">
        <v>32</v>
      </c>
    </row>
    <row r="18353" spans="1:3" ht="14.5" x14ac:dyDescent="0.35">
      <c r="A18353" s="104" t="s">
        <v>4396</v>
      </c>
      <c r="B18353" s="1">
        <v>44337</v>
      </c>
      <c r="C18353">
        <v>6</v>
      </c>
    </row>
    <row r="18354" spans="1:3" ht="14.5" x14ac:dyDescent="0.35">
      <c r="A18354" s="104" t="s">
        <v>4396</v>
      </c>
      <c r="B18354" s="1">
        <v>44337</v>
      </c>
      <c r="C18354">
        <v>2</v>
      </c>
    </row>
    <row r="18355" spans="1:3" ht="14.5" x14ac:dyDescent="0.35">
      <c r="A18355" s="104" t="s">
        <v>2221</v>
      </c>
      <c r="B18355" s="1">
        <v>44337</v>
      </c>
      <c r="C18355">
        <v>16</v>
      </c>
    </row>
    <row r="18356" spans="1:3" ht="14.5" x14ac:dyDescent="0.35">
      <c r="A18356" s="104" t="s">
        <v>2062</v>
      </c>
      <c r="B18356" s="1">
        <v>44337</v>
      </c>
      <c r="C18356">
        <v>16</v>
      </c>
    </row>
    <row r="18357" spans="1:3" ht="14.5" x14ac:dyDescent="0.35">
      <c r="A18357" s="104" t="s">
        <v>1586</v>
      </c>
      <c r="B18357" s="1">
        <v>44337</v>
      </c>
      <c r="C18357">
        <v>16</v>
      </c>
    </row>
    <row r="18358" spans="1:3" ht="14.5" x14ac:dyDescent="0.35">
      <c r="A18358" s="104" t="s">
        <v>1547</v>
      </c>
      <c r="B18358" s="1">
        <v>44337</v>
      </c>
      <c r="C18358">
        <v>40</v>
      </c>
    </row>
    <row r="18359" spans="1:3" ht="14.5" x14ac:dyDescent="0.35">
      <c r="A18359" s="104" t="s">
        <v>2763</v>
      </c>
      <c r="B18359" s="1">
        <v>44337</v>
      </c>
      <c r="C18359">
        <v>2</v>
      </c>
    </row>
    <row r="18360" spans="1:3" ht="14.5" x14ac:dyDescent="0.35">
      <c r="A18360" s="104" t="s">
        <v>3855</v>
      </c>
      <c r="B18360" s="1">
        <v>44337</v>
      </c>
      <c r="C18360">
        <v>24</v>
      </c>
    </row>
    <row r="18361" spans="1:3" ht="14.5" x14ac:dyDescent="0.35">
      <c r="A18361" s="104" t="s">
        <v>3866</v>
      </c>
      <c r="B18361" s="1">
        <v>44337</v>
      </c>
      <c r="C18361">
        <v>7</v>
      </c>
    </row>
    <row r="18362" spans="1:3" ht="14.5" x14ac:dyDescent="0.35">
      <c r="A18362" s="104" t="s">
        <v>212</v>
      </c>
      <c r="B18362" s="1">
        <v>44337</v>
      </c>
      <c r="C18362">
        <v>5</v>
      </c>
    </row>
    <row r="18363" spans="1:3" ht="14.5" x14ac:dyDescent="0.35">
      <c r="A18363" s="104" t="s">
        <v>214</v>
      </c>
      <c r="B18363" s="1">
        <v>44337</v>
      </c>
      <c r="C18363">
        <v>2</v>
      </c>
    </row>
    <row r="18364" spans="1:3" ht="14.5" x14ac:dyDescent="0.35">
      <c r="A18364" s="104" t="s">
        <v>1580</v>
      </c>
      <c r="B18364" s="1">
        <v>44337</v>
      </c>
      <c r="C18364">
        <v>10</v>
      </c>
    </row>
    <row r="18365" spans="1:3" ht="14.5" x14ac:dyDescent="0.35">
      <c r="A18365" s="104" t="s">
        <v>1503</v>
      </c>
      <c r="B18365" s="1">
        <v>44337</v>
      </c>
      <c r="C18365">
        <v>50</v>
      </c>
    </row>
    <row r="18366" spans="1:3" ht="14.5" x14ac:dyDescent="0.35">
      <c r="A18366" s="104" t="s">
        <v>1503</v>
      </c>
      <c r="B18366" s="1">
        <v>44337</v>
      </c>
      <c r="C18366">
        <v>50</v>
      </c>
    </row>
    <row r="18367" spans="1:3" ht="14.5" x14ac:dyDescent="0.35">
      <c r="A18367" s="104" t="s">
        <v>2214</v>
      </c>
      <c r="B18367" s="1">
        <v>44340</v>
      </c>
      <c r="C18367">
        <v>3</v>
      </c>
    </row>
    <row r="18368" spans="1:3" ht="14.5" x14ac:dyDescent="0.35">
      <c r="A18368" s="104" t="s">
        <v>1565</v>
      </c>
      <c r="B18368" s="1">
        <v>44340</v>
      </c>
      <c r="C18368">
        <v>300</v>
      </c>
    </row>
    <row r="18369" spans="1:3" ht="14.5" x14ac:dyDescent="0.35">
      <c r="A18369" s="104" t="s">
        <v>1459</v>
      </c>
      <c r="B18369" s="1">
        <v>44340</v>
      </c>
      <c r="C18369">
        <v>8</v>
      </c>
    </row>
    <row r="18370" spans="1:3" ht="14.5" x14ac:dyDescent="0.35">
      <c r="A18370" s="104" t="s">
        <v>1356</v>
      </c>
      <c r="B18370" s="1">
        <v>44340</v>
      </c>
      <c r="C18370">
        <v>56</v>
      </c>
    </row>
    <row r="18371" spans="1:3" ht="14.5" x14ac:dyDescent="0.35">
      <c r="A18371" s="104" t="s">
        <v>1358</v>
      </c>
      <c r="B18371" s="1">
        <v>44340</v>
      </c>
      <c r="C18371">
        <v>12</v>
      </c>
    </row>
    <row r="18372" spans="1:3" ht="14.5" x14ac:dyDescent="0.35">
      <c r="A18372" s="104" t="s">
        <v>1362</v>
      </c>
      <c r="B18372" s="1">
        <v>44340</v>
      </c>
      <c r="C18372">
        <v>20</v>
      </c>
    </row>
    <row r="18373" spans="1:3" ht="14.5" x14ac:dyDescent="0.35">
      <c r="A18373" s="104" t="s">
        <v>178</v>
      </c>
      <c r="B18373" s="1">
        <v>44340</v>
      </c>
      <c r="C18373">
        <v>12</v>
      </c>
    </row>
    <row r="18374" spans="1:3" ht="14.5" x14ac:dyDescent="0.35">
      <c r="A18374" s="104" t="s">
        <v>1565</v>
      </c>
      <c r="B18374" s="1">
        <v>44340</v>
      </c>
      <c r="C18374">
        <v>200</v>
      </c>
    </row>
    <row r="18375" spans="1:3" ht="14.5" x14ac:dyDescent="0.35">
      <c r="A18375" s="104" t="s">
        <v>60</v>
      </c>
      <c r="B18375" s="1">
        <v>44340</v>
      </c>
      <c r="C18375">
        <v>1</v>
      </c>
    </row>
    <row r="18376" spans="1:3" ht="14.5" x14ac:dyDescent="0.35">
      <c r="A18376" s="104" t="s">
        <v>1459</v>
      </c>
      <c r="B18376" s="1">
        <v>44340</v>
      </c>
      <c r="C18376">
        <v>16</v>
      </c>
    </row>
    <row r="18377" spans="1:3" ht="14.5" x14ac:dyDescent="0.35">
      <c r="A18377" s="104" t="s">
        <v>2042</v>
      </c>
      <c r="B18377" s="1">
        <v>44340</v>
      </c>
      <c r="C18377">
        <v>5</v>
      </c>
    </row>
    <row r="18378" spans="1:3" ht="14.5" x14ac:dyDescent="0.35">
      <c r="A18378" s="104" t="s">
        <v>1807</v>
      </c>
      <c r="B18378" s="1">
        <v>44340</v>
      </c>
      <c r="C18378">
        <v>60</v>
      </c>
    </row>
    <row r="18379" spans="1:3" ht="14.5" x14ac:dyDescent="0.35">
      <c r="A18379" s="104" t="s">
        <v>10</v>
      </c>
      <c r="B18379" s="1">
        <v>44340</v>
      </c>
      <c r="C18379">
        <v>1</v>
      </c>
    </row>
    <row r="18380" spans="1:3" ht="14.5" x14ac:dyDescent="0.35">
      <c r="A18380" s="104" t="s">
        <v>3553</v>
      </c>
      <c r="B18380" s="1">
        <v>44340</v>
      </c>
      <c r="C18380">
        <v>4</v>
      </c>
    </row>
    <row r="18381" spans="1:3" ht="14.5" x14ac:dyDescent="0.35">
      <c r="A18381" s="105" t="s">
        <v>154</v>
      </c>
      <c r="B18381" s="1">
        <v>44340</v>
      </c>
      <c r="C18381">
        <v>3</v>
      </c>
    </row>
    <row r="18382" spans="1:3" ht="14.5" x14ac:dyDescent="0.35">
      <c r="A18382" s="105" t="s">
        <v>156</v>
      </c>
      <c r="B18382" s="1">
        <v>44340</v>
      </c>
      <c r="C18382">
        <v>3</v>
      </c>
    </row>
    <row r="18383" spans="1:3" ht="14.5" x14ac:dyDescent="0.35">
      <c r="A18383" s="104" t="s">
        <v>4397</v>
      </c>
      <c r="B18383" s="1">
        <v>44340</v>
      </c>
      <c r="C18383">
        <v>1</v>
      </c>
    </row>
    <row r="18384" spans="1:3" ht="14.5" x14ac:dyDescent="0.35">
      <c r="A18384" s="104" t="s">
        <v>428</v>
      </c>
      <c r="B18384" s="1">
        <v>44340</v>
      </c>
      <c r="C18384">
        <v>100</v>
      </c>
    </row>
    <row r="18385" spans="1:3" ht="14.5" x14ac:dyDescent="0.35">
      <c r="A18385" s="104" t="s">
        <v>429</v>
      </c>
      <c r="B18385" s="1">
        <v>44340</v>
      </c>
      <c r="C18385">
        <v>100</v>
      </c>
    </row>
    <row r="18386" spans="1:3" ht="14.5" x14ac:dyDescent="0.35">
      <c r="A18386" s="104" t="s">
        <v>2854</v>
      </c>
      <c r="B18386" s="1">
        <v>44340</v>
      </c>
      <c r="C18386">
        <v>6</v>
      </c>
    </row>
    <row r="18387" spans="1:3" ht="14.5" x14ac:dyDescent="0.35">
      <c r="A18387" s="104" t="s">
        <v>430</v>
      </c>
      <c r="B18387" s="1">
        <v>44340</v>
      </c>
      <c r="C18387">
        <v>2</v>
      </c>
    </row>
    <row r="18388" spans="1:3" ht="14.5" x14ac:dyDescent="0.35">
      <c r="A18388" s="104" t="s">
        <v>2236</v>
      </c>
      <c r="B18388" s="1">
        <v>44340</v>
      </c>
      <c r="C18388">
        <v>3</v>
      </c>
    </row>
    <row r="18389" spans="1:3" ht="14.5" x14ac:dyDescent="0.35">
      <c r="A18389" s="104" t="s">
        <v>1374</v>
      </c>
      <c r="B18389" s="1">
        <v>44340</v>
      </c>
      <c r="C18389">
        <v>75</v>
      </c>
    </row>
    <row r="18390" spans="1:3" ht="14.5" x14ac:dyDescent="0.35">
      <c r="A18390" s="104" t="s">
        <v>1374</v>
      </c>
      <c r="B18390" s="1">
        <v>44340</v>
      </c>
      <c r="C18390">
        <v>250</v>
      </c>
    </row>
    <row r="18391" spans="1:3" ht="14.5" x14ac:dyDescent="0.35">
      <c r="A18391" s="104" t="s">
        <v>4227</v>
      </c>
      <c r="B18391" s="1">
        <v>44340</v>
      </c>
      <c r="C18391">
        <v>2</v>
      </c>
    </row>
    <row r="18392" spans="1:3" ht="14.5" x14ac:dyDescent="0.35">
      <c r="A18392" s="104" t="s">
        <v>4247</v>
      </c>
      <c r="B18392" s="1">
        <v>44340</v>
      </c>
      <c r="C18392">
        <v>2</v>
      </c>
    </row>
    <row r="18393" spans="1:3" ht="14.5" x14ac:dyDescent="0.35">
      <c r="A18393" s="104" t="s">
        <v>2303</v>
      </c>
      <c r="B18393" s="1">
        <v>44340</v>
      </c>
      <c r="C18393">
        <v>5</v>
      </c>
    </row>
    <row r="18394" spans="1:3" ht="14.5" x14ac:dyDescent="0.35">
      <c r="A18394" s="104" t="s">
        <v>2303</v>
      </c>
      <c r="B18394" s="1">
        <v>44340</v>
      </c>
      <c r="C18394">
        <v>3</v>
      </c>
    </row>
    <row r="18395" spans="1:3" ht="14.5" x14ac:dyDescent="0.35">
      <c r="A18395" s="104" t="s">
        <v>3408</v>
      </c>
      <c r="B18395" s="1">
        <v>44340</v>
      </c>
      <c r="C18395">
        <v>3</v>
      </c>
    </row>
    <row r="18396" spans="1:3" ht="14.5" x14ac:dyDescent="0.35">
      <c r="A18396" s="104" t="s">
        <v>2368</v>
      </c>
      <c r="B18396" s="1">
        <v>44340</v>
      </c>
      <c r="C18396">
        <v>2</v>
      </c>
    </row>
    <row r="18397" spans="1:3" ht="14.5" x14ac:dyDescent="0.35">
      <c r="A18397" s="104" t="s">
        <v>3839</v>
      </c>
      <c r="B18397" s="1">
        <v>44340</v>
      </c>
      <c r="C18397">
        <v>1</v>
      </c>
    </row>
    <row r="18398" spans="1:3" ht="14.5" x14ac:dyDescent="0.35">
      <c r="A18398" s="104" t="s">
        <v>3322</v>
      </c>
      <c r="B18398" s="1">
        <v>44340</v>
      </c>
      <c r="C18398">
        <v>1</v>
      </c>
    </row>
    <row r="18399" spans="1:3" ht="14.5" x14ac:dyDescent="0.35">
      <c r="A18399" s="104" t="s">
        <v>111</v>
      </c>
      <c r="B18399" s="1">
        <v>44340</v>
      </c>
      <c r="C18399">
        <v>6</v>
      </c>
    </row>
    <row r="18400" spans="1:3" ht="14.5" x14ac:dyDescent="0.35">
      <c r="A18400" s="104" t="s">
        <v>2228</v>
      </c>
      <c r="B18400" s="1">
        <v>44340</v>
      </c>
      <c r="C18400">
        <v>4</v>
      </c>
    </row>
    <row r="18401" spans="1:3" ht="14.5" x14ac:dyDescent="0.35">
      <c r="A18401" s="104" t="s">
        <v>431</v>
      </c>
      <c r="B18401" s="1">
        <v>44340</v>
      </c>
      <c r="C18401">
        <v>12</v>
      </c>
    </row>
    <row r="18402" spans="1:3" ht="14.5" x14ac:dyDescent="0.35">
      <c r="A18402" s="104" t="s">
        <v>186</v>
      </c>
      <c r="B18402" s="1">
        <v>44340</v>
      </c>
      <c r="C18402">
        <v>12</v>
      </c>
    </row>
    <row r="18403" spans="1:3" ht="14.5" x14ac:dyDescent="0.35">
      <c r="A18403" s="104" t="s">
        <v>432</v>
      </c>
      <c r="B18403" s="1">
        <v>44340</v>
      </c>
      <c r="C18403">
        <v>5</v>
      </c>
    </row>
    <row r="18404" spans="1:3" ht="14.5" x14ac:dyDescent="0.35">
      <c r="A18404" s="104" t="s">
        <v>432</v>
      </c>
      <c r="B18404" s="1">
        <v>44340</v>
      </c>
      <c r="C18404">
        <v>1</v>
      </c>
    </row>
    <row r="18405" spans="1:3" ht="14.5" x14ac:dyDescent="0.35">
      <c r="A18405" s="104" t="s">
        <v>132</v>
      </c>
      <c r="B18405" s="1">
        <v>44340</v>
      </c>
      <c r="C18405">
        <v>2</v>
      </c>
    </row>
    <row r="18406" spans="1:3" ht="14.5" x14ac:dyDescent="0.35">
      <c r="A18406" s="104" t="s">
        <v>132</v>
      </c>
      <c r="B18406" s="1">
        <v>44340</v>
      </c>
      <c r="C18406">
        <v>14</v>
      </c>
    </row>
    <row r="18407" spans="1:3" ht="14.5" x14ac:dyDescent="0.35">
      <c r="A18407" s="105" t="s">
        <v>433</v>
      </c>
      <c r="B18407" s="1">
        <v>44340</v>
      </c>
      <c r="C18407">
        <v>6</v>
      </c>
    </row>
    <row r="18408" spans="1:3" ht="14.5" x14ac:dyDescent="0.35">
      <c r="A18408" s="105" t="s">
        <v>434</v>
      </c>
      <c r="B18408" s="1">
        <v>44340</v>
      </c>
      <c r="C18408">
        <v>2</v>
      </c>
    </row>
    <row r="18409" spans="1:3" ht="14.5" x14ac:dyDescent="0.35">
      <c r="A18409" s="105" t="s">
        <v>81</v>
      </c>
      <c r="B18409" s="1">
        <v>44340</v>
      </c>
      <c r="C18409">
        <v>2</v>
      </c>
    </row>
    <row r="18410" spans="1:3" ht="14.5" x14ac:dyDescent="0.35">
      <c r="A18410" s="104" t="s">
        <v>12</v>
      </c>
      <c r="B18410" s="1">
        <v>44340</v>
      </c>
      <c r="C18410">
        <v>1</v>
      </c>
    </row>
    <row r="18411" spans="1:3" ht="14.5" x14ac:dyDescent="0.35">
      <c r="A18411" s="104" t="s">
        <v>35</v>
      </c>
      <c r="B18411" s="1">
        <v>44340</v>
      </c>
      <c r="C18411">
        <v>1</v>
      </c>
    </row>
    <row r="18412" spans="1:3" ht="14.5" x14ac:dyDescent="0.35">
      <c r="A18412" s="104" t="s">
        <v>108</v>
      </c>
      <c r="B18412" s="1">
        <v>44340</v>
      </c>
      <c r="C18412">
        <v>1</v>
      </c>
    </row>
    <row r="18413" spans="1:3" ht="14.5" x14ac:dyDescent="0.35">
      <c r="A18413" s="104" t="s">
        <v>1523</v>
      </c>
      <c r="B18413" s="1">
        <v>44340</v>
      </c>
      <c r="C18413">
        <v>100</v>
      </c>
    </row>
    <row r="18414" spans="1:3" ht="14.5" x14ac:dyDescent="0.35">
      <c r="A18414" s="104" t="s">
        <v>1356</v>
      </c>
      <c r="B18414" s="1">
        <v>44340</v>
      </c>
      <c r="C18414">
        <v>48</v>
      </c>
    </row>
    <row r="18415" spans="1:3" ht="14.5" x14ac:dyDescent="0.35">
      <c r="A18415" s="104" t="s">
        <v>2226</v>
      </c>
      <c r="B18415" s="1">
        <v>44340</v>
      </c>
      <c r="C18415">
        <v>4</v>
      </c>
    </row>
    <row r="18416" spans="1:3" ht="14.5" x14ac:dyDescent="0.35">
      <c r="A18416" s="104" t="s">
        <v>1358</v>
      </c>
      <c r="B18416" s="1">
        <v>44340</v>
      </c>
      <c r="C18416">
        <v>4</v>
      </c>
    </row>
    <row r="18417" spans="1:3" ht="14.5" x14ac:dyDescent="0.35">
      <c r="A18417" s="104" t="s">
        <v>19</v>
      </c>
      <c r="B18417" s="1">
        <v>44340</v>
      </c>
      <c r="C18417">
        <v>5</v>
      </c>
    </row>
    <row r="18418" spans="1:3" ht="14.5" x14ac:dyDescent="0.35">
      <c r="A18418" s="104" t="s">
        <v>1923</v>
      </c>
      <c r="B18418" s="1">
        <v>44340</v>
      </c>
      <c r="C18418">
        <v>2</v>
      </c>
    </row>
    <row r="18419" spans="1:3" ht="14.5" x14ac:dyDescent="0.35">
      <c r="A18419" s="104" t="s">
        <v>42</v>
      </c>
      <c r="B18419" s="1">
        <v>44340</v>
      </c>
      <c r="C18419">
        <v>16</v>
      </c>
    </row>
    <row r="18420" spans="1:3" ht="14.5" x14ac:dyDescent="0.35">
      <c r="A18420" s="104" t="s">
        <v>435</v>
      </c>
      <c r="B18420" s="1">
        <v>44340</v>
      </c>
      <c r="C18420">
        <v>4</v>
      </c>
    </row>
    <row r="18421" spans="1:3" ht="14.5" x14ac:dyDescent="0.35">
      <c r="A18421" s="104" t="s">
        <v>436</v>
      </c>
      <c r="B18421" s="1">
        <v>44340</v>
      </c>
      <c r="C18421">
        <v>4</v>
      </c>
    </row>
    <row r="18422" spans="1:3" ht="14.5" x14ac:dyDescent="0.35">
      <c r="A18422" s="104" t="s">
        <v>437</v>
      </c>
      <c r="B18422" s="1">
        <v>44340</v>
      </c>
      <c r="C18422">
        <v>4</v>
      </c>
    </row>
    <row r="18423" spans="1:3" ht="14.5" x14ac:dyDescent="0.35">
      <c r="A18423" s="104" t="s">
        <v>2271</v>
      </c>
      <c r="B18423" s="1">
        <v>44340</v>
      </c>
      <c r="C18423">
        <v>16</v>
      </c>
    </row>
    <row r="18424" spans="1:3" ht="14.5" x14ac:dyDescent="0.35">
      <c r="A18424" s="104" t="s">
        <v>194</v>
      </c>
      <c r="B18424" s="1">
        <v>44340</v>
      </c>
      <c r="C18424">
        <v>4</v>
      </c>
    </row>
    <row r="18425" spans="1:3" ht="14.5" x14ac:dyDescent="0.35">
      <c r="A18425" s="104" t="s">
        <v>188</v>
      </c>
      <c r="B18425" s="1">
        <v>44340</v>
      </c>
      <c r="C18425">
        <v>4</v>
      </c>
    </row>
    <row r="18426" spans="1:3" ht="14.5" x14ac:dyDescent="0.35">
      <c r="A18426" s="104" t="s">
        <v>170</v>
      </c>
      <c r="B18426" s="1">
        <v>44340</v>
      </c>
      <c r="C18426">
        <v>4</v>
      </c>
    </row>
    <row r="18427" spans="1:3" ht="14.5" x14ac:dyDescent="0.35">
      <c r="A18427" s="104" t="s">
        <v>1370</v>
      </c>
      <c r="B18427" s="1">
        <v>44340</v>
      </c>
      <c r="C18427">
        <v>200</v>
      </c>
    </row>
    <row r="18428" spans="1:3" ht="14.5" x14ac:dyDescent="0.35">
      <c r="A18428" s="104" t="s">
        <v>438</v>
      </c>
      <c r="B18428" s="1">
        <v>44340</v>
      </c>
      <c r="C18428">
        <v>4</v>
      </c>
    </row>
    <row r="18429" spans="1:3" ht="14.5" x14ac:dyDescent="0.35">
      <c r="A18429" s="104" t="s">
        <v>2230</v>
      </c>
      <c r="B18429" s="1">
        <v>44340</v>
      </c>
      <c r="C18429">
        <v>16</v>
      </c>
    </row>
    <row r="18430" spans="1:3" ht="14.5" x14ac:dyDescent="0.35">
      <c r="A18430" s="104" t="s">
        <v>3496</v>
      </c>
      <c r="B18430" s="1">
        <v>44340</v>
      </c>
      <c r="C18430">
        <v>16</v>
      </c>
    </row>
    <row r="18431" spans="1:3" ht="14.5" x14ac:dyDescent="0.35">
      <c r="A18431" s="104" t="s">
        <v>439</v>
      </c>
      <c r="B18431" s="1">
        <v>44340</v>
      </c>
      <c r="C18431">
        <v>8</v>
      </c>
    </row>
    <row r="18432" spans="1:3" ht="14.5" x14ac:dyDescent="0.35">
      <c r="A18432" s="104" t="s">
        <v>281</v>
      </c>
      <c r="B18432" s="1">
        <v>44340</v>
      </c>
      <c r="C18432">
        <v>24</v>
      </c>
    </row>
    <row r="18433" spans="1:3" ht="14.5" x14ac:dyDescent="0.35">
      <c r="A18433" s="104" t="s">
        <v>440</v>
      </c>
      <c r="B18433" s="1">
        <v>44340</v>
      </c>
      <c r="C18433">
        <v>4</v>
      </c>
    </row>
    <row r="18434" spans="1:3" ht="14.5" x14ac:dyDescent="0.35">
      <c r="A18434" s="104" t="s">
        <v>441</v>
      </c>
      <c r="B18434" s="1">
        <v>44340</v>
      </c>
      <c r="C18434">
        <v>4</v>
      </c>
    </row>
    <row r="18435" spans="1:3" ht="14.5" x14ac:dyDescent="0.35">
      <c r="A18435" s="104" t="s">
        <v>442</v>
      </c>
      <c r="B18435" s="1">
        <v>44340</v>
      </c>
      <c r="C18435">
        <v>4</v>
      </c>
    </row>
    <row r="18436" spans="1:3" ht="14.5" x14ac:dyDescent="0.35">
      <c r="A18436" s="104" t="s">
        <v>272</v>
      </c>
      <c r="B18436" s="1">
        <v>44340</v>
      </c>
      <c r="C18436">
        <v>4</v>
      </c>
    </row>
    <row r="18437" spans="1:3" ht="14.5" x14ac:dyDescent="0.35">
      <c r="A18437" s="105" t="s">
        <v>138</v>
      </c>
      <c r="B18437" s="1">
        <v>44340</v>
      </c>
      <c r="C18437">
        <v>50</v>
      </c>
    </row>
    <row r="18438" spans="1:3" ht="14.5" x14ac:dyDescent="0.35">
      <c r="A18438" s="104" t="s">
        <v>443</v>
      </c>
      <c r="B18438" s="1">
        <v>44340</v>
      </c>
      <c r="C18438">
        <v>4</v>
      </c>
    </row>
    <row r="18439" spans="1:3" ht="14.5" x14ac:dyDescent="0.35">
      <c r="A18439" s="104" t="s">
        <v>261</v>
      </c>
      <c r="B18439" s="1">
        <v>44340</v>
      </c>
      <c r="C18439">
        <v>8</v>
      </c>
    </row>
    <row r="18440" spans="1:3" ht="14.5" x14ac:dyDescent="0.35">
      <c r="A18440" s="104" t="s">
        <v>1403</v>
      </c>
      <c r="B18440" s="1">
        <v>44340</v>
      </c>
      <c r="C18440">
        <v>1</v>
      </c>
    </row>
    <row r="18441" spans="1:3" ht="14.5" x14ac:dyDescent="0.35">
      <c r="A18441" s="104" t="s">
        <v>2036</v>
      </c>
      <c r="B18441" s="1">
        <v>44340</v>
      </c>
      <c r="C18441">
        <v>16</v>
      </c>
    </row>
    <row r="18442" spans="1:3" ht="14.5" x14ac:dyDescent="0.35">
      <c r="A18442" s="104" t="s">
        <v>1964</v>
      </c>
      <c r="B18442" s="1">
        <v>44340</v>
      </c>
      <c r="C18442">
        <v>16</v>
      </c>
    </row>
    <row r="18443" spans="1:3" ht="14.5" x14ac:dyDescent="0.35">
      <c r="A18443" s="104" t="s">
        <v>3949</v>
      </c>
      <c r="B18443" s="1">
        <v>44340</v>
      </c>
      <c r="C18443">
        <v>8</v>
      </c>
    </row>
    <row r="18444" spans="1:3" ht="14.5" x14ac:dyDescent="0.35">
      <c r="A18444" s="104" t="s">
        <v>2665</v>
      </c>
      <c r="B18444" s="1">
        <v>44340</v>
      </c>
      <c r="C18444">
        <v>2</v>
      </c>
    </row>
    <row r="18445" spans="1:3" ht="14.5" x14ac:dyDescent="0.35">
      <c r="A18445" s="104" t="s">
        <v>3076</v>
      </c>
      <c r="B18445" s="1">
        <v>44340</v>
      </c>
      <c r="C18445">
        <v>4</v>
      </c>
    </row>
    <row r="18446" spans="1:3" ht="14.5" x14ac:dyDescent="0.35">
      <c r="A18446" s="104" t="s">
        <v>2815</v>
      </c>
      <c r="B18446" s="1">
        <v>44340</v>
      </c>
      <c r="C18446">
        <v>8</v>
      </c>
    </row>
    <row r="18447" spans="1:3" ht="14.5" x14ac:dyDescent="0.35">
      <c r="A18447" s="104" t="s">
        <v>2216</v>
      </c>
      <c r="B18447" s="1">
        <v>44340</v>
      </c>
      <c r="C18447">
        <v>36</v>
      </c>
    </row>
    <row r="18448" spans="1:3" ht="14.5" x14ac:dyDescent="0.35">
      <c r="A18448" s="104" t="s">
        <v>3037</v>
      </c>
      <c r="B18448" s="1">
        <v>44340</v>
      </c>
      <c r="C18448">
        <v>4</v>
      </c>
    </row>
    <row r="18449" spans="1:3" ht="14.5" x14ac:dyDescent="0.35">
      <c r="A18449" s="104" t="s">
        <v>2172</v>
      </c>
      <c r="B18449" s="1">
        <v>44340</v>
      </c>
      <c r="C18449">
        <v>8</v>
      </c>
    </row>
    <row r="18450" spans="1:3" ht="14.5" x14ac:dyDescent="0.35">
      <c r="A18450" s="104" t="s">
        <v>1955</v>
      </c>
      <c r="B18450" s="1">
        <v>44340</v>
      </c>
      <c r="C18450">
        <v>10</v>
      </c>
    </row>
    <row r="18451" spans="1:3" ht="14.5" x14ac:dyDescent="0.35">
      <c r="A18451" s="104" t="s">
        <v>1959</v>
      </c>
      <c r="B18451" s="1">
        <v>44340</v>
      </c>
      <c r="C18451">
        <v>12</v>
      </c>
    </row>
    <row r="18452" spans="1:3" ht="14.5" x14ac:dyDescent="0.35">
      <c r="A18452" s="104" t="s">
        <v>3116</v>
      </c>
      <c r="B18452" s="1">
        <v>44340</v>
      </c>
      <c r="C18452">
        <v>2</v>
      </c>
    </row>
    <row r="18453" spans="1:3" ht="14.5" x14ac:dyDescent="0.35">
      <c r="A18453" s="104" t="s">
        <v>1491</v>
      </c>
      <c r="B18453" s="1">
        <v>44340</v>
      </c>
      <c r="C18453">
        <v>32</v>
      </c>
    </row>
    <row r="18454" spans="1:3" ht="14.5" x14ac:dyDescent="0.35">
      <c r="A18454" s="104" t="s">
        <v>2677</v>
      </c>
      <c r="B18454" s="1">
        <v>44340</v>
      </c>
      <c r="C18454">
        <v>2</v>
      </c>
    </row>
    <row r="18455" spans="1:3" ht="14.5" x14ac:dyDescent="0.35">
      <c r="A18455" s="104" t="s">
        <v>1954</v>
      </c>
      <c r="B18455" s="1">
        <v>44340</v>
      </c>
      <c r="C18455">
        <v>16</v>
      </c>
    </row>
    <row r="18456" spans="1:3" ht="14.5" x14ac:dyDescent="0.35">
      <c r="A18456" s="104" t="s">
        <v>1968</v>
      </c>
      <c r="B18456" s="1">
        <v>44340</v>
      </c>
      <c r="C18456">
        <v>2</v>
      </c>
    </row>
    <row r="18457" spans="1:3" ht="14.5" x14ac:dyDescent="0.35">
      <c r="A18457" s="104" t="s">
        <v>1589</v>
      </c>
      <c r="B18457" s="1">
        <v>44340</v>
      </c>
      <c r="C18457">
        <v>12</v>
      </c>
    </row>
    <row r="18458" spans="1:3" ht="14.5" x14ac:dyDescent="0.35">
      <c r="A18458" s="104" t="s">
        <v>1589</v>
      </c>
      <c r="B18458" s="1">
        <v>44340</v>
      </c>
      <c r="C18458">
        <v>4</v>
      </c>
    </row>
    <row r="18459" spans="1:3" ht="14.5" x14ac:dyDescent="0.35">
      <c r="A18459" s="104" t="s">
        <v>1449</v>
      </c>
      <c r="B18459" s="1">
        <v>44340</v>
      </c>
      <c r="C18459">
        <v>2</v>
      </c>
    </row>
    <row r="18460" spans="1:3" ht="14.5" x14ac:dyDescent="0.35">
      <c r="A18460" s="104" t="s">
        <v>1659</v>
      </c>
      <c r="B18460" s="1">
        <v>44340</v>
      </c>
      <c r="C18460">
        <v>8</v>
      </c>
    </row>
    <row r="18461" spans="1:3" ht="14.5" x14ac:dyDescent="0.35">
      <c r="A18461" s="104" t="s">
        <v>1679</v>
      </c>
      <c r="B18461" s="1">
        <v>44340</v>
      </c>
      <c r="C18461">
        <v>16</v>
      </c>
    </row>
    <row r="18462" spans="1:3" ht="14.5" x14ac:dyDescent="0.35">
      <c r="A18462" s="104" t="s">
        <v>2679</v>
      </c>
      <c r="B18462" s="1">
        <v>44340</v>
      </c>
      <c r="C18462">
        <v>2</v>
      </c>
    </row>
    <row r="18463" spans="1:3" ht="14.5" x14ac:dyDescent="0.35">
      <c r="A18463" s="104" t="s">
        <v>3919</v>
      </c>
      <c r="B18463" s="1">
        <v>44340</v>
      </c>
      <c r="C18463">
        <v>2</v>
      </c>
    </row>
    <row r="18464" spans="1:3" ht="14.5" x14ac:dyDescent="0.35">
      <c r="A18464" s="104" t="s">
        <v>1456</v>
      </c>
      <c r="B18464" s="1">
        <v>44340</v>
      </c>
      <c r="C18464">
        <v>12</v>
      </c>
    </row>
    <row r="18465" spans="1:3" ht="14.5" x14ac:dyDescent="0.35">
      <c r="A18465" s="104" t="s">
        <v>1459</v>
      </c>
      <c r="B18465" s="1">
        <v>44340</v>
      </c>
      <c r="C18465">
        <v>16</v>
      </c>
    </row>
    <row r="18466" spans="1:3" ht="14.5" x14ac:dyDescent="0.35">
      <c r="A18466" s="104" t="s">
        <v>181</v>
      </c>
      <c r="B18466" s="1">
        <v>44340</v>
      </c>
      <c r="C18466">
        <v>1</v>
      </c>
    </row>
    <row r="18467" spans="1:3" ht="14.5" x14ac:dyDescent="0.35">
      <c r="A18467" s="104" t="s">
        <v>1470</v>
      </c>
      <c r="B18467" s="1">
        <v>44340</v>
      </c>
      <c r="C18467">
        <v>14</v>
      </c>
    </row>
    <row r="18468" spans="1:3" ht="14.5" x14ac:dyDescent="0.35">
      <c r="A18468" s="104" t="s">
        <v>1314</v>
      </c>
      <c r="B18468" s="1">
        <v>44340</v>
      </c>
      <c r="C18468">
        <v>50</v>
      </c>
    </row>
    <row r="18469" spans="1:3" ht="14.5" x14ac:dyDescent="0.35">
      <c r="A18469" s="104" t="s">
        <v>1324</v>
      </c>
      <c r="B18469" s="1">
        <v>44340</v>
      </c>
      <c r="C18469">
        <v>228</v>
      </c>
    </row>
    <row r="18470" spans="1:3" ht="14.5" x14ac:dyDescent="0.35">
      <c r="A18470" s="104" t="s">
        <v>10</v>
      </c>
      <c r="B18470" s="1">
        <v>44340</v>
      </c>
      <c r="C18470">
        <v>2</v>
      </c>
    </row>
    <row r="18471" spans="1:3" ht="14.5" x14ac:dyDescent="0.35">
      <c r="A18471" s="104" t="s">
        <v>3783</v>
      </c>
      <c r="B18471" s="1">
        <v>44340</v>
      </c>
      <c r="C18471">
        <v>60</v>
      </c>
    </row>
    <row r="18472" spans="1:3" ht="14.5" x14ac:dyDescent="0.35">
      <c r="A18472" s="104" t="s">
        <v>1699</v>
      </c>
      <c r="B18472" s="1">
        <v>44340</v>
      </c>
      <c r="C18472">
        <v>100</v>
      </c>
    </row>
    <row r="18473" spans="1:3" ht="14.5" x14ac:dyDescent="0.35">
      <c r="A18473" s="104" t="s">
        <v>1332</v>
      </c>
      <c r="B18473" s="1">
        <v>44340</v>
      </c>
      <c r="C18473">
        <v>100</v>
      </c>
    </row>
    <row r="18474" spans="1:3" ht="14.5" x14ac:dyDescent="0.35">
      <c r="A18474" s="104" t="s">
        <v>1332</v>
      </c>
      <c r="B18474" s="1">
        <v>44340</v>
      </c>
      <c r="C18474">
        <v>100</v>
      </c>
    </row>
    <row r="18475" spans="1:3" ht="14.5" x14ac:dyDescent="0.35">
      <c r="A18475" s="104" t="s">
        <v>2525</v>
      </c>
      <c r="B18475" s="1">
        <v>44340</v>
      </c>
      <c r="C18475">
        <v>100</v>
      </c>
    </row>
    <row r="18476" spans="1:3" ht="14.5" x14ac:dyDescent="0.35">
      <c r="A18476" s="104" t="s">
        <v>2994</v>
      </c>
      <c r="B18476" s="1">
        <v>44340</v>
      </c>
      <c r="C18476">
        <v>2</v>
      </c>
    </row>
    <row r="18477" spans="1:3" ht="14.5" x14ac:dyDescent="0.35">
      <c r="A18477" s="104" t="s">
        <v>2042</v>
      </c>
      <c r="B18477" s="1">
        <v>44340</v>
      </c>
      <c r="C18477">
        <v>12</v>
      </c>
    </row>
    <row r="18478" spans="1:3" ht="14.5" x14ac:dyDescent="0.35">
      <c r="A18478" s="104" t="s">
        <v>12</v>
      </c>
      <c r="B18478" s="1">
        <v>44340</v>
      </c>
      <c r="C18478">
        <v>1</v>
      </c>
    </row>
    <row r="18479" spans="1:3" ht="14.5" x14ac:dyDescent="0.35">
      <c r="A18479" s="104" t="s">
        <v>2297</v>
      </c>
      <c r="B18479" s="1">
        <v>44340</v>
      </c>
      <c r="C18479">
        <v>40</v>
      </c>
    </row>
    <row r="18480" spans="1:3" ht="14.5" x14ac:dyDescent="0.35">
      <c r="A18480" s="104" t="s">
        <v>37</v>
      </c>
      <c r="B18480" s="1">
        <v>44340</v>
      </c>
      <c r="C18480">
        <v>1</v>
      </c>
    </row>
    <row r="18481" spans="1:3" ht="14.5" x14ac:dyDescent="0.35">
      <c r="A18481" s="104" t="s">
        <v>38</v>
      </c>
      <c r="B18481" s="1">
        <v>44340</v>
      </c>
      <c r="C18481">
        <v>1</v>
      </c>
    </row>
    <row r="18482" spans="1:3" ht="14.5" x14ac:dyDescent="0.35">
      <c r="A18482" s="104" t="s">
        <v>4398</v>
      </c>
      <c r="B18482" s="1">
        <v>44340</v>
      </c>
      <c r="C18482">
        <v>20</v>
      </c>
    </row>
    <row r="18483" spans="1:3" ht="14.5" x14ac:dyDescent="0.35">
      <c r="A18483" s="104" t="s">
        <v>250</v>
      </c>
      <c r="B18483" s="1">
        <v>44340</v>
      </c>
      <c r="C18483">
        <v>1</v>
      </c>
    </row>
    <row r="18484" spans="1:3" ht="14.5" x14ac:dyDescent="0.35">
      <c r="A18484" s="104" t="s">
        <v>1356</v>
      </c>
      <c r="B18484" s="1">
        <v>44340</v>
      </c>
      <c r="C18484">
        <v>8</v>
      </c>
    </row>
    <row r="18485" spans="1:3" ht="14.5" x14ac:dyDescent="0.35">
      <c r="A18485" s="104" t="s">
        <v>1362</v>
      </c>
      <c r="B18485" s="1">
        <v>44340</v>
      </c>
      <c r="C18485">
        <v>4</v>
      </c>
    </row>
    <row r="18486" spans="1:3" ht="14.5" x14ac:dyDescent="0.35">
      <c r="A18486" s="104" t="s">
        <v>2810</v>
      </c>
      <c r="B18486" s="1">
        <v>44340</v>
      </c>
      <c r="C18486">
        <v>4</v>
      </c>
    </row>
    <row r="18487" spans="1:3" ht="14.5" x14ac:dyDescent="0.35">
      <c r="A18487" s="104" t="s">
        <v>1762</v>
      </c>
      <c r="B18487" s="1">
        <v>44340</v>
      </c>
      <c r="C18487">
        <v>16</v>
      </c>
    </row>
    <row r="18488" spans="1:3" ht="14.5" x14ac:dyDescent="0.35">
      <c r="A18488" s="104" t="s">
        <v>1716</v>
      </c>
      <c r="B18488" s="1">
        <v>44340</v>
      </c>
      <c r="C18488">
        <v>16</v>
      </c>
    </row>
    <row r="18489" spans="1:3" ht="14.5" x14ac:dyDescent="0.35">
      <c r="A18489" s="104" t="s">
        <v>2304</v>
      </c>
      <c r="B18489" s="1">
        <v>44340</v>
      </c>
      <c r="C18489">
        <v>16</v>
      </c>
    </row>
    <row r="18490" spans="1:3" ht="14.5" x14ac:dyDescent="0.35">
      <c r="A18490" s="104" t="s">
        <v>444</v>
      </c>
      <c r="B18490" s="1">
        <v>44340</v>
      </c>
      <c r="C18490">
        <v>8</v>
      </c>
    </row>
    <row r="18491" spans="1:3" ht="14.5" x14ac:dyDescent="0.35">
      <c r="A18491" s="104" t="s">
        <v>445</v>
      </c>
      <c r="B18491" s="1">
        <v>44340</v>
      </c>
      <c r="C18491">
        <v>16</v>
      </c>
    </row>
    <row r="18492" spans="1:3" ht="14.5" x14ac:dyDescent="0.35">
      <c r="A18492" s="104" t="s">
        <v>20</v>
      </c>
      <c r="B18492" s="1">
        <v>44340</v>
      </c>
      <c r="C18492">
        <v>32</v>
      </c>
    </row>
    <row r="18493" spans="1:3" ht="14.5" x14ac:dyDescent="0.35">
      <c r="A18493" s="104" t="s">
        <v>188</v>
      </c>
      <c r="B18493" s="1">
        <v>44340</v>
      </c>
      <c r="C18493">
        <v>8</v>
      </c>
    </row>
    <row r="18494" spans="1:3" ht="14.5" x14ac:dyDescent="0.35">
      <c r="A18494" s="104" t="s">
        <v>171</v>
      </c>
      <c r="B18494" s="1">
        <v>44340</v>
      </c>
      <c r="C18494">
        <v>8</v>
      </c>
    </row>
    <row r="18495" spans="1:3" ht="14.5" x14ac:dyDescent="0.35">
      <c r="A18495" s="104" t="s">
        <v>446</v>
      </c>
      <c r="B18495" s="1">
        <v>44340</v>
      </c>
      <c r="C18495">
        <v>4</v>
      </c>
    </row>
    <row r="18496" spans="1:3" ht="14.5" x14ac:dyDescent="0.35">
      <c r="A18496" s="104" t="s">
        <v>3646</v>
      </c>
      <c r="B18496" s="1">
        <v>44340</v>
      </c>
      <c r="C18496">
        <v>1</v>
      </c>
    </row>
    <row r="18497" spans="1:3" ht="14.5" x14ac:dyDescent="0.35">
      <c r="A18497" s="104" t="s">
        <v>1375</v>
      </c>
      <c r="B18497" s="1">
        <v>44340</v>
      </c>
      <c r="C18497">
        <v>24</v>
      </c>
    </row>
    <row r="18498" spans="1:3" ht="14.5" x14ac:dyDescent="0.35">
      <c r="A18498" s="104" t="s">
        <v>4396</v>
      </c>
      <c r="B18498" s="1">
        <v>44340</v>
      </c>
      <c r="C18498">
        <v>8</v>
      </c>
    </row>
    <row r="18499" spans="1:3" ht="14.5" x14ac:dyDescent="0.35">
      <c r="A18499" s="104" t="s">
        <v>1820</v>
      </c>
      <c r="B18499" s="1">
        <v>44340</v>
      </c>
      <c r="C18499">
        <v>4</v>
      </c>
    </row>
    <row r="18500" spans="1:3" ht="14.5" x14ac:dyDescent="0.35">
      <c r="A18500" s="104" t="s">
        <v>2180</v>
      </c>
      <c r="B18500" s="1">
        <v>44340</v>
      </c>
      <c r="C18500">
        <v>12</v>
      </c>
    </row>
    <row r="18501" spans="1:3" ht="14.5" x14ac:dyDescent="0.35">
      <c r="A18501" s="104" t="s">
        <v>3169</v>
      </c>
      <c r="B18501" s="1">
        <v>44340</v>
      </c>
      <c r="C18501">
        <v>12</v>
      </c>
    </row>
    <row r="18502" spans="1:3" ht="14.5" x14ac:dyDescent="0.35">
      <c r="A18502" s="104" t="s">
        <v>1398</v>
      </c>
      <c r="B18502" s="1">
        <v>44340</v>
      </c>
      <c r="C18502">
        <v>4</v>
      </c>
    </row>
    <row r="18503" spans="1:3" ht="14.5" x14ac:dyDescent="0.35">
      <c r="A18503" s="104" t="s">
        <v>1400</v>
      </c>
      <c r="B18503" s="1">
        <v>44340</v>
      </c>
      <c r="C18503">
        <v>16</v>
      </c>
    </row>
    <row r="18504" spans="1:3" ht="14.5" x14ac:dyDescent="0.35">
      <c r="A18504" s="104" t="s">
        <v>2221</v>
      </c>
      <c r="B18504" s="1">
        <v>44340</v>
      </c>
      <c r="C18504">
        <v>16</v>
      </c>
    </row>
    <row r="18505" spans="1:3" ht="14.5" x14ac:dyDescent="0.35">
      <c r="A18505" s="104" t="s">
        <v>4102</v>
      </c>
      <c r="B18505" s="1">
        <v>44340</v>
      </c>
      <c r="C18505">
        <v>16</v>
      </c>
    </row>
    <row r="18506" spans="1:3" ht="14.5" x14ac:dyDescent="0.35">
      <c r="A18506" s="104" t="s">
        <v>447</v>
      </c>
      <c r="B18506" s="1">
        <v>44340</v>
      </c>
      <c r="C18506">
        <v>4</v>
      </c>
    </row>
    <row r="18507" spans="1:3" ht="14.5" x14ac:dyDescent="0.35">
      <c r="A18507" s="104" t="s">
        <v>448</v>
      </c>
      <c r="B18507" s="1">
        <v>44340</v>
      </c>
      <c r="C18507">
        <v>16</v>
      </c>
    </row>
    <row r="18508" spans="1:3" ht="14.5" x14ac:dyDescent="0.35">
      <c r="A18508" s="104" t="s">
        <v>2957</v>
      </c>
      <c r="B18508" s="1">
        <v>44340</v>
      </c>
      <c r="C18508">
        <v>12</v>
      </c>
    </row>
    <row r="18509" spans="1:3" ht="14.5" x14ac:dyDescent="0.35">
      <c r="A18509" s="104" t="s">
        <v>3248</v>
      </c>
      <c r="B18509" s="1">
        <v>44340</v>
      </c>
      <c r="C18509">
        <v>4</v>
      </c>
    </row>
    <row r="18510" spans="1:3" ht="14.5" x14ac:dyDescent="0.35">
      <c r="A18510" s="104" t="s">
        <v>2049</v>
      </c>
      <c r="B18510" s="1">
        <v>44340</v>
      </c>
      <c r="C18510">
        <v>12</v>
      </c>
    </row>
    <row r="18511" spans="1:3" ht="14.5" x14ac:dyDescent="0.35">
      <c r="A18511" s="104" t="s">
        <v>2726</v>
      </c>
      <c r="B18511" s="1">
        <v>44340</v>
      </c>
      <c r="C18511">
        <v>8</v>
      </c>
    </row>
    <row r="18512" spans="1:3" ht="14.5" x14ac:dyDescent="0.35">
      <c r="A18512" s="104" t="s">
        <v>3008</v>
      </c>
      <c r="B18512" s="1">
        <v>44340</v>
      </c>
      <c r="C18512">
        <v>2</v>
      </c>
    </row>
    <row r="18513" spans="1:3" ht="14.5" x14ac:dyDescent="0.35">
      <c r="A18513" s="104" t="s">
        <v>2731</v>
      </c>
      <c r="B18513" s="1">
        <v>44340</v>
      </c>
      <c r="C18513">
        <v>8</v>
      </c>
    </row>
    <row r="18514" spans="1:3" ht="14.5" x14ac:dyDescent="0.35">
      <c r="A18514" s="104" t="s">
        <v>3648</v>
      </c>
      <c r="B18514" s="1">
        <v>44340</v>
      </c>
      <c r="C18514">
        <v>8</v>
      </c>
    </row>
    <row r="18515" spans="1:3" ht="14.5" x14ac:dyDescent="0.35">
      <c r="A18515" s="104" t="s">
        <v>3649</v>
      </c>
      <c r="B18515" s="1">
        <v>44340</v>
      </c>
      <c r="C18515">
        <v>8</v>
      </c>
    </row>
    <row r="18516" spans="1:3" ht="14.5" x14ac:dyDescent="0.35">
      <c r="A18516" s="104" t="s">
        <v>2157</v>
      </c>
      <c r="B18516" s="1">
        <v>44340</v>
      </c>
      <c r="C18516">
        <v>8</v>
      </c>
    </row>
    <row r="18517" spans="1:3" ht="14.5" x14ac:dyDescent="0.35">
      <c r="A18517" s="104" t="s">
        <v>2353</v>
      </c>
      <c r="B18517" s="1">
        <v>44340</v>
      </c>
      <c r="C18517">
        <v>4</v>
      </c>
    </row>
    <row r="18518" spans="1:3" ht="14.5" x14ac:dyDescent="0.35">
      <c r="A18518" s="104" t="s">
        <v>2563</v>
      </c>
      <c r="B18518" s="1">
        <v>44340</v>
      </c>
      <c r="C18518">
        <v>4</v>
      </c>
    </row>
    <row r="18519" spans="1:3" ht="14.5" x14ac:dyDescent="0.35">
      <c r="A18519" s="104" t="s">
        <v>2563</v>
      </c>
      <c r="B18519" s="1">
        <v>44340</v>
      </c>
      <c r="C18519">
        <v>4</v>
      </c>
    </row>
    <row r="18520" spans="1:3" ht="14.5" x14ac:dyDescent="0.35">
      <c r="A18520" s="104" t="s">
        <v>2324</v>
      </c>
      <c r="B18520" s="1">
        <v>44340</v>
      </c>
      <c r="C18520">
        <v>1</v>
      </c>
    </row>
    <row r="18521" spans="1:3" ht="14.5" x14ac:dyDescent="0.35">
      <c r="A18521" s="104" t="s">
        <v>2324</v>
      </c>
      <c r="B18521" s="1">
        <v>44340</v>
      </c>
      <c r="C18521">
        <v>2</v>
      </c>
    </row>
    <row r="18522" spans="1:3" ht="14.5" x14ac:dyDescent="0.35">
      <c r="A18522" s="104" t="s">
        <v>2174</v>
      </c>
      <c r="B18522" s="1">
        <v>44340</v>
      </c>
      <c r="C18522">
        <v>3</v>
      </c>
    </row>
    <row r="18523" spans="1:3" ht="14.5" x14ac:dyDescent="0.35">
      <c r="A18523" s="104" t="s">
        <v>1444</v>
      </c>
      <c r="B18523" s="1">
        <v>44340</v>
      </c>
      <c r="C18523">
        <v>16</v>
      </c>
    </row>
    <row r="18524" spans="1:3" ht="14.5" x14ac:dyDescent="0.35">
      <c r="A18524" s="104" t="s">
        <v>1659</v>
      </c>
      <c r="B18524" s="1">
        <v>44340</v>
      </c>
      <c r="C18524">
        <v>8</v>
      </c>
    </row>
    <row r="18525" spans="1:3" ht="14.5" x14ac:dyDescent="0.35">
      <c r="A18525" s="104" t="s">
        <v>2356</v>
      </c>
      <c r="B18525" s="1">
        <v>44340</v>
      </c>
      <c r="C18525">
        <v>6</v>
      </c>
    </row>
    <row r="18526" spans="1:3" ht="14.5" x14ac:dyDescent="0.35">
      <c r="A18526" s="104" t="s">
        <v>121</v>
      </c>
      <c r="B18526" s="1">
        <v>44340</v>
      </c>
      <c r="C18526">
        <v>1</v>
      </c>
    </row>
    <row r="18527" spans="1:3" ht="14.5" x14ac:dyDescent="0.35">
      <c r="A18527" s="104" t="s">
        <v>2900</v>
      </c>
      <c r="B18527" s="1">
        <v>44340</v>
      </c>
      <c r="C18527">
        <v>4</v>
      </c>
    </row>
    <row r="18528" spans="1:3" ht="14.5" x14ac:dyDescent="0.35">
      <c r="A18528" s="104" t="s">
        <v>1456</v>
      </c>
      <c r="B18528" s="1">
        <v>44340</v>
      </c>
      <c r="C18528">
        <v>6</v>
      </c>
    </row>
    <row r="18529" spans="1:3" ht="14.5" x14ac:dyDescent="0.35">
      <c r="A18529" s="104" t="s">
        <v>273</v>
      </c>
      <c r="B18529" s="1">
        <v>44340</v>
      </c>
      <c r="C18529">
        <v>1</v>
      </c>
    </row>
    <row r="18530" spans="1:3" ht="14.5" x14ac:dyDescent="0.35">
      <c r="A18530" s="104" t="s">
        <v>1470</v>
      </c>
      <c r="B18530" s="1">
        <v>44340</v>
      </c>
      <c r="C18530">
        <v>18</v>
      </c>
    </row>
    <row r="18531" spans="1:3" ht="14.5" x14ac:dyDescent="0.35">
      <c r="A18531" s="104" t="s">
        <v>1324</v>
      </c>
      <c r="B18531" s="1">
        <v>44340</v>
      </c>
      <c r="C18531">
        <v>56</v>
      </c>
    </row>
    <row r="18532" spans="1:3" ht="14.5" x14ac:dyDescent="0.35">
      <c r="A18532" s="104" t="s">
        <v>3453</v>
      </c>
      <c r="B18532" s="1">
        <v>44340</v>
      </c>
      <c r="C18532">
        <v>3</v>
      </c>
    </row>
    <row r="18533" spans="1:3" ht="14.5" x14ac:dyDescent="0.35">
      <c r="A18533" s="104" t="s">
        <v>4399</v>
      </c>
      <c r="B18533" s="1">
        <v>44340</v>
      </c>
      <c r="C18533">
        <v>1</v>
      </c>
    </row>
    <row r="18534" spans="1:3" ht="14.5" x14ac:dyDescent="0.35">
      <c r="A18534" s="104" t="s">
        <v>161</v>
      </c>
      <c r="B18534" s="1">
        <v>44340</v>
      </c>
      <c r="C18534">
        <v>1</v>
      </c>
    </row>
    <row r="18535" spans="1:3" ht="14.5" x14ac:dyDescent="0.35">
      <c r="A18535" s="104" t="s">
        <v>449</v>
      </c>
      <c r="B18535" s="1">
        <v>44340</v>
      </c>
      <c r="C18535">
        <v>1</v>
      </c>
    </row>
    <row r="18536" spans="1:3" ht="14.5" x14ac:dyDescent="0.35">
      <c r="A18536" s="104" t="s">
        <v>2928</v>
      </c>
      <c r="B18536" s="1">
        <v>44340</v>
      </c>
      <c r="C18536">
        <v>10</v>
      </c>
    </row>
    <row r="18537" spans="1:3" ht="14.5" x14ac:dyDescent="0.35">
      <c r="A18537" s="104" t="s">
        <v>1717</v>
      </c>
      <c r="B18537" s="1">
        <v>44340</v>
      </c>
      <c r="C18537">
        <v>25</v>
      </c>
    </row>
    <row r="18538" spans="1:3" ht="14.5" x14ac:dyDescent="0.35">
      <c r="A18538" s="104" t="s">
        <v>1356</v>
      </c>
      <c r="B18538" s="1">
        <v>44340</v>
      </c>
      <c r="C18538">
        <v>12</v>
      </c>
    </row>
    <row r="18539" spans="1:3" ht="14.5" x14ac:dyDescent="0.35">
      <c r="A18539" s="104" t="s">
        <v>2226</v>
      </c>
      <c r="B18539" s="1">
        <v>44340</v>
      </c>
      <c r="C18539">
        <v>4</v>
      </c>
    </row>
    <row r="18540" spans="1:3" ht="14.5" x14ac:dyDescent="0.35">
      <c r="A18540" s="104" t="s">
        <v>19</v>
      </c>
      <c r="B18540" s="1">
        <v>44340</v>
      </c>
      <c r="C18540">
        <v>1</v>
      </c>
    </row>
    <row r="18541" spans="1:3" ht="14.5" x14ac:dyDescent="0.35">
      <c r="A18541" s="104" t="s">
        <v>42</v>
      </c>
      <c r="B18541" s="1">
        <v>44340</v>
      </c>
      <c r="C18541">
        <v>8</v>
      </c>
    </row>
    <row r="18542" spans="1:3" ht="14.5" x14ac:dyDescent="0.35">
      <c r="A18542" s="104" t="s">
        <v>46</v>
      </c>
      <c r="B18542" s="1">
        <v>44340</v>
      </c>
      <c r="C18542">
        <v>12</v>
      </c>
    </row>
    <row r="18543" spans="1:3" ht="14.5" x14ac:dyDescent="0.35">
      <c r="A18543" s="104" t="s">
        <v>329</v>
      </c>
      <c r="B18543" s="1">
        <v>44340</v>
      </c>
      <c r="C18543">
        <v>8</v>
      </c>
    </row>
    <row r="18544" spans="1:3" ht="14.5" x14ac:dyDescent="0.35">
      <c r="A18544" s="104" t="s">
        <v>1371</v>
      </c>
      <c r="B18544" s="1">
        <v>44340</v>
      </c>
      <c r="C18544">
        <v>1</v>
      </c>
    </row>
    <row r="18545" spans="1:3" ht="14.5" x14ac:dyDescent="0.35">
      <c r="A18545" s="104" t="s">
        <v>1658</v>
      </c>
      <c r="B18545" s="1">
        <v>44340</v>
      </c>
      <c r="C18545">
        <v>32</v>
      </c>
    </row>
    <row r="18546" spans="1:3" ht="14.5" x14ac:dyDescent="0.35">
      <c r="A18546" s="104" t="s">
        <v>1927</v>
      </c>
      <c r="B18546" s="1">
        <v>44340</v>
      </c>
      <c r="C18546">
        <v>12</v>
      </c>
    </row>
    <row r="18547" spans="1:3" ht="14.5" x14ac:dyDescent="0.35">
      <c r="A18547" s="104" t="s">
        <v>1927</v>
      </c>
      <c r="B18547" s="1">
        <v>44340</v>
      </c>
      <c r="C18547">
        <v>4</v>
      </c>
    </row>
    <row r="18548" spans="1:3" ht="14.5" x14ac:dyDescent="0.35">
      <c r="A18548" s="104" t="s">
        <v>1755</v>
      </c>
      <c r="B18548" s="1">
        <v>44340</v>
      </c>
      <c r="C18548">
        <v>16</v>
      </c>
    </row>
    <row r="18549" spans="1:3" ht="14.5" x14ac:dyDescent="0.35">
      <c r="A18549" s="104" t="s">
        <v>3167</v>
      </c>
      <c r="B18549" s="1">
        <v>44340</v>
      </c>
      <c r="C18549">
        <v>4</v>
      </c>
    </row>
    <row r="18550" spans="1:3" ht="14.5" x14ac:dyDescent="0.35">
      <c r="A18550" s="104" t="s">
        <v>3169</v>
      </c>
      <c r="B18550" s="1">
        <v>44340</v>
      </c>
      <c r="C18550">
        <v>12</v>
      </c>
    </row>
    <row r="18551" spans="1:3" ht="14.5" x14ac:dyDescent="0.35">
      <c r="A18551" s="104" t="s">
        <v>2677</v>
      </c>
      <c r="B18551" s="1">
        <v>44340</v>
      </c>
      <c r="C18551">
        <v>2</v>
      </c>
    </row>
    <row r="18552" spans="1:3" ht="14.5" x14ac:dyDescent="0.35">
      <c r="A18552" s="104" t="s">
        <v>1930</v>
      </c>
      <c r="B18552" s="1">
        <v>44340</v>
      </c>
      <c r="C18552">
        <v>4</v>
      </c>
    </row>
    <row r="18553" spans="1:3" ht="14.5" x14ac:dyDescent="0.35">
      <c r="A18553" s="104" t="s">
        <v>1930</v>
      </c>
      <c r="B18553" s="1">
        <v>44340</v>
      </c>
      <c r="C18553">
        <v>12</v>
      </c>
    </row>
    <row r="18554" spans="1:3" ht="14.5" x14ac:dyDescent="0.35">
      <c r="A18554" s="104" t="s">
        <v>1586</v>
      </c>
      <c r="B18554" s="1">
        <v>44340</v>
      </c>
      <c r="C18554">
        <v>8</v>
      </c>
    </row>
    <row r="18555" spans="1:3" ht="14.5" x14ac:dyDescent="0.35">
      <c r="A18555" s="104" t="s">
        <v>1862</v>
      </c>
      <c r="B18555" s="1">
        <v>44340</v>
      </c>
      <c r="C18555">
        <v>24</v>
      </c>
    </row>
    <row r="18556" spans="1:3" ht="14.5" x14ac:dyDescent="0.35">
      <c r="A18556" s="104" t="s">
        <v>1864</v>
      </c>
      <c r="B18556" s="1">
        <v>44340</v>
      </c>
      <c r="C18556">
        <v>16</v>
      </c>
    </row>
    <row r="18557" spans="1:3" ht="14.5" x14ac:dyDescent="0.35">
      <c r="A18557" s="104" t="s">
        <v>1880</v>
      </c>
      <c r="B18557" s="1">
        <v>44340</v>
      </c>
      <c r="C18557">
        <v>16</v>
      </c>
    </row>
    <row r="18558" spans="1:3" ht="14.5" x14ac:dyDescent="0.35">
      <c r="A18558" s="104" t="s">
        <v>1444</v>
      </c>
      <c r="B18558" s="1">
        <v>44340</v>
      </c>
      <c r="C18558">
        <v>16</v>
      </c>
    </row>
    <row r="18559" spans="1:3" ht="14.5" x14ac:dyDescent="0.35">
      <c r="A18559" s="104" t="s">
        <v>1445</v>
      </c>
      <c r="B18559" s="1">
        <v>44340</v>
      </c>
      <c r="C18559">
        <v>12</v>
      </c>
    </row>
    <row r="18560" spans="1:3" ht="14.5" x14ac:dyDescent="0.35">
      <c r="A18560" s="104" t="s">
        <v>1588</v>
      </c>
      <c r="B18560" s="1">
        <v>44340</v>
      </c>
      <c r="C18560">
        <v>32</v>
      </c>
    </row>
    <row r="18561" spans="1:3" ht="14.5" x14ac:dyDescent="0.35">
      <c r="A18561" s="104" t="s">
        <v>2041</v>
      </c>
      <c r="B18561" s="1">
        <v>44340</v>
      </c>
      <c r="C18561">
        <v>8</v>
      </c>
    </row>
    <row r="18562" spans="1:3" ht="14.5" x14ac:dyDescent="0.35">
      <c r="A18562" s="104" t="s">
        <v>1659</v>
      </c>
      <c r="B18562" s="1">
        <v>44340</v>
      </c>
      <c r="C18562">
        <v>16</v>
      </c>
    </row>
    <row r="18563" spans="1:3" ht="14.5" x14ac:dyDescent="0.35">
      <c r="A18563" s="104" t="s">
        <v>1679</v>
      </c>
      <c r="B18563" s="1">
        <v>44340</v>
      </c>
      <c r="C18563">
        <v>16</v>
      </c>
    </row>
    <row r="18564" spans="1:3" ht="14.5" x14ac:dyDescent="0.35">
      <c r="A18564" s="104" t="s">
        <v>121</v>
      </c>
      <c r="B18564" s="1">
        <v>44340</v>
      </c>
      <c r="C18564">
        <v>1</v>
      </c>
    </row>
    <row r="18565" spans="1:3" ht="14.5" x14ac:dyDescent="0.35">
      <c r="A18565" s="104" t="s">
        <v>1459</v>
      </c>
      <c r="B18565" s="1">
        <v>44340</v>
      </c>
      <c r="C18565">
        <v>24</v>
      </c>
    </row>
    <row r="18566" spans="1:3" ht="14.5" x14ac:dyDescent="0.35">
      <c r="A18566" s="104" t="s">
        <v>6</v>
      </c>
      <c r="B18566" s="1">
        <v>44340</v>
      </c>
      <c r="C18566">
        <v>1</v>
      </c>
    </row>
    <row r="18567" spans="1:3" ht="14.5" x14ac:dyDescent="0.35">
      <c r="A18567" s="104" t="s">
        <v>1826</v>
      </c>
      <c r="B18567" s="1">
        <v>44340</v>
      </c>
      <c r="C18567">
        <v>12</v>
      </c>
    </row>
    <row r="18568" spans="1:3" ht="14.5" x14ac:dyDescent="0.35">
      <c r="A18568" s="104" t="s">
        <v>1504</v>
      </c>
      <c r="B18568" s="1">
        <v>44340</v>
      </c>
      <c r="C18568">
        <v>16</v>
      </c>
    </row>
    <row r="18569" spans="1:3" ht="14.5" x14ac:dyDescent="0.35">
      <c r="A18569" s="104" t="s">
        <v>1470</v>
      </c>
      <c r="B18569" s="1">
        <v>44340</v>
      </c>
      <c r="C18569">
        <v>14</v>
      </c>
    </row>
    <row r="18570" spans="1:3" ht="14.5" x14ac:dyDescent="0.35">
      <c r="A18570" s="104" t="s">
        <v>1314</v>
      </c>
      <c r="B18570" s="1">
        <v>44340</v>
      </c>
      <c r="C18570">
        <v>150</v>
      </c>
    </row>
    <row r="18571" spans="1:3" ht="14.5" x14ac:dyDescent="0.35">
      <c r="A18571" s="104" t="s">
        <v>10</v>
      </c>
      <c r="B18571" s="1">
        <v>44340</v>
      </c>
      <c r="C18571">
        <v>2</v>
      </c>
    </row>
    <row r="18572" spans="1:3" ht="14.5" x14ac:dyDescent="0.35">
      <c r="A18572" s="104" t="s">
        <v>1324</v>
      </c>
      <c r="B18572" s="1">
        <v>44340</v>
      </c>
      <c r="C18572">
        <v>456</v>
      </c>
    </row>
    <row r="18573" spans="1:3" ht="14.5" x14ac:dyDescent="0.35">
      <c r="A18573" s="104" t="s">
        <v>53</v>
      </c>
      <c r="B18573" s="1">
        <v>44340</v>
      </c>
      <c r="C18573">
        <v>8</v>
      </c>
    </row>
    <row r="18574" spans="1:3" ht="14.5" x14ac:dyDescent="0.35">
      <c r="A18574" s="104" t="s">
        <v>364</v>
      </c>
      <c r="B18574" s="1">
        <v>44340</v>
      </c>
      <c r="C18574">
        <v>4</v>
      </c>
    </row>
    <row r="18575" spans="1:3" ht="14.5" x14ac:dyDescent="0.35">
      <c r="A18575" s="104" t="s">
        <v>1866</v>
      </c>
      <c r="B18575" s="1">
        <v>44340</v>
      </c>
      <c r="C18575">
        <v>4</v>
      </c>
    </row>
    <row r="18576" spans="1:3" ht="14.5" x14ac:dyDescent="0.35">
      <c r="A18576" s="104" t="s">
        <v>2810</v>
      </c>
      <c r="B18576" s="1">
        <v>44340</v>
      </c>
      <c r="C18576">
        <v>4</v>
      </c>
    </row>
    <row r="18577" spans="1:3" ht="14.5" x14ac:dyDescent="0.35">
      <c r="A18577" s="104" t="s">
        <v>2658</v>
      </c>
      <c r="B18577" s="1">
        <v>44340</v>
      </c>
      <c r="C18577">
        <v>6</v>
      </c>
    </row>
    <row r="18578" spans="1:3" ht="14.5" x14ac:dyDescent="0.35">
      <c r="A18578" s="104" t="s">
        <v>1413</v>
      </c>
      <c r="B18578" s="1">
        <v>44340</v>
      </c>
      <c r="C18578">
        <v>2</v>
      </c>
    </row>
    <row r="18579" spans="1:3" ht="14.5" x14ac:dyDescent="0.35">
      <c r="A18579" s="104" t="s">
        <v>2666</v>
      </c>
      <c r="B18579" s="1">
        <v>44340</v>
      </c>
      <c r="C18579">
        <v>8</v>
      </c>
    </row>
    <row r="18580" spans="1:3" ht="14.5" x14ac:dyDescent="0.35">
      <c r="A18580" s="104" t="s">
        <v>1943</v>
      </c>
      <c r="B18580" s="1">
        <v>44340</v>
      </c>
      <c r="C18580">
        <v>2</v>
      </c>
    </row>
    <row r="18581" spans="1:3" ht="14.5" x14ac:dyDescent="0.35">
      <c r="A18581" s="104" t="s">
        <v>1949</v>
      </c>
      <c r="B18581" s="1">
        <v>44340</v>
      </c>
      <c r="C18581">
        <v>4</v>
      </c>
    </row>
    <row r="18582" spans="1:3" ht="14.5" x14ac:dyDescent="0.35">
      <c r="A18582" s="104" t="s">
        <v>2972</v>
      </c>
      <c r="B18582" s="1">
        <v>44340</v>
      </c>
      <c r="C18582">
        <v>4</v>
      </c>
    </row>
    <row r="18583" spans="1:3" ht="14.5" x14ac:dyDescent="0.35">
      <c r="A18583" s="104" t="s">
        <v>2888</v>
      </c>
      <c r="B18583" s="1">
        <v>44340</v>
      </c>
      <c r="C18583">
        <v>8</v>
      </c>
    </row>
    <row r="18584" spans="1:3" ht="14.5" x14ac:dyDescent="0.35">
      <c r="A18584" s="104" t="s">
        <v>3232</v>
      </c>
      <c r="B18584" s="1">
        <v>44340</v>
      </c>
      <c r="C18584">
        <v>2</v>
      </c>
    </row>
    <row r="18585" spans="1:3" ht="14.5" x14ac:dyDescent="0.35">
      <c r="A18585" s="104" t="s">
        <v>1587</v>
      </c>
      <c r="B18585" s="1">
        <v>44340</v>
      </c>
      <c r="C18585">
        <v>3</v>
      </c>
    </row>
    <row r="18586" spans="1:3" ht="14.5" x14ac:dyDescent="0.35">
      <c r="A18586" s="104" t="s">
        <v>4394</v>
      </c>
      <c r="B18586" s="1">
        <v>44340</v>
      </c>
      <c r="C18586">
        <v>1</v>
      </c>
    </row>
    <row r="18587" spans="1:3" ht="14.5" x14ac:dyDescent="0.35">
      <c r="A18587" s="104" t="s">
        <v>1717</v>
      </c>
      <c r="B18587" s="1">
        <v>44340</v>
      </c>
      <c r="C18587">
        <v>25</v>
      </c>
    </row>
    <row r="18588" spans="1:3" ht="14.5" x14ac:dyDescent="0.35">
      <c r="A18588" s="104" t="s">
        <v>1762</v>
      </c>
      <c r="B18588" s="1">
        <v>44340</v>
      </c>
      <c r="C18588">
        <v>24</v>
      </c>
    </row>
    <row r="18589" spans="1:3" ht="14.5" x14ac:dyDescent="0.35">
      <c r="A18589" s="104" t="s">
        <v>3344</v>
      </c>
      <c r="B18589" s="1">
        <v>44340</v>
      </c>
      <c r="C18589">
        <v>5</v>
      </c>
    </row>
    <row r="18590" spans="1:3" ht="14.5" x14ac:dyDescent="0.35">
      <c r="A18590" s="104" t="s">
        <v>234</v>
      </c>
      <c r="B18590" s="1">
        <v>44340</v>
      </c>
      <c r="C18590">
        <v>6</v>
      </c>
    </row>
    <row r="18591" spans="1:3" ht="14.5" x14ac:dyDescent="0.35">
      <c r="A18591" s="104" t="s">
        <v>2899</v>
      </c>
      <c r="B18591" s="1">
        <v>44340</v>
      </c>
      <c r="C18591">
        <v>4</v>
      </c>
    </row>
    <row r="18592" spans="1:3" ht="14.5" x14ac:dyDescent="0.35">
      <c r="A18592" s="104" t="s">
        <v>1431</v>
      </c>
      <c r="B18592" s="1">
        <v>44340</v>
      </c>
      <c r="C18592">
        <v>16</v>
      </c>
    </row>
    <row r="18593" spans="1:3" ht="14.5" x14ac:dyDescent="0.35">
      <c r="A18593" s="104" t="s">
        <v>2244</v>
      </c>
      <c r="B18593" s="1">
        <v>44340</v>
      </c>
      <c r="C18593">
        <v>2</v>
      </c>
    </row>
    <row r="18594" spans="1:3" ht="14.5" x14ac:dyDescent="0.35">
      <c r="A18594" s="104" t="s">
        <v>3635</v>
      </c>
      <c r="B18594" s="1">
        <v>44340</v>
      </c>
      <c r="C18594">
        <v>1</v>
      </c>
    </row>
    <row r="18595" spans="1:3" ht="14.5" x14ac:dyDescent="0.35">
      <c r="A18595" s="104" t="s">
        <v>1342</v>
      </c>
      <c r="B18595" s="1">
        <v>44340</v>
      </c>
      <c r="C18595">
        <v>600</v>
      </c>
    </row>
    <row r="18596" spans="1:3" ht="14.5" x14ac:dyDescent="0.35">
      <c r="A18596" s="104" t="s">
        <v>6</v>
      </c>
      <c r="B18596" s="1">
        <v>44340</v>
      </c>
      <c r="C18596">
        <v>1</v>
      </c>
    </row>
    <row r="18597" spans="1:3" ht="14.5" x14ac:dyDescent="0.35">
      <c r="A18597" s="104" t="s">
        <v>403</v>
      </c>
      <c r="B18597" s="1">
        <v>44340</v>
      </c>
      <c r="C18597">
        <v>1</v>
      </c>
    </row>
    <row r="18598" spans="1:3" ht="14.5" x14ac:dyDescent="0.35">
      <c r="A18598" s="104" t="s">
        <v>2988</v>
      </c>
      <c r="B18598" s="1">
        <v>44340</v>
      </c>
      <c r="C18598">
        <v>4</v>
      </c>
    </row>
    <row r="18599" spans="1:3" ht="14.5" x14ac:dyDescent="0.35">
      <c r="A18599" s="104" t="s">
        <v>312</v>
      </c>
      <c r="B18599" s="1">
        <v>44340</v>
      </c>
      <c r="C18599">
        <v>1</v>
      </c>
    </row>
    <row r="18600" spans="1:3" ht="14.5" x14ac:dyDescent="0.35">
      <c r="A18600" s="104" t="s">
        <v>1287</v>
      </c>
      <c r="B18600" s="1">
        <v>44340</v>
      </c>
      <c r="C18600">
        <v>300</v>
      </c>
    </row>
    <row r="18601" spans="1:3" ht="14.5" x14ac:dyDescent="0.35">
      <c r="A18601" s="104" t="s">
        <v>1321</v>
      </c>
      <c r="B18601" s="1">
        <v>44340</v>
      </c>
      <c r="C18601">
        <v>100</v>
      </c>
    </row>
    <row r="18602" spans="1:3" ht="14.5" x14ac:dyDescent="0.35">
      <c r="A18602" s="104" t="s">
        <v>1823</v>
      </c>
      <c r="B18602" s="1">
        <v>44340</v>
      </c>
      <c r="C18602">
        <v>32</v>
      </c>
    </row>
    <row r="18603" spans="1:3" ht="14.5" x14ac:dyDescent="0.35">
      <c r="A18603" s="104" t="s">
        <v>4386</v>
      </c>
      <c r="B18603" s="1">
        <v>44340</v>
      </c>
      <c r="C18603">
        <v>16</v>
      </c>
    </row>
    <row r="18604" spans="1:3" ht="14.5" x14ac:dyDescent="0.35">
      <c r="A18604" s="104" t="s">
        <v>1745</v>
      </c>
      <c r="B18604" s="1">
        <v>44340</v>
      </c>
      <c r="C18604">
        <v>50</v>
      </c>
    </row>
    <row r="18605" spans="1:3" ht="14.5" x14ac:dyDescent="0.35">
      <c r="A18605" s="104" t="s">
        <v>3966</v>
      </c>
      <c r="B18605" s="1">
        <v>44340</v>
      </c>
      <c r="C18605">
        <v>12</v>
      </c>
    </row>
    <row r="18606" spans="1:3" ht="14.5" x14ac:dyDescent="0.35">
      <c r="A18606" s="104" t="s">
        <v>4340</v>
      </c>
      <c r="B18606" s="1">
        <v>44340</v>
      </c>
      <c r="C18606">
        <v>2</v>
      </c>
    </row>
    <row r="18607" spans="1:3" ht="14.5" x14ac:dyDescent="0.35">
      <c r="A18607" s="104" t="s">
        <v>1766</v>
      </c>
      <c r="B18607" s="1">
        <v>44340</v>
      </c>
      <c r="C18607">
        <v>3</v>
      </c>
    </row>
    <row r="18608" spans="1:3" ht="14.5" x14ac:dyDescent="0.35">
      <c r="A18608" s="104" t="s">
        <v>3854</v>
      </c>
      <c r="B18608" s="1">
        <v>44340</v>
      </c>
      <c r="C18608">
        <v>2</v>
      </c>
    </row>
    <row r="18609" spans="1:3" ht="14.5" x14ac:dyDescent="0.35">
      <c r="A18609" s="104" t="s">
        <v>1389</v>
      </c>
      <c r="B18609" s="1">
        <v>44340</v>
      </c>
      <c r="C18609">
        <v>50</v>
      </c>
    </row>
    <row r="18610" spans="1:3" ht="14.5" x14ac:dyDescent="0.35">
      <c r="A18610" s="104" t="s">
        <v>4400</v>
      </c>
      <c r="B18610" s="1">
        <v>44340</v>
      </c>
      <c r="C18610">
        <v>1</v>
      </c>
    </row>
    <row r="18611" spans="1:3" ht="14.5" x14ac:dyDescent="0.35">
      <c r="A18611" s="104" t="s">
        <v>2229</v>
      </c>
      <c r="B18611" s="1">
        <v>44340</v>
      </c>
      <c r="C18611">
        <v>1</v>
      </c>
    </row>
    <row r="18612" spans="1:3" ht="14.5" x14ac:dyDescent="0.35">
      <c r="A18612" s="104" t="s">
        <v>3330</v>
      </c>
      <c r="B18612" s="1">
        <v>44340</v>
      </c>
      <c r="C18612">
        <v>1</v>
      </c>
    </row>
    <row r="18613" spans="1:3" ht="14.5" x14ac:dyDescent="0.35">
      <c r="A18613" s="104" t="s">
        <v>4367</v>
      </c>
      <c r="B18613" s="1">
        <v>44340</v>
      </c>
      <c r="C18613">
        <v>1</v>
      </c>
    </row>
    <row r="18614" spans="1:3" ht="14.5" x14ac:dyDescent="0.35">
      <c r="A18614" s="104" t="s">
        <v>2627</v>
      </c>
      <c r="B18614" s="1">
        <v>44340</v>
      </c>
      <c r="C18614">
        <v>1</v>
      </c>
    </row>
    <row r="18615" spans="1:3" ht="14.5" x14ac:dyDescent="0.35">
      <c r="A18615" s="104" t="s">
        <v>1284</v>
      </c>
      <c r="B18615" s="1">
        <v>44340</v>
      </c>
      <c r="C18615">
        <v>50</v>
      </c>
    </row>
    <row r="18616" spans="1:3" ht="14.5" x14ac:dyDescent="0.35">
      <c r="A18616" s="104" t="s">
        <v>1957</v>
      </c>
      <c r="B18616" s="1">
        <v>44340</v>
      </c>
      <c r="C18616">
        <v>4</v>
      </c>
    </row>
    <row r="18617" spans="1:3" ht="14.5" x14ac:dyDescent="0.35">
      <c r="A18617" s="104" t="s">
        <v>1724</v>
      </c>
      <c r="B18617" s="1">
        <v>44340</v>
      </c>
      <c r="C18617">
        <v>100</v>
      </c>
    </row>
    <row r="18618" spans="1:3" ht="14.5" x14ac:dyDescent="0.35">
      <c r="A18618" s="104" t="s">
        <v>1762</v>
      </c>
      <c r="B18618" s="1">
        <v>44340</v>
      </c>
      <c r="C18618">
        <v>8</v>
      </c>
    </row>
    <row r="18619" spans="1:3" ht="14.5" x14ac:dyDescent="0.35">
      <c r="A18619" s="104" t="s">
        <v>1716</v>
      </c>
      <c r="B18619" s="1">
        <v>44340</v>
      </c>
      <c r="C18619">
        <v>12</v>
      </c>
    </row>
    <row r="18620" spans="1:3" ht="14.5" x14ac:dyDescent="0.35">
      <c r="A18620" s="104" t="s">
        <v>1649</v>
      </c>
      <c r="B18620" s="1">
        <v>44340</v>
      </c>
      <c r="C18620">
        <v>1</v>
      </c>
    </row>
    <row r="18621" spans="1:3" ht="14.5" x14ac:dyDescent="0.35">
      <c r="A18621" s="104" t="s">
        <v>3712</v>
      </c>
      <c r="B18621" s="1">
        <v>44340</v>
      </c>
      <c r="C18621">
        <v>1</v>
      </c>
    </row>
    <row r="18622" spans="1:3" ht="14.5" x14ac:dyDescent="0.35">
      <c r="A18622" s="104" t="s">
        <v>4401</v>
      </c>
      <c r="B18622" s="1">
        <v>44340</v>
      </c>
      <c r="C18622">
        <v>1</v>
      </c>
    </row>
    <row r="18623" spans="1:3" ht="14.5" x14ac:dyDescent="0.35">
      <c r="A18623" s="104" t="s">
        <v>3372</v>
      </c>
      <c r="B18623" s="1">
        <v>44340</v>
      </c>
      <c r="C18623">
        <v>1</v>
      </c>
    </row>
    <row r="18624" spans="1:3" ht="14.5" x14ac:dyDescent="0.35">
      <c r="A18624" s="104" t="s">
        <v>1543</v>
      </c>
      <c r="B18624" s="1">
        <v>44340</v>
      </c>
      <c r="C18624">
        <v>2</v>
      </c>
    </row>
    <row r="18625" spans="1:3" ht="14.5" x14ac:dyDescent="0.35">
      <c r="A18625" s="104" t="s">
        <v>2690</v>
      </c>
      <c r="B18625" s="1">
        <v>44340</v>
      </c>
      <c r="C18625">
        <v>1</v>
      </c>
    </row>
    <row r="18626" spans="1:3" ht="14.5" x14ac:dyDescent="0.35">
      <c r="A18626" s="104" t="s">
        <v>3569</v>
      </c>
      <c r="B18626" s="1">
        <v>44340</v>
      </c>
      <c r="C18626">
        <v>1</v>
      </c>
    </row>
    <row r="18627" spans="1:3" ht="14.5" x14ac:dyDescent="0.35">
      <c r="A18627" s="104" t="s">
        <v>3500</v>
      </c>
      <c r="B18627" s="1">
        <v>44340</v>
      </c>
      <c r="C18627">
        <v>1</v>
      </c>
    </row>
    <row r="18628" spans="1:3" ht="14.5" x14ac:dyDescent="0.35">
      <c r="A18628" s="104" t="s">
        <v>2959</v>
      </c>
      <c r="B18628" s="1">
        <v>44340</v>
      </c>
      <c r="C18628">
        <v>2</v>
      </c>
    </row>
    <row r="18629" spans="1:3" ht="14.5" x14ac:dyDescent="0.35">
      <c r="A18629" s="104" t="s">
        <v>2660</v>
      </c>
      <c r="B18629" s="1">
        <v>44340</v>
      </c>
      <c r="C18629">
        <v>2</v>
      </c>
    </row>
    <row r="18630" spans="1:3" ht="14.5" x14ac:dyDescent="0.35">
      <c r="A18630" s="104" t="s">
        <v>3375</v>
      </c>
      <c r="B18630" s="1">
        <v>44340</v>
      </c>
      <c r="C18630">
        <v>2</v>
      </c>
    </row>
    <row r="18631" spans="1:3" ht="14.5" x14ac:dyDescent="0.35">
      <c r="A18631" s="104" t="s">
        <v>4097</v>
      </c>
      <c r="B18631" s="1">
        <v>44340</v>
      </c>
      <c r="C18631">
        <v>2</v>
      </c>
    </row>
    <row r="18632" spans="1:3" ht="14.5" x14ac:dyDescent="0.35">
      <c r="A18632" s="104" t="s">
        <v>2047</v>
      </c>
      <c r="B18632" s="1">
        <v>44340</v>
      </c>
      <c r="C18632">
        <v>6</v>
      </c>
    </row>
    <row r="18633" spans="1:3" ht="14.5" x14ac:dyDescent="0.35">
      <c r="A18633" s="104" t="s">
        <v>2851</v>
      </c>
      <c r="B18633" s="1">
        <v>44340</v>
      </c>
      <c r="C18633">
        <v>1</v>
      </c>
    </row>
    <row r="18634" spans="1:3" ht="14.5" x14ac:dyDescent="0.35">
      <c r="A18634" s="104" t="s">
        <v>4389</v>
      </c>
      <c r="B18634" s="1">
        <v>44340</v>
      </c>
      <c r="C18634">
        <v>1</v>
      </c>
    </row>
    <row r="18635" spans="1:3" ht="14.5" x14ac:dyDescent="0.35">
      <c r="A18635" s="104" t="s">
        <v>2785</v>
      </c>
      <c r="B18635" s="1">
        <v>44340</v>
      </c>
      <c r="C18635">
        <v>1</v>
      </c>
    </row>
    <row r="18636" spans="1:3" ht="14.5" x14ac:dyDescent="0.35">
      <c r="A18636" s="104" t="s">
        <v>4402</v>
      </c>
      <c r="B18636" s="1">
        <v>44340</v>
      </c>
      <c r="C18636">
        <v>1</v>
      </c>
    </row>
    <row r="18637" spans="1:3" ht="14.5" x14ac:dyDescent="0.35">
      <c r="A18637" s="104" t="s">
        <v>2599</v>
      </c>
      <c r="B18637" s="1">
        <v>44340</v>
      </c>
      <c r="C18637">
        <v>2</v>
      </c>
    </row>
    <row r="18638" spans="1:3" ht="14.5" x14ac:dyDescent="0.35">
      <c r="A18638" s="104" t="s">
        <v>1480</v>
      </c>
      <c r="B18638" s="1">
        <v>44340</v>
      </c>
      <c r="C18638">
        <v>1</v>
      </c>
    </row>
    <row r="18639" spans="1:3" ht="14.5" x14ac:dyDescent="0.35">
      <c r="A18639" s="104" t="s">
        <v>2688</v>
      </c>
      <c r="B18639" s="1">
        <v>44340</v>
      </c>
      <c r="C18639">
        <v>1</v>
      </c>
    </row>
    <row r="18640" spans="1:3" ht="14.5" x14ac:dyDescent="0.35">
      <c r="A18640" s="104" t="s">
        <v>2392</v>
      </c>
      <c r="B18640" s="1">
        <v>44340</v>
      </c>
      <c r="C18640">
        <v>25</v>
      </c>
    </row>
    <row r="18641" spans="1:3" ht="14.5" x14ac:dyDescent="0.35">
      <c r="A18641" s="104" t="s">
        <v>1627</v>
      </c>
      <c r="B18641" s="1">
        <v>44340</v>
      </c>
      <c r="C18641">
        <v>100</v>
      </c>
    </row>
    <row r="18642" spans="1:3" ht="14.5" x14ac:dyDescent="0.35">
      <c r="A18642" s="104" t="s">
        <v>2388</v>
      </c>
      <c r="B18642" s="1">
        <v>44340</v>
      </c>
      <c r="C18642">
        <v>25</v>
      </c>
    </row>
    <row r="18643" spans="1:3" ht="14.5" x14ac:dyDescent="0.35">
      <c r="A18643" s="104" t="s">
        <v>1423</v>
      </c>
      <c r="B18643" s="1">
        <v>44340</v>
      </c>
      <c r="C18643">
        <v>500</v>
      </c>
    </row>
    <row r="18644" spans="1:3" ht="14.5" x14ac:dyDescent="0.35">
      <c r="A18644" s="104" t="s">
        <v>2581</v>
      </c>
      <c r="B18644" s="1">
        <v>44340</v>
      </c>
      <c r="C18644">
        <v>8</v>
      </c>
    </row>
    <row r="18645" spans="1:3" ht="14.5" x14ac:dyDescent="0.35">
      <c r="A18645" s="104" t="s">
        <v>2625</v>
      </c>
      <c r="B18645" s="1">
        <v>44340</v>
      </c>
      <c r="C18645">
        <v>3</v>
      </c>
    </row>
    <row r="18646" spans="1:3" ht="14.5" x14ac:dyDescent="0.35">
      <c r="A18646" s="104" t="s">
        <v>1699</v>
      </c>
      <c r="B18646" s="1">
        <v>44340</v>
      </c>
      <c r="C18646">
        <v>100</v>
      </c>
    </row>
    <row r="18647" spans="1:3" ht="14.5" x14ac:dyDescent="0.35">
      <c r="A18647" s="104" t="s">
        <v>4403</v>
      </c>
      <c r="B18647" s="1">
        <v>44340</v>
      </c>
      <c r="C18647">
        <v>1</v>
      </c>
    </row>
    <row r="18648" spans="1:3" ht="14.5" x14ac:dyDescent="0.35">
      <c r="A18648" s="104" t="s">
        <v>1406</v>
      </c>
      <c r="B18648" s="1">
        <v>44340</v>
      </c>
      <c r="C18648">
        <v>1000</v>
      </c>
    </row>
    <row r="18649" spans="1:3" ht="14.5" x14ac:dyDescent="0.35">
      <c r="A18649" s="104" t="s">
        <v>1735</v>
      </c>
      <c r="B18649" s="1">
        <v>44340</v>
      </c>
      <c r="C18649">
        <v>25</v>
      </c>
    </row>
    <row r="18650" spans="1:3" ht="14.5" x14ac:dyDescent="0.35">
      <c r="A18650" s="104" t="s">
        <v>1720</v>
      </c>
      <c r="B18650" s="1">
        <v>44340</v>
      </c>
      <c r="C18650">
        <v>50</v>
      </c>
    </row>
    <row r="18651" spans="1:3" ht="14.5" x14ac:dyDescent="0.35">
      <c r="A18651" s="104" t="s">
        <v>2202</v>
      </c>
      <c r="B18651" s="1">
        <v>44340</v>
      </c>
      <c r="C18651">
        <v>100</v>
      </c>
    </row>
    <row r="18652" spans="1:3" ht="14.5" x14ac:dyDescent="0.35">
      <c r="A18652" s="104" t="s">
        <v>2001</v>
      </c>
      <c r="B18652" s="1">
        <v>44340</v>
      </c>
      <c r="C18652">
        <v>200</v>
      </c>
    </row>
    <row r="18653" spans="1:3" ht="14.5" x14ac:dyDescent="0.35">
      <c r="A18653" s="104" t="s">
        <v>2055</v>
      </c>
      <c r="B18653" s="1">
        <v>44340</v>
      </c>
      <c r="C18653">
        <v>4</v>
      </c>
    </row>
    <row r="18654" spans="1:3" ht="14.5" x14ac:dyDescent="0.35">
      <c r="A18654" s="105" t="s">
        <v>974</v>
      </c>
      <c r="B18654" s="1">
        <v>44340</v>
      </c>
      <c r="C18654">
        <v>50</v>
      </c>
    </row>
    <row r="18655" spans="1:3" ht="14.5" x14ac:dyDescent="0.35">
      <c r="A18655" s="104" t="s">
        <v>1370</v>
      </c>
      <c r="B18655" s="1">
        <v>44340</v>
      </c>
      <c r="C18655">
        <v>400</v>
      </c>
    </row>
    <row r="18656" spans="1:3" ht="14.5" x14ac:dyDescent="0.35">
      <c r="A18656" s="104" t="s">
        <v>2832</v>
      </c>
      <c r="B18656" s="1">
        <v>44340</v>
      </c>
      <c r="C18656">
        <v>2</v>
      </c>
    </row>
    <row r="18657" spans="1:3" ht="14.5" x14ac:dyDescent="0.35">
      <c r="A18657" s="104" t="s">
        <v>1766</v>
      </c>
      <c r="B18657" s="1">
        <v>44340</v>
      </c>
      <c r="C18657">
        <v>1</v>
      </c>
    </row>
    <row r="18658" spans="1:3" ht="14.5" x14ac:dyDescent="0.35">
      <c r="A18658" s="104" t="s">
        <v>1688</v>
      </c>
      <c r="B18658" s="1">
        <v>44340</v>
      </c>
      <c r="C18658">
        <v>6</v>
      </c>
    </row>
    <row r="18659" spans="1:3" ht="14.5" x14ac:dyDescent="0.35">
      <c r="A18659" s="104" t="s">
        <v>4075</v>
      </c>
      <c r="B18659" s="1">
        <v>44340</v>
      </c>
      <c r="C18659">
        <v>1</v>
      </c>
    </row>
    <row r="18660" spans="1:3" ht="14.5" x14ac:dyDescent="0.35">
      <c r="A18660" s="104" t="s">
        <v>2526</v>
      </c>
      <c r="B18660" s="1">
        <v>44340</v>
      </c>
      <c r="C18660">
        <v>100</v>
      </c>
    </row>
    <row r="18661" spans="1:3" ht="14.5" x14ac:dyDescent="0.35">
      <c r="A18661" s="104" t="s">
        <v>1329</v>
      </c>
      <c r="B18661" s="1">
        <v>44340</v>
      </c>
      <c r="C18661">
        <v>50</v>
      </c>
    </row>
    <row r="18662" spans="1:3" ht="14.5" x14ac:dyDescent="0.35">
      <c r="A18662" s="104" t="s">
        <v>1329</v>
      </c>
      <c r="B18662" s="1">
        <v>44340</v>
      </c>
      <c r="C18662">
        <v>100</v>
      </c>
    </row>
    <row r="18663" spans="1:3" ht="14.5" x14ac:dyDescent="0.35">
      <c r="A18663" s="104" t="s">
        <v>1452</v>
      </c>
      <c r="B18663" s="1">
        <v>44340</v>
      </c>
      <c r="C18663">
        <v>100</v>
      </c>
    </row>
    <row r="18664" spans="1:3" ht="14.5" x14ac:dyDescent="0.35">
      <c r="A18664" s="104" t="s">
        <v>1681</v>
      </c>
      <c r="B18664" s="1">
        <v>44340</v>
      </c>
      <c r="C18664">
        <v>50</v>
      </c>
    </row>
    <row r="18665" spans="1:3" ht="14.5" x14ac:dyDescent="0.35">
      <c r="A18665" s="104" t="s">
        <v>1286</v>
      </c>
      <c r="B18665" s="1">
        <v>44340</v>
      </c>
      <c r="C18665">
        <v>50</v>
      </c>
    </row>
    <row r="18666" spans="1:3" ht="14.5" x14ac:dyDescent="0.35">
      <c r="A18666" s="104" t="s">
        <v>1877</v>
      </c>
      <c r="B18666" s="1">
        <v>44340</v>
      </c>
      <c r="C18666">
        <v>50</v>
      </c>
    </row>
    <row r="18667" spans="1:3" ht="14.5" x14ac:dyDescent="0.35">
      <c r="A18667" s="104" t="s">
        <v>1528</v>
      </c>
      <c r="B18667" s="1">
        <v>44340</v>
      </c>
      <c r="C18667">
        <v>50</v>
      </c>
    </row>
    <row r="18668" spans="1:3" ht="14.5" x14ac:dyDescent="0.35">
      <c r="A18668" s="104" t="s">
        <v>1549</v>
      </c>
      <c r="B18668" s="1">
        <v>44340</v>
      </c>
      <c r="C18668">
        <v>50</v>
      </c>
    </row>
    <row r="18669" spans="1:3" ht="14.5" x14ac:dyDescent="0.35">
      <c r="A18669" s="104" t="s">
        <v>924</v>
      </c>
      <c r="B18669" s="1">
        <v>44340</v>
      </c>
      <c r="C18669">
        <v>200</v>
      </c>
    </row>
    <row r="18670" spans="1:3" ht="14.5" x14ac:dyDescent="0.35">
      <c r="A18670" s="104" t="s">
        <v>2259</v>
      </c>
      <c r="B18670" s="1">
        <v>44340</v>
      </c>
      <c r="C18670">
        <v>100</v>
      </c>
    </row>
    <row r="18671" spans="1:3" ht="14.5" x14ac:dyDescent="0.35">
      <c r="A18671" s="104" t="s">
        <v>3023</v>
      </c>
      <c r="B18671" s="1">
        <v>44340</v>
      </c>
      <c r="C18671">
        <v>1</v>
      </c>
    </row>
    <row r="18672" spans="1:3" ht="14.5" x14ac:dyDescent="0.35">
      <c r="A18672" s="104" t="s">
        <v>3023</v>
      </c>
      <c r="B18672" s="1">
        <v>44340</v>
      </c>
      <c r="C18672">
        <v>1</v>
      </c>
    </row>
    <row r="18673" spans="1:3" ht="14.5" x14ac:dyDescent="0.35">
      <c r="A18673" s="104" t="s">
        <v>2295</v>
      </c>
      <c r="B18673" s="1">
        <v>44340</v>
      </c>
      <c r="C18673">
        <v>1</v>
      </c>
    </row>
    <row r="18674" spans="1:3" ht="14.5" x14ac:dyDescent="0.35">
      <c r="A18674" s="104" t="s">
        <v>4404</v>
      </c>
      <c r="B18674" s="1">
        <v>44340</v>
      </c>
      <c r="C18674">
        <v>1</v>
      </c>
    </row>
    <row r="18675" spans="1:3" ht="14.5" x14ac:dyDescent="0.35">
      <c r="A18675" s="104" t="s">
        <v>1532</v>
      </c>
      <c r="B18675" s="1">
        <v>44340</v>
      </c>
      <c r="C18675">
        <v>3</v>
      </c>
    </row>
    <row r="18676" spans="1:3" ht="14.5" x14ac:dyDescent="0.35">
      <c r="A18676" s="104" t="s">
        <v>4096</v>
      </c>
      <c r="B18676" s="1">
        <v>44340</v>
      </c>
      <c r="C18676">
        <v>1</v>
      </c>
    </row>
    <row r="18677" spans="1:3" ht="14.5" x14ac:dyDescent="0.35">
      <c r="A18677" s="104" t="s">
        <v>2942</v>
      </c>
      <c r="B18677" s="1">
        <v>44340</v>
      </c>
      <c r="C18677">
        <v>2</v>
      </c>
    </row>
    <row r="18678" spans="1:3" ht="14.5" x14ac:dyDescent="0.35">
      <c r="A18678" s="104" t="s">
        <v>3937</v>
      </c>
      <c r="B18678" s="1">
        <v>44340</v>
      </c>
      <c r="C18678">
        <v>1</v>
      </c>
    </row>
    <row r="18679" spans="1:3" ht="14.5" x14ac:dyDescent="0.35">
      <c r="A18679" s="104" t="s">
        <v>3341</v>
      </c>
      <c r="B18679" s="1">
        <v>44340</v>
      </c>
      <c r="C18679">
        <v>1</v>
      </c>
    </row>
    <row r="18680" spans="1:3" ht="14.5" x14ac:dyDescent="0.35">
      <c r="A18680" s="104" t="s">
        <v>2229</v>
      </c>
      <c r="B18680" s="1">
        <v>44340</v>
      </c>
      <c r="C18680">
        <v>5</v>
      </c>
    </row>
    <row r="18681" spans="1:3" ht="14.5" x14ac:dyDescent="0.35">
      <c r="A18681" s="104" t="s">
        <v>2628</v>
      </c>
      <c r="B18681" s="1">
        <v>44340</v>
      </c>
      <c r="C18681">
        <v>3</v>
      </c>
    </row>
    <row r="18682" spans="1:3" ht="14.5" x14ac:dyDescent="0.35">
      <c r="A18682" s="104" t="s">
        <v>2296</v>
      </c>
      <c r="B18682" s="1">
        <v>44340</v>
      </c>
      <c r="C18682">
        <v>1</v>
      </c>
    </row>
    <row r="18683" spans="1:3" ht="14.5" x14ac:dyDescent="0.35">
      <c r="A18683" s="104" t="s">
        <v>4138</v>
      </c>
      <c r="B18683" s="1">
        <v>44340</v>
      </c>
      <c r="C18683">
        <v>1</v>
      </c>
    </row>
    <row r="18684" spans="1:3" ht="14.5" x14ac:dyDescent="0.35">
      <c r="A18684" s="104" t="s">
        <v>2835</v>
      </c>
      <c r="B18684" s="1">
        <v>44340</v>
      </c>
      <c r="C18684">
        <v>5</v>
      </c>
    </row>
    <row r="18685" spans="1:3" ht="14.5" x14ac:dyDescent="0.35">
      <c r="A18685" s="104" t="s">
        <v>1535</v>
      </c>
      <c r="B18685" s="1">
        <v>44340</v>
      </c>
      <c r="C18685">
        <v>2</v>
      </c>
    </row>
    <row r="18686" spans="1:3" ht="14.5" x14ac:dyDescent="0.35">
      <c r="A18686" s="104" t="s">
        <v>1800</v>
      </c>
      <c r="B18686" s="1">
        <v>44340</v>
      </c>
      <c r="C18686">
        <v>100</v>
      </c>
    </row>
    <row r="18687" spans="1:3" ht="14.5" x14ac:dyDescent="0.35">
      <c r="A18687" s="104" t="s">
        <v>1762</v>
      </c>
      <c r="B18687" s="1">
        <v>44340</v>
      </c>
      <c r="C18687">
        <v>4</v>
      </c>
    </row>
    <row r="18688" spans="1:3" ht="14.5" x14ac:dyDescent="0.35">
      <c r="A18688" s="104" t="s">
        <v>1811</v>
      </c>
      <c r="B18688" s="1">
        <v>44340</v>
      </c>
      <c r="C18688">
        <v>84</v>
      </c>
    </row>
    <row r="18689" spans="1:3" ht="14.5" x14ac:dyDescent="0.35">
      <c r="A18689" s="104" t="s">
        <v>3349</v>
      </c>
      <c r="B18689" s="1">
        <v>44340</v>
      </c>
      <c r="C18689">
        <v>1</v>
      </c>
    </row>
    <row r="18690" spans="1:3" ht="14.5" x14ac:dyDescent="0.35">
      <c r="A18690" s="104" t="s">
        <v>3723</v>
      </c>
      <c r="B18690" s="1">
        <v>44340</v>
      </c>
      <c r="C18690">
        <v>2</v>
      </c>
    </row>
    <row r="18691" spans="1:3" ht="14.5" x14ac:dyDescent="0.35">
      <c r="A18691" s="104" t="s">
        <v>4405</v>
      </c>
      <c r="B18691" s="1">
        <v>44340</v>
      </c>
      <c r="C18691">
        <v>1</v>
      </c>
    </row>
    <row r="18692" spans="1:3" ht="14.5" x14ac:dyDescent="0.35">
      <c r="A18692" s="104" t="s">
        <v>2954</v>
      </c>
      <c r="B18692" s="1">
        <v>44340</v>
      </c>
      <c r="C18692">
        <v>2</v>
      </c>
    </row>
    <row r="18693" spans="1:3" ht="14.5" x14ac:dyDescent="0.35">
      <c r="A18693" s="104" t="s">
        <v>4364</v>
      </c>
      <c r="B18693" s="1">
        <v>44340</v>
      </c>
      <c r="C18693">
        <v>1</v>
      </c>
    </row>
    <row r="18694" spans="1:3" ht="14.5" x14ac:dyDescent="0.35">
      <c r="A18694" s="104" t="s">
        <v>4406</v>
      </c>
      <c r="B18694" s="1">
        <v>44340</v>
      </c>
      <c r="C18694">
        <v>1</v>
      </c>
    </row>
    <row r="18695" spans="1:3" ht="14.5" x14ac:dyDescent="0.35">
      <c r="A18695" s="104" t="s">
        <v>2631</v>
      </c>
      <c r="B18695" s="1">
        <v>44340</v>
      </c>
      <c r="C18695">
        <v>2</v>
      </c>
    </row>
    <row r="18696" spans="1:3" ht="14.5" x14ac:dyDescent="0.35">
      <c r="A18696" s="104" t="s">
        <v>2994</v>
      </c>
      <c r="B18696" s="1">
        <v>44340</v>
      </c>
      <c r="C18696">
        <v>2</v>
      </c>
    </row>
    <row r="18697" spans="1:3" ht="14.5" x14ac:dyDescent="0.35">
      <c r="A18697" s="104" t="s">
        <v>4407</v>
      </c>
      <c r="B18697" s="1">
        <v>44340</v>
      </c>
      <c r="C18697">
        <v>1</v>
      </c>
    </row>
    <row r="18698" spans="1:3" ht="14.5" x14ac:dyDescent="0.35">
      <c r="A18698" s="104" t="s">
        <v>2729</v>
      </c>
      <c r="B18698" s="1">
        <v>44340</v>
      </c>
      <c r="C18698">
        <v>2</v>
      </c>
    </row>
    <row r="18699" spans="1:3" ht="14.5" x14ac:dyDescent="0.35">
      <c r="A18699" s="104" t="s">
        <v>2632</v>
      </c>
      <c r="B18699" s="1">
        <v>44340</v>
      </c>
      <c r="C18699">
        <v>8</v>
      </c>
    </row>
    <row r="18700" spans="1:3" ht="14.5" x14ac:dyDescent="0.35">
      <c r="A18700" s="104" t="s">
        <v>1814</v>
      </c>
      <c r="B18700" s="1">
        <v>44340</v>
      </c>
      <c r="C18700">
        <v>50</v>
      </c>
    </row>
    <row r="18701" spans="1:3" ht="14.5" x14ac:dyDescent="0.35">
      <c r="A18701" s="104" t="s">
        <v>2841</v>
      </c>
      <c r="B18701" s="1">
        <v>44340</v>
      </c>
      <c r="C18701">
        <v>6</v>
      </c>
    </row>
    <row r="18702" spans="1:3" ht="14.5" x14ac:dyDescent="0.35">
      <c r="A18702" s="104" t="s">
        <v>1420</v>
      </c>
      <c r="B18702" s="1">
        <v>44340</v>
      </c>
      <c r="C18702">
        <v>16</v>
      </c>
    </row>
    <row r="18703" spans="1:3" ht="14.5" x14ac:dyDescent="0.35">
      <c r="A18703" s="104" t="s">
        <v>2846</v>
      </c>
      <c r="B18703" s="1">
        <v>44340</v>
      </c>
      <c r="C18703">
        <v>4</v>
      </c>
    </row>
    <row r="18704" spans="1:3" ht="14.5" x14ac:dyDescent="0.35">
      <c r="A18704" s="104" t="s">
        <v>2845</v>
      </c>
      <c r="B18704" s="1">
        <v>44340</v>
      </c>
      <c r="C18704">
        <v>10</v>
      </c>
    </row>
    <row r="18705" spans="1:3" ht="14.5" x14ac:dyDescent="0.35">
      <c r="A18705" s="104" t="s">
        <v>1948</v>
      </c>
      <c r="B18705" s="1">
        <v>44340</v>
      </c>
      <c r="C18705">
        <v>2</v>
      </c>
    </row>
    <row r="18706" spans="1:3" ht="14.5" x14ac:dyDescent="0.35">
      <c r="A18706" s="104" t="s">
        <v>2849</v>
      </c>
      <c r="B18706" s="1">
        <v>44340</v>
      </c>
      <c r="C18706">
        <v>2</v>
      </c>
    </row>
    <row r="18707" spans="1:3" ht="14.5" x14ac:dyDescent="0.35">
      <c r="A18707" s="104" t="s">
        <v>1548</v>
      </c>
      <c r="B18707" s="1">
        <v>44340</v>
      </c>
      <c r="C18707">
        <v>10</v>
      </c>
    </row>
    <row r="18708" spans="1:3" ht="14.5" x14ac:dyDescent="0.35">
      <c r="A18708" s="104" t="s">
        <v>1424</v>
      </c>
      <c r="B18708" s="1">
        <v>44340</v>
      </c>
      <c r="C18708">
        <v>8</v>
      </c>
    </row>
    <row r="18709" spans="1:3" ht="14.5" x14ac:dyDescent="0.35">
      <c r="A18709" s="104" t="s">
        <v>2634</v>
      </c>
      <c r="B18709" s="1">
        <v>44340</v>
      </c>
      <c r="C18709">
        <v>16</v>
      </c>
    </row>
    <row r="18710" spans="1:3" ht="14.5" x14ac:dyDescent="0.35">
      <c r="A18710" s="106">
        <v>2593467</v>
      </c>
      <c r="B18710" s="1">
        <v>44340</v>
      </c>
      <c r="C18710">
        <v>1</v>
      </c>
    </row>
    <row r="18711" spans="1:3" ht="14.5" x14ac:dyDescent="0.35">
      <c r="A18711" s="106">
        <v>2593832</v>
      </c>
      <c r="B18711" s="1">
        <v>44340</v>
      </c>
      <c r="C18711">
        <v>1</v>
      </c>
    </row>
    <row r="18712" spans="1:3" ht="14.5" x14ac:dyDescent="0.35">
      <c r="A18712" s="106">
        <v>1250470</v>
      </c>
      <c r="B18712" s="1">
        <v>44340</v>
      </c>
      <c r="C18712">
        <v>4</v>
      </c>
    </row>
    <row r="18713" spans="1:3" ht="14.5" x14ac:dyDescent="0.35">
      <c r="A18713" s="104" t="s">
        <v>2161</v>
      </c>
      <c r="B18713" s="1">
        <v>44340</v>
      </c>
      <c r="C18713">
        <v>16</v>
      </c>
    </row>
    <row r="18714" spans="1:3" ht="14.5" x14ac:dyDescent="0.35">
      <c r="A18714" s="104" t="s">
        <v>3436</v>
      </c>
      <c r="B18714" s="1">
        <v>44340</v>
      </c>
      <c r="C18714">
        <v>4</v>
      </c>
    </row>
    <row r="18715" spans="1:3" ht="14.5" x14ac:dyDescent="0.35">
      <c r="A18715" s="104" t="s">
        <v>1638</v>
      </c>
      <c r="B18715" s="1">
        <v>44340</v>
      </c>
      <c r="C18715">
        <v>2</v>
      </c>
    </row>
    <row r="18716" spans="1:3" ht="14.5" x14ac:dyDescent="0.35">
      <c r="A18716" s="104" t="s">
        <v>1570</v>
      </c>
      <c r="B18716" s="1">
        <v>44340</v>
      </c>
      <c r="C18716">
        <v>4</v>
      </c>
    </row>
    <row r="18717" spans="1:3" ht="14.5" x14ac:dyDescent="0.35">
      <c r="A18717" s="104" t="s">
        <v>1409</v>
      </c>
      <c r="B18717" s="1">
        <v>44340</v>
      </c>
      <c r="C18717">
        <v>100</v>
      </c>
    </row>
    <row r="18718" spans="1:3" ht="14.5" x14ac:dyDescent="0.35">
      <c r="A18718" s="104" t="s">
        <v>3020</v>
      </c>
      <c r="B18718" s="1">
        <v>44340</v>
      </c>
      <c r="C18718">
        <v>2</v>
      </c>
    </row>
    <row r="18719" spans="1:3" ht="14.5" x14ac:dyDescent="0.35">
      <c r="A18719" s="104" t="s">
        <v>1336</v>
      </c>
      <c r="B18719" s="1">
        <v>44340</v>
      </c>
      <c r="C18719">
        <v>100</v>
      </c>
    </row>
    <row r="18720" spans="1:3" ht="14.5" x14ac:dyDescent="0.35">
      <c r="A18720" s="104" t="s">
        <v>1336</v>
      </c>
      <c r="B18720" s="1">
        <v>44340</v>
      </c>
      <c r="C18720">
        <v>100</v>
      </c>
    </row>
    <row r="18721" spans="1:3" ht="14.5" x14ac:dyDescent="0.35">
      <c r="A18721" s="104" t="s">
        <v>2306</v>
      </c>
      <c r="B18721" s="1">
        <v>44340</v>
      </c>
      <c r="C18721">
        <v>2</v>
      </c>
    </row>
    <row r="18722" spans="1:3" ht="14.5" x14ac:dyDescent="0.35">
      <c r="A18722" s="104" t="s">
        <v>1572</v>
      </c>
      <c r="B18722" s="1">
        <v>44340</v>
      </c>
      <c r="C18722">
        <v>1</v>
      </c>
    </row>
    <row r="18723" spans="1:3" ht="14.5" x14ac:dyDescent="0.35">
      <c r="A18723" s="104" t="s">
        <v>121</v>
      </c>
      <c r="B18723" s="1">
        <v>44340</v>
      </c>
      <c r="C18723">
        <v>1</v>
      </c>
    </row>
    <row r="18724" spans="1:3" ht="14.5" x14ac:dyDescent="0.35">
      <c r="A18724" s="104" t="s">
        <v>2860</v>
      </c>
      <c r="B18724" s="1">
        <v>44340</v>
      </c>
      <c r="C18724">
        <v>2</v>
      </c>
    </row>
    <row r="18725" spans="1:3" ht="14.5" x14ac:dyDescent="0.35">
      <c r="A18725" s="104" t="s">
        <v>2042</v>
      </c>
      <c r="B18725" s="1">
        <v>44340</v>
      </c>
      <c r="C18725">
        <v>38</v>
      </c>
    </row>
    <row r="18726" spans="1:3" ht="14.5" x14ac:dyDescent="0.35">
      <c r="A18726" s="104" t="s">
        <v>1299</v>
      </c>
      <c r="B18726" s="1">
        <v>44340</v>
      </c>
      <c r="C18726">
        <v>200</v>
      </c>
    </row>
    <row r="18727" spans="1:3" ht="14.5" x14ac:dyDescent="0.35">
      <c r="A18727" s="104" t="s">
        <v>1299</v>
      </c>
      <c r="B18727" s="1">
        <v>44340</v>
      </c>
      <c r="C18727">
        <v>400</v>
      </c>
    </row>
    <row r="18728" spans="1:3" ht="14.5" x14ac:dyDescent="0.35">
      <c r="A18728" s="104" t="s">
        <v>1331</v>
      </c>
      <c r="B18728" s="1">
        <v>44340</v>
      </c>
      <c r="C18728">
        <v>50</v>
      </c>
    </row>
    <row r="18729" spans="1:3" ht="14.5" x14ac:dyDescent="0.35">
      <c r="A18729" s="104" t="s">
        <v>2187</v>
      </c>
      <c r="B18729" s="1">
        <v>44340</v>
      </c>
      <c r="C18729">
        <v>2</v>
      </c>
    </row>
    <row r="18730" spans="1:3" ht="14.5" x14ac:dyDescent="0.35">
      <c r="A18730" s="104" t="s">
        <v>4408</v>
      </c>
      <c r="B18730" s="1">
        <v>44340</v>
      </c>
      <c r="C18730">
        <v>3</v>
      </c>
    </row>
    <row r="18731" spans="1:3" ht="14.5" x14ac:dyDescent="0.35">
      <c r="A18731" s="104" t="s">
        <v>4409</v>
      </c>
      <c r="B18731" s="1">
        <v>44340</v>
      </c>
      <c r="C18731">
        <v>1</v>
      </c>
    </row>
    <row r="18732" spans="1:3" ht="14.5" x14ac:dyDescent="0.35">
      <c r="A18732" s="104" t="s">
        <v>2599</v>
      </c>
      <c r="B18732" s="1">
        <v>44340</v>
      </c>
      <c r="C18732">
        <v>1</v>
      </c>
    </row>
    <row r="18733" spans="1:3" ht="14.5" x14ac:dyDescent="0.35">
      <c r="A18733" s="104" t="s">
        <v>3759</v>
      </c>
      <c r="B18733" s="1">
        <v>44340</v>
      </c>
      <c r="C18733">
        <v>2</v>
      </c>
    </row>
    <row r="18734" spans="1:3" ht="14.5" x14ac:dyDescent="0.35">
      <c r="A18734" s="104" t="s">
        <v>4264</v>
      </c>
      <c r="B18734" s="1">
        <v>44340</v>
      </c>
      <c r="C18734">
        <v>1</v>
      </c>
    </row>
    <row r="18735" spans="1:3" ht="14.5" x14ac:dyDescent="0.35">
      <c r="A18735" s="104" t="s">
        <v>2775</v>
      </c>
      <c r="B18735" s="1">
        <v>44340</v>
      </c>
      <c r="C18735">
        <v>16</v>
      </c>
    </row>
    <row r="18736" spans="1:3" ht="14.5" x14ac:dyDescent="0.35">
      <c r="A18736" s="104" t="s">
        <v>2295</v>
      </c>
      <c r="B18736" s="1">
        <v>44340</v>
      </c>
      <c r="C18736">
        <v>2</v>
      </c>
    </row>
    <row r="18737" spans="1:3" ht="14.5" x14ac:dyDescent="0.35">
      <c r="A18737" s="104" t="s">
        <v>2612</v>
      </c>
      <c r="B18737" s="1">
        <v>44340</v>
      </c>
      <c r="C18737">
        <v>1</v>
      </c>
    </row>
    <row r="18738" spans="1:3" ht="14.5" x14ac:dyDescent="0.35">
      <c r="A18738" s="104" t="s">
        <v>2047</v>
      </c>
      <c r="B18738" s="1">
        <v>44340</v>
      </c>
      <c r="C18738">
        <v>16</v>
      </c>
    </row>
    <row r="18739" spans="1:3" ht="14.5" x14ac:dyDescent="0.35">
      <c r="A18739" s="104" t="s">
        <v>2284</v>
      </c>
      <c r="B18739" s="1">
        <v>44340</v>
      </c>
      <c r="C18739">
        <v>10</v>
      </c>
    </row>
    <row r="18740" spans="1:3" ht="14.5" x14ac:dyDescent="0.35">
      <c r="A18740" s="104" t="s">
        <v>1930</v>
      </c>
      <c r="B18740" s="1">
        <v>44340</v>
      </c>
      <c r="C18740">
        <v>16</v>
      </c>
    </row>
    <row r="18741" spans="1:3" ht="14.5" x14ac:dyDescent="0.35">
      <c r="A18741" s="104" t="s">
        <v>1438</v>
      </c>
      <c r="B18741" s="1">
        <v>44340</v>
      </c>
      <c r="C18741">
        <v>4</v>
      </c>
    </row>
    <row r="18742" spans="1:3" ht="14.5" x14ac:dyDescent="0.35">
      <c r="A18742" s="104" t="s">
        <v>1438</v>
      </c>
      <c r="B18742" s="1">
        <v>44340</v>
      </c>
      <c r="C18742">
        <v>12</v>
      </c>
    </row>
    <row r="18743" spans="1:3" ht="14.5" x14ac:dyDescent="0.35">
      <c r="A18743" s="104" t="s">
        <v>2599</v>
      </c>
      <c r="B18743" s="1">
        <v>44340</v>
      </c>
      <c r="C18743">
        <v>1</v>
      </c>
    </row>
    <row r="18744" spans="1:3" ht="14.5" x14ac:dyDescent="0.35">
      <c r="A18744" s="104" t="s">
        <v>2159</v>
      </c>
      <c r="B18744" s="1">
        <v>44340</v>
      </c>
      <c r="C18744">
        <v>38</v>
      </c>
    </row>
    <row r="18745" spans="1:3" ht="14.5" x14ac:dyDescent="0.35">
      <c r="A18745" s="104" t="s">
        <v>4339</v>
      </c>
      <c r="B18745" s="1">
        <v>44340</v>
      </c>
      <c r="C18745">
        <v>1</v>
      </c>
    </row>
    <row r="18746" spans="1:3" ht="14.5" x14ac:dyDescent="0.35">
      <c r="A18746" s="104" t="s">
        <v>4339</v>
      </c>
      <c r="B18746" s="1">
        <v>44340</v>
      </c>
      <c r="C18746">
        <v>1</v>
      </c>
    </row>
    <row r="18747" spans="1:3" ht="14.5" x14ac:dyDescent="0.35">
      <c r="A18747" s="104" t="s">
        <v>1719</v>
      </c>
      <c r="B18747" s="1">
        <v>44340</v>
      </c>
      <c r="C18747">
        <v>1</v>
      </c>
    </row>
    <row r="18748" spans="1:3" ht="14.5" x14ac:dyDescent="0.35">
      <c r="A18748" s="104" t="s">
        <v>2834</v>
      </c>
      <c r="B18748" s="1">
        <v>44340</v>
      </c>
      <c r="C18748">
        <v>1</v>
      </c>
    </row>
    <row r="18749" spans="1:3" ht="14.5" x14ac:dyDescent="0.35">
      <c r="A18749" s="104" t="s">
        <v>3467</v>
      </c>
      <c r="B18749" s="1">
        <v>44340</v>
      </c>
      <c r="C18749">
        <v>1</v>
      </c>
    </row>
    <row r="18750" spans="1:3" ht="14.5" x14ac:dyDescent="0.35">
      <c r="A18750" s="104" t="s">
        <v>1638</v>
      </c>
      <c r="B18750" s="1">
        <v>44340</v>
      </c>
      <c r="C18750">
        <v>3</v>
      </c>
    </row>
    <row r="18751" spans="1:3" ht="14.5" x14ac:dyDescent="0.35">
      <c r="A18751" s="104" t="s">
        <v>4410</v>
      </c>
      <c r="B18751" s="1">
        <v>44340</v>
      </c>
      <c r="C18751">
        <v>2</v>
      </c>
    </row>
    <row r="18752" spans="1:3" ht="14.5" x14ac:dyDescent="0.35">
      <c r="A18752" s="104" t="s">
        <v>1882</v>
      </c>
      <c r="B18752" s="1">
        <v>44340</v>
      </c>
      <c r="C18752">
        <v>75</v>
      </c>
    </row>
    <row r="18753" spans="1:3" ht="14.5" x14ac:dyDescent="0.35">
      <c r="A18753" s="104" t="s">
        <v>1596</v>
      </c>
      <c r="B18753" s="1">
        <v>44340</v>
      </c>
      <c r="C18753">
        <v>50</v>
      </c>
    </row>
    <row r="18754" spans="1:3" ht="14.5" x14ac:dyDescent="0.35">
      <c r="A18754" s="104" t="s">
        <v>161</v>
      </c>
      <c r="B18754" s="1">
        <v>44340</v>
      </c>
      <c r="C18754">
        <v>1</v>
      </c>
    </row>
    <row r="18755" spans="1:3" ht="14.5" x14ac:dyDescent="0.35">
      <c r="A18755" s="104" t="s">
        <v>35</v>
      </c>
      <c r="B18755" s="1">
        <v>44340</v>
      </c>
      <c r="C18755">
        <v>1</v>
      </c>
    </row>
    <row r="18756" spans="1:3" ht="14.5" x14ac:dyDescent="0.35">
      <c r="A18756" s="104" t="s">
        <v>1717</v>
      </c>
      <c r="B18756" s="1">
        <v>44340</v>
      </c>
      <c r="C18756">
        <v>25</v>
      </c>
    </row>
    <row r="18757" spans="1:3" ht="14.5" x14ac:dyDescent="0.35">
      <c r="A18757" s="104" t="s">
        <v>1356</v>
      </c>
      <c r="B18757" s="1">
        <v>44340</v>
      </c>
      <c r="C18757">
        <v>4</v>
      </c>
    </row>
    <row r="18758" spans="1:3" ht="14.5" x14ac:dyDescent="0.35">
      <c r="A18758" s="104" t="s">
        <v>1358</v>
      </c>
      <c r="B18758" s="1">
        <v>44340</v>
      </c>
      <c r="C18758">
        <v>72</v>
      </c>
    </row>
    <row r="18759" spans="1:3" ht="14.5" x14ac:dyDescent="0.35">
      <c r="A18759" s="104" t="s">
        <v>2226</v>
      </c>
      <c r="B18759" s="1">
        <v>44340</v>
      </c>
      <c r="C18759">
        <v>2</v>
      </c>
    </row>
    <row r="18760" spans="1:3" ht="14.5" x14ac:dyDescent="0.35">
      <c r="A18760" s="104" t="s">
        <v>2226</v>
      </c>
      <c r="B18760" s="1">
        <v>44340</v>
      </c>
      <c r="C18760">
        <v>2</v>
      </c>
    </row>
    <row r="18761" spans="1:3" ht="14.5" x14ac:dyDescent="0.35">
      <c r="A18761" s="104" t="s">
        <v>568</v>
      </c>
      <c r="B18761" s="1">
        <v>44340</v>
      </c>
      <c r="C18761">
        <v>32</v>
      </c>
    </row>
    <row r="18762" spans="1:3" ht="14.5" x14ac:dyDescent="0.35">
      <c r="A18762" s="104" t="s">
        <v>2527</v>
      </c>
      <c r="B18762" s="1">
        <v>44340</v>
      </c>
      <c r="C18762">
        <v>100</v>
      </c>
    </row>
    <row r="18763" spans="1:3" ht="14.5" x14ac:dyDescent="0.35">
      <c r="A18763" s="104" t="s">
        <v>168</v>
      </c>
      <c r="B18763" s="1">
        <v>44340</v>
      </c>
      <c r="C18763">
        <v>4</v>
      </c>
    </row>
    <row r="18764" spans="1:3" ht="14.5" x14ac:dyDescent="0.35">
      <c r="A18764" s="104" t="s">
        <v>320</v>
      </c>
      <c r="B18764" s="1">
        <v>44340</v>
      </c>
      <c r="C18764">
        <v>4</v>
      </c>
    </row>
    <row r="18765" spans="1:3" ht="14.5" x14ac:dyDescent="0.35">
      <c r="A18765" s="104" t="s">
        <v>329</v>
      </c>
      <c r="B18765" s="1">
        <v>44340</v>
      </c>
      <c r="C18765">
        <v>4</v>
      </c>
    </row>
    <row r="18766" spans="1:3" ht="14.5" x14ac:dyDescent="0.35">
      <c r="A18766" s="104" t="s">
        <v>1658</v>
      </c>
      <c r="B18766" s="1">
        <v>44340</v>
      </c>
      <c r="C18766">
        <v>16</v>
      </c>
    </row>
    <row r="18767" spans="1:3" ht="14.5" x14ac:dyDescent="0.35">
      <c r="A18767" s="104" t="s">
        <v>1709</v>
      </c>
      <c r="B18767" s="1">
        <v>44340</v>
      </c>
      <c r="C18767">
        <v>16</v>
      </c>
    </row>
    <row r="18768" spans="1:3" ht="14.5" x14ac:dyDescent="0.35">
      <c r="A18768" s="104" t="s">
        <v>2772</v>
      </c>
      <c r="B18768" s="1">
        <v>44340</v>
      </c>
      <c r="C18768">
        <v>2</v>
      </c>
    </row>
    <row r="18769" spans="1:3" ht="14.5" x14ac:dyDescent="0.35">
      <c r="A18769" s="104" t="s">
        <v>3703</v>
      </c>
      <c r="B18769" s="1">
        <v>44340</v>
      </c>
      <c r="C18769">
        <v>3</v>
      </c>
    </row>
    <row r="18770" spans="1:3" ht="14.5" x14ac:dyDescent="0.35">
      <c r="A18770" s="104" t="s">
        <v>1384</v>
      </c>
      <c r="B18770" s="1">
        <v>44340</v>
      </c>
      <c r="C18770">
        <v>4</v>
      </c>
    </row>
    <row r="18771" spans="1:3" ht="14.5" x14ac:dyDescent="0.35">
      <c r="A18771" s="104" t="s">
        <v>1388</v>
      </c>
      <c r="B18771" s="1">
        <v>44340</v>
      </c>
      <c r="C18771">
        <v>16</v>
      </c>
    </row>
    <row r="18772" spans="1:3" ht="14.5" x14ac:dyDescent="0.35">
      <c r="A18772" s="104" t="s">
        <v>1390</v>
      </c>
      <c r="B18772" s="1">
        <v>44340</v>
      </c>
      <c r="C18772">
        <v>48</v>
      </c>
    </row>
    <row r="18773" spans="1:3" ht="14.5" x14ac:dyDescent="0.35">
      <c r="A18773" s="104" t="s">
        <v>3167</v>
      </c>
      <c r="B18773" s="1">
        <v>44340</v>
      </c>
      <c r="C18773">
        <v>16</v>
      </c>
    </row>
    <row r="18774" spans="1:3" ht="14.5" x14ac:dyDescent="0.35">
      <c r="A18774" s="104" t="s">
        <v>2354</v>
      </c>
      <c r="B18774" s="1">
        <v>44340</v>
      </c>
      <c r="C18774">
        <v>12</v>
      </c>
    </row>
    <row r="18775" spans="1:3" ht="14.5" x14ac:dyDescent="0.35">
      <c r="A18775" s="104" t="s">
        <v>3362</v>
      </c>
      <c r="B18775" s="1">
        <v>44340</v>
      </c>
      <c r="C18775">
        <v>8</v>
      </c>
    </row>
    <row r="18776" spans="1:3" ht="14.5" x14ac:dyDescent="0.35">
      <c r="A18776" s="104" t="s">
        <v>174</v>
      </c>
      <c r="B18776" s="1">
        <v>44340</v>
      </c>
      <c r="C18776">
        <v>4</v>
      </c>
    </row>
    <row r="18777" spans="1:3" ht="14.5" x14ac:dyDescent="0.35">
      <c r="A18777" s="104" t="s">
        <v>975</v>
      </c>
      <c r="B18777" s="1">
        <v>44340</v>
      </c>
      <c r="C18777">
        <v>4</v>
      </c>
    </row>
    <row r="18778" spans="1:3" ht="14.5" x14ac:dyDescent="0.35">
      <c r="A18778" s="104" t="s">
        <v>565</v>
      </c>
      <c r="B18778" s="1">
        <v>44340</v>
      </c>
      <c r="C18778">
        <v>8</v>
      </c>
    </row>
    <row r="18779" spans="1:3" ht="14.5" x14ac:dyDescent="0.35">
      <c r="A18779" s="104" t="s">
        <v>1403</v>
      </c>
      <c r="B18779" s="1">
        <v>44340</v>
      </c>
      <c r="C18779">
        <v>16</v>
      </c>
    </row>
    <row r="18780" spans="1:3" ht="14.5" x14ac:dyDescent="0.35">
      <c r="A18780" s="104" t="s">
        <v>282</v>
      </c>
      <c r="B18780" s="1">
        <v>44340</v>
      </c>
      <c r="C18780">
        <v>24</v>
      </c>
    </row>
    <row r="18781" spans="1:3" ht="14.5" x14ac:dyDescent="0.35">
      <c r="A18781" s="104" t="s">
        <v>2357</v>
      </c>
      <c r="B18781" s="1">
        <v>44340</v>
      </c>
      <c r="C18781">
        <v>12</v>
      </c>
    </row>
    <row r="18782" spans="1:3" ht="14.5" x14ac:dyDescent="0.35">
      <c r="A18782" s="104" t="s">
        <v>4010</v>
      </c>
      <c r="B18782" s="1">
        <v>44340</v>
      </c>
      <c r="C18782">
        <v>4</v>
      </c>
    </row>
    <row r="18783" spans="1:3" ht="14.5" x14ac:dyDescent="0.35">
      <c r="A18783" s="104" t="s">
        <v>4377</v>
      </c>
      <c r="B18783" s="1">
        <v>44340</v>
      </c>
      <c r="C18783">
        <v>16</v>
      </c>
    </row>
    <row r="18784" spans="1:3" ht="14.5" x14ac:dyDescent="0.35">
      <c r="A18784" s="104" t="s">
        <v>212</v>
      </c>
      <c r="B18784" s="1">
        <v>44340</v>
      </c>
      <c r="C18784">
        <v>2</v>
      </c>
    </row>
    <row r="18785" spans="1:3" ht="14.5" x14ac:dyDescent="0.35">
      <c r="A18785" s="104" t="s">
        <v>2957</v>
      </c>
      <c r="B18785" s="1">
        <v>44340</v>
      </c>
      <c r="C18785">
        <v>6</v>
      </c>
    </row>
    <row r="18786" spans="1:3" ht="14.5" x14ac:dyDescent="0.35">
      <c r="A18786" s="104" t="s">
        <v>3009</v>
      </c>
      <c r="B18786" s="1">
        <v>44340</v>
      </c>
      <c r="C18786">
        <v>4</v>
      </c>
    </row>
    <row r="18787" spans="1:3" ht="14.5" x14ac:dyDescent="0.35">
      <c r="A18787" s="104" t="s">
        <v>2733</v>
      </c>
      <c r="B18787" s="1">
        <v>44340</v>
      </c>
      <c r="C18787">
        <v>2</v>
      </c>
    </row>
    <row r="18788" spans="1:3" ht="14.5" x14ac:dyDescent="0.35">
      <c r="A18788" s="104" t="s">
        <v>2880</v>
      </c>
      <c r="B18788" s="1">
        <v>44340</v>
      </c>
      <c r="C18788">
        <v>2</v>
      </c>
    </row>
    <row r="18789" spans="1:3" ht="14.5" x14ac:dyDescent="0.35">
      <c r="A18789" s="104" t="s">
        <v>3113</v>
      </c>
      <c r="B18789" s="1">
        <v>44340</v>
      </c>
      <c r="C18789">
        <v>4</v>
      </c>
    </row>
    <row r="18790" spans="1:3" ht="14.5" x14ac:dyDescent="0.35">
      <c r="A18790" s="104" t="s">
        <v>1948</v>
      </c>
      <c r="B18790" s="1">
        <v>44340</v>
      </c>
      <c r="C18790">
        <v>8</v>
      </c>
    </row>
    <row r="18791" spans="1:3" ht="14.5" x14ac:dyDescent="0.35">
      <c r="A18791" s="104" t="s">
        <v>2568</v>
      </c>
      <c r="B18791" s="1">
        <v>44340</v>
      </c>
      <c r="C18791">
        <v>12</v>
      </c>
    </row>
    <row r="18792" spans="1:3" ht="14.5" x14ac:dyDescent="0.35">
      <c r="A18792" s="104" t="s">
        <v>3010</v>
      </c>
      <c r="B18792" s="1">
        <v>44340</v>
      </c>
      <c r="C18792">
        <v>4</v>
      </c>
    </row>
    <row r="18793" spans="1:3" ht="14.5" x14ac:dyDescent="0.35">
      <c r="A18793" s="104" t="s">
        <v>4411</v>
      </c>
      <c r="B18793" s="1">
        <v>44340</v>
      </c>
      <c r="C18793">
        <v>4</v>
      </c>
    </row>
    <row r="18794" spans="1:3" ht="14.5" x14ac:dyDescent="0.35">
      <c r="A18794" s="104" t="s">
        <v>3012</v>
      </c>
      <c r="B18794" s="1">
        <v>44340</v>
      </c>
      <c r="C18794">
        <v>6</v>
      </c>
    </row>
    <row r="18795" spans="1:3" ht="14.5" x14ac:dyDescent="0.35">
      <c r="A18795" s="104" t="s">
        <v>2380</v>
      </c>
      <c r="B18795" s="1">
        <v>44340</v>
      </c>
      <c r="C18795">
        <v>3</v>
      </c>
    </row>
    <row r="18796" spans="1:3" ht="14.5" x14ac:dyDescent="0.35">
      <c r="A18796" s="104" t="s">
        <v>1690</v>
      </c>
      <c r="B18796" s="1">
        <v>44340</v>
      </c>
      <c r="C18796">
        <v>2</v>
      </c>
    </row>
    <row r="18797" spans="1:3" ht="14.5" x14ac:dyDescent="0.35">
      <c r="A18797" s="104" t="s">
        <v>3177</v>
      </c>
      <c r="B18797" s="1">
        <v>44340</v>
      </c>
      <c r="C18797">
        <v>1</v>
      </c>
    </row>
    <row r="18798" spans="1:3" ht="14.5" x14ac:dyDescent="0.35">
      <c r="A18798" s="104" t="s">
        <v>3055</v>
      </c>
      <c r="B18798" s="1">
        <v>44340</v>
      </c>
      <c r="C18798">
        <v>2</v>
      </c>
    </row>
    <row r="18799" spans="1:3" ht="14.5" x14ac:dyDescent="0.35">
      <c r="A18799" s="104" t="s">
        <v>1485</v>
      </c>
      <c r="B18799" s="1">
        <v>44340</v>
      </c>
      <c r="C18799">
        <v>3</v>
      </c>
    </row>
    <row r="18800" spans="1:3" ht="14.5" x14ac:dyDescent="0.35">
      <c r="A18800" s="104" t="s">
        <v>1587</v>
      </c>
      <c r="B18800" s="1">
        <v>44340</v>
      </c>
      <c r="C18800">
        <v>2</v>
      </c>
    </row>
    <row r="18801" spans="1:3" ht="14.5" x14ac:dyDescent="0.35">
      <c r="A18801" s="104" t="s">
        <v>3146</v>
      </c>
      <c r="B18801" s="1">
        <v>44340</v>
      </c>
      <c r="C18801">
        <v>2</v>
      </c>
    </row>
    <row r="18802" spans="1:3" ht="14.5" x14ac:dyDescent="0.35">
      <c r="A18802" s="104" t="s">
        <v>3153</v>
      </c>
      <c r="B18802" s="1">
        <v>44340</v>
      </c>
      <c r="C18802">
        <v>4</v>
      </c>
    </row>
    <row r="18803" spans="1:3" ht="14.5" x14ac:dyDescent="0.35">
      <c r="A18803" s="104" t="s">
        <v>3045</v>
      </c>
      <c r="B18803" s="1">
        <v>44340</v>
      </c>
      <c r="C18803">
        <v>2</v>
      </c>
    </row>
    <row r="18804" spans="1:3" ht="14.5" x14ac:dyDescent="0.35">
      <c r="A18804" s="104" t="s">
        <v>3705</v>
      </c>
      <c r="B18804" s="1">
        <v>44340</v>
      </c>
      <c r="C18804">
        <v>4</v>
      </c>
    </row>
    <row r="18805" spans="1:3" ht="14.5" x14ac:dyDescent="0.35">
      <c r="A18805" s="104" t="s">
        <v>2677</v>
      </c>
      <c r="B18805" s="1">
        <v>44340</v>
      </c>
      <c r="C18805">
        <v>4</v>
      </c>
    </row>
    <row r="18806" spans="1:3" ht="14.5" x14ac:dyDescent="0.35">
      <c r="A18806" s="104" t="s">
        <v>3046</v>
      </c>
      <c r="B18806" s="1">
        <v>44340</v>
      </c>
      <c r="C18806">
        <v>6</v>
      </c>
    </row>
    <row r="18807" spans="1:3" ht="14.5" x14ac:dyDescent="0.35">
      <c r="A18807" s="104" t="s">
        <v>1863</v>
      </c>
      <c r="B18807" s="1">
        <v>44340</v>
      </c>
      <c r="C18807">
        <v>8</v>
      </c>
    </row>
    <row r="18808" spans="1:3" ht="14.5" x14ac:dyDescent="0.35">
      <c r="A18808" s="104" t="s">
        <v>3436</v>
      </c>
      <c r="B18808" s="1">
        <v>44340</v>
      </c>
      <c r="C18808">
        <v>8</v>
      </c>
    </row>
    <row r="18809" spans="1:3" ht="14.5" x14ac:dyDescent="0.35">
      <c r="A18809" s="104" t="s">
        <v>3585</v>
      </c>
      <c r="B18809" s="1">
        <v>44340</v>
      </c>
      <c r="C18809">
        <v>8</v>
      </c>
    </row>
    <row r="18810" spans="1:3" ht="14.5" x14ac:dyDescent="0.35">
      <c r="A18810" s="104" t="s">
        <v>1440</v>
      </c>
      <c r="B18810" s="1">
        <v>44340</v>
      </c>
      <c r="C18810">
        <v>12</v>
      </c>
    </row>
    <row r="18811" spans="1:3" ht="14.5" x14ac:dyDescent="0.35">
      <c r="A18811" s="104" t="s">
        <v>1821</v>
      </c>
      <c r="B18811" s="1">
        <v>44340</v>
      </c>
      <c r="C18811">
        <v>8</v>
      </c>
    </row>
    <row r="18812" spans="1:3" ht="14.5" x14ac:dyDescent="0.35">
      <c r="A18812" s="104" t="s">
        <v>1588</v>
      </c>
      <c r="B18812" s="1">
        <v>44340</v>
      </c>
      <c r="C18812">
        <v>16</v>
      </c>
    </row>
    <row r="18813" spans="1:3" ht="14.5" x14ac:dyDescent="0.35">
      <c r="A18813" s="104" t="s">
        <v>1446</v>
      </c>
      <c r="B18813" s="1">
        <v>44340</v>
      </c>
      <c r="C18813">
        <v>6</v>
      </c>
    </row>
    <row r="18814" spans="1:3" ht="14.5" x14ac:dyDescent="0.35">
      <c r="A18814" s="104" t="s">
        <v>1448</v>
      </c>
      <c r="B18814" s="1">
        <v>44340</v>
      </c>
      <c r="C18814">
        <v>4</v>
      </c>
    </row>
    <row r="18815" spans="1:3" ht="14.5" x14ac:dyDescent="0.35">
      <c r="A18815" s="104" t="s">
        <v>1449</v>
      </c>
      <c r="B18815" s="1">
        <v>44340</v>
      </c>
      <c r="C18815">
        <v>4</v>
      </c>
    </row>
    <row r="18816" spans="1:3" ht="14.5" x14ac:dyDescent="0.35">
      <c r="A18816" s="104" t="s">
        <v>1940</v>
      </c>
      <c r="B18816" s="1">
        <v>44340</v>
      </c>
      <c r="C18816">
        <v>8</v>
      </c>
    </row>
    <row r="18817" spans="1:3" ht="14.5" x14ac:dyDescent="0.35">
      <c r="A18817" s="104" t="s">
        <v>61</v>
      </c>
      <c r="B18817" s="1">
        <v>44340</v>
      </c>
      <c r="C18817">
        <v>3</v>
      </c>
    </row>
    <row r="18818" spans="1:3" ht="14.5" x14ac:dyDescent="0.35">
      <c r="A18818" s="104" t="s">
        <v>121</v>
      </c>
      <c r="B18818" s="1">
        <v>44340</v>
      </c>
      <c r="C18818">
        <v>1</v>
      </c>
    </row>
    <row r="18819" spans="1:3" ht="14.5" x14ac:dyDescent="0.35">
      <c r="A18819" s="104" t="s">
        <v>2900</v>
      </c>
      <c r="B18819" s="1">
        <v>44340</v>
      </c>
      <c r="C18819">
        <v>8</v>
      </c>
    </row>
    <row r="18820" spans="1:3" ht="14.5" x14ac:dyDescent="0.35">
      <c r="A18820" s="104" t="s">
        <v>6</v>
      </c>
      <c r="B18820" s="1">
        <v>44340</v>
      </c>
      <c r="C18820">
        <v>1</v>
      </c>
    </row>
    <row r="18821" spans="1:3" ht="14.5" x14ac:dyDescent="0.35">
      <c r="A18821" s="104" t="s">
        <v>1459</v>
      </c>
      <c r="B18821" s="1">
        <v>44340</v>
      </c>
      <c r="C18821">
        <v>32</v>
      </c>
    </row>
    <row r="18822" spans="1:3" ht="14.5" x14ac:dyDescent="0.35">
      <c r="A18822" s="104" t="s">
        <v>2034</v>
      </c>
      <c r="B18822" s="1">
        <v>44340</v>
      </c>
      <c r="C18822">
        <v>8</v>
      </c>
    </row>
    <row r="18823" spans="1:3" ht="14.5" x14ac:dyDescent="0.35">
      <c r="A18823" s="104" t="s">
        <v>1615</v>
      </c>
      <c r="B18823" s="1">
        <v>44340</v>
      </c>
      <c r="C18823">
        <v>24</v>
      </c>
    </row>
    <row r="18824" spans="1:3" ht="14.5" x14ac:dyDescent="0.35">
      <c r="A18824" s="104" t="s">
        <v>181</v>
      </c>
      <c r="B18824" s="1">
        <v>44340</v>
      </c>
      <c r="C18824">
        <v>3</v>
      </c>
    </row>
    <row r="18825" spans="1:3" ht="14.5" x14ac:dyDescent="0.35">
      <c r="A18825" s="104" t="s">
        <v>1461</v>
      </c>
      <c r="B18825" s="1">
        <v>44340</v>
      </c>
      <c r="C18825">
        <v>16</v>
      </c>
    </row>
    <row r="18826" spans="1:3" ht="14.5" x14ac:dyDescent="0.35">
      <c r="A18826" s="104" t="s">
        <v>1826</v>
      </c>
      <c r="B18826" s="1">
        <v>44340</v>
      </c>
      <c r="C18826">
        <v>16</v>
      </c>
    </row>
    <row r="18827" spans="1:3" ht="14.5" x14ac:dyDescent="0.35">
      <c r="A18827" s="104" t="s">
        <v>1470</v>
      </c>
      <c r="B18827" s="1">
        <v>44340</v>
      </c>
      <c r="C18827">
        <v>6</v>
      </c>
    </row>
    <row r="18828" spans="1:3" ht="14.5" x14ac:dyDescent="0.35">
      <c r="A18828" s="104" t="s">
        <v>1314</v>
      </c>
      <c r="B18828" s="1">
        <v>44340</v>
      </c>
      <c r="C18828">
        <v>150</v>
      </c>
    </row>
    <row r="18829" spans="1:3" ht="14.5" x14ac:dyDescent="0.35">
      <c r="A18829" s="104" t="s">
        <v>10</v>
      </c>
      <c r="B18829" s="1">
        <v>44340</v>
      </c>
      <c r="C18829">
        <v>1</v>
      </c>
    </row>
    <row r="18830" spans="1:3" ht="14.5" x14ac:dyDescent="0.35">
      <c r="A18830" s="104" t="s">
        <v>1324</v>
      </c>
      <c r="B18830" s="1">
        <v>44340</v>
      </c>
      <c r="C18830">
        <v>204</v>
      </c>
    </row>
    <row r="18831" spans="1:3" ht="14.5" x14ac:dyDescent="0.35">
      <c r="A18831" s="105" t="s">
        <v>418</v>
      </c>
      <c r="B18831" s="1">
        <v>44341</v>
      </c>
      <c r="C18831">
        <v>1</v>
      </c>
    </row>
    <row r="18832" spans="1:3" ht="14.5" x14ac:dyDescent="0.35">
      <c r="A18832" s="105" t="s">
        <v>419</v>
      </c>
      <c r="B18832" s="1">
        <v>44341</v>
      </c>
      <c r="C18832">
        <v>1</v>
      </c>
    </row>
    <row r="18833" spans="1:3" ht="14.5" x14ac:dyDescent="0.35">
      <c r="A18833" s="104" t="s">
        <v>4412</v>
      </c>
      <c r="B18833" s="1">
        <v>44341</v>
      </c>
      <c r="C18833">
        <v>2</v>
      </c>
    </row>
    <row r="18834" spans="1:3" ht="14.5" x14ac:dyDescent="0.35">
      <c r="A18834" s="104" t="s">
        <v>3535</v>
      </c>
      <c r="B18834" s="1">
        <v>44341</v>
      </c>
      <c r="C18834">
        <v>1</v>
      </c>
    </row>
    <row r="18835" spans="1:3" ht="14.5" x14ac:dyDescent="0.35">
      <c r="A18835" s="104" t="s">
        <v>4034</v>
      </c>
      <c r="B18835" s="1">
        <v>44341</v>
      </c>
      <c r="C18835">
        <v>25</v>
      </c>
    </row>
    <row r="18836" spans="1:3" ht="14.5" x14ac:dyDescent="0.35">
      <c r="A18836" s="104" t="s">
        <v>1703</v>
      </c>
      <c r="B18836" s="1">
        <v>44341</v>
      </c>
      <c r="C18836">
        <v>100</v>
      </c>
    </row>
    <row r="18837" spans="1:3" ht="14.5" x14ac:dyDescent="0.35">
      <c r="A18837" s="104" t="s">
        <v>1623</v>
      </c>
      <c r="B18837" s="1">
        <v>44341</v>
      </c>
      <c r="C18837">
        <v>100</v>
      </c>
    </row>
    <row r="18838" spans="1:3" ht="14.5" x14ac:dyDescent="0.35">
      <c r="A18838" s="104" t="s">
        <v>4413</v>
      </c>
      <c r="B18838" s="1">
        <v>44341</v>
      </c>
      <c r="C18838">
        <v>50</v>
      </c>
    </row>
    <row r="18839" spans="1:3" ht="14.5" x14ac:dyDescent="0.35">
      <c r="A18839" s="104" t="s">
        <v>1693</v>
      </c>
      <c r="B18839" s="1">
        <v>44341</v>
      </c>
      <c r="C18839">
        <v>100</v>
      </c>
    </row>
    <row r="18840" spans="1:3" ht="14.5" x14ac:dyDescent="0.35">
      <c r="A18840" s="104" t="s">
        <v>1423</v>
      </c>
      <c r="B18840" s="1">
        <v>44341</v>
      </c>
      <c r="C18840">
        <v>200</v>
      </c>
    </row>
    <row r="18841" spans="1:3" ht="14.5" x14ac:dyDescent="0.35">
      <c r="A18841" s="104" t="s">
        <v>1287</v>
      </c>
      <c r="B18841" s="1">
        <v>44341</v>
      </c>
      <c r="C18841">
        <v>100</v>
      </c>
    </row>
    <row r="18842" spans="1:3" ht="14.5" x14ac:dyDescent="0.35">
      <c r="A18842" s="104" t="s">
        <v>2529</v>
      </c>
      <c r="B18842" s="1">
        <v>44341</v>
      </c>
      <c r="C18842">
        <v>100</v>
      </c>
    </row>
    <row r="18843" spans="1:3" ht="14.5" x14ac:dyDescent="0.35">
      <c r="A18843" s="104" t="s">
        <v>1974</v>
      </c>
      <c r="B18843" s="1">
        <v>44341</v>
      </c>
      <c r="C18843">
        <v>100</v>
      </c>
    </row>
    <row r="18844" spans="1:3" ht="14.5" x14ac:dyDescent="0.35">
      <c r="A18844" s="104" t="s">
        <v>3256</v>
      </c>
      <c r="B18844" s="1">
        <v>44341</v>
      </c>
      <c r="C18844">
        <v>4</v>
      </c>
    </row>
    <row r="18845" spans="1:3" ht="14.5" x14ac:dyDescent="0.35">
      <c r="A18845" s="104" t="s">
        <v>3139</v>
      </c>
      <c r="B18845" s="1">
        <v>44341</v>
      </c>
      <c r="C18845">
        <v>4</v>
      </c>
    </row>
    <row r="18846" spans="1:3" ht="14.5" x14ac:dyDescent="0.35">
      <c r="A18846" s="104" t="s">
        <v>1309</v>
      </c>
      <c r="B18846" s="1">
        <v>44341</v>
      </c>
      <c r="C18846">
        <v>2000</v>
      </c>
    </row>
    <row r="18847" spans="1:3" ht="14.5" x14ac:dyDescent="0.35">
      <c r="A18847" s="104" t="s">
        <v>1502</v>
      </c>
      <c r="B18847" s="1">
        <v>44341</v>
      </c>
      <c r="C18847">
        <v>50</v>
      </c>
    </row>
    <row r="18848" spans="1:3" ht="14.5" x14ac:dyDescent="0.35">
      <c r="A18848" s="104" t="s">
        <v>1389</v>
      </c>
      <c r="B18848" s="1">
        <v>44341</v>
      </c>
      <c r="C18848">
        <v>50</v>
      </c>
    </row>
    <row r="18849" spans="1:3" ht="14.5" x14ac:dyDescent="0.35">
      <c r="A18849" s="104" t="s">
        <v>2976</v>
      </c>
      <c r="B18849" s="1">
        <v>44341</v>
      </c>
      <c r="C18849">
        <v>4</v>
      </c>
    </row>
    <row r="18850" spans="1:3" ht="14.5" x14ac:dyDescent="0.35">
      <c r="A18850" s="104" t="s">
        <v>1336</v>
      </c>
      <c r="B18850" s="1">
        <v>44341</v>
      </c>
      <c r="C18850">
        <v>100</v>
      </c>
    </row>
    <row r="18851" spans="1:3" ht="14.5" x14ac:dyDescent="0.35">
      <c r="A18851" s="104" t="s">
        <v>1342</v>
      </c>
      <c r="B18851" s="1">
        <v>44341</v>
      </c>
      <c r="C18851">
        <v>100</v>
      </c>
    </row>
    <row r="18852" spans="1:3" ht="14.5" x14ac:dyDescent="0.35">
      <c r="A18852" s="104" t="s">
        <v>1299</v>
      </c>
      <c r="B18852" s="1">
        <v>44341</v>
      </c>
      <c r="C18852">
        <v>100</v>
      </c>
    </row>
    <row r="18853" spans="1:3" ht="14.5" x14ac:dyDescent="0.35">
      <c r="A18853" s="104" t="s">
        <v>1279</v>
      </c>
      <c r="B18853" s="1">
        <v>44341</v>
      </c>
      <c r="C18853">
        <v>200</v>
      </c>
    </row>
    <row r="18854" spans="1:3" ht="14.5" x14ac:dyDescent="0.35">
      <c r="A18854" s="104" t="s">
        <v>1314</v>
      </c>
      <c r="B18854" s="1">
        <v>44341</v>
      </c>
      <c r="C18854">
        <v>100</v>
      </c>
    </row>
    <row r="18855" spans="1:3" ht="14.5" x14ac:dyDescent="0.35">
      <c r="A18855" s="104" t="s">
        <v>3433</v>
      </c>
      <c r="B18855" s="1">
        <v>44341</v>
      </c>
      <c r="C18855">
        <v>2</v>
      </c>
    </row>
    <row r="18856" spans="1:3" ht="14.5" x14ac:dyDescent="0.35">
      <c r="A18856" s="104" t="s">
        <v>2177</v>
      </c>
      <c r="B18856" s="1">
        <v>44341</v>
      </c>
      <c r="C18856">
        <v>5</v>
      </c>
    </row>
    <row r="18857" spans="1:3" ht="14.5" x14ac:dyDescent="0.35">
      <c r="A18857" s="104" t="s">
        <v>4414</v>
      </c>
      <c r="B18857" s="1">
        <v>44341</v>
      </c>
      <c r="C18857">
        <v>3</v>
      </c>
    </row>
    <row r="18858" spans="1:3" ht="14.5" x14ac:dyDescent="0.35">
      <c r="A18858" s="104" t="s">
        <v>2361</v>
      </c>
      <c r="B18858" s="1">
        <v>44341</v>
      </c>
      <c r="C18858">
        <v>1</v>
      </c>
    </row>
    <row r="18859" spans="1:3" ht="14.5" x14ac:dyDescent="0.35">
      <c r="A18859" s="104" t="s">
        <v>421</v>
      </c>
      <c r="B18859" s="1">
        <v>44341</v>
      </c>
      <c r="C18859">
        <v>1</v>
      </c>
    </row>
    <row r="18860" spans="1:3" ht="14.5" x14ac:dyDescent="0.35">
      <c r="A18860" s="104" t="s">
        <v>411</v>
      </c>
      <c r="B18860" s="1">
        <v>44341</v>
      </c>
      <c r="C18860">
        <v>1</v>
      </c>
    </row>
    <row r="18861" spans="1:3" ht="14.5" x14ac:dyDescent="0.35">
      <c r="A18861" s="104" t="s">
        <v>10</v>
      </c>
      <c r="B18861" s="1">
        <v>44341</v>
      </c>
      <c r="C18861">
        <v>6</v>
      </c>
    </row>
    <row r="18862" spans="1:3" ht="14.5" x14ac:dyDescent="0.35">
      <c r="A18862" s="104" t="s">
        <v>2380</v>
      </c>
      <c r="B18862" s="1">
        <v>44341</v>
      </c>
      <c r="C18862">
        <v>1</v>
      </c>
    </row>
    <row r="18863" spans="1:3" ht="14.5" x14ac:dyDescent="0.35">
      <c r="A18863" s="104" t="s">
        <v>2380</v>
      </c>
      <c r="B18863" s="1">
        <v>44341</v>
      </c>
      <c r="C18863">
        <v>1</v>
      </c>
    </row>
    <row r="18864" spans="1:3" ht="14.5" x14ac:dyDescent="0.35">
      <c r="A18864" s="104" t="s">
        <v>2485</v>
      </c>
      <c r="B18864" s="1">
        <v>44341</v>
      </c>
      <c r="C18864">
        <v>1</v>
      </c>
    </row>
    <row r="18865" spans="1:3" ht="14.5" x14ac:dyDescent="0.35">
      <c r="A18865" s="104" t="s">
        <v>3243</v>
      </c>
      <c r="B18865" s="1">
        <v>44341</v>
      </c>
      <c r="C18865">
        <v>1</v>
      </c>
    </row>
    <row r="18866" spans="1:3" ht="14.5" x14ac:dyDescent="0.35">
      <c r="A18866" s="104" t="s">
        <v>3535</v>
      </c>
      <c r="B18866" s="1">
        <v>44341</v>
      </c>
      <c r="C18866">
        <v>1</v>
      </c>
    </row>
    <row r="18867" spans="1:3" ht="14.5" x14ac:dyDescent="0.35">
      <c r="A18867" s="104" t="s">
        <v>1558</v>
      </c>
      <c r="B18867" s="1">
        <v>44341</v>
      </c>
      <c r="C18867">
        <v>1</v>
      </c>
    </row>
    <row r="18868" spans="1:3" ht="14.5" x14ac:dyDescent="0.35">
      <c r="A18868" s="104" t="s">
        <v>1480</v>
      </c>
      <c r="B18868" s="1">
        <v>44341</v>
      </c>
      <c r="C18868">
        <v>1</v>
      </c>
    </row>
    <row r="18869" spans="1:3" ht="14.5" x14ac:dyDescent="0.35">
      <c r="A18869" s="104" t="s">
        <v>1298</v>
      </c>
      <c r="B18869" s="1">
        <v>44341</v>
      </c>
      <c r="C18869">
        <v>2</v>
      </c>
    </row>
    <row r="18870" spans="1:3" ht="14.5" x14ac:dyDescent="0.35">
      <c r="A18870" s="104" t="s">
        <v>1592</v>
      </c>
      <c r="B18870" s="1">
        <v>44341</v>
      </c>
      <c r="C18870">
        <v>2</v>
      </c>
    </row>
    <row r="18871" spans="1:3" ht="14.5" x14ac:dyDescent="0.35">
      <c r="A18871" s="104" t="s">
        <v>1663</v>
      </c>
      <c r="B18871" s="1">
        <v>44341</v>
      </c>
      <c r="C18871">
        <v>3</v>
      </c>
    </row>
    <row r="18872" spans="1:3" ht="14.5" x14ac:dyDescent="0.35">
      <c r="A18872" s="104" t="s">
        <v>1908</v>
      </c>
      <c r="B18872" s="1">
        <v>44341</v>
      </c>
      <c r="C18872">
        <v>2</v>
      </c>
    </row>
    <row r="18873" spans="1:3" ht="14.5" x14ac:dyDescent="0.35">
      <c r="A18873" s="104" t="s">
        <v>2177</v>
      </c>
      <c r="B18873" s="1">
        <v>44341</v>
      </c>
      <c r="C18873">
        <v>4</v>
      </c>
    </row>
    <row r="18874" spans="1:3" ht="14.5" x14ac:dyDescent="0.35">
      <c r="A18874" s="104" t="s">
        <v>1480</v>
      </c>
      <c r="B18874" s="1">
        <v>44341</v>
      </c>
      <c r="C18874">
        <v>4</v>
      </c>
    </row>
    <row r="18875" spans="1:3" ht="14.5" x14ac:dyDescent="0.35">
      <c r="A18875" s="104" t="s">
        <v>2981</v>
      </c>
      <c r="B18875" s="1">
        <v>44341</v>
      </c>
      <c r="C18875">
        <v>1</v>
      </c>
    </row>
    <row r="18876" spans="1:3" ht="14.5" x14ac:dyDescent="0.35">
      <c r="A18876" s="104" t="s">
        <v>1663</v>
      </c>
      <c r="B18876" s="1">
        <v>44341</v>
      </c>
      <c r="C18876">
        <v>2</v>
      </c>
    </row>
    <row r="18877" spans="1:3" ht="14.5" x14ac:dyDescent="0.35">
      <c r="A18877" s="104" t="s">
        <v>1489</v>
      </c>
      <c r="B18877" s="1">
        <v>44341</v>
      </c>
      <c r="C18877">
        <v>1</v>
      </c>
    </row>
    <row r="18878" spans="1:3" ht="14.5" x14ac:dyDescent="0.35">
      <c r="A18878" s="104" t="s">
        <v>1429</v>
      </c>
      <c r="B18878" s="1">
        <v>44341</v>
      </c>
      <c r="C18878">
        <v>1200</v>
      </c>
    </row>
    <row r="18879" spans="1:3" ht="14.5" x14ac:dyDescent="0.35">
      <c r="A18879" s="104" t="s">
        <v>1382</v>
      </c>
      <c r="B18879" s="1">
        <v>44341</v>
      </c>
      <c r="C18879">
        <v>50</v>
      </c>
    </row>
    <row r="18880" spans="1:3" ht="14.5" x14ac:dyDescent="0.35">
      <c r="A18880" s="104" t="s">
        <v>1742</v>
      </c>
      <c r="B18880" s="1">
        <v>44341</v>
      </c>
      <c r="C18880">
        <v>200</v>
      </c>
    </row>
    <row r="18881" spans="1:3" ht="14.5" x14ac:dyDescent="0.35">
      <c r="A18881" s="104" t="s">
        <v>1742</v>
      </c>
      <c r="B18881" s="1">
        <v>44341</v>
      </c>
      <c r="C18881">
        <v>200</v>
      </c>
    </row>
    <row r="18882" spans="1:3" ht="14.5" x14ac:dyDescent="0.35">
      <c r="A18882" s="104" t="s">
        <v>1488</v>
      </c>
      <c r="B18882" s="1">
        <v>44341</v>
      </c>
      <c r="C18882">
        <v>100</v>
      </c>
    </row>
    <row r="18883" spans="1:3" ht="14.5" x14ac:dyDescent="0.35">
      <c r="A18883" s="104" t="s">
        <v>1786</v>
      </c>
      <c r="B18883" s="1">
        <v>44341</v>
      </c>
      <c r="C18883">
        <v>200</v>
      </c>
    </row>
    <row r="18884" spans="1:3" ht="14.5" x14ac:dyDescent="0.35">
      <c r="A18884" s="104" t="s">
        <v>1534</v>
      </c>
      <c r="B18884" s="1">
        <v>44341</v>
      </c>
      <c r="C18884">
        <v>100</v>
      </c>
    </row>
    <row r="18885" spans="1:3" ht="14.5" x14ac:dyDescent="0.35">
      <c r="A18885" s="104" t="s">
        <v>1511</v>
      </c>
      <c r="B18885" s="1">
        <v>44341</v>
      </c>
      <c r="C18885">
        <v>100</v>
      </c>
    </row>
    <row r="18886" spans="1:3" ht="14.5" x14ac:dyDescent="0.35">
      <c r="A18886" s="104" t="s">
        <v>1460</v>
      </c>
      <c r="B18886" s="1">
        <v>44341</v>
      </c>
      <c r="C18886">
        <v>100</v>
      </c>
    </row>
    <row r="18887" spans="1:3" ht="14.5" x14ac:dyDescent="0.35">
      <c r="A18887" s="104" t="s">
        <v>4393</v>
      </c>
      <c r="B18887" s="1">
        <v>44341</v>
      </c>
      <c r="C18887">
        <v>3</v>
      </c>
    </row>
    <row r="18888" spans="1:3" ht="14.5" x14ac:dyDescent="0.35">
      <c r="A18888" s="104" t="s">
        <v>4393</v>
      </c>
      <c r="B18888" s="1">
        <v>44341</v>
      </c>
      <c r="C18888">
        <v>1</v>
      </c>
    </row>
    <row r="18889" spans="1:3" ht="14.5" x14ac:dyDescent="0.35">
      <c r="A18889" s="104" t="s">
        <v>2807</v>
      </c>
      <c r="B18889" s="1">
        <v>44341</v>
      </c>
      <c r="C18889">
        <v>10</v>
      </c>
    </row>
    <row r="18890" spans="1:3" ht="14.5" x14ac:dyDescent="0.35">
      <c r="A18890" s="104" t="s">
        <v>1537</v>
      </c>
      <c r="B18890" s="1">
        <v>44341</v>
      </c>
      <c r="C18890">
        <v>100</v>
      </c>
    </row>
    <row r="18891" spans="1:3" ht="14.5" x14ac:dyDescent="0.35">
      <c r="A18891" s="104" t="s">
        <v>267</v>
      </c>
      <c r="B18891" s="1">
        <v>44341</v>
      </c>
      <c r="C18891">
        <v>2</v>
      </c>
    </row>
    <row r="18892" spans="1:3" ht="14.5" x14ac:dyDescent="0.35">
      <c r="A18892" s="104" t="s">
        <v>2179</v>
      </c>
      <c r="B18892" s="1">
        <v>44341</v>
      </c>
      <c r="C18892">
        <v>24</v>
      </c>
    </row>
    <row r="18893" spans="1:3" ht="14.5" x14ac:dyDescent="0.35">
      <c r="A18893" s="104" t="s">
        <v>1919</v>
      </c>
      <c r="B18893" s="1">
        <v>44341</v>
      </c>
      <c r="C18893">
        <v>16</v>
      </c>
    </row>
    <row r="18894" spans="1:3" ht="14.5" x14ac:dyDescent="0.35">
      <c r="A18894" s="104" t="s">
        <v>4415</v>
      </c>
      <c r="B18894" s="1">
        <v>44341</v>
      </c>
      <c r="C18894">
        <v>1</v>
      </c>
    </row>
    <row r="18895" spans="1:3" ht="14.5" x14ac:dyDescent="0.35">
      <c r="A18895" s="104" t="s">
        <v>424</v>
      </c>
      <c r="B18895" s="1">
        <v>44341</v>
      </c>
      <c r="C18895">
        <v>16</v>
      </c>
    </row>
    <row r="18896" spans="1:3" ht="14.5" x14ac:dyDescent="0.35">
      <c r="A18896" s="104" t="s">
        <v>289</v>
      </c>
      <c r="B18896" s="1">
        <v>44341</v>
      </c>
      <c r="C18896">
        <v>8</v>
      </c>
    </row>
    <row r="18897" spans="1:3" ht="14.5" x14ac:dyDescent="0.35">
      <c r="A18897" s="104" t="s">
        <v>61</v>
      </c>
      <c r="B18897" s="1">
        <v>44341</v>
      </c>
      <c r="C18897">
        <v>4</v>
      </c>
    </row>
    <row r="18898" spans="1:3" ht="14.5" x14ac:dyDescent="0.35">
      <c r="A18898" s="104" t="s">
        <v>2236</v>
      </c>
      <c r="B18898" s="1">
        <v>44341</v>
      </c>
      <c r="C18898">
        <v>10</v>
      </c>
    </row>
    <row r="18899" spans="1:3" ht="14.5" x14ac:dyDescent="0.35">
      <c r="A18899" s="104" t="s">
        <v>2763</v>
      </c>
      <c r="B18899" s="1">
        <v>44341</v>
      </c>
      <c r="C18899">
        <v>1</v>
      </c>
    </row>
    <row r="18900" spans="1:3" ht="14.5" x14ac:dyDescent="0.35">
      <c r="A18900" s="104" t="s">
        <v>3535</v>
      </c>
      <c r="B18900" s="1">
        <v>44341</v>
      </c>
      <c r="C18900">
        <v>1</v>
      </c>
    </row>
    <row r="18901" spans="1:3" ht="14.5" x14ac:dyDescent="0.35">
      <c r="A18901" s="104" t="s">
        <v>3535</v>
      </c>
      <c r="B18901" s="1">
        <v>44341</v>
      </c>
      <c r="C18901">
        <v>1</v>
      </c>
    </row>
    <row r="18902" spans="1:3" ht="14.5" x14ac:dyDescent="0.35">
      <c r="A18902" s="105" t="s">
        <v>425</v>
      </c>
      <c r="B18902" s="1">
        <v>44341</v>
      </c>
      <c r="C18902">
        <v>3</v>
      </c>
    </row>
    <row r="18903" spans="1:3" ht="14.5" x14ac:dyDescent="0.35">
      <c r="A18903" s="104" t="s">
        <v>1729</v>
      </c>
      <c r="B18903" s="1">
        <v>44341</v>
      </c>
      <c r="C18903">
        <v>100</v>
      </c>
    </row>
    <row r="18904" spans="1:3" ht="14.5" x14ac:dyDescent="0.35">
      <c r="A18904" s="104" t="s">
        <v>4264</v>
      </c>
      <c r="B18904" s="1">
        <v>44341</v>
      </c>
      <c r="C18904">
        <v>2</v>
      </c>
    </row>
    <row r="18905" spans="1:3" ht="14.5" x14ac:dyDescent="0.35">
      <c r="A18905" s="104" t="s">
        <v>3154</v>
      </c>
      <c r="B18905" s="1">
        <v>44341</v>
      </c>
      <c r="C18905">
        <v>6</v>
      </c>
    </row>
    <row r="18906" spans="1:3" ht="14.5" x14ac:dyDescent="0.35">
      <c r="A18906" s="104" t="s">
        <v>3777</v>
      </c>
      <c r="B18906" s="1">
        <v>44341</v>
      </c>
      <c r="C18906">
        <v>1</v>
      </c>
    </row>
    <row r="18907" spans="1:3" ht="14.5" x14ac:dyDescent="0.35">
      <c r="A18907" s="104" t="s">
        <v>3777</v>
      </c>
      <c r="B18907" s="1">
        <v>44341</v>
      </c>
      <c r="C18907">
        <v>2</v>
      </c>
    </row>
    <row r="18908" spans="1:3" ht="14.5" x14ac:dyDescent="0.35">
      <c r="A18908" s="104" t="s">
        <v>253</v>
      </c>
      <c r="B18908" s="1">
        <v>44341</v>
      </c>
      <c r="C18908">
        <v>4</v>
      </c>
    </row>
    <row r="18909" spans="1:3" ht="14.5" x14ac:dyDescent="0.35">
      <c r="A18909" s="104" t="s">
        <v>4192</v>
      </c>
      <c r="B18909" s="1">
        <v>44341</v>
      </c>
      <c r="C18909">
        <v>10</v>
      </c>
    </row>
    <row r="18910" spans="1:3" ht="14.5" x14ac:dyDescent="0.35">
      <c r="A18910" s="104" t="s">
        <v>4416</v>
      </c>
      <c r="B18910" s="1">
        <v>44341</v>
      </c>
      <c r="C18910">
        <v>48</v>
      </c>
    </row>
    <row r="18911" spans="1:3" ht="14.5" x14ac:dyDescent="0.35">
      <c r="A18911" s="104" t="s">
        <v>1869</v>
      </c>
      <c r="B18911" s="1">
        <v>44341</v>
      </c>
      <c r="C18911">
        <v>32</v>
      </c>
    </row>
    <row r="18912" spans="1:3" ht="14.5" x14ac:dyDescent="0.35">
      <c r="A18912" s="104" t="s">
        <v>3937</v>
      </c>
      <c r="B18912" s="1">
        <v>44341</v>
      </c>
      <c r="C18912">
        <v>1</v>
      </c>
    </row>
    <row r="18913" spans="1:3" ht="14.5" x14ac:dyDescent="0.35">
      <c r="A18913" s="104" t="s">
        <v>3330</v>
      </c>
      <c r="B18913" s="1">
        <v>44341</v>
      </c>
      <c r="C18913">
        <v>4</v>
      </c>
    </row>
    <row r="18914" spans="1:3" ht="14.5" x14ac:dyDescent="0.35">
      <c r="A18914" s="104" t="s">
        <v>2296</v>
      </c>
      <c r="B18914" s="1">
        <v>44341</v>
      </c>
      <c r="C18914">
        <v>1</v>
      </c>
    </row>
    <row r="18915" spans="1:3" ht="14.5" x14ac:dyDescent="0.35">
      <c r="A18915" s="104" t="s">
        <v>2531</v>
      </c>
      <c r="B18915" s="1">
        <v>44341</v>
      </c>
      <c r="C18915">
        <v>100</v>
      </c>
    </row>
    <row r="18916" spans="1:3" ht="14.5" x14ac:dyDescent="0.35">
      <c r="A18916" s="104" t="s">
        <v>4211</v>
      </c>
      <c r="B18916" s="1">
        <v>44341</v>
      </c>
      <c r="C18916">
        <v>50</v>
      </c>
    </row>
    <row r="18917" spans="1:3" ht="14.5" x14ac:dyDescent="0.35">
      <c r="A18917" s="104" t="s">
        <v>1362</v>
      </c>
      <c r="B18917" s="1">
        <v>44341</v>
      </c>
      <c r="C18917">
        <v>4</v>
      </c>
    </row>
    <row r="18918" spans="1:3" ht="14.5" x14ac:dyDescent="0.35">
      <c r="A18918" s="104" t="s">
        <v>1362</v>
      </c>
      <c r="B18918" s="1">
        <v>44341</v>
      </c>
      <c r="C18918">
        <v>60</v>
      </c>
    </row>
    <row r="18919" spans="1:3" ht="14.5" x14ac:dyDescent="0.35">
      <c r="A18919" s="104" t="s">
        <v>4417</v>
      </c>
      <c r="B18919" s="1">
        <v>44341</v>
      </c>
      <c r="C18919">
        <v>2</v>
      </c>
    </row>
    <row r="18920" spans="1:3" ht="14.5" x14ac:dyDescent="0.35">
      <c r="A18920" s="104" t="s">
        <v>4264</v>
      </c>
      <c r="B18920" s="1">
        <v>44341</v>
      </c>
      <c r="C18920">
        <v>13</v>
      </c>
    </row>
    <row r="18921" spans="1:3" ht="14.5" x14ac:dyDescent="0.35">
      <c r="A18921" s="104" t="s">
        <v>2959</v>
      </c>
      <c r="B18921" s="1">
        <v>44341</v>
      </c>
      <c r="C18921">
        <v>2</v>
      </c>
    </row>
    <row r="18922" spans="1:3" ht="14.5" x14ac:dyDescent="0.35">
      <c r="A18922" s="104" t="s">
        <v>1644</v>
      </c>
      <c r="B18922" s="1">
        <v>44341</v>
      </c>
      <c r="C18922">
        <v>108</v>
      </c>
    </row>
    <row r="18923" spans="1:3" ht="14.5" x14ac:dyDescent="0.35">
      <c r="A18923" s="104" t="s">
        <v>3535</v>
      </c>
      <c r="B18923" s="1">
        <v>44342</v>
      </c>
      <c r="C18923">
        <v>1</v>
      </c>
    </row>
    <row r="18924" spans="1:3" ht="14.5" x14ac:dyDescent="0.35">
      <c r="A18924" s="104" t="s">
        <v>412</v>
      </c>
      <c r="B18924" s="1">
        <v>44342</v>
      </c>
      <c r="C18924">
        <v>350</v>
      </c>
    </row>
    <row r="18925" spans="1:3" ht="14.5" x14ac:dyDescent="0.35">
      <c r="A18925" s="104" t="s">
        <v>1447</v>
      </c>
      <c r="B18925" s="1">
        <v>44342</v>
      </c>
      <c r="C18925">
        <v>1000</v>
      </c>
    </row>
    <row r="18926" spans="1:3" ht="14.5" x14ac:dyDescent="0.35">
      <c r="A18926" s="104" t="s">
        <v>1336</v>
      </c>
      <c r="B18926" s="1">
        <v>44342</v>
      </c>
      <c r="C18926">
        <v>1000</v>
      </c>
    </row>
    <row r="18927" spans="1:3" ht="14.5" x14ac:dyDescent="0.35">
      <c r="A18927" s="104" t="s">
        <v>1481</v>
      </c>
      <c r="B18927" s="1">
        <v>44342</v>
      </c>
      <c r="C18927">
        <v>100</v>
      </c>
    </row>
    <row r="18928" spans="1:3" ht="14.5" x14ac:dyDescent="0.35">
      <c r="A18928" s="104" t="s">
        <v>1648</v>
      </c>
      <c r="B18928" s="1">
        <v>44342</v>
      </c>
      <c r="C18928">
        <v>100</v>
      </c>
    </row>
    <row r="18929" spans="1:3" ht="14.5" x14ac:dyDescent="0.35">
      <c r="A18929" s="104" t="s">
        <v>1389</v>
      </c>
      <c r="B18929" s="1">
        <v>44342</v>
      </c>
      <c r="C18929">
        <v>100</v>
      </c>
    </row>
    <row r="18930" spans="1:3" ht="14.5" x14ac:dyDescent="0.35">
      <c r="A18930" s="104" t="s">
        <v>1366</v>
      </c>
      <c r="B18930" s="1">
        <v>44342</v>
      </c>
      <c r="C18930">
        <v>400</v>
      </c>
    </row>
    <row r="18931" spans="1:3" ht="14.5" x14ac:dyDescent="0.35">
      <c r="A18931" s="104" t="s">
        <v>1299</v>
      </c>
      <c r="B18931" s="1">
        <v>44342</v>
      </c>
      <c r="C18931">
        <v>1200</v>
      </c>
    </row>
    <row r="18932" spans="1:3" ht="14.5" x14ac:dyDescent="0.35">
      <c r="A18932" s="105" t="s">
        <v>416</v>
      </c>
      <c r="B18932" s="1">
        <v>44342</v>
      </c>
      <c r="C18932">
        <v>1</v>
      </c>
    </row>
    <row r="18933" spans="1:3" ht="14.5" x14ac:dyDescent="0.35">
      <c r="A18933" s="105" t="s">
        <v>155</v>
      </c>
      <c r="B18933" s="1">
        <v>44342</v>
      </c>
      <c r="C18933">
        <v>1</v>
      </c>
    </row>
    <row r="18934" spans="1:3" ht="14.5" x14ac:dyDescent="0.35">
      <c r="A18934" s="104" t="s">
        <v>88</v>
      </c>
      <c r="B18934" s="1">
        <v>44342</v>
      </c>
      <c r="C18934">
        <v>1</v>
      </c>
    </row>
    <row r="18935" spans="1:3" ht="14.5" x14ac:dyDescent="0.35">
      <c r="A18935" s="104" t="s">
        <v>381</v>
      </c>
      <c r="B18935" s="1">
        <v>44342</v>
      </c>
      <c r="C18935">
        <v>1</v>
      </c>
    </row>
    <row r="18936" spans="1:3" ht="14.5" x14ac:dyDescent="0.35">
      <c r="A18936" s="104" t="s">
        <v>417</v>
      </c>
      <c r="B18936" s="1">
        <v>44342</v>
      </c>
      <c r="C18936">
        <v>1</v>
      </c>
    </row>
    <row r="18937" spans="1:3" ht="14.5" x14ac:dyDescent="0.35">
      <c r="A18937" s="104" t="s">
        <v>2788</v>
      </c>
      <c r="B18937" s="1">
        <v>44342</v>
      </c>
      <c r="C18937">
        <v>1</v>
      </c>
    </row>
    <row r="18938" spans="1:3" ht="14.5" x14ac:dyDescent="0.35">
      <c r="A18938" s="104" t="s">
        <v>3139</v>
      </c>
      <c r="B18938" s="1">
        <v>44342</v>
      </c>
      <c r="C18938">
        <v>2</v>
      </c>
    </row>
    <row r="18939" spans="1:3" ht="14.5" x14ac:dyDescent="0.35">
      <c r="A18939" s="104" t="s">
        <v>1393</v>
      </c>
      <c r="B18939" s="1">
        <v>44342</v>
      </c>
      <c r="C18939">
        <v>400</v>
      </c>
    </row>
    <row r="18940" spans="1:3" ht="14.5" x14ac:dyDescent="0.35">
      <c r="A18940" s="104" t="s">
        <v>1403</v>
      </c>
      <c r="B18940" s="1">
        <v>44342</v>
      </c>
      <c r="C18940">
        <v>8</v>
      </c>
    </row>
    <row r="18941" spans="1:3" ht="14.5" x14ac:dyDescent="0.35">
      <c r="A18941" s="104" t="s">
        <v>1580</v>
      </c>
      <c r="B18941" s="1">
        <v>44342</v>
      </c>
      <c r="C18941">
        <v>7</v>
      </c>
    </row>
    <row r="18942" spans="1:3" ht="14.5" x14ac:dyDescent="0.35">
      <c r="A18942" s="104" t="s">
        <v>1580</v>
      </c>
      <c r="B18942" s="1">
        <v>44342</v>
      </c>
      <c r="C18942">
        <v>3</v>
      </c>
    </row>
    <row r="18943" spans="1:3" ht="14.5" x14ac:dyDescent="0.35">
      <c r="A18943" s="104" t="s">
        <v>2220</v>
      </c>
      <c r="B18943" s="1">
        <v>44342</v>
      </c>
      <c r="C18943">
        <v>1</v>
      </c>
    </row>
    <row r="18944" spans="1:3" ht="14.5" x14ac:dyDescent="0.35">
      <c r="A18944" s="104" t="s">
        <v>2236</v>
      </c>
      <c r="B18944" s="1">
        <v>44342</v>
      </c>
      <c r="C18944">
        <v>10</v>
      </c>
    </row>
    <row r="18945" spans="1:3" ht="14.5" x14ac:dyDescent="0.35">
      <c r="A18945" s="104" t="s">
        <v>4418</v>
      </c>
      <c r="B18945" s="1">
        <v>44342</v>
      </c>
      <c r="C18945">
        <v>3</v>
      </c>
    </row>
    <row r="18946" spans="1:3" ht="14.5" x14ac:dyDescent="0.35">
      <c r="A18946" s="104" t="s">
        <v>1359</v>
      </c>
      <c r="B18946" s="1">
        <v>44342</v>
      </c>
      <c r="C18946">
        <v>300</v>
      </c>
    </row>
    <row r="18947" spans="1:3" ht="14.5" x14ac:dyDescent="0.35">
      <c r="A18947" s="104" t="s">
        <v>1307</v>
      </c>
      <c r="B18947" s="1">
        <v>44342</v>
      </c>
      <c r="C18947">
        <v>100</v>
      </c>
    </row>
    <row r="18948" spans="1:3" ht="14.5" x14ac:dyDescent="0.35">
      <c r="A18948" s="104" t="s">
        <v>3344</v>
      </c>
      <c r="B18948" s="1">
        <v>44342</v>
      </c>
      <c r="C18948">
        <v>3</v>
      </c>
    </row>
    <row r="18949" spans="1:3" ht="14.5" x14ac:dyDescent="0.35">
      <c r="A18949" s="104" t="s">
        <v>4419</v>
      </c>
      <c r="B18949" s="1">
        <v>44342</v>
      </c>
      <c r="C18949">
        <v>25</v>
      </c>
    </row>
    <row r="18950" spans="1:3" ht="14.5" x14ac:dyDescent="0.35">
      <c r="A18950" s="104" t="s">
        <v>4419</v>
      </c>
      <c r="B18950" s="1">
        <v>44342</v>
      </c>
      <c r="C18950">
        <v>25</v>
      </c>
    </row>
    <row r="18951" spans="1:3" ht="14.5" x14ac:dyDescent="0.35">
      <c r="A18951" s="104" t="s">
        <v>1376</v>
      </c>
      <c r="B18951" s="1">
        <v>44342</v>
      </c>
      <c r="C18951">
        <v>800</v>
      </c>
    </row>
    <row r="18952" spans="1:3" ht="14.5" x14ac:dyDescent="0.35">
      <c r="A18952" s="104" t="s">
        <v>2532</v>
      </c>
      <c r="B18952" s="1">
        <v>44342</v>
      </c>
      <c r="C18952">
        <v>100</v>
      </c>
    </row>
    <row r="18953" spans="1:3" ht="14.5" x14ac:dyDescent="0.35">
      <c r="A18953" s="106">
        <v>1287360</v>
      </c>
      <c r="B18953" s="1">
        <v>44342</v>
      </c>
      <c r="C18953">
        <v>3</v>
      </c>
    </row>
    <row r="18954" spans="1:3" ht="14.5" x14ac:dyDescent="0.35">
      <c r="A18954" s="104" t="s">
        <v>4197</v>
      </c>
      <c r="B18954" s="1">
        <v>44342</v>
      </c>
      <c r="C18954">
        <v>1</v>
      </c>
    </row>
    <row r="18955" spans="1:3" ht="14.5" x14ac:dyDescent="0.35">
      <c r="A18955" s="106">
        <v>1287725</v>
      </c>
      <c r="B18955" s="1">
        <v>44342</v>
      </c>
      <c r="C18955">
        <v>1</v>
      </c>
    </row>
    <row r="18956" spans="1:3" ht="14.5" x14ac:dyDescent="0.35">
      <c r="A18956" s="104" t="s">
        <v>3401</v>
      </c>
      <c r="B18956" s="1">
        <v>44342</v>
      </c>
      <c r="C18956">
        <v>2</v>
      </c>
    </row>
    <row r="18957" spans="1:3" ht="14.5" x14ac:dyDescent="0.35">
      <c r="A18957" s="104" t="s">
        <v>1333</v>
      </c>
      <c r="B18957" s="1">
        <v>44342</v>
      </c>
      <c r="C18957">
        <v>200</v>
      </c>
    </row>
    <row r="18958" spans="1:3" ht="14.5" x14ac:dyDescent="0.35">
      <c r="A18958" s="104" t="s">
        <v>3340</v>
      </c>
      <c r="B18958" s="1">
        <v>44342</v>
      </c>
      <c r="C18958">
        <v>1</v>
      </c>
    </row>
    <row r="18959" spans="1:3" ht="14.5" x14ac:dyDescent="0.35">
      <c r="A18959" s="104" t="s">
        <v>1696</v>
      </c>
      <c r="B18959" s="1">
        <v>44343</v>
      </c>
      <c r="C18959">
        <v>25</v>
      </c>
    </row>
    <row r="18960" spans="1:3" ht="14.5" x14ac:dyDescent="0.35">
      <c r="A18960" s="104" t="s">
        <v>1368</v>
      </c>
      <c r="B18960" s="1">
        <v>44343</v>
      </c>
      <c r="C18960">
        <v>400</v>
      </c>
    </row>
    <row r="18961" spans="1:3" ht="14.5" x14ac:dyDescent="0.35">
      <c r="A18961" s="104" t="s">
        <v>1359</v>
      </c>
      <c r="B18961" s="1">
        <v>44343</v>
      </c>
      <c r="C18961">
        <v>1000</v>
      </c>
    </row>
    <row r="18962" spans="1:3" ht="14.5" x14ac:dyDescent="0.35">
      <c r="A18962" s="104" t="s">
        <v>1457</v>
      </c>
      <c r="B18962" s="1">
        <v>44343</v>
      </c>
      <c r="C18962">
        <v>200</v>
      </c>
    </row>
    <row r="18963" spans="1:3" ht="14.5" x14ac:dyDescent="0.35">
      <c r="A18963" s="104" t="s">
        <v>1689</v>
      </c>
      <c r="B18963" s="1">
        <v>44343</v>
      </c>
      <c r="C18963">
        <v>1</v>
      </c>
    </row>
    <row r="18964" spans="1:3" ht="14.5" x14ac:dyDescent="0.35">
      <c r="A18964" s="104" t="s">
        <v>3344</v>
      </c>
      <c r="B18964" s="1">
        <v>44343</v>
      </c>
      <c r="C18964">
        <v>9</v>
      </c>
    </row>
    <row r="18965" spans="1:3" ht="14.5" x14ac:dyDescent="0.35">
      <c r="A18965" s="104" t="s">
        <v>1834</v>
      </c>
      <c r="B18965" s="1">
        <v>44343</v>
      </c>
      <c r="C18965">
        <v>200</v>
      </c>
    </row>
    <row r="18966" spans="1:3" ht="14.5" x14ac:dyDescent="0.35">
      <c r="A18966" s="104" t="s">
        <v>1723</v>
      </c>
      <c r="B18966" s="1">
        <v>44343</v>
      </c>
      <c r="C18966">
        <v>3</v>
      </c>
    </row>
    <row r="18967" spans="1:3" ht="14.5" x14ac:dyDescent="0.35">
      <c r="A18967" s="104" t="s">
        <v>1728</v>
      </c>
      <c r="B18967" s="1">
        <v>44343</v>
      </c>
      <c r="C18967">
        <v>2</v>
      </c>
    </row>
    <row r="18968" spans="1:3" ht="14.5" x14ac:dyDescent="0.35">
      <c r="A18968" s="104" t="s">
        <v>1370</v>
      </c>
      <c r="B18968" s="1">
        <v>44343</v>
      </c>
      <c r="C18968">
        <v>200</v>
      </c>
    </row>
    <row r="18969" spans="1:3" ht="14.5" x14ac:dyDescent="0.35">
      <c r="A18969" s="104" t="s">
        <v>1760</v>
      </c>
      <c r="B18969" s="1">
        <v>44343</v>
      </c>
      <c r="C18969">
        <v>50</v>
      </c>
    </row>
    <row r="18970" spans="1:3" ht="14.5" x14ac:dyDescent="0.35">
      <c r="A18970" s="104" t="s">
        <v>1435</v>
      </c>
      <c r="B18970" s="1">
        <v>44343</v>
      </c>
      <c r="C18970">
        <v>800</v>
      </c>
    </row>
    <row r="18971" spans="1:3" ht="14.5" x14ac:dyDescent="0.35">
      <c r="A18971" s="104" t="s">
        <v>3022</v>
      </c>
      <c r="B18971" s="1">
        <v>44343</v>
      </c>
      <c r="C18971">
        <v>25</v>
      </c>
    </row>
    <row r="18972" spans="1:3" ht="14.5" x14ac:dyDescent="0.35">
      <c r="A18972" s="104" t="s">
        <v>3022</v>
      </c>
      <c r="B18972" s="1">
        <v>44343</v>
      </c>
      <c r="C18972">
        <v>13</v>
      </c>
    </row>
    <row r="18973" spans="1:3" ht="14.5" x14ac:dyDescent="0.35">
      <c r="A18973" s="104" t="s">
        <v>3159</v>
      </c>
      <c r="B18973" s="1">
        <v>44343</v>
      </c>
      <c r="C18973">
        <v>24</v>
      </c>
    </row>
    <row r="18974" spans="1:3" ht="14.5" x14ac:dyDescent="0.35">
      <c r="A18974" s="104" t="s">
        <v>3159</v>
      </c>
      <c r="B18974" s="1">
        <v>44343</v>
      </c>
      <c r="C18974">
        <v>2</v>
      </c>
    </row>
    <row r="18975" spans="1:3" ht="14.5" x14ac:dyDescent="0.35">
      <c r="A18975" s="104" t="s">
        <v>1681</v>
      </c>
      <c r="B18975" s="1">
        <v>44343</v>
      </c>
      <c r="C18975">
        <v>100</v>
      </c>
    </row>
    <row r="18976" spans="1:3" ht="14.5" x14ac:dyDescent="0.35">
      <c r="A18976" s="104" t="s">
        <v>1389</v>
      </c>
      <c r="B18976" s="1">
        <v>44343</v>
      </c>
      <c r="C18976">
        <v>100</v>
      </c>
    </row>
    <row r="18977" spans="1:3" ht="14.5" x14ac:dyDescent="0.35">
      <c r="A18977" s="104" t="s">
        <v>1553</v>
      </c>
      <c r="B18977" s="1">
        <v>44343</v>
      </c>
      <c r="C18977">
        <v>50</v>
      </c>
    </row>
    <row r="18978" spans="1:3" ht="14.5" x14ac:dyDescent="0.35">
      <c r="A18978" s="104" t="s">
        <v>1286</v>
      </c>
      <c r="B18978" s="1">
        <v>44343</v>
      </c>
      <c r="C18978">
        <v>150</v>
      </c>
    </row>
    <row r="18979" spans="1:3" ht="14.5" x14ac:dyDescent="0.35">
      <c r="A18979" s="104" t="s">
        <v>1549</v>
      </c>
      <c r="B18979" s="1">
        <v>44343</v>
      </c>
      <c r="C18979">
        <v>100</v>
      </c>
    </row>
    <row r="18980" spans="1:3" ht="14.5" x14ac:dyDescent="0.35">
      <c r="A18980" s="104" t="s">
        <v>379</v>
      </c>
      <c r="B18980" s="1">
        <v>44343</v>
      </c>
      <c r="C18980">
        <v>100</v>
      </c>
    </row>
    <row r="18981" spans="1:3" ht="14.5" x14ac:dyDescent="0.35">
      <c r="A18981" s="104" t="s">
        <v>2259</v>
      </c>
      <c r="B18981" s="1">
        <v>44343</v>
      </c>
      <c r="C18981">
        <v>50</v>
      </c>
    </row>
    <row r="18982" spans="1:3" ht="14.5" x14ac:dyDescent="0.35">
      <c r="A18982" s="104" t="s">
        <v>1532</v>
      </c>
      <c r="B18982" s="1">
        <v>44343</v>
      </c>
      <c r="C18982">
        <v>1</v>
      </c>
    </row>
    <row r="18983" spans="1:3" ht="14.5" x14ac:dyDescent="0.35">
      <c r="A18983" s="104" t="s">
        <v>1532</v>
      </c>
      <c r="B18983" s="1">
        <v>44343</v>
      </c>
      <c r="C18983">
        <v>1</v>
      </c>
    </row>
    <row r="18984" spans="1:3" ht="14.5" x14ac:dyDescent="0.35">
      <c r="A18984" s="104" t="s">
        <v>2833</v>
      </c>
      <c r="B18984" s="1">
        <v>44343</v>
      </c>
      <c r="C18984">
        <v>1</v>
      </c>
    </row>
    <row r="18985" spans="1:3" ht="14.5" x14ac:dyDescent="0.35">
      <c r="A18985" s="104" t="s">
        <v>2941</v>
      </c>
      <c r="B18985" s="1">
        <v>44343</v>
      </c>
      <c r="C18985">
        <v>3</v>
      </c>
    </row>
    <row r="18986" spans="1:3" ht="14.5" x14ac:dyDescent="0.35">
      <c r="A18986" s="104" t="s">
        <v>2229</v>
      </c>
      <c r="B18986" s="1">
        <v>44343</v>
      </c>
      <c r="C18986">
        <v>4</v>
      </c>
    </row>
    <row r="18987" spans="1:3" ht="14.5" x14ac:dyDescent="0.35">
      <c r="A18987" s="104" t="s">
        <v>4420</v>
      </c>
      <c r="B18987" s="1">
        <v>44343</v>
      </c>
      <c r="C18987">
        <v>3</v>
      </c>
    </row>
    <row r="18988" spans="1:3" ht="14.5" x14ac:dyDescent="0.35">
      <c r="A18988" s="104" t="s">
        <v>4421</v>
      </c>
      <c r="B18988" s="1">
        <v>44343</v>
      </c>
      <c r="C18988">
        <v>1</v>
      </c>
    </row>
    <row r="18989" spans="1:3" ht="14.5" x14ac:dyDescent="0.35">
      <c r="A18989" s="104" t="s">
        <v>4421</v>
      </c>
      <c r="B18989" s="1">
        <v>44343</v>
      </c>
      <c r="C18989">
        <v>1</v>
      </c>
    </row>
    <row r="18990" spans="1:3" ht="14.5" x14ac:dyDescent="0.35">
      <c r="A18990" s="104" t="s">
        <v>2296</v>
      </c>
      <c r="B18990" s="1">
        <v>44343</v>
      </c>
      <c r="C18990">
        <v>1</v>
      </c>
    </row>
    <row r="18991" spans="1:3" ht="14.5" x14ac:dyDescent="0.35">
      <c r="A18991" s="104" t="s">
        <v>1800</v>
      </c>
      <c r="B18991" s="1">
        <v>44343</v>
      </c>
      <c r="C18991">
        <v>50</v>
      </c>
    </row>
    <row r="18992" spans="1:3" ht="14.5" x14ac:dyDescent="0.35">
      <c r="A18992" s="104" t="s">
        <v>4037</v>
      </c>
      <c r="B18992" s="1">
        <v>44343</v>
      </c>
      <c r="C18992">
        <v>1</v>
      </c>
    </row>
    <row r="18993" spans="1:3" ht="14.5" x14ac:dyDescent="0.35">
      <c r="A18993" s="104" t="s">
        <v>1543</v>
      </c>
      <c r="B18993" s="1">
        <v>44343</v>
      </c>
      <c r="C18993">
        <v>2</v>
      </c>
    </row>
    <row r="18994" spans="1:3" ht="14.5" x14ac:dyDescent="0.35">
      <c r="A18994" s="104" t="s">
        <v>3569</v>
      </c>
      <c r="B18994" s="1">
        <v>44343</v>
      </c>
      <c r="C18994">
        <v>2</v>
      </c>
    </row>
    <row r="18995" spans="1:3" ht="14.5" x14ac:dyDescent="0.35">
      <c r="A18995" s="104" t="s">
        <v>2630</v>
      </c>
      <c r="B18995" s="1">
        <v>44343</v>
      </c>
      <c r="C18995">
        <v>1</v>
      </c>
    </row>
    <row r="18996" spans="1:3" ht="14.5" x14ac:dyDescent="0.35">
      <c r="A18996" s="104" t="s">
        <v>2631</v>
      </c>
      <c r="B18996" s="1">
        <v>44343</v>
      </c>
      <c r="C18996">
        <v>1</v>
      </c>
    </row>
    <row r="18997" spans="1:3" ht="14.5" x14ac:dyDescent="0.35">
      <c r="A18997" s="104" t="s">
        <v>2303</v>
      </c>
      <c r="B18997" s="1">
        <v>44343</v>
      </c>
      <c r="C18997">
        <v>5</v>
      </c>
    </row>
    <row r="18998" spans="1:3" ht="14.5" x14ac:dyDescent="0.35">
      <c r="A18998" s="104" t="s">
        <v>3725</v>
      </c>
      <c r="B18998" s="1">
        <v>44343</v>
      </c>
      <c r="C18998">
        <v>8</v>
      </c>
    </row>
    <row r="18999" spans="1:3" ht="14.5" x14ac:dyDescent="0.35">
      <c r="A18999" s="104" t="s">
        <v>2729</v>
      </c>
      <c r="B18999" s="1">
        <v>44343</v>
      </c>
      <c r="C18999">
        <v>2</v>
      </c>
    </row>
    <row r="19000" spans="1:3" ht="14.5" x14ac:dyDescent="0.35">
      <c r="A19000" s="104" t="s">
        <v>1357</v>
      </c>
      <c r="B19000" s="1">
        <v>44343</v>
      </c>
      <c r="C19000">
        <v>100</v>
      </c>
    </row>
    <row r="19001" spans="1:3" ht="14.5" x14ac:dyDescent="0.35">
      <c r="A19001" s="104" t="s">
        <v>1419</v>
      </c>
      <c r="B19001" s="1">
        <v>44343</v>
      </c>
      <c r="C19001">
        <v>100</v>
      </c>
    </row>
    <row r="19002" spans="1:3" ht="14.5" x14ac:dyDescent="0.35">
      <c r="A19002" s="104" t="s">
        <v>411</v>
      </c>
      <c r="B19002" s="1">
        <v>44343</v>
      </c>
      <c r="C19002">
        <v>1</v>
      </c>
    </row>
    <row r="19003" spans="1:3" ht="14.5" x14ac:dyDescent="0.35">
      <c r="A19003" s="104" t="s">
        <v>2632</v>
      </c>
      <c r="B19003" s="1">
        <v>44343</v>
      </c>
      <c r="C19003">
        <v>2</v>
      </c>
    </row>
    <row r="19004" spans="1:3" ht="14.5" x14ac:dyDescent="0.35">
      <c r="A19004" s="104" t="s">
        <v>2839</v>
      </c>
      <c r="B19004" s="1">
        <v>44343</v>
      </c>
      <c r="C19004">
        <v>10</v>
      </c>
    </row>
    <row r="19005" spans="1:3" ht="14.5" x14ac:dyDescent="0.35">
      <c r="A19005" s="104" t="s">
        <v>2840</v>
      </c>
      <c r="B19005" s="1">
        <v>44343</v>
      </c>
      <c r="C19005">
        <v>10</v>
      </c>
    </row>
    <row r="19006" spans="1:3" ht="14.5" x14ac:dyDescent="0.35">
      <c r="A19006" s="104" t="s">
        <v>1413</v>
      </c>
      <c r="B19006" s="1">
        <v>44343</v>
      </c>
      <c r="C19006">
        <v>12</v>
      </c>
    </row>
    <row r="19007" spans="1:3" ht="14.5" x14ac:dyDescent="0.35">
      <c r="A19007" s="104" t="s">
        <v>3867</v>
      </c>
      <c r="B19007" s="1">
        <v>44343</v>
      </c>
      <c r="C19007">
        <v>2</v>
      </c>
    </row>
    <row r="19008" spans="1:3" ht="14.5" x14ac:dyDescent="0.35">
      <c r="A19008" s="104" t="s">
        <v>3867</v>
      </c>
      <c r="B19008" s="1">
        <v>44343</v>
      </c>
      <c r="C19008">
        <v>10</v>
      </c>
    </row>
    <row r="19009" spans="1:3" ht="14.5" x14ac:dyDescent="0.35">
      <c r="A19009" s="104" t="s">
        <v>3867</v>
      </c>
      <c r="B19009" s="1">
        <v>44343</v>
      </c>
      <c r="C19009">
        <v>2</v>
      </c>
    </row>
    <row r="19010" spans="1:3" ht="14.5" x14ac:dyDescent="0.35">
      <c r="A19010" s="104" t="s">
        <v>2227</v>
      </c>
      <c r="B19010" s="1">
        <v>44343</v>
      </c>
      <c r="C19010">
        <v>20</v>
      </c>
    </row>
    <row r="19011" spans="1:3" ht="14.5" x14ac:dyDescent="0.35">
      <c r="A19011" s="104" t="s">
        <v>3100</v>
      </c>
      <c r="B19011" s="1">
        <v>44343</v>
      </c>
      <c r="C19011">
        <v>4</v>
      </c>
    </row>
    <row r="19012" spans="1:3" ht="14.5" x14ac:dyDescent="0.35">
      <c r="A19012" s="104" t="s">
        <v>2844</v>
      </c>
      <c r="B19012" s="1">
        <v>44343</v>
      </c>
      <c r="C19012">
        <v>8</v>
      </c>
    </row>
    <row r="19013" spans="1:3" ht="14.5" x14ac:dyDescent="0.35">
      <c r="A19013" s="104" t="s">
        <v>1420</v>
      </c>
      <c r="B19013" s="1">
        <v>44343</v>
      </c>
      <c r="C19013">
        <v>8</v>
      </c>
    </row>
    <row r="19014" spans="1:3" ht="14.5" x14ac:dyDescent="0.35">
      <c r="A19014" s="104" t="s">
        <v>1948</v>
      </c>
      <c r="B19014" s="1">
        <v>44343</v>
      </c>
      <c r="C19014">
        <v>2</v>
      </c>
    </row>
    <row r="19015" spans="1:3" ht="14.5" x14ac:dyDescent="0.35">
      <c r="A19015" s="104" t="s">
        <v>1424</v>
      </c>
      <c r="B19015" s="1">
        <v>44343</v>
      </c>
      <c r="C19015">
        <v>6</v>
      </c>
    </row>
    <row r="19016" spans="1:3" ht="14.5" x14ac:dyDescent="0.35">
      <c r="A19016" s="104" t="s">
        <v>2633</v>
      </c>
      <c r="B19016" s="1">
        <v>44343</v>
      </c>
      <c r="C19016">
        <v>2</v>
      </c>
    </row>
    <row r="19017" spans="1:3" ht="14.5" x14ac:dyDescent="0.35">
      <c r="A19017" s="104" t="s">
        <v>2634</v>
      </c>
      <c r="B19017" s="1">
        <v>44343</v>
      </c>
      <c r="C19017">
        <v>8</v>
      </c>
    </row>
    <row r="19018" spans="1:3" ht="14.5" x14ac:dyDescent="0.35">
      <c r="A19018" s="104" t="s">
        <v>1638</v>
      </c>
      <c r="B19018" s="1">
        <v>44343</v>
      </c>
      <c r="C19018">
        <v>5</v>
      </c>
    </row>
    <row r="19019" spans="1:3" ht="14.5" x14ac:dyDescent="0.35">
      <c r="A19019" s="104" t="s">
        <v>1378</v>
      </c>
      <c r="B19019" s="1">
        <v>44343</v>
      </c>
      <c r="C19019">
        <v>100</v>
      </c>
    </row>
    <row r="19020" spans="1:3" ht="14.5" x14ac:dyDescent="0.35">
      <c r="A19020" s="104" t="s">
        <v>1520</v>
      </c>
      <c r="B19020" s="1">
        <v>44343</v>
      </c>
      <c r="C19020">
        <v>100</v>
      </c>
    </row>
    <row r="19021" spans="1:3" ht="14.5" x14ac:dyDescent="0.35">
      <c r="A19021" s="104" t="s">
        <v>2042</v>
      </c>
      <c r="B19021" s="1">
        <v>44343</v>
      </c>
      <c r="C19021">
        <v>4</v>
      </c>
    </row>
    <row r="19022" spans="1:3" ht="14.5" x14ac:dyDescent="0.35">
      <c r="A19022" s="104" t="s">
        <v>1299</v>
      </c>
      <c r="B19022" s="1">
        <v>44343</v>
      </c>
      <c r="C19022">
        <v>250</v>
      </c>
    </row>
    <row r="19023" spans="1:3" ht="14.5" x14ac:dyDescent="0.35">
      <c r="A19023" s="104" t="s">
        <v>1279</v>
      </c>
      <c r="B19023" s="1">
        <v>44343</v>
      </c>
      <c r="C19023">
        <v>200</v>
      </c>
    </row>
    <row r="19024" spans="1:3" ht="14.5" x14ac:dyDescent="0.35">
      <c r="A19024" s="104" t="s">
        <v>2982</v>
      </c>
      <c r="B19024" s="1">
        <v>44343</v>
      </c>
      <c r="C19024">
        <v>1</v>
      </c>
    </row>
    <row r="19025" spans="1:3" ht="14.5" x14ac:dyDescent="0.35">
      <c r="A19025" s="104" t="s">
        <v>1908</v>
      </c>
      <c r="B19025" s="1">
        <v>44343</v>
      </c>
      <c r="C19025">
        <v>4</v>
      </c>
    </row>
    <row r="19026" spans="1:3" ht="14.5" x14ac:dyDescent="0.35">
      <c r="A19026" s="104" t="s">
        <v>412</v>
      </c>
      <c r="B19026" s="1">
        <v>44343</v>
      </c>
      <c r="C19026">
        <v>150</v>
      </c>
    </row>
    <row r="19027" spans="1:3" ht="14.5" x14ac:dyDescent="0.35">
      <c r="A19027" s="104" t="s">
        <v>1287</v>
      </c>
      <c r="B19027" s="1">
        <v>44343</v>
      </c>
      <c r="C19027">
        <v>600</v>
      </c>
    </row>
    <row r="19028" spans="1:3" ht="14.5" x14ac:dyDescent="0.35">
      <c r="A19028" s="104" t="s">
        <v>1287</v>
      </c>
      <c r="B19028" s="1">
        <v>44343</v>
      </c>
      <c r="C19028">
        <v>300</v>
      </c>
    </row>
    <row r="19029" spans="1:3" ht="14.5" x14ac:dyDescent="0.35">
      <c r="A19029" s="104" t="s">
        <v>2422</v>
      </c>
      <c r="B19029" s="1">
        <v>44343</v>
      </c>
      <c r="C19029">
        <v>25</v>
      </c>
    </row>
    <row r="19030" spans="1:3" ht="14.5" x14ac:dyDescent="0.35">
      <c r="A19030" s="104" t="s">
        <v>1447</v>
      </c>
      <c r="B19030" s="1">
        <v>44343</v>
      </c>
      <c r="C19030">
        <v>300</v>
      </c>
    </row>
    <row r="19031" spans="1:3" ht="14.5" x14ac:dyDescent="0.35">
      <c r="A19031" s="104" t="s">
        <v>1704</v>
      </c>
      <c r="B19031" s="1">
        <v>44343</v>
      </c>
      <c r="C19031">
        <v>100</v>
      </c>
    </row>
    <row r="19032" spans="1:3" ht="14.5" x14ac:dyDescent="0.35">
      <c r="A19032" s="104" t="s">
        <v>2055</v>
      </c>
      <c r="B19032" s="1">
        <v>44343</v>
      </c>
      <c r="C19032">
        <v>4</v>
      </c>
    </row>
    <row r="19033" spans="1:3" ht="14.5" x14ac:dyDescent="0.35">
      <c r="A19033" s="104" t="s">
        <v>2159</v>
      </c>
      <c r="B19033" s="1">
        <v>44343</v>
      </c>
      <c r="C19033">
        <v>8</v>
      </c>
    </row>
    <row r="19034" spans="1:3" ht="14.5" x14ac:dyDescent="0.35">
      <c r="A19034" s="104" t="s">
        <v>3796</v>
      </c>
      <c r="B19034" s="1">
        <v>44343</v>
      </c>
      <c r="C19034">
        <v>4</v>
      </c>
    </row>
    <row r="19035" spans="1:3" ht="14.5" x14ac:dyDescent="0.35">
      <c r="A19035" s="104" t="s">
        <v>1391</v>
      </c>
      <c r="B19035" s="1">
        <v>44343</v>
      </c>
      <c r="C19035">
        <v>50</v>
      </c>
    </row>
    <row r="19036" spans="1:3" ht="14.5" x14ac:dyDescent="0.35">
      <c r="A19036" s="104" t="s">
        <v>1286</v>
      </c>
      <c r="B19036" s="1">
        <v>44343</v>
      </c>
      <c r="C19036">
        <v>50</v>
      </c>
    </row>
    <row r="19037" spans="1:3" ht="14.5" x14ac:dyDescent="0.35">
      <c r="A19037" s="104" t="s">
        <v>4422</v>
      </c>
      <c r="B19037" s="1">
        <v>44343</v>
      </c>
      <c r="C19037">
        <v>50</v>
      </c>
    </row>
    <row r="19038" spans="1:3" ht="14.5" x14ac:dyDescent="0.35">
      <c r="A19038" s="104" t="s">
        <v>2537</v>
      </c>
      <c r="B19038" s="1">
        <v>44343</v>
      </c>
      <c r="C19038">
        <v>3</v>
      </c>
    </row>
    <row r="19039" spans="1:3" ht="14.5" x14ac:dyDescent="0.35">
      <c r="A19039" s="104" t="s">
        <v>3797</v>
      </c>
      <c r="B19039" s="1">
        <v>44343</v>
      </c>
      <c r="C19039">
        <v>1</v>
      </c>
    </row>
    <row r="19040" spans="1:3" ht="14.5" x14ac:dyDescent="0.35">
      <c r="A19040" s="104" t="s">
        <v>3797</v>
      </c>
      <c r="B19040" s="1">
        <v>44343</v>
      </c>
      <c r="C19040">
        <v>2</v>
      </c>
    </row>
    <row r="19041" spans="1:3" ht="14.5" x14ac:dyDescent="0.35">
      <c r="A19041" s="104" t="s">
        <v>2834</v>
      </c>
      <c r="B19041" s="1">
        <v>44343</v>
      </c>
      <c r="C19041">
        <v>2</v>
      </c>
    </row>
    <row r="19042" spans="1:3" ht="14.5" x14ac:dyDescent="0.35">
      <c r="A19042" s="104" t="s">
        <v>1376</v>
      </c>
      <c r="B19042" s="1">
        <v>44343</v>
      </c>
      <c r="C19042">
        <v>100</v>
      </c>
    </row>
    <row r="19043" spans="1:3" ht="14.5" x14ac:dyDescent="0.35">
      <c r="A19043" s="104" t="s">
        <v>2947</v>
      </c>
      <c r="B19043" s="1">
        <v>44343</v>
      </c>
      <c r="C19043">
        <v>24</v>
      </c>
    </row>
    <row r="19044" spans="1:3" ht="14.5" x14ac:dyDescent="0.35">
      <c r="A19044" s="104" t="s">
        <v>1372</v>
      </c>
      <c r="B19044" s="1">
        <v>44343</v>
      </c>
      <c r="C19044">
        <v>100</v>
      </c>
    </row>
    <row r="19045" spans="1:3" ht="14.5" x14ac:dyDescent="0.35">
      <c r="A19045" s="104" t="s">
        <v>4423</v>
      </c>
      <c r="B19045" s="1">
        <v>44343</v>
      </c>
      <c r="C19045">
        <v>1</v>
      </c>
    </row>
    <row r="19046" spans="1:3" ht="14.5" x14ac:dyDescent="0.35">
      <c r="A19046" s="104" t="s">
        <v>1562</v>
      </c>
      <c r="B19046" s="1">
        <v>44343</v>
      </c>
      <c r="C19046">
        <v>16</v>
      </c>
    </row>
    <row r="19047" spans="1:3" ht="14.5" x14ac:dyDescent="0.35">
      <c r="A19047" s="104" t="s">
        <v>1409</v>
      </c>
      <c r="B19047" s="1">
        <v>44343</v>
      </c>
      <c r="C19047">
        <v>100</v>
      </c>
    </row>
    <row r="19048" spans="1:3" ht="14.5" x14ac:dyDescent="0.35">
      <c r="A19048" s="104" t="s">
        <v>1505</v>
      </c>
      <c r="B19048" s="1">
        <v>44343</v>
      </c>
      <c r="C19048">
        <v>100</v>
      </c>
    </row>
    <row r="19049" spans="1:3" ht="14.5" x14ac:dyDescent="0.35">
      <c r="A19049" s="104" t="s">
        <v>1336</v>
      </c>
      <c r="B19049" s="1">
        <v>44343</v>
      </c>
      <c r="C19049">
        <v>1600</v>
      </c>
    </row>
    <row r="19050" spans="1:3" ht="14.5" x14ac:dyDescent="0.35">
      <c r="A19050" s="104" t="s">
        <v>1504</v>
      </c>
      <c r="B19050" s="1">
        <v>44343</v>
      </c>
      <c r="C19050">
        <v>16</v>
      </c>
    </row>
    <row r="19051" spans="1:3" ht="14.5" x14ac:dyDescent="0.35">
      <c r="A19051" s="104" t="s">
        <v>1279</v>
      </c>
      <c r="B19051" s="1">
        <v>44343</v>
      </c>
      <c r="C19051">
        <v>400</v>
      </c>
    </row>
    <row r="19052" spans="1:3" ht="14.5" x14ac:dyDescent="0.35">
      <c r="A19052" s="104" t="s">
        <v>2957</v>
      </c>
      <c r="B19052" s="1">
        <v>44343</v>
      </c>
      <c r="C19052">
        <v>4</v>
      </c>
    </row>
    <row r="19053" spans="1:3" ht="14.5" x14ac:dyDescent="0.35">
      <c r="A19053" s="104" t="s">
        <v>3377</v>
      </c>
      <c r="B19053" s="1">
        <v>44343</v>
      </c>
      <c r="C19053">
        <v>24</v>
      </c>
    </row>
    <row r="19054" spans="1:3" ht="14.5" x14ac:dyDescent="0.35">
      <c r="A19054" s="104" t="s">
        <v>3736</v>
      </c>
      <c r="B19054" s="1">
        <v>44343</v>
      </c>
      <c r="C19054">
        <v>2</v>
      </c>
    </row>
    <row r="19055" spans="1:3" ht="14.5" x14ac:dyDescent="0.35">
      <c r="A19055" s="104" t="s">
        <v>4286</v>
      </c>
      <c r="B19055" s="1">
        <v>44343</v>
      </c>
      <c r="C19055">
        <v>1</v>
      </c>
    </row>
    <row r="19056" spans="1:3" ht="14.5" x14ac:dyDescent="0.35">
      <c r="A19056" s="104">
        <v>9559910</v>
      </c>
      <c r="B19056" s="1">
        <v>44343</v>
      </c>
      <c r="C19056">
        <v>10</v>
      </c>
    </row>
    <row r="19057" spans="1:3" ht="14.5" x14ac:dyDescent="0.35">
      <c r="A19057" s="104" t="s">
        <v>2901</v>
      </c>
      <c r="B19057" s="1">
        <v>44343</v>
      </c>
      <c r="C19057">
        <v>1</v>
      </c>
    </row>
    <row r="19058" spans="1:3" ht="14.5" x14ac:dyDescent="0.35">
      <c r="A19058" s="104" t="s">
        <v>1552</v>
      </c>
      <c r="B19058" s="1">
        <v>44343</v>
      </c>
      <c r="C19058">
        <v>1</v>
      </c>
    </row>
    <row r="19059" spans="1:3" ht="14.5" x14ac:dyDescent="0.35">
      <c r="A19059" s="104" t="s">
        <v>4372</v>
      </c>
      <c r="B19059" s="1">
        <v>44343</v>
      </c>
      <c r="C19059">
        <v>1</v>
      </c>
    </row>
    <row r="19060" spans="1:3" ht="14.5" x14ac:dyDescent="0.35">
      <c r="A19060" s="104" t="s">
        <v>2981</v>
      </c>
      <c r="B19060" s="1">
        <v>44343</v>
      </c>
      <c r="C19060">
        <v>1</v>
      </c>
    </row>
    <row r="19061" spans="1:3" ht="14.5" x14ac:dyDescent="0.35">
      <c r="A19061" s="105" t="s">
        <v>414</v>
      </c>
      <c r="B19061" s="1">
        <v>44343</v>
      </c>
      <c r="C19061">
        <v>10</v>
      </c>
    </row>
    <row r="19062" spans="1:3" ht="14.5" x14ac:dyDescent="0.35">
      <c r="A19062" s="105" t="s">
        <v>375</v>
      </c>
      <c r="B19062" s="1">
        <v>44343</v>
      </c>
      <c r="C19062">
        <v>8</v>
      </c>
    </row>
    <row r="19063" spans="1:3" ht="14.5" x14ac:dyDescent="0.35">
      <c r="A19063" s="104" t="s">
        <v>2185</v>
      </c>
      <c r="B19063" s="1">
        <v>44343</v>
      </c>
      <c r="C19063">
        <v>1</v>
      </c>
    </row>
    <row r="19064" spans="1:3" ht="14.5" x14ac:dyDescent="0.35">
      <c r="A19064" s="104" t="s">
        <v>2485</v>
      </c>
      <c r="B19064" s="1">
        <v>44343</v>
      </c>
      <c r="C19064">
        <v>2</v>
      </c>
    </row>
    <row r="19065" spans="1:3" ht="14.5" x14ac:dyDescent="0.35">
      <c r="A19065" s="104" t="s">
        <v>1489</v>
      </c>
      <c r="B19065" s="1">
        <v>44343</v>
      </c>
      <c r="C19065">
        <v>2</v>
      </c>
    </row>
    <row r="19066" spans="1:3" ht="14.5" x14ac:dyDescent="0.35">
      <c r="A19066" s="104" t="s">
        <v>1663</v>
      </c>
      <c r="B19066" s="1">
        <v>44343</v>
      </c>
      <c r="C19066">
        <v>3</v>
      </c>
    </row>
    <row r="19067" spans="1:3" ht="14.5" x14ac:dyDescent="0.35">
      <c r="A19067" s="104" t="s">
        <v>108</v>
      </c>
      <c r="B19067" s="1">
        <v>44343</v>
      </c>
      <c r="C19067">
        <v>8</v>
      </c>
    </row>
    <row r="19068" spans="1:3" ht="14.5" x14ac:dyDescent="0.35">
      <c r="A19068" s="104" t="s">
        <v>2036</v>
      </c>
      <c r="B19068" s="1">
        <v>44343</v>
      </c>
      <c r="C19068">
        <v>16</v>
      </c>
    </row>
    <row r="19069" spans="1:3" ht="14.5" x14ac:dyDescent="0.35">
      <c r="A19069" s="104" t="s">
        <v>1491</v>
      </c>
      <c r="B19069" s="1">
        <v>44343</v>
      </c>
      <c r="C19069">
        <v>12</v>
      </c>
    </row>
    <row r="19070" spans="1:3" ht="14.5" x14ac:dyDescent="0.35">
      <c r="A19070" s="104" t="s">
        <v>10</v>
      </c>
      <c r="B19070" s="1">
        <v>44343</v>
      </c>
      <c r="C19070">
        <v>12</v>
      </c>
    </row>
    <row r="19071" spans="1:3" ht="14.5" x14ac:dyDescent="0.35">
      <c r="A19071" s="104" t="s">
        <v>2011</v>
      </c>
      <c r="B19071" s="1">
        <v>44343</v>
      </c>
      <c r="C19071">
        <v>2</v>
      </c>
    </row>
    <row r="19072" spans="1:3" ht="14.5" x14ac:dyDescent="0.35">
      <c r="A19072" s="104" t="s">
        <v>373</v>
      </c>
      <c r="B19072" s="1">
        <v>44343</v>
      </c>
      <c r="C19072">
        <v>10</v>
      </c>
    </row>
    <row r="19073" spans="1:3" ht="14.5" x14ac:dyDescent="0.35">
      <c r="A19073" s="105" t="s">
        <v>664</v>
      </c>
      <c r="B19073" s="1">
        <v>44343</v>
      </c>
      <c r="C19073">
        <v>8</v>
      </c>
    </row>
    <row r="19074" spans="1:3" ht="14.5" x14ac:dyDescent="0.35">
      <c r="A19074" s="105" t="s">
        <v>433</v>
      </c>
      <c r="B19074" s="1">
        <v>44343</v>
      </c>
      <c r="C19074">
        <v>5</v>
      </c>
    </row>
    <row r="19075" spans="1:3" ht="14.5" x14ac:dyDescent="0.35">
      <c r="A19075" s="105" t="s">
        <v>433</v>
      </c>
      <c r="B19075" s="1">
        <v>44343</v>
      </c>
      <c r="C19075">
        <v>5</v>
      </c>
    </row>
    <row r="19076" spans="1:3" ht="14.5" x14ac:dyDescent="0.35">
      <c r="A19076" s="105" t="s">
        <v>651</v>
      </c>
      <c r="B19076" s="1">
        <v>44343</v>
      </c>
      <c r="C19076">
        <v>20</v>
      </c>
    </row>
    <row r="19077" spans="1:3" ht="14.5" x14ac:dyDescent="0.35">
      <c r="A19077" s="104" t="s">
        <v>1569</v>
      </c>
      <c r="B19077" s="1">
        <v>44343</v>
      </c>
      <c r="C19077">
        <v>16</v>
      </c>
    </row>
    <row r="19078" spans="1:3" ht="14.5" x14ac:dyDescent="0.35">
      <c r="A19078" s="104" t="s">
        <v>2346</v>
      </c>
      <c r="B19078" s="1">
        <v>44343</v>
      </c>
      <c r="C19078">
        <v>4</v>
      </c>
    </row>
    <row r="19079" spans="1:3" ht="14.5" x14ac:dyDescent="0.35">
      <c r="A19079" s="104" t="s">
        <v>2346</v>
      </c>
      <c r="B19079" s="1">
        <v>44343</v>
      </c>
      <c r="C19079">
        <v>2</v>
      </c>
    </row>
    <row r="19080" spans="1:3" ht="14.5" x14ac:dyDescent="0.35">
      <c r="A19080" s="104" t="s">
        <v>3349</v>
      </c>
      <c r="B19080" s="1">
        <v>44343</v>
      </c>
      <c r="C19080">
        <v>3</v>
      </c>
    </row>
    <row r="19081" spans="1:3" ht="14.5" x14ac:dyDescent="0.35">
      <c r="A19081" s="104" t="s">
        <v>2860</v>
      </c>
      <c r="B19081" s="1">
        <v>44343</v>
      </c>
      <c r="C19081">
        <v>2</v>
      </c>
    </row>
    <row r="19082" spans="1:3" ht="14.5" x14ac:dyDescent="0.35">
      <c r="A19082" s="104" t="s">
        <v>3535</v>
      </c>
      <c r="B19082" s="1">
        <v>44343</v>
      </c>
      <c r="C19082">
        <v>1</v>
      </c>
    </row>
    <row r="19083" spans="1:3" ht="14.5" x14ac:dyDescent="0.35">
      <c r="A19083" s="104" t="s">
        <v>4085</v>
      </c>
      <c r="B19083" s="1">
        <v>44343</v>
      </c>
      <c r="C19083">
        <v>11</v>
      </c>
    </row>
    <row r="19084" spans="1:3" ht="14.5" x14ac:dyDescent="0.35">
      <c r="A19084" s="104" t="s">
        <v>2573</v>
      </c>
      <c r="B19084" s="1">
        <v>44343</v>
      </c>
      <c r="C19084">
        <v>8</v>
      </c>
    </row>
    <row r="19085" spans="1:3" ht="14.5" x14ac:dyDescent="0.35">
      <c r="A19085" s="104" t="s">
        <v>2301</v>
      </c>
      <c r="B19085" s="1">
        <v>44343</v>
      </c>
      <c r="C19085">
        <v>8</v>
      </c>
    </row>
    <row r="19086" spans="1:3" ht="14.5" x14ac:dyDescent="0.35">
      <c r="A19086" s="104" t="s">
        <v>1716</v>
      </c>
      <c r="B19086" s="1">
        <v>44343</v>
      </c>
      <c r="C19086">
        <v>8</v>
      </c>
    </row>
    <row r="19087" spans="1:3" ht="14.5" x14ac:dyDescent="0.35">
      <c r="A19087" s="104" t="s">
        <v>3790</v>
      </c>
      <c r="B19087" s="1">
        <v>44343</v>
      </c>
      <c r="C19087">
        <v>4</v>
      </c>
    </row>
    <row r="19088" spans="1:3" ht="14.5" x14ac:dyDescent="0.35">
      <c r="A19088" s="104" t="s">
        <v>3436</v>
      </c>
      <c r="B19088" s="1">
        <v>44343</v>
      </c>
      <c r="C19088">
        <v>8</v>
      </c>
    </row>
    <row r="19089" spans="1:3" ht="14.5" x14ac:dyDescent="0.35">
      <c r="A19089" s="104" t="s">
        <v>1588</v>
      </c>
      <c r="B19089" s="1">
        <v>44343</v>
      </c>
      <c r="C19089">
        <v>12</v>
      </c>
    </row>
    <row r="19090" spans="1:3" ht="14.5" x14ac:dyDescent="0.35">
      <c r="A19090" s="104" t="s">
        <v>2042</v>
      </c>
      <c r="B19090" s="1">
        <v>44343</v>
      </c>
      <c r="C19090">
        <v>4</v>
      </c>
    </row>
    <row r="19091" spans="1:3" ht="14.5" x14ac:dyDescent="0.35">
      <c r="A19091" s="104" t="s">
        <v>1654</v>
      </c>
      <c r="B19091" s="1">
        <v>44343</v>
      </c>
      <c r="C19091">
        <v>32</v>
      </c>
    </row>
    <row r="19092" spans="1:3" ht="14.5" x14ac:dyDescent="0.35">
      <c r="A19092" s="104" t="s">
        <v>1324</v>
      </c>
      <c r="B19092" s="1">
        <v>44343</v>
      </c>
      <c r="C19092">
        <v>128</v>
      </c>
    </row>
    <row r="19093" spans="1:3" ht="14.5" x14ac:dyDescent="0.35">
      <c r="A19093" s="104" t="s">
        <v>2177</v>
      </c>
      <c r="B19093" s="1">
        <v>44343</v>
      </c>
      <c r="C19093">
        <v>5</v>
      </c>
    </row>
    <row r="19094" spans="1:3" ht="14.5" x14ac:dyDescent="0.35">
      <c r="A19094" s="104" t="s">
        <v>4424</v>
      </c>
      <c r="B19094" s="1">
        <v>44343</v>
      </c>
      <c r="C19094">
        <v>7</v>
      </c>
    </row>
    <row r="19095" spans="1:3" ht="14.5" x14ac:dyDescent="0.35">
      <c r="A19095" s="104" t="s">
        <v>2252</v>
      </c>
      <c r="B19095" s="1">
        <v>44343</v>
      </c>
      <c r="C19095">
        <v>50</v>
      </c>
    </row>
    <row r="19096" spans="1:3" ht="14.5" x14ac:dyDescent="0.35">
      <c r="A19096" s="104" t="s">
        <v>3381</v>
      </c>
      <c r="B19096" s="1">
        <v>44343</v>
      </c>
      <c r="C19096">
        <v>3</v>
      </c>
    </row>
    <row r="19097" spans="1:3" ht="14.5" x14ac:dyDescent="0.35">
      <c r="A19097" s="104" t="s">
        <v>3381</v>
      </c>
      <c r="B19097" s="1">
        <v>44343</v>
      </c>
      <c r="C19097">
        <v>3</v>
      </c>
    </row>
    <row r="19098" spans="1:3" ht="14.5" x14ac:dyDescent="0.35">
      <c r="A19098" s="104" t="s">
        <v>1291</v>
      </c>
      <c r="B19098" s="1">
        <v>44343</v>
      </c>
      <c r="C19098">
        <v>500</v>
      </c>
    </row>
    <row r="19099" spans="1:3" ht="14.5" x14ac:dyDescent="0.35">
      <c r="A19099" s="104" t="s">
        <v>1339</v>
      </c>
      <c r="B19099" s="1">
        <v>44343</v>
      </c>
      <c r="C19099">
        <v>550</v>
      </c>
    </row>
    <row r="19100" spans="1:3" ht="14.5" x14ac:dyDescent="0.35">
      <c r="A19100" s="104" t="s">
        <v>1339</v>
      </c>
      <c r="B19100" s="1">
        <v>44343</v>
      </c>
      <c r="C19100">
        <v>700</v>
      </c>
    </row>
    <row r="19101" spans="1:3" ht="14.5" x14ac:dyDescent="0.35">
      <c r="A19101" s="104" t="s">
        <v>1385</v>
      </c>
      <c r="B19101" s="1">
        <v>44343</v>
      </c>
      <c r="C19101">
        <v>150</v>
      </c>
    </row>
    <row r="19102" spans="1:3" ht="14.5" x14ac:dyDescent="0.35">
      <c r="A19102" s="104" t="s">
        <v>4184</v>
      </c>
      <c r="B19102" s="1">
        <v>44343</v>
      </c>
      <c r="C19102">
        <v>4</v>
      </c>
    </row>
    <row r="19103" spans="1:3" ht="14.5" x14ac:dyDescent="0.35">
      <c r="A19103" s="104" t="s">
        <v>1299</v>
      </c>
      <c r="B19103" s="1">
        <v>44343</v>
      </c>
      <c r="C19103">
        <v>300</v>
      </c>
    </row>
    <row r="19104" spans="1:3" ht="14.5" x14ac:dyDescent="0.35">
      <c r="A19104" s="104" t="s">
        <v>1391</v>
      </c>
      <c r="B19104" s="1">
        <v>44343</v>
      </c>
      <c r="C19104">
        <v>500</v>
      </c>
    </row>
    <row r="19105" spans="1:3" ht="14.5" x14ac:dyDescent="0.35">
      <c r="A19105" s="104" t="s">
        <v>1283</v>
      </c>
      <c r="B19105" s="1">
        <v>44343</v>
      </c>
      <c r="C19105">
        <v>500</v>
      </c>
    </row>
    <row r="19106" spans="1:3" ht="14.5" x14ac:dyDescent="0.35">
      <c r="A19106" s="104" t="s">
        <v>1283</v>
      </c>
      <c r="B19106" s="1">
        <v>44343</v>
      </c>
      <c r="C19106">
        <v>4000</v>
      </c>
    </row>
    <row r="19107" spans="1:3" ht="14.5" x14ac:dyDescent="0.35">
      <c r="A19107" s="104" t="s">
        <v>3438</v>
      </c>
      <c r="B19107" s="1">
        <v>44343</v>
      </c>
      <c r="C19107">
        <v>2</v>
      </c>
    </row>
    <row r="19108" spans="1:3" ht="14.5" x14ac:dyDescent="0.35">
      <c r="A19108" s="104" t="s">
        <v>1289</v>
      </c>
      <c r="B19108" s="1">
        <v>44343</v>
      </c>
      <c r="C19108">
        <v>500</v>
      </c>
    </row>
    <row r="19109" spans="1:3" ht="14.5" x14ac:dyDescent="0.35">
      <c r="A19109" s="104" t="s">
        <v>1361</v>
      </c>
      <c r="B19109" s="1">
        <v>44343</v>
      </c>
      <c r="C19109">
        <v>1100</v>
      </c>
    </row>
    <row r="19110" spans="1:3" ht="14.5" x14ac:dyDescent="0.35">
      <c r="A19110" s="104" t="s">
        <v>1331</v>
      </c>
      <c r="B19110" s="1">
        <v>44343</v>
      </c>
      <c r="C19110">
        <v>1300</v>
      </c>
    </row>
    <row r="19111" spans="1:3" ht="14.5" x14ac:dyDescent="0.35">
      <c r="A19111" s="104" t="s">
        <v>1438</v>
      </c>
      <c r="B19111" s="1">
        <v>44343</v>
      </c>
      <c r="C19111">
        <v>28</v>
      </c>
    </row>
    <row r="19112" spans="1:3" ht="14.5" x14ac:dyDescent="0.35">
      <c r="A19112" s="104" t="s">
        <v>1438</v>
      </c>
      <c r="B19112" s="1">
        <v>44343</v>
      </c>
      <c r="C19112">
        <v>4</v>
      </c>
    </row>
    <row r="19113" spans="1:3" ht="14.5" x14ac:dyDescent="0.35">
      <c r="A19113" s="104" t="s">
        <v>1589</v>
      </c>
      <c r="B19113" s="1">
        <v>44343</v>
      </c>
      <c r="C19113">
        <v>4</v>
      </c>
    </row>
    <row r="19114" spans="1:3" ht="14.5" x14ac:dyDescent="0.35">
      <c r="A19114" s="104" t="s">
        <v>1461</v>
      </c>
      <c r="B19114" s="1">
        <v>44343</v>
      </c>
      <c r="C19114">
        <v>16</v>
      </c>
    </row>
    <row r="19115" spans="1:3" ht="14.5" x14ac:dyDescent="0.35">
      <c r="A19115" s="104" t="s">
        <v>1346</v>
      </c>
      <c r="B19115" s="1">
        <v>44343</v>
      </c>
      <c r="C19115">
        <v>32</v>
      </c>
    </row>
    <row r="19116" spans="1:3" ht="14.5" x14ac:dyDescent="0.35">
      <c r="A19116" s="104" t="s">
        <v>1324</v>
      </c>
      <c r="B19116" s="1">
        <v>44343</v>
      </c>
      <c r="C19116">
        <v>16</v>
      </c>
    </row>
    <row r="19117" spans="1:3" ht="14.5" x14ac:dyDescent="0.35">
      <c r="A19117" s="104" t="s">
        <v>1324</v>
      </c>
      <c r="B19117" s="1">
        <v>44343</v>
      </c>
      <c r="C19117">
        <v>48</v>
      </c>
    </row>
    <row r="19118" spans="1:3" ht="14.5" x14ac:dyDescent="0.35">
      <c r="A19118" s="104" t="s">
        <v>2380</v>
      </c>
      <c r="B19118" s="1">
        <v>44343</v>
      </c>
      <c r="C19118">
        <v>1</v>
      </c>
    </row>
    <row r="19119" spans="1:3" ht="14.5" x14ac:dyDescent="0.35">
      <c r="A19119" s="104" t="s">
        <v>2599</v>
      </c>
      <c r="B19119" s="1">
        <v>44343</v>
      </c>
      <c r="C19119">
        <v>1</v>
      </c>
    </row>
    <row r="19120" spans="1:3" ht="14.5" x14ac:dyDescent="0.35">
      <c r="A19120" s="104" t="s">
        <v>2177</v>
      </c>
      <c r="B19120" s="1">
        <v>44343</v>
      </c>
      <c r="C19120">
        <v>4</v>
      </c>
    </row>
    <row r="19121" spans="1:3" ht="14.5" x14ac:dyDescent="0.35">
      <c r="A19121" s="104" t="s">
        <v>1866</v>
      </c>
      <c r="B19121" s="1">
        <v>44343</v>
      </c>
      <c r="C19121">
        <v>32</v>
      </c>
    </row>
    <row r="19122" spans="1:3" ht="14.5" x14ac:dyDescent="0.35">
      <c r="A19122" s="104" t="s">
        <v>2163</v>
      </c>
      <c r="B19122" s="1">
        <v>44343</v>
      </c>
      <c r="C19122">
        <v>24</v>
      </c>
    </row>
    <row r="19123" spans="1:3" ht="14.5" x14ac:dyDescent="0.35">
      <c r="A19123" s="104" t="s">
        <v>1919</v>
      </c>
      <c r="B19123" s="1">
        <v>44343</v>
      </c>
      <c r="C19123">
        <v>16</v>
      </c>
    </row>
    <row r="19124" spans="1:3" ht="14.5" x14ac:dyDescent="0.35">
      <c r="A19124" s="104" t="s">
        <v>1762</v>
      </c>
      <c r="B19124" s="1">
        <v>44343</v>
      </c>
      <c r="C19124">
        <v>32</v>
      </c>
    </row>
    <row r="19125" spans="1:3" ht="14.5" x14ac:dyDescent="0.35">
      <c r="A19125" s="104" t="s">
        <v>1716</v>
      </c>
      <c r="B19125" s="1">
        <v>44343</v>
      </c>
      <c r="C19125">
        <v>32</v>
      </c>
    </row>
    <row r="19126" spans="1:3" ht="14.5" x14ac:dyDescent="0.35">
      <c r="A19126" s="104" t="s">
        <v>2162</v>
      </c>
      <c r="B19126" s="1">
        <v>44343</v>
      </c>
      <c r="C19126">
        <v>16</v>
      </c>
    </row>
    <row r="19127" spans="1:3" ht="14.5" x14ac:dyDescent="0.35">
      <c r="A19127" s="104" t="s">
        <v>1491</v>
      </c>
      <c r="B19127" s="1">
        <v>44343</v>
      </c>
      <c r="C19127">
        <v>28</v>
      </c>
    </row>
    <row r="19128" spans="1:3" ht="14.5" x14ac:dyDescent="0.35">
      <c r="A19128" s="104" t="s">
        <v>1491</v>
      </c>
      <c r="B19128" s="1">
        <v>44343</v>
      </c>
      <c r="C19128">
        <v>4</v>
      </c>
    </row>
    <row r="19129" spans="1:3" ht="14.5" x14ac:dyDescent="0.35">
      <c r="A19129" s="104" t="s">
        <v>1862</v>
      </c>
      <c r="B19129" s="1">
        <v>44343</v>
      </c>
      <c r="C19129">
        <v>32</v>
      </c>
    </row>
    <row r="19130" spans="1:3" ht="14.5" x14ac:dyDescent="0.35">
      <c r="A19130" s="104" t="s">
        <v>1864</v>
      </c>
      <c r="B19130" s="1">
        <v>44343</v>
      </c>
      <c r="C19130">
        <v>32</v>
      </c>
    </row>
    <row r="19131" spans="1:3" ht="14.5" x14ac:dyDescent="0.35">
      <c r="A19131" s="104" t="s">
        <v>1566</v>
      </c>
      <c r="B19131" s="1">
        <v>44343</v>
      </c>
      <c r="C19131">
        <v>32</v>
      </c>
    </row>
    <row r="19132" spans="1:3" ht="14.5" x14ac:dyDescent="0.35">
      <c r="A19132" s="104" t="s">
        <v>1431</v>
      </c>
      <c r="B19132" s="1">
        <v>44343</v>
      </c>
      <c r="C19132">
        <v>96</v>
      </c>
    </row>
    <row r="19133" spans="1:3" ht="14.5" x14ac:dyDescent="0.35">
      <c r="A19133" s="104" t="s">
        <v>1431</v>
      </c>
      <c r="B19133" s="1">
        <v>44343</v>
      </c>
      <c r="C19133">
        <v>64</v>
      </c>
    </row>
    <row r="19134" spans="1:3" ht="14.5" x14ac:dyDescent="0.35">
      <c r="A19134" s="104" t="s">
        <v>1928</v>
      </c>
      <c r="B19134" s="1">
        <v>44343</v>
      </c>
      <c r="C19134">
        <v>16</v>
      </c>
    </row>
    <row r="19135" spans="1:3" ht="14.5" x14ac:dyDescent="0.35">
      <c r="A19135" s="104" t="s">
        <v>1654</v>
      </c>
      <c r="B19135" s="1">
        <v>44343</v>
      </c>
      <c r="C19135">
        <v>73</v>
      </c>
    </row>
    <row r="19136" spans="1:3" ht="14.5" x14ac:dyDescent="0.35">
      <c r="A19136" s="104" t="s">
        <v>1654</v>
      </c>
      <c r="B19136" s="1">
        <v>44343</v>
      </c>
      <c r="C19136">
        <v>17</v>
      </c>
    </row>
    <row r="19137" spans="1:3" ht="14.5" x14ac:dyDescent="0.35">
      <c r="A19137" s="104" t="s">
        <v>1654</v>
      </c>
      <c r="B19137" s="1">
        <v>44343</v>
      </c>
      <c r="C19137">
        <v>6</v>
      </c>
    </row>
    <row r="19138" spans="1:3" ht="14.5" x14ac:dyDescent="0.35">
      <c r="A19138" s="104" t="s">
        <v>2599</v>
      </c>
      <c r="B19138" s="1">
        <v>44343</v>
      </c>
      <c r="C19138">
        <v>1</v>
      </c>
    </row>
    <row r="19139" spans="1:3" ht="14.5" x14ac:dyDescent="0.35">
      <c r="A19139" s="104" t="s">
        <v>3089</v>
      </c>
      <c r="B19139" s="1">
        <v>44343</v>
      </c>
      <c r="C19139">
        <v>3</v>
      </c>
    </row>
    <row r="19140" spans="1:3" ht="14.5" x14ac:dyDescent="0.35">
      <c r="A19140" s="104" t="s">
        <v>1730</v>
      </c>
      <c r="B19140" s="1">
        <v>44343</v>
      </c>
      <c r="C19140">
        <v>1</v>
      </c>
    </row>
    <row r="19141" spans="1:3" ht="14.5" x14ac:dyDescent="0.35">
      <c r="A19141" s="104" t="s">
        <v>3256</v>
      </c>
      <c r="B19141" s="1">
        <v>44343</v>
      </c>
      <c r="C19141">
        <v>4</v>
      </c>
    </row>
    <row r="19142" spans="1:3" ht="14.5" x14ac:dyDescent="0.35">
      <c r="A19142" s="104" t="s">
        <v>1868</v>
      </c>
      <c r="B19142" s="1">
        <v>44343</v>
      </c>
      <c r="C19142">
        <v>3</v>
      </c>
    </row>
    <row r="19143" spans="1:3" ht="14.5" x14ac:dyDescent="0.35">
      <c r="A19143" s="104" t="s">
        <v>3421</v>
      </c>
      <c r="B19143" s="1">
        <v>44343</v>
      </c>
      <c r="C19143">
        <v>2</v>
      </c>
    </row>
    <row r="19144" spans="1:3" ht="14.5" x14ac:dyDescent="0.35">
      <c r="A19144" s="104" t="s">
        <v>2359</v>
      </c>
      <c r="B19144" s="1">
        <v>44343</v>
      </c>
      <c r="C19144">
        <v>16</v>
      </c>
    </row>
    <row r="19145" spans="1:3" ht="14.5" x14ac:dyDescent="0.35">
      <c r="A19145" s="104" t="s">
        <v>3225</v>
      </c>
      <c r="B19145" s="1">
        <v>44343</v>
      </c>
      <c r="C19145">
        <v>2</v>
      </c>
    </row>
    <row r="19146" spans="1:3" ht="14.5" x14ac:dyDescent="0.35">
      <c r="A19146" s="104" t="s">
        <v>2573</v>
      </c>
      <c r="B19146" s="1">
        <v>44343</v>
      </c>
      <c r="C19146">
        <v>16</v>
      </c>
    </row>
    <row r="19147" spans="1:3" ht="14.5" x14ac:dyDescent="0.35">
      <c r="A19147" s="104" t="s">
        <v>4192</v>
      </c>
      <c r="B19147" s="1">
        <v>44343</v>
      </c>
      <c r="C19147">
        <v>1</v>
      </c>
    </row>
    <row r="19148" spans="1:3" ht="14.5" x14ac:dyDescent="0.35">
      <c r="A19148" s="104" t="s">
        <v>1716</v>
      </c>
      <c r="B19148" s="1">
        <v>44343</v>
      </c>
      <c r="C19148">
        <v>32</v>
      </c>
    </row>
    <row r="19149" spans="1:3" ht="14.5" x14ac:dyDescent="0.35">
      <c r="A19149" s="104" t="s">
        <v>1870</v>
      </c>
      <c r="B19149" s="1">
        <v>44343</v>
      </c>
      <c r="C19149">
        <v>32</v>
      </c>
    </row>
    <row r="19150" spans="1:3" ht="14.5" x14ac:dyDescent="0.35">
      <c r="A19150" s="104" t="s">
        <v>2044</v>
      </c>
      <c r="B19150" s="1">
        <v>44343</v>
      </c>
      <c r="C19150">
        <v>32</v>
      </c>
    </row>
    <row r="19151" spans="1:3" ht="14.5" x14ac:dyDescent="0.35">
      <c r="A19151" s="104" t="s">
        <v>1588</v>
      </c>
      <c r="B19151" s="1">
        <v>44343</v>
      </c>
      <c r="C19151">
        <v>32</v>
      </c>
    </row>
    <row r="19152" spans="1:3" ht="14.5" x14ac:dyDescent="0.35">
      <c r="A19152" s="104" t="s">
        <v>1928</v>
      </c>
      <c r="B19152" s="1">
        <v>44343</v>
      </c>
      <c r="C19152">
        <v>16</v>
      </c>
    </row>
    <row r="19153" spans="1:3" ht="14.5" x14ac:dyDescent="0.35">
      <c r="A19153" s="104" t="s">
        <v>1808</v>
      </c>
      <c r="B19153" s="1">
        <v>44343</v>
      </c>
      <c r="C19153">
        <v>4</v>
      </c>
    </row>
    <row r="19154" spans="1:3" ht="14.5" x14ac:dyDescent="0.35">
      <c r="A19154" s="104" t="s">
        <v>1346</v>
      </c>
      <c r="B19154" s="1">
        <v>44343</v>
      </c>
      <c r="C19154">
        <v>32</v>
      </c>
    </row>
    <row r="19155" spans="1:3" ht="14.5" x14ac:dyDescent="0.35">
      <c r="A19155" s="104" t="s">
        <v>2981</v>
      </c>
      <c r="B19155" s="1">
        <v>44343</v>
      </c>
      <c r="C19155">
        <v>1</v>
      </c>
    </row>
    <row r="19156" spans="1:3" ht="14.5" x14ac:dyDescent="0.35">
      <c r="A19156" s="104" t="s">
        <v>3118</v>
      </c>
      <c r="B19156" s="1">
        <v>44343</v>
      </c>
      <c r="C19156">
        <v>2</v>
      </c>
    </row>
    <row r="19157" spans="1:3" ht="14.5" x14ac:dyDescent="0.35">
      <c r="A19157" s="104" t="s">
        <v>3321</v>
      </c>
      <c r="B19157" s="1">
        <v>44343</v>
      </c>
      <c r="C19157">
        <v>1</v>
      </c>
    </row>
    <row r="19158" spans="1:3" ht="14.5" x14ac:dyDescent="0.35">
      <c r="A19158" s="104" t="s">
        <v>3612</v>
      </c>
      <c r="B19158" s="1">
        <v>44343</v>
      </c>
      <c r="C19158">
        <v>1</v>
      </c>
    </row>
    <row r="19159" spans="1:3" ht="14.5" x14ac:dyDescent="0.35">
      <c r="A19159" s="104" t="s">
        <v>2582</v>
      </c>
      <c r="B19159" s="1">
        <v>44343</v>
      </c>
      <c r="C19159">
        <v>1</v>
      </c>
    </row>
    <row r="19160" spans="1:3" ht="14.5" x14ac:dyDescent="0.35">
      <c r="A19160" s="104" t="s">
        <v>1368</v>
      </c>
      <c r="B19160" s="1">
        <v>44343</v>
      </c>
      <c r="C19160">
        <v>100</v>
      </c>
    </row>
    <row r="19161" spans="1:3" ht="14.5" x14ac:dyDescent="0.35">
      <c r="A19161" s="104" t="s">
        <v>1376</v>
      </c>
      <c r="B19161" s="1">
        <v>44343</v>
      </c>
      <c r="C19161">
        <v>100</v>
      </c>
    </row>
    <row r="19162" spans="1:3" ht="14.5" x14ac:dyDescent="0.35">
      <c r="A19162" s="104" t="s">
        <v>1984</v>
      </c>
      <c r="B19162" s="1">
        <v>44343</v>
      </c>
      <c r="C19162">
        <v>100</v>
      </c>
    </row>
    <row r="19163" spans="1:3" ht="14.5" x14ac:dyDescent="0.35">
      <c r="A19163" s="104" t="s">
        <v>1365</v>
      </c>
      <c r="B19163" s="1">
        <v>44343</v>
      </c>
      <c r="C19163">
        <v>100</v>
      </c>
    </row>
    <row r="19164" spans="1:3" ht="14.5" x14ac:dyDescent="0.35">
      <c r="A19164" s="104" t="s">
        <v>3685</v>
      </c>
      <c r="B19164" s="1">
        <v>44343</v>
      </c>
      <c r="C19164">
        <v>32</v>
      </c>
    </row>
    <row r="19165" spans="1:3" ht="14.5" x14ac:dyDescent="0.35">
      <c r="A19165" s="104" t="s">
        <v>3686</v>
      </c>
      <c r="B19165" s="1">
        <v>44343</v>
      </c>
      <c r="C19165">
        <v>8</v>
      </c>
    </row>
    <row r="19166" spans="1:3" ht="14.5" x14ac:dyDescent="0.35">
      <c r="A19166" s="104" t="s">
        <v>1314</v>
      </c>
      <c r="B19166" s="1">
        <v>44343</v>
      </c>
      <c r="C19166">
        <v>100</v>
      </c>
    </row>
    <row r="19167" spans="1:3" ht="14.5" x14ac:dyDescent="0.35">
      <c r="A19167" s="104" t="s">
        <v>1503</v>
      </c>
      <c r="B19167" s="1">
        <v>44344</v>
      </c>
      <c r="C19167">
        <v>100</v>
      </c>
    </row>
    <row r="19168" spans="1:3" ht="14.5" x14ac:dyDescent="0.35">
      <c r="A19168" s="104" t="s">
        <v>1534</v>
      </c>
      <c r="B19168" s="1">
        <v>44344</v>
      </c>
      <c r="C19168">
        <v>100</v>
      </c>
    </row>
    <row r="19169" spans="1:3" ht="14.5" x14ac:dyDescent="0.35">
      <c r="A19169" s="104" t="s">
        <v>137</v>
      </c>
      <c r="B19169" s="1">
        <v>44344</v>
      </c>
      <c r="C19169">
        <v>1</v>
      </c>
    </row>
    <row r="19170" spans="1:3" ht="14.5" x14ac:dyDescent="0.35">
      <c r="A19170" s="104" t="s">
        <v>403</v>
      </c>
      <c r="B19170" s="1">
        <v>44344</v>
      </c>
      <c r="C19170">
        <v>1</v>
      </c>
    </row>
    <row r="19171" spans="1:3" ht="14.5" x14ac:dyDescent="0.35">
      <c r="A19171" s="104" t="s">
        <v>3465</v>
      </c>
      <c r="B19171" s="1">
        <v>44344</v>
      </c>
      <c r="C19171">
        <v>8</v>
      </c>
    </row>
    <row r="19172" spans="1:3" ht="14.5" x14ac:dyDescent="0.35">
      <c r="A19172" s="104" t="s">
        <v>4425</v>
      </c>
      <c r="B19172" s="1">
        <v>44344</v>
      </c>
      <c r="C19172">
        <v>3</v>
      </c>
    </row>
    <row r="19173" spans="1:3" ht="14.5" x14ac:dyDescent="0.35">
      <c r="A19173" s="104" t="s">
        <v>2539</v>
      </c>
      <c r="B19173" s="1">
        <v>44344</v>
      </c>
      <c r="C19173">
        <v>10</v>
      </c>
    </row>
    <row r="19174" spans="1:3" ht="14.5" x14ac:dyDescent="0.35">
      <c r="A19174" s="104" t="s">
        <v>404</v>
      </c>
      <c r="B19174" s="1">
        <v>44344</v>
      </c>
      <c r="C19174">
        <v>4</v>
      </c>
    </row>
    <row r="19175" spans="1:3" ht="14.5" x14ac:dyDescent="0.35">
      <c r="A19175" s="104" t="s">
        <v>3970</v>
      </c>
      <c r="B19175" s="1">
        <v>44344</v>
      </c>
      <c r="C19175">
        <v>4</v>
      </c>
    </row>
    <row r="19176" spans="1:3" ht="14.5" x14ac:dyDescent="0.35">
      <c r="A19176" s="105" t="s">
        <v>69</v>
      </c>
      <c r="B19176" s="1">
        <v>44344</v>
      </c>
      <c r="C19176">
        <v>5</v>
      </c>
    </row>
    <row r="19177" spans="1:3" ht="14.5" x14ac:dyDescent="0.35">
      <c r="A19177" s="105" t="s">
        <v>155</v>
      </c>
      <c r="B19177" s="1">
        <v>44344</v>
      </c>
      <c r="C19177">
        <v>3</v>
      </c>
    </row>
    <row r="19178" spans="1:3" ht="14.5" x14ac:dyDescent="0.35">
      <c r="A19178" s="105" t="s">
        <v>375</v>
      </c>
      <c r="B19178" s="1">
        <v>44344</v>
      </c>
      <c r="C19178">
        <v>3</v>
      </c>
    </row>
    <row r="19179" spans="1:3" ht="14.5" x14ac:dyDescent="0.35">
      <c r="A19179" s="105" t="s">
        <v>406</v>
      </c>
      <c r="B19179" s="1">
        <v>44344</v>
      </c>
      <c r="C19179">
        <v>1</v>
      </c>
    </row>
    <row r="19180" spans="1:3" ht="14.5" x14ac:dyDescent="0.35">
      <c r="A19180" s="105" t="s">
        <v>407</v>
      </c>
      <c r="B19180" s="1">
        <v>44344</v>
      </c>
      <c r="C19180">
        <v>2</v>
      </c>
    </row>
    <row r="19181" spans="1:3" ht="14.5" x14ac:dyDescent="0.35">
      <c r="A19181" s="104" t="s">
        <v>1324</v>
      </c>
      <c r="B19181" s="1">
        <v>44344</v>
      </c>
      <c r="C19181">
        <v>172</v>
      </c>
    </row>
    <row r="19182" spans="1:3" ht="14.5" x14ac:dyDescent="0.35">
      <c r="A19182" s="104" t="s">
        <v>1324</v>
      </c>
      <c r="B19182" s="1">
        <v>44344</v>
      </c>
      <c r="C19182">
        <v>232</v>
      </c>
    </row>
    <row r="19183" spans="1:3" ht="14.5" x14ac:dyDescent="0.35">
      <c r="A19183" s="104" t="s">
        <v>142</v>
      </c>
      <c r="B19183" s="1">
        <v>44344</v>
      </c>
      <c r="C19183">
        <v>1</v>
      </c>
    </row>
    <row r="19184" spans="1:3" ht="14.5" x14ac:dyDescent="0.35">
      <c r="A19184" s="104" t="s">
        <v>2382</v>
      </c>
      <c r="B19184" s="1">
        <v>44344</v>
      </c>
      <c r="C19184">
        <v>8</v>
      </c>
    </row>
    <row r="19185" spans="1:3" ht="14.5" x14ac:dyDescent="0.35">
      <c r="A19185" s="104" t="s">
        <v>395</v>
      </c>
      <c r="B19185" s="1">
        <v>44344</v>
      </c>
      <c r="C19185">
        <v>1</v>
      </c>
    </row>
    <row r="19186" spans="1:3" ht="14.5" x14ac:dyDescent="0.35">
      <c r="A19186" s="104" t="s">
        <v>2325</v>
      </c>
      <c r="B19186" s="1">
        <v>44344</v>
      </c>
      <c r="C19186">
        <v>16</v>
      </c>
    </row>
    <row r="19187" spans="1:3" ht="14.5" x14ac:dyDescent="0.35">
      <c r="A19187" s="104" t="s">
        <v>1921</v>
      </c>
      <c r="B19187" s="1">
        <v>44344</v>
      </c>
      <c r="C19187">
        <v>8</v>
      </c>
    </row>
    <row r="19188" spans="1:3" ht="14.5" x14ac:dyDescent="0.35">
      <c r="A19188" s="104" t="s">
        <v>19</v>
      </c>
      <c r="B19188" s="1">
        <v>44344</v>
      </c>
      <c r="C19188">
        <v>2</v>
      </c>
    </row>
    <row r="19189" spans="1:3" ht="14.5" x14ac:dyDescent="0.35">
      <c r="A19189" s="104" t="s">
        <v>1450</v>
      </c>
      <c r="B19189" s="1">
        <v>44344</v>
      </c>
      <c r="C19189">
        <v>64</v>
      </c>
    </row>
    <row r="19190" spans="1:3" ht="14.5" x14ac:dyDescent="0.35">
      <c r="A19190" s="104" t="s">
        <v>1802</v>
      </c>
      <c r="B19190" s="1">
        <v>44344</v>
      </c>
      <c r="C19190">
        <v>16</v>
      </c>
    </row>
    <row r="19191" spans="1:3" ht="14.5" x14ac:dyDescent="0.35">
      <c r="A19191" s="104" t="s">
        <v>4085</v>
      </c>
      <c r="B19191" s="1">
        <v>44344</v>
      </c>
      <c r="C19191">
        <v>1</v>
      </c>
    </row>
    <row r="19192" spans="1:3" ht="14.5" x14ac:dyDescent="0.35">
      <c r="A19192" s="104" t="s">
        <v>1658</v>
      </c>
      <c r="B19192" s="1">
        <v>44344</v>
      </c>
      <c r="C19192">
        <v>16</v>
      </c>
    </row>
    <row r="19193" spans="1:3" ht="14.5" x14ac:dyDescent="0.35">
      <c r="A19193" s="104" t="s">
        <v>1375</v>
      </c>
      <c r="B19193" s="1">
        <v>44344</v>
      </c>
      <c r="C19193">
        <v>12</v>
      </c>
    </row>
    <row r="19194" spans="1:3" ht="14.5" x14ac:dyDescent="0.35">
      <c r="A19194" s="104" t="s">
        <v>2056</v>
      </c>
      <c r="B19194" s="1">
        <v>44344</v>
      </c>
      <c r="C19194">
        <v>2</v>
      </c>
    </row>
    <row r="19195" spans="1:3" ht="14.5" x14ac:dyDescent="0.35">
      <c r="A19195" s="104" t="s">
        <v>1709</v>
      </c>
      <c r="B19195" s="1">
        <v>44344</v>
      </c>
      <c r="C19195">
        <v>32</v>
      </c>
    </row>
    <row r="19196" spans="1:3" ht="14.5" x14ac:dyDescent="0.35">
      <c r="A19196" s="104" t="s">
        <v>362</v>
      </c>
      <c r="B19196" s="1">
        <v>44344</v>
      </c>
      <c r="C19196">
        <v>16</v>
      </c>
    </row>
    <row r="19197" spans="1:3" ht="14.5" x14ac:dyDescent="0.35">
      <c r="A19197" s="104" t="s">
        <v>197</v>
      </c>
      <c r="B19197" s="1">
        <v>44344</v>
      </c>
      <c r="C19197">
        <v>8</v>
      </c>
    </row>
    <row r="19198" spans="1:3" ht="14.5" x14ac:dyDescent="0.35">
      <c r="A19198" s="104" t="s">
        <v>2343</v>
      </c>
      <c r="B19198" s="1">
        <v>44344</v>
      </c>
      <c r="C19198">
        <v>8</v>
      </c>
    </row>
    <row r="19199" spans="1:3" ht="14.5" x14ac:dyDescent="0.35">
      <c r="A19199" s="104" t="s">
        <v>2725</v>
      </c>
      <c r="B19199" s="1">
        <v>44344</v>
      </c>
      <c r="C19199">
        <v>12</v>
      </c>
    </row>
    <row r="19200" spans="1:3" ht="14.5" x14ac:dyDescent="0.35">
      <c r="A19200" s="104" t="s">
        <v>3035</v>
      </c>
      <c r="B19200" s="1">
        <v>44344</v>
      </c>
      <c r="C19200">
        <v>8</v>
      </c>
    </row>
    <row r="19201" spans="1:3" ht="14.5" x14ac:dyDescent="0.35">
      <c r="A19201" s="104" t="s">
        <v>2662</v>
      </c>
      <c r="B19201" s="1">
        <v>44344</v>
      </c>
      <c r="C19201">
        <v>8</v>
      </c>
    </row>
    <row r="19202" spans="1:3" ht="14.5" x14ac:dyDescent="0.35">
      <c r="A19202" s="104" t="s">
        <v>2060</v>
      </c>
      <c r="B19202" s="1">
        <v>44344</v>
      </c>
      <c r="C19202">
        <v>12</v>
      </c>
    </row>
    <row r="19203" spans="1:3" ht="14.5" x14ac:dyDescent="0.35">
      <c r="A19203" s="104" t="s">
        <v>2216</v>
      </c>
      <c r="B19203" s="1">
        <v>44344</v>
      </c>
      <c r="C19203">
        <v>6</v>
      </c>
    </row>
    <row r="19204" spans="1:3" ht="14.5" x14ac:dyDescent="0.35">
      <c r="A19204" s="104" t="s">
        <v>2277</v>
      </c>
      <c r="B19204" s="1">
        <v>44344</v>
      </c>
      <c r="C19204">
        <v>8</v>
      </c>
    </row>
    <row r="19205" spans="1:3" ht="14.5" x14ac:dyDescent="0.35">
      <c r="A19205" s="104" t="s">
        <v>1948</v>
      </c>
      <c r="B19205" s="1">
        <v>44344</v>
      </c>
      <c r="C19205">
        <v>8</v>
      </c>
    </row>
    <row r="19206" spans="1:3" ht="14.5" x14ac:dyDescent="0.35">
      <c r="A19206" s="104" t="s">
        <v>1951</v>
      </c>
      <c r="B19206" s="1">
        <v>44344</v>
      </c>
      <c r="C19206">
        <v>8</v>
      </c>
    </row>
    <row r="19207" spans="1:3" ht="14.5" x14ac:dyDescent="0.35">
      <c r="A19207" s="104" t="s">
        <v>1955</v>
      </c>
      <c r="B19207" s="1">
        <v>44344</v>
      </c>
      <c r="C19207">
        <v>8</v>
      </c>
    </row>
    <row r="19208" spans="1:3" ht="14.5" x14ac:dyDescent="0.35">
      <c r="A19208" s="104" t="s">
        <v>2353</v>
      </c>
      <c r="B19208" s="1">
        <v>44344</v>
      </c>
      <c r="C19208">
        <v>4</v>
      </c>
    </row>
    <row r="19209" spans="1:3" ht="14.5" x14ac:dyDescent="0.35">
      <c r="A19209" s="104" t="s">
        <v>1959</v>
      </c>
      <c r="B19209" s="1">
        <v>44344</v>
      </c>
      <c r="C19209">
        <v>12</v>
      </c>
    </row>
    <row r="19210" spans="1:3" ht="14.5" x14ac:dyDescent="0.35">
      <c r="A19210" s="104" t="s">
        <v>2506</v>
      </c>
      <c r="B19210" s="1">
        <v>44344</v>
      </c>
      <c r="C19210">
        <v>4</v>
      </c>
    </row>
    <row r="19211" spans="1:3" ht="14.5" x14ac:dyDescent="0.35">
      <c r="A19211" s="104" t="s">
        <v>1586</v>
      </c>
      <c r="B19211" s="1">
        <v>44344</v>
      </c>
      <c r="C19211">
        <v>8</v>
      </c>
    </row>
    <row r="19212" spans="1:3" ht="14.5" x14ac:dyDescent="0.35">
      <c r="A19212" s="104" t="s">
        <v>1862</v>
      </c>
      <c r="B19212" s="1">
        <v>44344</v>
      </c>
      <c r="C19212">
        <v>8</v>
      </c>
    </row>
    <row r="19213" spans="1:3" ht="14.5" x14ac:dyDescent="0.35">
      <c r="A19213" s="104" t="s">
        <v>1588</v>
      </c>
      <c r="B19213" s="1">
        <v>44344</v>
      </c>
      <c r="C19213">
        <v>32</v>
      </c>
    </row>
    <row r="19214" spans="1:3" ht="14.5" x14ac:dyDescent="0.35">
      <c r="A19214" s="104" t="s">
        <v>2041</v>
      </c>
      <c r="B19214" s="1">
        <v>44344</v>
      </c>
      <c r="C19214">
        <v>12</v>
      </c>
    </row>
    <row r="19215" spans="1:3" ht="14.5" x14ac:dyDescent="0.35">
      <c r="A19215" s="104" t="s">
        <v>2292</v>
      </c>
      <c r="B19215" s="1">
        <v>44344</v>
      </c>
      <c r="C19215">
        <v>12</v>
      </c>
    </row>
    <row r="19216" spans="1:3" ht="14.5" x14ac:dyDescent="0.35">
      <c r="A19216" s="104" t="s">
        <v>1421</v>
      </c>
      <c r="B19216" s="1">
        <v>44344</v>
      </c>
      <c r="C19216">
        <v>16</v>
      </c>
    </row>
    <row r="19217" spans="1:3" ht="14.5" x14ac:dyDescent="0.35">
      <c r="A19217" s="104" t="s">
        <v>1456</v>
      </c>
      <c r="B19217" s="1">
        <v>44344</v>
      </c>
      <c r="C19217">
        <v>8</v>
      </c>
    </row>
    <row r="19218" spans="1:3" ht="14.5" x14ac:dyDescent="0.35">
      <c r="A19218" s="104" t="s">
        <v>1615</v>
      </c>
      <c r="B19218" s="1">
        <v>44344</v>
      </c>
      <c r="C19218">
        <v>24</v>
      </c>
    </row>
    <row r="19219" spans="1:3" ht="14.5" x14ac:dyDescent="0.35">
      <c r="A19219" s="104" t="s">
        <v>1826</v>
      </c>
      <c r="B19219" s="1">
        <v>44344</v>
      </c>
      <c r="C19219">
        <v>8</v>
      </c>
    </row>
    <row r="19220" spans="1:3" ht="14.5" x14ac:dyDescent="0.35">
      <c r="A19220" s="104" t="s">
        <v>1822</v>
      </c>
      <c r="B19220" s="1">
        <v>44344</v>
      </c>
      <c r="C19220">
        <v>40</v>
      </c>
    </row>
    <row r="19221" spans="1:3" ht="14.5" x14ac:dyDescent="0.35">
      <c r="A19221" s="104" t="s">
        <v>1822</v>
      </c>
      <c r="B19221" s="1">
        <v>44344</v>
      </c>
      <c r="C19221">
        <v>8</v>
      </c>
    </row>
    <row r="19222" spans="1:3" ht="14.5" x14ac:dyDescent="0.35">
      <c r="A19222" s="104" t="s">
        <v>1346</v>
      </c>
      <c r="B19222" s="1">
        <v>44344</v>
      </c>
      <c r="C19222">
        <v>176</v>
      </c>
    </row>
    <row r="19223" spans="1:3" ht="14.5" x14ac:dyDescent="0.35">
      <c r="A19223" s="104" t="s">
        <v>1504</v>
      </c>
      <c r="B19223" s="1">
        <v>44344</v>
      </c>
      <c r="C19223">
        <v>16</v>
      </c>
    </row>
    <row r="19224" spans="1:3" ht="14.5" x14ac:dyDescent="0.35">
      <c r="A19224" s="104" t="s">
        <v>1470</v>
      </c>
      <c r="B19224" s="1">
        <v>44344</v>
      </c>
      <c r="C19224">
        <v>8</v>
      </c>
    </row>
    <row r="19225" spans="1:3" ht="14.5" x14ac:dyDescent="0.35">
      <c r="A19225" s="104" t="s">
        <v>1314</v>
      </c>
      <c r="B19225" s="1">
        <v>44344</v>
      </c>
      <c r="C19225">
        <v>150</v>
      </c>
    </row>
    <row r="19226" spans="1:3" ht="14.5" x14ac:dyDescent="0.35">
      <c r="A19226" s="104" t="s">
        <v>1279</v>
      </c>
      <c r="B19226" s="1">
        <v>44344</v>
      </c>
      <c r="C19226">
        <v>100</v>
      </c>
    </row>
    <row r="19227" spans="1:3" ht="14.5" x14ac:dyDescent="0.35">
      <c r="A19227" s="104" t="s">
        <v>10</v>
      </c>
      <c r="B19227" s="1">
        <v>44344</v>
      </c>
      <c r="C19227">
        <v>3</v>
      </c>
    </row>
    <row r="19228" spans="1:3" ht="14.5" x14ac:dyDescent="0.35">
      <c r="A19228" s="104" t="s">
        <v>1482</v>
      </c>
      <c r="B19228" s="1">
        <v>44344</v>
      </c>
      <c r="C19228">
        <v>2</v>
      </c>
    </row>
    <row r="19229" spans="1:3" ht="14.5" x14ac:dyDescent="0.35">
      <c r="A19229" s="104" t="s">
        <v>3118</v>
      </c>
      <c r="B19229" s="1">
        <v>44344</v>
      </c>
      <c r="C19229">
        <v>2</v>
      </c>
    </row>
    <row r="19230" spans="1:3" ht="14.5" x14ac:dyDescent="0.35">
      <c r="A19230" s="104" t="s">
        <v>4330</v>
      </c>
      <c r="B19230" s="1">
        <v>44344</v>
      </c>
      <c r="C19230">
        <v>1</v>
      </c>
    </row>
    <row r="19231" spans="1:3" ht="14.5" x14ac:dyDescent="0.35">
      <c r="A19231" s="104" t="s">
        <v>4330</v>
      </c>
      <c r="B19231" s="1">
        <v>44344</v>
      </c>
      <c r="C19231">
        <v>1</v>
      </c>
    </row>
    <row r="19232" spans="1:3" ht="14.5" x14ac:dyDescent="0.35">
      <c r="A19232" s="104" t="s">
        <v>1333</v>
      </c>
      <c r="B19232" s="1">
        <v>44344</v>
      </c>
      <c r="C19232">
        <v>600</v>
      </c>
    </row>
    <row r="19233" spans="1:3" ht="14.5" x14ac:dyDescent="0.35">
      <c r="A19233" s="104" t="s">
        <v>1333</v>
      </c>
      <c r="B19233" s="1">
        <v>44344</v>
      </c>
      <c r="C19233">
        <v>200</v>
      </c>
    </row>
    <row r="19234" spans="1:3" ht="14.5" x14ac:dyDescent="0.35">
      <c r="A19234" s="104" t="s">
        <v>1279</v>
      </c>
      <c r="B19234" s="1">
        <v>44344</v>
      </c>
      <c r="C19234">
        <v>100</v>
      </c>
    </row>
    <row r="19235" spans="1:3" ht="14.5" x14ac:dyDescent="0.35">
      <c r="A19235" s="104" t="s">
        <v>3220</v>
      </c>
      <c r="B19235" s="1">
        <v>44344</v>
      </c>
      <c r="C19235">
        <v>2</v>
      </c>
    </row>
    <row r="19236" spans="1:3" ht="14.5" x14ac:dyDescent="0.35">
      <c r="A19236" s="104" t="s">
        <v>2380</v>
      </c>
      <c r="B19236" s="1">
        <v>44344</v>
      </c>
      <c r="C19236">
        <v>8</v>
      </c>
    </row>
    <row r="19237" spans="1:3" ht="14.5" x14ac:dyDescent="0.35">
      <c r="A19237" s="104" t="s">
        <v>4156</v>
      </c>
      <c r="B19237" s="1">
        <v>44344</v>
      </c>
      <c r="C19237">
        <v>1</v>
      </c>
    </row>
    <row r="19238" spans="1:3" ht="14.5" x14ac:dyDescent="0.35">
      <c r="A19238" s="104" t="s">
        <v>2786</v>
      </c>
      <c r="B19238" s="1">
        <v>44344</v>
      </c>
      <c r="C19238">
        <v>1</v>
      </c>
    </row>
    <row r="19239" spans="1:3" ht="14.5" x14ac:dyDescent="0.35">
      <c r="A19239" s="104" t="s">
        <v>1663</v>
      </c>
      <c r="B19239" s="1">
        <v>44344</v>
      </c>
      <c r="C19239">
        <v>3</v>
      </c>
    </row>
    <row r="19240" spans="1:3" ht="14.5" x14ac:dyDescent="0.35">
      <c r="A19240" s="104" t="s">
        <v>4426</v>
      </c>
      <c r="B19240" s="1">
        <v>44344</v>
      </c>
      <c r="C19240">
        <v>1</v>
      </c>
    </row>
    <row r="19241" spans="1:3" ht="14.5" x14ac:dyDescent="0.35">
      <c r="A19241" s="104" t="s">
        <v>2242</v>
      </c>
      <c r="B19241" s="1">
        <v>44344</v>
      </c>
      <c r="C19241">
        <v>16</v>
      </c>
    </row>
    <row r="19242" spans="1:3" ht="14.5" x14ac:dyDescent="0.35">
      <c r="A19242" s="104" t="s">
        <v>4427</v>
      </c>
      <c r="B19242" s="1">
        <v>44344</v>
      </c>
      <c r="C19242">
        <v>1</v>
      </c>
    </row>
    <row r="19243" spans="1:3" ht="14.5" x14ac:dyDescent="0.35">
      <c r="A19243" s="104" t="s">
        <v>2171</v>
      </c>
      <c r="B19243" s="1">
        <v>44344</v>
      </c>
      <c r="C19243">
        <v>2</v>
      </c>
    </row>
    <row r="19244" spans="1:3" ht="14.5" x14ac:dyDescent="0.35">
      <c r="A19244" s="104" t="s">
        <v>2858</v>
      </c>
      <c r="B19244" s="1">
        <v>44344</v>
      </c>
      <c r="C19244">
        <v>1</v>
      </c>
    </row>
    <row r="19245" spans="1:3" ht="14.5" x14ac:dyDescent="0.35">
      <c r="A19245" s="104" t="s">
        <v>3349</v>
      </c>
      <c r="B19245" s="1">
        <v>44344</v>
      </c>
      <c r="C19245">
        <v>1</v>
      </c>
    </row>
    <row r="19246" spans="1:3" ht="14.5" x14ac:dyDescent="0.35">
      <c r="A19246" s="104" t="s">
        <v>3372</v>
      </c>
      <c r="B19246" s="1">
        <v>44344</v>
      </c>
      <c r="C19246">
        <v>3</v>
      </c>
    </row>
    <row r="19247" spans="1:3" ht="14.5" x14ac:dyDescent="0.35">
      <c r="A19247" s="104" t="s">
        <v>4428</v>
      </c>
      <c r="B19247" s="1">
        <v>44344</v>
      </c>
      <c r="C19247">
        <v>1</v>
      </c>
    </row>
    <row r="19248" spans="1:3" ht="14.5" x14ac:dyDescent="0.35">
      <c r="A19248" s="104" t="s">
        <v>1299</v>
      </c>
      <c r="B19248" s="1">
        <v>44344</v>
      </c>
      <c r="C19248">
        <v>50</v>
      </c>
    </row>
    <row r="19249" spans="1:3" ht="14.5" x14ac:dyDescent="0.35">
      <c r="A19249" s="104" t="s">
        <v>4429</v>
      </c>
      <c r="B19249" s="1">
        <v>44344</v>
      </c>
      <c r="C19249">
        <v>16</v>
      </c>
    </row>
    <row r="19250" spans="1:3" ht="14.5" x14ac:dyDescent="0.35">
      <c r="A19250" s="104" t="s">
        <v>1845</v>
      </c>
      <c r="B19250" s="1">
        <v>44344</v>
      </c>
      <c r="C19250">
        <v>1</v>
      </c>
    </row>
    <row r="19251" spans="1:3" ht="14.5" x14ac:dyDescent="0.35">
      <c r="A19251" s="104" t="s">
        <v>4339</v>
      </c>
      <c r="B19251" s="1">
        <v>44344</v>
      </c>
      <c r="C19251">
        <v>3</v>
      </c>
    </row>
    <row r="19252" spans="1:3" ht="14.5" x14ac:dyDescent="0.35">
      <c r="A19252" s="104" t="s">
        <v>92</v>
      </c>
      <c r="B19252" s="1">
        <v>44344</v>
      </c>
      <c r="C19252">
        <v>1</v>
      </c>
    </row>
    <row r="19253" spans="1:3" ht="14.5" x14ac:dyDescent="0.35">
      <c r="A19253" s="104" t="s">
        <v>38</v>
      </c>
      <c r="B19253" s="1">
        <v>44344</v>
      </c>
      <c r="C19253">
        <v>1</v>
      </c>
    </row>
    <row r="19254" spans="1:3" ht="14.5" x14ac:dyDescent="0.35">
      <c r="A19254" s="104" t="s">
        <v>267</v>
      </c>
      <c r="B19254" s="1">
        <v>44344</v>
      </c>
      <c r="C19254">
        <v>1</v>
      </c>
    </row>
    <row r="19255" spans="1:3" ht="14.5" x14ac:dyDescent="0.35">
      <c r="A19255" s="104" t="s">
        <v>1356</v>
      </c>
      <c r="B19255" s="1">
        <v>44344</v>
      </c>
      <c r="C19255">
        <v>8</v>
      </c>
    </row>
    <row r="19256" spans="1:3" ht="14.5" x14ac:dyDescent="0.35">
      <c r="A19256" s="104" t="s">
        <v>2325</v>
      </c>
      <c r="B19256" s="1">
        <v>44344</v>
      </c>
      <c r="C19256">
        <v>8</v>
      </c>
    </row>
    <row r="19257" spans="1:3" ht="14.5" x14ac:dyDescent="0.35">
      <c r="A19257" s="104" t="s">
        <v>2226</v>
      </c>
      <c r="B19257" s="1">
        <v>44344</v>
      </c>
      <c r="C19257">
        <v>4</v>
      </c>
    </row>
    <row r="19258" spans="1:3" ht="14.5" x14ac:dyDescent="0.35">
      <c r="A19258" s="104" t="s">
        <v>328</v>
      </c>
      <c r="B19258" s="1">
        <v>44344</v>
      </c>
      <c r="C19258">
        <v>4</v>
      </c>
    </row>
    <row r="19259" spans="1:3" ht="14.5" x14ac:dyDescent="0.35">
      <c r="A19259" s="104" t="s">
        <v>1367</v>
      </c>
      <c r="B19259" s="1">
        <v>44344</v>
      </c>
      <c r="C19259">
        <v>16</v>
      </c>
    </row>
    <row r="19260" spans="1:3" ht="14.5" x14ac:dyDescent="0.35">
      <c r="A19260" s="104" t="s">
        <v>4430</v>
      </c>
      <c r="B19260" s="1">
        <v>44344</v>
      </c>
      <c r="C19260">
        <v>1</v>
      </c>
    </row>
    <row r="19261" spans="1:3" ht="14.5" x14ac:dyDescent="0.35">
      <c r="A19261" s="104" t="s">
        <v>2053</v>
      </c>
      <c r="B19261" s="1">
        <v>44344</v>
      </c>
      <c r="C19261">
        <v>8</v>
      </c>
    </row>
    <row r="19262" spans="1:3" ht="14.5" x14ac:dyDescent="0.35">
      <c r="A19262" s="104" t="s">
        <v>2573</v>
      </c>
      <c r="B19262" s="1">
        <v>44344</v>
      </c>
      <c r="C19262">
        <v>1</v>
      </c>
    </row>
    <row r="19263" spans="1:3" ht="14.5" x14ac:dyDescent="0.35">
      <c r="A19263" s="104" t="s">
        <v>3426</v>
      </c>
      <c r="B19263" s="1">
        <v>44344</v>
      </c>
      <c r="C19263">
        <v>4</v>
      </c>
    </row>
    <row r="19264" spans="1:3" ht="14.5" x14ac:dyDescent="0.35">
      <c r="A19264" s="104" t="s">
        <v>2049</v>
      </c>
      <c r="B19264" s="1">
        <v>44344</v>
      </c>
      <c r="C19264">
        <v>8</v>
      </c>
    </row>
    <row r="19265" spans="1:3" ht="14.5" x14ac:dyDescent="0.35">
      <c r="A19265" s="104" t="s">
        <v>1942</v>
      </c>
      <c r="B19265" s="1">
        <v>44344</v>
      </c>
      <c r="C19265">
        <v>8</v>
      </c>
    </row>
    <row r="19266" spans="1:3" ht="14.5" x14ac:dyDescent="0.35">
      <c r="A19266" s="104" t="s">
        <v>4431</v>
      </c>
      <c r="B19266" s="1">
        <v>44344</v>
      </c>
      <c r="C19266">
        <v>4</v>
      </c>
    </row>
    <row r="19267" spans="1:3" ht="14.5" x14ac:dyDescent="0.35">
      <c r="A19267" s="104" t="s">
        <v>1951</v>
      </c>
      <c r="B19267" s="1">
        <v>44344</v>
      </c>
      <c r="C19267">
        <v>8</v>
      </c>
    </row>
    <row r="19268" spans="1:3" ht="14.5" x14ac:dyDescent="0.35">
      <c r="A19268" s="104" t="s">
        <v>3692</v>
      </c>
      <c r="B19268" s="1">
        <v>44344</v>
      </c>
      <c r="C19268">
        <v>8</v>
      </c>
    </row>
    <row r="19269" spans="1:3" ht="14.5" x14ac:dyDescent="0.35">
      <c r="A19269" s="104" t="s">
        <v>2708</v>
      </c>
      <c r="B19269" s="1">
        <v>44344</v>
      </c>
      <c r="C19269">
        <v>2</v>
      </c>
    </row>
    <row r="19270" spans="1:3" ht="14.5" x14ac:dyDescent="0.35">
      <c r="A19270" s="104" t="s">
        <v>2539</v>
      </c>
      <c r="B19270" s="1">
        <v>44344</v>
      </c>
      <c r="C19270">
        <v>8</v>
      </c>
    </row>
    <row r="19271" spans="1:3" ht="14.5" x14ac:dyDescent="0.35">
      <c r="A19271" s="104" t="s">
        <v>3916</v>
      </c>
      <c r="B19271" s="1">
        <v>44344</v>
      </c>
      <c r="C19271">
        <v>2</v>
      </c>
    </row>
    <row r="19272" spans="1:3" ht="14.5" x14ac:dyDescent="0.35">
      <c r="A19272" s="104" t="s">
        <v>2353</v>
      </c>
      <c r="B19272" s="1">
        <v>44344</v>
      </c>
      <c r="C19272">
        <v>8</v>
      </c>
    </row>
    <row r="19273" spans="1:3" ht="14.5" x14ac:dyDescent="0.35">
      <c r="A19273" s="104" t="s">
        <v>56</v>
      </c>
      <c r="B19273" s="1">
        <v>44344</v>
      </c>
      <c r="C19273">
        <v>24</v>
      </c>
    </row>
    <row r="19274" spans="1:3" ht="14.5" x14ac:dyDescent="0.35">
      <c r="A19274" s="104" t="s">
        <v>249</v>
      </c>
      <c r="B19274" s="1">
        <v>44344</v>
      </c>
      <c r="C19274">
        <v>4</v>
      </c>
    </row>
    <row r="19275" spans="1:3" ht="14.5" x14ac:dyDescent="0.35">
      <c r="A19275" s="104" t="s">
        <v>282</v>
      </c>
      <c r="B19275" s="1">
        <v>44344</v>
      </c>
      <c r="C19275">
        <v>12</v>
      </c>
    </row>
    <row r="19276" spans="1:3" ht="14.5" x14ac:dyDescent="0.35">
      <c r="A19276" s="104" t="s">
        <v>4432</v>
      </c>
      <c r="B19276" s="1">
        <v>44344</v>
      </c>
      <c r="C19276">
        <v>12</v>
      </c>
    </row>
    <row r="19277" spans="1:3" ht="14.5" x14ac:dyDescent="0.35">
      <c r="A19277" s="104" t="s">
        <v>3153</v>
      </c>
      <c r="B19277" s="1">
        <v>44344</v>
      </c>
      <c r="C19277">
        <v>2</v>
      </c>
    </row>
    <row r="19278" spans="1:3" ht="14.5" x14ac:dyDescent="0.35">
      <c r="A19278" s="104" t="s">
        <v>3693</v>
      </c>
      <c r="B19278" s="1">
        <v>44344</v>
      </c>
      <c r="C19278">
        <v>4</v>
      </c>
    </row>
    <row r="19279" spans="1:3" ht="14.5" x14ac:dyDescent="0.35">
      <c r="A19279" s="104" t="s">
        <v>4222</v>
      </c>
      <c r="B19279" s="1">
        <v>44344</v>
      </c>
      <c r="C19279">
        <v>6</v>
      </c>
    </row>
    <row r="19280" spans="1:3" ht="14.5" x14ac:dyDescent="0.35">
      <c r="A19280" s="104" t="s">
        <v>2750</v>
      </c>
      <c r="B19280" s="1">
        <v>44344</v>
      </c>
      <c r="C19280">
        <v>4</v>
      </c>
    </row>
    <row r="19281" spans="1:3" ht="14.5" x14ac:dyDescent="0.35">
      <c r="A19281" s="104" t="s">
        <v>2753</v>
      </c>
      <c r="B19281" s="1">
        <v>44344</v>
      </c>
      <c r="C19281">
        <v>4</v>
      </c>
    </row>
    <row r="19282" spans="1:3" ht="14.5" x14ac:dyDescent="0.35">
      <c r="A19282" s="104" t="s">
        <v>1547</v>
      </c>
      <c r="B19282" s="1">
        <v>44344</v>
      </c>
      <c r="C19282">
        <v>16</v>
      </c>
    </row>
    <row r="19283" spans="1:3" ht="14.5" x14ac:dyDescent="0.35">
      <c r="A19283" s="104" t="s">
        <v>1456</v>
      </c>
      <c r="B19283" s="1">
        <v>44344</v>
      </c>
      <c r="C19283">
        <v>2</v>
      </c>
    </row>
    <row r="19284" spans="1:3" ht="14.5" x14ac:dyDescent="0.35">
      <c r="A19284" s="104" t="s">
        <v>1826</v>
      </c>
      <c r="B19284" s="1">
        <v>44344</v>
      </c>
      <c r="C19284">
        <v>24</v>
      </c>
    </row>
    <row r="19285" spans="1:3" ht="14.5" x14ac:dyDescent="0.35">
      <c r="A19285" s="104" t="s">
        <v>1826</v>
      </c>
      <c r="B19285" s="1">
        <v>44344</v>
      </c>
      <c r="C19285">
        <v>8</v>
      </c>
    </row>
    <row r="19286" spans="1:3" ht="14.5" x14ac:dyDescent="0.35">
      <c r="A19286" s="104" t="s">
        <v>1346</v>
      </c>
      <c r="B19286" s="1">
        <v>44344</v>
      </c>
      <c r="C19286">
        <v>8</v>
      </c>
    </row>
    <row r="19287" spans="1:3" ht="14.5" x14ac:dyDescent="0.35">
      <c r="A19287" s="104" t="s">
        <v>1468</v>
      </c>
      <c r="B19287" s="1">
        <v>44344</v>
      </c>
      <c r="C19287">
        <v>8</v>
      </c>
    </row>
    <row r="19288" spans="1:3" ht="14.5" x14ac:dyDescent="0.35">
      <c r="A19288" s="104" t="s">
        <v>1504</v>
      </c>
      <c r="B19288" s="1">
        <v>44344</v>
      </c>
      <c r="C19288">
        <v>32</v>
      </c>
    </row>
    <row r="19289" spans="1:3" ht="14.5" x14ac:dyDescent="0.35">
      <c r="A19289" s="104" t="s">
        <v>273</v>
      </c>
      <c r="B19289" s="1">
        <v>44344</v>
      </c>
      <c r="C19289">
        <v>1</v>
      </c>
    </row>
    <row r="19290" spans="1:3" ht="14.5" x14ac:dyDescent="0.35">
      <c r="A19290" s="104" t="s">
        <v>1324</v>
      </c>
      <c r="B19290" s="1">
        <v>44344</v>
      </c>
      <c r="C19290">
        <v>164</v>
      </c>
    </row>
    <row r="19291" spans="1:3" ht="14.5" x14ac:dyDescent="0.35">
      <c r="A19291" s="104" t="s">
        <v>1324</v>
      </c>
      <c r="B19291" s="1">
        <v>44344</v>
      </c>
      <c r="C19291">
        <v>12</v>
      </c>
    </row>
    <row r="19292" spans="1:3" ht="14.5" x14ac:dyDescent="0.35">
      <c r="A19292" s="104" t="s">
        <v>10</v>
      </c>
      <c r="B19292" s="1">
        <v>44344</v>
      </c>
      <c r="C19292">
        <v>1</v>
      </c>
    </row>
    <row r="19293" spans="1:3" ht="14.5" x14ac:dyDescent="0.35">
      <c r="A19293" s="104" t="s">
        <v>2381</v>
      </c>
      <c r="B19293" s="1">
        <v>44344</v>
      </c>
      <c r="C19293">
        <v>2</v>
      </c>
    </row>
    <row r="19294" spans="1:3" ht="14.5" x14ac:dyDescent="0.35">
      <c r="A19294" s="104" t="s">
        <v>2033</v>
      </c>
      <c r="B19294" s="1">
        <v>44344</v>
      </c>
      <c r="C19294">
        <v>1</v>
      </c>
    </row>
    <row r="19295" spans="1:3" ht="14.5" x14ac:dyDescent="0.35">
      <c r="A19295" s="104" t="s">
        <v>1482</v>
      </c>
      <c r="B19295" s="1">
        <v>44344</v>
      </c>
      <c r="C19295">
        <v>3</v>
      </c>
    </row>
    <row r="19296" spans="1:3" ht="14.5" x14ac:dyDescent="0.35">
      <c r="A19296" s="104" t="s">
        <v>2420</v>
      </c>
      <c r="B19296" s="1">
        <v>44344</v>
      </c>
      <c r="C19296">
        <v>50</v>
      </c>
    </row>
    <row r="19297" spans="1:3" ht="14.5" x14ac:dyDescent="0.35">
      <c r="A19297" s="104" t="s">
        <v>4433</v>
      </c>
      <c r="B19297" s="1">
        <v>44344</v>
      </c>
      <c r="C19297">
        <v>50</v>
      </c>
    </row>
    <row r="19298" spans="1:3" ht="14.5" x14ac:dyDescent="0.35">
      <c r="A19298" s="104" t="s">
        <v>2243</v>
      </c>
      <c r="B19298" s="1">
        <v>44344</v>
      </c>
      <c r="C19298">
        <v>50</v>
      </c>
    </row>
    <row r="19299" spans="1:3" ht="14.5" x14ac:dyDescent="0.35">
      <c r="A19299" s="104" t="s">
        <v>2407</v>
      </c>
      <c r="B19299" s="1">
        <v>44344</v>
      </c>
      <c r="C19299">
        <v>50</v>
      </c>
    </row>
    <row r="19300" spans="1:3" ht="14.5" x14ac:dyDescent="0.35">
      <c r="A19300" s="104" t="s">
        <v>1791</v>
      </c>
      <c r="B19300" s="1">
        <v>44344</v>
      </c>
      <c r="C19300">
        <v>50</v>
      </c>
    </row>
    <row r="19301" spans="1:3" ht="14.5" x14ac:dyDescent="0.35">
      <c r="A19301" s="104" t="s">
        <v>1871</v>
      </c>
      <c r="B19301" s="1">
        <v>44344</v>
      </c>
      <c r="C19301">
        <v>100</v>
      </c>
    </row>
    <row r="19302" spans="1:3" ht="14.5" x14ac:dyDescent="0.35">
      <c r="A19302" s="104" t="s">
        <v>2405</v>
      </c>
      <c r="B19302" s="1">
        <v>44344</v>
      </c>
      <c r="C19302">
        <v>50</v>
      </c>
    </row>
    <row r="19303" spans="1:3" ht="14.5" x14ac:dyDescent="0.35">
      <c r="A19303" s="104" t="s">
        <v>2245</v>
      </c>
      <c r="B19303" s="1">
        <v>44344</v>
      </c>
      <c r="C19303">
        <v>50</v>
      </c>
    </row>
    <row r="19304" spans="1:3" ht="14.5" x14ac:dyDescent="0.35">
      <c r="A19304" s="104" t="s">
        <v>2429</v>
      </c>
      <c r="B19304" s="1">
        <v>44344</v>
      </c>
      <c r="C19304">
        <v>50</v>
      </c>
    </row>
    <row r="19305" spans="1:3" ht="14.5" x14ac:dyDescent="0.35">
      <c r="A19305" s="104" t="s">
        <v>2430</v>
      </c>
      <c r="B19305" s="1">
        <v>44344</v>
      </c>
      <c r="C19305">
        <v>50</v>
      </c>
    </row>
    <row r="19306" spans="1:3" ht="14.5" x14ac:dyDescent="0.35">
      <c r="A19306" s="104" t="s">
        <v>1509</v>
      </c>
      <c r="B19306" s="1">
        <v>44344</v>
      </c>
      <c r="C19306">
        <v>100</v>
      </c>
    </row>
    <row r="19307" spans="1:3" ht="14.5" x14ac:dyDescent="0.35">
      <c r="A19307" s="104" t="s">
        <v>1806</v>
      </c>
      <c r="B19307" s="1">
        <v>44344</v>
      </c>
      <c r="C19307">
        <v>100</v>
      </c>
    </row>
    <row r="19308" spans="1:3" ht="14.5" x14ac:dyDescent="0.35">
      <c r="A19308" s="104" t="s">
        <v>1365</v>
      </c>
      <c r="B19308" s="1">
        <v>44344</v>
      </c>
      <c r="C19308">
        <v>300</v>
      </c>
    </row>
    <row r="19309" spans="1:3" ht="14.5" x14ac:dyDescent="0.35">
      <c r="A19309" s="104" t="s">
        <v>1698</v>
      </c>
      <c r="B19309" s="1">
        <v>44344</v>
      </c>
      <c r="C19309">
        <v>100</v>
      </c>
    </row>
    <row r="19310" spans="1:3" ht="14.5" x14ac:dyDescent="0.35">
      <c r="A19310" s="104" t="s">
        <v>1724</v>
      </c>
      <c r="B19310" s="1">
        <v>44344</v>
      </c>
      <c r="C19310">
        <v>100</v>
      </c>
    </row>
    <row r="19311" spans="1:3" ht="14.5" x14ac:dyDescent="0.35">
      <c r="A19311" s="104" t="s">
        <v>1372</v>
      </c>
      <c r="B19311" s="1">
        <v>44344</v>
      </c>
      <c r="C19311">
        <v>100</v>
      </c>
    </row>
    <row r="19312" spans="1:3" ht="14.5" x14ac:dyDescent="0.35">
      <c r="A19312" s="104" t="s">
        <v>1848</v>
      </c>
      <c r="B19312" s="1">
        <v>44344</v>
      </c>
      <c r="C19312">
        <v>100</v>
      </c>
    </row>
    <row r="19313" spans="1:3" ht="14.5" x14ac:dyDescent="0.35">
      <c r="A19313" s="104" t="s">
        <v>1774</v>
      </c>
      <c r="B19313" s="1">
        <v>44344</v>
      </c>
      <c r="C19313">
        <v>100</v>
      </c>
    </row>
    <row r="19314" spans="1:3" ht="14.5" x14ac:dyDescent="0.35">
      <c r="A19314" s="104" t="s">
        <v>1543</v>
      </c>
      <c r="B19314" s="1">
        <v>44344</v>
      </c>
      <c r="C19314">
        <v>2</v>
      </c>
    </row>
    <row r="19315" spans="1:3" ht="14.5" x14ac:dyDescent="0.35">
      <c r="A19315" s="104" t="s">
        <v>2416</v>
      </c>
      <c r="B19315" s="1">
        <v>44344</v>
      </c>
      <c r="C19315">
        <v>50</v>
      </c>
    </row>
    <row r="19316" spans="1:3" ht="14.5" x14ac:dyDescent="0.35">
      <c r="A19316" s="104" t="s">
        <v>2533</v>
      </c>
      <c r="B19316" s="1">
        <v>44344</v>
      </c>
      <c r="C19316">
        <v>100</v>
      </c>
    </row>
    <row r="19317" spans="1:3" ht="14.5" x14ac:dyDescent="0.35">
      <c r="A19317" s="104" t="s">
        <v>1828</v>
      </c>
      <c r="B19317" s="1">
        <v>44344</v>
      </c>
      <c r="C19317">
        <v>100</v>
      </c>
    </row>
    <row r="19318" spans="1:3" ht="14.5" x14ac:dyDescent="0.35">
      <c r="A19318" s="104" t="s">
        <v>2535</v>
      </c>
      <c r="B19318" s="1">
        <v>44344</v>
      </c>
      <c r="C19318">
        <v>100</v>
      </c>
    </row>
    <row r="19319" spans="1:3" ht="14.5" x14ac:dyDescent="0.35">
      <c r="A19319" s="104" t="s">
        <v>2027</v>
      </c>
      <c r="B19319" s="1">
        <v>44344</v>
      </c>
      <c r="C19319">
        <v>50</v>
      </c>
    </row>
    <row r="19320" spans="1:3" ht="14.5" x14ac:dyDescent="0.35">
      <c r="A19320" s="104" t="s">
        <v>1818</v>
      </c>
      <c r="B19320" s="1">
        <v>44344</v>
      </c>
      <c r="C19320">
        <v>100</v>
      </c>
    </row>
    <row r="19321" spans="1:3" ht="14.5" x14ac:dyDescent="0.35">
      <c r="A19321" s="104" t="s">
        <v>1378</v>
      </c>
      <c r="B19321" s="1">
        <v>44344</v>
      </c>
      <c r="C19321">
        <v>100</v>
      </c>
    </row>
    <row r="19322" spans="1:3" ht="14.5" x14ac:dyDescent="0.35">
      <c r="A19322" s="104" t="s">
        <v>1505</v>
      </c>
      <c r="B19322" s="1">
        <v>44344</v>
      </c>
      <c r="C19322">
        <v>100</v>
      </c>
    </row>
    <row r="19323" spans="1:3" ht="14.5" x14ac:dyDescent="0.35">
      <c r="A19323" s="104" t="s">
        <v>1327</v>
      </c>
      <c r="B19323" s="1">
        <v>44344</v>
      </c>
      <c r="C19323">
        <v>100</v>
      </c>
    </row>
    <row r="19324" spans="1:3" ht="14.5" x14ac:dyDescent="0.35">
      <c r="A19324" s="104" t="s">
        <v>1336</v>
      </c>
      <c r="B19324" s="1">
        <v>44344</v>
      </c>
      <c r="C19324">
        <v>400</v>
      </c>
    </row>
    <row r="19325" spans="1:3" ht="14.5" x14ac:dyDescent="0.35">
      <c r="A19325" s="104" t="s">
        <v>1567</v>
      </c>
      <c r="B19325" s="1">
        <v>44344</v>
      </c>
      <c r="C19325">
        <v>200</v>
      </c>
    </row>
    <row r="19326" spans="1:3" ht="14.5" x14ac:dyDescent="0.35">
      <c r="A19326" s="104" t="s">
        <v>1572</v>
      </c>
      <c r="B19326" s="1">
        <v>44344</v>
      </c>
      <c r="C19326">
        <v>6</v>
      </c>
    </row>
    <row r="19327" spans="1:3" ht="14.5" x14ac:dyDescent="0.35">
      <c r="A19327" s="104" t="s">
        <v>2042</v>
      </c>
      <c r="B19327" s="1">
        <v>44344</v>
      </c>
      <c r="C19327">
        <v>15</v>
      </c>
    </row>
    <row r="19328" spans="1:3" ht="14.5" x14ac:dyDescent="0.35">
      <c r="A19328" s="104" t="s">
        <v>1299</v>
      </c>
      <c r="B19328" s="1">
        <v>44344</v>
      </c>
      <c r="C19328">
        <v>800</v>
      </c>
    </row>
    <row r="19329" spans="1:3" ht="14.5" x14ac:dyDescent="0.35">
      <c r="A19329" s="104" t="s">
        <v>1299</v>
      </c>
      <c r="B19329" s="1">
        <v>44344</v>
      </c>
      <c r="C19329">
        <v>50</v>
      </c>
    </row>
    <row r="19330" spans="1:3" ht="14.5" x14ac:dyDescent="0.35">
      <c r="A19330" s="104" t="s">
        <v>1314</v>
      </c>
      <c r="B19330" s="1">
        <v>44344</v>
      </c>
      <c r="C19330">
        <v>900</v>
      </c>
    </row>
    <row r="19331" spans="1:3" ht="14.5" x14ac:dyDescent="0.35">
      <c r="A19331" s="104" t="s">
        <v>1331</v>
      </c>
      <c r="B19331" s="1">
        <v>44344</v>
      </c>
      <c r="C19331">
        <v>150</v>
      </c>
    </row>
    <row r="19332" spans="1:3" ht="14.5" x14ac:dyDescent="0.35">
      <c r="A19332" s="104" t="s">
        <v>2688</v>
      </c>
      <c r="B19332" s="1">
        <v>44344</v>
      </c>
      <c r="C19332">
        <v>1</v>
      </c>
    </row>
    <row r="19333" spans="1:3" ht="14.5" x14ac:dyDescent="0.35">
      <c r="A19333" s="104" t="s">
        <v>2688</v>
      </c>
      <c r="B19333" s="1">
        <v>44344</v>
      </c>
      <c r="C19333">
        <v>1</v>
      </c>
    </row>
    <row r="19334" spans="1:3" ht="14.5" x14ac:dyDescent="0.35">
      <c r="A19334" s="104" t="s">
        <v>1482</v>
      </c>
      <c r="B19334" s="1">
        <v>44344</v>
      </c>
      <c r="C19334">
        <v>4</v>
      </c>
    </row>
    <row r="19335" spans="1:3" ht="14.5" x14ac:dyDescent="0.35">
      <c r="A19335" s="104" t="s">
        <v>1480</v>
      </c>
      <c r="B19335" s="1">
        <v>44344</v>
      </c>
      <c r="C19335">
        <v>3</v>
      </c>
    </row>
    <row r="19336" spans="1:3" ht="14.5" x14ac:dyDescent="0.35">
      <c r="A19336" s="104" t="s">
        <v>2177</v>
      </c>
      <c r="B19336" s="1">
        <v>44344</v>
      </c>
      <c r="C19336">
        <v>6</v>
      </c>
    </row>
    <row r="19337" spans="1:3" ht="14.5" x14ac:dyDescent="0.35">
      <c r="A19337" s="104" t="s">
        <v>1839</v>
      </c>
      <c r="B19337" s="1">
        <v>44344</v>
      </c>
      <c r="C19337">
        <v>2</v>
      </c>
    </row>
    <row r="19338" spans="1:3" ht="14.5" x14ac:dyDescent="0.35">
      <c r="A19338" s="104" t="s">
        <v>1845</v>
      </c>
      <c r="B19338" s="1">
        <v>44344</v>
      </c>
      <c r="C19338">
        <v>3</v>
      </c>
    </row>
    <row r="19339" spans="1:3" ht="14.5" x14ac:dyDescent="0.35">
      <c r="A19339" s="104" t="s">
        <v>1489</v>
      </c>
      <c r="B19339" s="1">
        <v>44344</v>
      </c>
      <c r="C19339">
        <v>10</v>
      </c>
    </row>
    <row r="19340" spans="1:3" ht="14.5" x14ac:dyDescent="0.35">
      <c r="A19340" s="104" t="s">
        <v>4434</v>
      </c>
      <c r="B19340" s="1">
        <v>44344</v>
      </c>
      <c r="C19340">
        <v>5</v>
      </c>
    </row>
    <row r="19341" spans="1:3" ht="14.5" x14ac:dyDescent="0.35">
      <c r="A19341" s="104" t="s">
        <v>2021</v>
      </c>
      <c r="B19341" s="1">
        <v>44344</v>
      </c>
      <c r="C19341">
        <v>24</v>
      </c>
    </row>
    <row r="19342" spans="1:3" ht="14.5" x14ac:dyDescent="0.35">
      <c r="A19342" s="104" t="s">
        <v>1444</v>
      </c>
      <c r="B19342" s="1">
        <v>44344</v>
      </c>
      <c r="C19342">
        <v>16</v>
      </c>
    </row>
    <row r="19343" spans="1:3" ht="14.5" x14ac:dyDescent="0.35">
      <c r="A19343" s="104" t="s">
        <v>6</v>
      </c>
      <c r="B19343" s="1">
        <v>44344</v>
      </c>
      <c r="C19343">
        <v>5</v>
      </c>
    </row>
    <row r="19344" spans="1:3" ht="14.5" x14ac:dyDescent="0.35">
      <c r="A19344" s="104" t="s">
        <v>123</v>
      </c>
      <c r="B19344" s="1">
        <v>44344</v>
      </c>
      <c r="C19344">
        <v>2</v>
      </c>
    </row>
    <row r="19345" spans="1:3" ht="14.5" x14ac:dyDescent="0.35">
      <c r="A19345" s="104" t="s">
        <v>253</v>
      </c>
      <c r="B19345" s="1">
        <v>44344</v>
      </c>
      <c r="C19345">
        <v>1</v>
      </c>
    </row>
    <row r="19346" spans="1:3" ht="14.5" x14ac:dyDescent="0.35">
      <c r="A19346" s="104" t="s">
        <v>108</v>
      </c>
      <c r="B19346" s="1">
        <v>44344</v>
      </c>
      <c r="C19346">
        <v>6</v>
      </c>
    </row>
    <row r="19347" spans="1:3" ht="14.5" x14ac:dyDescent="0.35">
      <c r="A19347" s="104" t="s">
        <v>254</v>
      </c>
      <c r="B19347" s="1">
        <v>44344</v>
      </c>
      <c r="C19347">
        <v>2</v>
      </c>
    </row>
    <row r="19348" spans="1:3" ht="14.5" x14ac:dyDescent="0.35">
      <c r="A19348" s="104" t="s">
        <v>1393</v>
      </c>
      <c r="B19348" s="1">
        <v>44344</v>
      </c>
      <c r="C19348">
        <v>300</v>
      </c>
    </row>
    <row r="19349" spans="1:3" ht="14.5" x14ac:dyDescent="0.35">
      <c r="A19349" s="104" t="s">
        <v>4041</v>
      </c>
      <c r="B19349" s="1">
        <v>44344</v>
      </c>
      <c r="C19349">
        <v>12</v>
      </c>
    </row>
    <row r="19350" spans="1:3" ht="14.5" x14ac:dyDescent="0.35">
      <c r="A19350" s="104" t="s">
        <v>4042</v>
      </c>
      <c r="B19350" s="1">
        <v>44344</v>
      </c>
      <c r="C19350">
        <v>20</v>
      </c>
    </row>
    <row r="19351" spans="1:3" ht="14.5" x14ac:dyDescent="0.35">
      <c r="A19351" s="104" t="s">
        <v>2380</v>
      </c>
      <c r="B19351" s="1">
        <v>44344</v>
      </c>
      <c r="C19351">
        <v>1</v>
      </c>
    </row>
    <row r="19352" spans="1:3" ht="14.5" x14ac:dyDescent="0.35">
      <c r="A19352" s="104" t="s">
        <v>1580</v>
      </c>
      <c r="B19352" s="1">
        <v>44344</v>
      </c>
      <c r="C19352">
        <v>1</v>
      </c>
    </row>
    <row r="19353" spans="1:3" ht="14.5" x14ac:dyDescent="0.35">
      <c r="A19353" s="104" t="s">
        <v>1893</v>
      </c>
      <c r="B19353" s="1">
        <v>44344</v>
      </c>
      <c r="C19353">
        <v>1</v>
      </c>
    </row>
    <row r="19354" spans="1:3" ht="14.5" x14ac:dyDescent="0.35">
      <c r="A19354" s="104" t="s">
        <v>3398</v>
      </c>
      <c r="B19354" s="1">
        <v>44344</v>
      </c>
      <c r="C19354">
        <v>1</v>
      </c>
    </row>
    <row r="19355" spans="1:3" ht="14.5" x14ac:dyDescent="0.35">
      <c r="A19355" s="104" t="s">
        <v>2236</v>
      </c>
      <c r="B19355" s="1">
        <v>44344</v>
      </c>
      <c r="C19355">
        <v>1</v>
      </c>
    </row>
    <row r="19356" spans="1:3" ht="14.5" x14ac:dyDescent="0.35">
      <c r="A19356" s="104" t="s">
        <v>2506</v>
      </c>
      <c r="B19356" s="1">
        <v>44344</v>
      </c>
      <c r="C19356">
        <v>8</v>
      </c>
    </row>
    <row r="19357" spans="1:3" ht="14.5" x14ac:dyDescent="0.35">
      <c r="A19357" s="104" t="s">
        <v>1571</v>
      </c>
      <c r="B19357" s="1">
        <v>44344</v>
      </c>
      <c r="C19357">
        <v>32</v>
      </c>
    </row>
    <row r="19358" spans="1:3" ht="14.5" x14ac:dyDescent="0.35">
      <c r="A19358" s="105" t="s">
        <v>69</v>
      </c>
      <c r="B19358" s="1">
        <v>44344</v>
      </c>
      <c r="C19358">
        <v>3</v>
      </c>
    </row>
    <row r="19359" spans="1:3" ht="14.5" x14ac:dyDescent="0.35">
      <c r="A19359" s="105" t="s">
        <v>733</v>
      </c>
      <c r="B19359" s="1">
        <v>44344</v>
      </c>
      <c r="C19359">
        <v>3</v>
      </c>
    </row>
    <row r="19360" spans="1:3" ht="14.5" x14ac:dyDescent="0.35">
      <c r="A19360" s="105" t="s">
        <v>921</v>
      </c>
      <c r="B19360" s="1">
        <v>44344</v>
      </c>
      <c r="C19360">
        <v>4</v>
      </c>
    </row>
    <row r="19361" spans="1:3" ht="14.5" x14ac:dyDescent="0.35">
      <c r="A19361" s="105" t="s">
        <v>922</v>
      </c>
      <c r="B19361" s="1">
        <v>44344</v>
      </c>
      <c r="C19361">
        <v>3</v>
      </c>
    </row>
    <row r="19362" spans="1:3" ht="14.5" x14ac:dyDescent="0.35">
      <c r="A19362" s="105" t="s">
        <v>74</v>
      </c>
      <c r="B19362" s="1">
        <v>44344</v>
      </c>
      <c r="C19362">
        <v>5</v>
      </c>
    </row>
    <row r="19363" spans="1:3" ht="14.5" x14ac:dyDescent="0.35">
      <c r="A19363" s="104" t="s">
        <v>1395</v>
      </c>
      <c r="B19363" s="1">
        <v>44344</v>
      </c>
      <c r="C19363">
        <v>700</v>
      </c>
    </row>
    <row r="19364" spans="1:3" ht="14.5" x14ac:dyDescent="0.35">
      <c r="A19364" s="104" t="s">
        <v>3269</v>
      </c>
      <c r="B19364" s="1">
        <v>44344</v>
      </c>
      <c r="C19364">
        <v>2</v>
      </c>
    </row>
    <row r="19365" spans="1:3" ht="14.5" x14ac:dyDescent="0.35">
      <c r="A19365" s="104" t="s">
        <v>2380</v>
      </c>
      <c r="B19365" s="1">
        <v>44344</v>
      </c>
      <c r="C19365">
        <v>5</v>
      </c>
    </row>
    <row r="19366" spans="1:3" ht="14.5" x14ac:dyDescent="0.35">
      <c r="A19366" s="104" t="s">
        <v>3535</v>
      </c>
      <c r="B19366" s="1">
        <v>44344</v>
      </c>
      <c r="C19366">
        <v>1</v>
      </c>
    </row>
    <row r="19367" spans="1:3" ht="14.5" x14ac:dyDescent="0.35">
      <c r="A19367" s="104" t="s">
        <v>3662</v>
      </c>
      <c r="B19367" s="1">
        <v>44344</v>
      </c>
      <c r="C19367">
        <v>1</v>
      </c>
    </row>
    <row r="19368" spans="1:3" ht="14.5" x14ac:dyDescent="0.35">
      <c r="A19368" s="104" t="s">
        <v>1510</v>
      </c>
      <c r="B19368" s="1">
        <v>44344</v>
      </c>
      <c r="C19368">
        <v>2</v>
      </c>
    </row>
    <row r="19369" spans="1:3" ht="14.5" x14ac:dyDescent="0.35">
      <c r="A19369" s="104" t="s">
        <v>1908</v>
      </c>
      <c r="B19369" s="1">
        <v>44344</v>
      </c>
      <c r="C19369">
        <v>1</v>
      </c>
    </row>
    <row r="19370" spans="1:3" ht="14.5" x14ac:dyDescent="0.35">
      <c r="A19370" s="104" t="s">
        <v>2022</v>
      </c>
      <c r="B19370" s="1">
        <v>44344</v>
      </c>
      <c r="C19370">
        <v>150</v>
      </c>
    </row>
    <row r="19371" spans="1:3" ht="14.5" x14ac:dyDescent="0.35">
      <c r="A19371" s="104" t="s">
        <v>4339</v>
      </c>
      <c r="B19371" s="1">
        <v>44344</v>
      </c>
      <c r="C19371">
        <v>3</v>
      </c>
    </row>
    <row r="19372" spans="1:3" ht="14.5" x14ac:dyDescent="0.35">
      <c r="A19372" s="104" t="s">
        <v>968</v>
      </c>
      <c r="B19372" s="1">
        <v>44344</v>
      </c>
      <c r="C19372">
        <v>1</v>
      </c>
    </row>
    <row r="19373" spans="1:3" ht="14.5" x14ac:dyDescent="0.35">
      <c r="A19373" s="104" t="s">
        <v>1922</v>
      </c>
      <c r="B19373" s="1">
        <v>44344</v>
      </c>
      <c r="C19373">
        <v>8</v>
      </c>
    </row>
    <row r="19374" spans="1:3" ht="14.5" x14ac:dyDescent="0.35">
      <c r="A19374" s="104" t="s">
        <v>2067</v>
      </c>
      <c r="B19374" s="1">
        <v>44344</v>
      </c>
      <c r="C19374">
        <v>50</v>
      </c>
    </row>
    <row r="19375" spans="1:3" ht="14.5" x14ac:dyDescent="0.35">
      <c r="A19375" s="104" t="s">
        <v>35</v>
      </c>
      <c r="B19375" s="1">
        <v>44344</v>
      </c>
      <c r="C19375">
        <v>1</v>
      </c>
    </row>
    <row r="19376" spans="1:3" ht="14.5" x14ac:dyDescent="0.35">
      <c r="A19376" s="104" t="s">
        <v>2317</v>
      </c>
      <c r="B19376" s="1">
        <v>44344</v>
      </c>
      <c r="C19376">
        <v>25</v>
      </c>
    </row>
    <row r="19377" spans="1:3" ht="14.5" x14ac:dyDescent="0.35">
      <c r="A19377" s="104" t="s">
        <v>1356</v>
      </c>
      <c r="B19377" s="1">
        <v>44344</v>
      </c>
      <c r="C19377">
        <v>24</v>
      </c>
    </row>
    <row r="19378" spans="1:3" ht="14.5" x14ac:dyDescent="0.35">
      <c r="A19378" s="104" t="s">
        <v>1923</v>
      </c>
      <c r="B19378" s="1">
        <v>44344</v>
      </c>
      <c r="C19378">
        <v>1</v>
      </c>
    </row>
    <row r="19379" spans="1:3" ht="14.5" x14ac:dyDescent="0.35">
      <c r="A19379" s="104" t="s">
        <v>194</v>
      </c>
      <c r="B19379" s="1">
        <v>44344</v>
      </c>
      <c r="C19379">
        <v>12</v>
      </c>
    </row>
    <row r="19380" spans="1:3" ht="14.5" x14ac:dyDescent="0.35">
      <c r="A19380" s="104" t="s">
        <v>239</v>
      </c>
      <c r="B19380" s="1">
        <v>44344</v>
      </c>
      <c r="C19380">
        <v>4</v>
      </c>
    </row>
    <row r="19381" spans="1:3" ht="14.5" x14ac:dyDescent="0.35">
      <c r="A19381" s="104" t="s">
        <v>3495</v>
      </c>
      <c r="B19381" s="1">
        <v>44344</v>
      </c>
      <c r="C19381">
        <v>4</v>
      </c>
    </row>
    <row r="19382" spans="1:3" ht="14.5" x14ac:dyDescent="0.35">
      <c r="A19382" s="104" t="s">
        <v>367</v>
      </c>
      <c r="B19382" s="1">
        <v>44344</v>
      </c>
      <c r="C19382">
        <v>12</v>
      </c>
    </row>
    <row r="19383" spans="1:3" ht="14.5" x14ac:dyDescent="0.35">
      <c r="A19383" s="104" t="s">
        <v>3167</v>
      </c>
      <c r="B19383" s="1">
        <v>44344</v>
      </c>
      <c r="C19383">
        <v>4</v>
      </c>
    </row>
    <row r="19384" spans="1:3" ht="14.5" x14ac:dyDescent="0.35">
      <c r="A19384" s="104" t="s">
        <v>3426</v>
      </c>
      <c r="B19384" s="1">
        <v>44344</v>
      </c>
      <c r="C19384">
        <v>16</v>
      </c>
    </row>
    <row r="19385" spans="1:3" ht="14.5" x14ac:dyDescent="0.35">
      <c r="A19385" s="104" t="s">
        <v>969</v>
      </c>
      <c r="B19385" s="1">
        <v>44344</v>
      </c>
      <c r="C19385">
        <v>16</v>
      </c>
    </row>
    <row r="19386" spans="1:3" ht="14.5" x14ac:dyDescent="0.35">
      <c r="A19386" s="104" t="s">
        <v>970</v>
      </c>
      <c r="B19386" s="1">
        <v>44344</v>
      </c>
      <c r="C19386">
        <v>8</v>
      </c>
    </row>
    <row r="19387" spans="1:3" ht="14.5" x14ac:dyDescent="0.35">
      <c r="A19387" s="104" t="s">
        <v>149</v>
      </c>
      <c r="B19387" s="1">
        <v>44344</v>
      </c>
      <c r="C19387">
        <v>12</v>
      </c>
    </row>
    <row r="19388" spans="1:3" ht="14.5" x14ac:dyDescent="0.35">
      <c r="A19388" s="104" t="s">
        <v>56</v>
      </c>
      <c r="B19388" s="1">
        <v>44344</v>
      </c>
      <c r="C19388">
        <v>24</v>
      </c>
    </row>
    <row r="19389" spans="1:3" ht="14.5" x14ac:dyDescent="0.35">
      <c r="A19389" s="104" t="s">
        <v>190</v>
      </c>
      <c r="B19389" s="1">
        <v>44344</v>
      </c>
      <c r="C19389">
        <v>8</v>
      </c>
    </row>
    <row r="19390" spans="1:3" ht="14.5" x14ac:dyDescent="0.35">
      <c r="A19390" s="104" t="s">
        <v>486</v>
      </c>
      <c r="B19390" s="1">
        <v>44344</v>
      </c>
      <c r="C19390">
        <v>8</v>
      </c>
    </row>
    <row r="19391" spans="1:3" ht="14.5" x14ac:dyDescent="0.35">
      <c r="A19391" s="104" t="s">
        <v>2064</v>
      </c>
      <c r="B19391" s="1">
        <v>44344</v>
      </c>
      <c r="C19391">
        <v>3</v>
      </c>
    </row>
    <row r="19392" spans="1:3" ht="14.5" x14ac:dyDescent="0.35">
      <c r="A19392" s="104" t="s">
        <v>1866</v>
      </c>
      <c r="B19392" s="1">
        <v>44344</v>
      </c>
      <c r="C19392">
        <v>40</v>
      </c>
    </row>
    <row r="19393" spans="1:3" ht="14.5" x14ac:dyDescent="0.35">
      <c r="A19393" s="104" t="s">
        <v>1415</v>
      </c>
      <c r="B19393" s="1">
        <v>44344</v>
      </c>
      <c r="C19393">
        <v>6</v>
      </c>
    </row>
    <row r="19394" spans="1:3" ht="14.5" x14ac:dyDescent="0.35">
      <c r="A19394" s="104" t="s">
        <v>3113</v>
      </c>
      <c r="B19394" s="1">
        <v>44344</v>
      </c>
      <c r="C19394">
        <v>2</v>
      </c>
    </row>
    <row r="19395" spans="1:3" ht="14.5" x14ac:dyDescent="0.35">
      <c r="A19395" s="104" t="s">
        <v>2216</v>
      </c>
      <c r="B19395" s="1">
        <v>44344</v>
      </c>
      <c r="C19395">
        <v>2</v>
      </c>
    </row>
    <row r="19396" spans="1:3" ht="14.5" x14ac:dyDescent="0.35">
      <c r="A19396" s="104" t="s">
        <v>2277</v>
      </c>
      <c r="B19396" s="1">
        <v>44344</v>
      </c>
      <c r="C19396">
        <v>2</v>
      </c>
    </row>
    <row r="19397" spans="1:3" ht="14.5" x14ac:dyDescent="0.35">
      <c r="A19397" s="104" t="s">
        <v>2277</v>
      </c>
      <c r="B19397" s="1">
        <v>44344</v>
      </c>
      <c r="C19397">
        <v>6</v>
      </c>
    </row>
    <row r="19398" spans="1:3" ht="14.5" x14ac:dyDescent="0.35">
      <c r="A19398" s="104" t="s">
        <v>2353</v>
      </c>
      <c r="B19398" s="1">
        <v>44344</v>
      </c>
      <c r="C19398">
        <v>4</v>
      </c>
    </row>
    <row r="19399" spans="1:3" ht="14.5" x14ac:dyDescent="0.35">
      <c r="A19399" s="104" t="s">
        <v>4290</v>
      </c>
      <c r="B19399" s="1">
        <v>44344</v>
      </c>
      <c r="C19399">
        <v>2</v>
      </c>
    </row>
    <row r="19400" spans="1:3" ht="14.5" x14ac:dyDescent="0.35">
      <c r="A19400" s="104" t="s">
        <v>1961</v>
      </c>
      <c r="B19400" s="1">
        <v>44344</v>
      </c>
      <c r="C19400">
        <v>4</v>
      </c>
    </row>
    <row r="19401" spans="1:3" ht="14.5" x14ac:dyDescent="0.35">
      <c r="A19401" s="104" t="s">
        <v>1961</v>
      </c>
      <c r="B19401" s="1">
        <v>44344</v>
      </c>
      <c r="C19401">
        <v>2</v>
      </c>
    </row>
    <row r="19402" spans="1:3" ht="14.5" x14ac:dyDescent="0.35">
      <c r="A19402" s="104" t="s">
        <v>2896</v>
      </c>
      <c r="B19402" s="1">
        <v>44344</v>
      </c>
      <c r="C19402">
        <v>2</v>
      </c>
    </row>
    <row r="19403" spans="1:3" ht="14.5" x14ac:dyDescent="0.35">
      <c r="A19403" s="104" t="s">
        <v>2896</v>
      </c>
      <c r="B19403" s="1">
        <v>44344</v>
      </c>
      <c r="C19403">
        <v>2</v>
      </c>
    </row>
    <row r="19404" spans="1:3" ht="14.5" x14ac:dyDescent="0.35">
      <c r="A19404" s="104" t="s">
        <v>3786</v>
      </c>
      <c r="B19404" s="1">
        <v>44344</v>
      </c>
      <c r="C19404">
        <v>12</v>
      </c>
    </row>
    <row r="19405" spans="1:3" ht="14.5" x14ac:dyDescent="0.35">
      <c r="A19405" s="104" t="s">
        <v>3257</v>
      </c>
      <c r="B19405" s="1">
        <v>44344</v>
      </c>
      <c r="C19405">
        <v>6</v>
      </c>
    </row>
    <row r="19406" spans="1:3" ht="14.5" x14ac:dyDescent="0.35">
      <c r="A19406" s="104" t="s">
        <v>2012</v>
      </c>
      <c r="B19406" s="1">
        <v>44344</v>
      </c>
      <c r="C19406">
        <v>16</v>
      </c>
    </row>
    <row r="19407" spans="1:3" ht="14.5" x14ac:dyDescent="0.35">
      <c r="A19407" s="104" t="s">
        <v>1656</v>
      </c>
      <c r="B19407" s="1">
        <v>44344</v>
      </c>
      <c r="C19407">
        <v>16</v>
      </c>
    </row>
    <row r="19408" spans="1:3" ht="14.5" x14ac:dyDescent="0.35">
      <c r="A19408" s="104" t="s">
        <v>121</v>
      </c>
      <c r="B19408" s="1">
        <v>44344</v>
      </c>
      <c r="C19408">
        <v>1</v>
      </c>
    </row>
    <row r="19409" spans="1:3" ht="14.5" x14ac:dyDescent="0.35">
      <c r="A19409" s="104" t="s">
        <v>1346</v>
      </c>
      <c r="B19409" s="1">
        <v>44344</v>
      </c>
      <c r="C19409">
        <v>16</v>
      </c>
    </row>
    <row r="19410" spans="1:3" ht="14.5" x14ac:dyDescent="0.35">
      <c r="A19410" s="104" t="s">
        <v>10</v>
      </c>
      <c r="B19410" s="1">
        <v>44344</v>
      </c>
      <c r="C19410">
        <v>2</v>
      </c>
    </row>
    <row r="19411" spans="1:3" ht="14.5" x14ac:dyDescent="0.35">
      <c r="A19411" s="104" t="s">
        <v>2380</v>
      </c>
      <c r="B19411" s="1">
        <v>44344</v>
      </c>
      <c r="C19411">
        <v>2</v>
      </c>
    </row>
    <row r="19412" spans="1:3" ht="14.5" x14ac:dyDescent="0.35">
      <c r="A19412" s="104" t="s">
        <v>2820</v>
      </c>
      <c r="B19412" s="1">
        <v>44344</v>
      </c>
      <c r="C19412">
        <v>1</v>
      </c>
    </row>
    <row r="19413" spans="1:3" ht="14.5" x14ac:dyDescent="0.35">
      <c r="A19413" s="104" t="s">
        <v>123</v>
      </c>
      <c r="B19413" s="1">
        <v>44344</v>
      </c>
      <c r="C19413">
        <v>1</v>
      </c>
    </row>
    <row r="19414" spans="1:3" ht="14.5" x14ac:dyDescent="0.35">
      <c r="A19414" s="104" t="s">
        <v>163</v>
      </c>
      <c r="B19414" s="1">
        <v>44344</v>
      </c>
      <c r="C19414">
        <v>1</v>
      </c>
    </row>
    <row r="19415" spans="1:3" ht="14.5" x14ac:dyDescent="0.35">
      <c r="A19415" s="104" t="s">
        <v>2325</v>
      </c>
      <c r="B19415" s="1">
        <v>44344</v>
      </c>
      <c r="C19415">
        <v>16</v>
      </c>
    </row>
    <row r="19416" spans="1:3" ht="14.5" x14ac:dyDescent="0.35">
      <c r="A19416" s="104" t="s">
        <v>1923</v>
      </c>
      <c r="B19416" s="1">
        <v>44344</v>
      </c>
      <c r="C19416">
        <v>1</v>
      </c>
    </row>
    <row r="19417" spans="1:3" ht="14.5" x14ac:dyDescent="0.35">
      <c r="A19417" s="104" t="s">
        <v>971</v>
      </c>
      <c r="B19417" s="1">
        <v>44344</v>
      </c>
      <c r="C19417">
        <v>4</v>
      </c>
    </row>
    <row r="19418" spans="1:3" ht="14.5" x14ac:dyDescent="0.35">
      <c r="A19418" s="104" t="s">
        <v>533</v>
      </c>
      <c r="B19418" s="1">
        <v>44344</v>
      </c>
      <c r="C19418">
        <v>16</v>
      </c>
    </row>
    <row r="19419" spans="1:3" ht="14.5" x14ac:dyDescent="0.35">
      <c r="A19419" s="104" t="s">
        <v>437</v>
      </c>
      <c r="B19419" s="1">
        <v>44344</v>
      </c>
      <c r="C19419">
        <v>4</v>
      </c>
    </row>
    <row r="19420" spans="1:3" ht="14.5" x14ac:dyDescent="0.35">
      <c r="A19420" s="104" t="s">
        <v>3108</v>
      </c>
      <c r="B19420" s="1">
        <v>44344</v>
      </c>
      <c r="C19420">
        <v>16</v>
      </c>
    </row>
    <row r="19421" spans="1:3" ht="14.5" x14ac:dyDescent="0.35">
      <c r="A19421" s="104" t="s">
        <v>330</v>
      </c>
      <c r="B19421" s="1">
        <v>44344</v>
      </c>
      <c r="C19421">
        <v>4</v>
      </c>
    </row>
    <row r="19422" spans="1:3" ht="14.5" x14ac:dyDescent="0.35">
      <c r="A19422" s="104" t="s">
        <v>3028</v>
      </c>
      <c r="B19422" s="1">
        <v>44344</v>
      </c>
      <c r="C19422">
        <v>1</v>
      </c>
    </row>
    <row r="19423" spans="1:3" ht="14.5" x14ac:dyDescent="0.35">
      <c r="A19423" s="104" t="s">
        <v>3646</v>
      </c>
      <c r="B19423" s="1">
        <v>44344</v>
      </c>
      <c r="C19423">
        <v>1</v>
      </c>
    </row>
    <row r="19424" spans="1:3" ht="14.5" x14ac:dyDescent="0.35">
      <c r="A19424" s="104" t="s">
        <v>1709</v>
      </c>
      <c r="B19424" s="1">
        <v>44344</v>
      </c>
      <c r="C19424">
        <v>8</v>
      </c>
    </row>
    <row r="19425" spans="1:3" ht="14.5" x14ac:dyDescent="0.35">
      <c r="A19425" s="104" t="s">
        <v>1597</v>
      </c>
      <c r="B19425" s="1">
        <v>44344</v>
      </c>
      <c r="C19425">
        <v>12</v>
      </c>
    </row>
    <row r="19426" spans="1:3" ht="14.5" x14ac:dyDescent="0.35">
      <c r="A19426" s="104" t="s">
        <v>3811</v>
      </c>
      <c r="B19426" s="1">
        <v>44344</v>
      </c>
      <c r="C19426">
        <v>16</v>
      </c>
    </row>
    <row r="19427" spans="1:3" ht="14.5" x14ac:dyDescent="0.35">
      <c r="A19427" s="104" t="s">
        <v>129</v>
      </c>
      <c r="B19427" s="1">
        <v>44344</v>
      </c>
      <c r="C19427">
        <v>8</v>
      </c>
    </row>
    <row r="19428" spans="1:3" ht="14.5" x14ac:dyDescent="0.35">
      <c r="A19428" s="104" t="s">
        <v>2663</v>
      </c>
      <c r="B19428" s="1">
        <v>44344</v>
      </c>
      <c r="C19428">
        <v>8</v>
      </c>
    </row>
    <row r="19429" spans="1:3" ht="14.5" x14ac:dyDescent="0.35">
      <c r="A19429" s="104" t="s">
        <v>2291</v>
      </c>
      <c r="B19429" s="1">
        <v>44344</v>
      </c>
      <c r="C19429">
        <v>16</v>
      </c>
    </row>
    <row r="19430" spans="1:3" ht="14.5" x14ac:dyDescent="0.35">
      <c r="A19430" s="104" t="s">
        <v>2157</v>
      </c>
      <c r="B19430" s="1">
        <v>44344</v>
      </c>
      <c r="C19430">
        <v>8</v>
      </c>
    </row>
    <row r="19431" spans="1:3" ht="14.5" x14ac:dyDescent="0.35">
      <c r="A19431" s="104" t="s">
        <v>3115</v>
      </c>
      <c r="B19431" s="1">
        <v>44344</v>
      </c>
      <c r="C19431">
        <v>8</v>
      </c>
    </row>
    <row r="19432" spans="1:3" ht="14.5" x14ac:dyDescent="0.35">
      <c r="A19432" s="104" t="s">
        <v>2211</v>
      </c>
      <c r="B19432" s="1">
        <v>44344</v>
      </c>
      <c r="C19432">
        <v>8</v>
      </c>
    </row>
    <row r="19433" spans="1:3" ht="14.5" x14ac:dyDescent="0.35">
      <c r="A19433" s="104" t="s">
        <v>2740</v>
      </c>
      <c r="B19433" s="1">
        <v>44344</v>
      </c>
      <c r="C19433">
        <v>4</v>
      </c>
    </row>
    <row r="19434" spans="1:3" ht="14.5" x14ac:dyDescent="0.35">
      <c r="A19434" s="104" t="s">
        <v>1955</v>
      </c>
      <c r="B19434" s="1">
        <v>44344</v>
      </c>
      <c r="C19434">
        <v>8</v>
      </c>
    </row>
    <row r="19435" spans="1:3" ht="14.5" x14ac:dyDescent="0.35">
      <c r="A19435" s="104" t="s">
        <v>3705</v>
      </c>
      <c r="B19435" s="1">
        <v>44344</v>
      </c>
      <c r="C19435">
        <v>2</v>
      </c>
    </row>
    <row r="19436" spans="1:3" ht="14.5" x14ac:dyDescent="0.35">
      <c r="A19436" s="104" t="s">
        <v>3360</v>
      </c>
      <c r="B19436" s="1">
        <v>44344</v>
      </c>
      <c r="C19436">
        <v>2</v>
      </c>
    </row>
    <row r="19437" spans="1:3" ht="14.5" x14ac:dyDescent="0.35">
      <c r="A19437" s="104" t="s">
        <v>2012</v>
      </c>
      <c r="B19437" s="1">
        <v>44344</v>
      </c>
      <c r="C19437">
        <v>20</v>
      </c>
    </row>
    <row r="19438" spans="1:3" ht="14.5" x14ac:dyDescent="0.35">
      <c r="A19438" s="104" t="s">
        <v>1438</v>
      </c>
      <c r="B19438" s="1">
        <v>44344</v>
      </c>
      <c r="C19438">
        <v>16</v>
      </c>
    </row>
    <row r="19439" spans="1:3" ht="14.5" x14ac:dyDescent="0.35">
      <c r="A19439" s="104" t="s">
        <v>60</v>
      </c>
      <c r="B19439" s="1">
        <v>44344</v>
      </c>
      <c r="C19439">
        <v>1</v>
      </c>
    </row>
    <row r="19440" spans="1:3" ht="14.5" x14ac:dyDescent="0.35">
      <c r="A19440" s="104" t="s">
        <v>1456</v>
      </c>
      <c r="B19440" s="1">
        <v>44344</v>
      </c>
      <c r="C19440">
        <v>4</v>
      </c>
    </row>
    <row r="19441" spans="1:3" ht="14.5" x14ac:dyDescent="0.35">
      <c r="A19441" s="104" t="s">
        <v>1324</v>
      </c>
      <c r="B19441" s="1">
        <v>44344</v>
      </c>
      <c r="C19441">
        <v>52</v>
      </c>
    </row>
    <row r="19442" spans="1:3" ht="14.5" x14ac:dyDescent="0.35">
      <c r="A19442" s="104" t="s">
        <v>1299</v>
      </c>
      <c r="B19442" s="1">
        <v>44344</v>
      </c>
      <c r="C19442">
        <v>1000</v>
      </c>
    </row>
    <row r="19443" spans="1:3" ht="14.5" x14ac:dyDescent="0.35">
      <c r="A19443" s="104" t="s">
        <v>1482</v>
      </c>
      <c r="B19443" s="1">
        <v>44344</v>
      </c>
      <c r="C19443">
        <v>1</v>
      </c>
    </row>
    <row r="19444" spans="1:3" ht="14.5" x14ac:dyDescent="0.35">
      <c r="A19444" s="104" t="s">
        <v>3055</v>
      </c>
      <c r="B19444" s="1">
        <v>44344</v>
      </c>
      <c r="C19444">
        <v>1</v>
      </c>
    </row>
    <row r="19445" spans="1:3" ht="14.5" x14ac:dyDescent="0.35">
      <c r="A19445" s="104" t="s">
        <v>1889</v>
      </c>
      <c r="B19445" s="1">
        <v>44344</v>
      </c>
      <c r="C19445">
        <v>1</v>
      </c>
    </row>
    <row r="19446" spans="1:3" ht="14.5" x14ac:dyDescent="0.35">
      <c r="A19446" s="104" t="s">
        <v>1975</v>
      </c>
      <c r="B19446" s="1">
        <v>44344</v>
      </c>
      <c r="C19446">
        <v>25</v>
      </c>
    </row>
    <row r="19447" spans="1:3" ht="14.5" x14ac:dyDescent="0.35">
      <c r="A19447" s="104" t="s">
        <v>2549</v>
      </c>
      <c r="B19447" s="1">
        <v>44344</v>
      </c>
      <c r="C19447">
        <v>12</v>
      </c>
    </row>
    <row r="19448" spans="1:3" ht="14.5" x14ac:dyDescent="0.35">
      <c r="A19448" s="104" t="s">
        <v>382</v>
      </c>
      <c r="B19448" s="1">
        <v>44344</v>
      </c>
      <c r="C19448">
        <v>3</v>
      </c>
    </row>
    <row r="19449" spans="1:3" ht="14.5" x14ac:dyDescent="0.35">
      <c r="A19449" s="104" t="s">
        <v>3143</v>
      </c>
      <c r="B19449" s="1">
        <v>44344</v>
      </c>
      <c r="C19449">
        <v>24</v>
      </c>
    </row>
    <row r="19450" spans="1:3" ht="14.5" x14ac:dyDescent="0.35">
      <c r="A19450" s="104" t="s">
        <v>2166</v>
      </c>
      <c r="B19450" s="1">
        <v>44344</v>
      </c>
      <c r="C19450">
        <v>32</v>
      </c>
    </row>
    <row r="19451" spans="1:3" ht="14.5" x14ac:dyDescent="0.35">
      <c r="A19451" s="104" t="s">
        <v>2685</v>
      </c>
      <c r="B19451" s="1">
        <v>44344</v>
      </c>
      <c r="C19451">
        <v>16</v>
      </c>
    </row>
    <row r="19452" spans="1:3" ht="14.5" x14ac:dyDescent="0.35">
      <c r="A19452" s="104" t="s">
        <v>3743</v>
      </c>
      <c r="B19452" s="1">
        <v>44344</v>
      </c>
      <c r="C19452">
        <v>8</v>
      </c>
    </row>
    <row r="19453" spans="1:3" ht="14.5" x14ac:dyDescent="0.35">
      <c r="A19453" s="104" t="s">
        <v>3389</v>
      </c>
      <c r="B19453" s="1">
        <v>44344</v>
      </c>
      <c r="C19453">
        <v>8</v>
      </c>
    </row>
    <row r="19454" spans="1:3" ht="14.5" x14ac:dyDescent="0.35">
      <c r="A19454" s="104" t="s">
        <v>1941</v>
      </c>
      <c r="B19454" s="1">
        <v>44344</v>
      </c>
      <c r="C19454">
        <v>4</v>
      </c>
    </row>
    <row r="19455" spans="1:3" ht="14.5" x14ac:dyDescent="0.35">
      <c r="A19455" s="104" t="s">
        <v>4149</v>
      </c>
      <c r="B19455" s="1">
        <v>44344</v>
      </c>
      <c r="C19455">
        <v>8</v>
      </c>
    </row>
    <row r="19456" spans="1:3" ht="14.5" x14ac:dyDescent="0.35">
      <c r="A19456" s="104" t="s">
        <v>1396</v>
      </c>
      <c r="B19456" s="1">
        <v>44344</v>
      </c>
      <c r="C19456">
        <v>12</v>
      </c>
    </row>
    <row r="19457" spans="1:3" ht="14.5" x14ac:dyDescent="0.35">
      <c r="A19457" s="104" t="s">
        <v>2354</v>
      </c>
      <c r="B19457" s="1">
        <v>44344</v>
      </c>
      <c r="C19457">
        <v>8</v>
      </c>
    </row>
    <row r="19458" spans="1:3" ht="14.5" x14ac:dyDescent="0.35">
      <c r="A19458" s="104" t="s">
        <v>1530</v>
      </c>
      <c r="B19458" s="1">
        <v>44344</v>
      </c>
      <c r="C19458">
        <v>1</v>
      </c>
    </row>
    <row r="19459" spans="1:3" ht="14.5" x14ac:dyDescent="0.35">
      <c r="A19459" s="104" t="s">
        <v>2612</v>
      </c>
      <c r="B19459" s="1">
        <v>44344</v>
      </c>
      <c r="C19459">
        <v>1</v>
      </c>
    </row>
    <row r="19460" spans="1:3" ht="14.5" x14ac:dyDescent="0.35">
      <c r="A19460" s="104" t="s">
        <v>2834</v>
      </c>
      <c r="B19460" s="1">
        <v>44344</v>
      </c>
      <c r="C19460">
        <v>1</v>
      </c>
    </row>
    <row r="19461" spans="1:3" ht="14.5" x14ac:dyDescent="0.35">
      <c r="A19461" s="104" t="s">
        <v>2265</v>
      </c>
      <c r="B19461" s="1">
        <v>44344</v>
      </c>
      <c r="C19461">
        <v>24</v>
      </c>
    </row>
    <row r="19462" spans="1:3" ht="14.5" x14ac:dyDescent="0.35">
      <c r="A19462" s="104" t="s">
        <v>1762</v>
      </c>
      <c r="B19462" s="1">
        <v>44344</v>
      </c>
      <c r="C19462">
        <v>4</v>
      </c>
    </row>
    <row r="19463" spans="1:3" ht="14.5" x14ac:dyDescent="0.35">
      <c r="A19463" s="104" t="s">
        <v>3372</v>
      </c>
      <c r="B19463" s="1">
        <v>44344</v>
      </c>
      <c r="C19463">
        <v>1</v>
      </c>
    </row>
    <row r="19464" spans="1:3" ht="14.5" x14ac:dyDescent="0.35">
      <c r="A19464" s="104" t="s">
        <v>4435</v>
      </c>
      <c r="B19464" s="1">
        <v>44344</v>
      </c>
      <c r="C19464">
        <v>6</v>
      </c>
    </row>
    <row r="19465" spans="1:3" ht="14.5" x14ac:dyDescent="0.35">
      <c r="A19465" s="104" t="s">
        <v>4436</v>
      </c>
      <c r="B19465" s="1">
        <v>44344</v>
      </c>
      <c r="C19465">
        <v>8</v>
      </c>
    </row>
    <row r="19466" spans="1:3" ht="14.5" x14ac:dyDescent="0.35">
      <c r="A19466" s="104" t="s">
        <v>2540</v>
      </c>
      <c r="B19466" s="1">
        <v>44344</v>
      </c>
      <c r="C19466">
        <v>8</v>
      </c>
    </row>
    <row r="19467" spans="1:3" ht="14.5" x14ac:dyDescent="0.35">
      <c r="A19467" s="104" t="s">
        <v>2961</v>
      </c>
      <c r="B19467" s="1">
        <v>44344</v>
      </c>
      <c r="C19467">
        <v>4</v>
      </c>
    </row>
    <row r="19468" spans="1:3" ht="14.5" x14ac:dyDescent="0.35">
      <c r="A19468" s="104" t="s">
        <v>2961</v>
      </c>
      <c r="B19468" s="1">
        <v>44344</v>
      </c>
      <c r="C19468">
        <v>6</v>
      </c>
    </row>
    <row r="19469" spans="1:3" ht="14.5" x14ac:dyDescent="0.35">
      <c r="A19469" s="104" t="s">
        <v>1413</v>
      </c>
      <c r="B19469" s="1">
        <v>44344</v>
      </c>
      <c r="C19469">
        <v>6</v>
      </c>
    </row>
    <row r="19470" spans="1:3" ht="14.5" x14ac:dyDescent="0.35">
      <c r="A19470" s="104" t="s">
        <v>2734</v>
      </c>
      <c r="B19470" s="1">
        <v>44344</v>
      </c>
      <c r="C19470">
        <v>8</v>
      </c>
    </row>
    <row r="19471" spans="1:3" ht="14.5" x14ac:dyDescent="0.35">
      <c r="A19471" s="104" t="s">
        <v>2965</v>
      </c>
      <c r="B19471" s="1">
        <v>44344</v>
      </c>
      <c r="C19471">
        <v>4</v>
      </c>
    </row>
    <row r="19472" spans="1:3" ht="14.5" x14ac:dyDescent="0.35">
      <c r="A19472" s="104" t="s">
        <v>2965</v>
      </c>
      <c r="B19472" s="1">
        <v>44344</v>
      </c>
      <c r="C19472">
        <v>2</v>
      </c>
    </row>
    <row r="19473" spans="1:3" ht="14.5" x14ac:dyDescent="0.35">
      <c r="A19473" s="104" t="s">
        <v>3375</v>
      </c>
      <c r="B19473" s="1">
        <v>44344</v>
      </c>
      <c r="C19473">
        <v>2</v>
      </c>
    </row>
    <row r="19474" spans="1:3" ht="14.5" x14ac:dyDescent="0.35">
      <c r="A19474" s="104" t="s">
        <v>3578</v>
      </c>
      <c r="B19474" s="1">
        <v>44344</v>
      </c>
      <c r="C19474">
        <v>6</v>
      </c>
    </row>
    <row r="19475" spans="1:3" ht="14.5" x14ac:dyDescent="0.35">
      <c r="A19475" s="104" t="s">
        <v>3431</v>
      </c>
      <c r="B19475" s="1">
        <v>44344</v>
      </c>
      <c r="C19475">
        <v>2</v>
      </c>
    </row>
    <row r="19476" spans="1:3" ht="14.5" x14ac:dyDescent="0.35">
      <c r="A19476" s="104" t="s">
        <v>2172</v>
      </c>
      <c r="B19476" s="1">
        <v>44344</v>
      </c>
      <c r="C19476">
        <v>2</v>
      </c>
    </row>
    <row r="19477" spans="1:3" ht="14.5" x14ac:dyDescent="0.35">
      <c r="A19477" s="104" t="s">
        <v>2970</v>
      </c>
      <c r="B19477" s="1">
        <v>44344</v>
      </c>
      <c r="C19477">
        <v>10</v>
      </c>
    </row>
    <row r="19478" spans="1:3" ht="14.5" x14ac:dyDescent="0.35">
      <c r="A19478" s="104" t="s">
        <v>2971</v>
      </c>
      <c r="B19478" s="1">
        <v>44344</v>
      </c>
      <c r="C19478">
        <v>6</v>
      </c>
    </row>
    <row r="19479" spans="1:3" ht="14.5" x14ac:dyDescent="0.35">
      <c r="A19479" s="104" t="s">
        <v>2047</v>
      </c>
      <c r="B19479" s="1">
        <v>44344</v>
      </c>
      <c r="C19479">
        <v>2</v>
      </c>
    </row>
    <row r="19480" spans="1:3" ht="14.5" x14ac:dyDescent="0.35">
      <c r="A19480" s="104" t="s">
        <v>4437</v>
      </c>
      <c r="B19480" s="1">
        <v>44344</v>
      </c>
      <c r="C19480">
        <v>2</v>
      </c>
    </row>
    <row r="19481" spans="1:3" ht="14.5" x14ac:dyDescent="0.35">
      <c r="A19481" s="104" t="s">
        <v>2851</v>
      </c>
      <c r="B19481" s="1">
        <v>44344</v>
      </c>
      <c r="C19481">
        <v>1</v>
      </c>
    </row>
    <row r="19482" spans="1:3" ht="14.5" x14ac:dyDescent="0.35">
      <c r="A19482" s="104" t="s">
        <v>2162</v>
      </c>
      <c r="B19482" s="1">
        <v>44344</v>
      </c>
      <c r="C19482">
        <v>4</v>
      </c>
    </row>
    <row r="19483" spans="1:3" ht="14.5" x14ac:dyDescent="0.35">
      <c r="A19483" s="104" t="s">
        <v>2016</v>
      </c>
      <c r="B19483" s="1">
        <v>44344</v>
      </c>
      <c r="C19483">
        <v>4</v>
      </c>
    </row>
    <row r="19484" spans="1:3" ht="14.5" x14ac:dyDescent="0.35">
      <c r="A19484" s="104" t="s">
        <v>1547</v>
      </c>
      <c r="B19484" s="1">
        <v>44344</v>
      </c>
      <c r="C19484">
        <v>4</v>
      </c>
    </row>
    <row r="19485" spans="1:3" ht="14.5" x14ac:dyDescent="0.35">
      <c r="A19485" s="104" t="s">
        <v>3580</v>
      </c>
      <c r="B19485" s="1">
        <v>44344</v>
      </c>
      <c r="C19485">
        <v>12</v>
      </c>
    </row>
    <row r="19486" spans="1:3" ht="14.5" x14ac:dyDescent="0.35">
      <c r="A19486" s="104" t="s">
        <v>2543</v>
      </c>
      <c r="B19486" s="107">
        <v>44344</v>
      </c>
      <c r="C19486" s="104">
        <v>12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44132-E5AB-4E60-96E4-19C198BD1EB9}">
  <dimension ref="A1:J4146"/>
  <sheetViews>
    <sheetView workbookViewId="0">
      <selection activeCell="J3" sqref="J3"/>
    </sheetView>
  </sheetViews>
  <sheetFormatPr defaultRowHeight="14.5" x14ac:dyDescent="0.35"/>
  <cols>
    <col min="1" max="1" width="12.90625" bestFit="1" customWidth="1"/>
    <col min="2" max="2" width="14.08984375" bestFit="1" customWidth="1"/>
    <col min="3" max="3" width="12.08984375" bestFit="1" customWidth="1"/>
    <col min="5" max="5" width="15.36328125" customWidth="1"/>
    <col min="6" max="6" width="18.90625" customWidth="1"/>
    <col min="7" max="8" width="1.453125" customWidth="1"/>
    <col min="9" max="9" width="17.453125" customWidth="1"/>
    <col min="10" max="10" width="18.08984375" customWidth="1"/>
  </cols>
  <sheetData>
    <row r="1" spans="1:10" x14ac:dyDescent="0.35">
      <c r="A1" s="11" t="s">
        <v>1274</v>
      </c>
      <c r="B1" s="12" t="s">
        <v>4684</v>
      </c>
      <c r="C1" s="13" t="s">
        <v>1276</v>
      </c>
      <c r="E1" s="90" t="s">
        <v>1277</v>
      </c>
      <c r="F1" s="91"/>
      <c r="I1" s="90" t="s">
        <v>1278</v>
      </c>
      <c r="J1" s="91"/>
    </row>
    <row r="2" spans="1:10" x14ac:dyDescent="0.35">
      <c r="A2" s="6" t="str" cm="1">
        <f t="array" ref="A2:A4146">_xlfn.UNIQUE('Truncated Transaction Data'!A2:A19486)</f>
        <v>PR34B</v>
      </c>
      <c r="B2">
        <f>COUNTIF('Truncated Transaction Data'!A2:A19486,A2)</f>
        <v>76</v>
      </c>
      <c r="C2" s="7">
        <f>SUMIF('Truncated Transaction Data'!A2:A19486,A2,'Truncated Transaction Data'!C2:C19486)</f>
        <v>49700</v>
      </c>
      <c r="E2" s="15" t="s">
        <v>1280</v>
      </c>
      <c r="F2" s="14" t="s">
        <v>1276</v>
      </c>
      <c r="I2" s="15" t="s">
        <v>1280</v>
      </c>
      <c r="J2" s="14" t="s">
        <v>1281</v>
      </c>
    </row>
    <row r="3" spans="1:10" x14ac:dyDescent="0.35">
      <c r="A3" s="6" t="str">
        <v>RV3598</v>
      </c>
      <c r="B3">
        <f>COUNTIF('Truncated Transaction Data'!A3:A19487,A3)</f>
        <v>24</v>
      </c>
      <c r="C3" s="7">
        <f>SUMIF('Truncated Transaction Data'!A3:A19487,A3,'Truncated Transaction Data'!C3:C19487)</f>
        <v>8850</v>
      </c>
      <c r="E3" s="6">
        <v>1000</v>
      </c>
      <c r="F3" s="7" cm="1">
        <f t="array" ref="F3:F23">FREQUENCY('Unique Items with Revenue'!C2:C3794,E3:E58)</f>
        <v>3594</v>
      </c>
      <c r="I3" s="6">
        <v>6</v>
      </c>
      <c r="J3" s="7" cm="1">
        <f t="array" ref="J3:J20">FREQUENCY('Unique Items with Revenue'!B2:B3794,I3:I19)</f>
        <v>3076</v>
      </c>
    </row>
    <row r="4" spans="1:10" x14ac:dyDescent="0.35">
      <c r="A4" s="6" t="str">
        <v>RV991</v>
      </c>
      <c r="B4">
        <f>COUNTIF('Truncated Transaction Data'!A4:A19488,A4)</f>
        <v>14</v>
      </c>
      <c r="C4" s="7">
        <f>SUMIF('Truncated Transaction Data'!A4:A19488,A4,'Truncated Transaction Data'!C4:C19488)</f>
        <v>2150</v>
      </c>
      <c r="E4" s="6">
        <f>E3+3000</f>
        <v>4000</v>
      </c>
      <c r="F4" s="7">
        <v>146</v>
      </c>
      <c r="I4" s="6">
        <f>I3+6</f>
        <v>12</v>
      </c>
      <c r="J4" s="7">
        <v>414</v>
      </c>
    </row>
    <row r="5" spans="1:10" x14ac:dyDescent="0.35">
      <c r="A5" s="6" t="str">
        <v>R751</v>
      </c>
      <c r="B5">
        <f>COUNTIF('Truncated Transaction Data'!A5:A19489,A5)</f>
        <v>2</v>
      </c>
      <c r="C5" s="7">
        <f>SUMIF('Truncated Transaction Data'!A5:A19489,A5,'Truncated Transaction Data'!C5:C19489)</f>
        <v>11</v>
      </c>
      <c r="E5" s="6">
        <f>E4+3000</f>
        <v>7000</v>
      </c>
      <c r="F5" s="7">
        <v>22</v>
      </c>
      <c r="I5" s="6">
        <f>I4+6</f>
        <v>18</v>
      </c>
      <c r="J5" s="7">
        <v>135</v>
      </c>
    </row>
    <row r="6" spans="1:10" x14ac:dyDescent="0.35">
      <c r="A6" s="6" t="str">
        <v>S111</v>
      </c>
      <c r="B6">
        <f>COUNTIF('Truncated Transaction Data'!A6:A19490,A6)</f>
        <v>1</v>
      </c>
      <c r="C6" s="7">
        <f>SUMIF('Truncated Transaction Data'!A6:A19490,A6,'Truncated Transaction Data'!C6:C19490)</f>
        <v>1</v>
      </c>
      <c r="E6" s="6">
        <f>E5+3000</f>
        <v>10000</v>
      </c>
      <c r="F6" s="7">
        <v>5</v>
      </c>
      <c r="I6" s="6">
        <f>I5+6</f>
        <v>24</v>
      </c>
      <c r="J6" s="7">
        <v>49</v>
      </c>
    </row>
    <row r="7" spans="1:10" x14ac:dyDescent="0.35">
      <c r="A7" s="6" t="str">
        <v>70660S</v>
      </c>
      <c r="B7">
        <f>COUNTIF('Truncated Transaction Data'!A7:A19491,A7)</f>
        <v>3</v>
      </c>
      <c r="C7" s="7">
        <f>SUMIF('Truncated Transaction Data'!A7:A19491,A7,'Truncated Transaction Data'!C7:C19491)</f>
        <v>12</v>
      </c>
      <c r="E7" s="6">
        <f>E6+3000</f>
        <v>13000</v>
      </c>
      <c r="F7" s="7">
        <v>6</v>
      </c>
      <c r="I7" s="6">
        <f>I6+6</f>
        <v>30</v>
      </c>
      <c r="J7" s="7">
        <v>44</v>
      </c>
    </row>
    <row r="8" spans="1:10" x14ac:dyDescent="0.35">
      <c r="A8" s="6" t="str">
        <v>EHC2451100</v>
      </c>
      <c r="B8">
        <f>COUNTIF('Truncated Transaction Data'!A8:A19492,A8)</f>
        <v>3</v>
      </c>
      <c r="C8" s="7">
        <f>SUMIF('Truncated Transaction Data'!A8:A19492,A8,'Truncated Transaction Data'!C8:C19492)</f>
        <v>3000</v>
      </c>
      <c r="E8" s="6">
        <f>E7+3000</f>
        <v>16000</v>
      </c>
      <c r="F8" s="7">
        <v>5</v>
      </c>
      <c r="I8" s="6">
        <f>I7+6</f>
        <v>36</v>
      </c>
      <c r="J8" s="7">
        <v>32</v>
      </c>
    </row>
    <row r="9" spans="1:10" x14ac:dyDescent="0.35">
      <c r="A9" s="6" t="str">
        <v>E729S</v>
      </c>
      <c r="B9">
        <f>COUNTIF('Truncated Transaction Data'!A9:A19493,A9)</f>
        <v>4</v>
      </c>
      <c r="C9" s="7">
        <f>SUMIF('Truncated Transaction Data'!A9:A19493,A9,'Truncated Transaction Data'!C9:C19493)</f>
        <v>5</v>
      </c>
      <c r="E9" s="6">
        <f>E8+3000</f>
        <v>19000</v>
      </c>
      <c r="F9" s="7">
        <v>4</v>
      </c>
      <c r="I9" s="6">
        <f>I8+6</f>
        <v>42</v>
      </c>
      <c r="J9" s="7">
        <v>15</v>
      </c>
    </row>
    <row r="10" spans="1:10" x14ac:dyDescent="0.35">
      <c r="A10" s="6" t="str">
        <v>E1006P</v>
      </c>
      <c r="B10">
        <f>COUNTIF('Truncated Transaction Data'!A10:A19494,A10)</f>
        <v>16</v>
      </c>
      <c r="C10" s="7">
        <f>SUMIF('Truncated Transaction Data'!A10:A19494,A10,'Truncated Transaction Data'!C10:C19494)</f>
        <v>34</v>
      </c>
      <c r="E10" s="6">
        <f>E9+3000</f>
        <v>22000</v>
      </c>
      <c r="F10" s="7">
        <v>0</v>
      </c>
      <c r="I10" s="6">
        <f>I9+6</f>
        <v>48</v>
      </c>
      <c r="J10" s="7">
        <v>12</v>
      </c>
    </row>
    <row r="11" spans="1:10" x14ac:dyDescent="0.35">
      <c r="A11" s="6" t="str">
        <v>E1222P</v>
      </c>
      <c r="B11">
        <f>COUNTIF('Truncated Transaction Data'!A11:A19495,A11)</f>
        <v>3</v>
      </c>
      <c r="C11" s="7">
        <f>SUMIF('Truncated Transaction Data'!A11:A19495,A11,'Truncated Transaction Data'!C11:C19495)</f>
        <v>3</v>
      </c>
      <c r="E11" s="6">
        <f>E10+3000</f>
        <v>25000</v>
      </c>
      <c r="F11" s="7">
        <v>1</v>
      </c>
      <c r="I11" s="6">
        <f>I10+6</f>
        <v>54</v>
      </c>
      <c r="J11" s="7">
        <v>4</v>
      </c>
    </row>
    <row r="12" spans="1:10" x14ac:dyDescent="0.35">
      <c r="A12" s="6" t="str">
        <v>S1000</v>
      </c>
      <c r="B12">
        <f>COUNTIF('Truncated Transaction Data'!A12:A19496,A12)</f>
        <v>1</v>
      </c>
      <c r="C12" s="7">
        <f>SUMIF('Truncated Transaction Data'!A12:A19496,A12,'Truncated Transaction Data'!C12:C19496)</f>
        <v>53</v>
      </c>
      <c r="E12" s="6">
        <f>E11+3000</f>
        <v>28000</v>
      </c>
      <c r="F12" s="7">
        <v>3</v>
      </c>
      <c r="I12" s="6">
        <f>I11+6</f>
        <v>60</v>
      </c>
      <c r="J12" s="7">
        <v>4</v>
      </c>
    </row>
    <row r="13" spans="1:10" x14ac:dyDescent="0.35">
      <c r="A13" s="6" t="str">
        <v>E577S</v>
      </c>
      <c r="B13">
        <f>COUNTIF('Truncated Transaction Data'!A13:A19497,A13)</f>
        <v>8</v>
      </c>
      <c r="C13" s="7">
        <f>SUMIF('Truncated Transaction Data'!A13:A19497,A13,'Truncated Transaction Data'!C13:C19497)</f>
        <v>11</v>
      </c>
      <c r="E13" s="6">
        <f>E12+3000</f>
        <v>31000</v>
      </c>
      <c r="F13" s="7">
        <v>0</v>
      </c>
      <c r="I13" s="6">
        <f>I12+6</f>
        <v>66</v>
      </c>
      <c r="J13" s="7">
        <v>2</v>
      </c>
    </row>
    <row r="14" spans="1:10" x14ac:dyDescent="0.35">
      <c r="A14" s="6" t="str">
        <v>SUM6401</v>
      </c>
      <c r="B14">
        <f>COUNTIF('Truncated Transaction Data'!A14:A19498,A14)</f>
        <v>3</v>
      </c>
      <c r="C14" s="7">
        <f>SUMIF('Truncated Transaction Data'!A14:A19498,A14,'Truncated Transaction Data'!C14:C19498)</f>
        <v>34</v>
      </c>
      <c r="E14" s="6">
        <f>E13+3000</f>
        <v>34000</v>
      </c>
      <c r="F14" s="7">
        <v>1</v>
      </c>
      <c r="I14" s="6">
        <f>I13+6</f>
        <v>72</v>
      </c>
      <c r="J14" s="7">
        <v>1</v>
      </c>
    </row>
    <row r="15" spans="1:10" x14ac:dyDescent="0.35">
      <c r="A15" s="6" t="str">
        <v>SUM6901</v>
      </c>
      <c r="B15">
        <f>COUNTIF('Truncated Transaction Data'!A15:A19499,A15)</f>
        <v>2</v>
      </c>
      <c r="C15" s="7">
        <f>SUMIF('Truncated Transaction Data'!A15:A19499,A15,'Truncated Transaction Data'!C15:C19499)</f>
        <v>11</v>
      </c>
      <c r="E15" s="6">
        <f>E14+3000</f>
        <v>37000</v>
      </c>
      <c r="F15" s="7">
        <v>3</v>
      </c>
      <c r="I15" s="6">
        <f>I14+6</f>
        <v>78</v>
      </c>
      <c r="J15" s="7">
        <v>3</v>
      </c>
    </row>
    <row r="16" spans="1:10" x14ac:dyDescent="0.35">
      <c r="A16" s="6" t="str">
        <v>RV942S</v>
      </c>
      <c r="B16">
        <f>COUNTIF('Truncated Transaction Data'!A16:A19500,A16)</f>
        <v>1</v>
      </c>
      <c r="C16" s="7">
        <f>SUMIF('Truncated Transaction Data'!A16:A19500,A16,'Truncated Transaction Data'!C16:C19500)</f>
        <v>4</v>
      </c>
      <c r="E16" s="6">
        <f>E15+3000</f>
        <v>40000</v>
      </c>
      <c r="F16" s="7">
        <v>1</v>
      </c>
      <c r="I16" s="6">
        <f>I15+6</f>
        <v>84</v>
      </c>
      <c r="J16" s="7">
        <v>0</v>
      </c>
    </row>
    <row r="17" spans="1:10" x14ac:dyDescent="0.35">
      <c r="A17" s="6" t="str">
        <v>SUM6900</v>
      </c>
      <c r="B17">
        <f>COUNTIF('Truncated Transaction Data'!A17:A19501,A17)</f>
        <v>6</v>
      </c>
      <c r="C17" s="7">
        <f>SUMIF('Truncated Transaction Data'!A17:A19501,A17,'Truncated Transaction Data'!C17:C19501)</f>
        <v>72</v>
      </c>
      <c r="E17" s="6">
        <f>E16+3000</f>
        <v>43000</v>
      </c>
      <c r="F17" s="7">
        <v>0</v>
      </c>
      <c r="I17" s="6">
        <f>I16+6</f>
        <v>90</v>
      </c>
      <c r="J17" s="7">
        <v>0</v>
      </c>
    </row>
    <row r="18" spans="1:10" x14ac:dyDescent="0.35">
      <c r="A18" s="6" t="str">
        <v>SUM1101</v>
      </c>
      <c r="B18">
        <f>COUNTIF('Truncated Transaction Data'!A18:A19502,A18)</f>
        <v>6</v>
      </c>
      <c r="C18" s="7">
        <f>SUMIF('Truncated Transaction Data'!A18:A19502,A18,'Truncated Transaction Data'!C18:C19502)</f>
        <v>62</v>
      </c>
      <c r="E18" s="6">
        <f>E17+3000</f>
        <v>46000</v>
      </c>
      <c r="F18" s="7">
        <v>0</v>
      </c>
      <c r="I18" s="6">
        <f>I17+6</f>
        <v>96</v>
      </c>
      <c r="J18" s="7">
        <v>1</v>
      </c>
    </row>
    <row r="19" spans="1:10" x14ac:dyDescent="0.35">
      <c r="A19" s="6" t="str">
        <v>SUM8600</v>
      </c>
      <c r="B19">
        <f>COUNTIF('Truncated Transaction Data'!A19:A19503,A19)</f>
        <v>2</v>
      </c>
      <c r="C19" s="7">
        <f>SUMIF('Truncated Transaction Data'!A19:A19503,A19,'Truncated Transaction Data'!C19:C19503)</f>
        <v>30</v>
      </c>
      <c r="E19" s="6">
        <f>E18+3000</f>
        <v>49000</v>
      </c>
      <c r="F19" s="7">
        <v>0</v>
      </c>
      <c r="I19" s="6">
        <f>I18+6</f>
        <v>102</v>
      </c>
      <c r="J19" s="7">
        <v>0</v>
      </c>
    </row>
    <row r="20" spans="1:10" x14ac:dyDescent="0.35">
      <c r="A20" s="6" t="str">
        <v>ES2076L</v>
      </c>
      <c r="B20">
        <f>COUNTIF('Truncated Transaction Data'!A20:A19504,A20)</f>
        <v>4</v>
      </c>
      <c r="C20" s="7">
        <f>SUMIF('Truncated Transaction Data'!A20:A19504,A20,'Truncated Transaction Data'!C20:C19504)</f>
        <v>23</v>
      </c>
      <c r="E20" s="6">
        <f>E19+3000</f>
        <v>52000</v>
      </c>
      <c r="F20" s="7">
        <v>1</v>
      </c>
      <c r="I20" s="6">
        <f>I19+6</f>
        <v>108</v>
      </c>
      <c r="J20" s="7">
        <v>1</v>
      </c>
    </row>
    <row r="21" spans="1:10" x14ac:dyDescent="0.35">
      <c r="A21" s="6" t="str">
        <v>DDK101</v>
      </c>
      <c r="B21">
        <f>COUNTIF('Truncated Transaction Data'!A21:A19505,A21)</f>
        <v>1</v>
      </c>
      <c r="C21" s="7">
        <f>SUMIF('Truncated Transaction Data'!A21:A19505,A21,'Truncated Transaction Data'!C21:C19505)</f>
        <v>1</v>
      </c>
      <c r="E21" s="6">
        <f>E20+3000</f>
        <v>55000</v>
      </c>
      <c r="F21" s="7">
        <v>0</v>
      </c>
      <c r="I21" s="6"/>
      <c r="J21" s="7"/>
    </row>
    <row r="22" spans="1:10" x14ac:dyDescent="0.35">
      <c r="A22" s="6" t="str">
        <v>ES800640</v>
      </c>
      <c r="B22">
        <f>COUNTIF('Truncated Transaction Data'!A22:A19506,A22)</f>
        <v>1</v>
      </c>
      <c r="C22" s="7">
        <f>SUMIF('Truncated Transaction Data'!A22:A19506,A22,'Truncated Transaction Data'!C22:C19506)</f>
        <v>18</v>
      </c>
      <c r="E22" s="6">
        <f>E21+3000</f>
        <v>58000</v>
      </c>
      <c r="F22" s="7">
        <v>1</v>
      </c>
      <c r="I22" s="6"/>
      <c r="J22" s="7"/>
    </row>
    <row r="23" spans="1:10" x14ac:dyDescent="0.35">
      <c r="A23" s="6" t="str">
        <v>SUM1301</v>
      </c>
      <c r="B23">
        <f>COUNTIF('Truncated Transaction Data'!A23:A19507,A23)</f>
        <v>4</v>
      </c>
      <c r="C23" s="7">
        <f>SUMIF('Truncated Transaction Data'!A23:A19507,A23,'Truncated Transaction Data'!C23:C19507)</f>
        <v>52</v>
      </c>
      <c r="E23" s="6"/>
      <c r="F23" s="7">
        <v>0</v>
      </c>
      <c r="I23" s="6"/>
      <c r="J23" s="7"/>
    </row>
    <row r="24" spans="1:10" x14ac:dyDescent="0.35">
      <c r="A24" s="6" t="str">
        <v>SUM1300</v>
      </c>
      <c r="B24">
        <f>COUNTIF('Truncated Transaction Data'!A24:A19508,A24)</f>
        <v>1</v>
      </c>
      <c r="C24" s="7">
        <f>SUMIF('Truncated Transaction Data'!A24:A19508,A24,'Truncated Transaction Data'!C24:C19508)</f>
        <v>13</v>
      </c>
      <c r="E24" s="6"/>
      <c r="F24" s="7"/>
      <c r="I24" s="6"/>
      <c r="J24" s="7"/>
    </row>
    <row r="25" spans="1:10" x14ac:dyDescent="0.35">
      <c r="A25" s="6" t="str">
        <v>DS1218</v>
      </c>
      <c r="B25">
        <f>COUNTIF('Truncated Transaction Data'!A25:A19509,A25)</f>
        <v>1</v>
      </c>
      <c r="C25" s="7">
        <f>SUMIF('Truncated Transaction Data'!A25:A19509,A25,'Truncated Transaction Data'!C25:C19509)</f>
        <v>5</v>
      </c>
      <c r="E25" s="6"/>
      <c r="F25" s="7"/>
      <c r="I25" s="6"/>
      <c r="J25" s="7"/>
    </row>
    <row r="26" spans="1:10" x14ac:dyDescent="0.35">
      <c r="A26" s="6" t="str">
        <v>HL2011S</v>
      </c>
      <c r="B26">
        <f>COUNTIF('Truncated Transaction Data'!A26:A19510,A26)</f>
        <v>55</v>
      </c>
      <c r="C26" s="7">
        <f>SUMIF('Truncated Transaction Data'!A26:A19510,A26,'Truncated Transaction Data'!C26:C19510)</f>
        <v>4368</v>
      </c>
      <c r="E26" s="6"/>
      <c r="F26" s="7"/>
      <c r="I26" s="6"/>
      <c r="J26" s="7"/>
    </row>
    <row r="27" spans="1:10" x14ac:dyDescent="0.35">
      <c r="A27" s="6" t="str">
        <v>ER3974</v>
      </c>
      <c r="B27">
        <f>COUNTIF('Truncated Transaction Data'!A27:A19511,A27)</f>
        <v>23</v>
      </c>
      <c r="C27" s="7">
        <f>SUMIF('Truncated Transaction Data'!A27:A19511,A27,'Truncated Transaction Data'!C27:C19511)</f>
        <v>11900</v>
      </c>
      <c r="E27" s="6"/>
      <c r="F27" s="7"/>
      <c r="I27" s="6"/>
      <c r="J27" s="7"/>
    </row>
    <row r="28" spans="1:10" x14ac:dyDescent="0.35">
      <c r="A28" s="6" t="str">
        <v>ICE400849</v>
      </c>
      <c r="B28">
        <f>COUNTIF('Truncated Transaction Data'!A28:A19512,A28)</f>
        <v>1</v>
      </c>
      <c r="C28" s="7">
        <f>SUMIF('Truncated Transaction Data'!A28:A19512,A28,'Truncated Transaction Data'!C28:C19512)</f>
        <v>2</v>
      </c>
      <c r="E28" s="6"/>
      <c r="F28" s="7"/>
      <c r="I28" s="6"/>
      <c r="J28" s="7"/>
    </row>
    <row r="29" spans="1:10" x14ac:dyDescent="0.35">
      <c r="A29" s="6" t="str">
        <v>EM42</v>
      </c>
      <c r="B29">
        <f>COUNTIF('Truncated Transaction Data'!A29:A19513,A29)</f>
        <v>4</v>
      </c>
      <c r="C29" s="7">
        <f>SUMIF('Truncated Transaction Data'!A29:A19513,A29,'Truncated Transaction Data'!C29:C19513)</f>
        <v>8</v>
      </c>
      <c r="E29" s="6"/>
      <c r="F29" s="7"/>
      <c r="I29" s="6"/>
      <c r="J29" s="7"/>
    </row>
    <row r="30" spans="1:10" x14ac:dyDescent="0.35">
      <c r="A30" s="6" t="str">
        <v>EP115BR</v>
      </c>
      <c r="B30">
        <f>COUNTIF('Truncated Transaction Data'!A30:A19514,A30)</f>
        <v>32</v>
      </c>
      <c r="C30" s="7">
        <f>SUMIF('Truncated Transaction Data'!A30:A19514,A30,'Truncated Transaction Data'!C30:C19514)</f>
        <v>114</v>
      </c>
      <c r="E30" s="6"/>
      <c r="F30" s="7"/>
      <c r="I30" s="6"/>
      <c r="J30" s="7"/>
    </row>
    <row r="31" spans="1:10" x14ac:dyDescent="0.35">
      <c r="A31" s="6" t="str">
        <v>EP114R</v>
      </c>
      <c r="B31">
        <f>COUNTIF('Truncated Transaction Data'!A31:A19515,A31)</f>
        <v>20</v>
      </c>
      <c r="C31" s="7">
        <f>SUMIF('Truncated Transaction Data'!A31:A19515,A31,'Truncated Transaction Data'!C31:C19515)</f>
        <v>40</v>
      </c>
      <c r="E31" s="6"/>
      <c r="F31" s="7"/>
      <c r="I31" s="6"/>
      <c r="J31" s="7"/>
    </row>
    <row r="32" spans="1:10" x14ac:dyDescent="0.35">
      <c r="A32" s="6" t="str">
        <v>EP111BR</v>
      </c>
      <c r="B32">
        <f>COUNTIF('Truncated Transaction Data'!A32:A19516,A32)</f>
        <v>6</v>
      </c>
      <c r="C32" s="7">
        <f>SUMIF('Truncated Transaction Data'!A32:A19516,A32,'Truncated Transaction Data'!C32:C19516)</f>
        <v>7</v>
      </c>
      <c r="E32" s="6"/>
      <c r="F32" s="7"/>
      <c r="I32" s="6"/>
      <c r="J32" s="7"/>
    </row>
    <row r="33" spans="1:10" x14ac:dyDescent="0.35">
      <c r="A33" s="6" t="str">
        <v>EP110R</v>
      </c>
      <c r="B33">
        <f>COUNTIF('Truncated Transaction Data'!A33:A19517,A33)</f>
        <v>32</v>
      </c>
      <c r="C33" s="7">
        <f>SUMIF('Truncated Transaction Data'!A33:A19517,A33,'Truncated Transaction Data'!C33:C19517)</f>
        <v>65</v>
      </c>
      <c r="E33" s="6"/>
      <c r="F33" s="7"/>
      <c r="I33" s="6"/>
      <c r="J33" s="7"/>
    </row>
    <row r="34" spans="1:10" x14ac:dyDescent="0.35">
      <c r="A34" s="6" t="str">
        <v>EP110BR</v>
      </c>
      <c r="B34">
        <f>COUNTIF('Truncated Transaction Data'!A34:A19518,A34)</f>
        <v>17</v>
      </c>
      <c r="C34" s="7">
        <f>SUMIF('Truncated Transaction Data'!A34:A19518,A34,'Truncated Transaction Data'!C34:C19518)</f>
        <v>31</v>
      </c>
      <c r="E34" s="6"/>
      <c r="F34" s="7"/>
      <c r="I34" s="6"/>
      <c r="J34" s="7"/>
    </row>
    <row r="35" spans="1:10" x14ac:dyDescent="0.35">
      <c r="A35" s="6" t="str">
        <v>EP107R</v>
      </c>
      <c r="B35">
        <f>COUNTIF('Truncated Transaction Data'!A35:A19519,A35)</f>
        <v>16</v>
      </c>
      <c r="C35" s="7">
        <f>SUMIF('Truncated Transaction Data'!A35:A19519,A35,'Truncated Transaction Data'!C35:C19519)</f>
        <v>19</v>
      </c>
      <c r="E35" s="6"/>
      <c r="F35" s="7"/>
      <c r="I35" s="6"/>
      <c r="J35" s="7"/>
    </row>
    <row r="36" spans="1:10" x14ac:dyDescent="0.35">
      <c r="A36" s="6" t="str">
        <v>EP106R</v>
      </c>
      <c r="B36">
        <f>COUNTIF('Truncated Transaction Data'!A36:A19520,A36)</f>
        <v>1</v>
      </c>
      <c r="C36" s="7">
        <f>SUMIF('Truncated Transaction Data'!A36:A19520,A36,'Truncated Transaction Data'!C36:C19520)</f>
        <v>2</v>
      </c>
      <c r="E36" s="6"/>
      <c r="F36" s="7"/>
      <c r="I36" s="6"/>
      <c r="J36" s="7"/>
    </row>
    <row r="37" spans="1:10" x14ac:dyDescent="0.35">
      <c r="A37" s="6" t="str">
        <v>EP104R</v>
      </c>
      <c r="B37">
        <f>COUNTIF('Truncated Transaction Data'!A37:A19521,A37)</f>
        <v>7</v>
      </c>
      <c r="C37" s="7">
        <f>SUMIF('Truncated Transaction Data'!A37:A19521,A37,'Truncated Transaction Data'!C37:C19521)</f>
        <v>8</v>
      </c>
      <c r="E37" s="6"/>
      <c r="F37" s="7"/>
      <c r="I37" s="6"/>
      <c r="J37" s="7"/>
    </row>
    <row r="38" spans="1:10" x14ac:dyDescent="0.35">
      <c r="A38" s="6" t="str">
        <v>EP104BR</v>
      </c>
      <c r="B38">
        <f>COUNTIF('Truncated Transaction Data'!A38:A19522,A38)</f>
        <v>42</v>
      </c>
      <c r="C38" s="7">
        <f>SUMIF('Truncated Transaction Data'!A38:A19522,A38,'Truncated Transaction Data'!C38:C19522)</f>
        <v>87</v>
      </c>
      <c r="E38" s="6"/>
      <c r="F38" s="7"/>
      <c r="I38" s="6"/>
      <c r="J38" s="7"/>
    </row>
    <row r="39" spans="1:10" x14ac:dyDescent="0.35">
      <c r="A39" s="6" t="str">
        <v>EP012SS</v>
      </c>
      <c r="B39">
        <f>COUNTIF('Truncated Transaction Data'!A39:A19523,A39)</f>
        <v>6</v>
      </c>
      <c r="C39" s="7">
        <f>SUMIF('Truncated Transaction Data'!A39:A19523,A39,'Truncated Transaction Data'!C39:C19523)</f>
        <v>13</v>
      </c>
      <c r="E39" s="6"/>
      <c r="F39" s="7"/>
      <c r="I39" s="6"/>
      <c r="J39" s="7"/>
    </row>
    <row r="40" spans="1:10" x14ac:dyDescent="0.35">
      <c r="A40" s="6" t="str">
        <v>EP240R</v>
      </c>
      <c r="B40">
        <f>COUNTIF('Truncated Transaction Data'!A40:A19524,A40)</f>
        <v>8</v>
      </c>
      <c r="C40" s="7">
        <f>SUMIF('Truncated Transaction Data'!A40:A19524,A40,'Truncated Transaction Data'!C40:C19524)</f>
        <v>11</v>
      </c>
      <c r="E40" s="6"/>
      <c r="F40" s="7"/>
      <c r="I40" s="6"/>
      <c r="J40" s="7"/>
    </row>
    <row r="41" spans="1:10" x14ac:dyDescent="0.35">
      <c r="A41" s="6" t="str">
        <v>EP252R</v>
      </c>
      <c r="B41">
        <f>COUNTIF('Truncated Transaction Data'!A41:A19525,A41)</f>
        <v>8</v>
      </c>
      <c r="C41" s="7">
        <f>SUMIF('Truncated Transaction Data'!A41:A19525,A41,'Truncated Transaction Data'!C41:C19525)</f>
        <v>10</v>
      </c>
      <c r="E41" s="6"/>
      <c r="F41" s="7"/>
      <c r="I41" s="6"/>
      <c r="J41" s="7"/>
    </row>
    <row r="42" spans="1:10" x14ac:dyDescent="0.35">
      <c r="A42" s="6" t="str">
        <v>PP637T25</v>
      </c>
      <c r="B42">
        <f>COUNTIF('Truncated Transaction Data'!A42:A19526,A42)</f>
        <v>2</v>
      </c>
      <c r="C42" s="7">
        <f>SUMIF('Truncated Transaction Data'!A42:A19526,A42,'Truncated Transaction Data'!C42:C19526)</f>
        <v>50</v>
      </c>
      <c r="E42" s="6"/>
      <c r="F42" s="7"/>
      <c r="I42" s="6"/>
      <c r="J42" s="7"/>
    </row>
    <row r="43" spans="1:10" x14ac:dyDescent="0.35">
      <c r="A43" s="6" t="str">
        <v>EP278R</v>
      </c>
      <c r="B43">
        <f>COUNTIF('Truncated Transaction Data'!A43:A19527,A43)</f>
        <v>5</v>
      </c>
      <c r="C43" s="7">
        <f>SUMIF('Truncated Transaction Data'!A43:A19527,A43,'Truncated Transaction Data'!C43:C19527)</f>
        <v>6</v>
      </c>
      <c r="E43" s="6"/>
      <c r="F43" s="7"/>
      <c r="I43" s="6"/>
      <c r="J43" s="7"/>
    </row>
    <row r="44" spans="1:10" x14ac:dyDescent="0.35">
      <c r="A44" s="6" t="str">
        <v>EP701R</v>
      </c>
      <c r="B44">
        <f>COUNTIF('Truncated Transaction Data'!A44:A19528,A44)</f>
        <v>27</v>
      </c>
      <c r="C44" s="7">
        <f>SUMIF('Truncated Transaction Data'!A44:A19528,A44,'Truncated Transaction Data'!C44:C19528)</f>
        <v>33</v>
      </c>
      <c r="E44" s="6"/>
      <c r="F44" s="7"/>
      <c r="I44" s="6"/>
      <c r="J44" s="7"/>
    </row>
    <row r="45" spans="1:10" x14ac:dyDescent="0.35">
      <c r="A45" s="6" t="str">
        <v>EP701BR</v>
      </c>
      <c r="B45">
        <f>COUNTIF('Truncated Transaction Data'!A45:A19529,A45)</f>
        <v>6</v>
      </c>
      <c r="C45" s="7">
        <f>SUMIF('Truncated Transaction Data'!A45:A19529,A45,'Truncated Transaction Data'!C45:C19529)</f>
        <v>6</v>
      </c>
      <c r="E45" s="6"/>
      <c r="F45" s="7"/>
      <c r="I45" s="6"/>
      <c r="J45" s="7"/>
    </row>
    <row r="46" spans="1:10" x14ac:dyDescent="0.35">
      <c r="A46" s="6" t="str">
        <v>HL7011SWT</v>
      </c>
      <c r="B46">
        <f>COUNTIF('Truncated Transaction Data'!A46:A19530,A46)</f>
        <v>91</v>
      </c>
      <c r="C46" s="7">
        <f>SUMIF('Truncated Transaction Data'!A46:A19530,A46,'Truncated Transaction Data'!C46:C19530)</f>
        <v>3728</v>
      </c>
      <c r="E46" s="6"/>
      <c r="F46" s="7"/>
      <c r="I46" s="6"/>
      <c r="J46" s="7"/>
    </row>
    <row r="47" spans="1:10" x14ac:dyDescent="0.35">
      <c r="A47" s="6" t="str">
        <v>HL7007S</v>
      </c>
      <c r="B47">
        <f>COUNTIF('Truncated Transaction Data'!A47:A19531,A47)</f>
        <v>32</v>
      </c>
      <c r="C47" s="7">
        <f>SUMIF('Truncated Transaction Data'!A47:A19531,A47,'Truncated Transaction Data'!C47:C19531)</f>
        <v>588</v>
      </c>
      <c r="E47" s="6"/>
      <c r="F47" s="7"/>
      <c r="I47" s="6"/>
      <c r="J47" s="7"/>
    </row>
    <row r="48" spans="1:10" x14ac:dyDescent="0.35">
      <c r="A48" s="6" t="str">
        <v>HPV17</v>
      </c>
      <c r="B48">
        <f>COUNTIF('Truncated Transaction Data'!A48:A19532,A48)</f>
        <v>9</v>
      </c>
      <c r="C48" s="7">
        <f>SUMIF('Truncated Transaction Data'!A48:A19532,A48,'Truncated Transaction Data'!C48:C19532)</f>
        <v>96</v>
      </c>
      <c r="E48" s="6"/>
      <c r="F48" s="7"/>
      <c r="I48" s="6"/>
      <c r="J48" s="7"/>
    </row>
    <row r="49" spans="1:10" x14ac:dyDescent="0.35">
      <c r="A49" s="6" t="str">
        <v>HL7017S</v>
      </c>
      <c r="B49">
        <f>COUNTIF('Truncated Transaction Data'!A49:A19533,A49)</f>
        <v>31</v>
      </c>
      <c r="C49" s="7">
        <f>SUMIF('Truncated Transaction Data'!A49:A19533,A49,'Truncated Transaction Data'!C49:C19533)</f>
        <v>1092</v>
      </c>
      <c r="E49" s="6"/>
      <c r="F49" s="7"/>
      <c r="I49" s="6"/>
      <c r="J49" s="7"/>
    </row>
    <row r="50" spans="1:10" x14ac:dyDescent="0.35">
      <c r="A50" s="6" t="str">
        <v>SSR889RS</v>
      </c>
      <c r="B50">
        <f>COUNTIF('Truncated Transaction Data'!A50:A19534,A50)</f>
        <v>20</v>
      </c>
      <c r="C50" s="7">
        <f>SUMIF('Truncated Transaction Data'!A50:A19534,A50,'Truncated Transaction Data'!C50:C19534)</f>
        <v>45</v>
      </c>
      <c r="E50" s="6"/>
      <c r="F50" s="7"/>
      <c r="I50" s="6"/>
      <c r="J50" s="7"/>
    </row>
    <row r="51" spans="1:10" x14ac:dyDescent="0.35">
      <c r="A51" s="6" t="str">
        <v>58673S</v>
      </c>
      <c r="B51">
        <f>COUNTIF('Truncated Transaction Data'!A51:A19535,A51)</f>
        <v>6</v>
      </c>
      <c r="C51" s="7">
        <f>SUMIF('Truncated Transaction Data'!A51:A19535,A51,'Truncated Transaction Data'!C51:C19535)</f>
        <v>72</v>
      </c>
      <c r="E51" s="6"/>
      <c r="F51" s="7"/>
      <c r="I51" s="6"/>
      <c r="J51" s="7"/>
    </row>
    <row r="52" spans="1:10" x14ac:dyDescent="0.35">
      <c r="A52" s="6" t="str">
        <v>51825S</v>
      </c>
      <c r="B52">
        <f>COUNTIF('Truncated Transaction Data'!A52:A19536,A52)</f>
        <v>9</v>
      </c>
      <c r="C52" s="7">
        <f>SUMIF('Truncated Transaction Data'!A52:A19536,A52,'Truncated Transaction Data'!C52:C19536)</f>
        <v>124</v>
      </c>
      <c r="E52" s="6"/>
      <c r="F52" s="7"/>
      <c r="I52" s="6"/>
      <c r="J52" s="7"/>
    </row>
    <row r="53" spans="1:10" x14ac:dyDescent="0.35">
      <c r="A53" s="6" t="str">
        <v>RDS92016</v>
      </c>
      <c r="B53">
        <f>COUNTIF('Truncated Transaction Data'!A53:A19537,A53)</f>
        <v>5</v>
      </c>
      <c r="C53" s="7">
        <f>SUMIF('Truncated Transaction Data'!A53:A19537,A53,'Truncated Transaction Data'!C53:C19537)</f>
        <v>96</v>
      </c>
      <c r="E53" s="6"/>
      <c r="F53" s="7"/>
      <c r="I53" s="6"/>
      <c r="J53" s="7"/>
    </row>
    <row r="54" spans="1:10" x14ac:dyDescent="0.35">
      <c r="A54" s="6" t="str">
        <v>31031S</v>
      </c>
      <c r="B54">
        <f>COUNTIF('Truncated Transaction Data'!A54:A19538,A54)</f>
        <v>8</v>
      </c>
      <c r="C54" s="7">
        <f>SUMIF('Truncated Transaction Data'!A54:A19538,A54,'Truncated Transaction Data'!C54:C19538)</f>
        <v>64</v>
      </c>
      <c r="E54" s="6"/>
      <c r="F54" s="7"/>
      <c r="I54" s="6"/>
      <c r="J54" s="7"/>
    </row>
    <row r="55" spans="1:10" x14ac:dyDescent="0.35">
      <c r="A55" s="6" t="str">
        <v>30648S</v>
      </c>
      <c r="B55">
        <f>COUNTIF('Truncated Transaction Data'!A55:A19539,A55)</f>
        <v>12</v>
      </c>
      <c r="C55" s="7">
        <f>SUMIF('Truncated Transaction Data'!A55:A19539,A55,'Truncated Transaction Data'!C55:C19539)</f>
        <v>156</v>
      </c>
      <c r="E55" s="6"/>
      <c r="F55" s="7"/>
      <c r="I55" s="6"/>
      <c r="J55" s="7"/>
    </row>
    <row r="56" spans="1:10" x14ac:dyDescent="0.35">
      <c r="A56" s="6" t="str">
        <v>EHC613R</v>
      </c>
      <c r="B56">
        <f>COUNTIF('Truncated Transaction Data'!A56:A19540,A56)</f>
        <v>30</v>
      </c>
      <c r="C56" s="7">
        <f>SUMIF('Truncated Transaction Data'!A56:A19540,A56,'Truncated Transaction Data'!C56:C19540)</f>
        <v>63</v>
      </c>
      <c r="E56" s="6"/>
      <c r="F56" s="7"/>
      <c r="I56" s="6"/>
      <c r="J56" s="7"/>
    </row>
    <row r="57" spans="1:10" x14ac:dyDescent="0.35">
      <c r="A57" s="6" t="str">
        <v>EHC555R</v>
      </c>
      <c r="B57">
        <f>COUNTIF('Truncated Transaction Data'!A57:A19541,A57)</f>
        <v>16</v>
      </c>
      <c r="C57" s="7">
        <f>SUMIF('Truncated Transaction Data'!A57:A19541,A57,'Truncated Transaction Data'!C57:C19541)</f>
        <v>59</v>
      </c>
      <c r="E57" s="6"/>
      <c r="F57" s="7"/>
      <c r="I57" s="6"/>
      <c r="J57" s="7"/>
    </row>
    <row r="58" spans="1:10" x14ac:dyDescent="0.35">
      <c r="A58" s="6" t="str">
        <v>R930</v>
      </c>
      <c r="B58">
        <f>COUNTIF('Truncated Transaction Data'!A58:A19542,A58)</f>
        <v>27</v>
      </c>
      <c r="C58" s="7">
        <f>SUMIF('Truncated Transaction Data'!A58:A19542,A58,'Truncated Transaction Data'!C58:C19542)</f>
        <v>277</v>
      </c>
      <c r="E58" s="6"/>
      <c r="F58" s="7"/>
      <c r="I58" s="6"/>
      <c r="J58" s="7"/>
    </row>
    <row r="59" spans="1:10" x14ac:dyDescent="0.35">
      <c r="A59" s="6" t="str">
        <v>RK5542</v>
      </c>
      <c r="B59">
        <f>COUNTIF('Truncated Transaction Data'!A59:A19543,A59)</f>
        <v>1</v>
      </c>
      <c r="C59" s="7">
        <f>SUMIF('Truncated Transaction Data'!A59:A19543,A59,'Truncated Transaction Data'!C59:C19543)</f>
        <v>4</v>
      </c>
      <c r="E59" s="6"/>
      <c r="F59" s="10"/>
      <c r="I59" s="8"/>
      <c r="J59" s="10"/>
    </row>
    <row r="60" spans="1:10" x14ac:dyDescent="0.35">
      <c r="A60" s="6" t="str">
        <v>R813</v>
      </c>
      <c r="B60">
        <f>COUNTIF('Truncated Transaction Data'!A60:A19544,A60)</f>
        <v>1</v>
      </c>
      <c r="C60" s="7">
        <f>SUMIF('Truncated Transaction Data'!A60:A19544,A60,'Truncated Transaction Data'!C60:C19544)</f>
        <v>6</v>
      </c>
    </row>
    <row r="61" spans="1:10" x14ac:dyDescent="0.35">
      <c r="A61" s="6" t="str">
        <v>RK5512</v>
      </c>
      <c r="B61">
        <f>COUNTIF('Truncated Transaction Data'!A61:A19545,A61)</f>
        <v>31</v>
      </c>
      <c r="C61" s="7">
        <f>SUMIF('Truncated Transaction Data'!A61:A19545,A61,'Truncated Transaction Data'!C61:C19545)</f>
        <v>340</v>
      </c>
    </row>
    <row r="62" spans="1:10" x14ac:dyDescent="0.35">
      <c r="A62" s="6" t="str">
        <v>RV1680</v>
      </c>
      <c r="B62">
        <f>COUNTIF('Truncated Transaction Data'!A62:A19546,A62)</f>
        <v>35</v>
      </c>
      <c r="C62" s="7">
        <f>SUMIF('Truncated Transaction Data'!A62:A19546,A62,'Truncated Transaction Data'!C62:C19546)</f>
        <v>12250</v>
      </c>
    </row>
    <row r="63" spans="1:10" x14ac:dyDescent="0.35">
      <c r="A63" s="6" t="str">
        <v>RV3546S</v>
      </c>
      <c r="B63">
        <f>COUNTIF('Truncated Transaction Data'!A63:A19547,A63)</f>
        <v>5</v>
      </c>
      <c r="C63" s="7">
        <f>SUMIF('Truncated Transaction Data'!A63:A19547,A63,'Truncated Transaction Data'!C63:C19547)</f>
        <v>32</v>
      </c>
    </row>
    <row r="64" spans="1:10" x14ac:dyDescent="0.35">
      <c r="A64" s="6" t="str">
        <v>RV3659S</v>
      </c>
      <c r="B64">
        <f>COUNTIF('Truncated Transaction Data'!A64:A19548,A64)</f>
        <v>3</v>
      </c>
      <c r="C64" s="7">
        <f>SUMIF('Truncated Transaction Data'!A64:A19548,A64,'Truncated Transaction Data'!C64:C19548)</f>
        <v>40</v>
      </c>
    </row>
    <row r="65" spans="1:3" x14ac:dyDescent="0.35">
      <c r="A65" s="6" t="str">
        <v>RV3504S</v>
      </c>
      <c r="B65">
        <f>COUNTIF('Truncated Transaction Data'!A65:A19549,A65)</f>
        <v>3</v>
      </c>
      <c r="C65" s="7">
        <f>SUMIF('Truncated Transaction Data'!A65:A19549,A65,'Truncated Transaction Data'!C65:C19549)</f>
        <v>32</v>
      </c>
    </row>
    <row r="66" spans="1:3" x14ac:dyDescent="0.35">
      <c r="A66" s="6" t="str">
        <v>RV9912XS</v>
      </c>
      <c r="B66">
        <f>COUNTIF('Truncated Transaction Data'!A66:A19550,A66)</f>
        <v>17</v>
      </c>
      <c r="C66" s="7">
        <f>SUMIF('Truncated Transaction Data'!A66:A19550,A66,'Truncated Transaction Data'!C66:C19550)</f>
        <v>332</v>
      </c>
    </row>
    <row r="67" spans="1:3" x14ac:dyDescent="0.35">
      <c r="A67" s="6" t="str">
        <v>RV9910XS</v>
      </c>
      <c r="B67">
        <f>COUNTIF('Truncated Transaction Data'!A67:A19551,A67)</f>
        <v>10</v>
      </c>
      <c r="C67" s="7">
        <f>SUMIF('Truncated Transaction Data'!A67:A19551,A67,'Truncated Transaction Data'!C67:C19551)</f>
        <v>108</v>
      </c>
    </row>
    <row r="68" spans="1:3" x14ac:dyDescent="0.35">
      <c r="A68" s="6" t="str">
        <v>RV886S</v>
      </c>
      <c r="B68">
        <f>COUNTIF('Truncated Transaction Data'!A68:A19552,A68)</f>
        <v>2</v>
      </c>
      <c r="C68" s="7">
        <f>SUMIF('Truncated Transaction Data'!A68:A19552,A68,'Truncated Transaction Data'!C68:C19552)</f>
        <v>12</v>
      </c>
    </row>
    <row r="69" spans="1:3" x14ac:dyDescent="0.35">
      <c r="A69" s="6" t="str">
        <v>RV685XS</v>
      </c>
      <c r="B69">
        <f>COUNTIF('Truncated Transaction Data'!A69:A19553,A69)</f>
        <v>23</v>
      </c>
      <c r="C69" s="7">
        <f>SUMIF('Truncated Transaction Data'!A69:A19553,A69,'Truncated Transaction Data'!C69:C19553)</f>
        <v>328</v>
      </c>
    </row>
    <row r="70" spans="1:3" x14ac:dyDescent="0.35">
      <c r="A70" s="6" t="str">
        <v>RV619S</v>
      </c>
      <c r="B70">
        <f>COUNTIF('Truncated Transaction Data'!A70:A19554,A70)</f>
        <v>16</v>
      </c>
      <c r="C70" s="7">
        <f>SUMIF('Truncated Transaction Data'!A70:A19554,A70,'Truncated Transaction Data'!C70:C19554)</f>
        <v>260</v>
      </c>
    </row>
    <row r="71" spans="1:3" x14ac:dyDescent="0.35">
      <c r="A71" s="6" t="str">
        <v>RV611S</v>
      </c>
      <c r="B71">
        <f>COUNTIF('Truncated Transaction Data'!A71:A19555,A71)</f>
        <v>12</v>
      </c>
      <c r="C71" s="7">
        <f>SUMIF('Truncated Transaction Data'!A71:A19555,A71,'Truncated Transaction Data'!C71:C19555)</f>
        <v>192</v>
      </c>
    </row>
    <row r="72" spans="1:3" x14ac:dyDescent="0.35">
      <c r="A72" s="6" t="str">
        <v>58591S</v>
      </c>
      <c r="B72">
        <f>COUNTIF('Truncated Transaction Data'!A72:A19556,A72)</f>
        <v>29</v>
      </c>
      <c r="C72" s="7">
        <f>SUMIF('Truncated Transaction Data'!A72:A19556,A72,'Truncated Transaction Data'!C72:C19556)</f>
        <v>1776</v>
      </c>
    </row>
    <row r="73" spans="1:3" x14ac:dyDescent="0.35">
      <c r="A73" s="6" t="str">
        <v>58729S</v>
      </c>
      <c r="B73">
        <f>COUNTIF('Truncated Transaction Data'!A73:A19557,A73)</f>
        <v>10</v>
      </c>
      <c r="C73" s="7">
        <f>SUMIF('Truncated Transaction Data'!A73:A19557,A73,'Truncated Transaction Data'!C73:C19557)</f>
        <v>120</v>
      </c>
    </row>
    <row r="74" spans="1:3" x14ac:dyDescent="0.35">
      <c r="A74" s="6" t="str">
        <v>R917</v>
      </c>
      <c r="B74">
        <f>COUNTIF('Truncated Transaction Data'!A74:A19558,A74)</f>
        <v>22</v>
      </c>
      <c r="C74" s="7">
        <f>SUMIF('Truncated Transaction Data'!A74:A19558,A74,'Truncated Transaction Data'!C74:C19558)</f>
        <v>309</v>
      </c>
    </row>
    <row r="75" spans="1:3" x14ac:dyDescent="0.35">
      <c r="A75" s="6" t="str">
        <v>PR274S</v>
      </c>
      <c r="B75">
        <f>COUNTIF('Truncated Transaction Data'!A75:A19559,A75)</f>
        <v>26</v>
      </c>
      <c r="C75" s="7">
        <f>SUMIF('Truncated Transaction Data'!A75:A19559,A75,'Truncated Transaction Data'!C75:C19559)</f>
        <v>420</v>
      </c>
    </row>
    <row r="76" spans="1:3" x14ac:dyDescent="0.35">
      <c r="A76" s="6" t="str">
        <v>PR15805S</v>
      </c>
      <c r="B76">
        <f>COUNTIF('Truncated Transaction Data'!A76:A19560,A76)</f>
        <v>3</v>
      </c>
      <c r="C76" s="7">
        <f>SUMIF('Truncated Transaction Data'!A76:A19560,A76,'Truncated Transaction Data'!C76:C19560)</f>
        <v>52</v>
      </c>
    </row>
    <row r="77" spans="1:3" x14ac:dyDescent="0.35">
      <c r="A77" s="6" t="str">
        <v>ICE410840SP</v>
      </c>
      <c r="B77">
        <f>COUNTIF('Truncated Transaction Data'!A77:A19561,A77)</f>
        <v>13</v>
      </c>
      <c r="C77" s="7">
        <f>SUMIF('Truncated Transaction Data'!A77:A19561,A77,'Truncated Transaction Data'!C77:C19561)</f>
        <v>66</v>
      </c>
    </row>
    <row r="78" spans="1:3" x14ac:dyDescent="0.35">
      <c r="A78" s="6" t="str">
        <v>ICE410840</v>
      </c>
      <c r="B78">
        <f>COUNTIF('Truncated Transaction Data'!A78:A19562,A78)</f>
        <v>10</v>
      </c>
      <c r="C78" s="7">
        <f>SUMIF('Truncated Transaction Data'!A78:A19562,A78,'Truncated Transaction Data'!C78:C19562)</f>
        <v>51</v>
      </c>
    </row>
    <row r="79" spans="1:3" x14ac:dyDescent="0.35">
      <c r="A79" s="6" t="str">
        <v>E1705B</v>
      </c>
      <c r="B79">
        <f>COUNTIF('Truncated Transaction Data'!A79:A19563,A79)</f>
        <v>9</v>
      </c>
      <c r="C79" s="7">
        <f>SUMIF('Truncated Transaction Data'!A79:A19563,A79,'Truncated Transaction Data'!C79:C19563)</f>
        <v>52</v>
      </c>
    </row>
    <row r="80" spans="1:3" x14ac:dyDescent="0.35">
      <c r="A80" s="6" t="str">
        <v>I868B</v>
      </c>
      <c r="B80">
        <f>COUNTIF('Truncated Transaction Data'!A80:A19564,A80)</f>
        <v>15</v>
      </c>
      <c r="C80" s="7">
        <f>SUMIF('Truncated Transaction Data'!A80:A19564,A80,'Truncated Transaction Data'!C80:C19564)</f>
        <v>80</v>
      </c>
    </row>
    <row r="81" spans="1:3" x14ac:dyDescent="0.35">
      <c r="A81" s="6" t="str">
        <v>I5001B</v>
      </c>
      <c r="B81">
        <f>COUNTIF('Truncated Transaction Data'!A81:A19565,A81)</f>
        <v>15</v>
      </c>
      <c r="C81" s="7">
        <f>SUMIF('Truncated Transaction Data'!A81:A19565,A81,'Truncated Transaction Data'!C81:C19565)</f>
        <v>154</v>
      </c>
    </row>
    <row r="82" spans="1:3" x14ac:dyDescent="0.35">
      <c r="A82" s="6" t="str">
        <v>I1610B</v>
      </c>
      <c r="B82">
        <f>COUNTIF('Truncated Transaction Data'!A82:A19566,A82)</f>
        <v>5</v>
      </c>
      <c r="C82" s="7">
        <f>SUMIF('Truncated Transaction Data'!A82:A19566,A82,'Truncated Transaction Data'!C82:C19566)</f>
        <v>18</v>
      </c>
    </row>
    <row r="83" spans="1:3" x14ac:dyDescent="0.35">
      <c r="A83" s="6" t="str">
        <v>E2217B</v>
      </c>
      <c r="B83">
        <f>COUNTIF('Truncated Transaction Data'!A83:A19567,A83)</f>
        <v>17</v>
      </c>
      <c r="C83" s="7">
        <f>SUMIF('Truncated Transaction Data'!A83:A19567,A83,'Truncated Transaction Data'!C83:C19567)</f>
        <v>94</v>
      </c>
    </row>
    <row r="84" spans="1:3" x14ac:dyDescent="0.35">
      <c r="A84" s="6" t="str">
        <v>E1371B</v>
      </c>
      <c r="B84">
        <f>COUNTIF('Truncated Transaction Data'!A84:A19568,A84)</f>
        <v>3</v>
      </c>
      <c r="C84" s="7">
        <f>SUMIF('Truncated Transaction Data'!A84:A19568,A84,'Truncated Transaction Data'!C84:C19568)</f>
        <v>12</v>
      </c>
    </row>
    <row r="85" spans="1:3" x14ac:dyDescent="0.35">
      <c r="A85" s="6" t="str">
        <v>I2060B</v>
      </c>
      <c r="B85">
        <f>COUNTIF('Truncated Transaction Data'!A85:A19569,A85)</f>
        <v>9</v>
      </c>
      <c r="C85" s="7">
        <f>SUMIF('Truncated Transaction Data'!A85:A19569,A85,'Truncated Transaction Data'!C85:C19569)</f>
        <v>40</v>
      </c>
    </row>
    <row r="86" spans="1:3" x14ac:dyDescent="0.35">
      <c r="A86" s="6" t="str">
        <v>I3456B</v>
      </c>
      <c r="B86">
        <f>COUNTIF('Truncated Transaction Data'!A86:A19570,A86)</f>
        <v>6</v>
      </c>
      <c r="C86" s="7">
        <f>SUMIF('Truncated Transaction Data'!A86:A19570,A86,'Truncated Transaction Data'!C86:C19570)</f>
        <v>20</v>
      </c>
    </row>
    <row r="87" spans="1:3" x14ac:dyDescent="0.35">
      <c r="A87" s="6" t="str">
        <v>01377EA2</v>
      </c>
      <c r="B87">
        <f>COUNTIF('Truncated Transaction Data'!A87:A19571,A87)</f>
        <v>6</v>
      </c>
      <c r="C87" s="7">
        <f>SUMIF('Truncated Transaction Data'!A87:A19571,A87,'Truncated Transaction Data'!C87:C19571)</f>
        <v>28</v>
      </c>
    </row>
    <row r="88" spans="1:3" x14ac:dyDescent="0.35">
      <c r="A88" s="6" t="str">
        <v>02015EA2</v>
      </c>
      <c r="B88">
        <f>COUNTIF('Truncated Transaction Data'!A88:A19572,A88)</f>
        <v>11</v>
      </c>
      <c r="C88" s="7">
        <f>SUMIF('Truncated Transaction Data'!A88:A19572,A88,'Truncated Transaction Data'!C88:C19572)</f>
        <v>110</v>
      </c>
    </row>
    <row r="89" spans="1:3" x14ac:dyDescent="0.35">
      <c r="A89" s="6" t="str">
        <v>01497SEA2</v>
      </c>
      <c r="B89">
        <f>COUNTIF('Truncated Transaction Data'!A89:A19573,A89)</f>
        <v>1</v>
      </c>
      <c r="C89" s="7">
        <f>SUMIF('Truncated Transaction Data'!A89:A19573,A89,'Truncated Transaction Data'!C89:C19573)</f>
        <v>4</v>
      </c>
    </row>
    <row r="90" spans="1:3" x14ac:dyDescent="0.35">
      <c r="A90" s="6" t="str">
        <v>PR605S</v>
      </c>
      <c r="B90">
        <f>COUNTIF('Truncated Transaction Data'!A90:A19574,A90)</f>
        <v>5</v>
      </c>
      <c r="C90" s="7">
        <f>SUMIF('Truncated Transaction Data'!A90:A19574,A90,'Truncated Transaction Data'!C90:C19574)</f>
        <v>72</v>
      </c>
    </row>
    <row r="91" spans="1:3" x14ac:dyDescent="0.35">
      <c r="A91" s="6" t="str">
        <v>PR321S</v>
      </c>
      <c r="B91">
        <f>COUNTIF('Truncated Transaction Data'!A91:A19575,A91)</f>
        <v>10</v>
      </c>
      <c r="C91" s="7">
        <f>SUMIF('Truncated Transaction Data'!A91:A19575,A91,'Truncated Transaction Data'!C91:C19575)</f>
        <v>256</v>
      </c>
    </row>
    <row r="92" spans="1:3" x14ac:dyDescent="0.35">
      <c r="A92" s="6" t="str">
        <v>PR310S</v>
      </c>
      <c r="B92">
        <f>COUNTIF('Truncated Transaction Data'!A92:A19576,A92)</f>
        <v>43</v>
      </c>
      <c r="C92" s="7">
        <f>SUMIF('Truncated Transaction Data'!A92:A19576,A92,'Truncated Transaction Data'!C92:C19576)</f>
        <v>804</v>
      </c>
    </row>
    <row r="93" spans="1:3" x14ac:dyDescent="0.35">
      <c r="A93" s="6" t="str">
        <v>01664EA2</v>
      </c>
      <c r="B93">
        <f>COUNTIF('Truncated Transaction Data'!A93:A19577,A93)</f>
        <v>14</v>
      </c>
      <c r="C93" s="7">
        <f>SUMIF('Truncated Transaction Data'!A93:A19577,A93,'Truncated Transaction Data'!C93:C19577)</f>
        <v>88</v>
      </c>
    </row>
    <row r="94" spans="1:3" x14ac:dyDescent="0.35">
      <c r="A94" s="6" t="str">
        <v>PR577S</v>
      </c>
      <c r="B94">
        <f>COUNTIF('Truncated Transaction Data'!A94:A19578,A94)</f>
        <v>43</v>
      </c>
      <c r="C94" s="7">
        <f>SUMIF('Truncated Transaction Data'!A94:A19578,A94,'Truncated Transaction Data'!C94:C19578)</f>
        <v>1828</v>
      </c>
    </row>
    <row r="95" spans="1:3" x14ac:dyDescent="0.35">
      <c r="A95" s="6" t="str">
        <v>PR324S</v>
      </c>
      <c r="B95">
        <f>COUNTIF('Truncated Transaction Data'!A95:A19579,A95)</f>
        <v>41</v>
      </c>
      <c r="C95" s="7">
        <f>SUMIF('Truncated Transaction Data'!A95:A19579,A95,'Truncated Transaction Data'!C95:C19579)</f>
        <v>984</v>
      </c>
    </row>
    <row r="96" spans="1:3" x14ac:dyDescent="0.35">
      <c r="A96" s="6" t="str">
        <v>01665EA2</v>
      </c>
      <c r="B96">
        <f>COUNTIF('Truncated Transaction Data'!A96:A19580,A96)</f>
        <v>18</v>
      </c>
      <c r="C96" s="7">
        <f>SUMIF('Truncated Transaction Data'!A96:A19580,A96,'Truncated Transaction Data'!C96:C19580)</f>
        <v>90</v>
      </c>
    </row>
    <row r="97" spans="1:3" x14ac:dyDescent="0.35">
      <c r="A97" s="6" t="str">
        <v>01234EA2</v>
      </c>
      <c r="B97">
        <f>COUNTIF('Truncated Transaction Data'!A97:A19581,A97)</f>
        <v>14</v>
      </c>
      <c r="C97" s="7">
        <f>SUMIF('Truncated Transaction Data'!A97:A19581,A97,'Truncated Transaction Data'!C97:C19581)</f>
        <v>54</v>
      </c>
    </row>
    <row r="98" spans="1:3" x14ac:dyDescent="0.35">
      <c r="A98" s="6" t="str">
        <v>01233EA2</v>
      </c>
      <c r="B98">
        <f>COUNTIF('Truncated Transaction Data'!A98:A19582,A98)</f>
        <v>20</v>
      </c>
      <c r="C98" s="7">
        <f>SUMIF('Truncated Transaction Data'!A98:A19582,A98,'Truncated Transaction Data'!C98:C19582)</f>
        <v>104</v>
      </c>
    </row>
    <row r="99" spans="1:3" x14ac:dyDescent="0.35">
      <c r="A99" s="6" t="str">
        <v>RDS292016</v>
      </c>
      <c r="B99">
        <f>COUNTIF('Truncated Transaction Data'!A99:A19583,A99)</f>
        <v>52</v>
      </c>
      <c r="C99" s="7">
        <f>SUMIF('Truncated Transaction Data'!A99:A19583,A99,'Truncated Transaction Data'!C99:C19583)</f>
        <v>2544</v>
      </c>
    </row>
    <row r="100" spans="1:3" x14ac:dyDescent="0.35">
      <c r="A100" s="6" t="str">
        <v>EP125R</v>
      </c>
      <c r="B100">
        <f>COUNTIF('Truncated Transaction Data'!A100:A19584,A100)</f>
        <v>19</v>
      </c>
      <c r="C100" s="7">
        <f>SUMIF('Truncated Transaction Data'!A100:A19584,A100,'Truncated Transaction Data'!C100:C19584)</f>
        <v>42</v>
      </c>
    </row>
    <row r="101" spans="1:3" x14ac:dyDescent="0.35">
      <c r="A101" s="6" t="str">
        <v>EP113R</v>
      </c>
      <c r="B101">
        <f>COUNTIF('Truncated Transaction Data'!A101:A19585,A101)</f>
        <v>31</v>
      </c>
      <c r="C101" s="7">
        <f>SUMIF('Truncated Transaction Data'!A101:A19585,A101,'Truncated Transaction Data'!C101:C19585)</f>
        <v>57</v>
      </c>
    </row>
    <row r="102" spans="1:3" x14ac:dyDescent="0.35">
      <c r="A102" s="6" t="str">
        <v>E2761B</v>
      </c>
      <c r="B102">
        <f>COUNTIF('Truncated Transaction Data'!A102:A19586,A102)</f>
        <v>3</v>
      </c>
      <c r="C102" s="7">
        <f>SUMIF('Truncated Transaction Data'!A102:A19586,A102,'Truncated Transaction Data'!C102:C19586)</f>
        <v>20</v>
      </c>
    </row>
    <row r="103" spans="1:3" x14ac:dyDescent="0.35">
      <c r="A103" s="6" t="str">
        <v>I408B</v>
      </c>
      <c r="B103">
        <f>COUNTIF('Truncated Transaction Data'!A103:A19587,A103)</f>
        <v>55</v>
      </c>
      <c r="C103" s="7">
        <f>SUMIF('Truncated Transaction Data'!A103:A19587,A103,'Truncated Transaction Data'!C103:C19587)</f>
        <v>684</v>
      </c>
    </row>
    <row r="104" spans="1:3" x14ac:dyDescent="0.35">
      <c r="A104" s="6" t="str">
        <v>HL2083S</v>
      </c>
      <c r="B104">
        <f>COUNTIF('Truncated Transaction Data'!A104:A19588,A104)</f>
        <v>46</v>
      </c>
      <c r="C104" s="7">
        <f>SUMIF('Truncated Transaction Data'!A104:A19588,A104,'Truncated Transaction Data'!C104:C19588)</f>
        <v>1456</v>
      </c>
    </row>
    <row r="105" spans="1:3" x14ac:dyDescent="0.35">
      <c r="A105" s="6" t="str">
        <v>RK504</v>
      </c>
      <c r="B105">
        <f>COUNTIF('Truncated Transaction Data'!A105:A19589,A105)</f>
        <v>27</v>
      </c>
      <c r="C105" s="7">
        <f>SUMIF('Truncated Transaction Data'!A105:A19589,A105,'Truncated Transaction Data'!C105:C19589)</f>
        <v>542</v>
      </c>
    </row>
    <row r="106" spans="1:3" x14ac:dyDescent="0.35">
      <c r="A106" s="6" t="str">
        <v>HL1951S</v>
      </c>
      <c r="B106">
        <f>COUNTIF('Truncated Transaction Data'!A106:A19590,A106)</f>
        <v>23</v>
      </c>
      <c r="C106" s="7">
        <f>SUMIF('Truncated Transaction Data'!A106:A19590,A106,'Truncated Transaction Data'!C106:C19590)</f>
        <v>948</v>
      </c>
    </row>
    <row r="107" spans="1:3" x14ac:dyDescent="0.35">
      <c r="A107" s="6" t="str">
        <v>EP100BR</v>
      </c>
      <c r="B107">
        <f>COUNTIF('Truncated Transaction Data'!A107:A19591,A107)</f>
        <v>42</v>
      </c>
      <c r="C107" s="7">
        <f>SUMIF('Truncated Transaction Data'!A107:A19591,A107,'Truncated Transaction Data'!C107:C19591)</f>
        <v>427</v>
      </c>
    </row>
    <row r="108" spans="1:3" x14ac:dyDescent="0.35">
      <c r="A108" s="6" t="str">
        <v>I5060B</v>
      </c>
      <c r="B108">
        <f>COUNTIF('Truncated Transaction Data'!A108:A19592,A108)</f>
        <v>31</v>
      </c>
      <c r="C108" s="7">
        <f>SUMIF('Truncated Transaction Data'!A108:A19592,A108,'Truncated Transaction Data'!C108:C19592)</f>
        <v>546</v>
      </c>
    </row>
    <row r="109" spans="1:3" x14ac:dyDescent="0.35">
      <c r="A109" s="6" t="str">
        <v>E5059B</v>
      </c>
      <c r="B109">
        <f>COUNTIF('Truncated Transaction Data'!A109:A19593,A109)</f>
        <v>39</v>
      </c>
      <c r="C109" s="7">
        <f>SUMIF('Truncated Transaction Data'!A109:A19593,A109,'Truncated Transaction Data'!C109:C19593)</f>
        <v>462</v>
      </c>
    </row>
    <row r="110" spans="1:3" x14ac:dyDescent="0.35">
      <c r="A110" s="6" t="str">
        <v>E1923B</v>
      </c>
      <c r="B110">
        <f>COUNTIF('Truncated Transaction Data'!A110:A19594,A110)</f>
        <v>61</v>
      </c>
      <c r="C110" s="7">
        <f>SUMIF('Truncated Transaction Data'!A110:A19594,A110,'Truncated Transaction Data'!C110:C19594)</f>
        <v>640</v>
      </c>
    </row>
    <row r="111" spans="1:3" x14ac:dyDescent="0.35">
      <c r="A111" s="6" t="str">
        <v>RV943X</v>
      </c>
      <c r="B111">
        <f>COUNTIF('Truncated Transaction Data'!A111:A19595,A111)</f>
        <v>103</v>
      </c>
      <c r="C111" s="7">
        <f>SUMIF('Truncated Transaction Data'!A111:A19595,A111,'Truncated Transaction Data'!C111:C19595)</f>
        <v>17266</v>
      </c>
    </row>
    <row r="112" spans="1:3" x14ac:dyDescent="0.35">
      <c r="A112" s="6" t="str">
        <v>E327S</v>
      </c>
      <c r="B112">
        <f>COUNTIF('Truncated Transaction Data'!A112:A19596,A112)</f>
        <v>5</v>
      </c>
      <c r="C112" s="7">
        <f>SUMIF('Truncated Transaction Data'!A112:A19596,A112,'Truncated Transaction Data'!C112:C19596)</f>
        <v>5</v>
      </c>
    </row>
    <row r="113" spans="1:3" x14ac:dyDescent="0.35">
      <c r="A113" s="6" t="str">
        <v>E588S</v>
      </c>
      <c r="B113">
        <f>COUNTIF('Truncated Transaction Data'!A113:A19597,A113)</f>
        <v>4</v>
      </c>
      <c r="C113" s="7">
        <f>SUMIF('Truncated Transaction Data'!A113:A19597,A113,'Truncated Transaction Data'!C113:C19597)</f>
        <v>5</v>
      </c>
    </row>
    <row r="114" spans="1:3" x14ac:dyDescent="0.35">
      <c r="A114" s="6" t="str">
        <v>E1575S</v>
      </c>
      <c r="B114">
        <f>COUNTIF('Truncated Transaction Data'!A114:A19598,A114)</f>
        <v>33</v>
      </c>
      <c r="C114" s="7">
        <f>SUMIF('Truncated Transaction Data'!A114:A19598,A114,'Truncated Transaction Data'!C114:C19598)</f>
        <v>82</v>
      </c>
    </row>
    <row r="115" spans="1:3" x14ac:dyDescent="0.35">
      <c r="A115" s="6" t="str">
        <v>E1589S</v>
      </c>
      <c r="B115">
        <f>COUNTIF('Truncated Transaction Data'!A115:A19599,A115)</f>
        <v>29</v>
      </c>
      <c r="C115" s="7">
        <f>SUMIF('Truncated Transaction Data'!A115:A19599,A115,'Truncated Transaction Data'!C115:C19599)</f>
        <v>50</v>
      </c>
    </row>
    <row r="116" spans="1:3" x14ac:dyDescent="0.35">
      <c r="A116" s="6" t="str">
        <v>E963P</v>
      </c>
      <c r="B116">
        <f>COUNTIF('Truncated Transaction Data'!A116:A19600,A116)</f>
        <v>10</v>
      </c>
      <c r="C116" s="7">
        <f>SUMIF('Truncated Transaction Data'!A116:A19600,A116,'Truncated Transaction Data'!C116:C19600)</f>
        <v>17</v>
      </c>
    </row>
    <row r="117" spans="1:3" x14ac:dyDescent="0.35">
      <c r="A117" s="6" t="str">
        <v>E1105P</v>
      </c>
      <c r="B117">
        <f>COUNTIF('Truncated Transaction Data'!A117:A19601,A117)</f>
        <v>13</v>
      </c>
      <c r="C117" s="7">
        <f>SUMIF('Truncated Transaction Data'!A117:A19601,A117,'Truncated Transaction Data'!C117:C19601)</f>
        <v>33</v>
      </c>
    </row>
    <row r="118" spans="1:3" x14ac:dyDescent="0.35">
      <c r="A118" s="6" t="str">
        <v>E1011P</v>
      </c>
      <c r="B118">
        <f>COUNTIF('Truncated Transaction Data'!A118:A19602,A118)</f>
        <v>18</v>
      </c>
      <c r="C118" s="7">
        <f>SUMIF('Truncated Transaction Data'!A118:A19602,A118,'Truncated Transaction Data'!C118:C19602)</f>
        <v>40</v>
      </c>
    </row>
    <row r="119" spans="1:3" x14ac:dyDescent="0.35">
      <c r="A119" s="6" t="str">
        <v>E921P</v>
      </c>
      <c r="B119">
        <f>COUNTIF('Truncated Transaction Data'!A119:A19603,A119)</f>
        <v>47</v>
      </c>
      <c r="C119" s="7">
        <f>SUMIF('Truncated Transaction Data'!A119:A19603,A119,'Truncated Transaction Data'!C119:C19603)</f>
        <v>124</v>
      </c>
    </row>
    <row r="120" spans="1:3" x14ac:dyDescent="0.35">
      <c r="A120" s="6" t="str">
        <v>PL14B25</v>
      </c>
      <c r="B120">
        <f>COUNTIF('Truncated Transaction Data'!A120:A19604,A120)</f>
        <v>1</v>
      </c>
      <c r="C120" s="7">
        <f>SUMIF('Truncated Transaction Data'!A120:A19604,A120,'Truncated Transaction Data'!C120:C19604)</f>
        <v>50</v>
      </c>
    </row>
    <row r="121" spans="1:3" x14ac:dyDescent="0.35">
      <c r="A121" s="6" t="str">
        <v>PLC14525</v>
      </c>
      <c r="B121">
        <f>COUNTIF('Truncated Transaction Data'!A121:A19605,A121)</f>
        <v>9</v>
      </c>
      <c r="C121" s="7">
        <f>SUMIF('Truncated Transaction Data'!A121:A19605,A121,'Truncated Transaction Data'!C121:C19605)</f>
        <v>375</v>
      </c>
    </row>
    <row r="122" spans="1:3" x14ac:dyDescent="0.35">
      <c r="A122" s="6" t="str">
        <v>PP568100</v>
      </c>
      <c r="B122">
        <f>COUNTIF('Truncated Transaction Data'!A122:A19606,A122)</f>
        <v>6</v>
      </c>
      <c r="C122" s="7">
        <f>SUMIF('Truncated Transaction Data'!A122:A19606,A122,'Truncated Transaction Data'!C122:C19606)</f>
        <v>600</v>
      </c>
    </row>
    <row r="123" spans="1:3" x14ac:dyDescent="0.35">
      <c r="A123" s="6" t="str">
        <v>PP56025</v>
      </c>
      <c r="B123">
        <f>COUNTIF('Truncated Transaction Data'!A123:A19607,A123)</f>
        <v>1</v>
      </c>
      <c r="C123" s="7">
        <f>SUMIF('Truncated Transaction Data'!A123:A19607,A123,'Truncated Transaction Data'!C123:C19607)</f>
        <v>25</v>
      </c>
    </row>
    <row r="124" spans="1:3" x14ac:dyDescent="0.35">
      <c r="A124" s="6" t="str">
        <v>PP567100</v>
      </c>
      <c r="B124">
        <f>COUNTIF('Truncated Transaction Data'!A124:A19608,A124)</f>
        <v>14</v>
      </c>
      <c r="C124" s="7">
        <f>SUMIF('Truncated Transaction Data'!A124:A19608,A124,'Truncated Transaction Data'!C124:C19608)</f>
        <v>2100</v>
      </c>
    </row>
    <row r="125" spans="1:3" x14ac:dyDescent="0.35">
      <c r="A125" s="6" t="str">
        <v>PR638S</v>
      </c>
      <c r="B125">
        <f>COUNTIF('Truncated Transaction Data'!A125:A19609,A125)</f>
        <v>4</v>
      </c>
      <c r="C125" s="7">
        <f>SUMIF('Truncated Transaction Data'!A125:A19609,A125,'Truncated Transaction Data'!C125:C19609)</f>
        <v>40</v>
      </c>
    </row>
    <row r="126" spans="1:3" x14ac:dyDescent="0.35">
      <c r="A126" s="6" t="str">
        <v>EP124R</v>
      </c>
      <c r="B126">
        <f>COUNTIF('Truncated Transaction Data'!A126:A19610,A126)</f>
        <v>16</v>
      </c>
      <c r="C126" s="7">
        <f>SUMIF('Truncated Transaction Data'!A126:A19610,A126,'Truncated Transaction Data'!C126:C19610)</f>
        <v>37</v>
      </c>
    </row>
    <row r="127" spans="1:3" x14ac:dyDescent="0.35">
      <c r="A127" s="6" t="str">
        <v>PR281S</v>
      </c>
      <c r="B127">
        <f>COUNTIF('Truncated Transaction Data'!A127:A19611,A127)</f>
        <v>38</v>
      </c>
      <c r="C127" s="7">
        <f>SUMIF('Truncated Transaction Data'!A127:A19611,A127,'Truncated Transaction Data'!C127:C19611)</f>
        <v>836</v>
      </c>
    </row>
    <row r="128" spans="1:3" x14ac:dyDescent="0.35">
      <c r="A128" s="6" t="str">
        <v>E575S</v>
      </c>
      <c r="B128">
        <f>COUNTIF('Truncated Transaction Data'!A128:A19612,A128)</f>
        <v>10</v>
      </c>
      <c r="C128" s="7">
        <f>SUMIF('Truncated Transaction Data'!A128:A19612,A128,'Truncated Transaction Data'!C128:C19612)</f>
        <v>12</v>
      </c>
    </row>
    <row r="129" spans="1:3" x14ac:dyDescent="0.35">
      <c r="A129" s="6" t="str">
        <v>E992P</v>
      </c>
      <c r="B129">
        <f>COUNTIF('Truncated Transaction Data'!A129:A19613,A129)</f>
        <v>8</v>
      </c>
      <c r="C129" s="7">
        <f>SUMIF('Truncated Transaction Data'!A129:A19613,A129,'Truncated Transaction Data'!C129:C19613)</f>
        <v>16</v>
      </c>
    </row>
    <row r="130" spans="1:3" x14ac:dyDescent="0.35">
      <c r="A130" s="6" t="str">
        <v>E1019P</v>
      </c>
      <c r="B130">
        <f>COUNTIF('Truncated Transaction Data'!A130:A19614,A130)</f>
        <v>25</v>
      </c>
      <c r="C130" s="7">
        <f>SUMIF('Truncated Transaction Data'!A130:A19614,A130,'Truncated Transaction Data'!C130:C19614)</f>
        <v>73</v>
      </c>
    </row>
    <row r="131" spans="1:3" x14ac:dyDescent="0.35">
      <c r="A131" s="6" t="str">
        <v>E953P</v>
      </c>
      <c r="B131">
        <f>COUNTIF('Truncated Transaction Data'!A131:A19615,A131)</f>
        <v>14</v>
      </c>
      <c r="C131" s="7">
        <f>SUMIF('Truncated Transaction Data'!A131:A19615,A131,'Truncated Transaction Data'!C131:C19615)</f>
        <v>34</v>
      </c>
    </row>
    <row r="132" spans="1:3" x14ac:dyDescent="0.35">
      <c r="A132" s="6" t="str">
        <v>I5250B</v>
      </c>
      <c r="B132">
        <f>COUNTIF('Truncated Transaction Data'!A132:A19616,A132)</f>
        <v>27</v>
      </c>
      <c r="C132" s="7">
        <f>SUMIF('Truncated Transaction Data'!A132:A19616,A132,'Truncated Transaction Data'!C132:C19616)</f>
        <v>192</v>
      </c>
    </row>
    <row r="133" spans="1:3" x14ac:dyDescent="0.35">
      <c r="A133" s="6" t="str">
        <v>PR308S</v>
      </c>
      <c r="B133">
        <f>COUNTIF('Truncated Transaction Data'!A133:A19617,A133)</f>
        <v>3</v>
      </c>
      <c r="C133" s="7">
        <f>SUMIF('Truncated Transaction Data'!A133:A19617,A133,'Truncated Transaction Data'!C133:C19617)</f>
        <v>40</v>
      </c>
    </row>
    <row r="134" spans="1:3" x14ac:dyDescent="0.35">
      <c r="A134" s="6" t="str">
        <v>GP108</v>
      </c>
      <c r="B134">
        <f>COUNTIF('Truncated Transaction Data'!A134:A19618,A134)</f>
        <v>4</v>
      </c>
      <c r="C134" s="7">
        <f>SUMIF('Truncated Transaction Data'!A134:A19618,A134,'Truncated Transaction Data'!C134:C19618)</f>
        <v>650</v>
      </c>
    </row>
    <row r="135" spans="1:3" x14ac:dyDescent="0.35">
      <c r="A135" s="6" t="str">
        <v>RM1731100</v>
      </c>
      <c r="B135">
        <f>COUNTIF('Truncated Transaction Data'!A135:A19619,A135)</f>
        <v>30</v>
      </c>
      <c r="C135" s="7">
        <f>SUMIF('Truncated Transaction Data'!A135:A19619,A135,'Truncated Transaction Data'!C135:C19619)</f>
        <v>37800</v>
      </c>
    </row>
    <row r="136" spans="1:3" x14ac:dyDescent="0.35">
      <c r="A136" s="6" t="str">
        <v>EPG225500</v>
      </c>
      <c r="B136">
        <f>COUNTIF('Truncated Transaction Data'!A136:A19620,A136)</f>
        <v>5</v>
      </c>
      <c r="C136" s="7">
        <f>SUMIF('Truncated Transaction Data'!A136:A19620,A136,'Truncated Transaction Data'!C136:C19620)</f>
        <v>6000</v>
      </c>
    </row>
    <row r="137" spans="1:3" x14ac:dyDescent="0.35">
      <c r="A137" s="6" t="str">
        <v>RV9902ZK</v>
      </c>
      <c r="B137">
        <f>COUNTIF('Truncated Transaction Data'!A137:A19621,A137)</f>
        <v>3</v>
      </c>
      <c r="C137" s="7">
        <f>SUMIF('Truncated Transaction Data'!A137:A19621,A137,'Truncated Transaction Data'!C137:C19621)</f>
        <v>20</v>
      </c>
    </row>
    <row r="138" spans="1:3" x14ac:dyDescent="0.35">
      <c r="A138" s="6" t="str">
        <v>RV3510</v>
      </c>
      <c r="B138">
        <f>COUNTIF('Truncated Transaction Data'!A138:A19622,A138)</f>
        <v>8</v>
      </c>
      <c r="C138" s="7">
        <f>SUMIF('Truncated Transaction Data'!A138:A19622,A138,'Truncated Transaction Data'!C138:C19622)</f>
        <v>650</v>
      </c>
    </row>
    <row r="139" spans="1:3" x14ac:dyDescent="0.35">
      <c r="A139" s="6" t="str">
        <v>RV864X</v>
      </c>
      <c r="B139">
        <f>COUNTIF('Truncated Transaction Data'!A139:A19623,A139)</f>
        <v>11</v>
      </c>
      <c r="C139" s="7">
        <f>SUMIF('Truncated Transaction Data'!A139:A19623,A139,'Truncated Transaction Data'!C139:C19623)</f>
        <v>850</v>
      </c>
    </row>
    <row r="140" spans="1:3" x14ac:dyDescent="0.35">
      <c r="A140" s="6" t="str">
        <v>TC3028</v>
      </c>
      <c r="B140">
        <f>COUNTIF('Truncated Transaction Data'!A140:A19624,A140)</f>
        <v>11</v>
      </c>
      <c r="C140" s="7">
        <f>SUMIF('Truncated Transaction Data'!A140:A19624,A140,'Truncated Transaction Data'!C140:C19624)</f>
        <v>25</v>
      </c>
    </row>
    <row r="141" spans="1:3" x14ac:dyDescent="0.35">
      <c r="A141" s="6" t="str">
        <v>TC3057</v>
      </c>
      <c r="B141">
        <f>COUNTIF('Truncated Transaction Data'!A141:A19625,A141)</f>
        <v>17</v>
      </c>
      <c r="C141" s="7">
        <f>SUMIF('Truncated Transaction Data'!A141:A19625,A141,'Truncated Transaction Data'!C141:C19625)</f>
        <v>42</v>
      </c>
    </row>
    <row r="142" spans="1:3" x14ac:dyDescent="0.35">
      <c r="A142" s="6" t="str">
        <v>TC3225</v>
      </c>
      <c r="B142">
        <f>COUNTIF('Truncated Transaction Data'!A142:A19626,A142)</f>
        <v>8</v>
      </c>
      <c r="C142" s="7">
        <f>SUMIF('Truncated Transaction Data'!A142:A19626,A142,'Truncated Transaction Data'!C142:C19626)</f>
        <v>39</v>
      </c>
    </row>
    <row r="143" spans="1:3" x14ac:dyDescent="0.35">
      <c r="A143" s="6" t="str">
        <v>TC3086</v>
      </c>
      <c r="B143">
        <f>COUNTIF('Truncated Transaction Data'!A143:A19627,A143)</f>
        <v>8</v>
      </c>
      <c r="C143" s="7">
        <f>SUMIF('Truncated Transaction Data'!A143:A19627,A143,'Truncated Transaction Data'!C143:C19627)</f>
        <v>25</v>
      </c>
    </row>
    <row r="144" spans="1:3" x14ac:dyDescent="0.35">
      <c r="A144" s="6" t="str">
        <v>PR339</v>
      </c>
      <c r="B144">
        <f>COUNTIF('Truncated Transaction Data'!A144:A19628,A144)</f>
        <v>7</v>
      </c>
      <c r="C144" s="7">
        <f>SUMIF('Truncated Transaction Data'!A144:A19628,A144,'Truncated Transaction Data'!C144:C19628)</f>
        <v>1500</v>
      </c>
    </row>
    <row r="145" spans="1:3" x14ac:dyDescent="0.35">
      <c r="A145" s="6" t="str">
        <v>PR639</v>
      </c>
      <c r="B145">
        <f>COUNTIF('Truncated Transaction Data'!A145:A19629,A145)</f>
        <v>5</v>
      </c>
      <c r="C145" s="7">
        <f>SUMIF('Truncated Transaction Data'!A145:A19629,A145,'Truncated Transaction Data'!C145:C19629)</f>
        <v>2100</v>
      </c>
    </row>
    <row r="146" spans="1:3" x14ac:dyDescent="0.35">
      <c r="A146" s="6" t="str">
        <v>PR499</v>
      </c>
      <c r="B146">
        <f>COUNTIF('Truncated Transaction Data'!A146:A19630,A146)</f>
        <v>7</v>
      </c>
      <c r="C146" s="7">
        <f>SUMIF('Truncated Transaction Data'!A146:A19630,A146,'Truncated Transaction Data'!C146:C19630)</f>
        <v>2000</v>
      </c>
    </row>
    <row r="147" spans="1:3" x14ac:dyDescent="0.35">
      <c r="A147" s="6" t="str">
        <v>PR381S</v>
      </c>
      <c r="B147">
        <f>COUNTIF('Truncated Transaction Data'!A147:A19631,A147)</f>
        <v>2</v>
      </c>
      <c r="C147" s="7">
        <f>SUMIF('Truncated Transaction Data'!A147:A19631,A147,'Truncated Transaction Data'!C147:C19631)</f>
        <v>36</v>
      </c>
    </row>
    <row r="148" spans="1:3" x14ac:dyDescent="0.35">
      <c r="A148" s="6" t="str">
        <v>PR638</v>
      </c>
      <c r="B148">
        <f>COUNTIF('Truncated Transaction Data'!A148:A19632,A148)</f>
        <v>9</v>
      </c>
      <c r="C148" s="7">
        <f>SUMIF('Truncated Transaction Data'!A148:A19632,A148,'Truncated Transaction Data'!C148:C19632)</f>
        <v>2400</v>
      </c>
    </row>
    <row r="149" spans="1:3" x14ac:dyDescent="0.35">
      <c r="A149" s="6" t="str">
        <v>EM176</v>
      </c>
      <c r="B149">
        <f>COUNTIF('Truncated Transaction Data'!A149:A19633,A149)</f>
        <v>16</v>
      </c>
      <c r="C149" s="7">
        <f>SUMIF('Truncated Transaction Data'!A149:A19633,A149,'Truncated Transaction Data'!C149:C19633)</f>
        <v>102</v>
      </c>
    </row>
    <row r="150" spans="1:3" x14ac:dyDescent="0.35">
      <c r="A150" s="6" t="str">
        <v>I2602B</v>
      </c>
      <c r="B150">
        <f>COUNTIF('Truncated Transaction Data'!A150:A19634,A150)</f>
        <v>11</v>
      </c>
      <c r="C150" s="7">
        <f>SUMIF('Truncated Transaction Data'!A150:A19634,A150,'Truncated Transaction Data'!C150:C19634)</f>
        <v>60</v>
      </c>
    </row>
    <row r="151" spans="1:3" x14ac:dyDescent="0.35">
      <c r="A151" s="6" t="str">
        <v>E1657S</v>
      </c>
      <c r="B151">
        <f>COUNTIF('Truncated Transaction Data'!A151:A19635,A151)</f>
        <v>4</v>
      </c>
      <c r="C151" s="7">
        <f>SUMIF('Truncated Transaction Data'!A151:A19635,A151,'Truncated Transaction Data'!C151:C19635)</f>
        <v>5</v>
      </c>
    </row>
    <row r="152" spans="1:3" x14ac:dyDescent="0.35">
      <c r="A152" s="6" t="str">
        <v>E737S</v>
      </c>
      <c r="B152">
        <f>COUNTIF('Truncated Transaction Data'!A152:A19636,A152)</f>
        <v>3</v>
      </c>
      <c r="C152" s="7">
        <f>SUMIF('Truncated Transaction Data'!A152:A19636,A152,'Truncated Transaction Data'!C152:C19636)</f>
        <v>3</v>
      </c>
    </row>
    <row r="153" spans="1:3" x14ac:dyDescent="0.35">
      <c r="A153" s="6" t="str">
        <v>E750S</v>
      </c>
      <c r="B153">
        <f>COUNTIF('Truncated Transaction Data'!A153:A19637,A153)</f>
        <v>4</v>
      </c>
      <c r="C153" s="7">
        <f>SUMIF('Truncated Transaction Data'!A153:A19637,A153,'Truncated Transaction Data'!C153:C19637)</f>
        <v>10</v>
      </c>
    </row>
    <row r="154" spans="1:3" x14ac:dyDescent="0.35">
      <c r="A154" s="6" t="str">
        <v>E1576S</v>
      </c>
      <c r="B154">
        <f>COUNTIF('Truncated Transaction Data'!A154:A19638,A154)</f>
        <v>28</v>
      </c>
      <c r="C154" s="7">
        <f>SUMIF('Truncated Transaction Data'!A154:A19638,A154,'Truncated Transaction Data'!C154:C19638)</f>
        <v>55</v>
      </c>
    </row>
    <row r="155" spans="1:3" x14ac:dyDescent="0.35">
      <c r="A155" s="6" t="str">
        <v>E787S</v>
      </c>
      <c r="B155">
        <f>COUNTIF('Truncated Transaction Data'!A155:A19639,A155)</f>
        <v>16</v>
      </c>
      <c r="C155" s="7">
        <f>SUMIF('Truncated Transaction Data'!A155:A19639,A155,'Truncated Transaction Data'!C155:C19639)</f>
        <v>22</v>
      </c>
    </row>
    <row r="156" spans="1:3" x14ac:dyDescent="0.35">
      <c r="A156" s="6" t="str">
        <v>S834T</v>
      </c>
      <c r="B156">
        <f>COUNTIF('Truncated Transaction Data'!A156:A19640,A156)</f>
        <v>2</v>
      </c>
      <c r="C156" s="7">
        <f>SUMIF('Truncated Transaction Data'!A156:A19640,A156,'Truncated Transaction Data'!C156:C19640)</f>
        <v>3</v>
      </c>
    </row>
    <row r="157" spans="1:3" x14ac:dyDescent="0.35">
      <c r="A157" s="6" t="str">
        <v>PR335AS</v>
      </c>
      <c r="B157">
        <f>COUNTIF('Truncated Transaction Data'!A157:A19641,A157)</f>
        <v>4</v>
      </c>
      <c r="C157" s="7">
        <f>SUMIF('Truncated Transaction Data'!A157:A19641,A157,'Truncated Transaction Data'!C157:C19641)</f>
        <v>40</v>
      </c>
    </row>
    <row r="158" spans="1:3" x14ac:dyDescent="0.35">
      <c r="A158" s="6" t="str">
        <v>PR337S</v>
      </c>
      <c r="B158">
        <f>COUNTIF('Truncated Transaction Data'!A158:A19642,A158)</f>
        <v>4</v>
      </c>
      <c r="C158" s="7">
        <f>SUMIF('Truncated Transaction Data'!A158:A19642,A158,'Truncated Transaction Data'!C158:C19642)</f>
        <v>80</v>
      </c>
    </row>
    <row r="159" spans="1:3" x14ac:dyDescent="0.35">
      <c r="A159" s="6" t="str">
        <v>PR311S</v>
      </c>
      <c r="B159">
        <f>COUNTIF('Truncated Transaction Data'!A159:A19643,A159)</f>
        <v>31</v>
      </c>
      <c r="C159" s="7">
        <f>SUMIF('Truncated Transaction Data'!A159:A19643,A159,'Truncated Transaction Data'!C159:C19643)</f>
        <v>612</v>
      </c>
    </row>
    <row r="160" spans="1:3" x14ac:dyDescent="0.35">
      <c r="A160" s="6" t="str">
        <v>SS3145</v>
      </c>
      <c r="B160">
        <f>COUNTIF('Truncated Transaction Data'!A160:A19644,A160)</f>
        <v>9</v>
      </c>
      <c r="C160" s="7">
        <f>SUMIF('Truncated Transaction Data'!A160:A19644,A160,'Truncated Transaction Data'!C160:C19644)</f>
        <v>20</v>
      </c>
    </row>
    <row r="161" spans="1:3" x14ac:dyDescent="0.35">
      <c r="A161" s="6" t="str">
        <v>PR434</v>
      </c>
      <c r="B161">
        <f>COUNTIF('Truncated Transaction Data'!A161:A19645,A161)</f>
        <v>9</v>
      </c>
      <c r="C161" s="7">
        <f>SUMIF('Truncated Transaction Data'!A161:A19645,A161,'Truncated Transaction Data'!C161:C19645)</f>
        <v>1600</v>
      </c>
    </row>
    <row r="162" spans="1:3" x14ac:dyDescent="0.35">
      <c r="A162" s="6" t="str">
        <v>PR462</v>
      </c>
      <c r="B162">
        <f>COUNTIF('Truncated Transaction Data'!A162:A19646,A162)</f>
        <v>8</v>
      </c>
      <c r="C162" s="7">
        <f>SUMIF('Truncated Transaction Data'!A162:A19646,A162,'Truncated Transaction Data'!C162:C19646)</f>
        <v>2900</v>
      </c>
    </row>
    <row r="163" spans="1:3" x14ac:dyDescent="0.35">
      <c r="A163" s="6" t="str">
        <v>SS3100</v>
      </c>
      <c r="B163">
        <f>COUNTIF('Truncated Transaction Data'!A163:A19647,A163)</f>
        <v>14</v>
      </c>
      <c r="C163" s="7">
        <f>SUMIF('Truncated Transaction Data'!A163:A19647,A163,'Truncated Transaction Data'!C163:C19647)</f>
        <v>36</v>
      </c>
    </row>
    <row r="164" spans="1:3" x14ac:dyDescent="0.35">
      <c r="A164" s="6" t="str">
        <v>PR373</v>
      </c>
      <c r="B164">
        <f>COUNTIF('Truncated Transaction Data'!A164:A19648,A164)</f>
        <v>40</v>
      </c>
      <c r="C164" s="7">
        <f>SUMIF('Truncated Transaction Data'!A164:A19648,A164,'Truncated Transaction Data'!C164:C19648)</f>
        <v>17900</v>
      </c>
    </row>
    <row r="165" spans="1:3" x14ac:dyDescent="0.35">
      <c r="A165" s="6" t="str">
        <v>RV1278</v>
      </c>
      <c r="B165">
        <f>COUNTIF('Truncated Transaction Data'!A165:A19649,A165)</f>
        <v>34</v>
      </c>
      <c r="C165" s="7">
        <f>SUMIF('Truncated Transaction Data'!A165:A19649,A165,'Truncated Transaction Data'!C165:C19649)</f>
        <v>11950</v>
      </c>
    </row>
    <row r="166" spans="1:3" x14ac:dyDescent="0.35">
      <c r="A166" s="6" t="str">
        <v>E1840P</v>
      </c>
      <c r="B166">
        <f>COUNTIF('Truncated Transaction Data'!A166:A19650,A166)</f>
        <v>75</v>
      </c>
      <c r="C166" s="7">
        <f>SUMIF('Truncated Transaction Data'!A166:A19650,A166,'Truncated Transaction Data'!C166:C19650)</f>
        <v>484</v>
      </c>
    </row>
    <row r="167" spans="1:3" x14ac:dyDescent="0.35">
      <c r="A167" s="6" t="str">
        <v>E415S</v>
      </c>
      <c r="B167">
        <f>COUNTIF('Truncated Transaction Data'!A167:A19651,A167)</f>
        <v>18</v>
      </c>
      <c r="C167" s="7">
        <f>SUMIF('Truncated Transaction Data'!A167:A19651,A167,'Truncated Transaction Data'!C167:C19651)</f>
        <v>22</v>
      </c>
    </row>
    <row r="168" spans="1:3" x14ac:dyDescent="0.35">
      <c r="A168" s="6" t="str">
        <v>E951P</v>
      </c>
      <c r="B168">
        <f>COUNTIF('Truncated Transaction Data'!A168:A19652,A168)</f>
        <v>28</v>
      </c>
      <c r="C168" s="7">
        <f>SUMIF('Truncated Transaction Data'!A168:A19652,A168,'Truncated Transaction Data'!C168:C19652)</f>
        <v>61</v>
      </c>
    </row>
    <row r="169" spans="1:3" x14ac:dyDescent="0.35">
      <c r="A169" s="6" t="str">
        <v>E1067P</v>
      </c>
      <c r="B169">
        <f>COUNTIF('Truncated Transaction Data'!A169:A19653,A169)</f>
        <v>21</v>
      </c>
      <c r="C169" s="7">
        <f>SUMIF('Truncated Transaction Data'!A169:A19653,A169,'Truncated Transaction Data'!C169:C19653)</f>
        <v>59</v>
      </c>
    </row>
    <row r="170" spans="1:3" x14ac:dyDescent="0.35">
      <c r="A170" s="6" t="str">
        <v>E922P</v>
      </c>
      <c r="B170">
        <f>COUNTIF('Truncated Transaction Data'!A170:A19654,A170)</f>
        <v>12</v>
      </c>
      <c r="C170" s="7">
        <f>SUMIF('Truncated Transaction Data'!A170:A19654,A170,'Truncated Transaction Data'!C170:C19654)</f>
        <v>44</v>
      </c>
    </row>
    <row r="171" spans="1:3" x14ac:dyDescent="0.35">
      <c r="A171" s="6" t="str">
        <v>E1250P</v>
      </c>
      <c r="B171">
        <f>COUNTIF('Truncated Transaction Data'!A171:A19655,A171)</f>
        <v>17</v>
      </c>
      <c r="C171" s="7">
        <f>SUMIF('Truncated Transaction Data'!A171:A19655,A171,'Truncated Transaction Data'!C171:C19655)</f>
        <v>37</v>
      </c>
    </row>
    <row r="172" spans="1:3" x14ac:dyDescent="0.35">
      <c r="A172" s="6" t="str">
        <v>PR684</v>
      </c>
      <c r="B172">
        <f>COUNTIF('Truncated Transaction Data'!A172:A19656,A172)</f>
        <v>1</v>
      </c>
      <c r="C172" s="7">
        <f>SUMIF('Truncated Transaction Data'!A172:A19656,A172,'Truncated Transaction Data'!C172:C19656)</f>
        <v>600</v>
      </c>
    </row>
    <row r="173" spans="1:3" x14ac:dyDescent="0.35">
      <c r="A173" s="6" t="str">
        <v>PLC20625</v>
      </c>
      <c r="B173">
        <f>COUNTIF('Truncated Transaction Data'!A173:A19657,A173)</f>
        <v>5</v>
      </c>
      <c r="C173" s="7">
        <f>SUMIF('Truncated Transaction Data'!A173:A19657,A173,'Truncated Transaction Data'!C173:C19657)</f>
        <v>175</v>
      </c>
    </row>
    <row r="174" spans="1:3" x14ac:dyDescent="0.35">
      <c r="A174" s="6" t="str">
        <v>RK410</v>
      </c>
      <c r="B174">
        <f>COUNTIF('Truncated Transaction Data'!A174:A19658,A174)</f>
        <v>9</v>
      </c>
      <c r="C174" s="7">
        <f>SUMIF('Truncated Transaction Data'!A174:A19658,A174,'Truncated Transaction Data'!C174:C19658)</f>
        <v>87</v>
      </c>
    </row>
    <row r="175" spans="1:3" x14ac:dyDescent="0.35">
      <c r="A175" s="6" t="str">
        <v>PR434S</v>
      </c>
      <c r="B175">
        <f>COUNTIF('Truncated Transaction Data'!A175:A19659,A175)</f>
        <v>11</v>
      </c>
      <c r="C175" s="7">
        <f>SUMIF('Truncated Transaction Data'!A175:A19659,A175,'Truncated Transaction Data'!C175:C19659)</f>
        <v>184</v>
      </c>
    </row>
    <row r="176" spans="1:3" x14ac:dyDescent="0.35">
      <c r="A176" s="6" t="str">
        <v>E1159P</v>
      </c>
      <c r="B176">
        <f>COUNTIF('Truncated Transaction Data'!A176:A19660,A176)</f>
        <v>8</v>
      </c>
      <c r="C176" s="7">
        <f>SUMIF('Truncated Transaction Data'!A176:A19660,A176,'Truncated Transaction Data'!C176:C19660)</f>
        <v>9</v>
      </c>
    </row>
    <row r="177" spans="1:3" x14ac:dyDescent="0.35">
      <c r="A177" s="6" t="str">
        <v>E1243P</v>
      </c>
      <c r="B177">
        <f>COUNTIF('Truncated Transaction Data'!A177:A19661,A177)</f>
        <v>1</v>
      </c>
      <c r="C177" s="7">
        <f>SUMIF('Truncated Transaction Data'!A177:A19661,A177,'Truncated Transaction Data'!C177:C19661)</f>
        <v>1</v>
      </c>
    </row>
    <row r="178" spans="1:3" x14ac:dyDescent="0.35">
      <c r="A178" s="6" t="str">
        <v>E966P</v>
      </c>
      <c r="B178">
        <f>COUNTIF('Truncated Transaction Data'!A178:A19662,A178)</f>
        <v>17</v>
      </c>
      <c r="C178" s="7">
        <f>SUMIF('Truncated Transaction Data'!A178:A19662,A178,'Truncated Transaction Data'!C178:C19662)</f>
        <v>36</v>
      </c>
    </row>
    <row r="179" spans="1:3" x14ac:dyDescent="0.35">
      <c r="A179" s="6" t="str">
        <v>E931P</v>
      </c>
      <c r="B179">
        <f>COUNTIF('Truncated Transaction Data'!A179:A19663,A179)</f>
        <v>4</v>
      </c>
      <c r="C179" s="7">
        <f>SUMIF('Truncated Transaction Data'!A179:A19663,A179,'Truncated Transaction Data'!C179:C19663)</f>
        <v>5</v>
      </c>
    </row>
    <row r="180" spans="1:3" x14ac:dyDescent="0.35">
      <c r="A180" s="6" t="str">
        <v>RV880X</v>
      </c>
      <c r="B180">
        <f>COUNTIF('Truncated Transaction Data'!A180:A19664,A180)</f>
        <v>77</v>
      </c>
      <c r="C180" s="7">
        <f>SUMIF('Truncated Transaction Data'!A180:A19664,A180,'Truncated Transaction Data'!C180:C19664)</f>
        <v>26600</v>
      </c>
    </row>
    <row r="181" spans="1:3" x14ac:dyDescent="0.35">
      <c r="A181" s="6" t="str">
        <v>000000005374</v>
      </c>
      <c r="B181">
        <f>COUNTIF('Truncated Transaction Data'!A181:A19665,A181)</f>
        <v>1</v>
      </c>
      <c r="C181" s="7">
        <f>SUMIF('Truncated Transaction Data'!A181:A19665,A181,'Truncated Transaction Data'!C181:C19665)</f>
        <v>9</v>
      </c>
    </row>
    <row r="182" spans="1:3" x14ac:dyDescent="0.35">
      <c r="A182" s="6" t="str">
        <v>6K3093</v>
      </c>
      <c r="B182">
        <f>COUNTIF('Truncated Transaction Data'!A182:A19666,A182)</f>
        <v>1</v>
      </c>
      <c r="C182" s="7">
        <f>SUMIF('Truncated Transaction Data'!A182:A19666,A182,'Truncated Transaction Data'!C182:C19666)</f>
        <v>20</v>
      </c>
    </row>
    <row r="183" spans="1:3" x14ac:dyDescent="0.35">
      <c r="A183" s="6" t="str">
        <v>PR326S</v>
      </c>
      <c r="B183">
        <f>COUNTIF('Truncated Transaction Data'!A183:A19667,A183)</f>
        <v>2</v>
      </c>
      <c r="C183" s="7">
        <f>SUMIF('Truncated Transaction Data'!A183:A19667,A183,'Truncated Transaction Data'!C183:C19667)</f>
        <v>44</v>
      </c>
    </row>
    <row r="184" spans="1:3" x14ac:dyDescent="0.35">
      <c r="A184" s="6" t="str">
        <v>RK450</v>
      </c>
      <c r="B184">
        <f>COUNTIF('Truncated Transaction Data'!A184:A19668,A184)</f>
        <v>1</v>
      </c>
      <c r="C184" s="7">
        <f>SUMIF('Truncated Transaction Data'!A184:A19668,A184,'Truncated Transaction Data'!C184:C19668)</f>
        <v>32</v>
      </c>
    </row>
    <row r="185" spans="1:3" x14ac:dyDescent="0.35">
      <c r="A185" s="6" t="str">
        <v>EHC555100</v>
      </c>
      <c r="B185">
        <f>COUNTIF('Truncated Transaction Data'!A185:A19669,A185)</f>
        <v>11</v>
      </c>
      <c r="C185" s="7">
        <f>SUMIF('Truncated Transaction Data'!A185:A19669,A185,'Truncated Transaction Data'!C185:C19669)</f>
        <v>3400</v>
      </c>
    </row>
    <row r="186" spans="1:3" x14ac:dyDescent="0.35">
      <c r="A186" s="6" t="str">
        <v>EM62</v>
      </c>
      <c r="B186">
        <f>COUNTIF('Truncated Transaction Data'!A186:A19670,A186)</f>
        <v>5</v>
      </c>
      <c r="C186" s="7">
        <f>SUMIF('Truncated Transaction Data'!A186:A19670,A186,'Truncated Transaction Data'!C186:C19670)</f>
        <v>18</v>
      </c>
    </row>
    <row r="187" spans="1:3" x14ac:dyDescent="0.35">
      <c r="A187" s="6" t="str">
        <v>PR615</v>
      </c>
      <c r="B187">
        <f>COUNTIF('Truncated Transaction Data'!A187:A19671,A187)</f>
        <v>2</v>
      </c>
      <c r="C187" s="7">
        <f>SUMIF('Truncated Transaction Data'!A187:A19671,A187,'Truncated Transaction Data'!C187:C19671)</f>
        <v>400</v>
      </c>
    </row>
    <row r="188" spans="1:3" x14ac:dyDescent="0.35">
      <c r="A188" s="6" t="str">
        <v>E900P</v>
      </c>
      <c r="B188">
        <f>COUNTIF('Truncated Transaction Data'!A188:A19672,A188)</f>
        <v>7</v>
      </c>
      <c r="C188" s="7">
        <f>SUMIF('Truncated Transaction Data'!A188:A19672,A188,'Truncated Transaction Data'!C188:C19672)</f>
        <v>12</v>
      </c>
    </row>
    <row r="189" spans="1:3" x14ac:dyDescent="0.35">
      <c r="A189" s="6" t="str">
        <v>ER3974500</v>
      </c>
      <c r="B189">
        <f>COUNTIF('Truncated Transaction Data'!A189:A19673,A189)</f>
        <v>8</v>
      </c>
      <c r="C189" s="7">
        <f>SUMIF('Truncated Transaction Data'!A189:A19673,A189,'Truncated Transaction Data'!C189:C19673)</f>
        <v>13000</v>
      </c>
    </row>
    <row r="190" spans="1:3" x14ac:dyDescent="0.35">
      <c r="A190" s="6" t="str">
        <v>I1836B+15</v>
      </c>
      <c r="B190">
        <f>COUNTIF('Truncated Transaction Data'!A190:A19674,A190)</f>
        <v>1</v>
      </c>
      <c r="C190" s="7">
        <f>SUMIF('Truncated Transaction Data'!A190:A19674,A190,'Truncated Transaction Data'!C190:C19674)</f>
        <v>2</v>
      </c>
    </row>
    <row r="191" spans="1:3" x14ac:dyDescent="0.35">
      <c r="A191" s="6" t="str">
        <v>PR13905S</v>
      </c>
      <c r="B191">
        <f>COUNTIF('Truncated Transaction Data'!A191:A19675,A191)</f>
        <v>1</v>
      </c>
      <c r="C191" s="7">
        <f>SUMIF('Truncated Transaction Data'!A191:A19675,A191,'Truncated Transaction Data'!C191:C19675)</f>
        <v>16</v>
      </c>
    </row>
    <row r="192" spans="1:3" x14ac:dyDescent="0.35">
      <c r="A192" s="6" t="str">
        <v>PR310</v>
      </c>
      <c r="B192">
        <f>COUNTIF('Truncated Transaction Data'!A192:A19676,A192)</f>
        <v>14</v>
      </c>
      <c r="C192" s="7">
        <f>SUMIF('Truncated Transaction Data'!A192:A19676,A192,'Truncated Transaction Data'!C192:C19676)</f>
        <v>3700</v>
      </c>
    </row>
    <row r="193" spans="1:3" x14ac:dyDescent="0.35">
      <c r="A193" s="6" t="str">
        <v>SSR1840RS</v>
      </c>
      <c r="B193">
        <f>COUNTIF('Truncated Transaction Data'!A193:A19677,A193)</f>
        <v>3</v>
      </c>
      <c r="C193" s="7">
        <f>SUMIF('Truncated Transaction Data'!A193:A19677,A193,'Truncated Transaction Data'!C193:C19677)</f>
        <v>9</v>
      </c>
    </row>
    <row r="194" spans="1:3" x14ac:dyDescent="0.35">
      <c r="A194" s="6" t="str">
        <v>SSR2889RS</v>
      </c>
      <c r="B194">
        <f>COUNTIF('Truncated Transaction Data'!A194:A19678,A194)</f>
        <v>13</v>
      </c>
      <c r="C194" s="7">
        <f>SUMIF('Truncated Transaction Data'!A194:A19678,A194,'Truncated Transaction Data'!C194:C19678)</f>
        <v>33</v>
      </c>
    </row>
    <row r="195" spans="1:3" x14ac:dyDescent="0.35">
      <c r="A195" s="6" t="str">
        <v>SSR907SPRS</v>
      </c>
      <c r="B195">
        <f>COUNTIF('Truncated Transaction Data'!A195:A19679,A195)</f>
        <v>16</v>
      </c>
      <c r="C195" s="7">
        <f>SUMIF('Truncated Transaction Data'!A195:A19679,A195,'Truncated Transaction Data'!C195:C19679)</f>
        <v>32</v>
      </c>
    </row>
    <row r="196" spans="1:3" x14ac:dyDescent="0.35">
      <c r="A196" s="6" t="str">
        <v>SS2100</v>
      </c>
      <c r="B196">
        <f>COUNTIF('Truncated Transaction Data'!A196:A19680,A196)</f>
        <v>26</v>
      </c>
      <c r="C196" s="7">
        <f>SUMIF('Truncated Transaction Data'!A196:A19680,A196,'Truncated Transaction Data'!C196:C19680)</f>
        <v>47</v>
      </c>
    </row>
    <row r="197" spans="1:3" x14ac:dyDescent="0.35">
      <c r="A197" s="6" t="str">
        <v>PR320S</v>
      </c>
      <c r="B197">
        <f>COUNTIF('Truncated Transaction Data'!A197:A19681,A197)</f>
        <v>1</v>
      </c>
      <c r="C197" s="7">
        <f>SUMIF('Truncated Transaction Data'!A197:A19681,A197,'Truncated Transaction Data'!C197:C19681)</f>
        <v>16</v>
      </c>
    </row>
    <row r="198" spans="1:3" x14ac:dyDescent="0.35">
      <c r="A198" s="6" t="str">
        <v>E1029P</v>
      </c>
      <c r="B198">
        <f>COUNTIF('Truncated Transaction Data'!A198:A19682,A198)</f>
        <v>10</v>
      </c>
      <c r="C198" s="7">
        <f>SUMIF('Truncated Transaction Data'!A198:A19682,A198,'Truncated Transaction Data'!C198:C19682)</f>
        <v>40</v>
      </c>
    </row>
    <row r="199" spans="1:3" x14ac:dyDescent="0.35">
      <c r="A199" s="6" t="str">
        <v>E923P</v>
      </c>
      <c r="B199">
        <f>COUNTIF('Truncated Transaction Data'!A199:A19683,A199)</f>
        <v>11</v>
      </c>
      <c r="C199" s="7">
        <f>SUMIF('Truncated Transaction Data'!A199:A19683,A199,'Truncated Transaction Data'!C199:C19683)</f>
        <v>34</v>
      </c>
    </row>
    <row r="200" spans="1:3" x14ac:dyDescent="0.35">
      <c r="A200" s="6" t="str">
        <v>PR91BS</v>
      </c>
      <c r="B200">
        <f>COUNTIF('Truncated Transaction Data'!A200:A19684,A200)</f>
        <v>6</v>
      </c>
      <c r="C200" s="7">
        <f>SUMIF('Truncated Transaction Data'!A200:A19684,A200,'Truncated Transaction Data'!C200:C19684)</f>
        <v>112</v>
      </c>
    </row>
    <row r="201" spans="1:3" x14ac:dyDescent="0.35">
      <c r="A201" s="6" t="str">
        <v>PR98BS</v>
      </c>
      <c r="B201">
        <f>COUNTIF('Truncated Transaction Data'!A201:A19685,A201)</f>
        <v>2</v>
      </c>
      <c r="C201" s="7">
        <f>SUMIF('Truncated Transaction Data'!A201:A19685,A201,'Truncated Transaction Data'!C201:C19685)</f>
        <v>24</v>
      </c>
    </row>
    <row r="202" spans="1:3" x14ac:dyDescent="0.35">
      <c r="A202" s="6" t="str">
        <v>IS57A</v>
      </c>
      <c r="B202">
        <f>COUNTIF('Truncated Transaction Data'!A202:A19686,A202)</f>
        <v>2</v>
      </c>
      <c r="C202" s="7">
        <f>SUMIF('Truncated Transaction Data'!A202:A19686,A202,'Truncated Transaction Data'!C202:C19686)</f>
        <v>2</v>
      </c>
    </row>
    <row r="203" spans="1:3" x14ac:dyDescent="0.35">
      <c r="A203" s="6" t="str">
        <v>RK406</v>
      </c>
      <c r="B203">
        <f>COUNTIF('Truncated Transaction Data'!A203:A19687,A203)</f>
        <v>5</v>
      </c>
      <c r="C203" s="7">
        <f>SUMIF('Truncated Transaction Data'!A203:A19687,A203,'Truncated Transaction Data'!C203:C19687)</f>
        <v>50</v>
      </c>
    </row>
    <row r="204" spans="1:3" x14ac:dyDescent="0.35">
      <c r="A204" s="6" t="str">
        <v>RV466</v>
      </c>
      <c r="B204">
        <f>COUNTIF('Truncated Transaction Data'!A204:A19688,A204)</f>
        <v>3</v>
      </c>
      <c r="C204" s="7">
        <f>SUMIF('Truncated Transaction Data'!A204:A19688,A204,'Truncated Transaction Data'!C204:C19688)</f>
        <v>200</v>
      </c>
    </row>
    <row r="205" spans="1:3" x14ac:dyDescent="0.35">
      <c r="A205" s="6" t="str">
        <v>E713M</v>
      </c>
      <c r="B205">
        <f>COUNTIF('Truncated Transaction Data'!A205:A19689,A205)</f>
        <v>5</v>
      </c>
      <c r="C205" s="7">
        <f>SUMIF('Truncated Transaction Data'!A205:A19689,A205,'Truncated Transaction Data'!C205:C19689)</f>
        <v>350</v>
      </c>
    </row>
    <row r="206" spans="1:3" x14ac:dyDescent="0.35">
      <c r="A206" s="6" t="str">
        <v>E210S</v>
      </c>
      <c r="B206">
        <f>COUNTIF('Truncated Transaction Data'!A206:A19690,A206)</f>
        <v>9</v>
      </c>
      <c r="C206" s="7">
        <f>SUMIF('Truncated Transaction Data'!A206:A19690,A206,'Truncated Transaction Data'!C206:C19690)</f>
        <v>18</v>
      </c>
    </row>
    <row r="207" spans="1:3" x14ac:dyDescent="0.35">
      <c r="A207" s="6" t="str">
        <v>ES187R</v>
      </c>
      <c r="B207">
        <f>COUNTIF('Truncated Transaction Data'!A207:A19691,A207)</f>
        <v>5</v>
      </c>
      <c r="C207" s="7">
        <f>SUMIF('Truncated Transaction Data'!A207:A19691,A207,'Truncated Transaction Data'!C207:C19691)</f>
        <v>36</v>
      </c>
    </row>
    <row r="208" spans="1:3" x14ac:dyDescent="0.35">
      <c r="A208" s="6" t="str">
        <v>RV1149</v>
      </c>
      <c r="B208">
        <f>COUNTIF('Truncated Transaction Data'!A208:A19692,A208)</f>
        <v>9</v>
      </c>
      <c r="C208" s="7">
        <f>SUMIF('Truncated Transaction Data'!A208:A19692,A208,'Truncated Transaction Data'!C208:C19692)</f>
        <v>650</v>
      </c>
    </row>
    <row r="209" spans="1:3" x14ac:dyDescent="0.35">
      <c r="A209" s="6" t="str">
        <v>E1015P</v>
      </c>
      <c r="B209">
        <f>COUNTIF('Truncated Transaction Data'!A209:A19693,A209)</f>
        <v>35</v>
      </c>
      <c r="C209" s="7">
        <f>SUMIF('Truncated Transaction Data'!A209:A19693,A209,'Truncated Transaction Data'!C209:C19693)</f>
        <v>101</v>
      </c>
    </row>
    <row r="210" spans="1:3" x14ac:dyDescent="0.35">
      <c r="A210" s="6" t="str">
        <v>SUM1065</v>
      </c>
      <c r="B210">
        <f>COUNTIF('Truncated Transaction Data'!A210:A19694,A210)</f>
        <v>1</v>
      </c>
      <c r="C210" s="7">
        <f>SUMIF('Truncated Transaction Data'!A210:A19694,A210,'Truncated Transaction Data'!C210:C19694)</f>
        <v>6</v>
      </c>
    </row>
    <row r="211" spans="1:3" x14ac:dyDescent="0.35">
      <c r="A211" s="6" t="str">
        <v>SUM1104</v>
      </c>
      <c r="B211">
        <f>COUNTIF('Truncated Transaction Data'!A211:A19695,A211)</f>
        <v>8</v>
      </c>
      <c r="C211" s="7">
        <f>SUMIF('Truncated Transaction Data'!A211:A19695,A211,'Truncated Transaction Data'!C211:C19695)</f>
        <v>84</v>
      </c>
    </row>
    <row r="212" spans="1:3" x14ac:dyDescent="0.35">
      <c r="A212" s="6" t="str">
        <v>SUM1108</v>
      </c>
      <c r="B212">
        <f>COUNTIF('Truncated Transaction Data'!A212:A19696,A212)</f>
        <v>5</v>
      </c>
      <c r="C212" s="7">
        <f>SUMIF('Truncated Transaction Data'!A212:A19696,A212,'Truncated Transaction Data'!C212:C19696)</f>
        <v>51</v>
      </c>
    </row>
    <row r="213" spans="1:3" x14ac:dyDescent="0.35">
      <c r="A213" s="6" t="str">
        <v>31090S</v>
      </c>
      <c r="B213">
        <f>COUNTIF('Truncated Transaction Data'!A213:A19697,A213)</f>
        <v>2</v>
      </c>
      <c r="C213" s="7">
        <f>SUMIF('Truncated Transaction Data'!A213:A19697,A213,'Truncated Transaction Data'!C213:C19697)</f>
        <v>16</v>
      </c>
    </row>
    <row r="214" spans="1:3" x14ac:dyDescent="0.35">
      <c r="A214" s="6" t="str">
        <v>RV9919Y</v>
      </c>
      <c r="B214">
        <f>COUNTIF('Truncated Transaction Data'!A214:A19698,A214)</f>
        <v>5</v>
      </c>
      <c r="C214" s="7">
        <f>SUMIF('Truncated Transaction Data'!A214:A19698,A214,'Truncated Transaction Data'!C214:C19698)</f>
        <v>300</v>
      </c>
    </row>
    <row r="215" spans="1:3" x14ac:dyDescent="0.35">
      <c r="A215" s="6" t="str">
        <v>3K6186</v>
      </c>
      <c r="B215">
        <f>COUNTIF('Truncated Transaction Data'!A215:A19699,A215)</f>
        <v>5</v>
      </c>
      <c r="C215" s="7">
        <f>SUMIF('Truncated Transaction Data'!A215:A19699,A215,'Truncated Transaction Data'!C215:C19699)</f>
        <v>19</v>
      </c>
    </row>
    <row r="216" spans="1:3" x14ac:dyDescent="0.35">
      <c r="A216" s="6" t="str">
        <v>PR662</v>
      </c>
      <c r="B216">
        <f>COUNTIF('Truncated Transaction Data'!A216:A19700,A216)</f>
        <v>19</v>
      </c>
      <c r="C216" s="7">
        <f>SUMIF('Truncated Transaction Data'!A216:A19700,A216,'Truncated Transaction Data'!C216:C19700)</f>
        <v>10600</v>
      </c>
    </row>
    <row r="217" spans="1:3" x14ac:dyDescent="0.35">
      <c r="A217" s="6" t="str">
        <v>E1827S</v>
      </c>
      <c r="B217">
        <f>COUNTIF('Truncated Transaction Data'!A217:A19701,A217)</f>
        <v>17</v>
      </c>
      <c r="C217" s="7">
        <f>SUMIF('Truncated Transaction Data'!A217:A19701,A217,'Truncated Transaction Data'!C217:C19701)</f>
        <v>52</v>
      </c>
    </row>
    <row r="218" spans="1:3" x14ac:dyDescent="0.35">
      <c r="A218" s="6" t="str">
        <v>PR13925Q4</v>
      </c>
      <c r="B218">
        <f>COUNTIF('Truncated Transaction Data'!A218:A19702,A218)</f>
        <v>3</v>
      </c>
      <c r="C218" s="7">
        <f>SUMIF('Truncated Transaction Data'!A218:A19702,A218,'Truncated Transaction Data'!C218:C19702)</f>
        <v>11</v>
      </c>
    </row>
    <row r="219" spans="1:3" x14ac:dyDescent="0.35">
      <c r="A219" s="6" t="str">
        <v>HL7018S</v>
      </c>
      <c r="B219">
        <f>COUNTIF('Truncated Transaction Data'!A219:A19703,A219)</f>
        <v>10</v>
      </c>
      <c r="C219" s="7">
        <f>SUMIF('Truncated Transaction Data'!A219:A19703,A219,'Truncated Transaction Data'!C219:C19703)</f>
        <v>252</v>
      </c>
    </row>
    <row r="220" spans="1:3" x14ac:dyDescent="0.35">
      <c r="A220" s="6" t="str">
        <v>E587S</v>
      </c>
      <c r="B220">
        <f>COUNTIF('Truncated Transaction Data'!A220:A19704,A220)</f>
        <v>23</v>
      </c>
      <c r="C220" s="7">
        <f>SUMIF('Truncated Transaction Data'!A220:A19704,A220,'Truncated Transaction Data'!C220:C19704)</f>
        <v>34</v>
      </c>
    </row>
    <row r="221" spans="1:3" x14ac:dyDescent="0.35">
      <c r="A221" s="6" t="str">
        <v>E578S</v>
      </c>
      <c r="B221">
        <f>COUNTIF('Truncated Transaction Data'!A221:A19705,A221)</f>
        <v>11</v>
      </c>
      <c r="C221" s="7">
        <f>SUMIF('Truncated Transaction Data'!A221:A19705,A221,'Truncated Transaction Data'!C221:C19705)</f>
        <v>16</v>
      </c>
    </row>
    <row r="222" spans="1:3" x14ac:dyDescent="0.35">
      <c r="A222" s="6" t="str">
        <v>RV1086</v>
      </c>
      <c r="B222">
        <f>COUNTIF('Truncated Transaction Data'!A222:A19706,A222)</f>
        <v>29</v>
      </c>
      <c r="C222" s="7">
        <f>SUMIF('Truncated Transaction Data'!A222:A19706,A222,'Truncated Transaction Data'!C222:C19706)</f>
        <v>3450</v>
      </c>
    </row>
    <row r="223" spans="1:3" x14ac:dyDescent="0.35">
      <c r="A223" s="6" t="str">
        <v>PLS158500</v>
      </c>
      <c r="B223">
        <f>COUNTIF('Truncated Transaction Data'!A223:A19707,A223)</f>
        <v>3</v>
      </c>
      <c r="C223" s="7">
        <f>SUMIF('Truncated Transaction Data'!A223:A19707,A223,'Truncated Transaction Data'!C223:C19707)</f>
        <v>2000</v>
      </c>
    </row>
    <row r="224" spans="1:3" x14ac:dyDescent="0.35">
      <c r="A224" s="6" t="str">
        <v>EPG199500</v>
      </c>
      <c r="B224">
        <f>COUNTIF('Truncated Transaction Data'!A224:A19708,A224)</f>
        <v>3</v>
      </c>
      <c r="C224" s="7">
        <f>SUMIF('Truncated Transaction Data'!A224:A19708,A224,'Truncated Transaction Data'!C224:C19708)</f>
        <v>3000</v>
      </c>
    </row>
    <row r="225" spans="1:3" x14ac:dyDescent="0.35">
      <c r="A225" s="6" t="str">
        <v>EOS9166</v>
      </c>
      <c r="B225">
        <f>COUNTIF('Truncated Transaction Data'!A225:A19709,A225)</f>
        <v>6</v>
      </c>
      <c r="C225" s="7">
        <f>SUMIF('Truncated Transaction Data'!A225:A19709,A225,'Truncated Transaction Data'!C225:C19709)</f>
        <v>1700</v>
      </c>
    </row>
    <row r="226" spans="1:3" x14ac:dyDescent="0.35">
      <c r="A226" s="6" t="str">
        <v>LB276</v>
      </c>
      <c r="B226">
        <f>COUNTIF('Truncated Transaction Data'!A226:A19710,A226)</f>
        <v>1</v>
      </c>
      <c r="C226" s="7">
        <f>SUMIF('Truncated Transaction Data'!A226:A19710,A226,'Truncated Transaction Data'!C226:C19710)</f>
        <v>1</v>
      </c>
    </row>
    <row r="227" spans="1:3" x14ac:dyDescent="0.35">
      <c r="A227" s="6" t="str">
        <v>PLC208B100</v>
      </c>
      <c r="B227">
        <f>COUNTIF('Truncated Transaction Data'!A227:A19711,A227)</f>
        <v>3</v>
      </c>
      <c r="C227" s="7">
        <f>SUMIF('Truncated Transaction Data'!A227:A19711,A227,'Truncated Transaction Data'!C227:C19711)</f>
        <v>600</v>
      </c>
    </row>
    <row r="228" spans="1:3" x14ac:dyDescent="0.35">
      <c r="A228" s="6" t="str">
        <v>PLC108100</v>
      </c>
      <c r="B228">
        <f>COUNTIF('Truncated Transaction Data'!A228:A19712,A228)</f>
        <v>6</v>
      </c>
      <c r="C228" s="7">
        <f>SUMIF('Truncated Transaction Data'!A228:A19712,A228,'Truncated Transaction Data'!C228:C19712)</f>
        <v>1000</v>
      </c>
    </row>
    <row r="229" spans="1:3" x14ac:dyDescent="0.35">
      <c r="A229" s="6" t="str">
        <v>PLC146100</v>
      </c>
      <c r="B229">
        <f>COUNTIF('Truncated Transaction Data'!A229:A19713,A229)</f>
        <v>5</v>
      </c>
      <c r="C229" s="7">
        <f>SUMIF('Truncated Transaction Data'!A229:A19713,A229,'Truncated Transaction Data'!C229:C19713)</f>
        <v>500</v>
      </c>
    </row>
    <row r="230" spans="1:3" x14ac:dyDescent="0.35">
      <c r="A230" s="6" t="str">
        <v>PLC224100</v>
      </c>
      <c r="B230">
        <f>COUNTIF('Truncated Transaction Data'!A230:A19714,A230)</f>
        <v>10</v>
      </c>
      <c r="C230" s="7">
        <f>SUMIF('Truncated Transaction Data'!A230:A19714,A230,'Truncated Transaction Data'!C230:C19714)</f>
        <v>1200</v>
      </c>
    </row>
    <row r="231" spans="1:3" x14ac:dyDescent="0.35">
      <c r="A231" s="6" t="str">
        <v>PLC282100</v>
      </c>
      <c r="B231">
        <f>COUNTIF('Truncated Transaction Data'!A231:A19715,A231)</f>
        <v>5</v>
      </c>
      <c r="C231" s="7">
        <f>SUMIF('Truncated Transaction Data'!A231:A19715,A231,'Truncated Transaction Data'!C231:C19715)</f>
        <v>800</v>
      </c>
    </row>
    <row r="232" spans="1:3" x14ac:dyDescent="0.35">
      <c r="A232" s="6" t="str">
        <v>PLC30100</v>
      </c>
      <c r="B232">
        <f>COUNTIF('Truncated Transaction Data'!A232:A19716,A232)</f>
        <v>5</v>
      </c>
      <c r="C232" s="7">
        <f>SUMIF('Truncated Transaction Data'!A232:A19716,A232,'Truncated Transaction Data'!C232:C19716)</f>
        <v>800</v>
      </c>
    </row>
    <row r="233" spans="1:3" x14ac:dyDescent="0.35">
      <c r="A233" s="6" t="str">
        <v>PLC75B100</v>
      </c>
      <c r="B233">
        <f>COUNTIF('Truncated Transaction Data'!A233:A19717,A233)</f>
        <v>5</v>
      </c>
      <c r="C233" s="7">
        <f>SUMIF('Truncated Transaction Data'!A233:A19717,A233,'Truncated Transaction Data'!C233:C19717)</f>
        <v>500</v>
      </c>
    </row>
    <row r="234" spans="1:3" x14ac:dyDescent="0.35">
      <c r="A234" s="6" t="str">
        <v>PLC54100</v>
      </c>
      <c r="B234">
        <f>COUNTIF('Truncated Transaction Data'!A234:A19718,A234)</f>
        <v>6</v>
      </c>
      <c r="C234" s="7">
        <f>SUMIF('Truncated Transaction Data'!A234:A19718,A234,'Truncated Transaction Data'!C234:C19718)</f>
        <v>1300</v>
      </c>
    </row>
    <row r="235" spans="1:3" x14ac:dyDescent="0.35">
      <c r="A235" s="6" t="str">
        <v>PLC5225</v>
      </c>
      <c r="B235">
        <f>COUNTIF('Truncated Transaction Data'!A235:A19719,A235)</f>
        <v>3</v>
      </c>
      <c r="C235" s="7">
        <f>SUMIF('Truncated Transaction Data'!A235:A19719,A235,'Truncated Transaction Data'!C235:C19719)</f>
        <v>150</v>
      </c>
    </row>
    <row r="236" spans="1:3" x14ac:dyDescent="0.35">
      <c r="A236" s="6" t="str">
        <v>PLS159100</v>
      </c>
      <c r="B236">
        <f>COUNTIF('Truncated Transaction Data'!A236:A19720,A236)</f>
        <v>9</v>
      </c>
      <c r="C236" s="7">
        <f>SUMIF('Truncated Transaction Data'!A236:A19720,A236,'Truncated Transaction Data'!C236:C19720)</f>
        <v>1100</v>
      </c>
    </row>
    <row r="237" spans="1:3" x14ac:dyDescent="0.35">
      <c r="A237" s="6" t="str">
        <v>PLS7125</v>
      </c>
      <c r="B237">
        <f>COUNTIF('Truncated Transaction Data'!A237:A19721,A237)</f>
        <v>5</v>
      </c>
      <c r="C237" s="7">
        <f>SUMIF('Truncated Transaction Data'!A237:A19721,A237,'Truncated Transaction Data'!C237:C19721)</f>
        <v>200</v>
      </c>
    </row>
    <row r="238" spans="1:3" x14ac:dyDescent="0.35">
      <c r="A238" s="6" t="str">
        <v>PP638T100</v>
      </c>
      <c r="B238">
        <f>COUNTIF('Truncated Transaction Data'!A238:A19722,A238)</f>
        <v>4</v>
      </c>
      <c r="C238" s="7">
        <f>SUMIF('Truncated Transaction Data'!A238:A19722,A238,'Truncated Transaction Data'!C238:C19722)</f>
        <v>900</v>
      </c>
    </row>
    <row r="239" spans="1:3" x14ac:dyDescent="0.35">
      <c r="A239" s="6" t="str">
        <v>PP568T100</v>
      </c>
      <c r="B239">
        <f>COUNTIF('Truncated Transaction Data'!A239:A19723,A239)</f>
        <v>8</v>
      </c>
      <c r="C239" s="7">
        <f>SUMIF('Truncated Transaction Data'!A239:A19723,A239,'Truncated Transaction Data'!C239:C19723)</f>
        <v>800</v>
      </c>
    </row>
    <row r="240" spans="1:3" x14ac:dyDescent="0.35">
      <c r="A240" s="6" t="str">
        <v>PP567T100</v>
      </c>
      <c r="B240">
        <f>COUNTIF('Truncated Transaction Data'!A240:A19724,A240)</f>
        <v>7</v>
      </c>
      <c r="C240" s="7">
        <f>SUMIF('Truncated Transaction Data'!A240:A19724,A240,'Truncated Transaction Data'!C240:C19724)</f>
        <v>1800</v>
      </c>
    </row>
    <row r="241" spans="1:3" x14ac:dyDescent="0.35">
      <c r="A241" s="6" t="str">
        <v>PP554T100</v>
      </c>
      <c r="B241">
        <f>COUNTIF('Truncated Transaction Data'!A241:A19725,A241)</f>
        <v>5</v>
      </c>
      <c r="C241" s="7">
        <f>SUMIF('Truncated Transaction Data'!A241:A19725,A241,'Truncated Transaction Data'!C241:C19725)</f>
        <v>1200</v>
      </c>
    </row>
    <row r="242" spans="1:3" x14ac:dyDescent="0.35">
      <c r="A242" s="6" t="str">
        <v>PP45425</v>
      </c>
      <c r="B242">
        <f>COUNTIF('Truncated Transaction Data'!A242:A19726,A242)</f>
        <v>7</v>
      </c>
      <c r="C242" s="7">
        <f>SUMIF('Truncated Transaction Data'!A242:A19726,A242,'Truncated Transaction Data'!C242:C19726)</f>
        <v>225</v>
      </c>
    </row>
    <row r="243" spans="1:3" x14ac:dyDescent="0.35">
      <c r="A243" s="6" t="str">
        <v>TEK232</v>
      </c>
      <c r="B243">
        <f>COUNTIF('Truncated Transaction Data'!A243:A19727,A243)</f>
        <v>7</v>
      </c>
      <c r="C243" s="7">
        <f>SUMIF('Truncated Transaction Data'!A243:A19727,A243,'Truncated Transaction Data'!C243:C19727)</f>
        <v>9</v>
      </c>
    </row>
    <row r="244" spans="1:3" x14ac:dyDescent="0.35">
      <c r="A244" s="6" t="str">
        <v>TEK460</v>
      </c>
      <c r="B244">
        <f>COUNTIF('Truncated Transaction Data'!A244:A19728,A244)</f>
        <v>3</v>
      </c>
      <c r="C244" s="7">
        <f>SUMIF('Truncated Transaction Data'!A244:A19728,A244,'Truncated Transaction Data'!C244:C19728)</f>
        <v>8</v>
      </c>
    </row>
    <row r="245" spans="1:3" x14ac:dyDescent="0.35">
      <c r="A245" s="6" t="str">
        <v>TEK547M</v>
      </c>
      <c r="B245">
        <f>COUNTIF('Truncated Transaction Data'!A245:A19729,A245)</f>
        <v>3</v>
      </c>
      <c r="C245" s="7">
        <f>SUMIF('Truncated Transaction Data'!A245:A19729,A245,'Truncated Transaction Data'!C245:C19729)</f>
        <v>6</v>
      </c>
    </row>
    <row r="246" spans="1:3" x14ac:dyDescent="0.35">
      <c r="A246" s="6" t="str">
        <v>TEK548W</v>
      </c>
      <c r="B246">
        <f>COUNTIF('Truncated Transaction Data'!A246:A19730,A246)</f>
        <v>4</v>
      </c>
      <c r="C246" s="7">
        <f>SUMIF('Truncated Transaction Data'!A246:A19730,A246,'Truncated Transaction Data'!C246:C19730)</f>
        <v>12</v>
      </c>
    </row>
    <row r="247" spans="1:3" x14ac:dyDescent="0.35">
      <c r="A247" s="6" t="str">
        <v>TEK548</v>
      </c>
      <c r="B247">
        <f>COUNTIF('Truncated Transaction Data'!A247:A19731,A247)</f>
        <v>6</v>
      </c>
      <c r="C247" s="7">
        <f>SUMIF('Truncated Transaction Data'!A247:A19731,A247,'Truncated Transaction Data'!C247:C19731)</f>
        <v>15</v>
      </c>
    </row>
    <row r="248" spans="1:3" x14ac:dyDescent="0.35">
      <c r="A248" s="6" t="str">
        <v>RS652</v>
      </c>
      <c r="B248">
        <f>COUNTIF('Truncated Transaction Data'!A248:A19732,A248)</f>
        <v>9</v>
      </c>
      <c r="C248" s="7">
        <f>SUMIF('Truncated Transaction Data'!A248:A19732,A248,'Truncated Transaction Data'!C248:C19732)</f>
        <v>17</v>
      </c>
    </row>
    <row r="249" spans="1:3" x14ac:dyDescent="0.35">
      <c r="A249" s="6" t="str">
        <v>RDS94125</v>
      </c>
      <c r="B249">
        <f>COUNTIF('Truncated Transaction Data'!A249:A19733,A249)</f>
        <v>8</v>
      </c>
      <c r="C249" s="7">
        <f>SUMIF('Truncated Transaction Data'!A249:A19733,A249,'Truncated Transaction Data'!C249:C19733)</f>
        <v>350</v>
      </c>
    </row>
    <row r="250" spans="1:3" x14ac:dyDescent="0.35">
      <c r="A250" s="6" t="str">
        <v>RM179325</v>
      </c>
      <c r="B250">
        <f>COUNTIF('Truncated Transaction Data'!A250:A19734,A250)</f>
        <v>9</v>
      </c>
      <c r="C250" s="7">
        <f>SUMIF('Truncated Transaction Data'!A250:A19734,A250,'Truncated Transaction Data'!C250:C19734)</f>
        <v>350</v>
      </c>
    </row>
    <row r="251" spans="1:3" x14ac:dyDescent="0.35">
      <c r="A251" s="6" t="str">
        <v>RM186125</v>
      </c>
      <c r="B251">
        <f>COUNTIF('Truncated Transaction Data'!A251:A19735,A251)</f>
        <v>8</v>
      </c>
      <c r="C251" s="7">
        <f>SUMIF('Truncated Transaction Data'!A251:A19735,A251,'Truncated Transaction Data'!C251:C19735)</f>
        <v>850</v>
      </c>
    </row>
    <row r="252" spans="1:3" x14ac:dyDescent="0.35">
      <c r="A252" s="6" t="str">
        <v>R756M</v>
      </c>
      <c r="B252">
        <f>COUNTIF('Truncated Transaction Data'!A252:A19736,A252)</f>
        <v>8</v>
      </c>
      <c r="C252" s="7">
        <f>SUMIF('Truncated Transaction Data'!A252:A19736,A252,'Truncated Transaction Data'!C252:C19736)</f>
        <v>900</v>
      </c>
    </row>
    <row r="253" spans="1:3" x14ac:dyDescent="0.35">
      <c r="A253" s="6" t="str">
        <v>RM882525</v>
      </c>
      <c r="B253">
        <f>COUNTIF('Truncated Transaction Data'!A253:A19737,A253)</f>
        <v>2</v>
      </c>
      <c r="C253" s="7">
        <f>SUMIF('Truncated Transaction Data'!A253:A19737,A253,'Truncated Transaction Data'!C253:C19737)</f>
        <v>50</v>
      </c>
    </row>
    <row r="254" spans="1:3" x14ac:dyDescent="0.35">
      <c r="A254" s="6" t="str">
        <v>RM178625</v>
      </c>
      <c r="B254">
        <f>COUNTIF('Truncated Transaction Data'!A254:A19738,A254)</f>
        <v>1</v>
      </c>
      <c r="C254" s="7">
        <f>SUMIF('Truncated Transaction Data'!A254:A19738,A254,'Truncated Transaction Data'!C254:C19738)</f>
        <v>500</v>
      </c>
    </row>
    <row r="255" spans="1:3" x14ac:dyDescent="0.35">
      <c r="A255" s="6" t="str">
        <v>RM179725</v>
      </c>
      <c r="B255">
        <f>COUNTIF('Truncated Transaction Data'!A255:A19739,A255)</f>
        <v>5</v>
      </c>
      <c r="C255" s="7">
        <f>SUMIF('Truncated Transaction Data'!A255:A19739,A255,'Truncated Transaction Data'!C255:C19739)</f>
        <v>225</v>
      </c>
    </row>
    <row r="256" spans="1:3" x14ac:dyDescent="0.35">
      <c r="A256" s="6" t="str">
        <v>RM177625</v>
      </c>
      <c r="B256">
        <f>COUNTIF('Truncated Transaction Data'!A256:A19740,A256)</f>
        <v>12</v>
      </c>
      <c r="C256" s="7">
        <f>SUMIF('Truncated Transaction Data'!A256:A19740,A256,'Truncated Transaction Data'!C256:C19740)</f>
        <v>575</v>
      </c>
    </row>
    <row r="257" spans="1:3" x14ac:dyDescent="0.35">
      <c r="A257" s="6" t="str">
        <v>RM160125</v>
      </c>
      <c r="B257">
        <f>COUNTIF('Truncated Transaction Data'!A257:A19741,A257)</f>
        <v>2</v>
      </c>
      <c r="C257" s="7">
        <f>SUMIF('Truncated Transaction Data'!A257:A19741,A257,'Truncated Transaction Data'!C257:C19741)</f>
        <v>50</v>
      </c>
    </row>
    <row r="258" spans="1:3" x14ac:dyDescent="0.35">
      <c r="A258" s="6" t="str">
        <v>RM177125</v>
      </c>
      <c r="B258">
        <f>COUNTIF('Truncated Transaction Data'!A258:A19742,A258)</f>
        <v>10</v>
      </c>
      <c r="C258" s="7">
        <f>SUMIF('Truncated Transaction Data'!A258:A19742,A258,'Truncated Transaction Data'!C258:C19742)</f>
        <v>700</v>
      </c>
    </row>
    <row r="259" spans="1:3" x14ac:dyDescent="0.35">
      <c r="A259" s="6" t="str">
        <v>RM174025</v>
      </c>
      <c r="B259">
        <f>COUNTIF('Truncated Transaction Data'!A259:A19743,A259)</f>
        <v>8</v>
      </c>
      <c r="C259" s="7">
        <f>SUMIF('Truncated Transaction Data'!A259:A19743,A259,'Truncated Transaction Data'!C259:C19743)</f>
        <v>625</v>
      </c>
    </row>
    <row r="260" spans="1:3" x14ac:dyDescent="0.35">
      <c r="A260" s="6" t="str">
        <v>RM173125</v>
      </c>
      <c r="B260">
        <f>COUNTIF('Truncated Transaction Data'!A260:A19744,A260)</f>
        <v>4</v>
      </c>
      <c r="C260" s="7">
        <f>SUMIF('Truncated Transaction Data'!A260:A19744,A260,'Truncated Transaction Data'!C260:C19744)</f>
        <v>850</v>
      </c>
    </row>
    <row r="261" spans="1:3" x14ac:dyDescent="0.35">
      <c r="A261" s="6" t="str">
        <v>RM178325</v>
      </c>
      <c r="B261">
        <f>COUNTIF('Truncated Transaction Data'!A261:A19745,A261)</f>
        <v>5</v>
      </c>
      <c r="C261" s="7">
        <f>SUMIF('Truncated Transaction Data'!A261:A19745,A261,'Truncated Transaction Data'!C261:C19745)</f>
        <v>200</v>
      </c>
    </row>
    <row r="262" spans="1:3" x14ac:dyDescent="0.35">
      <c r="A262" s="6" t="str">
        <v>RM172125</v>
      </c>
      <c r="B262">
        <f>COUNTIF('Truncated Transaction Data'!A262:A19746,A262)</f>
        <v>3</v>
      </c>
      <c r="C262" s="7">
        <f>SUMIF('Truncated Transaction Data'!A262:A19746,A262,'Truncated Transaction Data'!C262:C19746)</f>
        <v>250</v>
      </c>
    </row>
    <row r="263" spans="1:3" x14ac:dyDescent="0.35">
      <c r="A263" s="6" t="str">
        <v>RM174125</v>
      </c>
      <c r="B263">
        <f>COUNTIF('Truncated Transaction Data'!A263:A19747,A263)</f>
        <v>5</v>
      </c>
      <c r="C263" s="7">
        <f>SUMIF('Truncated Transaction Data'!A263:A19747,A263,'Truncated Transaction Data'!C263:C19747)</f>
        <v>175</v>
      </c>
    </row>
    <row r="264" spans="1:3" x14ac:dyDescent="0.35">
      <c r="A264" s="6" t="str">
        <v>RM172325</v>
      </c>
      <c r="B264">
        <f>COUNTIF('Truncated Transaction Data'!A264:A19748,A264)</f>
        <v>6</v>
      </c>
      <c r="C264" s="7">
        <f>SUMIF('Truncated Transaction Data'!A264:A19748,A264,'Truncated Transaction Data'!C264:C19748)</f>
        <v>300</v>
      </c>
    </row>
    <row r="265" spans="1:3" x14ac:dyDescent="0.35">
      <c r="A265" s="6" t="str">
        <v>R929M</v>
      </c>
      <c r="B265">
        <f>COUNTIF('Truncated Transaction Data'!A265:A19749,A265)</f>
        <v>5</v>
      </c>
      <c r="C265" s="7">
        <f>SUMIF('Truncated Transaction Data'!A265:A19749,A265,'Truncated Transaction Data'!C265:C19749)</f>
        <v>750</v>
      </c>
    </row>
    <row r="266" spans="1:3" x14ac:dyDescent="0.35">
      <c r="A266" s="6" t="str">
        <v>R902M</v>
      </c>
      <c r="B266">
        <f>COUNTIF('Truncated Transaction Data'!A266:A19750,A266)</f>
        <v>2</v>
      </c>
      <c r="C266" s="7">
        <f>SUMIF('Truncated Transaction Data'!A266:A19750,A266,'Truncated Transaction Data'!C266:C19750)</f>
        <v>150</v>
      </c>
    </row>
    <row r="267" spans="1:3" x14ac:dyDescent="0.35">
      <c r="A267" s="6" t="str">
        <v>RM179125</v>
      </c>
      <c r="B267">
        <f>COUNTIF('Truncated Transaction Data'!A267:A19751,A267)</f>
        <v>9</v>
      </c>
      <c r="C267" s="7">
        <f>SUMIF('Truncated Transaction Data'!A267:A19751,A267,'Truncated Transaction Data'!C267:C19751)</f>
        <v>375</v>
      </c>
    </row>
    <row r="268" spans="1:3" x14ac:dyDescent="0.35">
      <c r="A268" s="6" t="str">
        <v>R888M</v>
      </c>
      <c r="B268">
        <f>COUNTIF('Truncated Transaction Data'!A268:A19752,A268)</f>
        <v>5</v>
      </c>
      <c r="C268" s="7">
        <f>SUMIF('Truncated Transaction Data'!A268:A19752,A268,'Truncated Transaction Data'!C268:C19752)</f>
        <v>600</v>
      </c>
    </row>
    <row r="269" spans="1:3" x14ac:dyDescent="0.35">
      <c r="A269" s="6" t="str">
        <v>R889M</v>
      </c>
      <c r="B269">
        <f>COUNTIF('Truncated Transaction Data'!A269:A19753,A269)</f>
        <v>7</v>
      </c>
      <c r="C269" s="7">
        <f>SUMIF('Truncated Transaction Data'!A269:A19753,A269,'Truncated Transaction Data'!C269:C19753)</f>
        <v>1800</v>
      </c>
    </row>
    <row r="270" spans="1:3" x14ac:dyDescent="0.35">
      <c r="A270" s="6" t="str">
        <v>R846M</v>
      </c>
      <c r="B270">
        <f>COUNTIF('Truncated Transaction Data'!A270:A19754,A270)</f>
        <v>2</v>
      </c>
      <c r="C270" s="7">
        <f>SUMIF('Truncated Transaction Data'!A270:A19754,A270,'Truncated Transaction Data'!C270:C19754)</f>
        <v>100</v>
      </c>
    </row>
    <row r="271" spans="1:3" x14ac:dyDescent="0.35">
      <c r="A271" s="6" t="str">
        <v>1346003K</v>
      </c>
      <c r="B271">
        <f>COUNTIF('Truncated Transaction Data'!A271:A19755,A271)</f>
        <v>6</v>
      </c>
      <c r="C271" s="7">
        <f>SUMIF('Truncated Transaction Data'!A271:A19755,A271,'Truncated Transaction Data'!C271:C19755)</f>
        <v>15</v>
      </c>
    </row>
    <row r="272" spans="1:3" x14ac:dyDescent="0.35">
      <c r="A272" s="6" t="str">
        <v>R842M</v>
      </c>
      <c r="B272">
        <f>COUNTIF('Truncated Transaction Data'!A272:A19756,A272)</f>
        <v>8</v>
      </c>
      <c r="C272" s="7">
        <f>SUMIF('Truncated Transaction Data'!A272:A19756,A272,'Truncated Transaction Data'!C272:C19756)</f>
        <v>1450</v>
      </c>
    </row>
    <row r="273" spans="1:3" x14ac:dyDescent="0.35">
      <c r="A273" s="6" t="str">
        <v>R736M</v>
      </c>
      <c r="B273">
        <f>COUNTIF('Truncated Transaction Data'!A273:A19757,A273)</f>
        <v>17</v>
      </c>
      <c r="C273" s="7">
        <f>SUMIF('Truncated Transaction Data'!A273:A19757,A273,'Truncated Transaction Data'!C273:C19757)</f>
        <v>5050</v>
      </c>
    </row>
    <row r="274" spans="1:3" x14ac:dyDescent="0.35">
      <c r="A274" s="6" t="str">
        <v>E5171M</v>
      </c>
      <c r="B274">
        <f>COUNTIF('Truncated Transaction Data'!A274:A19758,A274)</f>
        <v>3</v>
      </c>
      <c r="C274" s="7">
        <f>SUMIF('Truncated Transaction Data'!A274:A19758,A274,'Truncated Transaction Data'!C274:C19758)</f>
        <v>150</v>
      </c>
    </row>
    <row r="275" spans="1:3" x14ac:dyDescent="0.35">
      <c r="A275" s="6" t="str">
        <v>RV3558</v>
      </c>
      <c r="B275">
        <f>COUNTIF('Truncated Transaction Data'!A275:A19759,A275)</f>
        <v>2</v>
      </c>
      <c r="C275" s="7">
        <f>SUMIF('Truncated Transaction Data'!A275:A19759,A275,'Truncated Transaction Data'!C275:C19759)</f>
        <v>150</v>
      </c>
    </row>
    <row r="276" spans="1:3" x14ac:dyDescent="0.35">
      <c r="A276" s="6" t="str">
        <v>RV9928X</v>
      </c>
      <c r="B276">
        <f>COUNTIF('Truncated Transaction Data'!A276:A19760,A276)</f>
        <v>1</v>
      </c>
      <c r="C276" s="7">
        <f>SUMIF('Truncated Transaction Data'!A276:A19760,A276,'Truncated Transaction Data'!C276:C19760)</f>
        <v>50</v>
      </c>
    </row>
    <row r="277" spans="1:3" x14ac:dyDescent="0.35">
      <c r="A277" s="6" t="str">
        <v>RV1420</v>
      </c>
      <c r="B277">
        <f>COUNTIF('Truncated Transaction Data'!A277:A19761,A277)</f>
        <v>7</v>
      </c>
      <c r="C277" s="7">
        <f>SUMIF('Truncated Transaction Data'!A277:A19761,A277,'Truncated Transaction Data'!C277:C19761)</f>
        <v>600</v>
      </c>
    </row>
    <row r="278" spans="1:3" x14ac:dyDescent="0.35">
      <c r="A278" s="6" t="str">
        <v>RV1290</v>
      </c>
      <c r="B278">
        <f>COUNTIF('Truncated Transaction Data'!A278:A19762,A278)</f>
        <v>4</v>
      </c>
      <c r="C278" s="7">
        <f>SUMIF('Truncated Transaction Data'!A278:A19762,A278,'Truncated Transaction Data'!C278:C19762)</f>
        <v>200</v>
      </c>
    </row>
    <row r="279" spans="1:3" x14ac:dyDescent="0.35">
      <c r="A279" s="6" t="str">
        <v>RV1175</v>
      </c>
      <c r="B279">
        <f>COUNTIF('Truncated Transaction Data'!A279:A19763,A279)</f>
        <v>15</v>
      </c>
      <c r="C279" s="7">
        <f>SUMIF('Truncated Transaction Data'!A279:A19763,A279,'Truncated Transaction Data'!C279:C19763)</f>
        <v>1600</v>
      </c>
    </row>
    <row r="280" spans="1:3" x14ac:dyDescent="0.35">
      <c r="A280" s="6" t="str">
        <v>RV909X</v>
      </c>
      <c r="B280">
        <f>COUNTIF('Truncated Transaction Data'!A280:A19764,A280)</f>
        <v>16</v>
      </c>
      <c r="C280" s="7">
        <f>SUMIF('Truncated Transaction Data'!A280:A19764,A280,'Truncated Transaction Data'!C280:C19764)</f>
        <v>1350</v>
      </c>
    </row>
    <row r="281" spans="1:3" x14ac:dyDescent="0.35">
      <c r="A281" s="6" t="str">
        <v>RV901X</v>
      </c>
      <c r="B281">
        <f>COUNTIF('Truncated Transaction Data'!A281:A19765,A281)</f>
        <v>3</v>
      </c>
      <c r="C281" s="7">
        <f>SUMIF('Truncated Transaction Data'!A281:A19765,A281,'Truncated Transaction Data'!C281:C19765)</f>
        <v>950</v>
      </c>
    </row>
    <row r="282" spans="1:3" x14ac:dyDescent="0.35">
      <c r="A282" s="6" t="str">
        <v>RV884X</v>
      </c>
      <c r="B282">
        <f>COUNTIF('Truncated Transaction Data'!A282:A19766,A282)</f>
        <v>1</v>
      </c>
      <c r="C282" s="7">
        <f>SUMIF('Truncated Transaction Data'!A282:A19766,A282,'Truncated Transaction Data'!C282:C19766)</f>
        <v>50</v>
      </c>
    </row>
    <row r="283" spans="1:3" x14ac:dyDescent="0.35">
      <c r="A283" s="6" t="str">
        <v>RV814</v>
      </c>
      <c r="B283">
        <f>COUNTIF('Truncated Transaction Data'!A283:A19767,A283)</f>
        <v>1</v>
      </c>
      <c r="C283" s="7">
        <f>SUMIF('Truncated Transaction Data'!A283:A19767,A283,'Truncated Transaction Data'!C283:C19767)</f>
        <v>100</v>
      </c>
    </row>
    <row r="284" spans="1:3" x14ac:dyDescent="0.35">
      <c r="A284" s="6" t="str">
        <v>RV813</v>
      </c>
      <c r="B284">
        <f>COUNTIF('Truncated Transaction Data'!A284:A19768,A284)</f>
        <v>1</v>
      </c>
      <c r="C284" s="7">
        <f>SUMIF('Truncated Transaction Data'!A284:A19768,A284,'Truncated Transaction Data'!C284:C19768)</f>
        <v>50</v>
      </c>
    </row>
    <row r="285" spans="1:3" x14ac:dyDescent="0.35">
      <c r="A285" s="6" t="str">
        <v>RV778</v>
      </c>
      <c r="B285">
        <f>COUNTIF('Truncated Transaction Data'!A285:A19769,A285)</f>
        <v>4</v>
      </c>
      <c r="C285" s="7">
        <f>SUMIF('Truncated Transaction Data'!A285:A19769,A285,'Truncated Transaction Data'!C285:C19769)</f>
        <v>200</v>
      </c>
    </row>
    <row r="286" spans="1:3" x14ac:dyDescent="0.35">
      <c r="A286" s="6" t="str">
        <v>RV619</v>
      </c>
      <c r="B286">
        <f>COUNTIF('Truncated Transaction Data'!A286:A19770,A286)</f>
        <v>4</v>
      </c>
      <c r="C286" s="7">
        <f>SUMIF('Truncated Transaction Data'!A286:A19770,A286,'Truncated Transaction Data'!C286:C19770)</f>
        <v>250</v>
      </c>
    </row>
    <row r="287" spans="1:3" x14ac:dyDescent="0.35">
      <c r="A287" s="6" t="str">
        <v>I1922M+15</v>
      </c>
      <c r="B287">
        <f>COUNTIF('Truncated Transaction Data'!A287:A19771,A287)</f>
        <v>1</v>
      </c>
      <c r="C287" s="7">
        <f>SUMIF('Truncated Transaction Data'!A287:A19771,A287,'Truncated Transaction Data'!C287:C19771)</f>
        <v>50</v>
      </c>
    </row>
    <row r="288" spans="1:3" x14ac:dyDescent="0.35">
      <c r="A288" s="6" t="str">
        <v>E2199M</v>
      </c>
      <c r="B288">
        <f>COUNTIF('Truncated Transaction Data'!A288:A19772,A288)</f>
        <v>2</v>
      </c>
      <c r="C288" s="7">
        <f>SUMIF('Truncated Transaction Data'!A288:A19772,A288,'Truncated Transaction Data'!C288:C19772)</f>
        <v>100</v>
      </c>
    </row>
    <row r="289" spans="1:3" x14ac:dyDescent="0.35">
      <c r="A289" s="6" t="str">
        <v>I2198M</v>
      </c>
      <c r="B289">
        <f>COUNTIF('Truncated Transaction Data'!A289:A19773,A289)</f>
        <v>1</v>
      </c>
      <c r="C289" s="7">
        <f>SUMIF('Truncated Transaction Data'!A289:A19773,A289,'Truncated Transaction Data'!C289:C19773)</f>
        <v>50</v>
      </c>
    </row>
    <row r="290" spans="1:3" x14ac:dyDescent="0.35">
      <c r="A290" s="6" t="str">
        <v>I1588M+15</v>
      </c>
      <c r="B290">
        <f>COUNTIF('Truncated Transaction Data'!A290:A19774,A290)</f>
        <v>2</v>
      </c>
      <c r="C290" s="7">
        <f>SUMIF('Truncated Transaction Data'!A290:A19774,A290,'Truncated Transaction Data'!C290:C19774)</f>
        <v>100</v>
      </c>
    </row>
    <row r="291" spans="1:3" x14ac:dyDescent="0.35">
      <c r="A291" s="6" t="str">
        <v>I1644M</v>
      </c>
      <c r="B291">
        <f>COUNTIF('Truncated Transaction Data'!A291:A19775,A291)</f>
        <v>1</v>
      </c>
      <c r="C291" s="7">
        <f>SUMIF('Truncated Transaction Data'!A291:A19775,A291,'Truncated Transaction Data'!C291:C19775)</f>
        <v>50</v>
      </c>
    </row>
    <row r="292" spans="1:3" x14ac:dyDescent="0.35">
      <c r="A292" s="6" t="str">
        <v>I1806M+15</v>
      </c>
      <c r="B292">
        <f>COUNTIF('Truncated Transaction Data'!A292:A19776,A292)</f>
        <v>2</v>
      </c>
      <c r="C292" s="7">
        <f>SUMIF('Truncated Transaction Data'!A292:A19776,A292,'Truncated Transaction Data'!C292:C19776)</f>
        <v>150</v>
      </c>
    </row>
    <row r="293" spans="1:3" x14ac:dyDescent="0.35">
      <c r="A293" s="6" t="str">
        <v>I1476M+15</v>
      </c>
      <c r="B293">
        <f>COUNTIF('Truncated Transaction Data'!A293:A19777,A293)</f>
        <v>3</v>
      </c>
      <c r="C293" s="7">
        <f>SUMIF('Truncated Transaction Data'!A293:A19777,A293,'Truncated Transaction Data'!C293:C19777)</f>
        <v>250</v>
      </c>
    </row>
    <row r="294" spans="1:3" x14ac:dyDescent="0.35">
      <c r="A294" s="6" t="str">
        <v>PLC30B100</v>
      </c>
      <c r="B294">
        <f>COUNTIF('Truncated Transaction Data'!A294:A19778,A294)</f>
        <v>9</v>
      </c>
      <c r="C294" s="7">
        <f>SUMIF('Truncated Transaction Data'!A294:A19778,A294,'Truncated Transaction Data'!C294:C19778)</f>
        <v>1400</v>
      </c>
    </row>
    <row r="295" spans="1:3" x14ac:dyDescent="0.35">
      <c r="A295" s="6" t="str">
        <v>PR280B</v>
      </c>
      <c r="B295">
        <f>COUNTIF('Truncated Transaction Data'!A295:A19779,A295)</f>
        <v>2</v>
      </c>
      <c r="C295" s="7">
        <f>SUMIF('Truncated Transaction Data'!A295:A19779,A295,'Truncated Transaction Data'!C295:C19779)</f>
        <v>200</v>
      </c>
    </row>
    <row r="296" spans="1:3" x14ac:dyDescent="0.35">
      <c r="A296" s="6" t="str">
        <v>PR279</v>
      </c>
      <c r="B296">
        <f>COUNTIF('Truncated Transaction Data'!A296:A19780,A296)</f>
        <v>7</v>
      </c>
      <c r="C296" s="7">
        <f>SUMIF('Truncated Transaction Data'!A296:A19780,A296,'Truncated Transaction Data'!C296:C19780)</f>
        <v>1600</v>
      </c>
    </row>
    <row r="297" spans="1:3" x14ac:dyDescent="0.35">
      <c r="A297" s="6" t="str">
        <v>PR326</v>
      </c>
      <c r="B297">
        <f>COUNTIF('Truncated Transaction Data'!A297:A19781,A297)</f>
        <v>3</v>
      </c>
      <c r="C297" s="7">
        <f>SUMIF('Truncated Transaction Data'!A297:A19781,A297,'Truncated Transaction Data'!C297:C19781)</f>
        <v>500</v>
      </c>
    </row>
    <row r="298" spans="1:3" x14ac:dyDescent="0.35">
      <c r="A298" s="6" t="str">
        <v>PR312</v>
      </c>
      <c r="B298">
        <f>COUNTIF('Truncated Transaction Data'!A298:A19782,A298)</f>
        <v>13</v>
      </c>
      <c r="C298" s="7">
        <f>SUMIF('Truncated Transaction Data'!A298:A19782,A298,'Truncated Transaction Data'!C298:C19782)</f>
        <v>4200</v>
      </c>
    </row>
    <row r="299" spans="1:3" x14ac:dyDescent="0.35">
      <c r="A299" s="6" t="str">
        <v>PR446</v>
      </c>
      <c r="B299">
        <f>COUNTIF('Truncated Transaction Data'!A299:A19783,A299)</f>
        <v>8</v>
      </c>
      <c r="C299" s="7">
        <f>SUMIF('Truncated Transaction Data'!A299:A19783,A299,'Truncated Transaction Data'!C299:C19783)</f>
        <v>2300</v>
      </c>
    </row>
    <row r="300" spans="1:3" x14ac:dyDescent="0.35">
      <c r="A300" s="6" t="str">
        <v>PR472</v>
      </c>
      <c r="B300">
        <f>COUNTIF('Truncated Transaction Data'!A300:A19784,A300)</f>
        <v>7</v>
      </c>
      <c r="C300" s="7">
        <f>SUMIF('Truncated Transaction Data'!A300:A19784,A300,'Truncated Transaction Data'!C300:C19784)</f>
        <v>700</v>
      </c>
    </row>
    <row r="301" spans="1:3" x14ac:dyDescent="0.35">
      <c r="A301" s="6" t="str">
        <v>PR337</v>
      </c>
      <c r="B301">
        <f>COUNTIF('Truncated Transaction Data'!A301:A19785,A301)</f>
        <v>1</v>
      </c>
      <c r="C301" s="7">
        <f>SUMIF('Truncated Transaction Data'!A301:A19785,A301,'Truncated Transaction Data'!C301:C19785)</f>
        <v>100</v>
      </c>
    </row>
    <row r="302" spans="1:3" x14ac:dyDescent="0.35">
      <c r="A302" s="6" t="str">
        <v>PR465</v>
      </c>
      <c r="B302">
        <f>COUNTIF('Truncated Transaction Data'!A302:A19786,A302)</f>
        <v>6</v>
      </c>
      <c r="C302" s="7">
        <f>SUMIF('Truncated Transaction Data'!A302:A19786,A302,'Truncated Transaction Data'!C302:C19786)</f>
        <v>3800</v>
      </c>
    </row>
    <row r="303" spans="1:3" x14ac:dyDescent="0.35">
      <c r="A303" s="6" t="str">
        <v>I1830M+15</v>
      </c>
      <c r="B303">
        <f>COUNTIF('Truncated Transaction Data'!A303:A19787,A303)</f>
        <v>3</v>
      </c>
      <c r="C303" s="7">
        <f>SUMIF('Truncated Transaction Data'!A303:A19787,A303,'Truncated Transaction Data'!C303:C19787)</f>
        <v>450</v>
      </c>
    </row>
    <row r="304" spans="1:3" x14ac:dyDescent="0.35">
      <c r="A304" s="6" t="str">
        <v>I5160M</v>
      </c>
      <c r="B304">
        <f>COUNTIF('Truncated Transaction Data'!A304:A19788,A304)</f>
        <v>3</v>
      </c>
      <c r="C304" s="7">
        <f>SUMIF('Truncated Transaction Data'!A304:A19788,A304,'Truncated Transaction Data'!C304:C19788)</f>
        <v>150</v>
      </c>
    </row>
    <row r="305" spans="1:3" x14ac:dyDescent="0.35">
      <c r="A305" s="6" t="str">
        <v>E1779M+15</v>
      </c>
      <c r="B305">
        <f>COUNTIF('Truncated Transaction Data'!A305:A19789,A305)</f>
        <v>6</v>
      </c>
      <c r="C305" s="7">
        <f>SUMIF('Truncated Transaction Data'!A305:A19789,A305,'Truncated Transaction Data'!C305:C19789)</f>
        <v>450</v>
      </c>
    </row>
    <row r="306" spans="1:3" x14ac:dyDescent="0.35">
      <c r="A306" s="6" t="str">
        <v>I1476M</v>
      </c>
      <c r="B306">
        <f>COUNTIF('Truncated Transaction Data'!A306:A19790,A306)</f>
        <v>1</v>
      </c>
      <c r="C306" s="7">
        <f>SUMIF('Truncated Transaction Data'!A306:A19790,A306,'Truncated Transaction Data'!C306:C19790)</f>
        <v>50</v>
      </c>
    </row>
    <row r="307" spans="1:3" x14ac:dyDescent="0.35">
      <c r="A307" s="6">
        <v>1297587</v>
      </c>
      <c r="B307">
        <f>COUNTIF('Truncated Transaction Data'!A307:A19791,A307)</f>
        <v>5</v>
      </c>
      <c r="C307" s="7">
        <f>SUMIF('Truncated Transaction Data'!A307:A19791,A307,'Truncated Transaction Data'!C307:C19791)</f>
        <v>12</v>
      </c>
    </row>
    <row r="308" spans="1:3" x14ac:dyDescent="0.35">
      <c r="A308" s="6" t="str">
        <v>PR614</v>
      </c>
      <c r="B308">
        <f>COUNTIF('Truncated Transaction Data'!A308:A19792,A308)</f>
        <v>27</v>
      </c>
      <c r="C308" s="7">
        <f>SUMIF('Truncated Transaction Data'!A308:A19792,A308,'Truncated Transaction Data'!C308:C19792)</f>
        <v>9200</v>
      </c>
    </row>
    <row r="309" spans="1:3" x14ac:dyDescent="0.35">
      <c r="A309" s="6" t="str">
        <v>PR437</v>
      </c>
      <c r="B309">
        <f>COUNTIF('Truncated Transaction Data'!A309:A19793,A309)</f>
        <v>13</v>
      </c>
      <c r="C309" s="7">
        <f>SUMIF('Truncated Transaction Data'!A309:A19793,A309,'Truncated Transaction Data'!C309:C19793)</f>
        <v>1500</v>
      </c>
    </row>
    <row r="310" spans="1:3" x14ac:dyDescent="0.35">
      <c r="A310" s="6" t="str">
        <v>155S</v>
      </c>
      <c r="B310">
        <f>COUNTIF('Truncated Transaction Data'!A310:A19794,A310)</f>
        <v>10</v>
      </c>
      <c r="C310" s="7">
        <f>SUMIF('Truncated Transaction Data'!A310:A19794,A310,'Truncated Transaction Data'!C310:C19794)</f>
        <v>22</v>
      </c>
    </row>
    <row r="311" spans="1:3" x14ac:dyDescent="0.35">
      <c r="A311" s="6" t="str">
        <v>E1571S</v>
      </c>
      <c r="B311">
        <f>COUNTIF('Truncated Transaction Data'!A311:A19795,A311)</f>
        <v>16</v>
      </c>
      <c r="C311" s="7">
        <f>SUMIF('Truncated Transaction Data'!A311:A19795,A311,'Truncated Transaction Data'!C311:C19795)</f>
        <v>50</v>
      </c>
    </row>
    <row r="312" spans="1:3" x14ac:dyDescent="0.35">
      <c r="A312" s="6" t="str">
        <v>E574S</v>
      </c>
      <c r="B312">
        <f>COUNTIF('Truncated Transaction Data'!A312:A19796,A312)</f>
        <v>4</v>
      </c>
      <c r="C312" s="7">
        <f>SUMIF('Truncated Transaction Data'!A312:A19796,A312,'Truncated Transaction Data'!C312:C19796)</f>
        <v>7</v>
      </c>
    </row>
    <row r="313" spans="1:3" x14ac:dyDescent="0.35">
      <c r="A313" s="6" t="str">
        <v>E980P</v>
      </c>
      <c r="B313">
        <f>COUNTIF('Truncated Transaction Data'!A313:A19797,A313)</f>
        <v>10</v>
      </c>
      <c r="C313" s="7">
        <f>SUMIF('Truncated Transaction Data'!A313:A19797,A313,'Truncated Transaction Data'!C313:C19797)</f>
        <v>21</v>
      </c>
    </row>
    <row r="314" spans="1:3" x14ac:dyDescent="0.35">
      <c r="A314" s="6" t="str">
        <v>E1033P</v>
      </c>
      <c r="B314">
        <f>COUNTIF('Truncated Transaction Data'!A314:A19798,A314)</f>
        <v>2</v>
      </c>
      <c r="C314" s="7">
        <f>SUMIF('Truncated Transaction Data'!A314:A19798,A314,'Truncated Transaction Data'!C314:C19798)</f>
        <v>3</v>
      </c>
    </row>
    <row r="315" spans="1:3" x14ac:dyDescent="0.35">
      <c r="A315" s="6" t="str">
        <v>E937P</v>
      </c>
      <c r="B315">
        <f>COUNTIF('Truncated Transaction Data'!A315:A19799,A315)</f>
        <v>5</v>
      </c>
      <c r="C315" s="7">
        <f>SUMIF('Truncated Transaction Data'!A315:A19799,A315,'Truncated Transaction Data'!C315:C19799)</f>
        <v>7</v>
      </c>
    </row>
    <row r="316" spans="1:3" x14ac:dyDescent="0.35">
      <c r="A316" s="6" t="str">
        <v>E1005P</v>
      </c>
      <c r="B316">
        <f>COUNTIF('Truncated Transaction Data'!A316:A19800,A316)</f>
        <v>9</v>
      </c>
      <c r="C316" s="7">
        <f>SUMIF('Truncated Transaction Data'!A316:A19800,A316,'Truncated Transaction Data'!C316:C19800)</f>
        <v>14</v>
      </c>
    </row>
    <row r="317" spans="1:3" x14ac:dyDescent="0.35">
      <c r="A317" s="6" t="str">
        <v>E912P</v>
      </c>
      <c r="B317">
        <f>COUNTIF('Truncated Transaction Data'!A317:A19801,A317)</f>
        <v>1</v>
      </c>
      <c r="C317" s="7">
        <f>SUMIF('Truncated Transaction Data'!A317:A19801,A317,'Truncated Transaction Data'!C317:C19801)</f>
        <v>3</v>
      </c>
    </row>
    <row r="318" spans="1:3" x14ac:dyDescent="0.35">
      <c r="A318" s="6" t="str">
        <v>RM1000100</v>
      </c>
      <c r="B318">
        <f>COUNTIF('Truncated Transaction Data'!A318:A19802,A318)</f>
        <v>3</v>
      </c>
      <c r="C318" s="7">
        <f>SUMIF('Truncated Transaction Data'!A318:A19802,A318,'Truncated Transaction Data'!C318:C19802)</f>
        <v>300</v>
      </c>
    </row>
    <row r="319" spans="1:3" x14ac:dyDescent="0.35">
      <c r="A319" s="6" t="str">
        <v>R840R</v>
      </c>
      <c r="B319">
        <f>COUNTIF('Truncated Transaction Data'!A319:A19803,A319)</f>
        <v>5</v>
      </c>
      <c r="C319" s="7">
        <f>SUMIF('Truncated Transaction Data'!A319:A19803,A319,'Truncated Transaction Data'!C319:C19803)</f>
        <v>21</v>
      </c>
    </row>
    <row r="320" spans="1:3" x14ac:dyDescent="0.35">
      <c r="A320" s="6" t="str">
        <v>R1840NM</v>
      </c>
      <c r="B320">
        <f>COUNTIF('Truncated Transaction Data'!A320:A19804,A320)</f>
        <v>1</v>
      </c>
      <c r="C320" s="7">
        <f>SUMIF('Truncated Transaction Data'!A320:A19804,A320,'Truncated Transaction Data'!C320:C19804)</f>
        <v>50</v>
      </c>
    </row>
    <row r="321" spans="1:3" x14ac:dyDescent="0.35">
      <c r="A321" s="6" t="str">
        <v>PR611</v>
      </c>
      <c r="B321">
        <f>COUNTIF('Truncated Transaction Data'!A321:A19805,A321)</f>
        <v>8</v>
      </c>
      <c r="C321" s="7">
        <f>SUMIF('Truncated Transaction Data'!A321:A19805,A321,'Truncated Transaction Data'!C321:C19805)</f>
        <v>1400</v>
      </c>
    </row>
    <row r="322" spans="1:3" x14ac:dyDescent="0.35">
      <c r="A322" s="6" t="str">
        <v>PR608</v>
      </c>
      <c r="B322">
        <f>COUNTIF('Truncated Transaction Data'!A322:A19806,A322)</f>
        <v>3</v>
      </c>
      <c r="C322" s="7">
        <f>SUMIF('Truncated Transaction Data'!A322:A19806,A322,'Truncated Transaction Data'!C322:C19806)</f>
        <v>600</v>
      </c>
    </row>
    <row r="323" spans="1:3" x14ac:dyDescent="0.35">
      <c r="A323" s="6" t="str">
        <v>PR313</v>
      </c>
      <c r="B323">
        <f>COUNTIF('Truncated Transaction Data'!A323:A19807,A323)</f>
        <v>6</v>
      </c>
      <c r="C323" s="7">
        <f>SUMIF('Truncated Transaction Data'!A323:A19807,A323,'Truncated Transaction Data'!C323:C19807)</f>
        <v>700</v>
      </c>
    </row>
    <row r="324" spans="1:3" x14ac:dyDescent="0.35">
      <c r="A324" s="6" t="str">
        <v>PR310A</v>
      </c>
      <c r="B324">
        <f>COUNTIF('Truncated Transaction Data'!A324:A19808,A324)</f>
        <v>6</v>
      </c>
      <c r="C324" s="7">
        <f>SUMIF('Truncated Transaction Data'!A324:A19808,A324,'Truncated Transaction Data'!C324:C19808)</f>
        <v>1100</v>
      </c>
    </row>
    <row r="325" spans="1:3" x14ac:dyDescent="0.35">
      <c r="A325" s="6">
        <v>9533810</v>
      </c>
      <c r="B325">
        <f>COUNTIF('Truncated Transaction Data'!A325:A19809,A325)</f>
        <v>1</v>
      </c>
      <c r="C325" s="7">
        <f>SUMIF('Truncated Transaction Data'!A325:A19809,A325,'Truncated Transaction Data'!C325:C19809)</f>
        <v>80</v>
      </c>
    </row>
    <row r="326" spans="1:3" x14ac:dyDescent="0.35">
      <c r="A326" s="6" t="str">
        <v>RS701</v>
      </c>
      <c r="B326">
        <f>COUNTIF('Truncated Transaction Data'!A326:A19810,A326)</f>
        <v>13</v>
      </c>
      <c r="C326" s="7">
        <f>SUMIF('Truncated Transaction Data'!A326:A19810,A326,'Truncated Transaction Data'!C326:C19810)</f>
        <v>86</v>
      </c>
    </row>
    <row r="327" spans="1:3" x14ac:dyDescent="0.35">
      <c r="A327" s="6" t="str">
        <v>PR740S</v>
      </c>
      <c r="B327">
        <f>COUNTIF('Truncated Transaction Data'!A327:A19811,A327)</f>
        <v>2</v>
      </c>
      <c r="C327" s="7">
        <f>SUMIF('Truncated Transaction Data'!A327:A19811,A327,'Truncated Transaction Data'!C327:C19811)</f>
        <v>48</v>
      </c>
    </row>
    <row r="328" spans="1:3" x14ac:dyDescent="0.35">
      <c r="A328" s="6" t="str">
        <v>000000005450</v>
      </c>
      <c r="B328">
        <f>COUNTIF('Truncated Transaction Data'!A328:A19812,A328)</f>
        <v>6</v>
      </c>
      <c r="C328" s="7">
        <f>SUMIF('Truncated Transaction Data'!A328:A19812,A328,'Truncated Transaction Data'!C328:C19812)</f>
        <v>8</v>
      </c>
    </row>
    <row r="329" spans="1:3" x14ac:dyDescent="0.35">
      <c r="A329" s="6" t="str">
        <v>E1217P</v>
      </c>
      <c r="B329">
        <f>COUNTIF('Truncated Transaction Data'!A329:A19813,A329)</f>
        <v>1</v>
      </c>
      <c r="C329" s="7">
        <f>SUMIF('Truncated Transaction Data'!A329:A19813,A329,'Truncated Transaction Data'!C329:C19813)</f>
        <v>2</v>
      </c>
    </row>
    <row r="330" spans="1:3" x14ac:dyDescent="0.35">
      <c r="A330" s="6" t="str">
        <v>E1090P</v>
      </c>
      <c r="B330">
        <f>COUNTIF('Truncated Transaction Data'!A330:A19814,A330)</f>
        <v>12</v>
      </c>
      <c r="C330" s="7">
        <f>SUMIF('Truncated Transaction Data'!A330:A19814,A330,'Truncated Transaction Data'!C330:C19814)</f>
        <v>49</v>
      </c>
    </row>
    <row r="331" spans="1:3" x14ac:dyDescent="0.35">
      <c r="A331" s="6" t="str">
        <v>E1195PW</v>
      </c>
      <c r="B331">
        <f>COUNTIF('Truncated Transaction Data'!A331:A19815,A331)</f>
        <v>3</v>
      </c>
      <c r="C331" s="7">
        <f>SUMIF('Truncated Transaction Data'!A331:A19815,A331,'Truncated Transaction Data'!C331:C19815)</f>
        <v>5</v>
      </c>
    </row>
    <row r="332" spans="1:3" x14ac:dyDescent="0.35">
      <c r="A332" s="6" t="str">
        <v>E985P</v>
      </c>
      <c r="B332">
        <f>COUNTIF('Truncated Transaction Data'!A332:A19816,A332)</f>
        <v>1</v>
      </c>
      <c r="C332" s="7">
        <f>SUMIF('Truncated Transaction Data'!A332:A19816,A332,'Truncated Transaction Data'!C332:C19816)</f>
        <v>1</v>
      </c>
    </row>
    <row r="333" spans="1:3" x14ac:dyDescent="0.35">
      <c r="A333" s="6" t="str">
        <v>E1567B</v>
      </c>
      <c r="B333">
        <f>COUNTIF('Truncated Transaction Data'!A333:A19817,A333)</f>
        <v>18</v>
      </c>
      <c r="C333" s="7">
        <f>SUMIF('Truncated Transaction Data'!A333:A19817,A333,'Truncated Transaction Data'!C333:C19817)</f>
        <v>168</v>
      </c>
    </row>
    <row r="334" spans="1:3" x14ac:dyDescent="0.35">
      <c r="A334" s="6" t="str">
        <v>E811S</v>
      </c>
      <c r="B334">
        <f>COUNTIF('Truncated Transaction Data'!A334:A19818,A334)</f>
        <v>4</v>
      </c>
      <c r="C334" s="7">
        <f>SUMIF('Truncated Transaction Data'!A334:A19818,A334,'Truncated Transaction Data'!C334:C19818)</f>
        <v>5</v>
      </c>
    </row>
    <row r="335" spans="1:3" x14ac:dyDescent="0.35">
      <c r="A335" s="6" t="str">
        <v>E1244PW</v>
      </c>
      <c r="B335">
        <f>COUNTIF('Truncated Transaction Data'!A335:A19819,A335)</f>
        <v>5</v>
      </c>
      <c r="C335" s="7">
        <f>SUMIF('Truncated Transaction Data'!A335:A19819,A335,'Truncated Transaction Data'!C335:C19819)</f>
        <v>23</v>
      </c>
    </row>
    <row r="336" spans="1:3" x14ac:dyDescent="0.35">
      <c r="A336" s="6" t="str">
        <v>E1065P</v>
      </c>
      <c r="B336">
        <f>COUNTIF('Truncated Transaction Data'!A336:A19820,A336)</f>
        <v>25</v>
      </c>
      <c r="C336" s="7">
        <f>SUMIF('Truncated Transaction Data'!A336:A19820,A336,'Truncated Transaction Data'!C336:C19820)</f>
        <v>59</v>
      </c>
    </row>
    <row r="337" spans="1:3" x14ac:dyDescent="0.35">
      <c r="A337" s="6" t="str">
        <v>E1838P</v>
      </c>
      <c r="B337">
        <f>COUNTIF('Truncated Transaction Data'!A337:A19821,A337)</f>
        <v>13</v>
      </c>
      <c r="C337" s="7">
        <f>SUMIF('Truncated Transaction Data'!A337:A19821,A337,'Truncated Transaction Data'!C337:C19821)</f>
        <v>73</v>
      </c>
    </row>
    <row r="338" spans="1:3" x14ac:dyDescent="0.35">
      <c r="A338" s="6" t="str">
        <v>SUM3501</v>
      </c>
      <c r="B338">
        <f>COUNTIF('Truncated Transaction Data'!A338:A19822,A338)</f>
        <v>3</v>
      </c>
      <c r="C338" s="7">
        <f>SUMIF('Truncated Transaction Data'!A338:A19822,A338,'Truncated Transaction Data'!C338:C19822)</f>
        <v>12</v>
      </c>
    </row>
    <row r="339" spans="1:3" x14ac:dyDescent="0.35">
      <c r="A339" s="6" t="str">
        <v>RM106100</v>
      </c>
      <c r="B339">
        <f>COUNTIF('Truncated Transaction Data'!A339:A19823,A339)</f>
        <v>6</v>
      </c>
      <c r="C339" s="7">
        <f>SUMIF('Truncated Transaction Data'!A339:A19823,A339,'Truncated Transaction Data'!C339:C19823)</f>
        <v>1300</v>
      </c>
    </row>
    <row r="340" spans="1:3" x14ac:dyDescent="0.35">
      <c r="A340" s="6" t="str">
        <v>E1835P</v>
      </c>
      <c r="B340">
        <f>COUNTIF('Truncated Transaction Data'!A340:A19824,A340)</f>
        <v>12</v>
      </c>
      <c r="C340" s="7">
        <f>SUMIF('Truncated Transaction Data'!A340:A19824,A340,'Truncated Transaction Data'!C340:C19824)</f>
        <v>33</v>
      </c>
    </row>
    <row r="341" spans="1:3" x14ac:dyDescent="0.35">
      <c r="A341" s="6" t="str">
        <v>E920P</v>
      </c>
      <c r="B341">
        <f>COUNTIF('Truncated Transaction Data'!A341:A19825,A341)</f>
        <v>32</v>
      </c>
      <c r="C341" s="7">
        <f>SUMIF('Truncated Transaction Data'!A341:A19825,A341,'Truncated Transaction Data'!C341:C19825)</f>
        <v>120</v>
      </c>
    </row>
    <row r="342" spans="1:3" x14ac:dyDescent="0.35">
      <c r="A342" s="6" t="str">
        <v>ZDDP4</v>
      </c>
      <c r="B342">
        <f>COUNTIF('Truncated Transaction Data'!A342:A19826,A342)</f>
        <v>34</v>
      </c>
      <c r="C342" s="7">
        <f>SUMIF('Truncated Transaction Data'!A342:A19826,A342,'Truncated Transaction Data'!C342:C19826)</f>
        <v>1085</v>
      </c>
    </row>
    <row r="343" spans="1:3" x14ac:dyDescent="0.35">
      <c r="A343" s="6" t="str">
        <v>RV1038X</v>
      </c>
      <c r="B343">
        <f>COUNTIF('Truncated Transaction Data'!A343:A19827,A343)</f>
        <v>16</v>
      </c>
      <c r="C343" s="7">
        <f>SUMIF('Truncated Transaction Data'!A343:A19827,A343,'Truncated Transaction Data'!C343:C19827)</f>
        <v>1300</v>
      </c>
    </row>
    <row r="344" spans="1:3" x14ac:dyDescent="0.35">
      <c r="A344" s="6" t="str">
        <v>EP113BR</v>
      </c>
      <c r="B344">
        <f>COUNTIF('Truncated Transaction Data'!A344:A19828,A344)</f>
        <v>31</v>
      </c>
      <c r="C344" s="7">
        <f>SUMIF('Truncated Transaction Data'!A344:A19828,A344,'Truncated Transaction Data'!C344:C19828)</f>
        <v>59</v>
      </c>
    </row>
    <row r="345" spans="1:3" x14ac:dyDescent="0.35">
      <c r="A345" s="6" t="str">
        <v>EP125BR</v>
      </c>
      <c r="B345">
        <f>COUNTIF('Truncated Transaction Data'!A345:A19829,A345)</f>
        <v>27</v>
      </c>
      <c r="C345" s="7">
        <f>SUMIF('Truncated Transaction Data'!A345:A19829,A345,'Truncated Transaction Data'!C345:C19829)</f>
        <v>55</v>
      </c>
    </row>
    <row r="346" spans="1:3" x14ac:dyDescent="0.35">
      <c r="A346" s="6" t="str">
        <v>EP164R</v>
      </c>
      <c r="B346">
        <f>COUNTIF('Truncated Transaction Data'!A346:A19830,A346)</f>
        <v>2</v>
      </c>
      <c r="C346" s="7">
        <f>SUMIF('Truncated Transaction Data'!A346:A19830,A346,'Truncated Transaction Data'!C346:C19830)</f>
        <v>3</v>
      </c>
    </row>
    <row r="347" spans="1:3" x14ac:dyDescent="0.35">
      <c r="A347" s="6" t="str">
        <v>EP185BR</v>
      </c>
      <c r="B347">
        <f>COUNTIF('Truncated Transaction Data'!A347:A19831,A347)</f>
        <v>15</v>
      </c>
      <c r="C347" s="7">
        <f>SUMIF('Truncated Transaction Data'!A347:A19831,A347,'Truncated Transaction Data'!C347:C19831)</f>
        <v>32</v>
      </c>
    </row>
    <row r="348" spans="1:3" x14ac:dyDescent="0.35">
      <c r="A348" s="6" t="str">
        <v>EP827R</v>
      </c>
      <c r="B348">
        <f>COUNTIF('Truncated Transaction Data'!A348:A19832,A348)</f>
        <v>17</v>
      </c>
      <c r="C348" s="7">
        <f>SUMIF('Truncated Transaction Data'!A348:A19832,A348,'Truncated Transaction Data'!C348:C19832)</f>
        <v>22</v>
      </c>
    </row>
    <row r="349" spans="1:3" x14ac:dyDescent="0.35">
      <c r="A349" s="6" t="str">
        <v>HPV4</v>
      </c>
      <c r="B349">
        <f>COUNTIF('Truncated Transaction Data'!A349:A19833,A349)</f>
        <v>26</v>
      </c>
      <c r="C349" s="7">
        <f>SUMIF('Truncated Transaction Data'!A349:A19833,A349,'Truncated Transaction Data'!C349:C19833)</f>
        <v>328</v>
      </c>
    </row>
    <row r="350" spans="1:3" x14ac:dyDescent="0.35">
      <c r="A350" s="6" t="str">
        <v>GP100K</v>
      </c>
      <c r="B350">
        <f>COUNTIF('Truncated Transaction Data'!A350:A19834,A350)</f>
        <v>29</v>
      </c>
      <c r="C350" s="7">
        <f>SUMIF('Truncated Transaction Data'!A350:A19834,A350,'Truncated Transaction Data'!C350:C19834)</f>
        <v>87</v>
      </c>
    </row>
    <row r="351" spans="1:3" x14ac:dyDescent="0.35">
      <c r="A351" s="6" t="str">
        <v>RDS2920K</v>
      </c>
      <c r="B351">
        <f>COUNTIF('Truncated Transaction Data'!A351:A19835,A351)</f>
        <v>34</v>
      </c>
      <c r="C351" s="7">
        <f>SUMIF('Truncated Transaction Data'!A351:A19835,A351,'Truncated Transaction Data'!C351:C19835)</f>
        <v>79</v>
      </c>
    </row>
    <row r="352" spans="1:3" x14ac:dyDescent="0.35">
      <c r="A352" s="6" t="str">
        <v>RDS94116</v>
      </c>
      <c r="B352">
        <f>COUNTIF('Truncated Transaction Data'!A352:A19836,A352)</f>
        <v>49</v>
      </c>
      <c r="C352" s="7">
        <f>SUMIF('Truncated Transaction Data'!A352:A19836,A352,'Truncated Transaction Data'!C352:C19836)</f>
        <v>2128</v>
      </c>
    </row>
    <row r="353" spans="1:3" x14ac:dyDescent="0.35">
      <c r="A353" s="6" t="str">
        <v>RDS94016</v>
      </c>
      <c r="B353">
        <f>COUNTIF('Truncated Transaction Data'!A353:A19837,A353)</f>
        <v>20</v>
      </c>
      <c r="C353" s="7">
        <f>SUMIF('Truncated Transaction Data'!A353:A19837,A353,'Truncated Transaction Data'!C353:C19837)</f>
        <v>896</v>
      </c>
    </row>
    <row r="354" spans="1:3" x14ac:dyDescent="0.35">
      <c r="A354" s="6" t="str">
        <v>RM179316</v>
      </c>
      <c r="B354">
        <f>COUNTIF('Truncated Transaction Data'!A354:A19838,A354)</f>
        <v>25</v>
      </c>
      <c r="C354" s="7">
        <f>SUMIF('Truncated Transaction Data'!A354:A19838,A354,'Truncated Transaction Data'!C354:C19838)</f>
        <v>592</v>
      </c>
    </row>
    <row r="355" spans="1:3" x14ac:dyDescent="0.35">
      <c r="A355" s="6" t="str">
        <v>RM179216</v>
      </c>
      <c r="B355">
        <f>COUNTIF('Truncated Transaction Data'!A355:A19839,A355)</f>
        <v>20</v>
      </c>
      <c r="C355" s="7">
        <f>SUMIF('Truncated Transaction Data'!A355:A19839,A355,'Truncated Transaction Data'!C355:C19839)</f>
        <v>496</v>
      </c>
    </row>
    <row r="356" spans="1:3" x14ac:dyDescent="0.35">
      <c r="A356" s="6" t="str">
        <v>R907</v>
      </c>
      <c r="B356">
        <f>COUNTIF('Truncated Transaction Data'!A356:A19840,A356)</f>
        <v>28</v>
      </c>
      <c r="C356" s="7">
        <f>SUMIF('Truncated Transaction Data'!A356:A19840,A356,'Truncated Transaction Data'!C356:C19840)</f>
        <v>234</v>
      </c>
    </row>
    <row r="357" spans="1:3" x14ac:dyDescent="0.35">
      <c r="A357" s="6" t="str">
        <v>30672S</v>
      </c>
      <c r="B357">
        <f>COUNTIF('Truncated Transaction Data'!A357:A19841,A357)</f>
        <v>2</v>
      </c>
      <c r="C357" s="7">
        <f>SUMIF('Truncated Transaction Data'!A357:A19841,A357,'Truncated Transaction Data'!C357:C19841)</f>
        <v>8</v>
      </c>
    </row>
    <row r="358" spans="1:3" x14ac:dyDescent="0.35">
      <c r="A358" s="6" t="str">
        <v>EHC614200</v>
      </c>
      <c r="B358">
        <f>COUNTIF('Truncated Transaction Data'!A358:A19842,A358)</f>
        <v>1</v>
      </c>
      <c r="C358" s="7">
        <f>SUMIF('Truncated Transaction Data'!A358:A19842,A358,'Truncated Transaction Data'!C358:C19842)</f>
        <v>200</v>
      </c>
    </row>
    <row r="359" spans="1:3" x14ac:dyDescent="0.35">
      <c r="A359" s="6" t="str">
        <v>RK1736</v>
      </c>
      <c r="B359">
        <f>COUNTIF('Truncated Transaction Data'!A359:A19843,A359)</f>
        <v>29</v>
      </c>
      <c r="C359" s="7">
        <f>SUMIF('Truncated Transaction Data'!A359:A19843,A359,'Truncated Transaction Data'!C359:C19843)</f>
        <v>941</v>
      </c>
    </row>
    <row r="360" spans="1:3" x14ac:dyDescent="0.35">
      <c r="A360" s="6" t="str">
        <v>RK548</v>
      </c>
      <c r="B360">
        <f>COUNTIF('Truncated Transaction Data'!A360:A19844,A360)</f>
        <v>25</v>
      </c>
      <c r="C360" s="7">
        <f>SUMIF('Truncated Transaction Data'!A360:A19844,A360,'Truncated Transaction Data'!C360:C19844)</f>
        <v>849</v>
      </c>
    </row>
    <row r="361" spans="1:3" x14ac:dyDescent="0.35">
      <c r="A361" s="6" t="str">
        <v>RV9951S</v>
      </c>
      <c r="B361">
        <f>COUNTIF('Truncated Transaction Data'!A361:A19845,A361)</f>
        <v>23</v>
      </c>
      <c r="C361" s="7">
        <f>SUMIF('Truncated Transaction Data'!A361:A19845,A361,'Truncated Transaction Data'!C361:C19845)</f>
        <v>772</v>
      </c>
    </row>
    <row r="362" spans="1:3" x14ac:dyDescent="0.35">
      <c r="A362" s="6" t="str">
        <v>RV577S</v>
      </c>
      <c r="B362">
        <f>COUNTIF('Truncated Transaction Data'!A362:A19846,A362)</f>
        <v>3</v>
      </c>
      <c r="C362" s="7">
        <f>SUMIF('Truncated Transaction Data'!A362:A19846,A362,'Truncated Transaction Data'!C362:C19846)</f>
        <v>56</v>
      </c>
    </row>
    <row r="363" spans="1:3" x14ac:dyDescent="0.35">
      <c r="A363" s="6" t="str">
        <v>RV576S</v>
      </c>
      <c r="B363">
        <f>COUNTIF('Truncated Transaction Data'!A363:A19847,A363)</f>
        <v>4</v>
      </c>
      <c r="C363" s="7">
        <f>SUMIF('Truncated Transaction Data'!A363:A19847,A363,'Truncated Transaction Data'!C363:C19847)</f>
        <v>64</v>
      </c>
    </row>
    <row r="364" spans="1:3" x14ac:dyDescent="0.35">
      <c r="A364" s="6" t="str">
        <v>58717S</v>
      </c>
      <c r="B364">
        <f>COUNTIF('Truncated Transaction Data'!A364:A19848,A364)</f>
        <v>5</v>
      </c>
      <c r="C364" s="7">
        <f>SUMIF('Truncated Transaction Data'!A364:A19848,A364,'Truncated Transaction Data'!C364:C19848)</f>
        <v>32</v>
      </c>
    </row>
    <row r="365" spans="1:3" x14ac:dyDescent="0.35">
      <c r="A365" s="6" t="str">
        <v>53029S</v>
      </c>
      <c r="B365">
        <f>COUNTIF('Truncated Transaction Data'!A365:A19849,A365)</f>
        <v>20</v>
      </c>
      <c r="C365" s="7">
        <f>SUMIF('Truncated Transaction Data'!A365:A19849,A365,'Truncated Transaction Data'!C365:C19849)</f>
        <v>316</v>
      </c>
    </row>
    <row r="366" spans="1:3" x14ac:dyDescent="0.35">
      <c r="A366" s="6" t="str">
        <v>I1730B</v>
      </c>
      <c r="B366">
        <f>COUNTIF('Truncated Transaction Data'!A366:A19850,A366)</f>
        <v>13</v>
      </c>
      <c r="C366" s="7">
        <f>SUMIF('Truncated Transaction Data'!A366:A19850,A366,'Truncated Transaction Data'!C366:C19850)</f>
        <v>126</v>
      </c>
    </row>
    <row r="367" spans="1:3" x14ac:dyDescent="0.35">
      <c r="A367" s="6" t="str">
        <v>E5071B</v>
      </c>
      <c r="B367">
        <f>COUNTIF('Truncated Transaction Data'!A367:A19851,A367)</f>
        <v>3</v>
      </c>
      <c r="C367" s="7">
        <f>SUMIF('Truncated Transaction Data'!A367:A19851,A367,'Truncated Transaction Data'!C367:C19851)</f>
        <v>14</v>
      </c>
    </row>
    <row r="368" spans="1:3" x14ac:dyDescent="0.35">
      <c r="A368" s="6" t="str">
        <v>I920B</v>
      </c>
      <c r="B368">
        <f>COUNTIF('Truncated Transaction Data'!A368:A19852,A368)</f>
        <v>11</v>
      </c>
      <c r="C368" s="7">
        <f>SUMIF('Truncated Transaction Data'!A368:A19852,A368,'Truncated Transaction Data'!C368:C19852)</f>
        <v>70</v>
      </c>
    </row>
    <row r="369" spans="1:3" x14ac:dyDescent="0.35">
      <c r="A369" s="6" t="str">
        <v>E911B</v>
      </c>
      <c r="B369">
        <f>COUNTIF('Truncated Transaction Data'!A369:A19853,A369)</f>
        <v>2</v>
      </c>
      <c r="C369" s="7">
        <f>SUMIF('Truncated Transaction Data'!A369:A19853,A369,'Truncated Transaction Data'!C369:C19853)</f>
        <v>16</v>
      </c>
    </row>
    <row r="370" spans="1:3" x14ac:dyDescent="0.35">
      <c r="A370" s="6" t="str">
        <v>E3445B</v>
      </c>
      <c r="B370">
        <f>COUNTIF('Truncated Transaction Data'!A370:A19854,A370)</f>
        <v>38</v>
      </c>
      <c r="C370" s="7">
        <f>SUMIF('Truncated Transaction Data'!A370:A19854,A370,'Truncated Transaction Data'!C370:C19854)</f>
        <v>228</v>
      </c>
    </row>
    <row r="371" spans="1:3" x14ac:dyDescent="0.35">
      <c r="A371" s="6" t="str">
        <v>E2689B</v>
      </c>
      <c r="B371">
        <f>COUNTIF('Truncated Transaction Data'!A371:A19855,A371)</f>
        <v>33</v>
      </c>
      <c r="C371" s="7">
        <f>SUMIF('Truncated Transaction Data'!A371:A19855,A371,'Truncated Transaction Data'!C371:C19855)</f>
        <v>376</v>
      </c>
    </row>
    <row r="372" spans="1:3" x14ac:dyDescent="0.35">
      <c r="A372" s="6" t="str">
        <v>E1821B</v>
      </c>
      <c r="B372">
        <f>COUNTIF('Truncated Transaction Data'!A372:A19856,A372)</f>
        <v>7</v>
      </c>
      <c r="C372" s="7">
        <f>SUMIF('Truncated Transaction Data'!A372:A19856,A372,'Truncated Transaction Data'!C372:C19856)</f>
        <v>22</v>
      </c>
    </row>
    <row r="373" spans="1:3" x14ac:dyDescent="0.35">
      <c r="A373" s="6" t="str">
        <v>E1731B</v>
      </c>
      <c r="B373">
        <f>COUNTIF('Truncated Transaction Data'!A373:A19857,A373)</f>
        <v>11</v>
      </c>
      <c r="C373" s="7">
        <f>SUMIF('Truncated Transaction Data'!A373:A19857,A373,'Truncated Transaction Data'!C373:C19857)</f>
        <v>86</v>
      </c>
    </row>
    <row r="374" spans="1:3" x14ac:dyDescent="0.35">
      <c r="A374" s="6" t="str">
        <v>I5068B</v>
      </c>
      <c r="B374">
        <f>COUNTIF('Truncated Transaction Data'!A374:A19858,A374)</f>
        <v>5</v>
      </c>
      <c r="C374" s="7">
        <f>SUMIF('Truncated Transaction Data'!A374:A19858,A374,'Truncated Transaction Data'!C374:C19858)</f>
        <v>36</v>
      </c>
    </row>
    <row r="375" spans="1:3" x14ac:dyDescent="0.35">
      <c r="A375" s="6" t="str">
        <v>I3454B</v>
      </c>
      <c r="B375">
        <f>COUNTIF('Truncated Transaction Data'!A375:A19859,A375)</f>
        <v>15</v>
      </c>
      <c r="C375" s="7">
        <f>SUMIF('Truncated Transaction Data'!A375:A19859,A375,'Truncated Transaction Data'!C375:C19859)</f>
        <v>94</v>
      </c>
    </row>
    <row r="376" spans="1:3" x14ac:dyDescent="0.35">
      <c r="A376" s="6" t="str">
        <v>PR201S</v>
      </c>
      <c r="B376">
        <f>COUNTIF('Truncated Transaction Data'!A376:A19860,A376)</f>
        <v>4</v>
      </c>
      <c r="C376" s="7">
        <f>SUMIF('Truncated Transaction Data'!A376:A19860,A376,'Truncated Transaction Data'!C376:C19860)</f>
        <v>48</v>
      </c>
    </row>
    <row r="377" spans="1:3" x14ac:dyDescent="0.35">
      <c r="A377" s="6" t="str">
        <v>I5200B</v>
      </c>
      <c r="B377">
        <f>COUNTIF('Truncated Transaction Data'!A377:A19861,A377)</f>
        <v>18</v>
      </c>
      <c r="C377" s="7">
        <f>SUMIF('Truncated Transaction Data'!A377:A19861,A377,'Truncated Transaction Data'!C377:C19861)</f>
        <v>140</v>
      </c>
    </row>
    <row r="378" spans="1:3" x14ac:dyDescent="0.35">
      <c r="A378" s="6" t="str">
        <v>01289EA2</v>
      </c>
      <c r="B378">
        <f>COUNTIF('Truncated Transaction Data'!A378:A19862,A378)</f>
        <v>5</v>
      </c>
      <c r="C378" s="7">
        <f>SUMIF('Truncated Transaction Data'!A378:A19862,A378,'Truncated Transaction Data'!C378:C19862)</f>
        <v>14</v>
      </c>
    </row>
    <row r="379" spans="1:3" x14ac:dyDescent="0.35">
      <c r="A379" s="6" t="str">
        <v>PR662S</v>
      </c>
      <c r="B379">
        <f>COUNTIF('Truncated Transaction Data'!A379:A19863,A379)</f>
        <v>55</v>
      </c>
      <c r="C379" s="7">
        <f>SUMIF('Truncated Transaction Data'!A379:A19863,A379,'Truncated Transaction Data'!C379:C19863)</f>
        <v>1756</v>
      </c>
    </row>
    <row r="380" spans="1:3" x14ac:dyDescent="0.35">
      <c r="A380" s="6" t="str">
        <v>PR514S</v>
      </c>
      <c r="B380">
        <f>COUNTIF('Truncated Transaction Data'!A380:A19864,A380)</f>
        <v>39</v>
      </c>
      <c r="C380" s="7">
        <f>SUMIF('Truncated Transaction Data'!A380:A19864,A380,'Truncated Transaction Data'!C380:C19864)</f>
        <v>2924</v>
      </c>
    </row>
    <row r="381" spans="1:3" x14ac:dyDescent="0.35">
      <c r="A381" s="6" t="str">
        <v>PR309S</v>
      </c>
      <c r="B381">
        <f>COUNTIF('Truncated Transaction Data'!A381:A19865,A381)</f>
        <v>15</v>
      </c>
      <c r="C381" s="7">
        <f>SUMIF('Truncated Transaction Data'!A381:A19865,A381,'Truncated Transaction Data'!C381:C19865)</f>
        <v>332</v>
      </c>
    </row>
    <row r="382" spans="1:3" x14ac:dyDescent="0.35">
      <c r="A382" s="6" t="str">
        <v>PR333S</v>
      </c>
      <c r="B382">
        <f>COUNTIF('Truncated Transaction Data'!A382:A19866,A382)</f>
        <v>5</v>
      </c>
      <c r="C382" s="7">
        <f>SUMIF('Truncated Transaction Data'!A382:A19866,A382,'Truncated Transaction Data'!C382:C19866)</f>
        <v>40</v>
      </c>
    </row>
    <row r="383" spans="1:3" x14ac:dyDescent="0.35">
      <c r="A383" s="6" t="str">
        <v>PR437S</v>
      </c>
      <c r="B383">
        <f>COUNTIF('Truncated Transaction Data'!A383:A19867,A383)</f>
        <v>66</v>
      </c>
      <c r="C383" s="7">
        <f>SUMIF('Truncated Transaction Data'!A383:A19867,A383,'Truncated Transaction Data'!C383:C19867)</f>
        <v>2272</v>
      </c>
    </row>
    <row r="384" spans="1:3" x14ac:dyDescent="0.35">
      <c r="A384" s="6" t="str">
        <v>PR615S</v>
      </c>
      <c r="B384">
        <f>COUNTIF('Truncated Transaction Data'!A384:A19868,A384)</f>
        <v>36</v>
      </c>
      <c r="C384" s="7">
        <f>SUMIF('Truncated Transaction Data'!A384:A19868,A384,'Truncated Transaction Data'!C384:C19868)</f>
        <v>1156</v>
      </c>
    </row>
    <row r="385" spans="1:3" x14ac:dyDescent="0.35">
      <c r="A385" s="6" t="str">
        <v>01589EA2</v>
      </c>
      <c r="B385">
        <f>COUNTIF('Truncated Transaction Data'!A385:A19869,A385)</f>
        <v>19</v>
      </c>
      <c r="C385" s="7">
        <f>SUMIF('Truncated Transaction Data'!A385:A19869,A385,'Truncated Transaction Data'!C385:C19869)</f>
        <v>86</v>
      </c>
    </row>
    <row r="386" spans="1:3" x14ac:dyDescent="0.35">
      <c r="A386" s="6" t="str">
        <v>PR537S</v>
      </c>
      <c r="B386">
        <f>COUNTIF('Truncated Transaction Data'!A386:A19870,A386)</f>
        <v>40</v>
      </c>
      <c r="C386" s="7">
        <f>SUMIF('Truncated Transaction Data'!A386:A19870,A386,'Truncated Transaction Data'!C386:C19870)</f>
        <v>1676</v>
      </c>
    </row>
    <row r="387" spans="1:3" x14ac:dyDescent="0.35">
      <c r="A387" s="6" t="str">
        <v>PR230AS</v>
      </c>
      <c r="B387">
        <f>COUNTIF('Truncated Transaction Data'!A387:A19871,A387)</f>
        <v>16</v>
      </c>
      <c r="C387" s="7">
        <f>SUMIF('Truncated Transaction Data'!A387:A19871,A387,'Truncated Transaction Data'!C387:C19871)</f>
        <v>276</v>
      </c>
    </row>
    <row r="388" spans="1:3" x14ac:dyDescent="0.35">
      <c r="A388" s="6" t="str">
        <v>HPV13</v>
      </c>
      <c r="B388">
        <f>COUNTIF('Truncated Transaction Data'!A388:A19872,A388)</f>
        <v>28</v>
      </c>
      <c r="C388" s="7">
        <f>SUMIF('Truncated Transaction Data'!A388:A19872,A388,'Truncated Transaction Data'!C388:C19872)</f>
        <v>528</v>
      </c>
    </row>
    <row r="389" spans="1:3" x14ac:dyDescent="0.35">
      <c r="A389" s="6" t="str">
        <v>RM178616</v>
      </c>
      <c r="B389">
        <f>COUNTIF('Truncated Transaction Data'!A389:A19873,A389)</f>
        <v>40</v>
      </c>
      <c r="C389" s="7">
        <f>SUMIF('Truncated Transaction Data'!A389:A19873,A389,'Truncated Transaction Data'!C389:C19873)</f>
        <v>1472</v>
      </c>
    </row>
    <row r="390" spans="1:3" x14ac:dyDescent="0.35">
      <c r="A390" s="6" t="str">
        <v>EP140R</v>
      </c>
      <c r="B390">
        <f>COUNTIF('Truncated Transaction Data'!A390:A19874,A390)</f>
        <v>10</v>
      </c>
      <c r="C390" s="7">
        <f>SUMIF('Truncated Transaction Data'!A390:A19874,A390,'Truncated Transaction Data'!C390:C19874)</f>
        <v>12</v>
      </c>
    </row>
    <row r="391" spans="1:3" x14ac:dyDescent="0.35">
      <c r="A391" s="6" t="str">
        <v>EP100R</v>
      </c>
      <c r="B391">
        <f>COUNTIF('Truncated Transaction Data'!A391:A19875,A391)</f>
        <v>47</v>
      </c>
      <c r="C391" s="7">
        <f>SUMIF('Truncated Transaction Data'!A391:A19875,A391,'Truncated Transaction Data'!C391:C19875)</f>
        <v>316</v>
      </c>
    </row>
    <row r="392" spans="1:3" x14ac:dyDescent="0.35">
      <c r="A392" s="6" t="str">
        <v>EP108BR</v>
      </c>
      <c r="B392">
        <f>COUNTIF('Truncated Transaction Data'!A392:A19876,A392)</f>
        <v>47</v>
      </c>
      <c r="C392" s="7">
        <f>SUMIF('Truncated Transaction Data'!A392:A19876,A392,'Truncated Transaction Data'!C392:C19876)</f>
        <v>162</v>
      </c>
    </row>
    <row r="393" spans="1:3" x14ac:dyDescent="0.35">
      <c r="A393" s="6" t="str">
        <v>R907M</v>
      </c>
      <c r="B393">
        <f>COUNTIF('Truncated Transaction Data'!A393:A19877,A393)</f>
        <v>15</v>
      </c>
      <c r="C393" s="7">
        <f>SUMIF('Truncated Transaction Data'!A393:A19877,A393,'Truncated Transaction Data'!C393:C19877)</f>
        <v>3600</v>
      </c>
    </row>
    <row r="394" spans="1:3" x14ac:dyDescent="0.35">
      <c r="A394" s="6" t="str">
        <v>R908</v>
      </c>
      <c r="B394">
        <f>COUNTIF('Truncated Transaction Data'!A394:A19878,A394)</f>
        <v>15</v>
      </c>
      <c r="C394" s="7">
        <f>SUMIF('Truncated Transaction Data'!A394:A19878,A394,'Truncated Transaction Data'!C394:C19878)</f>
        <v>99</v>
      </c>
    </row>
    <row r="395" spans="1:3" x14ac:dyDescent="0.35">
      <c r="A395" s="6" t="str">
        <v>R908M</v>
      </c>
      <c r="B395">
        <f>COUNTIF('Truncated Transaction Data'!A395:A19879,A395)</f>
        <v>7</v>
      </c>
      <c r="C395" s="7">
        <f>SUMIF('Truncated Transaction Data'!A395:A19879,A395,'Truncated Transaction Data'!C395:C19879)</f>
        <v>900</v>
      </c>
    </row>
    <row r="396" spans="1:3" x14ac:dyDescent="0.35">
      <c r="A396" s="6" t="str">
        <v>000000008306</v>
      </c>
      <c r="B396">
        <f>COUNTIF('Truncated Transaction Data'!A396:A19880,A396)</f>
        <v>12</v>
      </c>
      <c r="C396" s="7">
        <f>SUMIF('Truncated Transaction Data'!A396:A19880,A396,'Truncated Transaction Data'!C396:C19880)</f>
        <v>39</v>
      </c>
    </row>
    <row r="397" spans="1:3" x14ac:dyDescent="0.35">
      <c r="A397" s="6" t="str">
        <v>000000008914</v>
      </c>
      <c r="B397">
        <f>COUNTIF('Truncated Transaction Data'!A397:A19881,A397)</f>
        <v>1</v>
      </c>
      <c r="C397" s="7">
        <f>SUMIF('Truncated Transaction Data'!A397:A19881,A397,'Truncated Transaction Data'!C397:C19881)</f>
        <v>1</v>
      </c>
    </row>
    <row r="398" spans="1:3" x14ac:dyDescent="0.35">
      <c r="A398" s="6" t="str">
        <v>000000008304</v>
      </c>
      <c r="B398">
        <f>COUNTIF('Truncated Transaction Data'!A398:A19882,A398)</f>
        <v>5</v>
      </c>
      <c r="C398" s="7">
        <f>SUMIF('Truncated Transaction Data'!A398:A19882,A398,'Truncated Transaction Data'!C398:C19882)</f>
        <v>23</v>
      </c>
    </row>
    <row r="399" spans="1:3" x14ac:dyDescent="0.35">
      <c r="A399" s="6" t="str">
        <v>000000005256</v>
      </c>
      <c r="B399">
        <f>COUNTIF('Truncated Transaction Data'!A399:A19883,A399)</f>
        <v>1</v>
      </c>
      <c r="C399" s="7">
        <f>SUMIF('Truncated Transaction Data'!A399:A19883,A399,'Truncated Transaction Data'!C399:C19883)</f>
        <v>1</v>
      </c>
    </row>
    <row r="400" spans="1:3" x14ac:dyDescent="0.35">
      <c r="A400" s="6" t="str">
        <v>GP100S</v>
      </c>
      <c r="B400">
        <f>COUNTIF('Truncated Transaction Data'!A400:A19884,A400)</f>
        <v>11</v>
      </c>
      <c r="C400" s="7">
        <f>SUMIF('Truncated Transaction Data'!A400:A19884,A400,'Truncated Transaction Data'!C400:C19884)</f>
        <v>116</v>
      </c>
    </row>
    <row r="401" spans="1:3" x14ac:dyDescent="0.35">
      <c r="A401" s="6" t="str">
        <v>WP773</v>
      </c>
      <c r="B401">
        <f>COUNTIF('Truncated Transaction Data'!A401:A19885,A401)</f>
        <v>1</v>
      </c>
      <c r="C401" s="7">
        <f>SUMIF('Truncated Transaction Data'!A401:A19885,A401,'Truncated Transaction Data'!C401:C19885)</f>
        <v>1</v>
      </c>
    </row>
    <row r="402" spans="1:3" x14ac:dyDescent="0.35">
      <c r="A402" s="6" t="str">
        <v>RS621</v>
      </c>
      <c r="B402">
        <f>COUNTIF('Truncated Transaction Data'!A402:A19886,A402)</f>
        <v>11</v>
      </c>
      <c r="C402" s="7">
        <f>SUMIF('Truncated Transaction Data'!A402:A19886,A402,'Truncated Transaction Data'!C402:C19886)</f>
        <v>46</v>
      </c>
    </row>
    <row r="403" spans="1:3" x14ac:dyDescent="0.35">
      <c r="A403" s="6" t="str">
        <v>PR446S</v>
      </c>
      <c r="B403">
        <f>COUNTIF('Truncated Transaction Data'!A403:A19887,A403)</f>
        <v>10</v>
      </c>
      <c r="C403" s="7">
        <f>SUMIF('Truncated Transaction Data'!A403:A19887,A403,'Truncated Transaction Data'!C403:C19887)</f>
        <v>180</v>
      </c>
    </row>
    <row r="404" spans="1:3" x14ac:dyDescent="0.35">
      <c r="A404" s="6" t="str">
        <v>PR499S</v>
      </c>
      <c r="B404">
        <f>COUNTIF('Truncated Transaction Data'!A404:A19888,A404)</f>
        <v>10</v>
      </c>
      <c r="C404" s="7">
        <f>SUMIF('Truncated Transaction Data'!A404:A19888,A404,'Truncated Transaction Data'!C404:C19888)</f>
        <v>168</v>
      </c>
    </row>
    <row r="405" spans="1:3" x14ac:dyDescent="0.35">
      <c r="A405" s="6" t="str">
        <v>PR323S</v>
      </c>
      <c r="B405">
        <f>COUNTIF('Truncated Transaction Data'!A405:A19889,A405)</f>
        <v>15</v>
      </c>
      <c r="C405" s="7">
        <f>SUMIF('Truncated Transaction Data'!A405:A19889,A405,'Truncated Transaction Data'!C405:C19889)</f>
        <v>452</v>
      </c>
    </row>
    <row r="406" spans="1:3" x14ac:dyDescent="0.35">
      <c r="A406" s="6" t="str">
        <v>PR339S</v>
      </c>
      <c r="B406">
        <f>COUNTIF('Truncated Transaction Data'!A406:A19890,A406)</f>
        <v>22</v>
      </c>
      <c r="C406" s="7">
        <f>SUMIF('Truncated Transaction Data'!A406:A19890,A406,'Truncated Transaction Data'!C406:C19890)</f>
        <v>408</v>
      </c>
    </row>
    <row r="407" spans="1:3" x14ac:dyDescent="0.35">
      <c r="A407" s="6" t="str">
        <v>PR312S</v>
      </c>
      <c r="B407">
        <f>COUNTIF('Truncated Transaction Data'!A407:A19891,A407)</f>
        <v>39</v>
      </c>
      <c r="C407" s="7">
        <f>SUMIF('Truncated Transaction Data'!A407:A19891,A407,'Truncated Transaction Data'!C407:C19891)</f>
        <v>1240</v>
      </c>
    </row>
    <row r="408" spans="1:3" x14ac:dyDescent="0.35">
      <c r="A408" s="6" t="str">
        <v>PR279S</v>
      </c>
      <c r="B408">
        <f>COUNTIF('Truncated Transaction Data'!A408:A19892,A408)</f>
        <v>46</v>
      </c>
      <c r="C408" s="7">
        <f>SUMIF('Truncated Transaction Data'!A408:A19892,A408,'Truncated Transaction Data'!C408:C19892)</f>
        <v>944</v>
      </c>
    </row>
    <row r="409" spans="1:3" x14ac:dyDescent="0.35">
      <c r="A409" s="6" t="str">
        <v>000000005400</v>
      </c>
      <c r="B409">
        <f>COUNTIF('Truncated Transaction Data'!A409:A19893,A409)</f>
        <v>12</v>
      </c>
      <c r="C409" s="7">
        <f>SUMIF('Truncated Transaction Data'!A409:A19893,A409,'Truncated Transaction Data'!C409:C19893)</f>
        <v>26</v>
      </c>
    </row>
    <row r="410" spans="1:3" x14ac:dyDescent="0.35">
      <c r="A410" s="6" t="str">
        <v>HPV35M</v>
      </c>
      <c r="B410">
        <f>COUNTIF('Truncated Transaction Data'!A410:A19894,A410)</f>
        <v>2</v>
      </c>
      <c r="C410" s="7">
        <f>SUMIF('Truncated Transaction Data'!A410:A19894,A410,'Truncated Transaction Data'!C410:C19894)</f>
        <v>200</v>
      </c>
    </row>
    <row r="411" spans="1:3" x14ac:dyDescent="0.35">
      <c r="A411" s="6" t="str">
        <v>PL2610</v>
      </c>
      <c r="B411">
        <f>COUNTIF('Truncated Transaction Data'!A411:A19895,A411)</f>
        <v>2</v>
      </c>
      <c r="C411" s="7">
        <f>SUMIF('Truncated Transaction Data'!A411:A19895,A411,'Truncated Transaction Data'!C411:C19895)</f>
        <v>30</v>
      </c>
    </row>
    <row r="412" spans="1:3" x14ac:dyDescent="0.35">
      <c r="A412" s="6" t="str">
        <v>PLC20110</v>
      </c>
      <c r="B412">
        <f>COUNTIF('Truncated Transaction Data'!A412:A19896,A412)</f>
        <v>4</v>
      </c>
      <c r="C412" s="7">
        <f>SUMIF('Truncated Transaction Data'!A412:A19896,A412,'Truncated Transaction Data'!C412:C19896)</f>
        <v>130</v>
      </c>
    </row>
    <row r="413" spans="1:3" x14ac:dyDescent="0.35">
      <c r="A413" s="6" t="str">
        <v>EP180BR</v>
      </c>
      <c r="B413">
        <f>COUNTIF('Truncated Transaction Data'!A413:A19897,A413)</f>
        <v>1</v>
      </c>
      <c r="C413" s="7">
        <f>SUMIF('Truncated Transaction Data'!A413:A19897,A413,'Truncated Transaction Data'!C413:C19897)</f>
        <v>1</v>
      </c>
    </row>
    <row r="414" spans="1:3" x14ac:dyDescent="0.35">
      <c r="A414" s="6" t="str">
        <v>PLC9325</v>
      </c>
      <c r="B414">
        <f>COUNTIF('Truncated Transaction Data'!A414:A19898,A414)</f>
        <v>3</v>
      </c>
      <c r="C414" s="7">
        <f>SUMIF('Truncated Transaction Data'!A414:A19898,A414,'Truncated Transaction Data'!C414:C19898)</f>
        <v>100</v>
      </c>
    </row>
    <row r="415" spans="1:3" x14ac:dyDescent="0.35">
      <c r="A415" s="6" t="str">
        <v>PR380S</v>
      </c>
      <c r="B415">
        <f>COUNTIF('Truncated Transaction Data'!A415:A19899,A415)</f>
        <v>36</v>
      </c>
      <c r="C415" s="7">
        <f>SUMIF('Truncated Transaction Data'!A415:A19899,A415,'Truncated Transaction Data'!C415:C19899)</f>
        <v>484</v>
      </c>
    </row>
    <row r="416" spans="1:3" x14ac:dyDescent="0.35">
      <c r="A416" s="6" t="str">
        <v>PR614S</v>
      </c>
      <c r="B416">
        <f>COUNTIF('Truncated Transaction Data'!A416:A19900,A416)</f>
        <v>92</v>
      </c>
      <c r="C416" s="7">
        <f>SUMIF('Truncated Transaction Data'!A416:A19900,A416,'Truncated Transaction Data'!C416:C19900)</f>
        <v>5860</v>
      </c>
    </row>
    <row r="417" spans="1:3" x14ac:dyDescent="0.35">
      <c r="A417" s="6" t="str">
        <v>RS661</v>
      </c>
      <c r="B417">
        <f>COUNTIF('Truncated Transaction Data'!A417:A19901,A417)</f>
        <v>14</v>
      </c>
      <c r="C417" s="7">
        <f>SUMIF('Truncated Transaction Data'!A417:A19901,A417,'Truncated Transaction Data'!C417:C19901)</f>
        <v>45</v>
      </c>
    </row>
    <row r="418" spans="1:3" x14ac:dyDescent="0.35">
      <c r="A418" s="6" t="str">
        <v>PR379S</v>
      </c>
      <c r="B418">
        <f>COUNTIF('Truncated Transaction Data'!A418:A19902,A418)</f>
        <v>35</v>
      </c>
      <c r="C418" s="7">
        <f>SUMIF('Truncated Transaction Data'!A418:A19902,A418,'Truncated Transaction Data'!C418:C19902)</f>
        <v>492</v>
      </c>
    </row>
    <row r="419" spans="1:3" x14ac:dyDescent="0.35">
      <c r="A419" s="6" t="str">
        <v>RM1776100</v>
      </c>
      <c r="B419">
        <f>COUNTIF('Truncated Transaction Data'!A419:A19903,A419)</f>
        <v>7</v>
      </c>
      <c r="C419" s="7">
        <f>SUMIF('Truncated Transaction Data'!A419:A19903,A419,'Truncated Transaction Data'!C419:C19903)</f>
        <v>2500</v>
      </c>
    </row>
    <row r="420" spans="1:3" x14ac:dyDescent="0.35">
      <c r="A420" s="6" t="str">
        <v>E1873S</v>
      </c>
      <c r="B420">
        <f>COUNTIF('Truncated Transaction Data'!A420:A19904,A420)</f>
        <v>22</v>
      </c>
      <c r="C420" s="7">
        <f>SUMIF('Truncated Transaction Data'!A420:A19904,A420,'Truncated Transaction Data'!C420:C19904)</f>
        <v>43</v>
      </c>
    </row>
    <row r="421" spans="1:3" x14ac:dyDescent="0.35">
      <c r="A421" s="6" t="str">
        <v>EP101R</v>
      </c>
      <c r="B421">
        <f>COUNTIF('Truncated Transaction Data'!A421:A19905,A421)</f>
        <v>10</v>
      </c>
      <c r="C421" s="7">
        <f>SUMIF('Truncated Transaction Data'!A421:A19905,A421,'Truncated Transaction Data'!C421:C19905)</f>
        <v>19</v>
      </c>
    </row>
    <row r="422" spans="1:3" x14ac:dyDescent="0.35">
      <c r="A422" s="6" t="str">
        <v>EP101BR</v>
      </c>
      <c r="B422">
        <f>COUNTIF('Truncated Transaction Data'!A422:A19906,A422)</f>
        <v>25</v>
      </c>
      <c r="C422" s="7">
        <f>SUMIF('Truncated Transaction Data'!A422:A19906,A422,'Truncated Transaction Data'!C422:C19906)</f>
        <v>60</v>
      </c>
    </row>
    <row r="423" spans="1:3" x14ac:dyDescent="0.35">
      <c r="A423" s="6" t="str">
        <v>EP109BR</v>
      </c>
      <c r="B423">
        <f>COUNTIF('Truncated Transaction Data'!A423:A19907,A423)</f>
        <v>21</v>
      </c>
      <c r="C423" s="7">
        <f>SUMIF('Truncated Transaction Data'!A423:A19907,A423,'Truncated Transaction Data'!C423:C19907)</f>
        <v>37</v>
      </c>
    </row>
    <row r="424" spans="1:3" x14ac:dyDescent="0.35">
      <c r="A424" s="6" t="str">
        <v>EP114BR</v>
      </c>
      <c r="B424">
        <f>COUNTIF('Truncated Transaction Data'!A424:A19908,A424)</f>
        <v>16</v>
      </c>
      <c r="C424" s="7">
        <f>SUMIF('Truncated Transaction Data'!A424:A19908,A424,'Truncated Transaction Data'!C424:C19908)</f>
        <v>43</v>
      </c>
    </row>
    <row r="425" spans="1:3" x14ac:dyDescent="0.35">
      <c r="A425" s="6" t="str">
        <v>GP108S</v>
      </c>
      <c r="B425">
        <f>COUNTIF('Truncated Transaction Data'!A425:A19909,A425)</f>
        <v>15</v>
      </c>
      <c r="C425" s="7">
        <f>SUMIF('Truncated Transaction Data'!A425:A19909,A425,'Truncated Transaction Data'!C425:C19909)</f>
        <v>55</v>
      </c>
    </row>
    <row r="426" spans="1:3" x14ac:dyDescent="0.35">
      <c r="A426" s="6" t="str">
        <v>GP103S</v>
      </c>
      <c r="B426">
        <f>COUNTIF('Truncated Transaction Data'!A426:A19910,A426)</f>
        <v>13</v>
      </c>
      <c r="C426" s="7">
        <f>SUMIF('Truncated Transaction Data'!A426:A19910,A426,'Truncated Transaction Data'!C426:C19910)</f>
        <v>71</v>
      </c>
    </row>
    <row r="427" spans="1:3" x14ac:dyDescent="0.35">
      <c r="A427" s="6" t="str">
        <v>GP102S</v>
      </c>
      <c r="B427">
        <f>COUNTIF('Truncated Transaction Data'!A427:A19911,A427)</f>
        <v>4</v>
      </c>
      <c r="C427" s="7">
        <f>SUMIF('Truncated Transaction Data'!A427:A19911,A427,'Truncated Transaction Data'!C427:C19911)</f>
        <v>6</v>
      </c>
    </row>
    <row r="428" spans="1:3" x14ac:dyDescent="0.35">
      <c r="A428" s="6" t="str">
        <v>GP101S</v>
      </c>
      <c r="B428">
        <f>COUNTIF('Truncated Transaction Data'!A428:A19912,A428)</f>
        <v>5</v>
      </c>
      <c r="C428" s="7">
        <f>SUMIF('Truncated Transaction Data'!A428:A19912,A428,'Truncated Transaction Data'!C428:C19912)</f>
        <v>6</v>
      </c>
    </row>
    <row r="429" spans="1:3" x14ac:dyDescent="0.35">
      <c r="A429" s="6" t="str">
        <v>SSR1840SPRS</v>
      </c>
      <c r="B429">
        <f>COUNTIF('Truncated Transaction Data'!A429:A19913,A429)</f>
        <v>12</v>
      </c>
      <c r="C429" s="7">
        <f>SUMIF('Truncated Transaction Data'!A429:A19913,A429,'Truncated Transaction Data'!C429:C19913)</f>
        <v>48</v>
      </c>
    </row>
    <row r="430" spans="1:3" x14ac:dyDescent="0.35">
      <c r="A430" s="6" t="str">
        <v>RA1051</v>
      </c>
      <c r="B430">
        <f>COUNTIF('Truncated Transaction Data'!A430:A19914,A430)</f>
        <v>16</v>
      </c>
      <c r="C430" s="7">
        <f>SUMIF('Truncated Transaction Data'!A430:A19914,A430,'Truncated Transaction Data'!C430:C19914)</f>
        <v>49</v>
      </c>
    </row>
    <row r="431" spans="1:3" x14ac:dyDescent="0.35">
      <c r="A431" s="6" t="str">
        <v>EHC118S</v>
      </c>
      <c r="B431">
        <f>COUNTIF('Truncated Transaction Data'!A431:A19915,A431)</f>
        <v>7</v>
      </c>
      <c r="C431" s="7">
        <f>SUMIF('Truncated Transaction Data'!A431:A19915,A431,'Truncated Transaction Data'!C431:C19915)</f>
        <v>43</v>
      </c>
    </row>
    <row r="432" spans="1:3" x14ac:dyDescent="0.35">
      <c r="A432" s="6" t="str">
        <v>ER3977</v>
      </c>
      <c r="B432">
        <f>COUNTIF('Truncated Transaction Data'!A432:A19916,A432)</f>
        <v>3</v>
      </c>
      <c r="C432" s="7">
        <f>SUMIF('Truncated Transaction Data'!A432:A19916,A432,'Truncated Transaction Data'!C432:C19916)</f>
        <v>400</v>
      </c>
    </row>
    <row r="433" spans="1:3" x14ac:dyDescent="0.35">
      <c r="A433" s="6" t="str">
        <v>RK2737</v>
      </c>
      <c r="B433">
        <f>COUNTIF('Truncated Transaction Data'!A433:A19917,A433)</f>
        <v>8</v>
      </c>
      <c r="C433" s="7">
        <f>SUMIF('Truncated Transaction Data'!A433:A19917,A433,'Truncated Transaction Data'!C433:C19917)</f>
        <v>144</v>
      </c>
    </row>
    <row r="434" spans="1:3" x14ac:dyDescent="0.35">
      <c r="A434" s="6" t="str">
        <v>EHC116S</v>
      </c>
      <c r="B434">
        <f>COUNTIF('Truncated Transaction Data'!A434:A19918,A434)</f>
        <v>2</v>
      </c>
      <c r="C434" s="7">
        <f>SUMIF('Truncated Transaction Data'!A434:A19918,A434,'Truncated Transaction Data'!C434:C19918)</f>
        <v>3</v>
      </c>
    </row>
    <row r="435" spans="1:3" x14ac:dyDescent="0.35">
      <c r="A435" s="6" t="str">
        <v>RM8829S</v>
      </c>
      <c r="B435">
        <f>COUNTIF('Truncated Transaction Data'!A435:A19919,A435)</f>
        <v>1</v>
      </c>
      <c r="C435" s="7">
        <f>SUMIF('Truncated Transaction Data'!A435:A19919,A435,'Truncated Transaction Data'!C435:C19919)</f>
        <v>1</v>
      </c>
    </row>
    <row r="436" spans="1:3" x14ac:dyDescent="0.35">
      <c r="A436" s="6" t="str">
        <v>TC3031</v>
      </c>
      <c r="B436">
        <f>COUNTIF('Truncated Transaction Data'!A436:A19920,A436)</f>
        <v>9</v>
      </c>
      <c r="C436" s="7">
        <f>SUMIF('Truncated Transaction Data'!A436:A19920,A436,'Truncated Transaction Data'!C436:C19920)</f>
        <v>25</v>
      </c>
    </row>
    <row r="437" spans="1:3" x14ac:dyDescent="0.35">
      <c r="A437" s="6" t="str">
        <v>SS31009</v>
      </c>
      <c r="B437">
        <f>COUNTIF('Truncated Transaction Data'!A437:A19921,A437)</f>
        <v>2</v>
      </c>
      <c r="C437" s="7">
        <f>SUMIF('Truncated Transaction Data'!A437:A19921,A437,'Truncated Transaction Data'!C437:C19921)</f>
        <v>3</v>
      </c>
    </row>
    <row r="438" spans="1:3" x14ac:dyDescent="0.35">
      <c r="A438" s="6" t="str">
        <v>RV9928XQ4</v>
      </c>
      <c r="B438">
        <f>COUNTIF('Truncated Transaction Data'!A438:A19922,A438)</f>
        <v>2</v>
      </c>
      <c r="C438" s="7">
        <f>SUMIF('Truncated Transaction Data'!A438:A19922,A438,'Truncated Transaction Data'!C438:C19922)</f>
        <v>20</v>
      </c>
    </row>
    <row r="439" spans="1:3" x14ac:dyDescent="0.35">
      <c r="A439" s="6" t="str">
        <v>PR15810Q4</v>
      </c>
      <c r="B439">
        <f>COUNTIF('Truncated Transaction Data'!A439:A19923,A439)</f>
        <v>3</v>
      </c>
      <c r="C439" s="7">
        <f>SUMIF('Truncated Transaction Data'!A439:A19923,A439,'Truncated Transaction Data'!C439:C19923)</f>
        <v>22</v>
      </c>
    </row>
    <row r="440" spans="1:3" x14ac:dyDescent="0.35">
      <c r="A440" s="6" t="str">
        <v>RV9937Q4</v>
      </c>
      <c r="B440">
        <f>COUNTIF('Truncated Transaction Data'!A440:A19924,A440)</f>
        <v>3</v>
      </c>
      <c r="C440" s="7">
        <f>SUMIF('Truncated Transaction Data'!A440:A19924,A440,'Truncated Transaction Data'!C440:C19924)</f>
        <v>8</v>
      </c>
    </row>
    <row r="441" spans="1:3" x14ac:dyDescent="0.35">
      <c r="A441" s="6" t="str">
        <v>HL2011Q4</v>
      </c>
      <c r="B441">
        <f>COUNTIF('Truncated Transaction Data'!A441:A19925,A441)</f>
        <v>3</v>
      </c>
      <c r="C441" s="7">
        <f>SUMIF('Truncated Transaction Data'!A441:A19925,A441,'Truncated Transaction Data'!C441:C19925)</f>
        <v>36</v>
      </c>
    </row>
    <row r="442" spans="1:3" x14ac:dyDescent="0.35">
      <c r="A442" s="6" t="str">
        <v>VT2000Q4</v>
      </c>
      <c r="B442">
        <f>COUNTIF('Truncated Transaction Data'!A442:A19926,A442)</f>
        <v>1</v>
      </c>
      <c r="C442" s="7">
        <f>SUMIF('Truncated Transaction Data'!A442:A19926,A442,'Truncated Transaction Data'!C442:C19926)</f>
        <v>2</v>
      </c>
    </row>
    <row r="443" spans="1:3" x14ac:dyDescent="0.35">
      <c r="A443" s="6" t="str">
        <v>HL2205Q4</v>
      </c>
      <c r="B443">
        <f>COUNTIF('Truncated Transaction Data'!A443:A19927,A443)</f>
        <v>1</v>
      </c>
      <c r="C443" s="7">
        <f>SUMIF('Truncated Transaction Data'!A443:A19927,A443,'Truncated Transaction Data'!C443:C19927)</f>
        <v>5</v>
      </c>
    </row>
    <row r="444" spans="1:3" x14ac:dyDescent="0.35">
      <c r="A444" s="6" t="str">
        <v>HL1951Q4</v>
      </c>
      <c r="B444">
        <f>COUNTIF('Truncated Transaction Data'!A444:A19928,A444)</f>
        <v>1</v>
      </c>
      <c r="C444" s="7">
        <f>SUMIF('Truncated Transaction Data'!A444:A19928,A444,'Truncated Transaction Data'!C444:C19928)</f>
        <v>4</v>
      </c>
    </row>
    <row r="445" spans="1:3" x14ac:dyDescent="0.35">
      <c r="A445" s="6" t="str">
        <v>RV9912XQ4</v>
      </c>
      <c r="B445">
        <f>COUNTIF('Truncated Transaction Data'!A445:A19929,A445)</f>
        <v>4</v>
      </c>
      <c r="C445" s="7">
        <f>SUMIF('Truncated Transaction Data'!A445:A19929,A445,'Truncated Transaction Data'!C445:C19929)</f>
        <v>14</v>
      </c>
    </row>
    <row r="446" spans="1:3" x14ac:dyDescent="0.35">
      <c r="A446" s="6" t="str">
        <v>PR15795Q4</v>
      </c>
      <c r="B446">
        <f>COUNTIF('Truncated Transaction Data'!A446:A19930,A446)</f>
        <v>3</v>
      </c>
      <c r="C446" s="7">
        <f>SUMIF('Truncated Transaction Data'!A446:A19930,A446,'Truncated Transaction Data'!C446:C19930)</f>
        <v>9</v>
      </c>
    </row>
    <row r="447" spans="1:3" x14ac:dyDescent="0.35">
      <c r="A447" s="6" t="str">
        <v>PR13830Q4</v>
      </c>
      <c r="B447">
        <f>COUNTIF('Truncated Transaction Data'!A447:A19931,A447)</f>
        <v>4</v>
      </c>
      <c r="C447" s="7">
        <f>SUMIF('Truncated Transaction Data'!A447:A19931,A447,'Truncated Transaction Data'!C447:C19931)</f>
        <v>7</v>
      </c>
    </row>
    <row r="448" spans="1:3" x14ac:dyDescent="0.35">
      <c r="A448" s="6" t="str">
        <v>ER3993</v>
      </c>
      <c r="B448">
        <f>COUNTIF('Truncated Transaction Data'!A448:A19932,A448)</f>
        <v>1</v>
      </c>
      <c r="C448" s="7">
        <f>SUMIF('Truncated Transaction Data'!A448:A19932,A448,'Truncated Transaction Data'!C448:C19932)</f>
        <v>100</v>
      </c>
    </row>
    <row r="449" spans="1:3" x14ac:dyDescent="0.35">
      <c r="A449" s="6" t="str">
        <v>PR13840Q4</v>
      </c>
      <c r="B449">
        <f>COUNTIF('Truncated Transaction Data'!A449:A19933,A449)</f>
        <v>3</v>
      </c>
      <c r="C449" s="7">
        <f>SUMIF('Truncated Transaction Data'!A449:A19933,A449,'Truncated Transaction Data'!C449:C19933)</f>
        <v>4</v>
      </c>
    </row>
    <row r="450" spans="1:3" x14ac:dyDescent="0.35">
      <c r="A450" s="6" t="str">
        <v>HPV15Q8</v>
      </c>
      <c r="B450">
        <f>COUNTIF('Truncated Transaction Data'!A450:A19934,A450)</f>
        <v>2</v>
      </c>
      <c r="C450" s="7">
        <f>SUMIF('Truncated Transaction Data'!A450:A19934,A450,'Truncated Transaction Data'!C450:C19934)</f>
        <v>4</v>
      </c>
    </row>
    <row r="451" spans="1:3" x14ac:dyDescent="0.35">
      <c r="A451" s="6" t="str">
        <v>PR13795Q4</v>
      </c>
      <c r="B451">
        <f>COUNTIF('Truncated Transaction Data'!A451:A19935,A451)</f>
        <v>1</v>
      </c>
      <c r="C451" s="7">
        <f>SUMIF('Truncated Transaction Data'!A451:A19935,A451,'Truncated Transaction Data'!C451:C19935)</f>
        <v>8</v>
      </c>
    </row>
    <row r="452" spans="1:3" x14ac:dyDescent="0.35">
      <c r="A452" s="6" t="str">
        <v>RV9924ZQ4</v>
      </c>
      <c r="B452">
        <f>COUNTIF('Truncated Transaction Data'!A452:A19936,A452)</f>
        <v>1</v>
      </c>
      <c r="C452" s="7">
        <f>SUMIF('Truncated Transaction Data'!A452:A19936,A452,'Truncated Transaction Data'!C452:C19936)</f>
        <v>4</v>
      </c>
    </row>
    <row r="453" spans="1:3" x14ac:dyDescent="0.35">
      <c r="A453" s="6" t="str">
        <v>RV9939Q4</v>
      </c>
      <c r="B453">
        <f>COUNTIF('Truncated Transaction Data'!A453:A19937,A453)</f>
        <v>1</v>
      </c>
      <c r="C453" s="7">
        <f>SUMIF('Truncated Transaction Data'!A453:A19937,A453,'Truncated Transaction Data'!C453:C19937)</f>
        <v>1</v>
      </c>
    </row>
    <row r="454" spans="1:3" x14ac:dyDescent="0.35">
      <c r="A454" s="6" t="str">
        <v>PR15805Q4</v>
      </c>
      <c r="B454">
        <f>COUNTIF('Truncated Transaction Data'!A454:A19938,A454)</f>
        <v>1</v>
      </c>
      <c r="C454" s="7">
        <f>SUMIF('Truncated Transaction Data'!A454:A19938,A454,'Truncated Transaction Data'!C454:C19938)</f>
        <v>3</v>
      </c>
    </row>
    <row r="455" spans="1:3" x14ac:dyDescent="0.35">
      <c r="A455" s="6" t="str">
        <v>HL2083Q4</v>
      </c>
      <c r="B455">
        <f>COUNTIF('Truncated Transaction Data'!A455:A19939,A455)</f>
        <v>3</v>
      </c>
      <c r="C455" s="7">
        <f>SUMIF('Truncated Transaction Data'!A455:A19939,A455,'Truncated Transaction Data'!C455:C19939)</f>
        <v>6</v>
      </c>
    </row>
    <row r="456" spans="1:3" x14ac:dyDescent="0.35">
      <c r="A456" s="6" t="str">
        <v>HPV8Q8</v>
      </c>
      <c r="B456">
        <f>COUNTIF('Truncated Transaction Data'!A456:A19940,A456)</f>
        <v>2</v>
      </c>
      <c r="C456" s="7">
        <f>SUMIF('Truncated Transaction Data'!A456:A19940,A456,'Truncated Transaction Data'!C456:C19940)</f>
        <v>3</v>
      </c>
    </row>
    <row r="457" spans="1:3" x14ac:dyDescent="0.35">
      <c r="A457" s="6" t="str">
        <v>PR402Q4</v>
      </c>
      <c r="B457">
        <f>COUNTIF('Truncated Transaction Data'!A457:A19941,A457)</f>
        <v>3</v>
      </c>
      <c r="C457" s="7">
        <f>SUMIF('Truncated Transaction Data'!A457:A19941,A457,'Truncated Transaction Data'!C457:C19941)</f>
        <v>7</v>
      </c>
    </row>
    <row r="458" spans="1:3" x14ac:dyDescent="0.35">
      <c r="A458" s="6" t="str">
        <v>PR386Q4</v>
      </c>
      <c r="B458">
        <f>COUNTIF('Truncated Transaction Data'!A458:A19942,A458)</f>
        <v>2</v>
      </c>
      <c r="C458" s="7">
        <f>SUMIF('Truncated Transaction Data'!A458:A19942,A458,'Truncated Transaction Data'!C458:C19942)</f>
        <v>4</v>
      </c>
    </row>
    <row r="459" spans="1:3" x14ac:dyDescent="0.35">
      <c r="A459" s="6" t="str">
        <v>RV9907XQ4</v>
      </c>
      <c r="B459">
        <f>COUNTIF('Truncated Transaction Data'!A459:A19943,A459)</f>
        <v>2</v>
      </c>
      <c r="C459" s="7">
        <f>SUMIF('Truncated Transaction Data'!A459:A19943,A459,'Truncated Transaction Data'!C459:C19943)</f>
        <v>9</v>
      </c>
    </row>
    <row r="460" spans="1:3" x14ac:dyDescent="0.35">
      <c r="A460" s="6" t="str">
        <v>PR15785Q4</v>
      </c>
      <c r="B460">
        <f>COUNTIF('Truncated Transaction Data'!A460:A19944,A460)</f>
        <v>1</v>
      </c>
      <c r="C460" s="7">
        <f>SUMIF('Truncated Transaction Data'!A460:A19944,A460,'Truncated Transaction Data'!C460:C19944)</f>
        <v>9</v>
      </c>
    </row>
    <row r="461" spans="1:3" x14ac:dyDescent="0.35">
      <c r="A461" s="6" t="str">
        <v>PR13870Q4</v>
      </c>
      <c r="B461">
        <f>COUNTIF('Truncated Transaction Data'!A461:A19945,A461)</f>
        <v>2</v>
      </c>
      <c r="C461" s="7">
        <f>SUMIF('Truncated Transaction Data'!A461:A19945,A461,'Truncated Transaction Data'!C461:C19945)</f>
        <v>4</v>
      </c>
    </row>
    <row r="462" spans="1:3" x14ac:dyDescent="0.35">
      <c r="A462" s="6" t="str">
        <v>HPV24Q8</v>
      </c>
      <c r="B462">
        <f>COUNTIF('Truncated Transaction Data'!A462:A19946,A462)</f>
        <v>3</v>
      </c>
      <c r="C462" s="7">
        <f>SUMIF('Truncated Transaction Data'!A462:A19946,A462,'Truncated Transaction Data'!C462:C19946)</f>
        <v>13</v>
      </c>
    </row>
    <row r="463" spans="1:3" x14ac:dyDescent="0.35">
      <c r="A463" s="6" t="str">
        <v>PR577Q4</v>
      </c>
      <c r="B463">
        <f>COUNTIF('Truncated Transaction Data'!A463:A19947,A463)</f>
        <v>2</v>
      </c>
      <c r="C463" s="7">
        <f>SUMIF('Truncated Transaction Data'!A463:A19947,A463,'Truncated Transaction Data'!C463:C19947)</f>
        <v>9</v>
      </c>
    </row>
    <row r="464" spans="1:3" x14ac:dyDescent="0.35">
      <c r="A464" s="6" t="str">
        <v>HPV18Q8</v>
      </c>
      <c r="B464">
        <f>COUNTIF('Truncated Transaction Data'!A464:A19948,A464)</f>
        <v>2</v>
      </c>
      <c r="C464" s="7">
        <f>SUMIF('Truncated Transaction Data'!A464:A19948,A464,'Truncated Transaction Data'!C464:C19948)</f>
        <v>3</v>
      </c>
    </row>
    <row r="465" spans="1:3" x14ac:dyDescent="0.35">
      <c r="A465" s="6" t="str">
        <v>HPV17Q8</v>
      </c>
      <c r="B465">
        <f>COUNTIF('Truncated Transaction Data'!A465:A19949,A465)</f>
        <v>2</v>
      </c>
      <c r="C465" s="7">
        <f>SUMIF('Truncated Transaction Data'!A465:A19949,A465,'Truncated Transaction Data'!C465:C19949)</f>
        <v>5</v>
      </c>
    </row>
    <row r="466" spans="1:3" x14ac:dyDescent="0.35">
      <c r="A466" s="6" t="str">
        <v>HPV6Q8</v>
      </c>
      <c r="B466">
        <f>COUNTIF('Truncated Transaction Data'!A466:A19950,A466)</f>
        <v>3</v>
      </c>
      <c r="C466" s="7">
        <f>SUMIF('Truncated Transaction Data'!A466:A19950,A466,'Truncated Transaction Data'!C466:C19950)</f>
        <v>10</v>
      </c>
    </row>
    <row r="467" spans="1:3" x14ac:dyDescent="0.35">
      <c r="A467" s="6" t="str">
        <v>HPV36Q8</v>
      </c>
      <c r="B467">
        <f>COUNTIF('Truncated Transaction Data'!A467:A19951,A467)</f>
        <v>3</v>
      </c>
      <c r="C467" s="7">
        <f>SUMIF('Truncated Transaction Data'!A467:A19951,A467,'Truncated Transaction Data'!C467:C19951)</f>
        <v>6</v>
      </c>
    </row>
    <row r="468" spans="1:3" x14ac:dyDescent="0.35">
      <c r="A468" s="6" t="str">
        <v>HPV23Q8</v>
      </c>
      <c r="B468">
        <f>COUNTIF('Truncated Transaction Data'!A468:A19952,A468)</f>
        <v>2</v>
      </c>
      <c r="C468" s="7">
        <f>SUMIF('Truncated Transaction Data'!A468:A19952,A468,'Truncated Transaction Data'!C468:C19952)</f>
        <v>2</v>
      </c>
    </row>
    <row r="469" spans="1:3" x14ac:dyDescent="0.35">
      <c r="A469" s="6" t="str">
        <v>HPV16Q8</v>
      </c>
      <c r="B469">
        <f>COUNTIF('Truncated Transaction Data'!A469:A19953,A469)</f>
        <v>3</v>
      </c>
      <c r="C469" s="7">
        <f>SUMIF('Truncated Transaction Data'!A469:A19953,A469,'Truncated Transaction Data'!C469:C19953)</f>
        <v>5</v>
      </c>
    </row>
    <row r="470" spans="1:3" x14ac:dyDescent="0.35">
      <c r="A470" s="6" t="str">
        <v>HPV2Q8</v>
      </c>
      <c r="B470">
        <f>COUNTIF('Truncated Transaction Data'!A470:A19954,A470)</f>
        <v>3</v>
      </c>
      <c r="C470" s="7">
        <f>SUMIF('Truncated Transaction Data'!A470:A19954,A470,'Truncated Transaction Data'!C470:C19954)</f>
        <v>3</v>
      </c>
    </row>
    <row r="471" spans="1:3" x14ac:dyDescent="0.35">
      <c r="A471" s="6" t="str">
        <v>HPV12Q8</v>
      </c>
      <c r="B471">
        <f>COUNTIF('Truncated Transaction Data'!A471:A19955,A471)</f>
        <v>4</v>
      </c>
      <c r="C471" s="7">
        <f>SUMIF('Truncated Transaction Data'!A471:A19955,A471,'Truncated Transaction Data'!C471:C19955)</f>
        <v>9</v>
      </c>
    </row>
    <row r="472" spans="1:3" x14ac:dyDescent="0.35">
      <c r="A472" s="6" t="str">
        <v>HPV10Q8</v>
      </c>
      <c r="B472">
        <f>COUNTIF('Truncated Transaction Data'!A472:A19956,A472)</f>
        <v>3</v>
      </c>
      <c r="C472" s="7">
        <f>SUMIF('Truncated Transaction Data'!A472:A19956,A472,'Truncated Transaction Data'!C472:C19956)</f>
        <v>11</v>
      </c>
    </row>
    <row r="473" spans="1:3" x14ac:dyDescent="0.35">
      <c r="A473" s="6" t="str">
        <v>HPV1Q8</v>
      </c>
      <c r="B473">
        <f>COUNTIF('Truncated Transaction Data'!A473:A19957,A473)</f>
        <v>2</v>
      </c>
      <c r="C473" s="7">
        <f>SUMIF('Truncated Transaction Data'!A473:A19957,A473,'Truncated Transaction Data'!C473:C19957)</f>
        <v>7</v>
      </c>
    </row>
    <row r="474" spans="1:3" x14ac:dyDescent="0.35">
      <c r="A474" s="6" t="str">
        <v>HPV46Q8</v>
      </c>
      <c r="B474">
        <f>COUNTIF('Truncated Transaction Data'!A474:A19958,A474)</f>
        <v>3</v>
      </c>
      <c r="C474" s="7">
        <f>SUMIF('Truncated Transaction Data'!A474:A19958,A474,'Truncated Transaction Data'!C474:C19958)</f>
        <v>4</v>
      </c>
    </row>
    <row r="475" spans="1:3" x14ac:dyDescent="0.35">
      <c r="A475" s="6" t="str">
        <v>HPV26Q8</v>
      </c>
      <c r="B475">
        <f>COUNTIF('Truncated Transaction Data'!A475:A19959,A475)</f>
        <v>3</v>
      </c>
      <c r="C475" s="7">
        <f>SUMIF('Truncated Transaction Data'!A475:A19959,A475,'Truncated Transaction Data'!C475:C19959)</f>
        <v>4</v>
      </c>
    </row>
    <row r="476" spans="1:3" x14ac:dyDescent="0.35">
      <c r="A476" s="6" t="str">
        <v>HPV4Q8</v>
      </c>
      <c r="B476">
        <f>COUNTIF('Truncated Transaction Data'!A476:A19960,A476)</f>
        <v>5</v>
      </c>
      <c r="C476" s="7">
        <f>SUMIF('Truncated Transaction Data'!A476:A19960,A476,'Truncated Transaction Data'!C476:C19960)</f>
        <v>13</v>
      </c>
    </row>
    <row r="477" spans="1:3" x14ac:dyDescent="0.35">
      <c r="A477" s="6" t="str">
        <v>HPV37Q8</v>
      </c>
      <c r="B477">
        <f>COUNTIF('Truncated Transaction Data'!A477:A19961,A477)</f>
        <v>1</v>
      </c>
      <c r="C477" s="7">
        <f>SUMIF('Truncated Transaction Data'!A477:A19961,A477,'Truncated Transaction Data'!C477:C19961)</f>
        <v>1</v>
      </c>
    </row>
    <row r="478" spans="1:3" x14ac:dyDescent="0.35">
      <c r="A478" s="6" t="str">
        <v>HPV45Q8</v>
      </c>
      <c r="B478">
        <f>COUNTIF('Truncated Transaction Data'!A478:A19962,A478)</f>
        <v>2</v>
      </c>
      <c r="C478" s="7">
        <f>SUMIF('Truncated Transaction Data'!A478:A19962,A478,'Truncated Transaction Data'!C478:C19962)</f>
        <v>2</v>
      </c>
    </row>
    <row r="479" spans="1:3" x14ac:dyDescent="0.35">
      <c r="A479" s="6" t="str">
        <v>HPV22Q8</v>
      </c>
      <c r="B479">
        <f>COUNTIF('Truncated Transaction Data'!A479:A19963,A479)</f>
        <v>5</v>
      </c>
      <c r="C479" s="7">
        <f>SUMIF('Truncated Transaction Data'!A479:A19963,A479,'Truncated Transaction Data'!C479:C19963)</f>
        <v>12</v>
      </c>
    </row>
    <row r="480" spans="1:3" x14ac:dyDescent="0.35">
      <c r="A480" s="6" t="str">
        <v>HPV20Q8</v>
      </c>
      <c r="B480">
        <f>COUNTIF('Truncated Transaction Data'!A480:A19964,A480)</f>
        <v>2</v>
      </c>
      <c r="C480" s="7">
        <f>SUMIF('Truncated Transaction Data'!A480:A19964,A480,'Truncated Transaction Data'!C480:C19964)</f>
        <v>2</v>
      </c>
    </row>
    <row r="481" spans="1:3" x14ac:dyDescent="0.35">
      <c r="A481" s="6" t="str">
        <v>HPV13Q8</v>
      </c>
      <c r="B481">
        <f>COUNTIF('Truncated Transaction Data'!A481:A19965,A481)</f>
        <v>3</v>
      </c>
      <c r="C481" s="7">
        <f>SUMIF('Truncated Transaction Data'!A481:A19965,A481,'Truncated Transaction Data'!C481:C19965)</f>
        <v>11</v>
      </c>
    </row>
    <row r="482" spans="1:3" x14ac:dyDescent="0.35">
      <c r="A482" s="6" t="str">
        <v>HPV19Q8</v>
      </c>
      <c r="B482">
        <f>COUNTIF('Truncated Transaction Data'!A482:A19966,A482)</f>
        <v>4</v>
      </c>
      <c r="C482" s="7">
        <f>SUMIF('Truncated Transaction Data'!A482:A19966,A482,'Truncated Transaction Data'!C482:C19966)</f>
        <v>12</v>
      </c>
    </row>
    <row r="483" spans="1:3" x14ac:dyDescent="0.35">
      <c r="A483" s="6" t="str">
        <v>PR401Q4</v>
      </c>
      <c r="B483">
        <f>COUNTIF('Truncated Transaction Data'!A483:A19967,A483)</f>
        <v>5</v>
      </c>
      <c r="C483" s="7">
        <f>SUMIF('Truncated Transaction Data'!A483:A19967,A483,'Truncated Transaction Data'!C483:C19967)</f>
        <v>13</v>
      </c>
    </row>
    <row r="484" spans="1:3" x14ac:dyDescent="0.35">
      <c r="A484" s="6" t="str">
        <v>PRC110</v>
      </c>
      <c r="B484">
        <f>COUNTIF('Truncated Transaction Data'!A484:A19968,A484)</f>
        <v>6</v>
      </c>
      <c r="C484" s="7">
        <f>SUMIF('Truncated Transaction Data'!A484:A19968,A484,'Truncated Transaction Data'!C484:C19968)</f>
        <v>14</v>
      </c>
    </row>
    <row r="485" spans="1:3" x14ac:dyDescent="0.35">
      <c r="A485" s="6" t="str">
        <v>PRC105</v>
      </c>
      <c r="B485">
        <f>COUNTIF('Truncated Transaction Data'!A485:A19969,A485)</f>
        <v>3</v>
      </c>
      <c r="C485" s="7">
        <f>SUMIF('Truncated Transaction Data'!A485:A19969,A485,'Truncated Transaction Data'!C485:C19969)</f>
        <v>13</v>
      </c>
    </row>
    <row r="486" spans="1:3" x14ac:dyDescent="0.35">
      <c r="A486" s="6" t="str">
        <v>PRC101</v>
      </c>
      <c r="B486">
        <f>COUNTIF('Truncated Transaction Data'!A486:A19970,A486)</f>
        <v>8</v>
      </c>
      <c r="C486" s="7">
        <f>SUMIF('Truncated Transaction Data'!A486:A19970,A486,'Truncated Transaction Data'!C486:C19970)</f>
        <v>47</v>
      </c>
    </row>
    <row r="487" spans="1:3" x14ac:dyDescent="0.35">
      <c r="A487" s="6" t="str">
        <v>ICE410842</v>
      </c>
      <c r="B487">
        <f>COUNTIF('Truncated Transaction Data'!A487:A19971,A487)</f>
        <v>7</v>
      </c>
      <c r="C487" s="7">
        <f>SUMIF('Truncated Transaction Data'!A487:A19971,A487,'Truncated Transaction Data'!C487:C19971)</f>
        <v>15</v>
      </c>
    </row>
    <row r="488" spans="1:3" x14ac:dyDescent="0.35">
      <c r="A488" s="6" t="str">
        <v>ICE410738</v>
      </c>
      <c r="B488">
        <f>COUNTIF('Truncated Transaction Data'!A488:A19972,A488)</f>
        <v>6</v>
      </c>
      <c r="C488" s="7">
        <f>SUMIF('Truncated Transaction Data'!A488:A19972,A488,'Truncated Transaction Data'!C488:C19972)</f>
        <v>41</v>
      </c>
    </row>
    <row r="489" spans="1:3" x14ac:dyDescent="0.35">
      <c r="A489" s="6" t="str">
        <v>PR230Q4</v>
      </c>
      <c r="B489">
        <f>COUNTIF('Truncated Transaction Data'!A489:A19973,A489)</f>
        <v>2</v>
      </c>
      <c r="C489" s="7">
        <f>SUMIF('Truncated Transaction Data'!A489:A19973,A489,'Truncated Transaction Data'!C489:C19973)</f>
        <v>11</v>
      </c>
    </row>
    <row r="490" spans="1:3" x14ac:dyDescent="0.35">
      <c r="A490" s="6" t="str">
        <v>ICE100941</v>
      </c>
      <c r="B490">
        <f>COUNTIF('Truncated Transaction Data'!A490:A19974,A490)</f>
        <v>5</v>
      </c>
      <c r="C490" s="7">
        <f>SUMIF('Truncated Transaction Data'!A490:A19974,A490,'Truncated Transaction Data'!C490:C19974)</f>
        <v>25</v>
      </c>
    </row>
    <row r="491" spans="1:3" x14ac:dyDescent="0.35">
      <c r="A491" s="6" t="str">
        <v>ICE411840</v>
      </c>
      <c r="B491">
        <f>COUNTIF('Truncated Transaction Data'!A491:A19975,A491)</f>
        <v>19</v>
      </c>
      <c r="C491" s="7">
        <f>SUMIF('Truncated Transaction Data'!A491:A19975,A491,'Truncated Transaction Data'!C491:C19975)</f>
        <v>93</v>
      </c>
    </row>
    <row r="492" spans="1:3" x14ac:dyDescent="0.35">
      <c r="A492" s="6" t="str">
        <v>305S</v>
      </c>
      <c r="B492">
        <f>COUNTIF('Truncated Transaction Data'!A492:A19976,A492)</f>
        <v>6</v>
      </c>
      <c r="C492" s="7">
        <f>SUMIF('Truncated Transaction Data'!A492:A19976,A492,'Truncated Transaction Data'!C492:C19976)</f>
        <v>9</v>
      </c>
    </row>
    <row r="493" spans="1:3" x14ac:dyDescent="0.35">
      <c r="A493" s="6" t="str">
        <v>SS21009</v>
      </c>
      <c r="B493">
        <f>COUNTIF('Truncated Transaction Data'!A493:A19977,A493)</f>
        <v>5</v>
      </c>
      <c r="C493" s="7">
        <f>SUMIF('Truncated Transaction Data'!A493:A19977,A493,'Truncated Transaction Data'!C493:C19977)</f>
        <v>9</v>
      </c>
    </row>
    <row r="494" spans="1:3" x14ac:dyDescent="0.35">
      <c r="A494" s="6" t="str">
        <v>SS3130</v>
      </c>
      <c r="B494">
        <f>COUNTIF('Truncated Transaction Data'!A494:A19978,A494)</f>
        <v>8</v>
      </c>
      <c r="C494" s="7">
        <f>SUMIF('Truncated Transaction Data'!A494:A19978,A494,'Truncated Transaction Data'!C494:C19978)</f>
        <v>14</v>
      </c>
    </row>
    <row r="495" spans="1:3" x14ac:dyDescent="0.35">
      <c r="A495" s="6" t="str">
        <v>FP2</v>
      </c>
      <c r="B495">
        <f>COUNTIF('Truncated Transaction Data'!A495:A19979,A495)</f>
        <v>2</v>
      </c>
      <c r="C495" s="7">
        <f>SUMIF('Truncated Transaction Data'!A495:A19979,A495,'Truncated Transaction Data'!C495:C19979)</f>
        <v>7</v>
      </c>
    </row>
    <row r="496" spans="1:3" x14ac:dyDescent="0.35">
      <c r="A496" s="6" t="str">
        <v>EP115R</v>
      </c>
      <c r="B496">
        <f>COUNTIF('Truncated Transaction Data'!A496:A19980,A496)</f>
        <v>31</v>
      </c>
      <c r="C496" s="7">
        <f>SUMIF('Truncated Transaction Data'!A496:A19980,A496,'Truncated Transaction Data'!C496:C19980)</f>
        <v>55</v>
      </c>
    </row>
    <row r="497" spans="1:3" x14ac:dyDescent="0.35">
      <c r="A497" s="6" t="str">
        <v>EP102R</v>
      </c>
      <c r="B497">
        <f>COUNTIF('Truncated Transaction Data'!A497:A19981,A497)</f>
        <v>30</v>
      </c>
      <c r="C497" s="7">
        <f>SUMIF('Truncated Transaction Data'!A497:A19981,A497,'Truncated Transaction Data'!C497:C19981)</f>
        <v>66</v>
      </c>
    </row>
    <row r="498" spans="1:3" x14ac:dyDescent="0.35">
      <c r="A498" s="6" t="str">
        <v>EP102BR</v>
      </c>
      <c r="B498">
        <f>COUNTIF('Truncated Transaction Data'!A498:A19982,A498)</f>
        <v>44</v>
      </c>
      <c r="C498" s="7">
        <f>SUMIF('Truncated Transaction Data'!A498:A19982,A498,'Truncated Transaction Data'!C498:C19982)</f>
        <v>229</v>
      </c>
    </row>
    <row r="499" spans="1:3" x14ac:dyDescent="0.35">
      <c r="A499" s="6" t="str">
        <v>E1236P</v>
      </c>
      <c r="B499">
        <f>COUNTIF('Truncated Transaction Data'!A499:A19983,A499)</f>
        <v>5</v>
      </c>
      <c r="C499" s="7">
        <f>SUMIF('Truncated Transaction Data'!A499:A19983,A499,'Truncated Transaction Data'!C499:C19983)</f>
        <v>13</v>
      </c>
    </row>
    <row r="500" spans="1:3" x14ac:dyDescent="0.35">
      <c r="A500" s="6" t="str">
        <v>E948P</v>
      </c>
      <c r="B500">
        <f>COUNTIF('Truncated Transaction Data'!A500:A19984,A500)</f>
        <v>4</v>
      </c>
      <c r="C500" s="7">
        <f>SUMIF('Truncated Transaction Data'!A500:A19984,A500,'Truncated Transaction Data'!C500:C19984)</f>
        <v>5</v>
      </c>
    </row>
    <row r="501" spans="1:3" x14ac:dyDescent="0.35">
      <c r="A501" s="6" t="str">
        <v>E1252P</v>
      </c>
      <c r="B501">
        <f>COUNTIF('Truncated Transaction Data'!A501:A19985,A501)</f>
        <v>9</v>
      </c>
      <c r="C501" s="7">
        <f>SUMIF('Truncated Transaction Data'!A501:A19985,A501,'Truncated Transaction Data'!C501:C19985)</f>
        <v>10</v>
      </c>
    </row>
    <row r="502" spans="1:3" x14ac:dyDescent="0.35">
      <c r="A502" s="6" t="str">
        <v>E1251P</v>
      </c>
      <c r="B502">
        <f>COUNTIF('Truncated Transaction Data'!A502:A19986,A502)</f>
        <v>25</v>
      </c>
      <c r="C502" s="7">
        <f>SUMIF('Truncated Transaction Data'!A502:A19986,A502,'Truncated Transaction Data'!C502:C19986)</f>
        <v>80</v>
      </c>
    </row>
    <row r="503" spans="1:3" x14ac:dyDescent="0.35">
      <c r="A503" s="6" t="str">
        <v>E1234P</v>
      </c>
      <c r="B503">
        <f>COUNTIF('Truncated Transaction Data'!A503:A19987,A503)</f>
        <v>4</v>
      </c>
      <c r="C503" s="7">
        <f>SUMIF('Truncated Transaction Data'!A503:A19987,A503,'Truncated Transaction Data'!C503:C19987)</f>
        <v>6</v>
      </c>
    </row>
    <row r="504" spans="1:3" x14ac:dyDescent="0.35">
      <c r="A504" s="6" t="str">
        <v>E1235P</v>
      </c>
      <c r="B504">
        <f>COUNTIF('Truncated Transaction Data'!A504:A19988,A504)</f>
        <v>10</v>
      </c>
      <c r="C504" s="7">
        <f>SUMIF('Truncated Transaction Data'!A504:A19988,A504,'Truncated Transaction Data'!C504:C19988)</f>
        <v>31</v>
      </c>
    </row>
    <row r="505" spans="1:3" x14ac:dyDescent="0.35">
      <c r="A505" s="6" t="str">
        <v>CL1789PK</v>
      </c>
      <c r="B505">
        <f>COUNTIF('Truncated Transaction Data'!A505:A19989,A505)</f>
        <v>1</v>
      </c>
      <c r="C505" s="7">
        <f>SUMIF('Truncated Transaction Data'!A505:A19989,A505,'Truncated Transaction Data'!C505:C19989)</f>
        <v>1</v>
      </c>
    </row>
    <row r="506" spans="1:3" x14ac:dyDescent="0.35">
      <c r="A506" s="6" t="str">
        <v>CL1803PK</v>
      </c>
      <c r="B506">
        <f>COUNTIF('Truncated Transaction Data'!A506:A19990,A506)</f>
        <v>1</v>
      </c>
      <c r="C506" s="7">
        <f>SUMIF('Truncated Transaction Data'!A506:A19990,A506,'Truncated Transaction Data'!C506:C19990)</f>
        <v>1</v>
      </c>
    </row>
    <row r="507" spans="1:3" x14ac:dyDescent="0.35">
      <c r="A507" s="6" t="str">
        <v>E902P</v>
      </c>
      <c r="B507">
        <f>COUNTIF('Truncated Transaction Data'!A507:A19991,A507)</f>
        <v>2</v>
      </c>
      <c r="C507" s="7">
        <f>SUMIF('Truncated Transaction Data'!A507:A19991,A507,'Truncated Transaction Data'!C507:C19991)</f>
        <v>2</v>
      </c>
    </row>
    <row r="508" spans="1:3" x14ac:dyDescent="0.35">
      <c r="A508" s="6" t="str">
        <v>CL1786PK</v>
      </c>
      <c r="B508">
        <f>COUNTIF('Truncated Transaction Data'!A508:A19992,A508)</f>
        <v>1</v>
      </c>
      <c r="C508" s="7">
        <f>SUMIF('Truncated Transaction Data'!A508:A19992,A508,'Truncated Transaction Data'!C508:C19992)</f>
        <v>1</v>
      </c>
    </row>
    <row r="509" spans="1:3" x14ac:dyDescent="0.35">
      <c r="A509" s="6" t="str">
        <v>E274S</v>
      </c>
      <c r="B509">
        <f>COUNTIF('Truncated Transaction Data'!A509:A19993,A509)</f>
        <v>35</v>
      </c>
      <c r="C509" s="7">
        <f>SUMIF('Truncated Transaction Data'!A509:A19993,A509,'Truncated Transaction Data'!C509:C19993)</f>
        <v>180</v>
      </c>
    </row>
    <row r="510" spans="1:3" x14ac:dyDescent="0.35">
      <c r="A510" s="6" t="str">
        <v>E1212P</v>
      </c>
      <c r="B510">
        <f>COUNTIF('Truncated Transaction Data'!A510:A19994,A510)</f>
        <v>1</v>
      </c>
      <c r="C510" s="7">
        <f>SUMIF('Truncated Transaction Data'!A510:A19994,A510,'Truncated Transaction Data'!C510:C19994)</f>
        <v>2</v>
      </c>
    </row>
    <row r="511" spans="1:3" x14ac:dyDescent="0.35">
      <c r="A511" s="6" t="str">
        <v>E1025P</v>
      </c>
      <c r="B511">
        <f>COUNTIF('Truncated Transaction Data'!A511:A19995,A511)</f>
        <v>4</v>
      </c>
      <c r="C511" s="7">
        <f>SUMIF('Truncated Transaction Data'!A511:A19995,A511,'Truncated Transaction Data'!C511:C19995)</f>
        <v>10</v>
      </c>
    </row>
    <row r="512" spans="1:3" x14ac:dyDescent="0.35">
      <c r="A512" s="6" t="str">
        <v>E1165P</v>
      </c>
      <c r="B512">
        <f>COUNTIF('Truncated Transaction Data'!A512:A19996,A512)</f>
        <v>9</v>
      </c>
      <c r="C512" s="7">
        <f>SUMIF('Truncated Transaction Data'!A512:A19996,A512,'Truncated Transaction Data'!C512:C19996)</f>
        <v>33</v>
      </c>
    </row>
    <row r="513" spans="1:3" x14ac:dyDescent="0.35">
      <c r="A513" s="6" t="str">
        <v>E976P</v>
      </c>
      <c r="B513">
        <f>COUNTIF('Truncated Transaction Data'!A513:A19997,A513)</f>
        <v>2</v>
      </c>
      <c r="C513" s="7">
        <f>SUMIF('Truncated Transaction Data'!A513:A19997,A513,'Truncated Transaction Data'!C513:C19997)</f>
        <v>2</v>
      </c>
    </row>
    <row r="514" spans="1:3" x14ac:dyDescent="0.35">
      <c r="A514" s="6" t="str">
        <v>E1143P</v>
      </c>
      <c r="B514">
        <f>COUNTIF('Truncated Transaction Data'!A514:A19998,A514)</f>
        <v>5</v>
      </c>
      <c r="C514" s="7">
        <f>SUMIF('Truncated Transaction Data'!A514:A19998,A514,'Truncated Transaction Data'!C514:C19998)</f>
        <v>24</v>
      </c>
    </row>
    <row r="515" spans="1:3" x14ac:dyDescent="0.35">
      <c r="A515" s="6" t="str">
        <v>E901P</v>
      </c>
      <c r="B515">
        <f>COUNTIF('Truncated Transaction Data'!A515:A19999,A515)</f>
        <v>17</v>
      </c>
      <c r="C515" s="7">
        <f>SUMIF('Truncated Transaction Data'!A515:A19999,A515,'Truncated Transaction Data'!C515:C19999)</f>
        <v>35</v>
      </c>
    </row>
    <row r="516" spans="1:3" x14ac:dyDescent="0.35">
      <c r="A516" s="6" t="str">
        <v>E1024P</v>
      </c>
      <c r="B516">
        <f>COUNTIF('Truncated Transaction Data'!A516:A20000,A516)</f>
        <v>13</v>
      </c>
      <c r="C516" s="7">
        <f>SUMIF('Truncated Transaction Data'!A516:A20000,A516,'Truncated Transaction Data'!C516:C20000)</f>
        <v>33</v>
      </c>
    </row>
    <row r="517" spans="1:3" x14ac:dyDescent="0.35">
      <c r="A517" s="6" t="str">
        <v>E1229P</v>
      </c>
      <c r="B517">
        <f>COUNTIF('Truncated Transaction Data'!A517:A20001,A517)</f>
        <v>7</v>
      </c>
      <c r="C517" s="7">
        <f>SUMIF('Truncated Transaction Data'!A517:A20001,A517,'Truncated Transaction Data'!C517:C20001)</f>
        <v>14</v>
      </c>
    </row>
    <row r="518" spans="1:3" x14ac:dyDescent="0.35">
      <c r="A518" s="6" t="str">
        <v>E1232P</v>
      </c>
      <c r="B518">
        <f>COUNTIF('Truncated Transaction Data'!A518:A20002,A518)</f>
        <v>5</v>
      </c>
      <c r="C518" s="7">
        <f>SUMIF('Truncated Transaction Data'!A518:A20002,A518,'Truncated Transaction Data'!C518:C20002)</f>
        <v>7</v>
      </c>
    </row>
    <row r="519" spans="1:3" x14ac:dyDescent="0.35">
      <c r="A519" s="6" t="str">
        <v>E1091P</v>
      </c>
      <c r="B519">
        <f>COUNTIF('Truncated Transaction Data'!A519:A20003,A519)</f>
        <v>7</v>
      </c>
      <c r="C519" s="7">
        <f>SUMIF('Truncated Transaction Data'!A519:A20003,A519,'Truncated Transaction Data'!C519:C20003)</f>
        <v>48</v>
      </c>
    </row>
    <row r="520" spans="1:3" x14ac:dyDescent="0.35">
      <c r="A520" s="6" t="str">
        <v>ICE201173</v>
      </c>
      <c r="B520">
        <f>COUNTIF('Truncated Transaction Data'!A520:A20004,A520)</f>
        <v>2</v>
      </c>
      <c r="C520" s="7">
        <f>SUMIF('Truncated Transaction Data'!A520:A20004,A520,'Truncated Transaction Data'!C520:C20004)</f>
        <v>2</v>
      </c>
    </row>
    <row r="521" spans="1:3" x14ac:dyDescent="0.35">
      <c r="A521" s="6" t="str">
        <v>EHC201S</v>
      </c>
      <c r="B521">
        <f>COUNTIF('Truncated Transaction Data'!A521:A20005,A521)</f>
        <v>16</v>
      </c>
      <c r="C521" s="7">
        <f>SUMIF('Truncated Transaction Data'!A521:A20005,A521,'Truncated Transaction Data'!C521:C20005)</f>
        <v>54</v>
      </c>
    </row>
    <row r="522" spans="1:3" x14ac:dyDescent="0.35">
      <c r="A522" s="6" t="str">
        <v>TC3210</v>
      </c>
      <c r="B522">
        <f>COUNTIF('Truncated Transaction Data'!A522:A20006,A522)</f>
        <v>16</v>
      </c>
      <c r="C522" s="7">
        <f>SUMIF('Truncated Transaction Data'!A522:A20006,A522,'Truncated Transaction Data'!C522:C20006)</f>
        <v>49</v>
      </c>
    </row>
    <row r="523" spans="1:3" x14ac:dyDescent="0.35">
      <c r="A523" s="6" t="str">
        <v>E1135P</v>
      </c>
      <c r="B523">
        <f>COUNTIF('Truncated Transaction Data'!A523:A20007,A523)</f>
        <v>3</v>
      </c>
      <c r="C523" s="7">
        <f>SUMIF('Truncated Transaction Data'!A523:A20007,A523,'Truncated Transaction Data'!C523:C20007)</f>
        <v>18</v>
      </c>
    </row>
    <row r="524" spans="1:3" x14ac:dyDescent="0.35">
      <c r="A524" s="6" t="str">
        <v>E1841P</v>
      </c>
      <c r="B524">
        <f>COUNTIF('Truncated Transaction Data'!A524:A20008,A524)</f>
        <v>7</v>
      </c>
      <c r="C524" s="7">
        <f>SUMIF('Truncated Transaction Data'!A524:A20008,A524,'Truncated Transaction Data'!C524:C20008)</f>
        <v>27</v>
      </c>
    </row>
    <row r="525" spans="1:3" x14ac:dyDescent="0.35">
      <c r="A525" s="6" t="str">
        <v>R914</v>
      </c>
      <c r="B525">
        <f>COUNTIF('Truncated Transaction Data'!A525:A20009,A525)</f>
        <v>7</v>
      </c>
      <c r="C525" s="7">
        <f>SUMIF('Truncated Transaction Data'!A525:A20009,A525,'Truncated Transaction Data'!C525:C20009)</f>
        <v>130</v>
      </c>
    </row>
    <row r="526" spans="1:3" x14ac:dyDescent="0.35">
      <c r="A526" s="6" t="str">
        <v>E1131P</v>
      </c>
      <c r="B526">
        <f>COUNTIF('Truncated Transaction Data'!A526:A20010,A526)</f>
        <v>12</v>
      </c>
      <c r="C526" s="7">
        <f>SUMIF('Truncated Transaction Data'!A526:A20010,A526,'Truncated Transaction Data'!C526:C20010)</f>
        <v>36</v>
      </c>
    </row>
    <row r="527" spans="1:3" x14ac:dyDescent="0.35">
      <c r="A527" s="6" t="str">
        <v>RM882725</v>
      </c>
      <c r="B527">
        <f>COUNTIF('Truncated Transaction Data'!A527:A20011,A527)</f>
        <v>3</v>
      </c>
      <c r="C527" s="7">
        <f>SUMIF('Truncated Transaction Data'!A527:A20011,A527,'Truncated Transaction Data'!C527:C20011)</f>
        <v>200</v>
      </c>
    </row>
    <row r="528" spans="1:3" x14ac:dyDescent="0.35">
      <c r="A528" s="6" t="str">
        <v>VT2000S</v>
      </c>
      <c r="B528">
        <f>COUNTIF('Truncated Transaction Data'!A528:A20012,A528)</f>
        <v>9</v>
      </c>
      <c r="C528" s="7">
        <f>SUMIF('Truncated Transaction Data'!A528:A20012,A528,'Truncated Transaction Data'!C528:C20012)</f>
        <v>224</v>
      </c>
    </row>
    <row r="529" spans="1:3" x14ac:dyDescent="0.35">
      <c r="A529" s="6" t="str">
        <v>RV9907XS</v>
      </c>
      <c r="B529">
        <f>COUNTIF('Truncated Transaction Data'!A529:A20013,A529)</f>
        <v>6</v>
      </c>
      <c r="C529" s="7">
        <f>SUMIF('Truncated Transaction Data'!A529:A20013,A529,'Truncated Transaction Data'!C529:C20013)</f>
        <v>84</v>
      </c>
    </row>
    <row r="530" spans="1:3" x14ac:dyDescent="0.35">
      <c r="A530" s="6" t="str">
        <v>EM55HV</v>
      </c>
      <c r="B530">
        <f>COUNTIF('Truncated Transaction Data'!A530:A20014,A530)</f>
        <v>19</v>
      </c>
      <c r="C530" s="7">
        <f>SUMIF('Truncated Transaction Data'!A530:A20014,A530,'Truncated Transaction Data'!C530:C20014)</f>
        <v>80</v>
      </c>
    </row>
    <row r="531" spans="1:3" x14ac:dyDescent="0.35">
      <c r="A531" s="6" t="str">
        <v>E1240PW</v>
      </c>
      <c r="B531">
        <f>COUNTIF('Truncated Transaction Data'!A531:A20015,A531)</f>
        <v>1</v>
      </c>
      <c r="C531" s="7">
        <f>SUMIF('Truncated Transaction Data'!A531:A20015,A531,'Truncated Transaction Data'!C531:C20015)</f>
        <v>2</v>
      </c>
    </row>
    <row r="532" spans="1:3" x14ac:dyDescent="0.35">
      <c r="A532" s="6" t="str">
        <v>E1196PW</v>
      </c>
      <c r="B532">
        <f>COUNTIF('Truncated Transaction Data'!A532:A20016,A532)</f>
        <v>2</v>
      </c>
      <c r="C532" s="7">
        <f>SUMIF('Truncated Transaction Data'!A532:A20016,A532,'Truncated Transaction Data'!C532:C20016)</f>
        <v>2</v>
      </c>
    </row>
    <row r="533" spans="1:3" x14ac:dyDescent="0.35">
      <c r="A533" s="6" t="str">
        <v>PR280A</v>
      </c>
      <c r="B533">
        <f>COUNTIF('Truncated Transaction Data'!A533:A20017,A533)</f>
        <v>5</v>
      </c>
      <c r="C533" s="7">
        <f>SUMIF('Truncated Transaction Data'!A533:A20017,A533,'Truncated Transaction Data'!C533:C20017)</f>
        <v>2000</v>
      </c>
    </row>
    <row r="534" spans="1:3" x14ac:dyDescent="0.35">
      <c r="A534" s="6" t="str">
        <v>HL7017</v>
      </c>
      <c r="B534">
        <f>COUNTIF('Truncated Transaction Data'!A534:A20018,A534)</f>
        <v>1</v>
      </c>
      <c r="C534" s="7">
        <f>SUMIF('Truncated Transaction Data'!A534:A20018,A534,'Truncated Transaction Data'!C534:C20018)</f>
        <v>240</v>
      </c>
    </row>
    <row r="535" spans="1:3" x14ac:dyDescent="0.35">
      <c r="A535" s="6" t="str">
        <v>HL2148S</v>
      </c>
      <c r="B535">
        <f>COUNTIF('Truncated Transaction Data'!A535:A20019,A535)</f>
        <v>71</v>
      </c>
      <c r="C535" s="7">
        <f>SUMIF('Truncated Transaction Data'!A535:A20019,A535,'Truncated Transaction Data'!C535:C20019)</f>
        <v>13268</v>
      </c>
    </row>
    <row r="536" spans="1:3" x14ac:dyDescent="0.35">
      <c r="A536" s="6" t="str">
        <v>EHC242290</v>
      </c>
      <c r="B536">
        <f>COUNTIF('Truncated Transaction Data'!A536:A20020,A536)</f>
        <v>3</v>
      </c>
      <c r="C536" s="7">
        <f>SUMIF('Truncated Transaction Data'!A536:A20020,A536,'Truncated Transaction Data'!C536:C20020)</f>
        <v>1890</v>
      </c>
    </row>
    <row r="537" spans="1:3" x14ac:dyDescent="0.35">
      <c r="A537" s="6" t="str">
        <v>EHC2315440</v>
      </c>
      <c r="B537">
        <f>COUNTIF('Truncated Transaction Data'!A537:A20021,A537)</f>
        <v>1</v>
      </c>
      <c r="C537" s="7">
        <f>SUMIF('Truncated Transaction Data'!A537:A20021,A537,'Truncated Transaction Data'!C537:C20021)</f>
        <v>3520</v>
      </c>
    </row>
    <row r="538" spans="1:3" x14ac:dyDescent="0.35">
      <c r="A538" s="6" t="str">
        <v>ES423R</v>
      </c>
      <c r="B538">
        <f>COUNTIF('Truncated Transaction Data'!A538:A20022,A538)</f>
        <v>6</v>
      </c>
      <c r="C538" s="7">
        <f>SUMIF('Truncated Transaction Data'!A538:A20022,A538,'Truncated Transaction Data'!C538:C20022)</f>
        <v>25</v>
      </c>
    </row>
    <row r="539" spans="1:3" x14ac:dyDescent="0.35">
      <c r="A539" s="6" t="str">
        <v>R915</v>
      </c>
      <c r="B539">
        <f>COUNTIF('Truncated Transaction Data'!A539:A20023,A539)</f>
        <v>10</v>
      </c>
      <c r="C539" s="7">
        <f>SUMIF('Truncated Transaction Data'!A539:A20023,A539,'Truncated Transaction Data'!C539:C20023)</f>
        <v>314</v>
      </c>
    </row>
    <row r="540" spans="1:3" x14ac:dyDescent="0.35">
      <c r="A540" s="6" t="str">
        <v>6K5255</v>
      </c>
      <c r="B540">
        <f>COUNTIF('Truncated Transaction Data'!A540:A20024,A540)</f>
        <v>2</v>
      </c>
      <c r="C540" s="7">
        <f>SUMIF('Truncated Transaction Data'!A540:A20024,A540,'Truncated Transaction Data'!C540:C20024)</f>
        <v>21</v>
      </c>
    </row>
    <row r="541" spans="1:3" x14ac:dyDescent="0.35">
      <c r="A541" s="6" t="str">
        <v>EHC131S</v>
      </c>
      <c r="B541">
        <f>COUNTIF('Truncated Transaction Data'!A541:A20025,A541)</f>
        <v>29</v>
      </c>
      <c r="C541" s="7">
        <f>SUMIF('Truncated Transaction Data'!A541:A20025,A541,'Truncated Transaction Data'!C541:C20025)</f>
        <v>398</v>
      </c>
    </row>
    <row r="542" spans="1:3" x14ac:dyDescent="0.35">
      <c r="A542" s="6" t="str">
        <v>01432EA2</v>
      </c>
      <c r="B542">
        <f>COUNTIF('Truncated Transaction Data'!A542:A20026,A542)</f>
        <v>3</v>
      </c>
      <c r="C542" s="7">
        <f>SUMIF('Truncated Transaction Data'!A542:A20026,A542,'Truncated Transaction Data'!C542:C20026)</f>
        <v>14</v>
      </c>
    </row>
    <row r="543" spans="1:3" x14ac:dyDescent="0.35">
      <c r="A543" s="6" t="str">
        <v>01431SEA2</v>
      </c>
      <c r="B543">
        <f>COUNTIF('Truncated Transaction Data'!A543:A20027,A543)</f>
        <v>1</v>
      </c>
      <c r="C543" s="7">
        <f>SUMIF('Truncated Transaction Data'!A543:A20027,A543,'Truncated Transaction Data'!C543:C20027)</f>
        <v>8</v>
      </c>
    </row>
    <row r="544" spans="1:3" x14ac:dyDescent="0.35">
      <c r="A544" s="6" t="str">
        <v>EHC245250</v>
      </c>
      <c r="B544">
        <f>COUNTIF('Truncated Transaction Data'!A544:A20028,A544)</f>
        <v>2</v>
      </c>
      <c r="C544" s="7">
        <f>SUMIF('Truncated Transaction Data'!A544:A20028,A544,'Truncated Transaction Data'!C544:C20028)</f>
        <v>550</v>
      </c>
    </row>
    <row r="545" spans="1:3" x14ac:dyDescent="0.35">
      <c r="A545" s="6" t="str">
        <v>HL2083</v>
      </c>
      <c r="B545">
        <f>COUNTIF('Truncated Transaction Data'!A545:A20029,A545)</f>
        <v>13</v>
      </c>
      <c r="C545" s="7">
        <f>SUMIF('Truncated Transaction Data'!A545:A20029,A545,'Truncated Transaction Data'!C545:C20029)</f>
        <v>2806</v>
      </c>
    </row>
    <row r="546" spans="1:3" x14ac:dyDescent="0.35">
      <c r="A546" s="6" t="str">
        <v>E1227P</v>
      </c>
      <c r="B546">
        <f>COUNTIF('Truncated Transaction Data'!A546:A20030,A546)</f>
        <v>5</v>
      </c>
      <c r="C546" s="7">
        <f>SUMIF('Truncated Transaction Data'!A546:A20030,A546,'Truncated Transaction Data'!C546:C20030)</f>
        <v>11</v>
      </c>
    </row>
    <row r="547" spans="1:3" x14ac:dyDescent="0.35">
      <c r="A547" s="6" t="str">
        <v>RV9912X</v>
      </c>
      <c r="B547">
        <f>COUNTIF('Truncated Transaction Data'!A547:A20031,A547)</f>
        <v>7</v>
      </c>
      <c r="C547" s="7">
        <f>SUMIF('Truncated Transaction Data'!A547:A20031,A547,'Truncated Transaction Data'!C547:C20031)</f>
        <v>600</v>
      </c>
    </row>
    <row r="548" spans="1:3" x14ac:dyDescent="0.35">
      <c r="A548" s="6" t="str">
        <v>HL1951</v>
      </c>
      <c r="B548">
        <f>COUNTIF('Truncated Transaction Data'!A548:A20032,A548)</f>
        <v>6</v>
      </c>
      <c r="C548" s="7">
        <f>SUMIF('Truncated Transaction Data'!A548:A20032,A548,'Truncated Transaction Data'!C548:C20032)</f>
        <v>1024</v>
      </c>
    </row>
    <row r="549" spans="1:3" x14ac:dyDescent="0.35">
      <c r="A549" s="6" t="str">
        <v>PR514Q4</v>
      </c>
      <c r="B549">
        <f>COUNTIF('Truncated Transaction Data'!A549:A20033,A549)</f>
        <v>3</v>
      </c>
      <c r="C549" s="7">
        <f>SUMIF('Truncated Transaction Data'!A549:A20033,A549,'Truncated Transaction Data'!C549:C20033)</f>
        <v>19</v>
      </c>
    </row>
    <row r="550" spans="1:3" x14ac:dyDescent="0.35">
      <c r="A550" s="6" t="str">
        <v>HL7003</v>
      </c>
      <c r="B550">
        <f>COUNTIF('Truncated Transaction Data'!A550:A20034,A550)</f>
        <v>5</v>
      </c>
      <c r="C550" s="7">
        <f>SUMIF('Truncated Transaction Data'!A550:A20034,A550,'Truncated Transaction Data'!C550:C20034)</f>
        <v>640</v>
      </c>
    </row>
    <row r="551" spans="1:3" x14ac:dyDescent="0.35">
      <c r="A551" s="6" t="str">
        <v>HL2205</v>
      </c>
      <c r="B551">
        <f>COUNTIF('Truncated Transaction Data'!A551:A20035,A551)</f>
        <v>18</v>
      </c>
      <c r="C551" s="7">
        <f>SUMIF('Truncated Transaction Data'!A551:A20035,A551,'Truncated Transaction Data'!C551:C20035)</f>
        <v>6016</v>
      </c>
    </row>
    <row r="552" spans="1:3" x14ac:dyDescent="0.35">
      <c r="A552" s="6" t="str">
        <v>1K8142</v>
      </c>
      <c r="B552">
        <f>COUNTIF('Truncated Transaction Data'!A552:A20036,A552)</f>
        <v>4</v>
      </c>
      <c r="C552" s="7">
        <f>SUMIF('Truncated Transaction Data'!A552:A20036,A552,'Truncated Transaction Data'!C552:C20036)</f>
        <v>20</v>
      </c>
    </row>
    <row r="553" spans="1:3" x14ac:dyDescent="0.35">
      <c r="A553" s="6" t="str">
        <v>HL1969HP</v>
      </c>
      <c r="B553">
        <f>COUNTIF('Truncated Transaction Data'!A553:A20037,A553)</f>
        <v>3</v>
      </c>
      <c r="C553" s="7">
        <f>SUMIF('Truncated Transaction Data'!A553:A20037,A553,'Truncated Transaction Data'!C553:C20037)</f>
        <v>1152</v>
      </c>
    </row>
    <row r="554" spans="1:3" x14ac:dyDescent="0.35">
      <c r="A554" s="6" t="str">
        <v>E1717</v>
      </c>
      <c r="B554">
        <f>COUNTIF('Truncated Transaction Data'!A554:A20038,A554)</f>
        <v>2</v>
      </c>
      <c r="C554" s="7">
        <f>SUMIF('Truncated Transaction Data'!A554:A20038,A554,'Truncated Transaction Data'!C554:C20038)</f>
        <v>24</v>
      </c>
    </row>
    <row r="555" spans="1:3" x14ac:dyDescent="0.35">
      <c r="A555" s="6" t="str">
        <v>I1476</v>
      </c>
      <c r="B555">
        <f>COUNTIF('Truncated Transaction Data'!A555:A20039,A555)</f>
        <v>9</v>
      </c>
      <c r="C555" s="7">
        <f>SUMIF('Truncated Transaction Data'!A555:A20039,A555,'Truncated Transaction Data'!C555:C20039)</f>
        <v>208</v>
      </c>
    </row>
    <row r="556" spans="1:3" x14ac:dyDescent="0.35">
      <c r="A556" s="6" t="str">
        <v>E1265</v>
      </c>
      <c r="B556">
        <f>COUNTIF('Truncated Transaction Data'!A556:A20040,A556)</f>
        <v>1</v>
      </c>
      <c r="C556" s="7">
        <f>SUMIF('Truncated Transaction Data'!A556:A20040,A556,'Truncated Transaction Data'!C556:C20040)</f>
        <v>8</v>
      </c>
    </row>
    <row r="557" spans="1:3" x14ac:dyDescent="0.35">
      <c r="A557" s="6" t="str">
        <v>E1077</v>
      </c>
      <c r="B557">
        <f>COUNTIF('Truncated Transaction Data'!A557:A20041,A557)</f>
        <v>7</v>
      </c>
      <c r="C557" s="7">
        <f>SUMIF('Truncated Transaction Data'!A557:A20041,A557,'Truncated Transaction Data'!C557:C20041)</f>
        <v>192</v>
      </c>
    </row>
    <row r="558" spans="1:3" x14ac:dyDescent="0.35">
      <c r="A558" s="6" t="str">
        <v>51745S</v>
      </c>
      <c r="B558">
        <f>COUNTIF('Truncated Transaction Data'!A558:A20042,A558)</f>
        <v>11</v>
      </c>
      <c r="C558" s="7">
        <f>SUMIF('Truncated Transaction Data'!A558:A20042,A558,'Truncated Transaction Data'!C558:C20042)</f>
        <v>248</v>
      </c>
    </row>
    <row r="559" spans="1:3" x14ac:dyDescent="0.35">
      <c r="A559" s="6" t="str">
        <v>EHC55516</v>
      </c>
      <c r="B559">
        <f>COUNTIF('Truncated Transaction Data'!A559:A20043,A559)</f>
        <v>2</v>
      </c>
      <c r="C559" s="7">
        <f>SUMIF('Truncated Transaction Data'!A559:A20043,A559,'Truncated Transaction Data'!C559:C20043)</f>
        <v>96</v>
      </c>
    </row>
    <row r="560" spans="1:3" x14ac:dyDescent="0.35">
      <c r="A560" s="6" t="str">
        <v>TC3014</v>
      </c>
      <c r="B560">
        <f>COUNTIF('Truncated Transaction Data'!A560:A20044,A560)</f>
        <v>10</v>
      </c>
      <c r="C560" s="7">
        <f>SUMIF('Truncated Transaction Data'!A560:A20044,A560,'Truncated Transaction Data'!C560:C20044)</f>
        <v>16</v>
      </c>
    </row>
    <row r="561" spans="1:3" x14ac:dyDescent="0.35">
      <c r="A561" s="6" t="str">
        <v>TC3011</v>
      </c>
      <c r="B561">
        <f>COUNTIF('Truncated Transaction Data'!A561:A20045,A561)</f>
        <v>6</v>
      </c>
      <c r="C561" s="7">
        <f>SUMIF('Truncated Transaction Data'!A561:A20045,A561,'Truncated Transaction Data'!C561:C20045)</f>
        <v>9</v>
      </c>
    </row>
    <row r="562" spans="1:3" x14ac:dyDescent="0.35">
      <c r="A562" s="6" t="str">
        <v>EHC136S1</v>
      </c>
      <c r="B562">
        <f>COUNTIF('Truncated Transaction Data'!A562:A20046,A562)</f>
        <v>6</v>
      </c>
      <c r="C562" s="7">
        <f>SUMIF('Truncated Transaction Data'!A562:A20046,A562,'Truncated Transaction Data'!C562:C20046)</f>
        <v>85</v>
      </c>
    </row>
    <row r="563" spans="1:3" x14ac:dyDescent="0.35">
      <c r="A563" s="6" t="str">
        <v>PR155S</v>
      </c>
      <c r="B563">
        <f>COUNTIF('Truncated Transaction Data'!A563:A20047,A563)</f>
        <v>2</v>
      </c>
      <c r="C563" s="7">
        <f>SUMIF('Truncated Transaction Data'!A563:A20047,A563,'Truncated Transaction Data'!C563:C20047)</f>
        <v>32</v>
      </c>
    </row>
    <row r="564" spans="1:3" x14ac:dyDescent="0.35">
      <c r="A564" s="6" t="str">
        <v>PR12BS</v>
      </c>
      <c r="B564">
        <f>COUNTIF('Truncated Transaction Data'!A564:A20048,A564)</f>
        <v>2</v>
      </c>
      <c r="C564" s="7">
        <f>SUMIF('Truncated Transaction Data'!A564:A20048,A564,'Truncated Transaction Data'!C564:C20048)</f>
        <v>24</v>
      </c>
    </row>
    <row r="565" spans="1:3" x14ac:dyDescent="0.35">
      <c r="A565" s="6" t="str">
        <v>EM57</v>
      </c>
      <c r="B565">
        <f>COUNTIF('Truncated Transaction Data'!A565:A20049,A565)</f>
        <v>12</v>
      </c>
      <c r="C565" s="7">
        <f>SUMIF('Truncated Transaction Data'!A565:A20049,A565,'Truncated Transaction Data'!C565:C20049)</f>
        <v>24</v>
      </c>
    </row>
    <row r="566" spans="1:3" x14ac:dyDescent="0.35">
      <c r="A566" s="6" t="str">
        <v>TC3001</v>
      </c>
      <c r="B566">
        <f>COUNTIF('Truncated Transaction Data'!A566:A20050,A566)</f>
        <v>15</v>
      </c>
      <c r="C566" s="7">
        <f>SUMIF('Truncated Transaction Data'!A566:A20050,A566,'Truncated Transaction Data'!C566:C20050)</f>
        <v>58</v>
      </c>
    </row>
    <row r="567" spans="1:3" x14ac:dyDescent="0.35">
      <c r="A567" s="6" t="str">
        <v>PR34BS</v>
      </c>
      <c r="B567">
        <f>COUNTIF('Truncated Transaction Data'!A567:A20051,A567)</f>
        <v>34</v>
      </c>
      <c r="C567" s="7">
        <f>SUMIF('Truncated Transaction Data'!A567:A20051,A567,'Truncated Transaction Data'!C567:C20051)</f>
        <v>2452</v>
      </c>
    </row>
    <row r="568" spans="1:3" x14ac:dyDescent="0.35">
      <c r="A568" s="6" t="str">
        <v>000000005282</v>
      </c>
      <c r="B568">
        <f>COUNTIF('Truncated Transaction Data'!A568:A20052,A568)</f>
        <v>3</v>
      </c>
      <c r="C568" s="7">
        <f>SUMIF('Truncated Transaction Data'!A568:A20052,A568,'Truncated Transaction Data'!C568:C20052)</f>
        <v>13</v>
      </c>
    </row>
    <row r="569" spans="1:3" x14ac:dyDescent="0.35">
      <c r="A569" s="6" t="str">
        <v>PR717B</v>
      </c>
      <c r="B569">
        <f>COUNTIF('Truncated Transaction Data'!A569:A20053,A569)</f>
        <v>1</v>
      </c>
      <c r="C569" s="7">
        <f>SUMIF('Truncated Transaction Data'!A569:A20053,A569,'Truncated Transaction Data'!C569:C20053)</f>
        <v>200</v>
      </c>
    </row>
    <row r="570" spans="1:3" x14ac:dyDescent="0.35">
      <c r="A570" s="6" t="str">
        <v>C2534</v>
      </c>
      <c r="B570">
        <f>COUNTIF('Truncated Transaction Data'!A570:A20054,A570)</f>
        <v>6</v>
      </c>
      <c r="C570" s="7">
        <f>SUMIF('Truncated Transaction Data'!A570:A20054,A570,'Truncated Transaction Data'!C570:C20054)</f>
        <v>9</v>
      </c>
    </row>
    <row r="571" spans="1:3" x14ac:dyDescent="0.35">
      <c r="A571" s="6" t="str">
        <v>EHC100014</v>
      </c>
      <c r="B571">
        <f>COUNTIF('Truncated Transaction Data'!A571:A20055,A571)</f>
        <v>5</v>
      </c>
      <c r="C571" s="7">
        <f>SUMIF('Truncated Transaction Data'!A571:A20055,A571,'Truncated Transaction Data'!C571:C20055)</f>
        <v>112</v>
      </c>
    </row>
    <row r="572" spans="1:3" x14ac:dyDescent="0.35">
      <c r="A572" s="6" t="str">
        <v>RV745XS</v>
      </c>
      <c r="B572">
        <f>COUNTIF('Truncated Transaction Data'!A572:A20056,A572)</f>
        <v>5</v>
      </c>
      <c r="C572" s="7">
        <f>SUMIF('Truncated Transaction Data'!A572:A20056,A572,'Truncated Transaction Data'!C572:C20056)</f>
        <v>56</v>
      </c>
    </row>
    <row r="573" spans="1:3" x14ac:dyDescent="0.35">
      <c r="A573" s="6" t="str">
        <v>PR653S</v>
      </c>
      <c r="B573">
        <f>COUNTIF('Truncated Transaction Data'!A573:A20057,A573)</f>
        <v>35</v>
      </c>
      <c r="C573" s="7">
        <f>SUMIF('Truncated Transaction Data'!A573:A20057,A573,'Truncated Transaction Data'!C573:C20057)</f>
        <v>488</v>
      </c>
    </row>
    <row r="574" spans="1:3" x14ac:dyDescent="0.35">
      <c r="A574" s="6" t="str">
        <v>PR353S</v>
      </c>
      <c r="B574">
        <f>COUNTIF('Truncated Transaction Data'!A574:A20058,A574)</f>
        <v>17</v>
      </c>
      <c r="C574" s="7">
        <f>SUMIF('Truncated Transaction Data'!A574:A20058,A574,'Truncated Transaction Data'!C574:C20058)</f>
        <v>260</v>
      </c>
    </row>
    <row r="575" spans="1:3" x14ac:dyDescent="0.35">
      <c r="A575" s="6" t="str">
        <v>PR652S</v>
      </c>
      <c r="B575">
        <f>COUNTIF('Truncated Transaction Data'!A575:A20059,A575)</f>
        <v>35</v>
      </c>
      <c r="C575" s="7">
        <f>SUMIF('Truncated Transaction Data'!A575:A20059,A575,'Truncated Transaction Data'!C575:C20059)</f>
        <v>532</v>
      </c>
    </row>
    <row r="576" spans="1:3" x14ac:dyDescent="0.35">
      <c r="A576" s="6" t="str">
        <v>PR454S</v>
      </c>
      <c r="B576">
        <f>COUNTIF('Truncated Transaction Data'!A576:A20060,A576)</f>
        <v>16</v>
      </c>
      <c r="C576" s="7">
        <f>SUMIF('Truncated Transaction Data'!A576:A20060,A576,'Truncated Transaction Data'!C576:C20060)</f>
        <v>204</v>
      </c>
    </row>
    <row r="577" spans="1:3" x14ac:dyDescent="0.35">
      <c r="A577" s="6" t="str">
        <v>S9010</v>
      </c>
      <c r="B577">
        <f>COUNTIF('Truncated Transaction Data'!A577:A20061,A577)</f>
        <v>8</v>
      </c>
      <c r="C577" s="7">
        <f>SUMIF('Truncated Transaction Data'!A577:A20061,A577,'Truncated Transaction Data'!C577:C20061)</f>
        <v>16</v>
      </c>
    </row>
    <row r="578" spans="1:3" x14ac:dyDescent="0.35">
      <c r="A578" s="6" t="str">
        <v>S9009</v>
      </c>
      <c r="B578">
        <f>COUNTIF('Truncated Transaction Data'!A578:A20062,A578)</f>
        <v>8</v>
      </c>
      <c r="C578" s="7">
        <f>SUMIF('Truncated Transaction Data'!A578:A20062,A578,'Truncated Transaction Data'!C578:C20062)</f>
        <v>14</v>
      </c>
    </row>
    <row r="579" spans="1:3" x14ac:dyDescent="0.35">
      <c r="A579" s="6" t="str">
        <v>SS3103</v>
      </c>
      <c r="B579">
        <f>COUNTIF('Truncated Transaction Data'!A579:A20063,A579)</f>
        <v>4</v>
      </c>
      <c r="C579" s="7">
        <f>SUMIF('Truncated Transaction Data'!A579:A20063,A579,'Truncated Transaction Data'!C579:C20063)</f>
        <v>7</v>
      </c>
    </row>
    <row r="580" spans="1:3" x14ac:dyDescent="0.35">
      <c r="A580" s="6" t="str">
        <v>000000008334</v>
      </c>
      <c r="B580">
        <f>COUNTIF('Truncated Transaction Data'!A580:A20064,A580)</f>
        <v>2</v>
      </c>
      <c r="C580" s="7">
        <f>SUMIF('Truncated Transaction Data'!A580:A20064,A580,'Truncated Transaction Data'!C580:C20064)</f>
        <v>3</v>
      </c>
    </row>
    <row r="581" spans="1:3" x14ac:dyDescent="0.35">
      <c r="A581" s="6" t="str">
        <v>EHC613200</v>
      </c>
      <c r="B581">
        <f>COUNTIF('Truncated Transaction Data'!A581:A20065,A581)</f>
        <v>14</v>
      </c>
      <c r="C581" s="7">
        <f>SUMIF('Truncated Transaction Data'!A581:A20065,A581,'Truncated Transaction Data'!C581:C20065)</f>
        <v>3800</v>
      </c>
    </row>
    <row r="582" spans="1:3" x14ac:dyDescent="0.35">
      <c r="A582" s="6" t="str">
        <v>R868M</v>
      </c>
      <c r="B582">
        <f>COUNTIF('Truncated Transaction Data'!A582:A20066,A582)</f>
        <v>8</v>
      </c>
      <c r="C582" s="7">
        <f>SUMIF('Truncated Transaction Data'!A582:A20066,A582,'Truncated Transaction Data'!C582:C20066)</f>
        <v>700</v>
      </c>
    </row>
    <row r="583" spans="1:3" x14ac:dyDescent="0.35">
      <c r="A583" s="6" t="str">
        <v>PR469S</v>
      </c>
      <c r="B583">
        <f>COUNTIF('Truncated Transaction Data'!A583:A20067,A583)</f>
        <v>2</v>
      </c>
      <c r="C583" s="7">
        <f>SUMIF('Truncated Transaction Data'!A583:A20067,A583,'Truncated Transaction Data'!C583:C20067)</f>
        <v>36</v>
      </c>
    </row>
    <row r="584" spans="1:3" x14ac:dyDescent="0.35">
      <c r="A584" s="6" t="str">
        <v>PR652</v>
      </c>
      <c r="B584">
        <f>COUNTIF('Truncated Transaction Data'!A584:A20068,A584)</f>
        <v>10</v>
      </c>
      <c r="C584" s="7">
        <f>SUMIF('Truncated Transaction Data'!A584:A20068,A584,'Truncated Transaction Data'!C584:C20068)</f>
        <v>2600</v>
      </c>
    </row>
    <row r="585" spans="1:3" x14ac:dyDescent="0.35">
      <c r="A585" s="6" t="str">
        <v>R927M</v>
      </c>
      <c r="B585">
        <f>COUNTIF('Truncated Transaction Data'!A585:A20069,A585)</f>
        <v>12</v>
      </c>
      <c r="C585" s="7">
        <f>SUMIF('Truncated Transaction Data'!A585:A20069,A585,'Truncated Transaction Data'!C585:C20069)</f>
        <v>1600</v>
      </c>
    </row>
    <row r="586" spans="1:3" x14ac:dyDescent="0.35">
      <c r="A586" s="6" t="str">
        <v>R928M</v>
      </c>
      <c r="B586">
        <f>COUNTIF('Truncated Transaction Data'!A586:A20070,A586)</f>
        <v>12</v>
      </c>
      <c r="C586" s="7">
        <f>SUMIF('Truncated Transaction Data'!A586:A20070,A586,'Truncated Transaction Data'!C586:C20070)</f>
        <v>1450</v>
      </c>
    </row>
    <row r="587" spans="1:3" x14ac:dyDescent="0.35">
      <c r="A587" s="6" t="str">
        <v>HB12S</v>
      </c>
      <c r="B587">
        <f>COUNTIF('Truncated Transaction Data'!A587:A20071,A587)</f>
        <v>1</v>
      </c>
      <c r="C587" s="7">
        <f>SUMIF('Truncated Transaction Data'!A587:A20071,A587,'Truncated Transaction Data'!C587:C20071)</f>
        <v>40</v>
      </c>
    </row>
    <row r="588" spans="1:3" x14ac:dyDescent="0.35">
      <c r="A588" s="6" t="str">
        <v>PR230A</v>
      </c>
      <c r="B588">
        <f>COUNTIF('Truncated Transaction Data'!A588:A20072,A588)</f>
        <v>8</v>
      </c>
      <c r="C588" s="7">
        <f>SUMIF('Truncated Transaction Data'!A588:A20072,A588,'Truncated Transaction Data'!C588:C20072)</f>
        <v>1300</v>
      </c>
    </row>
    <row r="589" spans="1:3" x14ac:dyDescent="0.35">
      <c r="A589" s="6" t="str">
        <v>PR656</v>
      </c>
      <c r="B589">
        <f>COUNTIF('Truncated Transaction Data'!A589:A20073,A589)</f>
        <v>27</v>
      </c>
      <c r="C589" s="7">
        <f>SUMIF('Truncated Transaction Data'!A589:A20073,A589,'Truncated Transaction Data'!C589:C20073)</f>
        <v>55500</v>
      </c>
    </row>
    <row r="590" spans="1:3" x14ac:dyDescent="0.35">
      <c r="A590" s="6" t="str">
        <v>R930M</v>
      </c>
      <c r="B590">
        <f>COUNTIF('Truncated Transaction Data'!A590:A20074,A590)</f>
        <v>12</v>
      </c>
      <c r="C590" s="7">
        <f>SUMIF('Truncated Transaction Data'!A590:A20074,A590,'Truncated Transaction Data'!C590:C20074)</f>
        <v>3550</v>
      </c>
    </row>
    <row r="591" spans="1:3" x14ac:dyDescent="0.35">
      <c r="A591" s="6" t="str">
        <v>PR605</v>
      </c>
      <c r="B591">
        <f>COUNTIF('Truncated Transaction Data'!A591:A20075,A591)</f>
        <v>8</v>
      </c>
      <c r="C591" s="7">
        <f>SUMIF('Truncated Transaction Data'!A591:A20075,A591,'Truncated Transaction Data'!C591:C20075)</f>
        <v>3700</v>
      </c>
    </row>
    <row r="592" spans="1:3" x14ac:dyDescent="0.35">
      <c r="A592" s="6" t="str">
        <v>TC19410</v>
      </c>
      <c r="B592">
        <f>COUNTIF('Truncated Transaction Data'!A592:A20076,A592)</f>
        <v>2</v>
      </c>
      <c r="C592" s="7">
        <f>SUMIF('Truncated Transaction Data'!A592:A20076,A592,'Truncated Transaction Data'!C592:C20076)</f>
        <v>30</v>
      </c>
    </row>
    <row r="593" spans="1:3" x14ac:dyDescent="0.35">
      <c r="A593" s="6" t="str">
        <v>E1017P</v>
      </c>
      <c r="B593">
        <f>COUNTIF('Truncated Transaction Data'!A593:A20077,A593)</f>
        <v>17</v>
      </c>
      <c r="C593" s="7">
        <f>SUMIF('Truncated Transaction Data'!A593:A20077,A593,'Truncated Transaction Data'!C593:C20077)</f>
        <v>28</v>
      </c>
    </row>
    <row r="594" spans="1:3" x14ac:dyDescent="0.35">
      <c r="A594" s="6" t="str">
        <v>HL1817HPS</v>
      </c>
      <c r="B594">
        <f>COUNTIF('Truncated Transaction Data'!A594:A20078,A594)</f>
        <v>32</v>
      </c>
      <c r="C594" s="7">
        <f>SUMIF('Truncated Transaction Data'!A594:A20078,A594,'Truncated Transaction Data'!C594:C20078)</f>
        <v>1216</v>
      </c>
    </row>
    <row r="595" spans="1:3" x14ac:dyDescent="0.35">
      <c r="A595" s="6" t="str">
        <v>HL7000S</v>
      </c>
      <c r="B595">
        <f>COUNTIF('Truncated Transaction Data'!A595:A20079,A595)</f>
        <v>32</v>
      </c>
      <c r="C595" s="7">
        <f>SUMIF('Truncated Transaction Data'!A595:A20079,A595,'Truncated Transaction Data'!C595:C20079)</f>
        <v>520</v>
      </c>
    </row>
    <row r="596" spans="1:3" x14ac:dyDescent="0.35">
      <c r="A596" s="6" t="str">
        <v>HL1900S</v>
      </c>
      <c r="B596">
        <f>COUNTIF('Truncated Transaction Data'!A596:A20080,A596)</f>
        <v>6</v>
      </c>
      <c r="C596" s="7">
        <f>SUMIF('Truncated Transaction Data'!A596:A20080,A596,'Truncated Transaction Data'!C596:C20080)</f>
        <v>300</v>
      </c>
    </row>
    <row r="597" spans="1:3" x14ac:dyDescent="0.35">
      <c r="A597" s="6" t="str">
        <v>ER399380</v>
      </c>
      <c r="B597">
        <f>COUNTIF('Truncated Transaction Data'!A597:A20081,A597)</f>
        <v>11</v>
      </c>
      <c r="C597" s="7">
        <f>SUMIF('Truncated Transaction Data'!A597:A20081,A597,'Truncated Transaction Data'!C597:C20081)</f>
        <v>2640</v>
      </c>
    </row>
    <row r="598" spans="1:3" x14ac:dyDescent="0.35">
      <c r="A598" s="6" t="str">
        <v>PR306</v>
      </c>
      <c r="B598">
        <f>COUNTIF('Truncated Transaction Data'!A598:A20082,A598)</f>
        <v>21</v>
      </c>
      <c r="C598" s="7">
        <f>SUMIF('Truncated Transaction Data'!A598:A20082,A598,'Truncated Transaction Data'!C598:C20082)</f>
        <v>4000</v>
      </c>
    </row>
    <row r="599" spans="1:3" x14ac:dyDescent="0.35">
      <c r="A599" s="6" t="str">
        <v>PR378</v>
      </c>
      <c r="B599">
        <f>COUNTIF('Truncated Transaction Data'!A599:A20083,A599)</f>
        <v>11</v>
      </c>
      <c r="C599" s="7">
        <f>SUMIF('Truncated Transaction Data'!A599:A20083,A599,'Truncated Transaction Data'!C599:C20083)</f>
        <v>2400</v>
      </c>
    </row>
    <row r="600" spans="1:3" x14ac:dyDescent="0.35">
      <c r="A600" s="6" t="str">
        <v>PR490</v>
      </c>
      <c r="B600">
        <f>COUNTIF('Truncated Transaction Data'!A600:A20084,A600)</f>
        <v>10</v>
      </c>
      <c r="C600" s="7">
        <f>SUMIF('Truncated Transaction Data'!A600:A20084,A600,'Truncated Transaction Data'!C600:C20084)</f>
        <v>2000</v>
      </c>
    </row>
    <row r="601" spans="1:3" x14ac:dyDescent="0.35">
      <c r="A601" s="6" t="str">
        <v>PR372</v>
      </c>
      <c r="B601">
        <f>COUNTIF('Truncated Transaction Data'!A601:A20085,A601)</f>
        <v>6</v>
      </c>
      <c r="C601" s="7">
        <f>SUMIF('Truncated Transaction Data'!A601:A20085,A601,'Truncated Transaction Data'!C601:C20085)</f>
        <v>3000</v>
      </c>
    </row>
    <row r="602" spans="1:3" x14ac:dyDescent="0.35">
      <c r="A602" s="6" t="str">
        <v>E1164P</v>
      </c>
      <c r="B602">
        <f>COUNTIF('Truncated Transaction Data'!A602:A20086,A602)</f>
        <v>14</v>
      </c>
      <c r="C602" s="7">
        <f>SUMIF('Truncated Transaction Data'!A602:A20086,A602,'Truncated Transaction Data'!C602:C20086)</f>
        <v>31</v>
      </c>
    </row>
    <row r="603" spans="1:3" x14ac:dyDescent="0.35">
      <c r="A603" s="6" t="str">
        <v>RK738</v>
      </c>
      <c r="B603">
        <f>COUNTIF('Truncated Transaction Data'!A603:A20087,A603)</f>
        <v>12</v>
      </c>
      <c r="C603" s="7">
        <f>SUMIF('Truncated Transaction Data'!A603:A20087,A603,'Truncated Transaction Data'!C603:C20087)</f>
        <v>350</v>
      </c>
    </row>
    <row r="604" spans="1:3" x14ac:dyDescent="0.35">
      <c r="A604" s="6" t="str">
        <v>PR495S</v>
      </c>
      <c r="B604">
        <f>COUNTIF('Truncated Transaction Data'!A604:A20088,A604)</f>
        <v>1</v>
      </c>
      <c r="C604" s="7">
        <f>SUMIF('Truncated Transaction Data'!A604:A20088,A604,'Truncated Transaction Data'!C604:C20088)</f>
        <v>4</v>
      </c>
    </row>
    <row r="605" spans="1:3" x14ac:dyDescent="0.35">
      <c r="A605" s="6" t="str">
        <v>E338S</v>
      </c>
      <c r="B605">
        <f>COUNTIF('Truncated Transaction Data'!A605:A20089,A605)</f>
        <v>5</v>
      </c>
      <c r="C605" s="7">
        <f>SUMIF('Truncated Transaction Data'!A605:A20089,A605,'Truncated Transaction Data'!C605:C20089)</f>
        <v>10</v>
      </c>
    </row>
    <row r="606" spans="1:3" x14ac:dyDescent="0.35">
      <c r="A606" s="6" t="str">
        <v>E1195P</v>
      </c>
      <c r="B606">
        <f>COUNTIF('Truncated Transaction Data'!A606:A20090,A606)</f>
        <v>4</v>
      </c>
      <c r="C606" s="7">
        <f>SUMIF('Truncated Transaction Data'!A606:A20090,A606,'Truncated Transaction Data'!C606:C20090)</f>
        <v>4</v>
      </c>
    </row>
    <row r="607" spans="1:3" x14ac:dyDescent="0.35">
      <c r="A607" s="6" t="str">
        <v>E916P</v>
      </c>
      <c r="B607">
        <f>COUNTIF('Truncated Transaction Data'!A607:A20091,A607)</f>
        <v>1</v>
      </c>
      <c r="C607" s="7">
        <f>SUMIF('Truncated Transaction Data'!A607:A20091,A607,'Truncated Transaction Data'!C607:C20091)</f>
        <v>5</v>
      </c>
    </row>
    <row r="608" spans="1:3" x14ac:dyDescent="0.35">
      <c r="A608" s="6" t="str">
        <v>E1785P</v>
      </c>
      <c r="B608">
        <f>COUNTIF('Truncated Transaction Data'!A608:A20092,A608)</f>
        <v>8</v>
      </c>
      <c r="C608" s="7">
        <f>SUMIF('Truncated Transaction Data'!A608:A20092,A608,'Truncated Transaction Data'!C608:C20092)</f>
        <v>58</v>
      </c>
    </row>
    <row r="609" spans="1:3" x14ac:dyDescent="0.35">
      <c r="A609" s="6" t="str">
        <v>SSR1907RS</v>
      </c>
      <c r="B609">
        <f>COUNTIF('Truncated Transaction Data'!A609:A20093,A609)</f>
        <v>4</v>
      </c>
      <c r="C609" s="7">
        <f>SUMIF('Truncated Transaction Data'!A609:A20093,A609,'Truncated Transaction Data'!C609:C20093)</f>
        <v>6</v>
      </c>
    </row>
    <row r="610" spans="1:3" x14ac:dyDescent="0.35">
      <c r="A610" s="6" t="str">
        <v>E1826S</v>
      </c>
      <c r="B610">
        <f>COUNTIF('Truncated Transaction Data'!A610:A20094,A610)</f>
        <v>6</v>
      </c>
      <c r="C610" s="7">
        <f>SUMIF('Truncated Transaction Data'!A610:A20094,A610,'Truncated Transaction Data'!C610:C20094)</f>
        <v>24</v>
      </c>
    </row>
    <row r="611" spans="1:3" x14ac:dyDescent="0.35">
      <c r="A611" s="6" t="str">
        <v>PR307</v>
      </c>
      <c r="B611">
        <f>COUNTIF('Truncated Transaction Data'!A611:A20095,A611)</f>
        <v>3</v>
      </c>
      <c r="C611" s="7">
        <f>SUMIF('Truncated Transaction Data'!A611:A20095,A611,'Truncated Transaction Data'!C611:C20095)</f>
        <v>800</v>
      </c>
    </row>
    <row r="612" spans="1:3" x14ac:dyDescent="0.35">
      <c r="A612" s="6" t="str">
        <v>PR280</v>
      </c>
      <c r="B612">
        <f>COUNTIF('Truncated Transaction Data'!A612:A20096,A612)</f>
        <v>18</v>
      </c>
      <c r="C612" s="7">
        <f>SUMIF('Truncated Transaction Data'!A612:A20096,A612,'Truncated Transaction Data'!C612:C20096)</f>
        <v>4900</v>
      </c>
    </row>
    <row r="613" spans="1:3" x14ac:dyDescent="0.35">
      <c r="A613" s="6" t="str">
        <v>PR275</v>
      </c>
      <c r="B613">
        <f>COUNTIF('Truncated Transaction Data'!A613:A20097,A613)</f>
        <v>6</v>
      </c>
      <c r="C613" s="7">
        <f>SUMIF('Truncated Transaction Data'!A613:A20097,A613,'Truncated Transaction Data'!C613:C20097)</f>
        <v>1000</v>
      </c>
    </row>
    <row r="614" spans="1:3" x14ac:dyDescent="0.35">
      <c r="A614" s="6" t="str">
        <v>PR274A</v>
      </c>
      <c r="B614">
        <f>COUNTIF('Truncated Transaction Data'!A614:A20098,A614)</f>
        <v>8</v>
      </c>
      <c r="C614" s="7">
        <f>SUMIF('Truncated Transaction Data'!A614:A20098,A614,'Truncated Transaction Data'!C614:C20098)</f>
        <v>2500</v>
      </c>
    </row>
    <row r="615" spans="1:3" x14ac:dyDescent="0.35">
      <c r="A615" s="6" t="str">
        <v>PR103B</v>
      </c>
      <c r="B615">
        <f>COUNTIF('Truncated Transaction Data'!A615:A20099,A615)</f>
        <v>4</v>
      </c>
      <c r="C615" s="7">
        <f>SUMIF('Truncated Transaction Data'!A615:A20099,A615,'Truncated Transaction Data'!C615:C20099)</f>
        <v>400</v>
      </c>
    </row>
    <row r="616" spans="1:3" x14ac:dyDescent="0.35">
      <c r="A616" s="6" t="str">
        <v>PR432</v>
      </c>
      <c r="B616">
        <f>COUNTIF('Truncated Transaction Data'!A616:A20100,A616)</f>
        <v>6</v>
      </c>
      <c r="C616" s="7">
        <f>SUMIF('Truncated Transaction Data'!A616:A20100,A616,'Truncated Transaction Data'!C616:C20100)</f>
        <v>9300</v>
      </c>
    </row>
    <row r="617" spans="1:3" x14ac:dyDescent="0.35">
      <c r="A617" s="6" t="str">
        <v>PR321</v>
      </c>
      <c r="B617">
        <f>COUNTIF('Truncated Transaction Data'!A617:A20101,A617)</f>
        <v>7</v>
      </c>
      <c r="C617" s="7">
        <f>SUMIF('Truncated Transaction Data'!A617:A20101,A617,'Truncated Transaction Data'!C617:C20101)</f>
        <v>800</v>
      </c>
    </row>
    <row r="618" spans="1:3" x14ac:dyDescent="0.35">
      <c r="A618" s="6" t="str">
        <v>PR436</v>
      </c>
      <c r="B618">
        <f>COUNTIF('Truncated Transaction Data'!A618:A20102,A618)</f>
        <v>4</v>
      </c>
      <c r="C618" s="7">
        <f>SUMIF('Truncated Transaction Data'!A618:A20102,A618,'Truncated Transaction Data'!C618:C20102)</f>
        <v>400</v>
      </c>
    </row>
    <row r="619" spans="1:3" x14ac:dyDescent="0.35">
      <c r="A619" s="6" t="str">
        <v>PR335A</v>
      </c>
      <c r="B619">
        <f>COUNTIF('Truncated Transaction Data'!A619:A20103,A619)</f>
        <v>10</v>
      </c>
      <c r="C619" s="7">
        <f>SUMIF('Truncated Transaction Data'!A619:A20103,A619,'Truncated Transaction Data'!C619:C20103)</f>
        <v>1500</v>
      </c>
    </row>
    <row r="620" spans="1:3" x14ac:dyDescent="0.35">
      <c r="A620" s="6" t="str">
        <v>HL2217S</v>
      </c>
      <c r="B620">
        <f>COUNTIF('Truncated Transaction Data'!A620:A20104,A620)</f>
        <v>2</v>
      </c>
      <c r="C620" s="7">
        <f>SUMIF('Truncated Transaction Data'!A620:A20104,A620,'Truncated Transaction Data'!C620:C20104)</f>
        <v>56</v>
      </c>
    </row>
    <row r="621" spans="1:3" x14ac:dyDescent="0.35">
      <c r="A621" s="6" t="str">
        <v>E3407</v>
      </c>
      <c r="B621">
        <f>COUNTIF('Truncated Transaction Data'!A621:A20105,A621)</f>
        <v>3</v>
      </c>
      <c r="C621" s="7">
        <f>SUMIF('Truncated Transaction Data'!A621:A20105,A621,'Truncated Transaction Data'!C621:C20105)</f>
        <v>36</v>
      </c>
    </row>
    <row r="622" spans="1:3" x14ac:dyDescent="0.35">
      <c r="A622" s="6" t="str">
        <v>HL6005S</v>
      </c>
      <c r="B622">
        <f>COUNTIF('Truncated Transaction Data'!A622:A20106,A622)</f>
        <v>1</v>
      </c>
      <c r="C622" s="7">
        <f>SUMIF('Truncated Transaction Data'!A622:A20106,A622,'Truncated Transaction Data'!C622:C20106)</f>
        <v>16</v>
      </c>
    </row>
    <row r="623" spans="1:3" x14ac:dyDescent="0.35">
      <c r="A623" s="6" t="str">
        <v>1K7267</v>
      </c>
      <c r="B623">
        <f>COUNTIF('Truncated Transaction Data'!A623:A20107,A623)</f>
        <v>1</v>
      </c>
      <c r="C623" s="7">
        <f>SUMIF('Truncated Transaction Data'!A623:A20107,A623,'Truncated Transaction Data'!C623:C20107)</f>
        <v>1</v>
      </c>
    </row>
    <row r="624" spans="1:3" x14ac:dyDescent="0.35">
      <c r="A624" s="6" t="str">
        <v>1K7257</v>
      </c>
      <c r="B624">
        <f>COUNTIF('Truncated Transaction Data'!A624:A20108,A624)</f>
        <v>1</v>
      </c>
      <c r="C624" s="7">
        <f>SUMIF('Truncated Transaction Data'!A624:A20108,A624,'Truncated Transaction Data'!C624:C20108)</f>
        <v>15</v>
      </c>
    </row>
    <row r="625" spans="1:3" x14ac:dyDescent="0.35">
      <c r="A625" s="6" t="str">
        <v>1K500082</v>
      </c>
      <c r="B625">
        <f>COUNTIF('Truncated Transaction Data'!A625:A20109,A625)</f>
        <v>2</v>
      </c>
      <c r="C625" s="7">
        <f>SUMIF('Truncated Transaction Data'!A625:A20109,A625,'Truncated Transaction Data'!C625:C20109)</f>
        <v>10</v>
      </c>
    </row>
    <row r="626" spans="1:3" x14ac:dyDescent="0.35">
      <c r="A626" s="6" t="str">
        <v>1K6541</v>
      </c>
      <c r="B626">
        <f>COUNTIF('Truncated Transaction Data'!A626:A20110,A626)</f>
        <v>4</v>
      </c>
      <c r="C626" s="7">
        <f>SUMIF('Truncated Transaction Data'!A626:A20110,A626,'Truncated Transaction Data'!C626:C20110)</f>
        <v>14</v>
      </c>
    </row>
    <row r="627" spans="1:3" x14ac:dyDescent="0.35">
      <c r="A627" s="6" t="str">
        <v>6K90659</v>
      </c>
      <c r="B627">
        <f>COUNTIF('Truncated Transaction Data'!A627:A20111,A627)</f>
        <v>1</v>
      </c>
      <c r="C627" s="7">
        <f>SUMIF('Truncated Transaction Data'!A627:A20111,A627,'Truncated Transaction Data'!C627:C20111)</f>
        <v>20</v>
      </c>
    </row>
    <row r="628" spans="1:3" x14ac:dyDescent="0.35">
      <c r="A628" s="6" t="str">
        <v>HB1640K</v>
      </c>
      <c r="B628">
        <f>COUNTIF('Truncated Transaction Data'!A628:A20112,A628)</f>
        <v>1</v>
      </c>
      <c r="C628" s="7">
        <f>SUMIF('Truncated Transaction Data'!A628:A20112,A628,'Truncated Transaction Data'!C628:C20112)</f>
        <v>88</v>
      </c>
    </row>
    <row r="629" spans="1:3" x14ac:dyDescent="0.35">
      <c r="A629" s="6" t="str">
        <v>I3422</v>
      </c>
      <c r="B629">
        <f>COUNTIF('Truncated Transaction Data'!A629:A20113,A629)</f>
        <v>2</v>
      </c>
      <c r="C629" s="7">
        <f>SUMIF('Truncated Transaction Data'!A629:A20113,A629,'Truncated Transaction Data'!C629:C20113)</f>
        <v>48</v>
      </c>
    </row>
    <row r="630" spans="1:3" x14ac:dyDescent="0.35">
      <c r="A630" s="6" t="str">
        <v>I5104</v>
      </c>
      <c r="B630">
        <f>COUNTIF('Truncated Transaction Data'!A630:A20114,A630)</f>
        <v>1</v>
      </c>
      <c r="C630" s="7">
        <f>SUMIF('Truncated Transaction Data'!A630:A20114,A630,'Truncated Transaction Data'!C630:C20114)</f>
        <v>8</v>
      </c>
    </row>
    <row r="631" spans="1:3" x14ac:dyDescent="0.35">
      <c r="A631" s="6" t="str">
        <v>E3423</v>
      </c>
      <c r="B631">
        <f>COUNTIF('Truncated Transaction Data'!A631:A20115,A631)</f>
        <v>1</v>
      </c>
      <c r="C631" s="7">
        <f>SUMIF('Truncated Transaction Data'!A631:A20115,A631,'Truncated Transaction Data'!C631:C20115)</f>
        <v>30</v>
      </c>
    </row>
    <row r="632" spans="1:3" x14ac:dyDescent="0.35">
      <c r="A632" s="6" t="str">
        <v>I3478</v>
      </c>
      <c r="B632">
        <f>COUNTIF('Truncated Transaction Data'!A632:A20116,A632)</f>
        <v>1</v>
      </c>
      <c r="C632" s="7">
        <f>SUMIF('Truncated Transaction Data'!A632:A20116,A632,'Truncated Transaction Data'!C632:C20116)</f>
        <v>60</v>
      </c>
    </row>
    <row r="633" spans="1:3" x14ac:dyDescent="0.35">
      <c r="A633" s="6" t="str">
        <v>E3465</v>
      </c>
      <c r="B633">
        <f>COUNTIF('Truncated Transaction Data'!A633:A20117,A633)</f>
        <v>2</v>
      </c>
      <c r="C633" s="7">
        <f>SUMIF('Truncated Transaction Data'!A633:A20117,A633,'Truncated Transaction Data'!C633:C20117)</f>
        <v>28</v>
      </c>
    </row>
    <row r="634" spans="1:3" x14ac:dyDescent="0.35">
      <c r="A634" s="6" t="str">
        <v>E5059</v>
      </c>
      <c r="B634">
        <f>COUNTIF('Truncated Transaction Data'!A634:A20118,A634)</f>
        <v>1</v>
      </c>
      <c r="C634" s="7">
        <f>SUMIF('Truncated Transaction Data'!A634:A20118,A634,'Truncated Transaction Data'!C634:C20118)</f>
        <v>20</v>
      </c>
    </row>
    <row r="635" spans="1:3" x14ac:dyDescent="0.35">
      <c r="A635" s="6" t="str">
        <v>E5085</v>
      </c>
      <c r="B635">
        <f>COUNTIF('Truncated Transaction Data'!A635:A20119,A635)</f>
        <v>6</v>
      </c>
      <c r="C635" s="7">
        <f>SUMIF('Truncated Transaction Data'!A635:A20119,A635,'Truncated Transaction Data'!C635:C20119)</f>
        <v>628</v>
      </c>
    </row>
    <row r="636" spans="1:3" x14ac:dyDescent="0.35">
      <c r="A636" s="6" t="str">
        <v>HL2269SWT</v>
      </c>
      <c r="B636">
        <f>COUNTIF('Truncated Transaction Data'!A636:A20120,A636)</f>
        <v>5</v>
      </c>
      <c r="C636" s="7">
        <f>SUMIF('Truncated Transaction Data'!A636:A20120,A636,'Truncated Transaction Data'!C636:C20120)</f>
        <v>80</v>
      </c>
    </row>
    <row r="637" spans="1:3" x14ac:dyDescent="0.35">
      <c r="A637" s="6" t="str">
        <v>HL7000SWT</v>
      </c>
      <c r="B637">
        <f>COUNTIF('Truncated Transaction Data'!A637:A20121,A637)</f>
        <v>6</v>
      </c>
      <c r="C637" s="7">
        <f>SUMIF('Truncated Transaction Data'!A637:A20121,A637,'Truncated Transaction Data'!C637:C20121)</f>
        <v>720</v>
      </c>
    </row>
    <row r="638" spans="1:3" x14ac:dyDescent="0.35">
      <c r="A638" s="6" t="str">
        <v>HL2270SWT</v>
      </c>
      <c r="B638">
        <f>COUNTIF('Truncated Transaction Data'!A638:A20122,A638)</f>
        <v>5</v>
      </c>
      <c r="C638" s="7">
        <f>SUMIF('Truncated Transaction Data'!A638:A20122,A638,'Truncated Transaction Data'!C638:C20122)</f>
        <v>84</v>
      </c>
    </row>
    <row r="639" spans="1:3" x14ac:dyDescent="0.35">
      <c r="A639" s="6" t="str">
        <v>HL2011SWT</v>
      </c>
      <c r="B639">
        <f>COUNTIF('Truncated Transaction Data'!A639:A20123,A639)</f>
        <v>10</v>
      </c>
      <c r="C639" s="7">
        <f>SUMIF('Truncated Transaction Data'!A639:A20123,A639,'Truncated Transaction Data'!C639:C20123)</f>
        <v>464</v>
      </c>
    </row>
    <row r="640" spans="1:3" x14ac:dyDescent="0.35">
      <c r="A640" s="6" t="str">
        <v>EV800416</v>
      </c>
      <c r="B640">
        <f>COUNTIF('Truncated Transaction Data'!A640:A20124,A640)</f>
        <v>4</v>
      </c>
      <c r="C640" s="7">
        <f>SUMIF('Truncated Transaction Data'!A640:A20124,A640,'Truncated Transaction Data'!C640:C20124)</f>
        <v>11</v>
      </c>
    </row>
    <row r="641" spans="1:3" x14ac:dyDescent="0.35">
      <c r="A641" s="6" t="str">
        <v>1K6292</v>
      </c>
      <c r="B641">
        <f>COUNTIF('Truncated Transaction Data'!A641:A20125,A641)</f>
        <v>1</v>
      </c>
      <c r="C641" s="7">
        <f>SUMIF('Truncated Transaction Data'!A641:A20125,A641,'Truncated Transaction Data'!C641:C20125)</f>
        <v>10</v>
      </c>
    </row>
    <row r="642" spans="1:3" x14ac:dyDescent="0.35">
      <c r="A642" s="6" t="str">
        <v>DS1162</v>
      </c>
      <c r="B642">
        <f>COUNTIF('Truncated Transaction Data'!A642:A20126,A642)</f>
        <v>1</v>
      </c>
      <c r="C642" s="7">
        <f>SUMIF('Truncated Transaction Data'!A642:A20126,A642,'Truncated Transaction Data'!C642:C20126)</f>
        <v>5</v>
      </c>
    </row>
    <row r="643" spans="1:3" x14ac:dyDescent="0.35">
      <c r="A643" s="6" t="str">
        <v>ES3572</v>
      </c>
      <c r="B643">
        <f>COUNTIF('Truncated Transaction Data'!A643:A20127,A643)</f>
        <v>1</v>
      </c>
      <c r="C643" s="7">
        <f>SUMIF('Truncated Transaction Data'!A643:A20127,A643,'Truncated Transaction Data'!C643:C20127)</f>
        <v>5</v>
      </c>
    </row>
    <row r="644" spans="1:3" x14ac:dyDescent="0.35">
      <c r="A644" s="6" t="str">
        <v>1K6664</v>
      </c>
      <c r="B644">
        <f>COUNTIF('Truncated Transaction Data'!A644:A20128,A644)</f>
        <v>2</v>
      </c>
      <c r="C644" s="7">
        <f>SUMIF('Truncated Transaction Data'!A644:A20128,A644,'Truncated Transaction Data'!C644:C20128)</f>
        <v>28</v>
      </c>
    </row>
    <row r="645" spans="1:3" x14ac:dyDescent="0.35">
      <c r="A645" s="6" t="str">
        <v>1K500191</v>
      </c>
      <c r="B645">
        <f>COUNTIF('Truncated Transaction Data'!A645:A20129,A645)</f>
        <v>2</v>
      </c>
      <c r="C645" s="7">
        <f>SUMIF('Truncated Transaction Data'!A645:A20129,A645,'Truncated Transaction Data'!C645:C20129)</f>
        <v>13</v>
      </c>
    </row>
    <row r="646" spans="1:3" x14ac:dyDescent="0.35">
      <c r="A646" s="6" t="str">
        <v>DS1177</v>
      </c>
      <c r="B646">
        <f>COUNTIF('Truncated Transaction Data'!A646:A20130,A646)</f>
        <v>5</v>
      </c>
      <c r="C646" s="7">
        <f>SUMIF('Truncated Transaction Data'!A646:A20130,A646,'Truncated Transaction Data'!C646:C20130)</f>
        <v>9</v>
      </c>
    </row>
    <row r="647" spans="1:3" x14ac:dyDescent="0.35">
      <c r="A647" s="6" t="str">
        <v>1K3199</v>
      </c>
      <c r="B647">
        <f>COUNTIF('Truncated Transaction Data'!A647:A20131,A647)</f>
        <v>5</v>
      </c>
      <c r="C647" s="7">
        <f>SUMIF('Truncated Transaction Data'!A647:A20131,A647,'Truncated Transaction Data'!C647:C20131)</f>
        <v>70</v>
      </c>
    </row>
    <row r="648" spans="1:3" x14ac:dyDescent="0.35">
      <c r="A648" s="6" t="str">
        <v>1K80992</v>
      </c>
      <c r="B648">
        <f>COUNTIF('Truncated Transaction Data'!A648:A20132,A648)</f>
        <v>1</v>
      </c>
      <c r="C648" s="7">
        <f>SUMIF('Truncated Transaction Data'!A648:A20132,A648,'Truncated Transaction Data'!C648:C20132)</f>
        <v>20</v>
      </c>
    </row>
    <row r="649" spans="1:3" x14ac:dyDescent="0.35">
      <c r="A649" s="6" t="str">
        <v>6K80337</v>
      </c>
      <c r="B649">
        <f>COUNTIF('Truncated Transaction Data'!A649:A20133,A649)</f>
        <v>2</v>
      </c>
      <c r="C649" s="7">
        <f>SUMIF('Truncated Transaction Data'!A649:A20133,A649,'Truncated Transaction Data'!C649:C20133)</f>
        <v>20</v>
      </c>
    </row>
    <row r="650" spans="1:3" x14ac:dyDescent="0.35">
      <c r="A650" s="6" t="str">
        <v>EV265</v>
      </c>
      <c r="B650">
        <f>COUNTIF('Truncated Transaction Data'!A650:A20134,A650)</f>
        <v>1</v>
      </c>
      <c r="C650" s="7">
        <f>SUMIF('Truncated Transaction Data'!A650:A20134,A650,'Truncated Transaction Data'!C650:C20134)</f>
        <v>4</v>
      </c>
    </row>
    <row r="651" spans="1:3" x14ac:dyDescent="0.35">
      <c r="A651" s="6" t="str">
        <v>EV351</v>
      </c>
      <c r="B651">
        <f>COUNTIF('Truncated Transaction Data'!A651:A20135,A651)</f>
        <v>3</v>
      </c>
      <c r="C651" s="7">
        <f>SUMIF('Truncated Transaction Data'!A651:A20135,A651,'Truncated Transaction Data'!C651:C20135)</f>
        <v>10</v>
      </c>
    </row>
    <row r="652" spans="1:3" x14ac:dyDescent="0.35">
      <c r="A652" s="6" t="str">
        <v>ES3203L</v>
      </c>
      <c r="B652">
        <f>COUNTIF('Truncated Transaction Data'!A652:A20136,A652)</f>
        <v>1</v>
      </c>
      <c r="C652" s="7">
        <f>SUMIF('Truncated Transaction Data'!A652:A20136,A652,'Truncated Transaction Data'!C652:C20136)</f>
        <v>1</v>
      </c>
    </row>
    <row r="653" spans="1:3" x14ac:dyDescent="0.35">
      <c r="A653" s="6" t="str">
        <v>ES3380T</v>
      </c>
      <c r="B653">
        <f>COUNTIF('Truncated Transaction Data'!A653:A20137,A653)</f>
        <v>2</v>
      </c>
      <c r="C653" s="7">
        <f>SUMIF('Truncated Transaction Data'!A653:A20137,A653,'Truncated Transaction Data'!C653:C20137)</f>
        <v>20</v>
      </c>
    </row>
    <row r="654" spans="1:3" x14ac:dyDescent="0.35">
      <c r="A654" s="6" t="str">
        <v>ES3401RL</v>
      </c>
      <c r="B654">
        <f>COUNTIF('Truncated Transaction Data'!A654:A20138,A654)</f>
        <v>1</v>
      </c>
      <c r="C654" s="7">
        <f>SUMIF('Truncated Transaction Data'!A654:A20138,A654,'Truncated Transaction Data'!C654:C20138)</f>
        <v>10</v>
      </c>
    </row>
    <row r="655" spans="1:3" x14ac:dyDescent="0.35">
      <c r="A655" s="6" t="str">
        <v>ES3368S</v>
      </c>
      <c r="B655">
        <f>COUNTIF('Truncated Transaction Data'!A655:A20139,A655)</f>
        <v>1</v>
      </c>
      <c r="C655" s="7">
        <f>SUMIF('Truncated Transaction Data'!A655:A20139,A655,'Truncated Transaction Data'!C655:C20139)</f>
        <v>5</v>
      </c>
    </row>
    <row r="656" spans="1:3" x14ac:dyDescent="0.35">
      <c r="A656" s="6" t="str">
        <v>6K750616</v>
      </c>
      <c r="B656">
        <f>COUNTIF('Truncated Transaction Data'!A656:A20140,A656)</f>
        <v>3</v>
      </c>
      <c r="C656" s="7">
        <f>SUMIF('Truncated Transaction Data'!A656:A20140,A656,'Truncated Transaction Data'!C656:C20140)</f>
        <v>14</v>
      </c>
    </row>
    <row r="657" spans="1:3" x14ac:dyDescent="0.35">
      <c r="A657" s="6" t="str">
        <v>ES2004S</v>
      </c>
      <c r="B657">
        <f>COUNTIF('Truncated Transaction Data'!A657:A20141,A657)</f>
        <v>4</v>
      </c>
      <c r="C657" s="7">
        <f>SUMIF('Truncated Transaction Data'!A657:A20141,A657,'Truncated Transaction Data'!C657:C20141)</f>
        <v>36</v>
      </c>
    </row>
    <row r="658" spans="1:3" x14ac:dyDescent="0.35">
      <c r="A658" s="6" t="str">
        <v>1K6145T</v>
      </c>
      <c r="B658">
        <f>COUNTIF('Truncated Transaction Data'!A658:A20142,A658)</f>
        <v>3</v>
      </c>
      <c r="C658" s="7">
        <f>SUMIF('Truncated Transaction Data'!A658:A20142,A658,'Truncated Transaction Data'!C658:C20142)</f>
        <v>75</v>
      </c>
    </row>
    <row r="659" spans="1:3" x14ac:dyDescent="0.35">
      <c r="A659" s="6" t="str">
        <v>ES3364T</v>
      </c>
      <c r="B659">
        <f>COUNTIF('Truncated Transaction Data'!A659:A20143,A659)</f>
        <v>2</v>
      </c>
      <c r="C659" s="7">
        <f>SUMIF('Truncated Transaction Data'!A659:A20143,A659,'Truncated Transaction Data'!C659:C20143)</f>
        <v>27</v>
      </c>
    </row>
    <row r="660" spans="1:3" x14ac:dyDescent="0.35">
      <c r="A660" s="6" t="str">
        <v>1K8432T</v>
      </c>
      <c r="B660">
        <f>COUNTIF('Truncated Transaction Data'!A660:A20144,A660)</f>
        <v>4</v>
      </c>
      <c r="C660" s="7">
        <f>SUMIF('Truncated Transaction Data'!A660:A20144,A660,'Truncated Transaction Data'!C660:C20144)</f>
        <v>47</v>
      </c>
    </row>
    <row r="661" spans="1:3" x14ac:dyDescent="0.35">
      <c r="A661" s="6" t="str">
        <v>1K8695T</v>
      </c>
      <c r="B661">
        <f>COUNTIF('Truncated Transaction Data'!A661:A20145,A661)</f>
        <v>5</v>
      </c>
      <c r="C661" s="7">
        <f>SUMIF('Truncated Transaction Data'!A661:A20145,A661,'Truncated Transaction Data'!C661:C20145)</f>
        <v>178</v>
      </c>
    </row>
    <row r="662" spans="1:3" x14ac:dyDescent="0.35">
      <c r="A662" s="6" t="str">
        <v>ES801239</v>
      </c>
      <c r="B662">
        <f>COUNTIF('Truncated Transaction Data'!A662:A20146,A662)</f>
        <v>2</v>
      </c>
      <c r="C662" s="7">
        <f>SUMIF('Truncated Transaction Data'!A662:A20146,A662,'Truncated Transaction Data'!C662:C20146)</f>
        <v>23</v>
      </c>
    </row>
    <row r="663" spans="1:3" x14ac:dyDescent="0.35">
      <c r="A663" s="6" t="str">
        <v>1K500205</v>
      </c>
      <c r="B663">
        <f>COUNTIF('Truncated Transaction Data'!A663:A20147,A663)</f>
        <v>1</v>
      </c>
      <c r="C663" s="7">
        <f>SUMIF('Truncated Transaction Data'!A663:A20147,A663,'Truncated Transaction Data'!C663:C20147)</f>
        <v>5</v>
      </c>
    </row>
    <row r="664" spans="1:3" x14ac:dyDescent="0.35">
      <c r="A664" s="6" t="str">
        <v>1K80997</v>
      </c>
      <c r="B664">
        <f>COUNTIF('Truncated Transaction Data'!A664:A20148,A664)</f>
        <v>3</v>
      </c>
      <c r="C664" s="7">
        <f>SUMIF('Truncated Transaction Data'!A664:A20148,A664,'Truncated Transaction Data'!C664:C20148)</f>
        <v>12</v>
      </c>
    </row>
    <row r="665" spans="1:3" x14ac:dyDescent="0.35">
      <c r="A665" s="6" t="str">
        <v>1K80196</v>
      </c>
      <c r="B665">
        <f>COUNTIF('Truncated Transaction Data'!A665:A20149,A665)</f>
        <v>2</v>
      </c>
      <c r="C665" s="7">
        <f>SUMIF('Truncated Transaction Data'!A665:A20149,A665,'Truncated Transaction Data'!C665:C20149)</f>
        <v>10</v>
      </c>
    </row>
    <row r="666" spans="1:3" x14ac:dyDescent="0.35">
      <c r="A666" s="6" t="str">
        <v>ES800304</v>
      </c>
      <c r="B666">
        <f>COUNTIF('Truncated Transaction Data'!A666:A20150,A666)</f>
        <v>1</v>
      </c>
      <c r="C666" s="7">
        <f>SUMIF('Truncated Transaction Data'!A666:A20150,A666,'Truncated Transaction Data'!C666:C20150)</f>
        <v>3</v>
      </c>
    </row>
    <row r="667" spans="1:3" x14ac:dyDescent="0.35">
      <c r="A667" s="6" t="str">
        <v>ES62L</v>
      </c>
      <c r="B667">
        <f>COUNTIF('Truncated Transaction Data'!A667:A20151,A667)</f>
        <v>4</v>
      </c>
      <c r="C667" s="7">
        <f>SUMIF('Truncated Transaction Data'!A667:A20151,A667,'Truncated Transaction Data'!C667:C20151)</f>
        <v>17</v>
      </c>
    </row>
    <row r="668" spans="1:3" x14ac:dyDescent="0.35">
      <c r="A668" s="6" t="str">
        <v>3K6534</v>
      </c>
      <c r="B668">
        <f>COUNTIF('Truncated Transaction Data'!A668:A20152,A668)</f>
        <v>3</v>
      </c>
      <c r="C668" s="7">
        <f>SUMIF('Truncated Transaction Data'!A668:A20152,A668,'Truncated Transaction Data'!C668:C20152)</f>
        <v>11</v>
      </c>
    </row>
    <row r="669" spans="1:3" x14ac:dyDescent="0.35">
      <c r="A669" s="6" t="str">
        <v>HL2205S</v>
      </c>
      <c r="B669">
        <f>COUNTIF('Truncated Transaction Data'!A669:A20153,A669)</f>
        <v>35</v>
      </c>
      <c r="C669" s="7">
        <f>SUMIF('Truncated Transaction Data'!A669:A20153,A669,'Truncated Transaction Data'!C669:C20153)</f>
        <v>960</v>
      </c>
    </row>
    <row r="670" spans="1:3" x14ac:dyDescent="0.35">
      <c r="A670" s="6" t="str">
        <v>E1087P</v>
      </c>
      <c r="B670">
        <f>COUNTIF('Truncated Transaction Data'!A670:A20154,A670)</f>
        <v>4</v>
      </c>
      <c r="C670" s="7">
        <f>SUMIF('Truncated Transaction Data'!A670:A20154,A670,'Truncated Transaction Data'!C670:C20154)</f>
        <v>4</v>
      </c>
    </row>
    <row r="671" spans="1:3" x14ac:dyDescent="0.35">
      <c r="A671" s="6" t="str">
        <v>DS782</v>
      </c>
      <c r="B671">
        <f>COUNTIF('Truncated Transaction Data'!A671:A20155,A671)</f>
        <v>4</v>
      </c>
      <c r="C671" s="7">
        <f>SUMIF('Truncated Transaction Data'!A671:A20155,A671,'Truncated Transaction Data'!C671:C20155)</f>
        <v>7</v>
      </c>
    </row>
    <row r="672" spans="1:3" x14ac:dyDescent="0.35">
      <c r="A672" s="6" t="str">
        <v>000000006197</v>
      </c>
      <c r="B672">
        <f>COUNTIF('Truncated Transaction Data'!A672:A20156,A672)</f>
        <v>9</v>
      </c>
      <c r="C672" s="7">
        <f>SUMIF('Truncated Transaction Data'!A672:A20156,A672,'Truncated Transaction Data'!C672:C20156)</f>
        <v>62</v>
      </c>
    </row>
    <row r="673" spans="1:3" x14ac:dyDescent="0.35">
      <c r="A673" s="6" t="str">
        <v>E2633B</v>
      </c>
      <c r="B673">
        <f>COUNTIF('Truncated Transaction Data'!A673:A20157,A673)</f>
        <v>8</v>
      </c>
      <c r="C673" s="7">
        <f>SUMIF('Truncated Transaction Data'!A673:A20157,A673,'Truncated Transaction Data'!C673:C20157)</f>
        <v>70</v>
      </c>
    </row>
    <row r="674" spans="1:3" x14ac:dyDescent="0.35">
      <c r="A674" s="6" t="str">
        <v>RV880XS</v>
      </c>
      <c r="B674">
        <f>COUNTIF('Truncated Transaction Data'!A674:A20158,A674)</f>
        <v>8</v>
      </c>
      <c r="C674" s="7">
        <f>SUMIF('Truncated Transaction Data'!A674:A20158,A674,'Truncated Transaction Data'!C674:C20158)</f>
        <v>180</v>
      </c>
    </row>
    <row r="675" spans="1:3" x14ac:dyDescent="0.35">
      <c r="A675" s="6" t="str">
        <v>RS675</v>
      </c>
      <c r="B675">
        <f>COUNTIF('Truncated Transaction Data'!A675:A20159,A675)</f>
        <v>1</v>
      </c>
      <c r="C675" s="7">
        <f>SUMIF('Truncated Transaction Data'!A675:A20159,A675,'Truncated Transaction Data'!C675:C20159)</f>
        <v>1</v>
      </c>
    </row>
    <row r="676" spans="1:3" x14ac:dyDescent="0.35">
      <c r="A676" s="6" t="str">
        <v>R1806</v>
      </c>
      <c r="B676">
        <f>COUNTIF('Truncated Transaction Data'!A676:A20160,A676)</f>
        <v>3</v>
      </c>
      <c r="C676" s="7">
        <f>SUMIF('Truncated Transaction Data'!A676:A20160,A676,'Truncated Transaction Data'!C676:C20160)</f>
        <v>20</v>
      </c>
    </row>
    <row r="677" spans="1:3" x14ac:dyDescent="0.35">
      <c r="A677" s="6" t="str">
        <v>EP118R</v>
      </c>
      <c r="B677">
        <f>COUNTIF('Truncated Transaction Data'!A677:A20161,A677)</f>
        <v>4</v>
      </c>
      <c r="C677" s="7">
        <f>SUMIF('Truncated Transaction Data'!A677:A20161,A677,'Truncated Transaction Data'!C677:C20161)</f>
        <v>4</v>
      </c>
    </row>
    <row r="678" spans="1:3" x14ac:dyDescent="0.35">
      <c r="A678" s="6" t="str">
        <v>RM172425</v>
      </c>
      <c r="B678">
        <f>COUNTIF('Truncated Transaction Data'!A678:A20162,A678)</f>
        <v>2</v>
      </c>
      <c r="C678" s="7">
        <f>SUMIF('Truncated Transaction Data'!A678:A20162,A678,'Truncated Transaction Data'!C678:C20162)</f>
        <v>125</v>
      </c>
    </row>
    <row r="679" spans="1:3" x14ac:dyDescent="0.35">
      <c r="A679" s="6" t="str">
        <v>TC3003</v>
      </c>
      <c r="B679">
        <f>COUNTIF('Truncated Transaction Data'!A679:A20163,A679)</f>
        <v>3</v>
      </c>
      <c r="C679" s="7">
        <f>SUMIF('Truncated Transaction Data'!A679:A20163,A679,'Truncated Transaction Data'!C679:C20163)</f>
        <v>3</v>
      </c>
    </row>
    <row r="680" spans="1:3" x14ac:dyDescent="0.35">
      <c r="A680" s="6" t="str">
        <v>E364S</v>
      </c>
      <c r="B680">
        <f>COUNTIF('Truncated Transaction Data'!A680:A20164,A680)</f>
        <v>5</v>
      </c>
      <c r="C680" s="7">
        <f>SUMIF('Truncated Transaction Data'!A680:A20164,A680,'Truncated Transaction Data'!C680:C20164)</f>
        <v>7</v>
      </c>
    </row>
    <row r="681" spans="1:3" x14ac:dyDescent="0.35">
      <c r="A681" s="6" t="str">
        <v>RM150100</v>
      </c>
      <c r="B681">
        <f>COUNTIF('Truncated Transaction Data'!A681:A20165,A681)</f>
        <v>3</v>
      </c>
      <c r="C681" s="7">
        <f>SUMIF('Truncated Transaction Data'!A681:A20165,A681,'Truncated Transaction Data'!C681:C20165)</f>
        <v>400</v>
      </c>
    </row>
    <row r="682" spans="1:3" x14ac:dyDescent="0.35">
      <c r="A682" s="6" t="str">
        <v>PR15795S</v>
      </c>
      <c r="B682">
        <f>COUNTIF('Truncated Transaction Data'!A682:A20166,A682)</f>
        <v>5</v>
      </c>
      <c r="C682" s="7">
        <f>SUMIF('Truncated Transaction Data'!A682:A20166,A682,'Truncated Transaction Data'!C682:C20166)</f>
        <v>160</v>
      </c>
    </row>
    <row r="683" spans="1:3" x14ac:dyDescent="0.35">
      <c r="A683" s="6" t="str">
        <v>PR13845S</v>
      </c>
      <c r="B683">
        <f>COUNTIF('Truncated Transaction Data'!A683:A20167,A683)</f>
        <v>6</v>
      </c>
      <c r="C683" s="7">
        <f>SUMIF('Truncated Transaction Data'!A683:A20167,A683,'Truncated Transaction Data'!C683:C20167)</f>
        <v>148</v>
      </c>
    </row>
    <row r="684" spans="1:3" x14ac:dyDescent="0.35">
      <c r="A684" s="6" t="str">
        <v>PR13795S</v>
      </c>
      <c r="B684">
        <f>COUNTIF('Truncated Transaction Data'!A684:A20168,A684)</f>
        <v>4</v>
      </c>
      <c r="C684" s="7">
        <f>SUMIF('Truncated Transaction Data'!A684:A20168,A684,'Truncated Transaction Data'!C684:C20168)</f>
        <v>116</v>
      </c>
    </row>
    <row r="685" spans="1:3" x14ac:dyDescent="0.35">
      <c r="A685" s="6" t="str">
        <v>PR13830S</v>
      </c>
      <c r="B685">
        <f>COUNTIF('Truncated Transaction Data'!A685:A20169,A685)</f>
        <v>3</v>
      </c>
      <c r="C685" s="7">
        <f>SUMIF('Truncated Transaction Data'!A685:A20169,A685,'Truncated Transaction Data'!C685:C20169)</f>
        <v>40</v>
      </c>
    </row>
    <row r="686" spans="1:3" x14ac:dyDescent="0.35">
      <c r="A686" s="6" t="str">
        <v>PR15715S</v>
      </c>
      <c r="B686">
        <f>COUNTIF('Truncated Transaction Data'!A686:A20170,A686)</f>
        <v>1</v>
      </c>
      <c r="C686" s="7">
        <f>SUMIF('Truncated Transaction Data'!A686:A20170,A686,'Truncated Transaction Data'!C686:C20170)</f>
        <v>16</v>
      </c>
    </row>
    <row r="687" spans="1:3" x14ac:dyDescent="0.35">
      <c r="A687" s="6" t="str">
        <v>PR13710S</v>
      </c>
      <c r="B687">
        <f>COUNTIF('Truncated Transaction Data'!A687:A20171,A687)</f>
        <v>1</v>
      </c>
      <c r="C687" s="7">
        <f>SUMIF('Truncated Transaction Data'!A687:A20171,A687,'Truncated Transaction Data'!C687:C20171)</f>
        <v>20</v>
      </c>
    </row>
    <row r="688" spans="1:3" x14ac:dyDescent="0.35">
      <c r="A688" s="6" t="str">
        <v>PR422</v>
      </c>
      <c r="B688">
        <f>COUNTIF('Truncated Transaction Data'!A688:A20172,A688)</f>
        <v>2</v>
      </c>
      <c r="C688" s="7">
        <f>SUMIF('Truncated Transaction Data'!A688:A20172,A688,'Truncated Transaction Data'!C688:C20172)</f>
        <v>400</v>
      </c>
    </row>
    <row r="689" spans="1:3" x14ac:dyDescent="0.35">
      <c r="A689" s="6" t="str">
        <v>PR414</v>
      </c>
      <c r="B689">
        <f>COUNTIF('Truncated Transaction Data'!A689:A20173,A689)</f>
        <v>1</v>
      </c>
      <c r="C689" s="7">
        <f>SUMIF('Truncated Transaction Data'!A689:A20173,A689,'Truncated Transaction Data'!C689:C20173)</f>
        <v>300</v>
      </c>
    </row>
    <row r="690" spans="1:3" x14ac:dyDescent="0.35">
      <c r="A690" s="6" t="str">
        <v>PR15940S</v>
      </c>
      <c r="B690">
        <f>COUNTIF('Truncated Transaction Data'!A690:A20174,A690)</f>
        <v>1</v>
      </c>
      <c r="C690" s="7">
        <f>SUMIF('Truncated Transaction Data'!A690:A20174,A690,'Truncated Transaction Data'!C690:C20174)</f>
        <v>32</v>
      </c>
    </row>
    <row r="691" spans="1:3" x14ac:dyDescent="0.35">
      <c r="A691" s="6" t="str">
        <v>E560S</v>
      </c>
      <c r="B691">
        <f>COUNTIF('Truncated Transaction Data'!A691:A20175,A691)</f>
        <v>13</v>
      </c>
      <c r="C691" s="7">
        <f>SUMIF('Truncated Transaction Data'!A691:A20175,A691,'Truncated Transaction Data'!C691:C20175)</f>
        <v>23</v>
      </c>
    </row>
    <row r="692" spans="1:3" x14ac:dyDescent="0.35">
      <c r="A692" s="6" t="str">
        <v>RM1792100</v>
      </c>
      <c r="B692">
        <f>COUNTIF('Truncated Transaction Data'!A692:A20176,A692)</f>
        <v>3</v>
      </c>
      <c r="C692" s="7">
        <f>SUMIF('Truncated Transaction Data'!A692:A20176,A692,'Truncated Transaction Data'!C692:C20176)</f>
        <v>500</v>
      </c>
    </row>
    <row r="693" spans="1:3" x14ac:dyDescent="0.35">
      <c r="A693" s="6" t="str">
        <v>ER3976</v>
      </c>
      <c r="B693">
        <f>COUNTIF('Truncated Transaction Data'!A693:A20177,A693)</f>
        <v>2</v>
      </c>
      <c r="C693" s="7">
        <f>SUMIF('Truncated Transaction Data'!A693:A20177,A693,'Truncated Transaction Data'!C693:C20177)</f>
        <v>300</v>
      </c>
    </row>
    <row r="694" spans="1:3" x14ac:dyDescent="0.35">
      <c r="A694" s="6" t="str">
        <v>HPV34M</v>
      </c>
      <c r="B694">
        <f>COUNTIF('Truncated Transaction Data'!A694:A20178,A694)</f>
        <v>3</v>
      </c>
      <c r="C694" s="7">
        <f>SUMIF('Truncated Transaction Data'!A694:A20178,A694,'Truncated Transaction Data'!C694:C20178)</f>
        <v>550</v>
      </c>
    </row>
    <row r="695" spans="1:3" x14ac:dyDescent="0.35">
      <c r="A695" s="6" t="str">
        <v>HPV36M</v>
      </c>
      <c r="B695">
        <f>COUNTIF('Truncated Transaction Data'!A695:A20179,A695)</f>
        <v>1</v>
      </c>
      <c r="C695" s="7">
        <f>SUMIF('Truncated Transaction Data'!A695:A20179,A695,'Truncated Transaction Data'!C695:C20179)</f>
        <v>100</v>
      </c>
    </row>
    <row r="696" spans="1:3" x14ac:dyDescent="0.35">
      <c r="A696" s="6" t="str">
        <v>HPV6M</v>
      </c>
      <c r="B696">
        <f>COUNTIF('Truncated Transaction Data'!A696:A20180,A696)</f>
        <v>2</v>
      </c>
      <c r="C696" s="7">
        <f>SUMIF('Truncated Transaction Data'!A696:A20180,A696,'Truncated Transaction Data'!C696:C20180)</f>
        <v>200</v>
      </c>
    </row>
    <row r="697" spans="1:3" x14ac:dyDescent="0.35">
      <c r="A697" s="6" t="str">
        <v>RM1786100</v>
      </c>
      <c r="B697">
        <f>COUNTIF('Truncated Transaction Data'!A697:A20181,A697)</f>
        <v>24</v>
      </c>
      <c r="C697" s="7">
        <f>SUMIF('Truncated Transaction Data'!A697:A20181,A697,'Truncated Transaction Data'!C697:C20181)</f>
        <v>6300</v>
      </c>
    </row>
    <row r="698" spans="1:3" x14ac:dyDescent="0.35">
      <c r="A698" s="6" t="str">
        <v>I1584B</v>
      </c>
      <c r="B698">
        <f>COUNTIF('Truncated Transaction Data'!A698:A20182,A698)</f>
        <v>7</v>
      </c>
      <c r="C698" s="7">
        <f>SUMIF('Truncated Transaction Data'!A698:A20182,A698,'Truncated Transaction Data'!C698:C20182)</f>
        <v>30</v>
      </c>
    </row>
    <row r="699" spans="1:3" x14ac:dyDescent="0.35">
      <c r="A699" s="6" t="str">
        <v>RV804S</v>
      </c>
      <c r="B699">
        <f>COUNTIF('Truncated Transaction Data'!A699:A20183,A699)</f>
        <v>9</v>
      </c>
      <c r="C699" s="7">
        <f>SUMIF('Truncated Transaction Data'!A699:A20183,A699,'Truncated Transaction Data'!C699:C20183)</f>
        <v>56</v>
      </c>
    </row>
    <row r="700" spans="1:3" x14ac:dyDescent="0.35">
      <c r="A700" s="6" t="str">
        <v>PP637T100</v>
      </c>
      <c r="B700">
        <f>COUNTIF('Truncated Transaction Data'!A700:A20184,A700)</f>
        <v>6</v>
      </c>
      <c r="C700" s="7">
        <f>SUMIF('Truncated Transaction Data'!A700:A20184,A700,'Truncated Transaction Data'!C700:C20184)</f>
        <v>800</v>
      </c>
    </row>
    <row r="701" spans="1:3" x14ac:dyDescent="0.35">
      <c r="A701" s="6" t="str">
        <v>PP49025</v>
      </c>
      <c r="B701">
        <f>COUNTIF('Truncated Transaction Data'!A701:A20185,A701)</f>
        <v>1</v>
      </c>
      <c r="C701" s="7">
        <f>SUMIF('Truncated Transaction Data'!A701:A20185,A701,'Truncated Transaction Data'!C701:C20185)</f>
        <v>50</v>
      </c>
    </row>
    <row r="702" spans="1:3" x14ac:dyDescent="0.35">
      <c r="A702" s="6" t="str">
        <v>VSB303HP</v>
      </c>
      <c r="B702">
        <f>COUNTIF('Truncated Transaction Data'!A702:A20186,A702)</f>
        <v>2</v>
      </c>
      <c r="C702" s="7">
        <f>SUMIF('Truncated Transaction Data'!A702:A20186,A702,'Truncated Transaction Data'!C702:C20186)</f>
        <v>100</v>
      </c>
    </row>
    <row r="703" spans="1:3" x14ac:dyDescent="0.35">
      <c r="A703" s="6" t="str">
        <v>VSC103HP</v>
      </c>
      <c r="B703">
        <f>COUNTIF('Truncated Transaction Data'!A703:A20187,A703)</f>
        <v>3</v>
      </c>
      <c r="C703" s="7">
        <f>SUMIF('Truncated Transaction Data'!A703:A20187,A703,'Truncated Transaction Data'!C703:C20187)</f>
        <v>150</v>
      </c>
    </row>
    <row r="704" spans="1:3" x14ac:dyDescent="0.35">
      <c r="A704" s="6" t="str">
        <v>PR15732S</v>
      </c>
      <c r="B704">
        <f>COUNTIF('Truncated Transaction Data'!A704:A20188,A704)</f>
        <v>1</v>
      </c>
      <c r="C704" s="7">
        <f>SUMIF('Truncated Transaction Data'!A704:A20188,A704,'Truncated Transaction Data'!C704:C20188)</f>
        <v>12</v>
      </c>
    </row>
    <row r="705" spans="1:3" x14ac:dyDescent="0.35">
      <c r="A705" s="6" t="str">
        <v>PR342S</v>
      </c>
      <c r="B705">
        <f>COUNTIF('Truncated Transaction Data'!A705:A20189,A705)</f>
        <v>7</v>
      </c>
      <c r="C705" s="7">
        <f>SUMIF('Truncated Transaction Data'!A705:A20189,A705,'Truncated Transaction Data'!C705:C20189)</f>
        <v>68</v>
      </c>
    </row>
    <row r="706" spans="1:3" x14ac:dyDescent="0.35">
      <c r="A706" s="6" t="str">
        <v>E1839P</v>
      </c>
      <c r="B706">
        <f>COUNTIF('Truncated Transaction Data'!A706:A20190,A706)</f>
        <v>38</v>
      </c>
      <c r="C706" s="7">
        <f>SUMIF('Truncated Transaction Data'!A706:A20190,A706,'Truncated Transaction Data'!C706:C20190)</f>
        <v>101</v>
      </c>
    </row>
    <row r="707" spans="1:3" x14ac:dyDescent="0.35">
      <c r="A707" s="6" t="str">
        <v>E1056P</v>
      </c>
      <c r="B707">
        <f>COUNTIF('Truncated Transaction Data'!A707:A20191,A707)</f>
        <v>1</v>
      </c>
      <c r="C707" s="7">
        <f>SUMIF('Truncated Transaction Data'!A707:A20191,A707,'Truncated Transaction Data'!C707:C20191)</f>
        <v>1</v>
      </c>
    </row>
    <row r="708" spans="1:3" x14ac:dyDescent="0.35">
      <c r="A708" s="6" t="str">
        <v>ES2234R</v>
      </c>
      <c r="B708">
        <f>COUNTIF('Truncated Transaction Data'!A708:A20192,A708)</f>
        <v>1</v>
      </c>
      <c r="C708" s="7">
        <f>SUMIF('Truncated Transaction Data'!A708:A20192,A708,'Truncated Transaction Data'!C708:C20192)</f>
        <v>3</v>
      </c>
    </row>
    <row r="709" spans="1:3" x14ac:dyDescent="0.35">
      <c r="A709" s="6" t="str">
        <v>I3426</v>
      </c>
      <c r="B709">
        <f>COUNTIF('Truncated Transaction Data'!A709:A20193,A709)</f>
        <v>1</v>
      </c>
      <c r="C709" s="7">
        <f>SUMIF('Truncated Transaction Data'!A709:A20193,A709,'Truncated Transaction Data'!C709:C20193)</f>
        <v>72</v>
      </c>
    </row>
    <row r="710" spans="1:3" x14ac:dyDescent="0.35">
      <c r="A710" s="6" t="str">
        <v>I2756</v>
      </c>
      <c r="B710">
        <f>COUNTIF('Truncated Transaction Data'!A710:A20194,A710)</f>
        <v>1</v>
      </c>
      <c r="C710" s="7">
        <f>SUMIF('Truncated Transaction Data'!A710:A20194,A710,'Truncated Transaction Data'!C710:C20194)</f>
        <v>80</v>
      </c>
    </row>
    <row r="711" spans="1:3" x14ac:dyDescent="0.35">
      <c r="A711" s="6" t="str">
        <v>IS55E</v>
      </c>
      <c r="B711">
        <f>COUNTIF('Truncated Transaction Data'!A711:A20195,A711)</f>
        <v>19</v>
      </c>
      <c r="C711" s="7">
        <f>SUMIF('Truncated Transaction Data'!A711:A20195,A711,'Truncated Transaction Data'!C711:C20195)</f>
        <v>629</v>
      </c>
    </row>
    <row r="712" spans="1:3" x14ac:dyDescent="0.35">
      <c r="A712" s="6" t="str">
        <v>TEK401</v>
      </c>
      <c r="B712">
        <f>COUNTIF('Truncated Transaction Data'!A712:A20196,A712)</f>
        <v>20</v>
      </c>
      <c r="C712" s="7">
        <f>SUMIF('Truncated Transaction Data'!A712:A20196,A712,'Truncated Transaction Data'!C712:C20196)</f>
        <v>51</v>
      </c>
    </row>
    <row r="713" spans="1:3" x14ac:dyDescent="0.35">
      <c r="A713" s="6" t="str">
        <v>EHC118S1</v>
      </c>
      <c r="B713">
        <f>COUNTIF('Truncated Transaction Data'!A713:A20197,A713)</f>
        <v>4</v>
      </c>
      <c r="C713" s="7">
        <f>SUMIF('Truncated Transaction Data'!A713:A20197,A713,'Truncated Transaction Data'!C713:C20197)</f>
        <v>296</v>
      </c>
    </row>
    <row r="714" spans="1:3" x14ac:dyDescent="0.35">
      <c r="A714" s="6" t="str">
        <v>R909M</v>
      </c>
      <c r="B714">
        <f>COUNTIF('Truncated Transaction Data'!A714:A20198,A714)</f>
        <v>6</v>
      </c>
      <c r="C714" s="7">
        <f>SUMIF('Truncated Transaction Data'!A714:A20198,A714,'Truncated Transaction Data'!C714:C20198)</f>
        <v>300</v>
      </c>
    </row>
    <row r="715" spans="1:3" x14ac:dyDescent="0.35">
      <c r="A715" s="6" t="str">
        <v>E868S</v>
      </c>
      <c r="B715">
        <f>COUNTIF('Truncated Transaction Data'!A715:A20199,A715)</f>
        <v>2</v>
      </c>
      <c r="C715" s="7">
        <f>SUMIF('Truncated Transaction Data'!A715:A20199,A715,'Truncated Transaction Data'!C715:C20199)</f>
        <v>12</v>
      </c>
    </row>
    <row r="716" spans="1:3" x14ac:dyDescent="0.35">
      <c r="A716" s="6" t="str">
        <v>E1690S</v>
      </c>
      <c r="B716">
        <f>COUNTIF('Truncated Transaction Data'!A716:A20200,A716)</f>
        <v>3</v>
      </c>
      <c r="C716" s="7">
        <f>SUMIF('Truncated Transaction Data'!A716:A20200,A716,'Truncated Transaction Data'!C716:C20200)</f>
        <v>13</v>
      </c>
    </row>
    <row r="717" spans="1:3" x14ac:dyDescent="0.35">
      <c r="A717" s="6" t="str">
        <v>E785B</v>
      </c>
      <c r="B717">
        <f>COUNTIF('Truncated Transaction Data'!A717:A20201,A717)</f>
        <v>8</v>
      </c>
      <c r="C717" s="7">
        <f>SUMIF('Truncated Transaction Data'!A717:A20201,A717,'Truncated Transaction Data'!C717:C20201)</f>
        <v>44</v>
      </c>
    </row>
    <row r="718" spans="1:3" x14ac:dyDescent="0.35">
      <c r="A718" s="6" t="str">
        <v>I786B</v>
      </c>
      <c r="B718">
        <f>COUNTIF('Truncated Transaction Data'!A718:A20202,A718)</f>
        <v>10</v>
      </c>
      <c r="C718" s="7">
        <f>SUMIF('Truncated Transaction Data'!A718:A20202,A718,'Truncated Transaction Data'!C718:C20202)</f>
        <v>56</v>
      </c>
    </row>
    <row r="719" spans="1:3" x14ac:dyDescent="0.35">
      <c r="A719" s="6" t="str">
        <v>TC3024</v>
      </c>
      <c r="B719">
        <f>COUNTIF('Truncated Transaction Data'!A719:A20203,A719)</f>
        <v>8</v>
      </c>
      <c r="C719" s="7">
        <f>SUMIF('Truncated Transaction Data'!A719:A20203,A719,'Truncated Transaction Data'!C719:C20203)</f>
        <v>12</v>
      </c>
    </row>
    <row r="720" spans="1:3" x14ac:dyDescent="0.35">
      <c r="A720" s="6" t="str">
        <v>PR311</v>
      </c>
      <c r="B720">
        <f>COUNTIF('Truncated Transaction Data'!A720:A20204,A720)</f>
        <v>7</v>
      </c>
      <c r="C720" s="7">
        <f>SUMIF('Truncated Transaction Data'!A720:A20204,A720,'Truncated Transaction Data'!C720:C20204)</f>
        <v>2500</v>
      </c>
    </row>
    <row r="721" spans="1:3" x14ac:dyDescent="0.35">
      <c r="A721" s="6" t="str">
        <v>PR454</v>
      </c>
      <c r="B721">
        <f>COUNTIF('Truncated Transaction Data'!A721:A20205,A721)</f>
        <v>9</v>
      </c>
      <c r="C721" s="7">
        <f>SUMIF('Truncated Transaction Data'!A721:A20205,A721,'Truncated Transaction Data'!C721:C20205)</f>
        <v>1600</v>
      </c>
    </row>
    <row r="722" spans="1:3" x14ac:dyDescent="0.35">
      <c r="A722" s="6" t="str">
        <v>E5289B</v>
      </c>
      <c r="B722">
        <f>COUNTIF('Truncated Transaction Data'!A722:A20206,A722)</f>
        <v>2</v>
      </c>
      <c r="C722" s="7">
        <f>SUMIF('Truncated Transaction Data'!A722:A20206,A722,'Truncated Transaction Data'!C722:C20206)</f>
        <v>12</v>
      </c>
    </row>
    <row r="723" spans="1:3" x14ac:dyDescent="0.35">
      <c r="A723" s="6" t="str">
        <v>E5087B</v>
      </c>
      <c r="B723">
        <f>COUNTIF('Truncated Transaction Data'!A723:A20207,A723)</f>
        <v>9</v>
      </c>
      <c r="C723" s="7">
        <f>SUMIF('Truncated Transaction Data'!A723:A20207,A723,'Truncated Transaction Data'!C723:C20207)</f>
        <v>90</v>
      </c>
    </row>
    <row r="724" spans="1:3" x14ac:dyDescent="0.35">
      <c r="A724" s="6" t="str">
        <v>PR346</v>
      </c>
      <c r="B724">
        <f>COUNTIF('Truncated Transaction Data'!A724:A20208,A724)</f>
        <v>15</v>
      </c>
      <c r="C724" s="7">
        <f>SUMIF('Truncated Transaction Data'!A724:A20208,A724,'Truncated Transaction Data'!C724:C20208)</f>
        <v>16000</v>
      </c>
    </row>
    <row r="725" spans="1:3" x14ac:dyDescent="0.35">
      <c r="A725" s="6" t="str">
        <v>RV3556</v>
      </c>
      <c r="B725">
        <f>COUNTIF('Truncated Transaction Data'!A725:A20209,A725)</f>
        <v>13</v>
      </c>
      <c r="C725" s="7">
        <f>SUMIF('Truncated Transaction Data'!A725:A20209,A725,'Truncated Transaction Data'!C725:C20209)</f>
        <v>1850</v>
      </c>
    </row>
    <row r="726" spans="1:3" x14ac:dyDescent="0.35">
      <c r="A726" s="6" t="str">
        <v>RV3502</v>
      </c>
      <c r="B726">
        <f>COUNTIF('Truncated Transaction Data'!A726:A20210,A726)</f>
        <v>14</v>
      </c>
      <c r="C726" s="7">
        <f>SUMIF('Truncated Transaction Data'!A726:A20210,A726,'Truncated Transaction Data'!C726:C20210)</f>
        <v>3000</v>
      </c>
    </row>
    <row r="727" spans="1:3" x14ac:dyDescent="0.35">
      <c r="A727" s="6" t="str">
        <v>RV1061</v>
      </c>
      <c r="B727">
        <f>COUNTIF('Truncated Transaction Data'!A727:A20211,A727)</f>
        <v>12</v>
      </c>
      <c r="C727" s="7">
        <f>SUMIF('Truncated Transaction Data'!A727:A20211,A727,'Truncated Transaction Data'!C727:C20211)</f>
        <v>950</v>
      </c>
    </row>
    <row r="728" spans="1:3" x14ac:dyDescent="0.35">
      <c r="A728" s="6" t="str">
        <v>SS3110</v>
      </c>
      <c r="B728">
        <f>COUNTIF('Truncated Transaction Data'!A728:A20212,A728)</f>
        <v>5</v>
      </c>
      <c r="C728" s="7">
        <f>SUMIF('Truncated Transaction Data'!A728:A20212,A728,'Truncated Transaction Data'!C728:C20212)</f>
        <v>7</v>
      </c>
    </row>
    <row r="729" spans="1:3" x14ac:dyDescent="0.35">
      <c r="A729" s="6" t="str">
        <v>EHC135S</v>
      </c>
      <c r="B729">
        <f>COUNTIF('Truncated Transaction Data'!A729:A20213,A729)</f>
        <v>1</v>
      </c>
      <c r="C729" s="7">
        <f>SUMIF('Truncated Transaction Data'!A729:A20213,A729,'Truncated Transaction Data'!C729:C20213)</f>
        <v>2</v>
      </c>
    </row>
    <row r="730" spans="1:3" x14ac:dyDescent="0.35">
      <c r="A730" s="6" t="str">
        <v>EOS914424</v>
      </c>
      <c r="B730">
        <f>COUNTIF('Truncated Transaction Data'!A730:A20214,A730)</f>
        <v>1</v>
      </c>
      <c r="C730" s="7">
        <f>SUMIF('Truncated Transaction Data'!A730:A20214,A730,'Truncated Transaction Data'!C730:C20214)</f>
        <v>96</v>
      </c>
    </row>
    <row r="731" spans="1:3" x14ac:dyDescent="0.35">
      <c r="A731" s="6" t="str">
        <v>EOS914816</v>
      </c>
      <c r="B731">
        <f>COUNTIF('Truncated Transaction Data'!A731:A20215,A731)</f>
        <v>1</v>
      </c>
      <c r="C731" s="7">
        <f>SUMIF('Truncated Transaction Data'!A731:A20215,A731,'Truncated Transaction Data'!C731:C20215)</f>
        <v>64</v>
      </c>
    </row>
    <row r="732" spans="1:3" x14ac:dyDescent="0.35">
      <c r="A732" s="6" t="str">
        <v>EOS905216</v>
      </c>
      <c r="B732">
        <f>COUNTIF('Truncated Transaction Data'!A732:A20216,A732)</f>
        <v>2</v>
      </c>
      <c r="C732" s="7">
        <f>SUMIF('Truncated Transaction Data'!A732:A20216,A732,'Truncated Transaction Data'!C732:C20216)</f>
        <v>64</v>
      </c>
    </row>
    <row r="733" spans="1:3" x14ac:dyDescent="0.35">
      <c r="A733" s="6" t="str">
        <v>PLC20425</v>
      </c>
      <c r="B733">
        <f>COUNTIF('Truncated Transaction Data'!A733:A20217,A733)</f>
        <v>5</v>
      </c>
      <c r="C733" s="7">
        <f>SUMIF('Truncated Transaction Data'!A733:A20217,A733,'Truncated Transaction Data'!C733:C20217)</f>
        <v>200</v>
      </c>
    </row>
    <row r="734" spans="1:3" x14ac:dyDescent="0.35">
      <c r="A734" s="6" t="str">
        <v>PLC8825</v>
      </c>
      <c r="B734">
        <f>COUNTIF('Truncated Transaction Data'!A734:A20218,A734)</f>
        <v>2</v>
      </c>
      <c r="C734" s="7">
        <f>SUMIF('Truncated Transaction Data'!A734:A20218,A734,'Truncated Transaction Data'!C734:C20218)</f>
        <v>100</v>
      </c>
    </row>
    <row r="735" spans="1:3" x14ac:dyDescent="0.35">
      <c r="A735" s="6" t="str">
        <v>PLC9525</v>
      </c>
      <c r="B735">
        <f>COUNTIF('Truncated Transaction Data'!A735:A20219,A735)</f>
        <v>3</v>
      </c>
      <c r="C735" s="7">
        <f>SUMIF('Truncated Transaction Data'!A735:A20219,A735,'Truncated Transaction Data'!C735:C20219)</f>
        <v>100</v>
      </c>
    </row>
    <row r="736" spans="1:3" x14ac:dyDescent="0.35">
      <c r="A736" s="6" t="str">
        <v>EP613BR</v>
      </c>
      <c r="B736">
        <f>COUNTIF('Truncated Transaction Data'!A736:A20220,A736)</f>
        <v>7</v>
      </c>
      <c r="C736" s="7">
        <f>SUMIF('Truncated Transaction Data'!A736:A20220,A736,'Truncated Transaction Data'!C736:C20220)</f>
        <v>19</v>
      </c>
    </row>
    <row r="737" spans="1:3" x14ac:dyDescent="0.35">
      <c r="A737" s="6" t="str">
        <v>EP280R</v>
      </c>
      <c r="B737">
        <f>COUNTIF('Truncated Transaction Data'!A737:A20221,A737)</f>
        <v>7</v>
      </c>
      <c r="C737" s="7">
        <f>SUMIF('Truncated Transaction Data'!A737:A20221,A737,'Truncated Transaction Data'!C737:C20221)</f>
        <v>13</v>
      </c>
    </row>
    <row r="738" spans="1:3" x14ac:dyDescent="0.35">
      <c r="A738" s="6" t="str">
        <v>EP275R</v>
      </c>
      <c r="B738">
        <f>COUNTIF('Truncated Transaction Data'!A738:A20222,A738)</f>
        <v>7</v>
      </c>
      <c r="C738" s="7">
        <f>SUMIF('Truncated Transaction Data'!A738:A20222,A738,'Truncated Transaction Data'!C738:C20222)</f>
        <v>14</v>
      </c>
    </row>
    <row r="739" spans="1:3" x14ac:dyDescent="0.35">
      <c r="A739" s="6" t="str">
        <v>PP554100</v>
      </c>
      <c r="B739">
        <f>COUNTIF('Truncated Transaction Data'!A739:A20223,A739)</f>
        <v>11</v>
      </c>
      <c r="C739" s="7">
        <f>SUMIF('Truncated Transaction Data'!A739:A20223,A739,'Truncated Transaction Data'!C739:C20223)</f>
        <v>1400</v>
      </c>
    </row>
    <row r="740" spans="1:3" x14ac:dyDescent="0.35">
      <c r="A740" s="6" t="str">
        <v>PR667S</v>
      </c>
      <c r="B740">
        <f>COUNTIF('Truncated Transaction Data'!A740:A20224,A740)</f>
        <v>43</v>
      </c>
      <c r="C740" s="7">
        <f>SUMIF('Truncated Transaction Data'!A740:A20224,A740,'Truncated Transaction Data'!C740:C20224)</f>
        <v>728</v>
      </c>
    </row>
    <row r="741" spans="1:3" x14ac:dyDescent="0.35">
      <c r="A741" s="6" t="str">
        <v>E979P</v>
      </c>
      <c r="B741">
        <f>COUNTIF('Truncated Transaction Data'!A741:A20225,A741)</f>
        <v>16</v>
      </c>
      <c r="C741" s="7">
        <f>SUMIF('Truncated Transaction Data'!A741:A20225,A741,'Truncated Transaction Data'!C741:C20225)</f>
        <v>29</v>
      </c>
    </row>
    <row r="742" spans="1:3" x14ac:dyDescent="0.35">
      <c r="A742" s="6" t="str">
        <v>RK840RS</v>
      </c>
      <c r="B742">
        <f>COUNTIF('Truncated Transaction Data'!A742:A20226,A742)</f>
        <v>2</v>
      </c>
      <c r="C742" s="7">
        <f>SUMIF('Truncated Transaction Data'!A742:A20226,A742,'Truncated Transaction Data'!C742:C20226)</f>
        <v>5</v>
      </c>
    </row>
    <row r="743" spans="1:3" x14ac:dyDescent="0.35">
      <c r="A743" s="6" t="str">
        <v>RM1771100</v>
      </c>
      <c r="B743">
        <f>COUNTIF('Truncated Transaction Data'!A743:A20227,A743)</f>
        <v>2</v>
      </c>
      <c r="C743" s="7">
        <f>SUMIF('Truncated Transaction Data'!A743:A20227,A743,'Truncated Transaction Data'!C743:C20227)</f>
        <v>400</v>
      </c>
    </row>
    <row r="744" spans="1:3" x14ac:dyDescent="0.35">
      <c r="A744" s="6" t="str">
        <v>PR13975S</v>
      </c>
      <c r="B744">
        <f>COUNTIF('Truncated Transaction Data'!A744:A20228,A744)</f>
        <v>1</v>
      </c>
      <c r="C744" s="7">
        <f>SUMIF('Truncated Transaction Data'!A744:A20228,A744,'Truncated Transaction Data'!C744:C20228)</f>
        <v>12</v>
      </c>
    </row>
    <row r="745" spans="1:3" x14ac:dyDescent="0.35">
      <c r="A745" s="6" t="str">
        <v>EP109</v>
      </c>
      <c r="B745">
        <f>COUNTIF('Truncated Transaction Data'!A745:A20229,A745)</f>
        <v>1</v>
      </c>
      <c r="C745" s="7">
        <f>SUMIF('Truncated Transaction Data'!A745:A20229,A745,'Truncated Transaction Data'!C745:C20229)</f>
        <v>1</v>
      </c>
    </row>
    <row r="746" spans="1:3" x14ac:dyDescent="0.35">
      <c r="A746" s="6" t="str">
        <v>EP108</v>
      </c>
      <c r="B746">
        <f>COUNTIF('Truncated Transaction Data'!A746:A20230,A746)</f>
        <v>2</v>
      </c>
      <c r="C746" s="7">
        <f>SUMIF('Truncated Transaction Data'!A746:A20230,A746,'Truncated Transaction Data'!C746:C20230)</f>
        <v>3</v>
      </c>
    </row>
    <row r="747" spans="1:3" x14ac:dyDescent="0.35">
      <c r="A747" s="6" t="str">
        <v>EP102</v>
      </c>
      <c r="B747">
        <f>COUNTIF('Truncated Transaction Data'!A747:A20231,A747)</f>
        <v>2</v>
      </c>
      <c r="C747" s="7">
        <f>SUMIF('Truncated Transaction Data'!A747:A20231,A747,'Truncated Transaction Data'!C747:C20231)</f>
        <v>4</v>
      </c>
    </row>
    <row r="748" spans="1:3" x14ac:dyDescent="0.35">
      <c r="A748" s="6" t="str">
        <v>I1800</v>
      </c>
      <c r="B748">
        <f>COUNTIF('Truncated Transaction Data'!A748:A20232,A748)</f>
        <v>1</v>
      </c>
      <c r="C748" s="7">
        <f>SUMIF('Truncated Transaction Data'!A748:A20232,A748,'Truncated Transaction Data'!C748:C20232)</f>
        <v>8</v>
      </c>
    </row>
    <row r="749" spans="1:3" x14ac:dyDescent="0.35">
      <c r="A749" s="6" t="str">
        <v>E1649</v>
      </c>
      <c r="B749">
        <f>COUNTIF('Truncated Transaction Data'!A749:A20233,A749)</f>
        <v>8</v>
      </c>
      <c r="C749" s="7">
        <f>SUMIF('Truncated Transaction Data'!A749:A20233,A749,'Truncated Transaction Data'!C749:C20233)</f>
        <v>80</v>
      </c>
    </row>
    <row r="750" spans="1:3" x14ac:dyDescent="0.35">
      <c r="A750" s="6" t="str">
        <v>51027S</v>
      </c>
      <c r="B750">
        <f>COUNTIF('Truncated Transaction Data'!A750:A20234,A750)</f>
        <v>2</v>
      </c>
      <c r="C750" s="7">
        <f>SUMIF('Truncated Transaction Data'!A750:A20234,A750,'Truncated Transaction Data'!C750:C20234)</f>
        <v>52</v>
      </c>
    </row>
    <row r="751" spans="1:3" x14ac:dyDescent="0.35">
      <c r="A751" s="6" t="str">
        <v>RM17058</v>
      </c>
      <c r="B751">
        <f>COUNTIF('Truncated Transaction Data'!A751:A20235,A751)</f>
        <v>3</v>
      </c>
      <c r="C751" s="7">
        <f>SUMIF('Truncated Transaction Data'!A751:A20235,A751,'Truncated Transaction Data'!C751:C20235)</f>
        <v>24</v>
      </c>
    </row>
    <row r="752" spans="1:3" x14ac:dyDescent="0.35">
      <c r="A752" s="6" t="str">
        <v>RV943XS</v>
      </c>
      <c r="B752">
        <f>COUNTIF('Truncated Transaction Data'!A752:A20236,A752)</f>
        <v>27</v>
      </c>
      <c r="C752" s="7">
        <f>SUMIF('Truncated Transaction Data'!A752:A20236,A752,'Truncated Transaction Data'!C752:C20236)</f>
        <v>1268</v>
      </c>
    </row>
    <row r="753" spans="1:3" x14ac:dyDescent="0.35">
      <c r="A753" s="6" t="str">
        <v>TC3046</v>
      </c>
      <c r="B753">
        <f>COUNTIF('Truncated Transaction Data'!A753:A20237,A753)</f>
        <v>1</v>
      </c>
      <c r="C753" s="7">
        <f>SUMIF('Truncated Transaction Data'!A753:A20237,A753,'Truncated Transaction Data'!C753:C20237)</f>
        <v>1</v>
      </c>
    </row>
    <row r="754" spans="1:3" x14ac:dyDescent="0.35">
      <c r="A754" s="6" t="str">
        <v>PR280BS</v>
      </c>
      <c r="B754">
        <f>COUNTIF('Truncated Transaction Data'!A754:A20238,A754)</f>
        <v>3</v>
      </c>
      <c r="C754" s="7">
        <f>SUMIF('Truncated Transaction Data'!A754:A20238,A754,'Truncated Transaction Data'!C754:C20238)</f>
        <v>136</v>
      </c>
    </row>
    <row r="755" spans="1:3" x14ac:dyDescent="0.35">
      <c r="A755" s="6" t="str">
        <v>PR103BS</v>
      </c>
      <c r="B755">
        <f>COUNTIF('Truncated Transaction Data'!A755:A20239,A755)</f>
        <v>26</v>
      </c>
      <c r="C755" s="7">
        <f>SUMIF('Truncated Transaction Data'!A755:A20239,A755,'Truncated Transaction Data'!C755:C20239)</f>
        <v>392</v>
      </c>
    </row>
    <row r="756" spans="1:3" x14ac:dyDescent="0.35">
      <c r="A756" s="6" t="str">
        <v>PR763S</v>
      </c>
      <c r="B756">
        <f>COUNTIF('Truncated Transaction Data'!A756:A20240,A756)</f>
        <v>4</v>
      </c>
      <c r="C756" s="7">
        <f>SUMIF('Truncated Transaction Data'!A756:A20240,A756,'Truncated Transaction Data'!C756:C20240)</f>
        <v>64</v>
      </c>
    </row>
    <row r="757" spans="1:3" x14ac:dyDescent="0.35">
      <c r="A757" s="6" t="str">
        <v>PR373S</v>
      </c>
      <c r="B757">
        <f>COUNTIF('Truncated Transaction Data'!A757:A20241,A757)</f>
        <v>46</v>
      </c>
      <c r="C757" s="7">
        <f>SUMIF('Truncated Transaction Data'!A757:A20241,A757,'Truncated Transaction Data'!C757:C20241)</f>
        <v>1260</v>
      </c>
    </row>
    <row r="758" spans="1:3" x14ac:dyDescent="0.35">
      <c r="A758" s="6" t="str">
        <v>E938P</v>
      </c>
      <c r="B758">
        <f>COUNTIF('Truncated Transaction Data'!A758:A20242,A758)</f>
        <v>2</v>
      </c>
      <c r="C758" s="7">
        <f>SUMIF('Truncated Transaction Data'!A758:A20242,A758,'Truncated Transaction Data'!C758:C20242)</f>
        <v>2</v>
      </c>
    </row>
    <row r="759" spans="1:3" x14ac:dyDescent="0.35">
      <c r="A759" s="6" t="str">
        <v>E1064P</v>
      </c>
      <c r="B759">
        <f>COUNTIF('Truncated Transaction Data'!A759:A20243,A759)</f>
        <v>12</v>
      </c>
      <c r="C759" s="7">
        <f>SUMIF('Truncated Transaction Data'!A759:A20243,A759,'Truncated Transaction Data'!C759:C20243)</f>
        <v>22</v>
      </c>
    </row>
    <row r="760" spans="1:3" x14ac:dyDescent="0.35">
      <c r="A760" s="6" t="str">
        <v>E580SWT</v>
      </c>
      <c r="B760">
        <f>COUNTIF('Truncated Transaction Data'!A760:A20244,A760)</f>
        <v>3</v>
      </c>
      <c r="C760" s="7">
        <f>SUMIF('Truncated Transaction Data'!A760:A20244,A760,'Truncated Transaction Data'!C760:C20244)</f>
        <v>4</v>
      </c>
    </row>
    <row r="761" spans="1:3" x14ac:dyDescent="0.35">
      <c r="A761" s="6" t="str">
        <v>ER3991</v>
      </c>
      <c r="B761">
        <f>COUNTIF('Truncated Transaction Data'!A761:A20245,A761)</f>
        <v>4</v>
      </c>
      <c r="C761" s="7">
        <f>SUMIF('Truncated Transaction Data'!A761:A20245,A761,'Truncated Transaction Data'!C761:C20245)</f>
        <v>1400</v>
      </c>
    </row>
    <row r="762" spans="1:3" x14ac:dyDescent="0.35">
      <c r="A762" s="6" t="str">
        <v>PR15740Q4</v>
      </c>
      <c r="B762">
        <f>COUNTIF('Truncated Transaction Data'!A762:A20246,A762)</f>
        <v>6</v>
      </c>
      <c r="C762" s="7">
        <f>SUMIF('Truncated Transaction Data'!A762:A20246,A762,'Truncated Transaction Data'!C762:C20246)</f>
        <v>10</v>
      </c>
    </row>
    <row r="763" spans="1:3" x14ac:dyDescent="0.35">
      <c r="A763" s="6" t="str">
        <v>TEK262R</v>
      </c>
      <c r="B763">
        <f>COUNTIF('Truncated Transaction Data'!A763:A20247,A763)</f>
        <v>3</v>
      </c>
      <c r="C763" s="7">
        <f>SUMIF('Truncated Transaction Data'!A763:A20247,A763,'Truncated Transaction Data'!C763:C20247)</f>
        <v>4</v>
      </c>
    </row>
    <row r="764" spans="1:3" x14ac:dyDescent="0.35">
      <c r="A764" s="6" t="str">
        <v>PR614Q4</v>
      </c>
      <c r="B764">
        <f>COUNTIF('Truncated Transaction Data'!A764:A20248,A764)</f>
        <v>10</v>
      </c>
      <c r="C764" s="7">
        <f>SUMIF('Truncated Transaction Data'!A764:A20248,A764,'Truncated Transaction Data'!C764:C20248)</f>
        <v>25</v>
      </c>
    </row>
    <row r="765" spans="1:3" x14ac:dyDescent="0.35">
      <c r="A765" s="6" t="str">
        <v>RM1861100</v>
      </c>
      <c r="B765">
        <f>COUNTIF('Truncated Transaction Data'!A765:A20249,A765)</f>
        <v>2</v>
      </c>
      <c r="C765" s="7">
        <f>SUMIF('Truncated Transaction Data'!A765:A20249,A765,'Truncated Transaction Data'!C765:C20249)</f>
        <v>300</v>
      </c>
    </row>
    <row r="766" spans="1:3" x14ac:dyDescent="0.35">
      <c r="A766" s="6" t="str">
        <v>E1869P</v>
      </c>
      <c r="B766">
        <f>COUNTIF('Truncated Transaction Data'!A766:A20250,A766)</f>
        <v>10</v>
      </c>
      <c r="C766" s="7">
        <f>SUMIF('Truncated Transaction Data'!A766:A20250,A766,'Truncated Transaction Data'!C766:C20250)</f>
        <v>11</v>
      </c>
    </row>
    <row r="767" spans="1:3" x14ac:dyDescent="0.35">
      <c r="A767" s="6" t="str">
        <v>PR737Q4</v>
      </c>
      <c r="B767">
        <f>COUNTIF('Truncated Transaction Data'!A767:A20251,A767)</f>
        <v>1</v>
      </c>
      <c r="C767" s="7">
        <f>SUMIF('Truncated Transaction Data'!A767:A20251,A767,'Truncated Transaction Data'!C767:C20251)</f>
        <v>3</v>
      </c>
    </row>
    <row r="768" spans="1:3" x14ac:dyDescent="0.35">
      <c r="A768" s="6" t="str">
        <v>E580S</v>
      </c>
      <c r="B768">
        <f>COUNTIF('Truncated Transaction Data'!A768:A20252,A768)</f>
        <v>13</v>
      </c>
      <c r="C768" s="7">
        <f>SUMIF('Truncated Transaction Data'!A768:A20252,A768,'Truncated Transaction Data'!C768:C20252)</f>
        <v>25</v>
      </c>
    </row>
    <row r="769" spans="1:3" x14ac:dyDescent="0.35">
      <c r="A769" s="6" t="str">
        <v>EHC1000100</v>
      </c>
      <c r="B769">
        <f>COUNTIF('Truncated Transaction Data'!A769:A20253,A769)</f>
        <v>8</v>
      </c>
      <c r="C769" s="7">
        <f>SUMIF('Truncated Transaction Data'!A769:A20253,A769,'Truncated Transaction Data'!C769:C20253)</f>
        <v>1800</v>
      </c>
    </row>
    <row r="770" spans="1:3" x14ac:dyDescent="0.35">
      <c r="A770" s="6" t="str">
        <v>PR281B</v>
      </c>
      <c r="B770">
        <f>COUNTIF('Truncated Transaction Data'!A770:A20254,A770)</f>
        <v>7</v>
      </c>
      <c r="C770" s="7">
        <f>SUMIF('Truncated Transaction Data'!A770:A20254,A770,'Truncated Transaction Data'!C770:C20254)</f>
        <v>1000</v>
      </c>
    </row>
    <row r="771" spans="1:3" x14ac:dyDescent="0.35">
      <c r="A771" s="6" t="str">
        <v>E1242PW</v>
      </c>
      <c r="B771">
        <f>COUNTIF('Truncated Transaction Data'!A771:A20255,A771)</f>
        <v>2</v>
      </c>
      <c r="C771" s="7">
        <f>SUMIF('Truncated Transaction Data'!A771:A20255,A771,'Truncated Transaction Data'!C771:C20255)</f>
        <v>3</v>
      </c>
    </row>
    <row r="772" spans="1:3" x14ac:dyDescent="0.35">
      <c r="A772" s="6" t="str">
        <v>E1243PW</v>
      </c>
      <c r="B772">
        <f>COUNTIF('Truncated Transaction Data'!A772:A20256,A772)</f>
        <v>3</v>
      </c>
      <c r="C772" s="7">
        <f>SUMIF('Truncated Transaction Data'!A772:A20256,A772,'Truncated Transaction Data'!C772:C20256)</f>
        <v>6</v>
      </c>
    </row>
    <row r="773" spans="1:3" x14ac:dyDescent="0.35">
      <c r="A773" s="6" t="str">
        <v>E1091PW</v>
      </c>
      <c r="B773">
        <f>COUNTIF('Truncated Transaction Data'!A773:A20257,A773)</f>
        <v>1</v>
      </c>
      <c r="C773" s="7">
        <f>SUMIF('Truncated Transaction Data'!A773:A20257,A773,'Truncated Transaction Data'!C773:C20257)</f>
        <v>1</v>
      </c>
    </row>
    <row r="774" spans="1:3" x14ac:dyDescent="0.35">
      <c r="A774" s="6" t="str">
        <v>E1090PW</v>
      </c>
      <c r="B774">
        <f>COUNTIF('Truncated Transaction Data'!A774:A20258,A774)</f>
        <v>4</v>
      </c>
      <c r="C774" s="7">
        <f>SUMIF('Truncated Transaction Data'!A774:A20258,A774,'Truncated Transaction Data'!C774:C20258)</f>
        <v>4</v>
      </c>
    </row>
    <row r="775" spans="1:3" x14ac:dyDescent="0.35">
      <c r="A775" s="6" t="str">
        <v>E1214P</v>
      </c>
      <c r="B775">
        <f>COUNTIF('Truncated Transaction Data'!A775:A20259,A775)</f>
        <v>2</v>
      </c>
      <c r="C775" s="7">
        <f>SUMIF('Truncated Transaction Data'!A775:A20259,A775,'Truncated Transaction Data'!C775:C20259)</f>
        <v>3</v>
      </c>
    </row>
    <row r="776" spans="1:3" x14ac:dyDescent="0.35">
      <c r="A776" s="6" t="str">
        <v>EV404</v>
      </c>
      <c r="B776">
        <f>COUNTIF('Truncated Transaction Data'!A776:A20260,A776)</f>
        <v>2</v>
      </c>
      <c r="C776" s="7">
        <f>SUMIF('Truncated Transaction Data'!A776:A20260,A776,'Truncated Transaction Data'!C776:C20260)</f>
        <v>60</v>
      </c>
    </row>
    <row r="777" spans="1:3" x14ac:dyDescent="0.35">
      <c r="A777" s="6" t="str">
        <v>6K750393</v>
      </c>
      <c r="B777">
        <f>COUNTIF('Truncated Transaction Data'!A777:A20261,A777)</f>
        <v>2</v>
      </c>
      <c r="C777" s="7">
        <f>SUMIF('Truncated Transaction Data'!A777:A20261,A777,'Truncated Transaction Data'!C777:C20261)</f>
        <v>16</v>
      </c>
    </row>
    <row r="778" spans="1:3" x14ac:dyDescent="0.35">
      <c r="A778" s="6" t="str">
        <v>1K7399</v>
      </c>
      <c r="B778">
        <f>COUNTIF('Truncated Transaction Data'!A778:A20262,A778)</f>
        <v>1</v>
      </c>
      <c r="C778" s="7">
        <f>SUMIF('Truncated Transaction Data'!A778:A20262,A778,'Truncated Transaction Data'!C778:C20262)</f>
        <v>6</v>
      </c>
    </row>
    <row r="779" spans="1:3" x14ac:dyDescent="0.35">
      <c r="A779" s="6" t="str">
        <v>1K5320</v>
      </c>
      <c r="B779">
        <f>COUNTIF('Truncated Transaction Data'!A779:A20263,A779)</f>
        <v>1</v>
      </c>
      <c r="C779" s="7">
        <f>SUMIF('Truncated Transaction Data'!A779:A20263,A779,'Truncated Transaction Data'!C779:C20263)</f>
        <v>12</v>
      </c>
    </row>
    <row r="780" spans="1:3" x14ac:dyDescent="0.35">
      <c r="A780" s="6" t="str">
        <v>EV800531</v>
      </c>
      <c r="B780">
        <f>COUNTIF('Truncated Transaction Data'!A780:A20264,A780)</f>
        <v>1</v>
      </c>
      <c r="C780" s="7">
        <f>SUMIF('Truncated Transaction Data'!A780:A20264,A780,'Truncated Transaction Data'!C780:C20264)</f>
        <v>6</v>
      </c>
    </row>
    <row r="781" spans="1:3" x14ac:dyDescent="0.35">
      <c r="A781" s="6" t="str">
        <v>ES800593</v>
      </c>
      <c r="B781">
        <f>COUNTIF('Truncated Transaction Data'!A781:A20265,A781)</f>
        <v>1</v>
      </c>
      <c r="C781" s="7">
        <f>SUMIF('Truncated Transaction Data'!A781:A20265,A781,'Truncated Transaction Data'!C781:C20265)</f>
        <v>1</v>
      </c>
    </row>
    <row r="782" spans="1:3" x14ac:dyDescent="0.35">
      <c r="A782" s="6" t="str">
        <v>TC3023</v>
      </c>
      <c r="B782">
        <f>COUNTIF('Truncated Transaction Data'!A782:A20266,A782)</f>
        <v>17</v>
      </c>
      <c r="C782" s="7">
        <f>SUMIF('Truncated Transaction Data'!A782:A20266,A782,'Truncated Transaction Data'!C782:C20266)</f>
        <v>110</v>
      </c>
    </row>
    <row r="783" spans="1:3" x14ac:dyDescent="0.35">
      <c r="A783" s="6" t="str">
        <v>ICE300577</v>
      </c>
      <c r="B783">
        <f>COUNTIF('Truncated Transaction Data'!A783:A20267,A783)</f>
        <v>5</v>
      </c>
      <c r="C783" s="7">
        <f>SUMIF('Truncated Transaction Data'!A783:A20267,A783,'Truncated Transaction Data'!C783:C20267)</f>
        <v>9</v>
      </c>
    </row>
    <row r="784" spans="1:3" x14ac:dyDescent="0.35">
      <c r="A784" s="6" t="str">
        <v>RK547</v>
      </c>
      <c r="B784">
        <f>COUNTIF('Truncated Transaction Data'!A784:A20268,A784)</f>
        <v>37</v>
      </c>
      <c r="C784" s="7">
        <f>SUMIF('Truncated Transaction Data'!A784:A20268,A784,'Truncated Transaction Data'!C784:C20268)</f>
        <v>798</v>
      </c>
    </row>
    <row r="785" spans="1:3" x14ac:dyDescent="0.35">
      <c r="A785" s="6" t="str">
        <v>PLC28725</v>
      </c>
      <c r="B785">
        <f>COUNTIF('Truncated Transaction Data'!A785:A20269,A785)</f>
        <v>1</v>
      </c>
      <c r="C785" s="7">
        <f>SUMIF('Truncated Transaction Data'!A785:A20269,A785,'Truncated Transaction Data'!C785:C20269)</f>
        <v>25</v>
      </c>
    </row>
    <row r="786" spans="1:3" x14ac:dyDescent="0.35">
      <c r="A786" s="6" t="str">
        <v>PLC224B25</v>
      </c>
      <c r="B786">
        <f>COUNTIF('Truncated Transaction Data'!A786:A20270,A786)</f>
        <v>1</v>
      </c>
      <c r="C786" s="7">
        <f>SUMIF('Truncated Transaction Data'!A786:A20270,A786,'Truncated Transaction Data'!C786:C20270)</f>
        <v>25</v>
      </c>
    </row>
    <row r="787" spans="1:3" x14ac:dyDescent="0.35">
      <c r="A787" s="6" t="str">
        <v>EP116BR</v>
      </c>
      <c r="B787">
        <f>COUNTIF('Truncated Transaction Data'!A787:A20271,A787)</f>
        <v>11</v>
      </c>
      <c r="C787" s="7">
        <f>SUMIF('Truncated Transaction Data'!A787:A20271,A787,'Truncated Transaction Data'!C787:C20271)</f>
        <v>18</v>
      </c>
    </row>
    <row r="788" spans="1:3" x14ac:dyDescent="0.35">
      <c r="A788" s="6" t="str">
        <v>EP140BR</v>
      </c>
      <c r="B788">
        <f>COUNTIF('Truncated Transaction Data'!A788:A20272,A788)</f>
        <v>2</v>
      </c>
      <c r="C788" s="7">
        <f>SUMIF('Truncated Transaction Data'!A788:A20272,A788,'Truncated Transaction Data'!C788:C20272)</f>
        <v>2</v>
      </c>
    </row>
    <row r="789" spans="1:3" x14ac:dyDescent="0.35">
      <c r="A789" s="6" t="str">
        <v>EP717BR</v>
      </c>
      <c r="B789">
        <f>COUNTIF('Truncated Transaction Data'!A789:A20273,A789)</f>
        <v>1</v>
      </c>
      <c r="C789" s="7">
        <f>SUMIF('Truncated Transaction Data'!A789:A20273,A789,'Truncated Transaction Data'!C789:C20273)</f>
        <v>1</v>
      </c>
    </row>
    <row r="790" spans="1:3" x14ac:dyDescent="0.35">
      <c r="A790" s="6" t="str">
        <v>RK676</v>
      </c>
      <c r="B790">
        <f>COUNTIF('Truncated Transaction Data'!A790:A20274,A790)</f>
        <v>11</v>
      </c>
      <c r="C790" s="7">
        <f>SUMIF('Truncated Transaction Data'!A790:A20274,A790,'Truncated Transaction Data'!C790:C20274)</f>
        <v>208</v>
      </c>
    </row>
    <row r="791" spans="1:3" x14ac:dyDescent="0.35">
      <c r="A791" s="6" t="str">
        <v>RK5412</v>
      </c>
      <c r="B791">
        <f>COUNTIF('Truncated Transaction Data'!A791:A20275,A791)</f>
        <v>2</v>
      </c>
      <c r="C791" s="7">
        <f>SUMIF('Truncated Transaction Data'!A791:A20275,A791,'Truncated Transaction Data'!C791:C20275)</f>
        <v>12</v>
      </c>
    </row>
    <row r="792" spans="1:3" x14ac:dyDescent="0.35">
      <c r="A792" s="6" t="str">
        <v>ETK44</v>
      </c>
      <c r="B792">
        <f>COUNTIF('Truncated Transaction Data'!A792:A20276,A792)</f>
        <v>4</v>
      </c>
      <c r="C792" s="7">
        <f>SUMIF('Truncated Transaction Data'!A792:A20276,A792,'Truncated Transaction Data'!C792:C20276)</f>
        <v>9</v>
      </c>
    </row>
    <row r="793" spans="1:3" x14ac:dyDescent="0.35">
      <c r="A793" s="6" t="str">
        <v>RV1201</v>
      </c>
      <c r="B793">
        <f>COUNTIF('Truncated Transaction Data'!A793:A20277,A793)</f>
        <v>1</v>
      </c>
      <c r="C793" s="7">
        <f>SUMIF('Truncated Transaction Data'!A793:A20277,A793,'Truncated Transaction Data'!C793:C20277)</f>
        <v>50</v>
      </c>
    </row>
    <row r="794" spans="1:3" x14ac:dyDescent="0.35">
      <c r="A794" s="6" t="str">
        <v>RV991S</v>
      </c>
      <c r="B794">
        <f>COUNTIF('Truncated Transaction Data'!A794:A20278,A794)</f>
        <v>17</v>
      </c>
      <c r="C794" s="7">
        <f>SUMIF('Truncated Transaction Data'!A794:A20278,A794,'Truncated Transaction Data'!C794:C20278)</f>
        <v>336</v>
      </c>
    </row>
    <row r="795" spans="1:3" x14ac:dyDescent="0.35">
      <c r="A795" s="6" t="str">
        <v>TC3037</v>
      </c>
      <c r="B795">
        <f>COUNTIF('Truncated Transaction Data'!A795:A20279,A795)</f>
        <v>3</v>
      </c>
      <c r="C795" s="7">
        <f>SUMIF('Truncated Transaction Data'!A795:A20279,A795,'Truncated Transaction Data'!C795:C20279)</f>
        <v>3</v>
      </c>
    </row>
    <row r="796" spans="1:3" x14ac:dyDescent="0.35">
      <c r="A796" s="6" t="str">
        <v>TC3005</v>
      </c>
      <c r="B796">
        <f>COUNTIF('Truncated Transaction Data'!A796:A20280,A796)</f>
        <v>12</v>
      </c>
      <c r="C796" s="7">
        <f>SUMIF('Truncated Transaction Data'!A796:A20280,A796,'Truncated Transaction Data'!C796:C20280)</f>
        <v>20</v>
      </c>
    </row>
    <row r="797" spans="1:3" x14ac:dyDescent="0.35">
      <c r="A797" s="6" t="str">
        <v>C2555S</v>
      </c>
      <c r="B797">
        <f>COUNTIF('Truncated Transaction Data'!A797:A20281,A797)</f>
        <v>1</v>
      </c>
      <c r="C797" s="7">
        <f>SUMIF('Truncated Transaction Data'!A797:A20281,A797,'Truncated Transaction Data'!C797:C20281)</f>
        <v>5</v>
      </c>
    </row>
    <row r="798" spans="1:3" x14ac:dyDescent="0.35">
      <c r="A798" s="6" t="str">
        <v>TC0750S</v>
      </c>
      <c r="B798">
        <f>COUNTIF('Truncated Transaction Data'!A798:A20282,A798)</f>
        <v>2</v>
      </c>
      <c r="C798" s="7">
        <f>SUMIF('Truncated Transaction Data'!A798:A20282,A798,'Truncated Transaction Data'!C798:C20282)</f>
        <v>3</v>
      </c>
    </row>
    <row r="799" spans="1:3" x14ac:dyDescent="0.35">
      <c r="A799" s="6" t="str">
        <v>TC3227</v>
      </c>
      <c r="B799">
        <f>COUNTIF('Truncated Transaction Data'!A799:A20283,A799)</f>
        <v>5</v>
      </c>
      <c r="C799" s="7">
        <f>SUMIF('Truncated Transaction Data'!A799:A20283,A799,'Truncated Transaction Data'!C799:C20283)</f>
        <v>10</v>
      </c>
    </row>
    <row r="800" spans="1:3" x14ac:dyDescent="0.35">
      <c r="A800" s="6" t="str">
        <v>E3445M</v>
      </c>
      <c r="B800">
        <f>COUNTIF('Truncated Transaction Data'!A800:A20284,A800)</f>
        <v>6</v>
      </c>
      <c r="C800" s="7">
        <f>SUMIF('Truncated Transaction Data'!A800:A20284,A800,'Truncated Transaction Data'!C800:C20284)</f>
        <v>500</v>
      </c>
    </row>
    <row r="801" spans="1:3" x14ac:dyDescent="0.35">
      <c r="A801" s="6" t="str">
        <v>000000053049</v>
      </c>
      <c r="B801">
        <f>COUNTIF('Truncated Transaction Data'!A801:A20285,A801)</f>
        <v>1</v>
      </c>
      <c r="C801" s="7">
        <f>SUMIF('Truncated Transaction Data'!A801:A20285,A801,'Truncated Transaction Data'!C801:C20285)</f>
        <v>200</v>
      </c>
    </row>
    <row r="802" spans="1:3" x14ac:dyDescent="0.35">
      <c r="A802" s="6" t="str">
        <v>PR705AS</v>
      </c>
      <c r="B802">
        <f>COUNTIF('Truncated Transaction Data'!A802:A20286,A802)</f>
        <v>2</v>
      </c>
      <c r="C802" s="7">
        <f>SUMIF('Truncated Transaction Data'!A802:A20286,A802,'Truncated Transaction Data'!C802:C20286)</f>
        <v>28</v>
      </c>
    </row>
    <row r="803" spans="1:3" x14ac:dyDescent="0.35">
      <c r="A803" s="6" t="str">
        <v>PR685S</v>
      </c>
      <c r="B803">
        <f>COUNTIF('Truncated Transaction Data'!A803:A20287,A803)</f>
        <v>4</v>
      </c>
      <c r="C803" s="7">
        <f>SUMIF('Truncated Transaction Data'!A803:A20287,A803,'Truncated Transaction Data'!C803:C20287)</f>
        <v>44</v>
      </c>
    </row>
    <row r="804" spans="1:3" x14ac:dyDescent="0.35">
      <c r="A804" s="6" t="str">
        <v>PR13835S</v>
      </c>
      <c r="B804">
        <f>COUNTIF('Truncated Transaction Data'!A804:A20288,A804)</f>
        <v>5</v>
      </c>
      <c r="C804" s="7">
        <f>SUMIF('Truncated Transaction Data'!A804:A20288,A804,'Truncated Transaction Data'!C804:C20288)</f>
        <v>68</v>
      </c>
    </row>
    <row r="805" spans="1:3" x14ac:dyDescent="0.35">
      <c r="A805" s="6" t="str">
        <v>PR13930S</v>
      </c>
      <c r="B805">
        <f>COUNTIF('Truncated Transaction Data'!A805:A20289,A805)</f>
        <v>5</v>
      </c>
      <c r="C805" s="7">
        <f>SUMIF('Truncated Transaction Data'!A805:A20289,A805,'Truncated Transaction Data'!C805:C20289)</f>
        <v>36</v>
      </c>
    </row>
    <row r="806" spans="1:3" x14ac:dyDescent="0.35">
      <c r="A806" s="6" t="str">
        <v>E1991B+15</v>
      </c>
      <c r="B806">
        <f>COUNTIF('Truncated Transaction Data'!A806:A20290,A806)</f>
        <v>3</v>
      </c>
      <c r="C806" s="7">
        <f>SUMIF('Truncated Transaction Data'!A806:A20290,A806,'Truncated Transaction Data'!C806:C20290)</f>
        <v>18</v>
      </c>
    </row>
    <row r="807" spans="1:3" x14ac:dyDescent="0.35">
      <c r="A807" s="6" t="str">
        <v>E1784P</v>
      </c>
      <c r="B807">
        <f>COUNTIF('Truncated Transaction Data'!A807:A20291,A807)</f>
        <v>4</v>
      </c>
      <c r="C807" s="7">
        <f>SUMIF('Truncated Transaction Data'!A807:A20291,A807,'Truncated Transaction Data'!C807:C20291)</f>
        <v>4</v>
      </c>
    </row>
    <row r="808" spans="1:3" x14ac:dyDescent="0.35">
      <c r="A808" s="6" t="str">
        <v>270S</v>
      </c>
      <c r="B808">
        <f>COUNTIF('Truncated Transaction Data'!A808:A20292,A808)</f>
        <v>3</v>
      </c>
      <c r="C808" s="7">
        <f>SUMIF('Truncated Transaction Data'!A808:A20292,A808,'Truncated Transaction Data'!C808:C20292)</f>
        <v>7</v>
      </c>
    </row>
    <row r="809" spans="1:3" x14ac:dyDescent="0.35">
      <c r="A809" s="6" t="str">
        <v>RV3574</v>
      </c>
      <c r="B809">
        <f>COUNTIF('Truncated Transaction Data'!A809:A20293,A809)</f>
        <v>13</v>
      </c>
      <c r="C809" s="7">
        <f>SUMIF('Truncated Transaction Data'!A809:A20293,A809,'Truncated Transaction Data'!C809:C20293)</f>
        <v>5215</v>
      </c>
    </row>
    <row r="810" spans="1:3" x14ac:dyDescent="0.35">
      <c r="A810" s="6" t="str">
        <v>R890M</v>
      </c>
      <c r="B810">
        <f>COUNTIF('Truncated Transaction Data'!A810:A20294,A810)</f>
        <v>1</v>
      </c>
      <c r="C810" s="7">
        <f>SUMIF('Truncated Transaction Data'!A810:A20294,A810,'Truncated Transaction Data'!C810:C20294)</f>
        <v>100</v>
      </c>
    </row>
    <row r="811" spans="1:3" x14ac:dyDescent="0.35">
      <c r="A811" s="6" t="str">
        <v>RV2302</v>
      </c>
      <c r="B811">
        <f>COUNTIF('Truncated Transaction Data'!A811:A20295,A811)</f>
        <v>4</v>
      </c>
      <c r="C811" s="7">
        <f>SUMIF('Truncated Transaction Data'!A811:A20295,A811,'Truncated Transaction Data'!C811:C20295)</f>
        <v>1200</v>
      </c>
    </row>
    <row r="812" spans="1:3" x14ac:dyDescent="0.35">
      <c r="A812" s="6" t="str">
        <v>RV1220X</v>
      </c>
      <c r="B812">
        <f>COUNTIF('Truncated Transaction Data'!A812:A20296,A812)</f>
        <v>1</v>
      </c>
      <c r="C812" s="7">
        <f>SUMIF('Truncated Transaction Data'!A812:A20296,A812,'Truncated Transaction Data'!C812:C20296)</f>
        <v>50</v>
      </c>
    </row>
    <row r="813" spans="1:3" x14ac:dyDescent="0.35">
      <c r="A813" s="6" t="str">
        <v>PK925</v>
      </c>
      <c r="B813">
        <f>COUNTIF('Truncated Transaction Data'!A813:A20297,A813)</f>
        <v>12</v>
      </c>
      <c r="C813" s="7">
        <f>SUMIF('Truncated Transaction Data'!A813:A20297,A813,'Truncated Transaction Data'!C813:C20297)</f>
        <v>800</v>
      </c>
    </row>
    <row r="814" spans="1:3" x14ac:dyDescent="0.35">
      <c r="A814" s="6" t="str">
        <v>HL9002</v>
      </c>
      <c r="B814">
        <f>COUNTIF('Truncated Transaction Data'!A814:A20298,A814)</f>
        <v>4</v>
      </c>
      <c r="C814" s="7">
        <f>SUMIF('Truncated Transaction Data'!A814:A20298,A814,'Truncated Transaction Data'!C814:C20298)</f>
        <v>128</v>
      </c>
    </row>
    <row r="815" spans="1:3" x14ac:dyDescent="0.35">
      <c r="A815" s="6" t="str">
        <v>TEK1736</v>
      </c>
      <c r="B815">
        <f>COUNTIF('Truncated Transaction Data'!A815:A20299,A815)</f>
        <v>5</v>
      </c>
      <c r="C815" s="7">
        <f>SUMIF('Truncated Transaction Data'!A815:A20299,A815,'Truncated Transaction Data'!C815:C20299)</f>
        <v>24</v>
      </c>
    </row>
    <row r="816" spans="1:3" x14ac:dyDescent="0.35">
      <c r="A816" s="6" t="str">
        <v>EOS9036</v>
      </c>
      <c r="B816">
        <f>COUNTIF('Truncated Transaction Data'!A816:A20300,A816)</f>
        <v>1</v>
      </c>
      <c r="C816" s="7">
        <f>SUMIF('Truncated Transaction Data'!A816:A20300,A816,'Truncated Transaction Data'!C816:C20300)</f>
        <v>100</v>
      </c>
    </row>
    <row r="817" spans="1:3" x14ac:dyDescent="0.35">
      <c r="A817" s="6" t="str">
        <v>EHC5551000</v>
      </c>
      <c r="B817">
        <f>COUNTIF('Truncated Transaction Data'!A817:A20301,A817)</f>
        <v>8</v>
      </c>
      <c r="C817" s="7">
        <f>SUMIF('Truncated Transaction Data'!A817:A20301,A817,'Truncated Transaction Data'!C817:C20301)</f>
        <v>16000</v>
      </c>
    </row>
    <row r="818" spans="1:3" x14ac:dyDescent="0.35">
      <c r="A818" s="6" t="str">
        <v>RK402</v>
      </c>
      <c r="B818">
        <f>COUNTIF('Truncated Transaction Data'!A818:A20302,A818)</f>
        <v>25</v>
      </c>
      <c r="C818" s="7">
        <f>SUMIF('Truncated Transaction Data'!A818:A20302,A818,'Truncated Transaction Data'!C818:C20302)</f>
        <v>538</v>
      </c>
    </row>
    <row r="819" spans="1:3" x14ac:dyDescent="0.35">
      <c r="A819" s="6" t="str">
        <v>EM295WT</v>
      </c>
      <c r="B819">
        <f>COUNTIF('Truncated Transaction Data'!A819:A20303,A819)</f>
        <v>4</v>
      </c>
      <c r="C819" s="7">
        <f>SUMIF('Truncated Transaction Data'!A819:A20303,A819,'Truncated Transaction Data'!C819:C20303)</f>
        <v>30</v>
      </c>
    </row>
    <row r="820" spans="1:3" x14ac:dyDescent="0.35">
      <c r="A820" s="6" t="str">
        <v>EHC206100</v>
      </c>
      <c r="B820">
        <f>COUNTIF('Truncated Transaction Data'!A820:A20304,A820)</f>
        <v>6</v>
      </c>
      <c r="C820" s="7">
        <f>SUMIF('Truncated Transaction Data'!A820:A20304,A820,'Truncated Transaction Data'!C820:C20304)</f>
        <v>700</v>
      </c>
    </row>
    <row r="821" spans="1:3" x14ac:dyDescent="0.35">
      <c r="A821" s="6" t="str">
        <v>TC3090</v>
      </c>
      <c r="B821">
        <f>COUNTIF('Truncated Transaction Data'!A821:A20305,A821)</f>
        <v>8</v>
      </c>
      <c r="C821" s="7">
        <f>SUMIF('Truncated Transaction Data'!A821:A20305,A821,'Truncated Transaction Data'!C821:C20305)</f>
        <v>17</v>
      </c>
    </row>
    <row r="822" spans="1:3" x14ac:dyDescent="0.35">
      <c r="A822" s="6" t="str">
        <v>TC3212</v>
      </c>
      <c r="B822">
        <f>COUNTIF('Truncated Transaction Data'!A822:A20306,A822)</f>
        <v>6</v>
      </c>
      <c r="C822" s="7">
        <f>SUMIF('Truncated Transaction Data'!A822:A20306,A822,'Truncated Transaction Data'!C822:C20306)</f>
        <v>18</v>
      </c>
    </row>
    <row r="823" spans="1:3" x14ac:dyDescent="0.35">
      <c r="A823" s="6" t="str">
        <v>TC3064</v>
      </c>
      <c r="B823">
        <f>COUNTIF('Truncated Transaction Data'!A823:A20307,A823)</f>
        <v>5</v>
      </c>
      <c r="C823" s="7">
        <f>SUMIF('Truncated Transaction Data'!A823:A20307,A823,'Truncated Transaction Data'!C823:C20307)</f>
        <v>18</v>
      </c>
    </row>
    <row r="824" spans="1:3" x14ac:dyDescent="0.35">
      <c r="A824" s="6" t="str">
        <v>E2689M</v>
      </c>
      <c r="B824">
        <f>COUNTIF('Truncated Transaction Data'!A824:A20308,A824)</f>
        <v>4</v>
      </c>
      <c r="C824" s="7">
        <f>SUMIF('Truncated Transaction Data'!A824:A20308,A824,'Truncated Transaction Data'!C824:C20308)</f>
        <v>400</v>
      </c>
    </row>
    <row r="825" spans="1:3" x14ac:dyDescent="0.35">
      <c r="A825" s="6" t="str">
        <v>PR317</v>
      </c>
      <c r="B825">
        <f>COUNTIF('Truncated Transaction Data'!A825:A20309,A825)</f>
        <v>8</v>
      </c>
      <c r="C825" s="7">
        <f>SUMIF('Truncated Transaction Data'!A825:A20309,A825,'Truncated Transaction Data'!C825:C20309)</f>
        <v>1300</v>
      </c>
    </row>
    <row r="826" spans="1:3" x14ac:dyDescent="0.35">
      <c r="A826" s="6" t="str">
        <v>EPL4</v>
      </c>
      <c r="B826">
        <f>COUNTIF('Truncated Transaction Data'!A826:A20310,A826)</f>
        <v>16</v>
      </c>
      <c r="C826" s="7">
        <f>SUMIF('Truncated Transaction Data'!A826:A20310,A826,'Truncated Transaction Data'!C826:C20310)</f>
        <v>568</v>
      </c>
    </row>
    <row r="827" spans="1:3" x14ac:dyDescent="0.35">
      <c r="A827" s="6" t="str">
        <v>EM77G</v>
      </c>
      <c r="B827">
        <f>COUNTIF('Truncated Transaction Data'!A827:A20311,A827)</f>
        <v>5</v>
      </c>
      <c r="C827" s="7">
        <f>SUMIF('Truncated Transaction Data'!A827:A20311,A827,'Truncated Transaction Data'!C827:C20311)</f>
        <v>6</v>
      </c>
    </row>
    <row r="828" spans="1:3" x14ac:dyDescent="0.35">
      <c r="A828" s="6" t="str">
        <v>EM72</v>
      </c>
      <c r="B828">
        <f>COUNTIF('Truncated Transaction Data'!A828:A20312,A828)</f>
        <v>9</v>
      </c>
      <c r="C828" s="7">
        <f>SUMIF('Truncated Transaction Data'!A828:A20312,A828,'Truncated Transaction Data'!C828:C20312)</f>
        <v>20</v>
      </c>
    </row>
    <row r="829" spans="1:3" x14ac:dyDescent="0.35">
      <c r="A829" s="6" t="str">
        <v>E3447B</v>
      </c>
      <c r="B829">
        <f>COUNTIF('Truncated Transaction Data'!A829:A20313,A829)</f>
        <v>7</v>
      </c>
      <c r="C829" s="7">
        <f>SUMIF('Truncated Transaction Data'!A829:A20313,A829,'Truncated Transaction Data'!C829:C20313)</f>
        <v>68</v>
      </c>
    </row>
    <row r="830" spans="1:3" x14ac:dyDescent="0.35">
      <c r="A830" s="6" t="str">
        <v>E1805B</v>
      </c>
      <c r="B830">
        <f>COUNTIF('Truncated Transaction Data'!A830:A20314,A830)</f>
        <v>20</v>
      </c>
      <c r="C830" s="7">
        <f>SUMIF('Truncated Transaction Data'!A830:A20314,A830,'Truncated Transaction Data'!C830:C20314)</f>
        <v>156</v>
      </c>
    </row>
    <row r="831" spans="1:3" x14ac:dyDescent="0.35">
      <c r="A831" s="6" t="str">
        <v>I1078B+15</v>
      </c>
      <c r="B831">
        <f>COUNTIF('Truncated Transaction Data'!A831:A20315,A831)</f>
        <v>10</v>
      </c>
      <c r="C831" s="7">
        <f>SUMIF('Truncated Transaction Data'!A831:A20315,A831,'Truncated Transaction Data'!C831:C20315)</f>
        <v>54</v>
      </c>
    </row>
    <row r="832" spans="1:3" x14ac:dyDescent="0.35">
      <c r="A832" s="6" t="str">
        <v>E1779B+15</v>
      </c>
      <c r="B832">
        <f>COUNTIF('Truncated Transaction Data'!A832:A20316,A832)</f>
        <v>8</v>
      </c>
      <c r="C832" s="7">
        <f>SUMIF('Truncated Transaction Data'!A832:A20316,A832,'Truncated Transaction Data'!C832:C20316)</f>
        <v>78</v>
      </c>
    </row>
    <row r="833" spans="1:3" x14ac:dyDescent="0.35">
      <c r="A833" s="6" t="str">
        <v>EM68</v>
      </c>
      <c r="B833">
        <f>COUNTIF('Truncated Transaction Data'!A833:A20317,A833)</f>
        <v>10</v>
      </c>
      <c r="C833" s="7">
        <f>SUMIF('Truncated Transaction Data'!A833:A20317,A833,'Truncated Transaction Data'!C833:C20317)</f>
        <v>22</v>
      </c>
    </row>
    <row r="834" spans="1:3" x14ac:dyDescent="0.35">
      <c r="A834" s="6" t="str">
        <v>EM155</v>
      </c>
      <c r="B834">
        <f>COUNTIF('Truncated Transaction Data'!A834:A20318,A834)</f>
        <v>6</v>
      </c>
      <c r="C834" s="7">
        <f>SUMIF('Truncated Transaction Data'!A834:A20318,A834,'Truncated Transaction Data'!C834:C20318)</f>
        <v>29</v>
      </c>
    </row>
    <row r="835" spans="1:3" x14ac:dyDescent="0.35">
      <c r="A835" s="6" t="str">
        <v>PLC41100</v>
      </c>
      <c r="B835">
        <f>COUNTIF('Truncated Transaction Data'!A835:A20319,A835)</f>
        <v>10</v>
      </c>
      <c r="C835" s="7">
        <f>SUMIF('Truncated Transaction Data'!A835:A20319,A835,'Truncated Transaction Data'!C835:C20319)</f>
        <v>2000</v>
      </c>
    </row>
    <row r="836" spans="1:3" x14ac:dyDescent="0.35">
      <c r="A836" s="6" t="str">
        <v>PR604</v>
      </c>
      <c r="B836">
        <f>COUNTIF('Truncated Transaction Data'!A836:A20320,A836)</f>
        <v>4</v>
      </c>
      <c r="C836" s="7">
        <f>SUMIF('Truncated Transaction Data'!A836:A20320,A836,'Truncated Transaction Data'!C836:C20320)</f>
        <v>1600</v>
      </c>
    </row>
    <row r="837" spans="1:3" x14ac:dyDescent="0.35">
      <c r="A837" s="6" t="str">
        <v>E1162P</v>
      </c>
      <c r="B837">
        <f>COUNTIF('Truncated Transaction Data'!A837:A20321,A837)</f>
        <v>4</v>
      </c>
      <c r="C837" s="7">
        <f>SUMIF('Truncated Transaction Data'!A837:A20321,A837,'Truncated Transaction Data'!C837:C20321)</f>
        <v>4</v>
      </c>
    </row>
    <row r="838" spans="1:3" x14ac:dyDescent="0.35">
      <c r="A838" s="6" t="str">
        <v>RDS2920100</v>
      </c>
      <c r="B838">
        <f>COUNTIF('Truncated Transaction Data'!A838:A20322,A838)</f>
        <v>16</v>
      </c>
      <c r="C838" s="7">
        <f>SUMIF('Truncated Transaction Data'!A838:A20322,A838,'Truncated Transaction Data'!C838:C20322)</f>
        <v>13900</v>
      </c>
    </row>
    <row r="839" spans="1:3" x14ac:dyDescent="0.35">
      <c r="A839" s="6" t="str">
        <v>RM1783100</v>
      </c>
      <c r="B839">
        <f>COUNTIF('Truncated Transaction Data'!A839:A20323,A839)</f>
        <v>1</v>
      </c>
      <c r="C839" s="7">
        <f>SUMIF('Truncated Transaction Data'!A839:A20323,A839,'Truncated Transaction Data'!C839:C20323)</f>
        <v>500</v>
      </c>
    </row>
    <row r="840" spans="1:3" x14ac:dyDescent="0.35">
      <c r="A840" s="6" t="str">
        <v>RM1719100</v>
      </c>
      <c r="B840">
        <f>COUNTIF('Truncated Transaction Data'!A840:A20324,A840)</f>
        <v>8</v>
      </c>
      <c r="C840" s="7">
        <f>SUMIF('Truncated Transaction Data'!A840:A20324,A840,'Truncated Transaction Data'!C840:C20324)</f>
        <v>2900</v>
      </c>
    </row>
    <row r="841" spans="1:3" x14ac:dyDescent="0.35">
      <c r="A841" s="6" t="str">
        <v>EHC2317220</v>
      </c>
      <c r="B841">
        <f>COUNTIF('Truncated Transaction Data'!A841:A20325,A841)</f>
        <v>4</v>
      </c>
      <c r="C841" s="7">
        <f>SUMIF('Truncated Transaction Data'!A841:A20325,A841,'Truncated Transaction Data'!C841:C20325)</f>
        <v>9020</v>
      </c>
    </row>
    <row r="842" spans="1:3" x14ac:dyDescent="0.35">
      <c r="A842" s="6" t="str">
        <v>1K500033</v>
      </c>
      <c r="B842">
        <f>COUNTIF('Truncated Transaction Data'!A842:A20326,A842)</f>
        <v>2</v>
      </c>
      <c r="C842" s="7">
        <f>SUMIF('Truncated Transaction Data'!A842:A20326,A842,'Truncated Transaction Data'!C842:C20326)</f>
        <v>10</v>
      </c>
    </row>
    <row r="843" spans="1:3" x14ac:dyDescent="0.35">
      <c r="A843" s="6" t="str">
        <v>6K750200</v>
      </c>
      <c r="B843">
        <f>COUNTIF('Truncated Transaction Data'!A843:A20327,A843)</f>
        <v>1</v>
      </c>
      <c r="C843" s="7">
        <f>SUMIF('Truncated Transaction Data'!A843:A20327,A843,'Truncated Transaction Data'!C843:C20327)</f>
        <v>10</v>
      </c>
    </row>
    <row r="844" spans="1:3" x14ac:dyDescent="0.35">
      <c r="A844" s="6" t="str">
        <v>1K7450</v>
      </c>
      <c r="B844">
        <f>COUNTIF('Truncated Transaction Data'!A844:A20328,A844)</f>
        <v>1</v>
      </c>
      <c r="C844" s="7">
        <f>SUMIF('Truncated Transaction Data'!A844:A20328,A844,'Truncated Transaction Data'!C844:C20328)</f>
        <v>1</v>
      </c>
    </row>
    <row r="845" spans="1:3" x14ac:dyDescent="0.35">
      <c r="A845" s="6" t="str">
        <v>EV800283</v>
      </c>
      <c r="B845">
        <f>COUNTIF('Truncated Transaction Data'!A845:A20329,A845)</f>
        <v>2</v>
      </c>
      <c r="C845" s="7">
        <f>SUMIF('Truncated Transaction Data'!A845:A20329,A845,'Truncated Transaction Data'!C845:C20329)</f>
        <v>25</v>
      </c>
    </row>
    <row r="846" spans="1:3" x14ac:dyDescent="0.35">
      <c r="A846" s="6" t="str">
        <v>4K201335</v>
      </c>
      <c r="B846">
        <f>COUNTIF('Truncated Transaction Data'!A846:A20330,A846)</f>
        <v>1</v>
      </c>
      <c r="C846" s="7">
        <f>SUMIF('Truncated Transaction Data'!A846:A20330,A846,'Truncated Transaction Data'!C846:C20330)</f>
        <v>2</v>
      </c>
    </row>
    <row r="847" spans="1:3" x14ac:dyDescent="0.35">
      <c r="A847" s="6" t="str">
        <v>4K200180</v>
      </c>
      <c r="B847">
        <f>COUNTIF('Truncated Transaction Data'!A847:A20331,A847)</f>
        <v>1</v>
      </c>
      <c r="C847" s="7">
        <f>SUMIF('Truncated Transaction Data'!A847:A20331,A847,'Truncated Transaction Data'!C847:C20331)</f>
        <v>1</v>
      </c>
    </row>
    <row r="848" spans="1:3" x14ac:dyDescent="0.35">
      <c r="A848" s="6" t="str">
        <v>1K8647</v>
      </c>
      <c r="B848">
        <f>COUNTIF('Truncated Transaction Data'!A848:A20332,A848)</f>
        <v>2</v>
      </c>
      <c r="C848" s="7">
        <f>SUMIF('Truncated Transaction Data'!A848:A20332,A848,'Truncated Transaction Data'!C848:C20332)</f>
        <v>20</v>
      </c>
    </row>
    <row r="849" spans="1:3" x14ac:dyDescent="0.35">
      <c r="A849" s="6" t="str">
        <v>1K500286</v>
      </c>
      <c r="B849">
        <f>COUNTIF('Truncated Transaction Data'!A849:A20333,A849)</f>
        <v>2</v>
      </c>
      <c r="C849" s="7">
        <f>SUMIF('Truncated Transaction Data'!A849:A20333,A849,'Truncated Transaction Data'!C849:C20333)</f>
        <v>4</v>
      </c>
    </row>
    <row r="850" spans="1:3" x14ac:dyDescent="0.35">
      <c r="A850" s="6" t="str">
        <v>ES801214</v>
      </c>
      <c r="B850">
        <f>COUNTIF('Truncated Transaction Data'!A850:A20334,A850)</f>
        <v>1</v>
      </c>
      <c r="C850" s="7">
        <f>SUMIF('Truncated Transaction Data'!A850:A20334,A850,'Truncated Transaction Data'!C850:C20334)</f>
        <v>4</v>
      </c>
    </row>
    <row r="851" spans="1:3" x14ac:dyDescent="0.35">
      <c r="A851" s="6" t="str">
        <v>EV800571</v>
      </c>
      <c r="B851">
        <f>COUNTIF('Truncated Transaction Data'!A851:A20335,A851)</f>
        <v>3</v>
      </c>
      <c r="C851" s="7">
        <f>SUMIF('Truncated Transaction Data'!A851:A20335,A851,'Truncated Transaction Data'!C851:C20335)</f>
        <v>45</v>
      </c>
    </row>
    <row r="852" spans="1:3" x14ac:dyDescent="0.35">
      <c r="A852" s="6" t="str">
        <v>6K6700</v>
      </c>
      <c r="B852">
        <f>COUNTIF('Truncated Transaction Data'!A852:A20336,A852)</f>
        <v>1</v>
      </c>
      <c r="C852" s="7">
        <f>SUMIF('Truncated Transaction Data'!A852:A20336,A852,'Truncated Transaction Data'!C852:C20336)</f>
        <v>10</v>
      </c>
    </row>
    <row r="853" spans="1:3" x14ac:dyDescent="0.35">
      <c r="A853" s="6" t="str">
        <v>1K80107</v>
      </c>
      <c r="B853">
        <f>COUNTIF('Truncated Transaction Data'!A853:A20337,A853)</f>
        <v>2</v>
      </c>
      <c r="C853" s="7">
        <f>SUMIF('Truncated Transaction Data'!A853:A20337,A853,'Truncated Transaction Data'!C853:C20337)</f>
        <v>20</v>
      </c>
    </row>
    <row r="854" spans="1:3" x14ac:dyDescent="0.35">
      <c r="A854" s="6" t="str">
        <v>EV317</v>
      </c>
      <c r="B854">
        <f>COUNTIF('Truncated Transaction Data'!A854:A20338,A854)</f>
        <v>3</v>
      </c>
      <c r="C854" s="7">
        <f>SUMIF('Truncated Transaction Data'!A854:A20338,A854,'Truncated Transaction Data'!C854:C20338)</f>
        <v>266</v>
      </c>
    </row>
    <row r="855" spans="1:3" x14ac:dyDescent="0.35">
      <c r="A855" s="6" t="str">
        <v>ES800594</v>
      </c>
      <c r="B855">
        <f>COUNTIF('Truncated Transaction Data'!A855:A20339,A855)</f>
        <v>2</v>
      </c>
      <c r="C855" s="7">
        <f>SUMIF('Truncated Transaction Data'!A855:A20339,A855,'Truncated Transaction Data'!C855:C20339)</f>
        <v>3</v>
      </c>
    </row>
    <row r="856" spans="1:3" x14ac:dyDescent="0.35">
      <c r="A856" s="6" t="str">
        <v>1K80604</v>
      </c>
      <c r="B856">
        <f>COUNTIF('Truncated Transaction Data'!A856:A20340,A856)</f>
        <v>2</v>
      </c>
      <c r="C856" s="7">
        <f>SUMIF('Truncated Transaction Data'!A856:A20340,A856,'Truncated Transaction Data'!C856:C20340)</f>
        <v>8</v>
      </c>
    </row>
    <row r="857" spans="1:3" x14ac:dyDescent="0.35">
      <c r="A857" s="6" t="str">
        <v>ES801215</v>
      </c>
      <c r="B857">
        <f>COUNTIF('Truncated Transaction Data'!A857:A20341,A857)</f>
        <v>1</v>
      </c>
      <c r="C857" s="7">
        <f>SUMIF('Truncated Transaction Data'!A857:A20341,A857,'Truncated Transaction Data'!C857:C20341)</f>
        <v>4</v>
      </c>
    </row>
    <row r="858" spans="1:3" x14ac:dyDescent="0.35">
      <c r="A858" s="6" t="str">
        <v>4K3147</v>
      </c>
      <c r="B858">
        <f>COUNTIF('Truncated Transaction Data'!A858:A20342,A858)</f>
        <v>2</v>
      </c>
      <c r="C858" s="7">
        <f>SUMIF('Truncated Transaction Data'!A858:A20342,A858,'Truncated Transaction Data'!C858:C20342)</f>
        <v>2</v>
      </c>
    </row>
    <row r="859" spans="1:3" x14ac:dyDescent="0.35">
      <c r="A859" s="6" t="str">
        <v>6K750820</v>
      </c>
      <c r="B859">
        <f>COUNTIF('Truncated Transaction Data'!A859:A20343,A859)</f>
        <v>1</v>
      </c>
      <c r="C859" s="7">
        <f>SUMIF('Truncated Transaction Data'!A859:A20343,A859,'Truncated Transaction Data'!C859:C20343)</f>
        <v>1</v>
      </c>
    </row>
    <row r="860" spans="1:3" x14ac:dyDescent="0.35">
      <c r="A860" s="6" t="str">
        <v>EV800576</v>
      </c>
      <c r="B860">
        <f>COUNTIF('Truncated Transaction Data'!A860:A20344,A860)</f>
        <v>1</v>
      </c>
      <c r="C860" s="7">
        <f>SUMIF('Truncated Transaction Data'!A860:A20344,A860,'Truncated Transaction Data'!C860:C20344)</f>
        <v>3</v>
      </c>
    </row>
    <row r="861" spans="1:3" x14ac:dyDescent="0.35">
      <c r="A861" s="6" t="str">
        <v>EV80632</v>
      </c>
      <c r="B861">
        <f>COUNTIF('Truncated Transaction Data'!A861:A20345,A861)</f>
        <v>1</v>
      </c>
      <c r="C861" s="7">
        <f>SUMIF('Truncated Transaction Data'!A861:A20345,A861,'Truncated Transaction Data'!C861:C20345)</f>
        <v>10</v>
      </c>
    </row>
    <row r="862" spans="1:3" x14ac:dyDescent="0.35">
      <c r="A862" s="6" t="str">
        <v>ES800215</v>
      </c>
      <c r="B862">
        <f>COUNTIF('Truncated Transaction Data'!A862:A20346,A862)</f>
        <v>1</v>
      </c>
      <c r="C862" s="7">
        <f>SUMIF('Truncated Transaction Data'!A862:A20346,A862,'Truncated Transaction Data'!C862:C20346)</f>
        <v>1</v>
      </c>
    </row>
    <row r="863" spans="1:3" x14ac:dyDescent="0.35">
      <c r="A863" s="6" t="str">
        <v>1K6663</v>
      </c>
      <c r="B863">
        <f>COUNTIF('Truncated Transaction Data'!A863:A20347,A863)</f>
        <v>2</v>
      </c>
      <c r="C863" s="7">
        <f>SUMIF('Truncated Transaction Data'!A863:A20347,A863,'Truncated Transaction Data'!C863:C20347)</f>
        <v>12</v>
      </c>
    </row>
    <row r="864" spans="1:3" x14ac:dyDescent="0.35">
      <c r="A864" s="6" t="str">
        <v>6K750789</v>
      </c>
      <c r="B864">
        <f>COUNTIF('Truncated Transaction Data'!A864:A20348,A864)</f>
        <v>1</v>
      </c>
      <c r="C864" s="7">
        <f>SUMIF('Truncated Transaction Data'!A864:A20348,A864,'Truncated Transaction Data'!C864:C20348)</f>
        <v>20</v>
      </c>
    </row>
    <row r="865" spans="1:3" x14ac:dyDescent="0.35">
      <c r="A865" s="6" t="str">
        <v>6K750715</v>
      </c>
      <c r="B865">
        <f>COUNTIF('Truncated Transaction Data'!A865:A20349,A865)</f>
        <v>2</v>
      </c>
      <c r="C865" s="7">
        <f>SUMIF('Truncated Transaction Data'!A865:A20349,A865,'Truncated Transaction Data'!C865:C20349)</f>
        <v>13</v>
      </c>
    </row>
    <row r="866" spans="1:3" x14ac:dyDescent="0.35">
      <c r="A866" s="6" t="str">
        <v>6K750714</v>
      </c>
      <c r="B866">
        <f>COUNTIF('Truncated Transaction Data'!A866:A20350,A866)</f>
        <v>2</v>
      </c>
      <c r="C866" s="7">
        <f>SUMIF('Truncated Transaction Data'!A866:A20350,A866,'Truncated Transaction Data'!C866:C20350)</f>
        <v>19</v>
      </c>
    </row>
    <row r="867" spans="1:3" x14ac:dyDescent="0.35">
      <c r="A867" s="6" t="str">
        <v>6K750713</v>
      </c>
      <c r="B867">
        <f>COUNTIF('Truncated Transaction Data'!A867:A20351,A867)</f>
        <v>1</v>
      </c>
      <c r="C867" s="7">
        <f>SUMIF('Truncated Transaction Data'!A867:A20351,A867,'Truncated Transaction Data'!C867:C20351)</f>
        <v>15</v>
      </c>
    </row>
    <row r="868" spans="1:3" x14ac:dyDescent="0.35">
      <c r="A868" s="6" t="str">
        <v>4K200181</v>
      </c>
      <c r="B868">
        <f>COUNTIF('Truncated Transaction Data'!A868:A20352,A868)</f>
        <v>2</v>
      </c>
      <c r="C868" s="7">
        <f>SUMIF('Truncated Transaction Data'!A868:A20352,A868,'Truncated Transaction Data'!C868:C20352)</f>
        <v>5</v>
      </c>
    </row>
    <row r="869" spans="1:3" x14ac:dyDescent="0.35">
      <c r="A869" s="6" t="str">
        <v>6K750052</v>
      </c>
      <c r="B869">
        <f>COUNTIF('Truncated Transaction Data'!A869:A20353,A869)</f>
        <v>2</v>
      </c>
      <c r="C869" s="7">
        <f>SUMIF('Truncated Transaction Data'!A869:A20353,A869,'Truncated Transaction Data'!C869:C20353)</f>
        <v>6</v>
      </c>
    </row>
    <row r="870" spans="1:3" x14ac:dyDescent="0.35">
      <c r="A870" s="6" t="str">
        <v>4K200113</v>
      </c>
      <c r="B870">
        <f>COUNTIF('Truncated Transaction Data'!A870:A20354,A870)</f>
        <v>3</v>
      </c>
      <c r="C870" s="7">
        <f>SUMIF('Truncated Transaction Data'!A870:A20354,A870,'Truncated Transaction Data'!C870:C20354)</f>
        <v>7</v>
      </c>
    </row>
    <row r="871" spans="1:3" x14ac:dyDescent="0.35">
      <c r="A871" s="6" t="str">
        <v>4K200179</v>
      </c>
      <c r="B871">
        <f>COUNTIF('Truncated Transaction Data'!A871:A20355,A871)</f>
        <v>1</v>
      </c>
      <c r="C871" s="7">
        <f>SUMIF('Truncated Transaction Data'!A871:A20355,A871,'Truncated Transaction Data'!C871:C20355)</f>
        <v>1</v>
      </c>
    </row>
    <row r="872" spans="1:3" x14ac:dyDescent="0.35">
      <c r="A872" s="6" t="str">
        <v>1K500060</v>
      </c>
      <c r="B872">
        <f>COUNTIF('Truncated Transaction Data'!A872:A20356,A872)</f>
        <v>1</v>
      </c>
      <c r="C872" s="7">
        <f>SUMIF('Truncated Transaction Data'!A872:A20356,A872,'Truncated Transaction Data'!C872:C20356)</f>
        <v>20</v>
      </c>
    </row>
    <row r="873" spans="1:3" x14ac:dyDescent="0.35">
      <c r="A873" s="6" t="str">
        <v>ES80761</v>
      </c>
      <c r="B873">
        <f>COUNTIF('Truncated Transaction Data'!A873:A20357,A873)</f>
        <v>2</v>
      </c>
      <c r="C873" s="7">
        <f>SUMIF('Truncated Transaction Data'!A873:A20357,A873,'Truncated Transaction Data'!C873:C20357)</f>
        <v>21</v>
      </c>
    </row>
    <row r="874" spans="1:3" x14ac:dyDescent="0.35">
      <c r="A874" s="6" t="str">
        <v>R740M</v>
      </c>
      <c r="B874">
        <f>COUNTIF('Truncated Transaction Data'!A874:A20358,A874)</f>
        <v>20</v>
      </c>
      <c r="C874" s="7">
        <f>SUMIF('Truncated Transaction Data'!A874:A20358,A874,'Truncated Transaction Data'!C874:C20358)</f>
        <v>3400</v>
      </c>
    </row>
    <row r="875" spans="1:3" x14ac:dyDescent="0.35">
      <c r="A875" s="6" t="str">
        <v>PR353</v>
      </c>
      <c r="B875">
        <f>COUNTIF('Truncated Transaction Data'!A875:A20359,A875)</f>
        <v>7</v>
      </c>
      <c r="C875" s="7">
        <f>SUMIF('Truncated Transaction Data'!A875:A20359,A875,'Truncated Transaction Data'!C875:C20359)</f>
        <v>700</v>
      </c>
    </row>
    <row r="876" spans="1:3" x14ac:dyDescent="0.35">
      <c r="A876" s="6" t="str">
        <v>PR15835R16</v>
      </c>
      <c r="B876">
        <f>COUNTIF('Truncated Transaction Data'!A876:A20360,A876)</f>
        <v>1</v>
      </c>
      <c r="C876" s="7">
        <f>SUMIF('Truncated Transaction Data'!A876:A20360,A876,'Truncated Transaction Data'!C876:C20360)</f>
        <v>48</v>
      </c>
    </row>
    <row r="877" spans="1:3" x14ac:dyDescent="0.35">
      <c r="A877" s="6" t="str">
        <v>PR15805R16</v>
      </c>
      <c r="B877">
        <f>COUNTIF('Truncated Transaction Data'!A877:A20361,A877)</f>
        <v>1</v>
      </c>
      <c r="C877" s="7">
        <f>SUMIF('Truncated Transaction Data'!A877:A20361,A877,'Truncated Transaction Data'!C877:C20361)</f>
        <v>48</v>
      </c>
    </row>
    <row r="878" spans="1:3" x14ac:dyDescent="0.35">
      <c r="A878" s="6" t="str">
        <v>KB868CB</v>
      </c>
      <c r="B878">
        <f>COUNTIF('Truncated Transaction Data'!A878:A20362,A878)</f>
        <v>1</v>
      </c>
      <c r="C878" s="7">
        <f>SUMIF('Truncated Transaction Data'!A878:A20362,A878,'Truncated Transaction Data'!C878:C20362)</f>
        <v>1</v>
      </c>
    </row>
    <row r="879" spans="1:3" x14ac:dyDescent="0.35">
      <c r="A879" s="6" t="str">
        <v>VT2000</v>
      </c>
      <c r="B879">
        <f>COUNTIF('Truncated Transaction Data'!A879:A20363,A879)</f>
        <v>4</v>
      </c>
      <c r="C879" s="7">
        <f>SUMIF('Truncated Transaction Data'!A879:A20363,A879,'Truncated Transaction Data'!C879:C20363)</f>
        <v>1342</v>
      </c>
    </row>
    <row r="880" spans="1:3" x14ac:dyDescent="0.35">
      <c r="A880" s="6" t="str">
        <v>HL1817HP</v>
      </c>
      <c r="B880">
        <f>COUNTIF('Truncated Transaction Data'!A880:A20364,A880)</f>
        <v>2</v>
      </c>
      <c r="C880" s="7">
        <f>SUMIF('Truncated Transaction Data'!A880:A20364,A880,'Truncated Transaction Data'!C880:C20364)</f>
        <v>1664</v>
      </c>
    </row>
    <row r="881" spans="1:3" x14ac:dyDescent="0.35">
      <c r="A881" s="6" t="str">
        <v>I5020</v>
      </c>
      <c r="B881">
        <f>COUNTIF('Truncated Transaction Data'!A881:A20365,A881)</f>
        <v>1</v>
      </c>
      <c r="C881" s="7">
        <f>SUMIF('Truncated Transaction Data'!A881:A20365,A881,'Truncated Transaction Data'!C881:C20365)</f>
        <v>40</v>
      </c>
    </row>
    <row r="882" spans="1:3" x14ac:dyDescent="0.35">
      <c r="A882" s="6" t="str">
        <v>1K7392</v>
      </c>
      <c r="B882">
        <f>COUNTIF('Truncated Transaction Data'!A882:A20366,A882)</f>
        <v>1</v>
      </c>
      <c r="C882" s="7">
        <f>SUMIF('Truncated Transaction Data'!A882:A20366,A882,'Truncated Transaction Data'!C882:C20366)</f>
        <v>10</v>
      </c>
    </row>
    <row r="883" spans="1:3" x14ac:dyDescent="0.35">
      <c r="A883" s="6" t="str">
        <v>EV800609</v>
      </c>
      <c r="B883">
        <f>COUNTIF('Truncated Transaction Data'!A883:A20367,A883)</f>
        <v>1</v>
      </c>
      <c r="C883" s="7">
        <f>SUMIF('Truncated Transaction Data'!A883:A20367,A883,'Truncated Transaction Data'!C883:C20367)</f>
        <v>8</v>
      </c>
    </row>
    <row r="884" spans="1:3" x14ac:dyDescent="0.35">
      <c r="A884" s="6" t="str">
        <v>1K500120</v>
      </c>
      <c r="B884">
        <f>COUNTIF('Truncated Transaction Data'!A884:A20368,A884)</f>
        <v>2</v>
      </c>
      <c r="C884" s="7">
        <f>SUMIF('Truncated Transaction Data'!A884:A20368,A884,'Truncated Transaction Data'!C884:C20368)</f>
        <v>6</v>
      </c>
    </row>
    <row r="885" spans="1:3" x14ac:dyDescent="0.35">
      <c r="A885" s="6" t="str">
        <v>1K500285</v>
      </c>
      <c r="B885">
        <f>COUNTIF('Truncated Transaction Data'!A885:A20369,A885)</f>
        <v>1</v>
      </c>
      <c r="C885" s="7">
        <f>SUMIF('Truncated Transaction Data'!A885:A20369,A885,'Truncated Transaction Data'!C885:C20369)</f>
        <v>10</v>
      </c>
    </row>
    <row r="886" spans="1:3" x14ac:dyDescent="0.35">
      <c r="A886" s="6" t="str">
        <v>6K750385</v>
      </c>
      <c r="B886">
        <f>COUNTIF('Truncated Transaction Data'!A886:A20370,A886)</f>
        <v>1</v>
      </c>
      <c r="C886" s="7">
        <f>SUMIF('Truncated Transaction Data'!A886:A20370,A886,'Truncated Transaction Data'!C886:C20370)</f>
        <v>19</v>
      </c>
    </row>
    <row r="887" spans="1:3" x14ac:dyDescent="0.35">
      <c r="A887" s="6" t="str">
        <v>ES800403</v>
      </c>
      <c r="B887">
        <f>COUNTIF('Truncated Transaction Data'!A887:A20371,A887)</f>
        <v>1</v>
      </c>
      <c r="C887" s="7">
        <f>SUMIF('Truncated Transaction Data'!A887:A20371,A887,'Truncated Transaction Data'!C887:C20371)</f>
        <v>1</v>
      </c>
    </row>
    <row r="888" spans="1:3" x14ac:dyDescent="0.35">
      <c r="A888" s="6" t="str">
        <v>ES800973</v>
      </c>
      <c r="B888">
        <f>COUNTIF('Truncated Transaction Data'!A888:A20372,A888)</f>
        <v>1</v>
      </c>
      <c r="C888" s="7">
        <f>SUMIF('Truncated Transaction Data'!A888:A20372,A888,'Truncated Transaction Data'!C888:C20372)</f>
        <v>9</v>
      </c>
    </row>
    <row r="889" spans="1:3" x14ac:dyDescent="0.35">
      <c r="A889" s="6" t="str">
        <v>I5292B</v>
      </c>
      <c r="B889">
        <f>COUNTIF('Truncated Transaction Data'!A889:A20373,A889)</f>
        <v>2</v>
      </c>
      <c r="C889" s="7">
        <f>SUMIF('Truncated Transaction Data'!A889:A20373,A889,'Truncated Transaction Data'!C889:C20373)</f>
        <v>10</v>
      </c>
    </row>
    <row r="890" spans="1:3" x14ac:dyDescent="0.35">
      <c r="A890" s="6" t="str">
        <v>000000005390</v>
      </c>
      <c r="B890">
        <f>COUNTIF('Truncated Transaction Data'!A890:A20374,A890)</f>
        <v>3</v>
      </c>
      <c r="C890" s="7">
        <f>SUMIF('Truncated Transaction Data'!A890:A20374,A890,'Truncated Transaction Data'!C890:C20374)</f>
        <v>3</v>
      </c>
    </row>
    <row r="891" spans="1:3" x14ac:dyDescent="0.35">
      <c r="A891" s="6" t="str">
        <v>PLC18B100</v>
      </c>
      <c r="B891">
        <f>COUNTIF('Truncated Transaction Data'!A891:A20375,A891)</f>
        <v>4</v>
      </c>
      <c r="C891" s="7">
        <f>SUMIF('Truncated Transaction Data'!A891:A20375,A891,'Truncated Transaction Data'!C891:C20375)</f>
        <v>1000</v>
      </c>
    </row>
    <row r="892" spans="1:3" x14ac:dyDescent="0.35">
      <c r="A892" s="6" t="str">
        <v>EM55A</v>
      </c>
      <c r="B892">
        <f>COUNTIF('Truncated Transaction Data'!A892:A20376,A892)</f>
        <v>4</v>
      </c>
      <c r="C892" s="7">
        <f>SUMIF('Truncated Transaction Data'!A892:A20376,A892,'Truncated Transaction Data'!C892:C20376)</f>
        <v>8</v>
      </c>
    </row>
    <row r="893" spans="1:3" x14ac:dyDescent="0.35">
      <c r="A893" s="6" t="str">
        <v>HL2095S</v>
      </c>
      <c r="B893">
        <f>COUNTIF('Truncated Transaction Data'!A893:A20377,A893)</f>
        <v>8</v>
      </c>
      <c r="C893" s="7">
        <f>SUMIF('Truncated Transaction Data'!A893:A20377,A893,'Truncated Transaction Data'!C893:C20377)</f>
        <v>108</v>
      </c>
    </row>
    <row r="894" spans="1:3" x14ac:dyDescent="0.35">
      <c r="A894" s="6" t="str">
        <v>PLC13325</v>
      </c>
      <c r="B894">
        <f>COUNTIF('Truncated Transaction Data'!A894:A20378,A894)</f>
        <v>6</v>
      </c>
      <c r="C894" s="7">
        <f>SUMIF('Truncated Transaction Data'!A894:A20378,A894,'Truncated Transaction Data'!C894:C20378)</f>
        <v>375</v>
      </c>
    </row>
    <row r="895" spans="1:3" x14ac:dyDescent="0.35">
      <c r="A895" s="6" t="str">
        <v>EP117R</v>
      </c>
      <c r="B895">
        <f>COUNTIF('Truncated Transaction Data'!A895:A20379,A895)</f>
        <v>16</v>
      </c>
      <c r="C895" s="7">
        <f>SUMIF('Truncated Transaction Data'!A895:A20379,A895,'Truncated Transaction Data'!C895:C20379)</f>
        <v>20</v>
      </c>
    </row>
    <row r="896" spans="1:3" x14ac:dyDescent="0.35">
      <c r="A896" s="6" t="str">
        <v>EP111R</v>
      </c>
      <c r="B896">
        <f>COUNTIF('Truncated Transaction Data'!A896:A20380,A896)</f>
        <v>16</v>
      </c>
      <c r="C896" s="7">
        <f>SUMIF('Truncated Transaction Data'!A896:A20380,A896,'Truncated Transaction Data'!C896:C20380)</f>
        <v>21</v>
      </c>
    </row>
    <row r="897" spans="1:3" x14ac:dyDescent="0.35">
      <c r="A897" s="6" t="str">
        <v>PLC4125</v>
      </c>
      <c r="B897">
        <f>COUNTIF('Truncated Transaction Data'!A897:A20381,A897)</f>
        <v>3</v>
      </c>
      <c r="C897" s="7">
        <f>SUMIF('Truncated Transaction Data'!A897:A20381,A897,'Truncated Transaction Data'!C897:C20381)</f>
        <v>175</v>
      </c>
    </row>
    <row r="898" spans="1:3" x14ac:dyDescent="0.35">
      <c r="A898" s="6" t="str">
        <v>PLC82B10</v>
      </c>
      <c r="B898">
        <f>COUNTIF('Truncated Transaction Data'!A898:A20382,A898)</f>
        <v>3</v>
      </c>
      <c r="C898" s="7">
        <f>SUMIF('Truncated Transaction Data'!A898:A20382,A898,'Truncated Transaction Data'!C898:C20382)</f>
        <v>90</v>
      </c>
    </row>
    <row r="899" spans="1:3" x14ac:dyDescent="0.35">
      <c r="A899" s="6" t="str">
        <v>EP185R</v>
      </c>
      <c r="B899">
        <f>COUNTIF('Truncated Transaction Data'!A899:A20383,A899)</f>
        <v>18</v>
      </c>
      <c r="C899" s="7">
        <f>SUMIF('Truncated Transaction Data'!A899:A20383,A899,'Truncated Transaction Data'!C899:C20383)</f>
        <v>23</v>
      </c>
    </row>
    <row r="900" spans="1:3" x14ac:dyDescent="0.35">
      <c r="A900" s="6" t="str">
        <v>PP168T25</v>
      </c>
      <c r="B900">
        <f>COUNTIF('Truncated Transaction Data'!A900:A20384,A900)</f>
        <v>1</v>
      </c>
      <c r="C900" s="7">
        <f>SUMIF('Truncated Transaction Data'!A900:A20384,A900,'Truncated Transaction Data'!C900:C20384)</f>
        <v>25</v>
      </c>
    </row>
    <row r="901" spans="1:3" x14ac:dyDescent="0.35">
      <c r="A901" s="6" t="str">
        <v>PP55425</v>
      </c>
      <c r="B901">
        <f>COUNTIF('Truncated Transaction Data'!A901:A20385,A901)</f>
        <v>5</v>
      </c>
      <c r="C901" s="7">
        <f>SUMIF('Truncated Transaction Data'!A901:A20385,A901,'Truncated Transaction Data'!C901:C20385)</f>
        <v>150</v>
      </c>
    </row>
    <row r="902" spans="1:3" x14ac:dyDescent="0.35">
      <c r="A902" s="6" t="str">
        <v>PP56825</v>
      </c>
      <c r="B902">
        <f>COUNTIF('Truncated Transaction Data'!A902:A20386,A902)</f>
        <v>6</v>
      </c>
      <c r="C902" s="7">
        <f>SUMIF('Truncated Transaction Data'!A902:A20386,A902,'Truncated Transaction Data'!C902:C20386)</f>
        <v>150</v>
      </c>
    </row>
    <row r="903" spans="1:3" x14ac:dyDescent="0.35">
      <c r="A903" s="6" t="str">
        <v>EP843R</v>
      </c>
      <c r="B903">
        <f>COUNTIF('Truncated Transaction Data'!A903:A20387,A903)</f>
        <v>8</v>
      </c>
      <c r="C903" s="7">
        <f>SUMIF('Truncated Transaction Data'!A903:A20387,A903,'Truncated Transaction Data'!C903:C20387)</f>
        <v>10</v>
      </c>
    </row>
    <row r="904" spans="1:3" x14ac:dyDescent="0.35">
      <c r="A904" s="6" t="str">
        <v>EP843BR</v>
      </c>
      <c r="B904">
        <f>COUNTIF('Truncated Transaction Data'!A904:A20388,A904)</f>
        <v>21</v>
      </c>
      <c r="C904" s="7">
        <f>SUMIF('Truncated Transaction Data'!A904:A20388,A904,'Truncated Transaction Data'!C904:C20388)</f>
        <v>32</v>
      </c>
    </row>
    <row r="905" spans="1:3" x14ac:dyDescent="0.35">
      <c r="A905" s="6" t="str">
        <v>HPV6</v>
      </c>
      <c r="B905">
        <f>COUNTIF('Truncated Transaction Data'!A905:A20389,A905)</f>
        <v>17</v>
      </c>
      <c r="C905" s="7">
        <f>SUMIF('Truncated Transaction Data'!A905:A20389,A905,'Truncated Transaction Data'!C905:C20389)</f>
        <v>264</v>
      </c>
    </row>
    <row r="906" spans="1:3" x14ac:dyDescent="0.35">
      <c r="A906" s="6" t="str">
        <v>VT1892S</v>
      </c>
      <c r="B906">
        <f>COUNTIF('Truncated Transaction Data'!A906:A20390,A906)</f>
        <v>8</v>
      </c>
      <c r="C906" s="7">
        <f>SUMIF('Truncated Transaction Data'!A906:A20390,A906,'Truncated Transaction Data'!C906:C20390)</f>
        <v>116</v>
      </c>
    </row>
    <row r="907" spans="1:3" x14ac:dyDescent="0.35">
      <c r="A907" s="6" t="str">
        <v>R9123</v>
      </c>
      <c r="B907">
        <f>COUNTIF('Truncated Transaction Data'!A907:A20391,A907)</f>
        <v>26</v>
      </c>
      <c r="C907" s="7">
        <f>SUMIF('Truncated Transaction Data'!A907:A20391,A907,'Truncated Transaction Data'!C907:C20391)</f>
        <v>694</v>
      </c>
    </row>
    <row r="908" spans="1:3" x14ac:dyDescent="0.35">
      <c r="A908" s="6" t="str">
        <v>556896S</v>
      </c>
      <c r="B908">
        <f>COUNTIF('Truncated Transaction Data'!A908:A20392,A908)</f>
        <v>2</v>
      </c>
      <c r="C908" s="7">
        <f>SUMIF('Truncated Transaction Data'!A908:A20392,A908,'Truncated Transaction Data'!C908:C20392)</f>
        <v>16</v>
      </c>
    </row>
    <row r="909" spans="1:3" x14ac:dyDescent="0.35">
      <c r="A909" s="6" t="str">
        <v>54416S</v>
      </c>
      <c r="B909">
        <f>COUNTIF('Truncated Transaction Data'!A909:A20393,A909)</f>
        <v>1</v>
      </c>
      <c r="C909" s="7">
        <f>SUMIF('Truncated Transaction Data'!A909:A20393,A909,'Truncated Transaction Data'!C909:C20393)</f>
        <v>4</v>
      </c>
    </row>
    <row r="910" spans="1:3" x14ac:dyDescent="0.35">
      <c r="A910" s="6" t="str">
        <v>5960S</v>
      </c>
      <c r="B910">
        <f>COUNTIF('Truncated Transaction Data'!A910:A20394,A910)</f>
        <v>2</v>
      </c>
      <c r="C910" s="7">
        <f>SUMIF('Truncated Transaction Data'!A910:A20394,A910,'Truncated Transaction Data'!C910:C20394)</f>
        <v>12</v>
      </c>
    </row>
    <row r="911" spans="1:3" x14ac:dyDescent="0.35">
      <c r="A911" s="6" t="str">
        <v>RM17418</v>
      </c>
      <c r="B911">
        <f>COUNTIF('Truncated Transaction Data'!A911:A20395,A911)</f>
        <v>1</v>
      </c>
      <c r="C911" s="7">
        <f>SUMIF('Truncated Transaction Data'!A911:A20395,A911,'Truncated Transaction Data'!C911:C20395)</f>
        <v>8</v>
      </c>
    </row>
    <row r="912" spans="1:3" x14ac:dyDescent="0.35">
      <c r="A912" s="6" t="str">
        <v>70650S</v>
      </c>
      <c r="B912">
        <f>COUNTIF('Truncated Transaction Data'!A912:A20396,A912)</f>
        <v>2</v>
      </c>
      <c r="C912" s="7">
        <f>SUMIF('Truncated Transaction Data'!A912:A20396,A912,'Truncated Transaction Data'!C912:C20396)</f>
        <v>8</v>
      </c>
    </row>
    <row r="913" spans="1:3" x14ac:dyDescent="0.35">
      <c r="A913" s="6" t="str">
        <v>70648S</v>
      </c>
      <c r="B913">
        <f>COUNTIF('Truncated Transaction Data'!A913:A20397,A913)</f>
        <v>1</v>
      </c>
      <c r="C913" s="7">
        <f>SUMIF('Truncated Transaction Data'!A913:A20397,A913,'Truncated Transaction Data'!C913:C20397)</f>
        <v>8</v>
      </c>
    </row>
    <row r="914" spans="1:3" x14ac:dyDescent="0.35">
      <c r="A914" s="6" t="str">
        <v>70659S</v>
      </c>
      <c r="B914">
        <f>COUNTIF('Truncated Transaction Data'!A914:A20398,A914)</f>
        <v>2</v>
      </c>
      <c r="C914" s="7">
        <f>SUMIF('Truncated Transaction Data'!A914:A20398,A914,'Truncated Transaction Data'!C914:C20398)</f>
        <v>12</v>
      </c>
    </row>
    <row r="915" spans="1:3" x14ac:dyDescent="0.35">
      <c r="A915" s="6" t="str">
        <v>30015S</v>
      </c>
      <c r="B915">
        <f>COUNTIF('Truncated Transaction Data'!A915:A20399,A915)</f>
        <v>12</v>
      </c>
      <c r="C915" s="7">
        <f>SUMIF('Truncated Transaction Data'!A915:A20399,A915,'Truncated Transaction Data'!C915:C20399)</f>
        <v>108</v>
      </c>
    </row>
    <row r="916" spans="1:3" x14ac:dyDescent="0.35">
      <c r="A916" s="6" t="str">
        <v>30537S</v>
      </c>
      <c r="B916">
        <f>COUNTIF('Truncated Transaction Data'!A916:A20400,A916)</f>
        <v>2</v>
      </c>
      <c r="C916" s="7">
        <f>SUMIF('Truncated Transaction Data'!A916:A20400,A916,'Truncated Transaction Data'!C916:C20400)</f>
        <v>16</v>
      </c>
    </row>
    <row r="917" spans="1:3" x14ac:dyDescent="0.35">
      <c r="A917" s="6" t="str">
        <v>R906</v>
      </c>
      <c r="B917">
        <f>COUNTIF('Truncated Transaction Data'!A917:A20401,A917)</f>
        <v>13</v>
      </c>
      <c r="C917" s="7">
        <f>SUMIF('Truncated Transaction Data'!A917:A20401,A917,'Truncated Transaction Data'!C917:C20401)</f>
        <v>162</v>
      </c>
    </row>
    <row r="918" spans="1:3" x14ac:dyDescent="0.35">
      <c r="A918" s="6" t="str">
        <v>RV3668S</v>
      </c>
      <c r="B918">
        <f>COUNTIF('Truncated Transaction Data'!A918:A20402,A918)</f>
        <v>2</v>
      </c>
      <c r="C918" s="7">
        <f>SUMIF('Truncated Transaction Data'!A918:A20402,A918,'Truncated Transaction Data'!C918:C20402)</f>
        <v>32</v>
      </c>
    </row>
    <row r="919" spans="1:3" x14ac:dyDescent="0.35">
      <c r="A919" s="6" t="str">
        <v>RV3514S</v>
      </c>
      <c r="B919">
        <f>COUNTIF('Truncated Transaction Data'!A919:A20403,A919)</f>
        <v>6</v>
      </c>
      <c r="C919" s="7">
        <f>SUMIF('Truncated Transaction Data'!A919:A20403,A919,'Truncated Transaction Data'!C919:C20403)</f>
        <v>44</v>
      </c>
    </row>
    <row r="920" spans="1:3" x14ac:dyDescent="0.35">
      <c r="A920" s="6" t="str">
        <v>RV1041XS</v>
      </c>
      <c r="B920">
        <f>COUNTIF('Truncated Transaction Data'!A920:A20404,A920)</f>
        <v>1</v>
      </c>
      <c r="C920" s="7">
        <f>SUMIF('Truncated Transaction Data'!A920:A20404,A920,'Truncated Transaction Data'!C920:C20404)</f>
        <v>16</v>
      </c>
    </row>
    <row r="921" spans="1:3" x14ac:dyDescent="0.35">
      <c r="A921" s="6" t="str">
        <v>RV887XS</v>
      </c>
      <c r="B921">
        <f>COUNTIF('Truncated Transaction Data'!A921:A20405,A921)</f>
        <v>8</v>
      </c>
      <c r="C921" s="7">
        <f>SUMIF('Truncated Transaction Data'!A921:A20405,A921,'Truncated Transaction Data'!C921:C20405)</f>
        <v>104</v>
      </c>
    </row>
    <row r="922" spans="1:3" x14ac:dyDescent="0.35">
      <c r="A922" s="6" t="str">
        <v>RV902S</v>
      </c>
      <c r="B922">
        <f>COUNTIF('Truncated Transaction Data'!A922:A20406,A922)</f>
        <v>2</v>
      </c>
      <c r="C922" s="7">
        <f>SUMIF('Truncated Transaction Data'!A922:A20406,A922,'Truncated Transaction Data'!C922:C20406)</f>
        <v>24</v>
      </c>
    </row>
    <row r="923" spans="1:3" x14ac:dyDescent="0.35">
      <c r="A923" s="6" t="str">
        <v>RV558S</v>
      </c>
      <c r="B923">
        <f>COUNTIF('Truncated Transaction Data'!A923:A20407,A923)</f>
        <v>11</v>
      </c>
      <c r="C923" s="7">
        <f>SUMIF('Truncated Transaction Data'!A923:A20407,A923,'Truncated Transaction Data'!C923:C20407)</f>
        <v>108</v>
      </c>
    </row>
    <row r="924" spans="1:3" x14ac:dyDescent="0.35">
      <c r="A924" s="6" t="str">
        <v>35141S</v>
      </c>
      <c r="B924">
        <f>COUNTIF('Truncated Transaction Data'!A924:A20408,A924)</f>
        <v>9</v>
      </c>
      <c r="C924" s="7">
        <f>SUMIF('Truncated Transaction Data'!A924:A20408,A924,'Truncated Transaction Data'!C924:C20408)</f>
        <v>36</v>
      </c>
    </row>
    <row r="925" spans="1:3" x14ac:dyDescent="0.35">
      <c r="A925" s="6" t="str">
        <v>30690S</v>
      </c>
      <c r="B925">
        <f>COUNTIF('Truncated Transaction Data'!A925:A20409,A925)</f>
        <v>4</v>
      </c>
      <c r="C925" s="7">
        <f>SUMIF('Truncated Transaction Data'!A925:A20409,A925,'Truncated Transaction Data'!C925:C20409)</f>
        <v>28</v>
      </c>
    </row>
    <row r="926" spans="1:3" x14ac:dyDescent="0.35">
      <c r="A926" s="6" t="str">
        <v>58701S</v>
      </c>
      <c r="B926">
        <f>COUNTIF('Truncated Transaction Data'!A926:A20410,A926)</f>
        <v>5</v>
      </c>
      <c r="C926" s="7">
        <f>SUMIF('Truncated Transaction Data'!A926:A20410,A926,'Truncated Transaction Data'!C926:C20410)</f>
        <v>40</v>
      </c>
    </row>
    <row r="927" spans="1:3" x14ac:dyDescent="0.35">
      <c r="A927" s="6" t="str">
        <v>58716S</v>
      </c>
      <c r="B927">
        <f>COUNTIF('Truncated Transaction Data'!A927:A20411,A927)</f>
        <v>6</v>
      </c>
      <c r="C927" s="7">
        <f>SUMIF('Truncated Transaction Data'!A927:A20411,A927,'Truncated Transaction Data'!C927:C20411)</f>
        <v>44</v>
      </c>
    </row>
    <row r="928" spans="1:3" x14ac:dyDescent="0.35">
      <c r="A928" s="6" t="str">
        <v>57308GS</v>
      </c>
      <c r="B928">
        <f>COUNTIF('Truncated Transaction Data'!A928:A20412,A928)</f>
        <v>4</v>
      </c>
      <c r="C928" s="7">
        <f>SUMIF('Truncated Transaction Data'!A928:A20412,A928,'Truncated Transaction Data'!C928:C20412)</f>
        <v>88</v>
      </c>
    </row>
    <row r="929" spans="1:3" x14ac:dyDescent="0.35">
      <c r="A929" s="6" t="str">
        <v>58702S</v>
      </c>
      <c r="B929">
        <f>COUNTIF('Truncated Transaction Data'!A929:A20413,A929)</f>
        <v>1</v>
      </c>
      <c r="C929" s="7">
        <f>SUMIF('Truncated Transaction Data'!A929:A20413,A929,'Truncated Transaction Data'!C929:C20413)</f>
        <v>8</v>
      </c>
    </row>
    <row r="930" spans="1:3" x14ac:dyDescent="0.35">
      <c r="A930" s="6" t="str">
        <v>5920S</v>
      </c>
      <c r="B930">
        <f>COUNTIF('Truncated Transaction Data'!A930:A20414,A930)</f>
        <v>1</v>
      </c>
      <c r="C930" s="7">
        <f>SUMIF('Truncated Transaction Data'!A930:A20414,A930,'Truncated Transaction Data'!C930:C20414)</f>
        <v>8</v>
      </c>
    </row>
    <row r="931" spans="1:3" x14ac:dyDescent="0.35">
      <c r="A931" s="6" t="str">
        <v>53055S</v>
      </c>
      <c r="B931">
        <f>COUNTIF('Truncated Transaction Data'!A931:A20415,A931)</f>
        <v>9</v>
      </c>
      <c r="C931" s="7">
        <f>SUMIF('Truncated Transaction Data'!A931:A20415,A931,'Truncated Transaction Data'!C931:C20415)</f>
        <v>168</v>
      </c>
    </row>
    <row r="932" spans="1:3" x14ac:dyDescent="0.35">
      <c r="A932" s="6" t="str">
        <v>PR80S</v>
      </c>
      <c r="B932">
        <f>COUNTIF('Truncated Transaction Data'!A932:A20416,A932)</f>
        <v>4</v>
      </c>
      <c r="C932" s="7">
        <f>SUMIF('Truncated Transaction Data'!A932:A20416,A932,'Truncated Transaction Data'!C932:C20416)</f>
        <v>24</v>
      </c>
    </row>
    <row r="933" spans="1:3" x14ac:dyDescent="0.35">
      <c r="A933" s="6" t="str">
        <v>PR15730S</v>
      </c>
      <c r="B933">
        <f>COUNTIF('Truncated Transaction Data'!A933:A20417,A933)</f>
        <v>11</v>
      </c>
      <c r="C933" s="7">
        <f>SUMIF('Truncated Transaction Data'!A933:A20417,A933,'Truncated Transaction Data'!C933:C20417)</f>
        <v>188</v>
      </c>
    </row>
    <row r="934" spans="1:3" x14ac:dyDescent="0.35">
      <c r="A934" s="6" t="str">
        <v>PR15725S</v>
      </c>
      <c r="B934">
        <f>COUNTIF('Truncated Transaction Data'!A934:A20418,A934)</f>
        <v>7</v>
      </c>
      <c r="C934" s="7">
        <f>SUMIF('Truncated Transaction Data'!A934:A20418,A934,'Truncated Transaction Data'!C934:C20418)</f>
        <v>92</v>
      </c>
    </row>
    <row r="935" spans="1:3" x14ac:dyDescent="0.35">
      <c r="A935" s="6" t="str">
        <v>I5270B</v>
      </c>
      <c r="B935">
        <f>COUNTIF('Truncated Transaction Data'!A935:A20419,A935)</f>
        <v>7</v>
      </c>
      <c r="C935" s="7">
        <f>SUMIF('Truncated Transaction Data'!A935:A20419,A935,'Truncated Transaction Data'!C935:C20419)</f>
        <v>26</v>
      </c>
    </row>
    <row r="936" spans="1:3" x14ac:dyDescent="0.35">
      <c r="A936" s="6" t="str">
        <v>E5249B</v>
      </c>
      <c r="B936">
        <f>COUNTIF('Truncated Transaction Data'!A936:A20420,A936)</f>
        <v>5</v>
      </c>
      <c r="C936" s="7">
        <f>SUMIF('Truncated Transaction Data'!A936:A20420,A936,'Truncated Transaction Data'!C936:C20420)</f>
        <v>20</v>
      </c>
    </row>
    <row r="937" spans="1:3" x14ac:dyDescent="0.35">
      <c r="A937" s="6" t="str">
        <v>I5084B</v>
      </c>
      <c r="B937">
        <f>COUNTIF('Truncated Transaction Data'!A937:A20421,A937)</f>
        <v>8</v>
      </c>
      <c r="C937" s="7">
        <f>SUMIF('Truncated Transaction Data'!A937:A20421,A937,'Truncated Transaction Data'!C937:C20421)</f>
        <v>50</v>
      </c>
    </row>
    <row r="938" spans="1:3" x14ac:dyDescent="0.35">
      <c r="A938" s="6" t="str">
        <v>E1763B</v>
      </c>
      <c r="B938">
        <f>COUNTIF('Truncated Transaction Data'!A938:A20422,A938)</f>
        <v>7</v>
      </c>
      <c r="C938" s="7">
        <f>SUMIF('Truncated Transaction Data'!A938:A20422,A938,'Truncated Transaction Data'!C938:C20422)</f>
        <v>26</v>
      </c>
    </row>
    <row r="939" spans="1:3" x14ac:dyDescent="0.35">
      <c r="A939" s="6" t="str">
        <v>I3438B</v>
      </c>
      <c r="B939">
        <f>COUNTIF('Truncated Transaction Data'!A939:A20423,A939)</f>
        <v>10</v>
      </c>
      <c r="C939" s="7">
        <f>SUMIF('Truncated Transaction Data'!A939:A20423,A939,'Truncated Transaction Data'!C939:C20423)</f>
        <v>42</v>
      </c>
    </row>
    <row r="940" spans="1:3" x14ac:dyDescent="0.35">
      <c r="A940" s="6" t="str">
        <v>I3408B</v>
      </c>
      <c r="B940">
        <f>COUNTIF('Truncated Transaction Data'!A940:A20424,A940)</f>
        <v>11</v>
      </c>
      <c r="C940" s="7">
        <f>SUMIF('Truncated Transaction Data'!A940:A20424,A940,'Truncated Transaction Data'!C940:C20424)</f>
        <v>94</v>
      </c>
    </row>
    <row r="941" spans="1:3" x14ac:dyDescent="0.35">
      <c r="A941" s="6" t="str">
        <v>I1762B</v>
      </c>
      <c r="B941">
        <f>COUNTIF('Truncated Transaction Data'!A941:A20425,A941)</f>
        <v>5</v>
      </c>
      <c r="C941" s="7">
        <f>SUMIF('Truncated Transaction Data'!A941:A20425,A941,'Truncated Transaction Data'!C941:C20425)</f>
        <v>22</v>
      </c>
    </row>
    <row r="942" spans="1:3" x14ac:dyDescent="0.35">
      <c r="A942" s="6" t="str">
        <v>I5306B</v>
      </c>
      <c r="B942">
        <f>COUNTIF('Truncated Transaction Data'!A942:A20426,A942)</f>
        <v>8</v>
      </c>
      <c r="C942" s="7">
        <f>SUMIF('Truncated Transaction Data'!A942:A20426,A942,'Truncated Transaction Data'!C942:C20426)</f>
        <v>66</v>
      </c>
    </row>
    <row r="943" spans="1:3" x14ac:dyDescent="0.35">
      <c r="A943" s="6" t="str">
        <v>EX2029B</v>
      </c>
      <c r="B943">
        <f>COUNTIF('Truncated Transaction Data'!A943:A20427,A943)</f>
        <v>3</v>
      </c>
      <c r="C943" s="7">
        <f>SUMIF('Truncated Transaction Data'!A943:A20427,A943,'Truncated Transaction Data'!C943:C20427)</f>
        <v>16</v>
      </c>
    </row>
    <row r="944" spans="1:3" x14ac:dyDescent="0.35">
      <c r="A944" s="6" t="str">
        <v>E1835B</v>
      </c>
      <c r="B944">
        <f>COUNTIF('Truncated Transaction Data'!A944:A20428,A944)</f>
        <v>4</v>
      </c>
      <c r="C944" s="7">
        <f>SUMIF('Truncated Transaction Data'!A944:A20428,A944,'Truncated Transaction Data'!C944:C20428)</f>
        <v>14</v>
      </c>
    </row>
    <row r="945" spans="1:3" x14ac:dyDescent="0.35">
      <c r="A945" s="6" t="str">
        <v>E5085B</v>
      </c>
      <c r="B945">
        <f>COUNTIF('Truncated Transaction Data'!A945:A20429,A945)</f>
        <v>8</v>
      </c>
      <c r="C945" s="7">
        <f>SUMIF('Truncated Transaction Data'!A945:A20429,A945,'Truncated Transaction Data'!C945:C20429)</f>
        <v>40</v>
      </c>
    </row>
    <row r="946" spans="1:3" x14ac:dyDescent="0.35">
      <c r="A946" s="6" t="str">
        <v>I3442B</v>
      </c>
      <c r="B946">
        <f>COUNTIF('Truncated Transaction Data'!A946:A20430,A946)</f>
        <v>10</v>
      </c>
      <c r="C946" s="7">
        <f>SUMIF('Truncated Transaction Data'!A946:A20430,A946,'Truncated Transaction Data'!C946:C20430)</f>
        <v>54</v>
      </c>
    </row>
    <row r="947" spans="1:3" x14ac:dyDescent="0.35">
      <c r="A947" s="6" t="str">
        <v>I2388B</v>
      </c>
      <c r="B947">
        <f>COUNTIF('Truncated Transaction Data'!A947:A20431,A947)</f>
        <v>9</v>
      </c>
      <c r="C947" s="7">
        <f>SUMIF('Truncated Transaction Data'!A947:A20431,A947,'Truncated Transaction Data'!C947:C20431)</f>
        <v>32</v>
      </c>
    </row>
    <row r="948" spans="1:3" x14ac:dyDescent="0.35">
      <c r="A948" s="6" t="str">
        <v>E3431B</v>
      </c>
      <c r="B948">
        <f>COUNTIF('Truncated Transaction Data'!A948:A20432,A948)</f>
        <v>19</v>
      </c>
      <c r="C948" s="7">
        <f>SUMIF('Truncated Transaction Data'!A948:A20432,A948,'Truncated Transaction Data'!C948:C20432)</f>
        <v>70</v>
      </c>
    </row>
    <row r="949" spans="1:3" x14ac:dyDescent="0.35">
      <c r="A949" s="6" t="str">
        <v>I2114B</v>
      </c>
      <c r="B949">
        <f>COUNTIF('Truncated Transaction Data'!A949:A20433,A949)</f>
        <v>3</v>
      </c>
      <c r="C949" s="7">
        <f>SUMIF('Truncated Transaction Data'!A949:A20433,A949,'Truncated Transaction Data'!C949:C20433)</f>
        <v>14</v>
      </c>
    </row>
    <row r="950" spans="1:3" x14ac:dyDescent="0.35">
      <c r="A950" s="6" t="str">
        <v>I3452B</v>
      </c>
      <c r="B950">
        <f>COUNTIF('Truncated Transaction Data'!A950:A20434,A950)</f>
        <v>17</v>
      </c>
      <c r="C950" s="7">
        <f>SUMIF('Truncated Transaction Data'!A950:A20434,A950,'Truncated Transaction Data'!C950:C20434)</f>
        <v>142</v>
      </c>
    </row>
    <row r="951" spans="1:3" x14ac:dyDescent="0.35">
      <c r="A951" s="6" t="str">
        <v>I1924B</v>
      </c>
      <c r="B951">
        <f>COUNTIF('Truncated Transaction Data'!A951:A20435,A951)</f>
        <v>20</v>
      </c>
      <c r="C951" s="7">
        <f>SUMIF('Truncated Transaction Data'!A951:A20435,A951,'Truncated Transaction Data'!C951:C20435)</f>
        <v>182</v>
      </c>
    </row>
    <row r="952" spans="1:3" x14ac:dyDescent="0.35">
      <c r="A952" s="6" t="str">
        <v>I1732B</v>
      </c>
      <c r="B952">
        <f>COUNTIF('Truncated Transaction Data'!A952:A20436,A952)</f>
        <v>13</v>
      </c>
      <c r="C952" s="7">
        <f>SUMIF('Truncated Transaction Data'!A952:A20436,A952,'Truncated Transaction Data'!C952:C20436)</f>
        <v>74</v>
      </c>
    </row>
    <row r="953" spans="1:3" x14ac:dyDescent="0.35">
      <c r="A953" s="6" t="str">
        <v>E2283B</v>
      </c>
      <c r="B953">
        <f>COUNTIF('Truncated Transaction Data'!A953:A20437,A953)</f>
        <v>3</v>
      </c>
      <c r="C953" s="7">
        <f>SUMIF('Truncated Transaction Data'!A953:A20437,A953,'Truncated Transaction Data'!C953:C20437)</f>
        <v>10</v>
      </c>
    </row>
    <row r="954" spans="1:3" x14ac:dyDescent="0.35">
      <c r="A954" s="6" t="str">
        <v>I1316B</v>
      </c>
      <c r="B954">
        <f>COUNTIF('Truncated Transaction Data'!A954:A20438,A954)</f>
        <v>21</v>
      </c>
      <c r="C954" s="7">
        <f>SUMIF('Truncated Transaction Data'!A954:A20438,A954,'Truncated Transaction Data'!C954:C20438)</f>
        <v>198</v>
      </c>
    </row>
    <row r="955" spans="1:3" x14ac:dyDescent="0.35">
      <c r="A955" s="6" t="str">
        <v>E1923B+15</v>
      </c>
      <c r="B955">
        <f>COUNTIF('Truncated Transaction Data'!A955:A20439,A955)</f>
        <v>4</v>
      </c>
      <c r="C955" s="7">
        <f>SUMIF('Truncated Transaction Data'!A955:A20439,A955,'Truncated Transaction Data'!C955:C20439)</f>
        <v>32</v>
      </c>
    </row>
    <row r="956" spans="1:3" x14ac:dyDescent="0.35">
      <c r="A956" s="6" t="str">
        <v>E5171B</v>
      </c>
      <c r="B956">
        <f>COUNTIF('Truncated Transaction Data'!A956:A20440,A956)</f>
        <v>2</v>
      </c>
      <c r="C956" s="7">
        <f>SUMIF('Truncated Transaction Data'!A956:A20440,A956,'Truncated Transaction Data'!C956:C20440)</f>
        <v>6</v>
      </c>
    </row>
    <row r="957" spans="1:3" x14ac:dyDescent="0.35">
      <c r="A957" s="6" t="str">
        <v>E2421B</v>
      </c>
      <c r="B957">
        <f>COUNTIF('Truncated Transaction Data'!A957:A20441,A957)</f>
        <v>5</v>
      </c>
      <c r="C957" s="7">
        <f>SUMIF('Truncated Transaction Data'!A957:A20441,A957,'Truncated Transaction Data'!C957:C20441)</f>
        <v>22</v>
      </c>
    </row>
    <row r="958" spans="1:3" x14ac:dyDescent="0.35">
      <c r="A958" s="6" t="str">
        <v>I1670B</v>
      </c>
      <c r="B958">
        <f>COUNTIF('Truncated Transaction Data'!A958:A20442,A958)</f>
        <v>21</v>
      </c>
      <c r="C958" s="7">
        <f>SUMIF('Truncated Transaction Data'!A958:A20442,A958,'Truncated Transaction Data'!C958:C20442)</f>
        <v>138</v>
      </c>
    </row>
    <row r="959" spans="1:3" x14ac:dyDescent="0.35">
      <c r="A959" s="6" t="str">
        <v>I1830B</v>
      </c>
      <c r="B959">
        <f>COUNTIF('Truncated Transaction Data'!A959:A20443,A959)</f>
        <v>13</v>
      </c>
      <c r="C959" s="7">
        <f>SUMIF('Truncated Transaction Data'!A959:A20443,A959,'Truncated Transaction Data'!C959:C20443)</f>
        <v>84</v>
      </c>
    </row>
    <row r="960" spans="1:3" x14ac:dyDescent="0.35">
      <c r="A960" s="6" t="str">
        <v>E1735B</v>
      </c>
      <c r="B960">
        <f>COUNTIF('Truncated Transaction Data'!A960:A20444,A960)</f>
        <v>5</v>
      </c>
      <c r="C960" s="7">
        <f>SUMIF('Truncated Transaction Data'!A960:A20444,A960,'Truncated Transaction Data'!C960:C20444)</f>
        <v>18</v>
      </c>
    </row>
    <row r="961" spans="1:3" x14ac:dyDescent="0.35">
      <c r="A961" s="6" t="str">
        <v>00230EA2</v>
      </c>
      <c r="B961">
        <f>COUNTIF('Truncated Transaction Data'!A961:A20445,A961)</f>
        <v>1</v>
      </c>
      <c r="C961" s="7">
        <f>SUMIF('Truncated Transaction Data'!A961:A20445,A961,'Truncated Transaction Data'!C961:C20445)</f>
        <v>2</v>
      </c>
    </row>
    <row r="962" spans="1:3" x14ac:dyDescent="0.35">
      <c r="A962" s="6" t="str">
        <v>00485EA2</v>
      </c>
      <c r="B962">
        <f>COUNTIF('Truncated Transaction Data'!A962:A20446,A962)</f>
        <v>1</v>
      </c>
      <c r="C962" s="7">
        <f>SUMIF('Truncated Transaction Data'!A962:A20446,A962,'Truncated Transaction Data'!C962:C20446)</f>
        <v>2</v>
      </c>
    </row>
    <row r="963" spans="1:3" x14ac:dyDescent="0.35">
      <c r="A963" s="6" t="str">
        <v>PR318S</v>
      </c>
      <c r="B963">
        <f>COUNTIF('Truncated Transaction Data'!A963:A20447,A963)</f>
        <v>12</v>
      </c>
      <c r="C963" s="7">
        <f>SUMIF('Truncated Transaction Data'!A963:A20447,A963,'Truncated Transaction Data'!C963:C20447)</f>
        <v>180</v>
      </c>
    </row>
    <row r="964" spans="1:3" x14ac:dyDescent="0.35">
      <c r="A964" s="6" t="str">
        <v>01695SEA2</v>
      </c>
      <c r="B964">
        <f>COUNTIF('Truncated Transaction Data'!A964:A20448,A964)</f>
        <v>7</v>
      </c>
      <c r="C964" s="7">
        <f>SUMIF('Truncated Transaction Data'!A964:A20448,A964,'Truncated Transaction Data'!C964:C20448)</f>
        <v>22</v>
      </c>
    </row>
    <row r="965" spans="1:3" x14ac:dyDescent="0.35">
      <c r="A965" s="6" t="str">
        <v>PR378S</v>
      </c>
      <c r="B965">
        <f>COUNTIF('Truncated Transaction Data'!A965:A20449,A965)</f>
        <v>15</v>
      </c>
      <c r="C965" s="7">
        <f>SUMIF('Truncated Transaction Data'!A965:A20449,A965,'Truncated Transaction Data'!C965:C20449)</f>
        <v>192</v>
      </c>
    </row>
    <row r="966" spans="1:3" x14ac:dyDescent="0.35">
      <c r="A966" s="6" t="str">
        <v>HPV34</v>
      </c>
      <c r="B966">
        <f>COUNTIF('Truncated Transaction Data'!A966:A20450,A966)</f>
        <v>54</v>
      </c>
      <c r="C966" s="7">
        <f>SUMIF('Truncated Transaction Data'!A966:A20450,A966,'Truncated Transaction Data'!C966:C20450)</f>
        <v>936</v>
      </c>
    </row>
    <row r="967" spans="1:3" x14ac:dyDescent="0.35">
      <c r="A967" s="6" t="str">
        <v>HPV35</v>
      </c>
      <c r="B967">
        <f>COUNTIF('Truncated Transaction Data'!A967:A20451,A967)</f>
        <v>51</v>
      </c>
      <c r="C967" s="7">
        <f>SUMIF('Truncated Transaction Data'!A967:A20451,A967,'Truncated Transaction Data'!C967:C20451)</f>
        <v>872</v>
      </c>
    </row>
    <row r="968" spans="1:3" x14ac:dyDescent="0.35">
      <c r="A968" s="6" t="str">
        <v>I2198B</v>
      </c>
      <c r="B968">
        <f>COUNTIF('Truncated Transaction Data'!A968:A20452,A968)</f>
        <v>2</v>
      </c>
      <c r="C968" s="7">
        <f>SUMIF('Truncated Transaction Data'!A968:A20452,A968,'Truncated Transaction Data'!C968:C20452)</f>
        <v>4</v>
      </c>
    </row>
    <row r="969" spans="1:3" x14ac:dyDescent="0.35">
      <c r="A969" s="6" t="str">
        <v>I5016B</v>
      </c>
      <c r="B969">
        <f>COUNTIF('Truncated Transaction Data'!A969:A20453,A969)</f>
        <v>20</v>
      </c>
      <c r="C969" s="7">
        <f>SUMIF('Truncated Transaction Data'!A969:A20453,A969,'Truncated Transaction Data'!C969:C20453)</f>
        <v>84</v>
      </c>
    </row>
    <row r="970" spans="1:3" x14ac:dyDescent="0.35">
      <c r="A970" s="6" t="str">
        <v>01588EA2</v>
      </c>
      <c r="B970">
        <f>COUNTIF('Truncated Transaction Data'!A970:A20454,A970)</f>
        <v>17</v>
      </c>
      <c r="C970" s="7">
        <f>SUMIF('Truncated Transaction Data'!A970:A20454,A970,'Truncated Transaction Data'!C970:C20454)</f>
        <v>94</v>
      </c>
    </row>
    <row r="971" spans="1:3" x14ac:dyDescent="0.35">
      <c r="A971" s="6" t="str">
        <v>HL2270S</v>
      </c>
      <c r="B971">
        <f>COUNTIF('Truncated Transaction Data'!A971:A20455,A971)</f>
        <v>22</v>
      </c>
      <c r="C971" s="7">
        <f>SUMIF('Truncated Transaction Data'!A971:A20455,A971,'Truncated Transaction Data'!C971:C20455)</f>
        <v>244</v>
      </c>
    </row>
    <row r="972" spans="1:3" x14ac:dyDescent="0.35">
      <c r="A972" s="6" t="str">
        <v>PLS7810</v>
      </c>
      <c r="B972">
        <f>COUNTIF('Truncated Transaction Data'!A972:A20456,A972)</f>
        <v>16</v>
      </c>
      <c r="C972" s="7">
        <f>SUMIF('Truncated Transaction Data'!A972:A20456,A972,'Truncated Transaction Data'!C972:C20456)</f>
        <v>580</v>
      </c>
    </row>
    <row r="973" spans="1:3" x14ac:dyDescent="0.35">
      <c r="A973" s="6" t="str">
        <v>E1907S</v>
      </c>
      <c r="B973">
        <f>COUNTIF('Truncated Transaction Data'!A973:A20457,A973)</f>
        <v>2</v>
      </c>
      <c r="C973" s="7">
        <f>SUMIF('Truncated Transaction Data'!A973:A20457,A973,'Truncated Transaction Data'!C973:C20457)</f>
        <v>2</v>
      </c>
    </row>
    <row r="974" spans="1:3" x14ac:dyDescent="0.35">
      <c r="A974" s="6" t="str">
        <v>E1257P</v>
      </c>
      <c r="B974">
        <f>COUNTIF('Truncated Transaction Data'!A974:A20458,A974)</f>
        <v>2</v>
      </c>
      <c r="C974" s="7">
        <f>SUMIF('Truncated Transaction Data'!A974:A20458,A974,'Truncated Transaction Data'!C974:C20458)</f>
        <v>2</v>
      </c>
    </row>
    <row r="975" spans="1:3" x14ac:dyDescent="0.35">
      <c r="A975" s="6" t="str">
        <v>E1588S</v>
      </c>
      <c r="B975">
        <f>COUNTIF('Truncated Transaction Data'!A975:A20459,A975)</f>
        <v>20</v>
      </c>
      <c r="C975" s="7">
        <f>SUMIF('Truncated Transaction Data'!A975:A20459,A975,'Truncated Transaction Data'!C975:C20459)</f>
        <v>79</v>
      </c>
    </row>
    <row r="976" spans="1:3" x14ac:dyDescent="0.35">
      <c r="A976" s="6" t="str">
        <v>R810M</v>
      </c>
      <c r="B976">
        <f>COUNTIF('Truncated Transaction Data'!A976:A20460,A976)</f>
        <v>2</v>
      </c>
      <c r="C976" s="7">
        <f>SUMIF('Truncated Transaction Data'!A976:A20460,A976,'Truncated Transaction Data'!C976:C20460)</f>
        <v>200</v>
      </c>
    </row>
    <row r="977" spans="1:3" x14ac:dyDescent="0.35">
      <c r="A977" s="6" t="str">
        <v>I5016M</v>
      </c>
      <c r="B977">
        <f>COUNTIF('Truncated Transaction Data'!A977:A20461,A977)</f>
        <v>1</v>
      </c>
      <c r="C977" s="7">
        <f>SUMIF('Truncated Transaction Data'!A977:A20461,A977,'Truncated Transaction Data'!C977:C20461)</f>
        <v>50</v>
      </c>
    </row>
    <row r="978" spans="1:3" x14ac:dyDescent="0.35">
      <c r="A978" s="6" t="str">
        <v>PLC14425</v>
      </c>
      <c r="B978">
        <f>COUNTIF('Truncated Transaction Data'!A978:A20462,A978)</f>
        <v>11</v>
      </c>
      <c r="C978" s="7">
        <f>SUMIF('Truncated Transaction Data'!A978:A20462,A978,'Truncated Transaction Data'!C978:C20462)</f>
        <v>400</v>
      </c>
    </row>
    <row r="979" spans="1:3" x14ac:dyDescent="0.35">
      <c r="A979" s="6" t="str">
        <v>PLC29B10</v>
      </c>
      <c r="B979">
        <f>COUNTIF('Truncated Transaction Data'!A979:A20463,A979)</f>
        <v>7</v>
      </c>
      <c r="C979" s="7">
        <f>SUMIF('Truncated Transaction Data'!A979:A20463,A979,'Truncated Transaction Data'!C979:C20463)</f>
        <v>160</v>
      </c>
    </row>
    <row r="980" spans="1:3" x14ac:dyDescent="0.35">
      <c r="A980" s="6" t="str">
        <v>PLC75100</v>
      </c>
      <c r="B980">
        <f>COUNTIF('Truncated Transaction Data'!A980:A20464,A980)</f>
        <v>4</v>
      </c>
      <c r="C980" s="7">
        <f>SUMIF('Truncated Transaction Data'!A980:A20464,A980,'Truncated Transaction Data'!C980:C20464)</f>
        <v>600</v>
      </c>
    </row>
    <row r="981" spans="1:3" x14ac:dyDescent="0.35">
      <c r="A981" s="6" t="str">
        <v>PLS15425</v>
      </c>
      <c r="B981">
        <f>COUNTIF('Truncated Transaction Data'!A981:A20465,A981)</f>
        <v>5</v>
      </c>
      <c r="C981" s="7">
        <f>SUMIF('Truncated Transaction Data'!A981:A20465,A981,'Truncated Transaction Data'!C981:C20465)</f>
        <v>150</v>
      </c>
    </row>
    <row r="982" spans="1:3" x14ac:dyDescent="0.35">
      <c r="A982" s="6" t="str">
        <v>PLS17025</v>
      </c>
      <c r="B982">
        <f>COUNTIF('Truncated Transaction Data'!A982:A20466,A982)</f>
        <v>5</v>
      </c>
      <c r="C982" s="7">
        <f>SUMIF('Truncated Transaction Data'!A982:A20466,A982,'Truncated Transaction Data'!C982:C20466)</f>
        <v>300</v>
      </c>
    </row>
    <row r="983" spans="1:3" x14ac:dyDescent="0.35">
      <c r="A983" s="6" t="str">
        <v>RM88278</v>
      </c>
      <c r="B983">
        <f>COUNTIF('Truncated Transaction Data'!A983:A20467,A983)</f>
        <v>4</v>
      </c>
      <c r="C983" s="7">
        <f>SUMIF('Truncated Transaction Data'!A983:A20467,A983,'Truncated Transaction Data'!C983:C20467)</f>
        <v>72</v>
      </c>
    </row>
    <row r="984" spans="1:3" x14ac:dyDescent="0.35">
      <c r="A984" s="6" t="str">
        <v>R844M</v>
      </c>
      <c r="B984">
        <f>COUNTIF('Truncated Transaction Data'!A984:A20468,A984)</f>
        <v>7</v>
      </c>
      <c r="C984" s="7">
        <f>SUMIF('Truncated Transaction Data'!A984:A20468,A984,'Truncated Transaction Data'!C984:C20468)</f>
        <v>3300</v>
      </c>
    </row>
    <row r="985" spans="1:3" x14ac:dyDescent="0.35">
      <c r="A985" s="6" t="str">
        <v>R802M</v>
      </c>
      <c r="B985">
        <f>COUNTIF('Truncated Transaction Data'!A985:A20469,A985)</f>
        <v>3</v>
      </c>
      <c r="C985" s="7">
        <f>SUMIF('Truncated Transaction Data'!A985:A20469,A985,'Truncated Transaction Data'!C985:C20469)</f>
        <v>350</v>
      </c>
    </row>
    <row r="986" spans="1:3" x14ac:dyDescent="0.35">
      <c r="A986" s="6" t="str">
        <v>RV1330X</v>
      </c>
      <c r="B986">
        <f>COUNTIF('Truncated Transaction Data'!A986:A20470,A986)</f>
        <v>8</v>
      </c>
      <c r="C986" s="7">
        <f>SUMIF('Truncated Transaction Data'!A986:A20470,A986,'Truncated Transaction Data'!C986:C20470)</f>
        <v>800</v>
      </c>
    </row>
    <row r="987" spans="1:3" x14ac:dyDescent="0.35">
      <c r="A987" s="6" t="str">
        <v>RV1082</v>
      </c>
      <c r="B987">
        <f>COUNTIF('Truncated Transaction Data'!A987:A20471,A987)</f>
        <v>9</v>
      </c>
      <c r="C987" s="7">
        <f>SUMIF('Truncated Transaction Data'!A987:A20471,A987,'Truncated Transaction Data'!C987:C20471)</f>
        <v>600</v>
      </c>
    </row>
    <row r="988" spans="1:3" x14ac:dyDescent="0.35">
      <c r="A988" s="6" t="str">
        <v>RV869</v>
      </c>
      <c r="B988">
        <f>COUNTIF('Truncated Transaction Data'!A988:A20472,A988)</f>
        <v>2</v>
      </c>
      <c r="C988" s="7">
        <f>SUMIF('Truncated Transaction Data'!A988:A20472,A988,'Truncated Transaction Data'!C988:C20472)</f>
        <v>100</v>
      </c>
    </row>
    <row r="989" spans="1:3" x14ac:dyDescent="0.35">
      <c r="A989" s="6" t="str">
        <v>RV887X</v>
      </c>
      <c r="B989">
        <f>COUNTIF('Truncated Transaction Data'!A989:A20473,A989)</f>
        <v>6</v>
      </c>
      <c r="C989" s="7">
        <f>SUMIF('Truncated Transaction Data'!A989:A20473,A989,'Truncated Transaction Data'!C989:C20473)</f>
        <v>350</v>
      </c>
    </row>
    <row r="990" spans="1:3" x14ac:dyDescent="0.35">
      <c r="A990" s="6" t="str">
        <v>E1761M+15</v>
      </c>
      <c r="B990">
        <f>COUNTIF('Truncated Transaction Data'!A990:A20474,A990)</f>
        <v>2</v>
      </c>
      <c r="C990" s="7">
        <f>SUMIF('Truncated Transaction Data'!A990:A20474,A990,'Truncated Transaction Data'!C990:C20474)</f>
        <v>100</v>
      </c>
    </row>
    <row r="991" spans="1:3" x14ac:dyDescent="0.35">
      <c r="A991" s="6" t="str">
        <v>E1765M+15</v>
      </c>
      <c r="B991">
        <f>COUNTIF('Truncated Transaction Data'!A991:A20475,A991)</f>
        <v>2</v>
      </c>
      <c r="C991" s="7">
        <f>SUMIF('Truncated Transaction Data'!A991:A20475,A991,'Truncated Transaction Data'!C991:C20475)</f>
        <v>100</v>
      </c>
    </row>
    <row r="992" spans="1:3" x14ac:dyDescent="0.35">
      <c r="A992" s="6" t="str">
        <v>I1316M+15</v>
      </c>
      <c r="B992">
        <f>COUNTIF('Truncated Transaction Data'!A992:A20476,A992)</f>
        <v>2</v>
      </c>
      <c r="C992" s="7">
        <f>SUMIF('Truncated Transaction Data'!A992:A20476,A992,'Truncated Transaction Data'!C992:C20476)</f>
        <v>100</v>
      </c>
    </row>
    <row r="993" spans="1:3" x14ac:dyDescent="0.35">
      <c r="A993" s="6" t="str">
        <v>E1585M</v>
      </c>
      <c r="B993">
        <f>COUNTIF('Truncated Transaction Data'!A993:A20477,A993)</f>
        <v>3</v>
      </c>
      <c r="C993" s="7">
        <f>SUMIF('Truncated Transaction Data'!A993:A20477,A993,'Truncated Transaction Data'!C993:C20477)</f>
        <v>150</v>
      </c>
    </row>
    <row r="994" spans="1:3" x14ac:dyDescent="0.35">
      <c r="A994" s="6" t="str">
        <v>EX867M+15</v>
      </c>
      <c r="B994">
        <f>COUNTIF('Truncated Transaction Data'!A994:A20478,A994)</f>
        <v>5</v>
      </c>
      <c r="C994" s="7">
        <f>SUMIF('Truncated Transaction Data'!A994:A20478,A994,'Truncated Transaction Data'!C994:C20478)</f>
        <v>600</v>
      </c>
    </row>
    <row r="995" spans="1:3" x14ac:dyDescent="0.35">
      <c r="A995" s="6" t="str">
        <v>PR405</v>
      </c>
      <c r="B995">
        <f>COUNTIF('Truncated Transaction Data'!A995:A20479,A995)</f>
        <v>2</v>
      </c>
      <c r="C995" s="7">
        <f>SUMIF('Truncated Transaction Data'!A995:A20479,A995,'Truncated Transaction Data'!C995:C20479)</f>
        <v>200</v>
      </c>
    </row>
    <row r="996" spans="1:3" x14ac:dyDescent="0.35">
      <c r="A996" s="6" t="str">
        <v>EDA400</v>
      </c>
      <c r="B996">
        <f>COUNTIF('Truncated Transaction Data'!A996:A20480,A996)</f>
        <v>4</v>
      </c>
      <c r="C996" s="7">
        <f>SUMIF('Truncated Transaction Data'!A996:A20480,A996,'Truncated Transaction Data'!C996:C20480)</f>
        <v>5</v>
      </c>
    </row>
    <row r="997" spans="1:3" x14ac:dyDescent="0.35">
      <c r="A997" s="6" t="str">
        <v>EDA3502</v>
      </c>
      <c r="B997">
        <f>COUNTIF('Truncated Transaction Data'!A997:A20481,A997)</f>
        <v>1</v>
      </c>
      <c r="C997" s="7">
        <f>SUMIF('Truncated Transaction Data'!A997:A20481,A997,'Truncated Transaction Data'!C997:C20481)</f>
        <v>3</v>
      </c>
    </row>
    <row r="998" spans="1:3" x14ac:dyDescent="0.35">
      <c r="A998" s="6" t="str">
        <v>E767S</v>
      </c>
      <c r="B998">
        <f>COUNTIF('Truncated Transaction Data'!A998:A20482,A998)</f>
        <v>9</v>
      </c>
      <c r="C998" s="7">
        <f>SUMIF('Truncated Transaction Data'!A998:A20482,A998,'Truncated Transaction Data'!C998:C20482)</f>
        <v>12</v>
      </c>
    </row>
    <row r="999" spans="1:3" x14ac:dyDescent="0.35">
      <c r="A999" s="6" t="str">
        <v>6K8266</v>
      </c>
      <c r="B999">
        <f>COUNTIF('Truncated Transaction Data'!A999:A20483,A999)</f>
        <v>4</v>
      </c>
      <c r="C999" s="7">
        <f>SUMIF('Truncated Transaction Data'!A999:A20483,A999,'Truncated Transaction Data'!C999:C20483)</f>
        <v>42</v>
      </c>
    </row>
    <row r="1000" spans="1:3" x14ac:dyDescent="0.35">
      <c r="A1000" s="6" t="str">
        <v>R840M</v>
      </c>
      <c r="B1000">
        <f>COUNTIF('Truncated Transaction Data'!A1000:A20484,A1000)</f>
        <v>5</v>
      </c>
      <c r="C1000" s="7">
        <f>SUMIF('Truncated Transaction Data'!A1000:A20484,A1000,'Truncated Transaction Data'!C1000:C20484)</f>
        <v>1300</v>
      </c>
    </row>
    <row r="1001" spans="1:3" x14ac:dyDescent="0.35">
      <c r="A1001" s="6" t="str">
        <v>RM1723100</v>
      </c>
      <c r="B1001">
        <f>COUNTIF('Truncated Transaction Data'!A1001:A20485,A1001)</f>
        <v>5</v>
      </c>
      <c r="C1001" s="7">
        <f>SUMIF('Truncated Transaction Data'!A1001:A20485,A1001,'Truncated Transaction Data'!C1001:C20485)</f>
        <v>800</v>
      </c>
    </row>
    <row r="1002" spans="1:3" x14ac:dyDescent="0.35">
      <c r="A1002" s="6" t="str">
        <v>EHC141S1</v>
      </c>
      <c r="B1002">
        <f>COUNTIF('Truncated Transaction Data'!A1002:A20486,A1002)</f>
        <v>3</v>
      </c>
      <c r="C1002" s="7">
        <f>SUMIF('Truncated Transaction Data'!A1002:A20486,A1002,'Truncated Transaction Data'!C1002:C20486)</f>
        <v>12</v>
      </c>
    </row>
    <row r="1003" spans="1:3" x14ac:dyDescent="0.35">
      <c r="A1003" s="6" t="str">
        <v>EM84D</v>
      </c>
      <c r="B1003">
        <f>COUNTIF('Truncated Transaction Data'!A1003:A20487,A1003)</f>
        <v>8</v>
      </c>
      <c r="C1003" s="7">
        <f>SUMIF('Truncated Transaction Data'!A1003:A20487,A1003,'Truncated Transaction Data'!C1003:C20487)</f>
        <v>10</v>
      </c>
    </row>
    <row r="1004" spans="1:3" x14ac:dyDescent="0.35">
      <c r="A1004" s="6" t="str">
        <v>E5017</v>
      </c>
      <c r="B1004">
        <f>COUNTIF('Truncated Transaction Data'!A1004:A20488,A1004)</f>
        <v>7</v>
      </c>
      <c r="C1004" s="7">
        <f>SUMIF('Truncated Transaction Data'!A1004:A20488,A1004,'Truncated Transaction Data'!C1004:C20488)</f>
        <v>152</v>
      </c>
    </row>
    <row r="1005" spans="1:3" x14ac:dyDescent="0.35">
      <c r="A1005" s="6" t="str">
        <v>I5016</v>
      </c>
      <c r="B1005">
        <f>COUNTIF('Truncated Transaction Data'!A1005:A20489,A1005)</f>
        <v>4</v>
      </c>
      <c r="C1005" s="7">
        <f>SUMIF('Truncated Transaction Data'!A1005:A20489,A1005,'Truncated Transaction Data'!C1005:C20489)</f>
        <v>104</v>
      </c>
    </row>
    <row r="1006" spans="1:3" x14ac:dyDescent="0.35">
      <c r="A1006" s="6" t="str">
        <v>E2217+15</v>
      </c>
      <c r="B1006">
        <f>COUNTIF('Truncated Transaction Data'!A1006:A20490,A1006)</f>
        <v>7</v>
      </c>
      <c r="C1006" s="7">
        <f>SUMIF('Truncated Transaction Data'!A1006:A20490,A1006,'Truncated Transaction Data'!C1006:C20490)</f>
        <v>78</v>
      </c>
    </row>
    <row r="1007" spans="1:3" x14ac:dyDescent="0.35">
      <c r="A1007" s="6" t="str">
        <v>E2217</v>
      </c>
      <c r="B1007">
        <f>COUNTIF('Truncated Transaction Data'!A1007:A20491,A1007)</f>
        <v>5</v>
      </c>
      <c r="C1007" s="7">
        <f>SUMIF('Truncated Transaction Data'!A1007:A20491,A1007,'Truncated Transaction Data'!C1007:C20491)</f>
        <v>60</v>
      </c>
    </row>
    <row r="1008" spans="1:3" x14ac:dyDescent="0.35">
      <c r="A1008" s="6" t="str">
        <v>I2060+15</v>
      </c>
      <c r="B1008">
        <f>COUNTIF('Truncated Transaction Data'!A1008:A20492,A1008)</f>
        <v>2</v>
      </c>
      <c r="C1008" s="7">
        <f>SUMIF('Truncated Transaction Data'!A1008:A20492,A1008,'Truncated Transaction Data'!C1008:C20492)</f>
        <v>42</v>
      </c>
    </row>
    <row r="1009" spans="1:3" x14ac:dyDescent="0.35">
      <c r="A1009" s="6" t="str">
        <v>I2060</v>
      </c>
      <c r="B1009">
        <f>COUNTIF('Truncated Transaction Data'!A1009:A20493,A1009)</f>
        <v>1</v>
      </c>
      <c r="C1009" s="7">
        <f>SUMIF('Truncated Transaction Data'!A1009:A20493,A1009,'Truncated Transaction Data'!C1009:C20493)</f>
        <v>6</v>
      </c>
    </row>
    <row r="1010" spans="1:3" x14ac:dyDescent="0.35">
      <c r="A1010" s="6" t="str">
        <v>EOS910112</v>
      </c>
      <c r="B1010">
        <f>COUNTIF('Truncated Transaction Data'!A1010:A20494,A1010)</f>
        <v>1</v>
      </c>
      <c r="C1010" s="7">
        <f>SUMIF('Truncated Transaction Data'!A1010:A20494,A1010,'Truncated Transaction Data'!C1010:C20494)</f>
        <v>48</v>
      </c>
    </row>
    <row r="1011" spans="1:3" x14ac:dyDescent="0.35">
      <c r="A1011" s="6" t="str">
        <v>E5023</v>
      </c>
      <c r="B1011">
        <f>COUNTIF('Truncated Transaction Data'!A1011:A20495,A1011)</f>
        <v>1</v>
      </c>
      <c r="C1011" s="7">
        <f>SUMIF('Truncated Transaction Data'!A1011:A20495,A1011,'Truncated Transaction Data'!C1011:C20495)</f>
        <v>24</v>
      </c>
    </row>
    <row r="1012" spans="1:3" x14ac:dyDescent="0.35">
      <c r="A1012" s="6" t="str">
        <v>53182S</v>
      </c>
      <c r="B1012">
        <f>COUNTIF('Truncated Transaction Data'!A1012:A20496,A1012)</f>
        <v>5</v>
      </c>
      <c r="C1012" s="7">
        <f>SUMIF('Truncated Transaction Data'!A1012:A20496,A1012,'Truncated Transaction Data'!C1012:C20496)</f>
        <v>164</v>
      </c>
    </row>
    <row r="1013" spans="1:3" x14ac:dyDescent="0.35">
      <c r="A1013" s="6" t="str">
        <v>TC3041</v>
      </c>
      <c r="B1013">
        <f>COUNTIF('Truncated Transaction Data'!A1013:A20497,A1013)</f>
        <v>1</v>
      </c>
      <c r="C1013" s="7">
        <f>SUMIF('Truncated Transaction Data'!A1013:A20497,A1013,'Truncated Transaction Data'!C1013:C20497)</f>
        <v>1</v>
      </c>
    </row>
    <row r="1014" spans="1:3" x14ac:dyDescent="0.35">
      <c r="A1014" s="6" t="str">
        <v>EV800890</v>
      </c>
      <c r="B1014">
        <f>COUNTIF('Truncated Transaction Data'!A1014:A20498,A1014)</f>
        <v>2</v>
      </c>
      <c r="C1014" s="7">
        <f>SUMIF('Truncated Transaction Data'!A1014:A20498,A1014,'Truncated Transaction Data'!C1014:C20498)</f>
        <v>6</v>
      </c>
    </row>
    <row r="1015" spans="1:3" x14ac:dyDescent="0.35">
      <c r="A1015" s="6" t="str">
        <v>53154S</v>
      </c>
      <c r="B1015">
        <f>COUNTIF('Truncated Transaction Data'!A1015:A20499,A1015)</f>
        <v>1</v>
      </c>
      <c r="C1015" s="7">
        <f>SUMIF('Truncated Transaction Data'!A1015:A20499,A1015,'Truncated Transaction Data'!C1015:C20499)</f>
        <v>8</v>
      </c>
    </row>
    <row r="1016" spans="1:3" x14ac:dyDescent="0.35">
      <c r="A1016" s="6" t="str">
        <v>4K200254</v>
      </c>
      <c r="B1016">
        <f>COUNTIF('Truncated Transaction Data'!A1016:A20500,A1016)</f>
        <v>1</v>
      </c>
      <c r="C1016" s="7">
        <f>SUMIF('Truncated Transaction Data'!A1016:A20500,A1016,'Truncated Transaction Data'!C1016:C20500)</f>
        <v>1</v>
      </c>
    </row>
    <row r="1017" spans="1:3" x14ac:dyDescent="0.35">
      <c r="A1017" s="6" t="str">
        <v>4K200428</v>
      </c>
      <c r="B1017">
        <f>COUNTIF('Truncated Transaction Data'!A1017:A20501,A1017)</f>
        <v>2</v>
      </c>
      <c r="C1017" s="7">
        <f>SUMIF('Truncated Transaction Data'!A1017:A20501,A1017,'Truncated Transaction Data'!C1017:C20501)</f>
        <v>15</v>
      </c>
    </row>
    <row r="1018" spans="1:3" x14ac:dyDescent="0.35">
      <c r="A1018" s="6" t="str">
        <v>4K200177</v>
      </c>
      <c r="B1018">
        <f>COUNTIF('Truncated Transaction Data'!A1018:A20502,A1018)</f>
        <v>1</v>
      </c>
      <c r="C1018" s="7">
        <f>SUMIF('Truncated Transaction Data'!A1018:A20502,A1018,'Truncated Transaction Data'!C1018:C20502)</f>
        <v>1</v>
      </c>
    </row>
    <row r="1019" spans="1:3" x14ac:dyDescent="0.35">
      <c r="A1019" s="6" t="str">
        <v>ES2079S</v>
      </c>
      <c r="B1019">
        <f>COUNTIF('Truncated Transaction Data'!A1019:A20503,A1019)</f>
        <v>2</v>
      </c>
      <c r="C1019" s="7">
        <f>SUMIF('Truncated Transaction Data'!A1019:A20503,A1019,'Truncated Transaction Data'!C1019:C20503)</f>
        <v>6</v>
      </c>
    </row>
    <row r="1020" spans="1:3" x14ac:dyDescent="0.35">
      <c r="A1020" s="6" t="str">
        <v>TC120</v>
      </c>
      <c r="B1020">
        <f>COUNTIF('Truncated Transaction Data'!A1020:A20504,A1020)</f>
        <v>1</v>
      </c>
      <c r="C1020" s="7">
        <f>SUMIF('Truncated Transaction Data'!A1020:A20504,A1020,'Truncated Transaction Data'!C1020:C20504)</f>
        <v>2</v>
      </c>
    </row>
    <row r="1021" spans="1:3" x14ac:dyDescent="0.35">
      <c r="A1021" s="6" t="str">
        <v>5K200161</v>
      </c>
      <c r="B1021">
        <f>COUNTIF('Truncated Transaction Data'!A1021:A20505,A1021)</f>
        <v>1</v>
      </c>
      <c r="C1021" s="7">
        <f>SUMIF('Truncated Transaction Data'!A1021:A20505,A1021,'Truncated Transaction Data'!C1021:C20505)</f>
        <v>5</v>
      </c>
    </row>
    <row r="1022" spans="1:3" x14ac:dyDescent="0.35">
      <c r="A1022" s="6" t="str">
        <v>TC119</v>
      </c>
      <c r="B1022">
        <f>COUNTIF('Truncated Transaction Data'!A1022:A20506,A1022)</f>
        <v>1</v>
      </c>
      <c r="C1022" s="7">
        <f>SUMIF('Truncated Transaction Data'!A1022:A20506,A1022,'Truncated Transaction Data'!C1022:C20506)</f>
        <v>2</v>
      </c>
    </row>
    <row r="1023" spans="1:3" x14ac:dyDescent="0.35">
      <c r="A1023" s="6">
        <v>2621226</v>
      </c>
      <c r="B1023">
        <f>COUNTIF('Truncated Transaction Data'!A1023:A20507,A1023)</f>
        <v>1</v>
      </c>
      <c r="C1023" s="7">
        <f>SUMIF('Truncated Transaction Data'!A1023:A20507,A1023,'Truncated Transaction Data'!C1023:C20507)</f>
        <v>2</v>
      </c>
    </row>
    <row r="1024" spans="1:3" x14ac:dyDescent="0.35">
      <c r="A1024" s="6" t="str">
        <v>TC121</v>
      </c>
      <c r="B1024">
        <f>COUNTIF('Truncated Transaction Data'!A1024:A20508,A1024)</f>
        <v>1</v>
      </c>
      <c r="C1024" s="7">
        <f>SUMIF('Truncated Transaction Data'!A1024:A20508,A1024,'Truncated Transaction Data'!C1024:C20508)</f>
        <v>2</v>
      </c>
    </row>
    <row r="1025" spans="1:3" x14ac:dyDescent="0.35">
      <c r="A1025" s="6" t="str">
        <v>1K500063</v>
      </c>
      <c r="B1025">
        <f>COUNTIF('Truncated Transaction Data'!A1025:A20509,A1025)</f>
        <v>1</v>
      </c>
      <c r="C1025" s="7">
        <f>SUMIF('Truncated Transaction Data'!A1025:A20509,A1025,'Truncated Transaction Data'!C1025:C20509)</f>
        <v>20</v>
      </c>
    </row>
    <row r="1026" spans="1:3" x14ac:dyDescent="0.35">
      <c r="A1026" s="6">
        <v>2620860</v>
      </c>
      <c r="B1026">
        <f>COUNTIF('Truncated Transaction Data'!A1026:A20510,A1026)</f>
        <v>1</v>
      </c>
      <c r="C1026" s="7">
        <f>SUMIF('Truncated Transaction Data'!A1026:A20510,A1026,'Truncated Transaction Data'!C1026:C20510)</f>
        <v>1</v>
      </c>
    </row>
    <row r="1027" spans="1:3" x14ac:dyDescent="0.35">
      <c r="A1027" s="6" t="str">
        <v>EV80782</v>
      </c>
      <c r="B1027">
        <f>COUNTIF('Truncated Transaction Data'!A1027:A20511,A1027)</f>
        <v>1</v>
      </c>
      <c r="C1027" s="7">
        <f>SUMIF('Truncated Transaction Data'!A1027:A20511,A1027,'Truncated Transaction Data'!C1027:C20511)</f>
        <v>10</v>
      </c>
    </row>
    <row r="1028" spans="1:3" x14ac:dyDescent="0.35">
      <c r="A1028" s="6" t="str">
        <v>1K80629</v>
      </c>
      <c r="B1028">
        <f>COUNTIF('Truncated Transaction Data'!A1028:A20512,A1028)</f>
        <v>1</v>
      </c>
      <c r="C1028" s="7">
        <f>SUMIF('Truncated Transaction Data'!A1028:A20512,A1028,'Truncated Transaction Data'!C1028:C20512)</f>
        <v>12</v>
      </c>
    </row>
    <row r="1029" spans="1:3" x14ac:dyDescent="0.35">
      <c r="A1029" s="6" t="str">
        <v>6K3174</v>
      </c>
      <c r="B1029">
        <f>COUNTIF('Truncated Transaction Data'!A1029:A20513,A1029)</f>
        <v>2</v>
      </c>
      <c r="C1029" s="7">
        <f>SUMIF('Truncated Transaction Data'!A1029:A20513,A1029,'Truncated Transaction Data'!C1029:C20513)</f>
        <v>44</v>
      </c>
    </row>
    <row r="1030" spans="1:3" x14ac:dyDescent="0.35">
      <c r="A1030" s="6" t="str">
        <v>ES800408</v>
      </c>
      <c r="B1030">
        <f>COUNTIF('Truncated Transaction Data'!A1030:A20514,A1030)</f>
        <v>1</v>
      </c>
      <c r="C1030" s="7">
        <f>SUMIF('Truncated Transaction Data'!A1030:A20514,A1030,'Truncated Transaction Data'!C1030:C20514)</f>
        <v>1</v>
      </c>
    </row>
    <row r="1031" spans="1:3" x14ac:dyDescent="0.35">
      <c r="A1031" s="6" t="str">
        <v>6K750289</v>
      </c>
      <c r="B1031">
        <f>COUNTIF('Truncated Transaction Data'!A1031:A20515,A1031)</f>
        <v>1</v>
      </c>
      <c r="C1031" s="7">
        <f>SUMIF('Truncated Transaction Data'!A1031:A20515,A1031,'Truncated Transaction Data'!C1031:C20515)</f>
        <v>10</v>
      </c>
    </row>
    <row r="1032" spans="1:3" x14ac:dyDescent="0.35">
      <c r="A1032" s="6" t="str">
        <v>ES3536</v>
      </c>
      <c r="B1032">
        <f>COUNTIF('Truncated Transaction Data'!A1032:A20516,A1032)</f>
        <v>1</v>
      </c>
      <c r="C1032" s="7">
        <f>SUMIF('Truncated Transaction Data'!A1032:A20516,A1032,'Truncated Transaction Data'!C1032:C20516)</f>
        <v>1</v>
      </c>
    </row>
    <row r="1033" spans="1:3" x14ac:dyDescent="0.35">
      <c r="A1033" s="6" t="str">
        <v>ES3474</v>
      </c>
      <c r="B1033">
        <f>COUNTIF('Truncated Transaction Data'!A1033:A20517,A1033)</f>
        <v>2</v>
      </c>
      <c r="C1033" s="7">
        <f>SUMIF('Truncated Transaction Data'!A1033:A20517,A1033,'Truncated Transaction Data'!C1033:C20517)</f>
        <v>10</v>
      </c>
    </row>
    <row r="1034" spans="1:3" x14ac:dyDescent="0.35">
      <c r="A1034" s="6" t="str">
        <v>6K750127</v>
      </c>
      <c r="B1034">
        <f>COUNTIF('Truncated Transaction Data'!A1034:A20518,A1034)</f>
        <v>1</v>
      </c>
      <c r="C1034" s="7">
        <f>SUMIF('Truncated Transaction Data'!A1034:A20518,A1034,'Truncated Transaction Data'!C1034:C20518)</f>
        <v>4</v>
      </c>
    </row>
    <row r="1035" spans="1:3" x14ac:dyDescent="0.35">
      <c r="A1035" s="6" t="str">
        <v>1K7467</v>
      </c>
      <c r="B1035">
        <f>COUNTIF('Truncated Transaction Data'!A1035:A20519,A1035)</f>
        <v>4</v>
      </c>
      <c r="C1035" s="7">
        <f>SUMIF('Truncated Transaction Data'!A1035:A20519,A1035,'Truncated Transaction Data'!C1035:C20519)</f>
        <v>15</v>
      </c>
    </row>
    <row r="1036" spans="1:3" x14ac:dyDescent="0.35">
      <c r="A1036" s="6">
        <v>1288455</v>
      </c>
      <c r="B1036">
        <f>COUNTIF('Truncated Transaction Data'!A1036:A20520,A1036)</f>
        <v>1</v>
      </c>
      <c r="C1036" s="7">
        <f>SUMIF('Truncated Transaction Data'!A1036:A20520,A1036,'Truncated Transaction Data'!C1036:C20520)</f>
        <v>2</v>
      </c>
    </row>
    <row r="1037" spans="1:3" x14ac:dyDescent="0.35">
      <c r="A1037" s="6" t="str">
        <v>E1785S</v>
      </c>
      <c r="B1037">
        <f>COUNTIF('Truncated Transaction Data'!A1037:A20521,A1037)</f>
        <v>5</v>
      </c>
      <c r="C1037" s="7">
        <f>SUMIF('Truncated Transaction Data'!A1037:A20521,A1037,'Truncated Transaction Data'!C1037:C20521)</f>
        <v>7</v>
      </c>
    </row>
    <row r="1038" spans="1:3" x14ac:dyDescent="0.35">
      <c r="A1038" s="6" t="str">
        <v>DS1238</v>
      </c>
      <c r="B1038">
        <f>COUNTIF('Truncated Transaction Data'!A1038:A20522,A1038)</f>
        <v>2</v>
      </c>
      <c r="C1038" s="7">
        <f>SUMIF('Truncated Transaction Data'!A1038:A20522,A1038,'Truncated Transaction Data'!C1038:C20522)</f>
        <v>15</v>
      </c>
    </row>
    <row r="1039" spans="1:3" x14ac:dyDescent="0.35">
      <c r="A1039" s="6" t="str">
        <v>B1228</v>
      </c>
      <c r="B1039">
        <f>COUNTIF('Truncated Transaction Data'!A1039:A20523,A1039)</f>
        <v>4</v>
      </c>
      <c r="C1039" s="7">
        <f>SUMIF('Truncated Transaction Data'!A1039:A20523,A1039,'Truncated Transaction Data'!C1039:C20523)</f>
        <v>200</v>
      </c>
    </row>
    <row r="1040" spans="1:3" x14ac:dyDescent="0.35">
      <c r="A1040" s="6" t="str">
        <v>71729S</v>
      </c>
      <c r="B1040">
        <f>COUNTIF('Truncated Transaction Data'!A1040:A20524,A1040)</f>
        <v>3</v>
      </c>
      <c r="C1040" s="7">
        <f>SUMIF('Truncated Transaction Data'!A1040:A20524,A1040,'Truncated Transaction Data'!C1040:C20524)</f>
        <v>304</v>
      </c>
    </row>
    <row r="1041" spans="1:3" x14ac:dyDescent="0.35">
      <c r="A1041" s="6" t="str">
        <v>13002EA2</v>
      </c>
      <c r="B1041">
        <f>COUNTIF('Truncated Transaction Data'!A1041:A20525,A1041)</f>
        <v>7</v>
      </c>
      <c r="C1041" s="7">
        <f>SUMIF('Truncated Transaction Data'!A1041:A20525,A1041,'Truncated Transaction Data'!C1041:C20525)</f>
        <v>104</v>
      </c>
    </row>
    <row r="1042" spans="1:3" x14ac:dyDescent="0.35">
      <c r="A1042" s="6" t="str">
        <v>02187EA2</v>
      </c>
      <c r="B1042">
        <f>COUNTIF('Truncated Transaction Data'!A1042:A20526,A1042)</f>
        <v>3</v>
      </c>
      <c r="C1042" s="7">
        <f>SUMIF('Truncated Transaction Data'!A1042:A20526,A1042,'Truncated Transaction Data'!C1042:C20526)</f>
        <v>24</v>
      </c>
    </row>
    <row r="1043" spans="1:3" x14ac:dyDescent="0.35">
      <c r="A1043" s="6" t="str">
        <v>01847SNEA2</v>
      </c>
      <c r="B1043">
        <f>COUNTIF('Truncated Transaction Data'!A1043:A20527,A1043)</f>
        <v>1</v>
      </c>
      <c r="C1043" s="7">
        <f>SUMIF('Truncated Transaction Data'!A1043:A20527,A1043,'Truncated Transaction Data'!C1043:C20527)</f>
        <v>10</v>
      </c>
    </row>
    <row r="1044" spans="1:3" x14ac:dyDescent="0.35">
      <c r="A1044" s="6" t="str">
        <v>EX2627</v>
      </c>
      <c r="B1044">
        <f>COUNTIF('Truncated Transaction Data'!A1044:A20528,A1044)</f>
        <v>8</v>
      </c>
      <c r="C1044" s="7">
        <f>SUMIF('Truncated Transaction Data'!A1044:A20528,A1044,'Truncated Transaction Data'!C1044:C20528)</f>
        <v>588</v>
      </c>
    </row>
    <row r="1045" spans="1:3" x14ac:dyDescent="0.35">
      <c r="A1045" s="6" t="str">
        <v>EOS130116</v>
      </c>
      <c r="B1045">
        <f>COUNTIF('Truncated Transaction Data'!A1045:A20529,A1045)</f>
        <v>2</v>
      </c>
      <c r="C1045" s="7">
        <f>SUMIF('Truncated Transaction Data'!A1045:A20529,A1045,'Truncated Transaction Data'!C1045:C20529)</f>
        <v>96</v>
      </c>
    </row>
    <row r="1046" spans="1:3" x14ac:dyDescent="0.35">
      <c r="A1046" s="6" t="str">
        <v>EOS911816</v>
      </c>
      <c r="B1046">
        <f>COUNTIF('Truncated Transaction Data'!A1046:A20530,A1046)</f>
        <v>4</v>
      </c>
      <c r="C1046" s="7">
        <f>SUMIF('Truncated Transaction Data'!A1046:A20530,A1046,'Truncated Transaction Data'!C1046:C20530)</f>
        <v>496</v>
      </c>
    </row>
    <row r="1047" spans="1:3" x14ac:dyDescent="0.35">
      <c r="A1047" s="6" t="str">
        <v>EOS911016</v>
      </c>
      <c r="B1047">
        <f>COUNTIF('Truncated Transaction Data'!A1047:A20531,A1047)</f>
        <v>2</v>
      </c>
      <c r="C1047" s="7">
        <f>SUMIF('Truncated Transaction Data'!A1047:A20531,A1047,'Truncated Transaction Data'!C1047:C20531)</f>
        <v>160</v>
      </c>
    </row>
    <row r="1048" spans="1:3" x14ac:dyDescent="0.35">
      <c r="A1048" s="6" t="str">
        <v>DDK103WT</v>
      </c>
      <c r="B1048">
        <f>COUNTIF('Truncated Transaction Data'!A1048:A20532,A1048)</f>
        <v>1</v>
      </c>
      <c r="C1048" s="7">
        <f>SUMIF('Truncated Transaction Data'!A1048:A20532,A1048,'Truncated Transaction Data'!C1048:C20532)</f>
        <v>2</v>
      </c>
    </row>
    <row r="1049" spans="1:3" x14ac:dyDescent="0.35">
      <c r="A1049" s="6" t="str">
        <v>PLC18B10</v>
      </c>
      <c r="B1049">
        <f>COUNTIF('Truncated Transaction Data'!A1049:A20533,A1049)</f>
        <v>8</v>
      </c>
      <c r="C1049" s="7">
        <f>SUMIF('Truncated Transaction Data'!A1049:A20533,A1049,'Truncated Transaction Data'!C1049:C20533)</f>
        <v>240</v>
      </c>
    </row>
    <row r="1050" spans="1:3" x14ac:dyDescent="0.35">
      <c r="A1050" s="6" t="str">
        <v>PLC85100</v>
      </c>
      <c r="B1050">
        <f>COUNTIF('Truncated Transaction Data'!A1050:A20534,A1050)</f>
        <v>9</v>
      </c>
      <c r="C1050" s="7">
        <f>SUMIF('Truncated Transaction Data'!A1050:A20534,A1050,'Truncated Transaction Data'!C1050:C20534)</f>
        <v>1200</v>
      </c>
    </row>
    <row r="1051" spans="1:3" x14ac:dyDescent="0.35">
      <c r="A1051" s="6" t="str">
        <v>PP507T100</v>
      </c>
      <c r="B1051">
        <f>COUNTIF('Truncated Transaction Data'!A1051:A20535,A1051)</f>
        <v>10</v>
      </c>
      <c r="C1051" s="7">
        <f>SUMIF('Truncated Transaction Data'!A1051:A20535,A1051,'Truncated Transaction Data'!C1051:C20535)</f>
        <v>2500</v>
      </c>
    </row>
    <row r="1052" spans="1:3" x14ac:dyDescent="0.35">
      <c r="A1052" s="6" t="str">
        <v>HL2269S</v>
      </c>
      <c r="B1052">
        <f>COUNTIF('Truncated Transaction Data'!A1052:A20536,A1052)</f>
        <v>12</v>
      </c>
      <c r="C1052" s="7">
        <f>SUMIF('Truncated Transaction Data'!A1052:A20536,A1052,'Truncated Transaction Data'!C1052:C20536)</f>
        <v>272</v>
      </c>
    </row>
    <row r="1053" spans="1:3" x14ac:dyDescent="0.35">
      <c r="A1053" s="6" t="str">
        <v>HPV13M</v>
      </c>
      <c r="B1053">
        <f>COUNTIF('Truncated Transaction Data'!A1053:A20537,A1053)</f>
        <v>1</v>
      </c>
      <c r="C1053" s="7">
        <f>SUMIF('Truncated Transaction Data'!A1053:A20537,A1053,'Truncated Transaction Data'!C1053:C20537)</f>
        <v>100</v>
      </c>
    </row>
    <row r="1054" spans="1:3" x14ac:dyDescent="0.35">
      <c r="A1054" s="6" t="str">
        <v>HL7012S</v>
      </c>
      <c r="B1054">
        <f>COUNTIF('Truncated Transaction Data'!A1054:A20538,A1054)</f>
        <v>30</v>
      </c>
      <c r="C1054" s="7">
        <f>SUMIF('Truncated Transaction Data'!A1054:A20538,A1054,'Truncated Transaction Data'!C1054:C20538)</f>
        <v>756</v>
      </c>
    </row>
    <row r="1055" spans="1:3" x14ac:dyDescent="0.35">
      <c r="A1055" s="6" t="str">
        <v>R810</v>
      </c>
      <c r="B1055">
        <f>COUNTIF('Truncated Transaction Data'!A1055:A20539,A1055)</f>
        <v>23</v>
      </c>
      <c r="C1055" s="7">
        <f>SUMIF('Truncated Transaction Data'!A1055:A20539,A1055,'Truncated Transaction Data'!C1055:C20539)</f>
        <v>206</v>
      </c>
    </row>
    <row r="1056" spans="1:3" x14ac:dyDescent="0.35">
      <c r="A1056" s="6" t="str">
        <v>RV765S</v>
      </c>
      <c r="B1056">
        <f>COUNTIF('Truncated Transaction Data'!A1056:A20540,A1056)</f>
        <v>8</v>
      </c>
      <c r="C1056" s="7">
        <f>SUMIF('Truncated Transaction Data'!A1056:A20540,A1056,'Truncated Transaction Data'!C1056:C20540)</f>
        <v>140</v>
      </c>
    </row>
    <row r="1057" spans="1:3" x14ac:dyDescent="0.35">
      <c r="A1057" s="6" t="str">
        <v>I3434B</v>
      </c>
      <c r="B1057">
        <f>COUNTIF('Truncated Transaction Data'!A1057:A20541,A1057)</f>
        <v>5</v>
      </c>
      <c r="C1057" s="7">
        <f>SUMIF('Truncated Transaction Data'!A1057:A20541,A1057,'Truncated Transaction Data'!C1057:C20541)</f>
        <v>14</v>
      </c>
    </row>
    <row r="1058" spans="1:3" x14ac:dyDescent="0.35">
      <c r="A1058" s="6" t="str">
        <v>VT1992S</v>
      </c>
      <c r="B1058">
        <f>COUNTIF('Truncated Transaction Data'!A1058:A20542,A1058)</f>
        <v>23</v>
      </c>
      <c r="C1058" s="7">
        <f>SUMIF('Truncated Transaction Data'!A1058:A20542,A1058,'Truncated Transaction Data'!C1058:C20542)</f>
        <v>1108</v>
      </c>
    </row>
    <row r="1059" spans="1:3" x14ac:dyDescent="0.35">
      <c r="A1059" s="6" t="str">
        <v>01567EA2</v>
      </c>
      <c r="B1059">
        <f>COUNTIF('Truncated Transaction Data'!A1059:A20543,A1059)</f>
        <v>8</v>
      </c>
      <c r="C1059" s="7">
        <f>SUMIF('Truncated Transaction Data'!A1059:A20543,A1059,'Truncated Transaction Data'!C1059:C20543)</f>
        <v>102</v>
      </c>
    </row>
    <row r="1060" spans="1:3" x14ac:dyDescent="0.35">
      <c r="A1060" s="6" t="str">
        <v>30838S</v>
      </c>
      <c r="B1060">
        <f>COUNTIF('Truncated Transaction Data'!A1060:A20544,A1060)</f>
        <v>19</v>
      </c>
      <c r="C1060" s="7">
        <f>SUMIF('Truncated Transaction Data'!A1060:A20544,A1060,'Truncated Transaction Data'!C1060:C20544)</f>
        <v>332</v>
      </c>
    </row>
    <row r="1061" spans="1:3" x14ac:dyDescent="0.35">
      <c r="A1061" s="6" t="str">
        <v>57016S</v>
      </c>
      <c r="B1061">
        <f>COUNTIF('Truncated Transaction Data'!A1061:A20545,A1061)</f>
        <v>1</v>
      </c>
      <c r="C1061" s="7">
        <f>SUMIF('Truncated Transaction Data'!A1061:A20545,A1061,'Truncated Transaction Data'!C1061:C20545)</f>
        <v>32</v>
      </c>
    </row>
    <row r="1062" spans="1:3" x14ac:dyDescent="0.35">
      <c r="A1062" s="6" t="str">
        <v>57033S</v>
      </c>
      <c r="B1062">
        <f>COUNTIF('Truncated Transaction Data'!A1062:A20546,A1062)</f>
        <v>3</v>
      </c>
      <c r="C1062" s="7">
        <f>SUMIF('Truncated Transaction Data'!A1062:A20546,A1062,'Truncated Transaction Data'!C1062:C20546)</f>
        <v>72</v>
      </c>
    </row>
    <row r="1063" spans="1:3" x14ac:dyDescent="0.35">
      <c r="A1063" s="6" t="str">
        <v>E1649B+15</v>
      </c>
      <c r="B1063">
        <f>COUNTIF('Truncated Transaction Data'!A1063:A20547,A1063)</f>
        <v>2</v>
      </c>
      <c r="C1063" s="7">
        <f>SUMIF('Truncated Transaction Data'!A1063:A20547,A1063,'Truncated Transaction Data'!C1063:C20547)</f>
        <v>6</v>
      </c>
    </row>
    <row r="1064" spans="1:3" x14ac:dyDescent="0.35">
      <c r="A1064" s="6" t="str">
        <v>I1476B+15</v>
      </c>
      <c r="B1064">
        <f>COUNTIF('Truncated Transaction Data'!A1064:A20548,A1064)</f>
        <v>1</v>
      </c>
      <c r="C1064" s="7">
        <f>SUMIF('Truncated Transaction Data'!A1064:A20548,A1064,'Truncated Transaction Data'!C1064:C20548)</f>
        <v>4</v>
      </c>
    </row>
    <row r="1065" spans="1:3" x14ac:dyDescent="0.35">
      <c r="A1065" s="6" t="str">
        <v>PR324</v>
      </c>
      <c r="B1065">
        <f>COUNTIF('Truncated Transaction Data'!A1065:A20549,A1065)</f>
        <v>9</v>
      </c>
      <c r="C1065" s="7">
        <f>SUMIF('Truncated Transaction Data'!A1065:A20549,A1065,'Truncated Transaction Data'!C1065:C20549)</f>
        <v>1020</v>
      </c>
    </row>
    <row r="1066" spans="1:3" x14ac:dyDescent="0.35">
      <c r="A1066" s="6" t="str">
        <v>SSR756RS</v>
      </c>
      <c r="B1066">
        <f>COUNTIF('Truncated Transaction Data'!A1066:A20550,A1066)</f>
        <v>2</v>
      </c>
      <c r="C1066" s="7">
        <f>SUMIF('Truncated Transaction Data'!A1066:A20550,A1066,'Truncated Transaction Data'!C1066:C20550)</f>
        <v>2</v>
      </c>
    </row>
    <row r="1067" spans="1:3" x14ac:dyDescent="0.35">
      <c r="A1067" s="6" t="str">
        <v>RM1797100</v>
      </c>
      <c r="B1067">
        <f>COUNTIF('Truncated Transaction Data'!A1067:A20551,A1067)</f>
        <v>2</v>
      </c>
      <c r="C1067" s="7">
        <f>SUMIF('Truncated Transaction Data'!A1067:A20551,A1067,'Truncated Transaction Data'!C1067:C20551)</f>
        <v>200</v>
      </c>
    </row>
    <row r="1068" spans="1:3" x14ac:dyDescent="0.35">
      <c r="A1068" s="6" t="str">
        <v>RM1741100</v>
      </c>
      <c r="B1068">
        <f>COUNTIF('Truncated Transaction Data'!A1068:A20552,A1068)</f>
        <v>6</v>
      </c>
      <c r="C1068" s="7">
        <f>SUMIF('Truncated Transaction Data'!A1068:A20552,A1068,'Truncated Transaction Data'!C1068:C20552)</f>
        <v>700</v>
      </c>
    </row>
    <row r="1069" spans="1:3" x14ac:dyDescent="0.35">
      <c r="A1069" s="6" t="str">
        <v>EHC245025</v>
      </c>
      <c r="B1069">
        <f>COUNTIF('Truncated Transaction Data'!A1069:A20553,A1069)</f>
        <v>8</v>
      </c>
      <c r="C1069" s="7">
        <f>SUMIF('Truncated Transaction Data'!A1069:A20553,A1069,'Truncated Transaction Data'!C1069:C20553)</f>
        <v>800</v>
      </c>
    </row>
    <row r="1070" spans="1:3" x14ac:dyDescent="0.35">
      <c r="A1070" s="6" t="str">
        <v>PR333</v>
      </c>
      <c r="B1070">
        <f>COUNTIF('Truncated Transaction Data'!A1070:A20554,A1070)</f>
        <v>8</v>
      </c>
      <c r="C1070" s="7">
        <f>SUMIF('Truncated Transaction Data'!A1070:A20554,A1070,'Truncated Transaction Data'!C1070:C20554)</f>
        <v>4400</v>
      </c>
    </row>
    <row r="1071" spans="1:3" x14ac:dyDescent="0.35">
      <c r="A1071" s="6" t="str">
        <v>RK5442</v>
      </c>
      <c r="B1071">
        <f>COUNTIF('Truncated Transaction Data'!A1071:A20555,A1071)</f>
        <v>5</v>
      </c>
      <c r="C1071" s="7">
        <f>SUMIF('Truncated Transaction Data'!A1071:A20555,A1071,'Truncated Transaction Data'!C1071:C20555)</f>
        <v>40</v>
      </c>
    </row>
    <row r="1072" spans="1:3" x14ac:dyDescent="0.35">
      <c r="A1072" s="6" t="str">
        <v>HL7003S</v>
      </c>
      <c r="B1072">
        <f>COUNTIF('Truncated Transaction Data'!A1072:A20556,A1072)</f>
        <v>43</v>
      </c>
      <c r="C1072" s="7">
        <f>SUMIF('Truncated Transaction Data'!A1072:A20556,A1072,'Truncated Transaction Data'!C1072:C20556)</f>
        <v>1152</v>
      </c>
    </row>
    <row r="1073" spans="1:3" x14ac:dyDescent="0.35">
      <c r="A1073" s="6" t="str">
        <v>E582S</v>
      </c>
      <c r="B1073">
        <f>COUNTIF('Truncated Transaction Data'!A1073:A20557,A1073)</f>
        <v>4</v>
      </c>
      <c r="C1073" s="7">
        <f>SUMIF('Truncated Transaction Data'!A1073:A20557,A1073,'Truncated Transaction Data'!C1073:C20557)</f>
        <v>5</v>
      </c>
    </row>
    <row r="1074" spans="1:3" x14ac:dyDescent="0.35">
      <c r="A1074" s="6" t="str">
        <v>SUM3601</v>
      </c>
      <c r="B1074">
        <f>COUNTIF('Truncated Transaction Data'!A1074:A20558,A1074)</f>
        <v>4</v>
      </c>
      <c r="C1074" s="7">
        <f>SUMIF('Truncated Transaction Data'!A1074:A20558,A1074,'Truncated Transaction Data'!C1074:C20558)</f>
        <v>33</v>
      </c>
    </row>
    <row r="1075" spans="1:3" x14ac:dyDescent="0.35">
      <c r="A1075" s="6" t="str">
        <v>SUM1102</v>
      </c>
      <c r="B1075">
        <f>COUNTIF('Truncated Transaction Data'!A1075:A20559,A1075)</f>
        <v>5</v>
      </c>
      <c r="C1075" s="7">
        <f>SUMIF('Truncated Transaction Data'!A1075:A20559,A1075,'Truncated Transaction Data'!C1075:C20559)</f>
        <v>73</v>
      </c>
    </row>
    <row r="1076" spans="1:3" x14ac:dyDescent="0.35">
      <c r="A1076" s="6" t="str">
        <v>ES800954</v>
      </c>
      <c r="B1076">
        <f>COUNTIF('Truncated Transaction Data'!A1076:A20560,A1076)</f>
        <v>4</v>
      </c>
      <c r="C1076" s="7">
        <f>SUMIF('Truncated Transaction Data'!A1076:A20560,A1076,'Truncated Transaction Data'!C1076:C20560)</f>
        <v>99</v>
      </c>
    </row>
    <row r="1077" spans="1:3" x14ac:dyDescent="0.35">
      <c r="A1077" s="6" t="str">
        <v>ES800955</v>
      </c>
      <c r="B1077">
        <f>COUNTIF('Truncated Transaction Data'!A1077:A20561,A1077)</f>
        <v>3</v>
      </c>
      <c r="C1077" s="7">
        <f>SUMIF('Truncated Transaction Data'!A1077:A20561,A1077,'Truncated Transaction Data'!C1077:C20561)</f>
        <v>69</v>
      </c>
    </row>
    <row r="1078" spans="1:3" x14ac:dyDescent="0.35">
      <c r="A1078" s="6" t="str">
        <v>1K500351</v>
      </c>
      <c r="B1078">
        <f>COUNTIF('Truncated Transaction Data'!A1078:A20562,A1078)</f>
        <v>3</v>
      </c>
      <c r="C1078" s="7">
        <f>SUMIF('Truncated Transaction Data'!A1078:A20562,A1078,'Truncated Transaction Data'!C1078:C20562)</f>
        <v>3</v>
      </c>
    </row>
    <row r="1079" spans="1:3" x14ac:dyDescent="0.35">
      <c r="A1079" s="6" t="str">
        <v>6K80338</v>
      </c>
      <c r="B1079">
        <f>COUNTIF('Truncated Transaction Data'!A1079:A20563,A1079)</f>
        <v>2</v>
      </c>
      <c r="C1079" s="7">
        <f>SUMIF('Truncated Transaction Data'!A1079:A20563,A1079,'Truncated Transaction Data'!C1079:C20563)</f>
        <v>24</v>
      </c>
    </row>
    <row r="1080" spans="1:3" x14ac:dyDescent="0.35">
      <c r="A1080" s="6" t="str">
        <v>ES3614</v>
      </c>
      <c r="B1080">
        <f>COUNTIF('Truncated Transaction Data'!A1080:A20564,A1080)</f>
        <v>1</v>
      </c>
      <c r="C1080" s="7">
        <f>SUMIF('Truncated Transaction Data'!A1080:A20564,A1080,'Truncated Transaction Data'!C1080:C20564)</f>
        <v>11</v>
      </c>
    </row>
    <row r="1081" spans="1:3" x14ac:dyDescent="0.35">
      <c r="A1081" s="6" t="str">
        <v>1K80827</v>
      </c>
      <c r="B1081">
        <f>COUNTIF('Truncated Transaction Data'!A1081:A20565,A1081)</f>
        <v>1</v>
      </c>
      <c r="C1081" s="7">
        <f>SUMIF('Truncated Transaction Data'!A1081:A20565,A1081,'Truncated Transaction Data'!C1081:C20565)</f>
        <v>1</v>
      </c>
    </row>
    <row r="1082" spans="1:3" x14ac:dyDescent="0.35">
      <c r="A1082" s="6" t="str">
        <v>6K750159</v>
      </c>
      <c r="B1082">
        <f>COUNTIF('Truncated Transaction Data'!A1082:A20566,A1082)</f>
        <v>2</v>
      </c>
      <c r="C1082" s="7">
        <f>SUMIF('Truncated Transaction Data'!A1082:A20566,A1082,'Truncated Transaction Data'!C1082:C20566)</f>
        <v>18</v>
      </c>
    </row>
    <row r="1083" spans="1:3" x14ac:dyDescent="0.35">
      <c r="A1083" s="6" t="str">
        <v>PR441S</v>
      </c>
      <c r="B1083">
        <f>COUNTIF('Truncated Transaction Data'!A1083:A20567,A1083)</f>
        <v>57</v>
      </c>
      <c r="C1083" s="7">
        <f>SUMIF('Truncated Transaction Data'!A1083:A20567,A1083,'Truncated Transaction Data'!C1083:C20567)</f>
        <v>1176</v>
      </c>
    </row>
    <row r="1084" spans="1:3" x14ac:dyDescent="0.35">
      <c r="A1084" s="6" t="str">
        <v>4K201333</v>
      </c>
      <c r="B1084">
        <f>COUNTIF('Truncated Transaction Data'!A1084:A20568,A1084)</f>
        <v>2</v>
      </c>
      <c r="C1084" s="7">
        <f>SUMIF('Truncated Transaction Data'!A1084:A20568,A1084,'Truncated Transaction Data'!C1084:C20568)</f>
        <v>3</v>
      </c>
    </row>
    <row r="1085" spans="1:3" x14ac:dyDescent="0.35">
      <c r="A1085" s="6" t="str">
        <v>6K80252</v>
      </c>
      <c r="B1085">
        <f>COUNTIF('Truncated Transaction Data'!A1085:A20569,A1085)</f>
        <v>1</v>
      </c>
      <c r="C1085" s="7">
        <f>SUMIF('Truncated Transaction Data'!A1085:A20569,A1085,'Truncated Transaction Data'!C1085:C20569)</f>
        <v>5</v>
      </c>
    </row>
    <row r="1086" spans="1:3" x14ac:dyDescent="0.35">
      <c r="A1086" s="6" t="str">
        <v>ES800972</v>
      </c>
      <c r="B1086">
        <f>COUNTIF('Truncated Transaction Data'!A1086:A20570,A1086)</f>
        <v>1</v>
      </c>
      <c r="C1086" s="7">
        <f>SUMIF('Truncated Transaction Data'!A1086:A20570,A1086,'Truncated Transaction Data'!C1086:C20570)</f>
        <v>15</v>
      </c>
    </row>
    <row r="1087" spans="1:3" x14ac:dyDescent="0.35">
      <c r="A1087" s="6" t="str">
        <v>E1669B</v>
      </c>
      <c r="B1087">
        <f>COUNTIF('Truncated Transaction Data'!A1087:A20571,A1087)</f>
        <v>28</v>
      </c>
      <c r="C1087" s="7">
        <f>SUMIF('Truncated Transaction Data'!A1087:A20571,A1087,'Truncated Transaction Data'!C1087:C20571)</f>
        <v>216</v>
      </c>
    </row>
    <row r="1088" spans="1:3" x14ac:dyDescent="0.35">
      <c r="A1088" s="6" t="str">
        <v>ES3473</v>
      </c>
      <c r="B1088">
        <f>COUNTIF('Truncated Transaction Data'!A1088:A20572,A1088)</f>
        <v>2</v>
      </c>
      <c r="C1088" s="7">
        <f>SUMIF('Truncated Transaction Data'!A1088:A20572,A1088,'Truncated Transaction Data'!C1088:C20572)</f>
        <v>10</v>
      </c>
    </row>
    <row r="1089" spans="1:3" x14ac:dyDescent="0.35">
      <c r="A1089" s="6" t="str">
        <v>4K201368</v>
      </c>
      <c r="B1089">
        <f>COUNTIF('Truncated Transaction Data'!A1089:A20573,A1089)</f>
        <v>1</v>
      </c>
      <c r="C1089" s="7">
        <f>SUMIF('Truncated Transaction Data'!A1089:A20573,A1089,'Truncated Transaction Data'!C1089:C20573)</f>
        <v>16</v>
      </c>
    </row>
    <row r="1090" spans="1:3" x14ac:dyDescent="0.35">
      <c r="A1090" s="6" t="str">
        <v>6K3196</v>
      </c>
      <c r="B1090">
        <f>COUNTIF('Truncated Transaction Data'!A1090:A20574,A1090)</f>
        <v>1</v>
      </c>
      <c r="C1090" s="7">
        <f>SUMIF('Truncated Transaction Data'!A1090:A20574,A1090,'Truncated Transaction Data'!C1090:C20574)</f>
        <v>15</v>
      </c>
    </row>
    <row r="1091" spans="1:3" x14ac:dyDescent="0.35">
      <c r="A1091" s="6" t="str">
        <v>PRB1033</v>
      </c>
      <c r="B1091">
        <f>COUNTIF('Truncated Transaction Data'!A1091:A20575,A1091)</f>
        <v>2</v>
      </c>
      <c r="C1091" s="7">
        <f>SUMIF('Truncated Transaction Data'!A1091:A20575,A1091,'Truncated Transaction Data'!C1091:C20575)</f>
        <v>1400</v>
      </c>
    </row>
    <row r="1092" spans="1:3" x14ac:dyDescent="0.35">
      <c r="A1092" s="6" t="str">
        <v>RV9939S</v>
      </c>
      <c r="B1092">
        <f>COUNTIF('Truncated Transaction Data'!A1092:A20576,A1092)</f>
        <v>1</v>
      </c>
      <c r="C1092" s="7">
        <f>SUMIF('Truncated Transaction Data'!A1092:A20576,A1092,'Truncated Transaction Data'!C1092:C20576)</f>
        <v>16</v>
      </c>
    </row>
    <row r="1093" spans="1:3" x14ac:dyDescent="0.35">
      <c r="A1093" s="6" t="str">
        <v>TC3082</v>
      </c>
      <c r="B1093">
        <f>COUNTIF('Truncated Transaction Data'!A1093:A20577,A1093)</f>
        <v>2</v>
      </c>
      <c r="C1093" s="7">
        <f>SUMIF('Truncated Transaction Data'!A1093:A20577,A1093,'Truncated Transaction Data'!C1093:C20577)</f>
        <v>2</v>
      </c>
    </row>
    <row r="1094" spans="1:3" x14ac:dyDescent="0.35">
      <c r="A1094" s="6" t="str">
        <v>WP5016</v>
      </c>
      <c r="B1094">
        <f>COUNTIF('Truncated Transaction Data'!A1094:A20578,A1094)</f>
        <v>3</v>
      </c>
      <c r="C1094" s="7">
        <f>SUMIF('Truncated Transaction Data'!A1094:A20578,A1094,'Truncated Transaction Data'!C1094:C20578)</f>
        <v>3</v>
      </c>
    </row>
    <row r="1095" spans="1:3" x14ac:dyDescent="0.35">
      <c r="A1095" s="6" t="str">
        <v>PR537K</v>
      </c>
      <c r="B1095">
        <f>COUNTIF('Truncated Transaction Data'!A1095:A20579,A1095)</f>
        <v>4</v>
      </c>
      <c r="C1095" s="7">
        <f>SUMIF('Truncated Transaction Data'!A1095:A20579,A1095,'Truncated Transaction Data'!C1095:C20579)</f>
        <v>7</v>
      </c>
    </row>
    <row r="1096" spans="1:3" x14ac:dyDescent="0.35">
      <c r="A1096" s="6" t="str">
        <v>PR15900S</v>
      </c>
      <c r="B1096">
        <f>COUNTIF('Truncated Transaction Data'!A1096:A20580,A1096)</f>
        <v>2</v>
      </c>
      <c r="C1096" s="7">
        <f>SUMIF('Truncated Transaction Data'!A1096:A20580,A1096,'Truncated Transaction Data'!C1096:C20580)</f>
        <v>20</v>
      </c>
    </row>
    <row r="1097" spans="1:3" x14ac:dyDescent="0.35">
      <c r="A1097" s="6" t="str">
        <v>PR13915S</v>
      </c>
      <c r="B1097">
        <f>COUNTIF('Truncated Transaction Data'!A1097:A20581,A1097)</f>
        <v>2</v>
      </c>
      <c r="C1097" s="7">
        <f>SUMIF('Truncated Transaction Data'!A1097:A20581,A1097,'Truncated Transaction Data'!C1097:C20581)</f>
        <v>16</v>
      </c>
    </row>
    <row r="1098" spans="1:3" x14ac:dyDescent="0.35">
      <c r="A1098" s="6" t="str">
        <v>RV869S</v>
      </c>
      <c r="B1098">
        <f>COUNTIF('Truncated Transaction Data'!A1098:A20582,A1098)</f>
        <v>14</v>
      </c>
      <c r="C1098" s="7">
        <f>SUMIF('Truncated Transaction Data'!A1098:A20582,A1098,'Truncated Transaction Data'!C1098:C20582)</f>
        <v>280</v>
      </c>
    </row>
    <row r="1099" spans="1:3" x14ac:dyDescent="0.35">
      <c r="A1099" s="6" t="str">
        <v>RV881XS</v>
      </c>
      <c r="B1099">
        <f>COUNTIF('Truncated Transaction Data'!A1099:A20583,A1099)</f>
        <v>4</v>
      </c>
      <c r="C1099" s="7">
        <f>SUMIF('Truncated Transaction Data'!A1099:A20583,A1099,'Truncated Transaction Data'!C1099:C20583)</f>
        <v>80</v>
      </c>
    </row>
    <row r="1100" spans="1:3" x14ac:dyDescent="0.35">
      <c r="A1100" s="6" t="str">
        <v>RV909XS</v>
      </c>
      <c r="B1100">
        <f>COUNTIF('Truncated Transaction Data'!A1100:A20584,A1100)</f>
        <v>9</v>
      </c>
      <c r="C1100" s="7">
        <f>SUMIF('Truncated Transaction Data'!A1100:A20584,A1100,'Truncated Transaction Data'!C1100:C20584)</f>
        <v>152</v>
      </c>
    </row>
    <row r="1101" spans="1:3" x14ac:dyDescent="0.35">
      <c r="A1101" s="6" t="str">
        <v>RV526S</v>
      </c>
      <c r="B1101">
        <f>COUNTIF('Truncated Transaction Data'!A1101:A20585,A1101)</f>
        <v>10</v>
      </c>
      <c r="C1101" s="7">
        <f>SUMIF('Truncated Transaction Data'!A1101:A20585,A1101,'Truncated Transaction Data'!C1101:C20585)</f>
        <v>128</v>
      </c>
    </row>
    <row r="1102" spans="1:3" x14ac:dyDescent="0.35">
      <c r="A1102" s="6" t="str">
        <v>53007S</v>
      </c>
      <c r="B1102">
        <f>COUNTIF('Truncated Transaction Data'!A1102:A20586,A1102)</f>
        <v>5</v>
      </c>
      <c r="C1102" s="7">
        <f>SUMIF('Truncated Transaction Data'!A1102:A20586,A1102,'Truncated Transaction Data'!C1102:C20586)</f>
        <v>88</v>
      </c>
    </row>
    <row r="1103" spans="1:3" x14ac:dyDescent="0.35">
      <c r="A1103" s="6" t="str">
        <v>59972S</v>
      </c>
      <c r="B1103">
        <f>COUNTIF('Truncated Transaction Data'!A1103:A20587,A1103)</f>
        <v>6</v>
      </c>
      <c r="C1103" s="7">
        <f>SUMIF('Truncated Transaction Data'!A1103:A20587,A1103,'Truncated Transaction Data'!C1103:C20587)</f>
        <v>48</v>
      </c>
    </row>
    <row r="1104" spans="1:3" x14ac:dyDescent="0.35">
      <c r="A1104" s="6" t="str">
        <v>55025S</v>
      </c>
      <c r="B1104">
        <f>COUNTIF('Truncated Transaction Data'!A1104:A20588,A1104)</f>
        <v>2</v>
      </c>
      <c r="C1104" s="7">
        <f>SUMIF('Truncated Transaction Data'!A1104:A20588,A1104,'Truncated Transaction Data'!C1104:C20588)</f>
        <v>12</v>
      </c>
    </row>
    <row r="1105" spans="1:3" x14ac:dyDescent="0.35">
      <c r="A1105" s="6" t="str">
        <v>PR305S</v>
      </c>
      <c r="B1105">
        <f>COUNTIF('Truncated Transaction Data'!A1105:A20589,A1105)</f>
        <v>7</v>
      </c>
      <c r="C1105" s="7">
        <f>SUMIF('Truncated Transaction Data'!A1105:A20589,A1105,'Truncated Transaction Data'!C1105:C20589)</f>
        <v>144</v>
      </c>
    </row>
    <row r="1106" spans="1:3" x14ac:dyDescent="0.35">
      <c r="A1106" s="6" t="str">
        <v>PR668S</v>
      </c>
      <c r="B1106">
        <f>COUNTIF('Truncated Transaction Data'!A1106:A20590,A1106)</f>
        <v>40</v>
      </c>
      <c r="C1106" s="7">
        <f>SUMIF('Truncated Transaction Data'!A1106:A20590,A1106,'Truncated Transaction Data'!C1106:C20590)</f>
        <v>640</v>
      </c>
    </row>
    <row r="1107" spans="1:3" x14ac:dyDescent="0.35">
      <c r="A1107" s="6" t="str">
        <v>E5205B</v>
      </c>
      <c r="B1107">
        <f>COUNTIF('Truncated Transaction Data'!A1107:A20591,A1107)</f>
        <v>10</v>
      </c>
      <c r="C1107" s="7">
        <f>SUMIF('Truncated Transaction Data'!A1107:A20591,A1107,'Truncated Transaction Data'!C1107:C20591)</f>
        <v>46</v>
      </c>
    </row>
    <row r="1108" spans="1:3" x14ac:dyDescent="0.35">
      <c r="A1108" s="6" t="str">
        <v>E5215B</v>
      </c>
      <c r="B1108">
        <f>COUNTIF('Truncated Transaction Data'!A1108:A20592,A1108)</f>
        <v>30</v>
      </c>
      <c r="C1108" s="7">
        <f>SUMIF('Truncated Transaction Data'!A1108:A20592,A1108,'Truncated Transaction Data'!C1108:C20592)</f>
        <v>214</v>
      </c>
    </row>
    <row r="1109" spans="1:3" x14ac:dyDescent="0.35">
      <c r="A1109" s="6" t="str">
        <v>I1714B</v>
      </c>
      <c r="B1109">
        <f>COUNTIF('Truncated Transaction Data'!A1109:A20593,A1109)</f>
        <v>6</v>
      </c>
      <c r="C1109" s="7">
        <f>SUMIF('Truncated Transaction Data'!A1109:A20593,A1109,'Truncated Transaction Data'!C1109:C20593)</f>
        <v>48</v>
      </c>
    </row>
    <row r="1110" spans="1:3" x14ac:dyDescent="0.35">
      <c r="A1110" s="6" t="str">
        <v>E3223B</v>
      </c>
      <c r="B1110">
        <f>COUNTIF('Truncated Transaction Data'!A1110:A20594,A1110)</f>
        <v>1</v>
      </c>
      <c r="C1110" s="7">
        <f>SUMIF('Truncated Transaction Data'!A1110:A20594,A1110,'Truncated Transaction Data'!C1110:C20594)</f>
        <v>2</v>
      </c>
    </row>
    <row r="1111" spans="1:3" x14ac:dyDescent="0.35">
      <c r="A1111" s="6" t="str">
        <v>E1265B</v>
      </c>
      <c r="B1111">
        <f>COUNTIF('Truncated Transaction Data'!A1111:A20595,A1111)</f>
        <v>8</v>
      </c>
      <c r="C1111" s="7">
        <f>SUMIF('Truncated Transaction Data'!A1111:A20595,A1111,'Truncated Transaction Data'!C1111:C20595)</f>
        <v>68</v>
      </c>
    </row>
    <row r="1112" spans="1:3" x14ac:dyDescent="0.35">
      <c r="A1112" s="6" t="str">
        <v>E1849B</v>
      </c>
      <c r="B1112">
        <f>COUNTIF('Truncated Transaction Data'!A1112:A20596,A1112)</f>
        <v>7</v>
      </c>
      <c r="C1112" s="7">
        <f>SUMIF('Truncated Transaction Data'!A1112:A20596,A1112,'Truncated Transaction Data'!C1112:C20596)</f>
        <v>32</v>
      </c>
    </row>
    <row r="1113" spans="1:3" x14ac:dyDescent="0.35">
      <c r="A1113" s="6" t="str">
        <v>E1787B</v>
      </c>
      <c r="B1113">
        <f>COUNTIF('Truncated Transaction Data'!A1113:A20597,A1113)</f>
        <v>2</v>
      </c>
      <c r="C1113" s="7">
        <f>SUMIF('Truncated Transaction Data'!A1113:A20597,A1113,'Truncated Transaction Data'!C1113:C20597)</f>
        <v>6</v>
      </c>
    </row>
    <row r="1114" spans="1:3" x14ac:dyDescent="0.35">
      <c r="A1114" s="6" t="str">
        <v>E1715B</v>
      </c>
      <c r="B1114">
        <f>COUNTIF('Truncated Transaction Data'!A1114:A20598,A1114)</f>
        <v>8</v>
      </c>
      <c r="C1114" s="7">
        <f>SUMIF('Truncated Transaction Data'!A1114:A20598,A1114,'Truncated Transaction Data'!C1114:C20598)</f>
        <v>56</v>
      </c>
    </row>
    <row r="1115" spans="1:3" x14ac:dyDescent="0.35">
      <c r="A1115" s="6" t="str">
        <v>I3214B</v>
      </c>
      <c r="B1115">
        <f>COUNTIF('Truncated Transaction Data'!A1115:A20599,A1115)</f>
        <v>2</v>
      </c>
      <c r="C1115" s="7">
        <f>SUMIF('Truncated Transaction Data'!A1115:A20599,A1115,'Truncated Transaction Data'!C1115:C20599)</f>
        <v>10</v>
      </c>
    </row>
    <row r="1116" spans="1:3" x14ac:dyDescent="0.35">
      <c r="A1116" s="6" t="str">
        <v>I5160B</v>
      </c>
      <c r="B1116">
        <f>COUNTIF('Truncated Transaction Data'!A1116:A20600,A1116)</f>
        <v>4</v>
      </c>
      <c r="C1116" s="7">
        <f>SUMIF('Truncated Transaction Data'!A1116:A20600,A1116,'Truncated Transaction Data'!C1116:C20600)</f>
        <v>14</v>
      </c>
    </row>
    <row r="1117" spans="1:3" x14ac:dyDescent="0.35">
      <c r="A1117" s="6" t="str">
        <v>I1662B</v>
      </c>
      <c r="B1117">
        <f>COUNTIF('Truncated Transaction Data'!A1117:A20601,A1117)</f>
        <v>8</v>
      </c>
      <c r="C1117" s="7">
        <f>SUMIF('Truncated Transaction Data'!A1117:A20601,A1117,'Truncated Transaction Data'!C1117:C20601)</f>
        <v>50</v>
      </c>
    </row>
    <row r="1118" spans="1:3" x14ac:dyDescent="0.35">
      <c r="A1118" s="6" t="str">
        <v>I1806B</v>
      </c>
      <c r="B1118">
        <f>COUNTIF('Truncated Transaction Data'!A1118:A20602,A1118)</f>
        <v>3</v>
      </c>
      <c r="C1118" s="7">
        <f>SUMIF('Truncated Transaction Data'!A1118:A20602,A1118,'Truncated Transaction Data'!C1118:C20602)</f>
        <v>20</v>
      </c>
    </row>
    <row r="1119" spans="1:3" x14ac:dyDescent="0.35">
      <c r="A1119" s="6" t="str">
        <v>E1587B</v>
      </c>
      <c r="B1119">
        <f>COUNTIF('Truncated Transaction Data'!A1119:A20603,A1119)</f>
        <v>6</v>
      </c>
      <c r="C1119" s="7">
        <f>SUMIF('Truncated Transaction Data'!A1119:A20603,A1119,'Truncated Transaction Data'!C1119:C20603)</f>
        <v>32</v>
      </c>
    </row>
    <row r="1120" spans="1:3" x14ac:dyDescent="0.35">
      <c r="A1120" s="6" t="str">
        <v>I1586B</v>
      </c>
      <c r="B1120">
        <f>COUNTIF('Truncated Transaction Data'!A1120:A20604,A1120)</f>
        <v>9</v>
      </c>
      <c r="C1120" s="7">
        <f>SUMIF('Truncated Transaction Data'!A1120:A20604,A1120,'Truncated Transaction Data'!C1120:C20604)</f>
        <v>42</v>
      </c>
    </row>
    <row r="1121" spans="1:3" x14ac:dyDescent="0.35">
      <c r="A1121" s="6" t="str">
        <v>I1778B</v>
      </c>
      <c r="B1121">
        <f>COUNTIF('Truncated Transaction Data'!A1121:A20605,A1121)</f>
        <v>8</v>
      </c>
      <c r="C1121" s="7">
        <f>SUMIF('Truncated Transaction Data'!A1121:A20605,A1121,'Truncated Transaction Data'!C1121:C20605)</f>
        <v>72</v>
      </c>
    </row>
    <row r="1122" spans="1:3" x14ac:dyDescent="0.35">
      <c r="A1122" s="6" t="str">
        <v>EX867B</v>
      </c>
      <c r="B1122">
        <f>COUNTIF('Truncated Transaction Data'!A1122:A20606,A1122)</f>
        <v>3</v>
      </c>
      <c r="C1122" s="7">
        <f>SUMIF('Truncated Transaction Data'!A1122:A20606,A1122,'Truncated Transaction Data'!C1122:C20606)</f>
        <v>12</v>
      </c>
    </row>
    <row r="1123" spans="1:3" x14ac:dyDescent="0.35">
      <c r="A1123" s="6" t="str">
        <v>E1649B</v>
      </c>
      <c r="B1123">
        <f>COUNTIF('Truncated Transaction Data'!A1123:A20607,A1123)</f>
        <v>11</v>
      </c>
      <c r="C1123" s="7">
        <f>SUMIF('Truncated Transaction Data'!A1123:A20607,A1123,'Truncated Transaction Data'!C1123:C20607)</f>
        <v>68</v>
      </c>
    </row>
    <row r="1124" spans="1:3" x14ac:dyDescent="0.35">
      <c r="A1124" s="6" t="str">
        <v>I1712B</v>
      </c>
      <c r="B1124">
        <f>COUNTIF('Truncated Transaction Data'!A1124:A20608,A1124)</f>
        <v>4</v>
      </c>
      <c r="C1124" s="7">
        <f>SUMIF('Truncated Transaction Data'!A1124:A20608,A1124,'Truncated Transaction Data'!C1124:C20608)</f>
        <v>28</v>
      </c>
    </row>
    <row r="1125" spans="1:3" x14ac:dyDescent="0.35">
      <c r="A1125" s="6" t="str">
        <v>I1350B</v>
      </c>
      <c r="B1125">
        <f>COUNTIF('Truncated Transaction Data'!A1125:A20609,A1125)</f>
        <v>8</v>
      </c>
      <c r="C1125" s="7">
        <f>SUMIF('Truncated Transaction Data'!A1125:A20609,A1125,'Truncated Transaction Data'!C1125:C20609)</f>
        <v>50</v>
      </c>
    </row>
    <row r="1126" spans="1:3" x14ac:dyDescent="0.35">
      <c r="A1126" s="6" t="str">
        <v>I1628B</v>
      </c>
      <c r="B1126">
        <f>COUNTIF('Truncated Transaction Data'!A1126:A20610,A1126)</f>
        <v>20</v>
      </c>
      <c r="C1126" s="7">
        <f>SUMIF('Truncated Transaction Data'!A1126:A20610,A1126,'Truncated Transaction Data'!C1126:C20610)</f>
        <v>96</v>
      </c>
    </row>
    <row r="1127" spans="1:3" x14ac:dyDescent="0.35">
      <c r="A1127" s="6" t="str">
        <v>E1349B</v>
      </c>
      <c r="B1127">
        <f>COUNTIF('Truncated Transaction Data'!A1127:A20611,A1127)</f>
        <v>8</v>
      </c>
      <c r="C1127" s="7">
        <f>SUMIF('Truncated Transaction Data'!A1127:A20611,A1127,'Truncated Transaction Data'!C1127:C20611)</f>
        <v>50</v>
      </c>
    </row>
    <row r="1128" spans="1:3" x14ac:dyDescent="0.35">
      <c r="A1128" s="6" t="str">
        <v>E1713B</v>
      </c>
      <c r="B1128">
        <f>COUNTIF('Truncated Transaction Data'!A1128:A20612,A1128)</f>
        <v>4</v>
      </c>
      <c r="C1128" s="7">
        <f>SUMIF('Truncated Transaction Data'!A1128:A20612,A1128,'Truncated Transaction Data'!C1128:C20612)</f>
        <v>32</v>
      </c>
    </row>
    <row r="1129" spans="1:3" x14ac:dyDescent="0.35">
      <c r="A1129" s="6" t="str">
        <v>SS3108</v>
      </c>
      <c r="B1129">
        <f>COUNTIF('Truncated Transaction Data'!A1129:A20613,A1129)</f>
        <v>7</v>
      </c>
      <c r="C1129" s="7">
        <f>SUMIF('Truncated Transaction Data'!A1129:A20613,A1129,'Truncated Transaction Data'!C1129:C20613)</f>
        <v>13</v>
      </c>
    </row>
    <row r="1130" spans="1:3" x14ac:dyDescent="0.35">
      <c r="A1130" s="6" t="str">
        <v>01471SEA2</v>
      </c>
      <c r="B1130">
        <f>COUNTIF('Truncated Transaction Data'!A1130:A20614,A1130)</f>
        <v>5</v>
      </c>
      <c r="C1130" s="7">
        <f>SUMIF('Truncated Transaction Data'!A1130:A20614,A1130,'Truncated Transaction Data'!C1130:C20614)</f>
        <v>14</v>
      </c>
    </row>
    <row r="1131" spans="1:3" x14ac:dyDescent="0.35">
      <c r="A1131" s="6" t="str">
        <v>01543EA2</v>
      </c>
      <c r="B1131">
        <f>COUNTIF('Truncated Transaction Data'!A1131:A20615,A1131)</f>
        <v>3</v>
      </c>
      <c r="C1131" s="7">
        <f>SUMIF('Truncated Transaction Data'!A1131:A20615,A1131,'Truncated Transaction Data'!C1131:C20615)</f>
        <v>24</v>
      </c>
    </row>
    <row r="1132" spans="1:3" x14ac:dyDescent="0.35">
      <c r="A1132" s="6" t="str">
        <v>01571SEA2</v>
      </c>
      <c r="B1132">
        <f>COUNTIF('Truncated Transaction Data'!A1132:A20616,A1132)</f>
        <v>1</v>
      </c>
      <c r="C1132" s="7">
        <f>SUMIF('Truncated Transaction Data'!A1132:A20616,A1132,'Truncated Transaction Data'!C1132:C20616)</f>
        <v>4</v>
      </c>
    </row>
    <row r="1133" spans="1:3" x14ac:dyDescent="0.35">
      <c r="A1133" s="6" t="str">
        <v>01542EA2</v>
      </c>
      <c r="B1133">
        <f>COUNTIF('Truncated Transaction Data'!A1133:A20617,A1133)</f>
        <v>4</v>
      </c>
      <c r="C1133" s="7">
        <f>SUMIF('Truncated Transaction Data'!A1133:A20617,A1133,'Truncated Transaction Data'!C1133:C20617)</f>
        <v>32</v>
      </c>
    </row>
    <row r="1134" spans="1:3" x14ac:dyDescent="0.35">
      <c r="A1134" s="6" t="str">
        <v>01911EA2</v>
      </c>
      <c r="B1134">
        <f>COUNTIF('Truncated Transaction Data'!A1134:A20618,A1134)</f>
        <v>3</v>
      </c>
      <c r="C1134" s="7">
        <f>SUMIF('Truncated Transaction Data'!A1134:A20618,A1134,'Truncated Transaction Data'!C1134:C20618)</f>
        <v>28</v>
      </c>
    </row>
    <row r="1135" spans="1:3" x14ac:dyDescent="0.35">
      <c r="A1135" s="6" t="str">
        <v>01587EA2</v>
      </c>
      <c r="B1135">
        <f>COUNTIF('Truncated Transaction Data'!A1135:A20619,A1135)</f>
        <v>5</v>
      </c>
      <c r="C1135" s="7">
        <f>SUMIF('Truncated Transaction Data'!A1135:A20619,A1135,'Truncated Transaction Data'!C1135:C20619)</f>
        <v>28</v>
      </c>
    </row>
    <row r="1136" spans="1:3" x14ac:dyDescent="0.35">
      <c r="A1136" s="6" t="str">
        <v>01500EA2</v>
      </c>
      <c r="B1136">
        <f>COUNTIF('Truncated Transaction Data'!A1136:A20620,A1136)</f>
        <v>1</v>
      </c>
      <c r="C1136" s="7">
        <f>SUMIF('Truncated Transaction Data'!A1136:A20620,A1136,'Truncated Transaction Data'!C1136:C20620)</f>
        <v>4</v>
      </c>
    </row>
    <row r="1137" spans="1:3" x14ac:dyDescent="0.35">
      <c r="A1137" s="6" t="str">
        <v>01912EA2</v>
      </c>
      <c r="B1137">
        <f>COUNTIF('Truncated Transaction Data'!A1137:A20621,A1137)</f>
        <v>2</v>
      </c>
      <c r="C1137" s="7">
        <f>SUMIF('Truncated Transaction Data'!A1137:A20621,A1137,'Truncated Transaction Data'!C1137:C20621)</f>
        <v>16</v>
      </c>
    </row>
    <row r="1138" spans="1:3" x14ac:dyDescent="0.35">
      <c r="A1138" s="6" t="str">
        <v>PR314S</v>
      </c>
      <c r="B1138">
        <f>COUNTIF('Truncated Transaction Data'!A1138:A20622,A1138)</f>
        <v>16</v>
      </c>
      <c r="C1138" s="7">
        <f>SUMIF('Truncated Transaction Data'!A1138:A20622,A1138,'Truncated Transaction Data'!C1138:C20622)</f>
        <v>276</v>
      </c>
    </row>
    <row r="1139" spans="1:3" x14ac:dyDescent="0.35">
      <c r="A1139" s="6" t="str">
        <v>PR315S</v>
      </c>
      <c r="B1139">
        <f>COUNTIF('Truncated Transaction Data'!A1139:A20623,A1139)</f>
        <v>4</v>
      </c>
      <c r="C1139" s="7">
        <f>SUMIF('Truncated Transaction Data'!A1139:A20623,A1139,'Truncated Transaction Data'!C1139:C20623)</f>
        <v>52</v>
      </c>
    </row>
    <row r="1140" spans="1:3" x14ac:dyDescent="0.35">
      <c r="A1140" s="6" t="str">
        <v>PR471S</v>
      </c>
      <c r="B1140">
        <f>COUNTIF('Truncated Transaction Data'!A1140:A20624,A1140)</f>
        <v>11</v>
      </c>
      <c r="C1140" s="7">
        <f>SUMIF('Truncated Transaction Data'!A1140:A20624,A1140,'Truncated Transaction Data'!C1140:C20624)</f>
        <v>160</v>
      </c>
    </row>
    <row r="1141" spans="1:3" x14ac:dyDescent="0.35">
      <c r="A1141" s="6" t="str">
        <v>PR317S</v>
      </c>
      <c r="B1141">
        <f>COUNTIF('Truncated Transaction Data'!A1141:A20625,A1141)</f>
        <v>27</v>
      </c>
      <c r="C1141" s="7">
        <f>SUMIF('Truncated Transaction Data'!A1141:A20625,A1141,'Truncated Transaction Data'!C1141:C20625)</f>
        <v>576</v>
      </c>
    </row>
    <row r="1142" spans="1:3" x14ac:dyDescent="0.35">
      <c r="A1142" s="6" t="str">
        <v>PR609S</v>
      </c>
      <c r="B1142">
        <f>COUNTIF('Truncated Transaction Data'!A1142:A20626,A1142)</f>
        <v>17</v>
      </c>
      <c r="C1142" s="7">
        <f>SUMIF('Truncated Transaction Data'!A1142:A20626,A1142,'Truncated Transaction Data'!C1142:C20626)</f>
        <v>324</v>
      </c>
    </row>
    <row r="1143" spans="1:3" x14ac:dyDescent="0.35">
      <c r="A1143" s="6" t="str">
        <v>PR581S</v>
      </c>
      <c r="B1143">
        <f>COUNTIF('Truncated Transaction Data'!A1143:A20627,A1143)</f>
        <v>4</v>
      </c>
      <c r="C1143" s="7">
        <f>SUMIF('Truncated Transaction Data'!A1143:A20627,A1143,'Truncated Transaction Data'!C1143:C20627)</f>
        <v>76</v>
      </c>
    </row>
    <row r="1144" spans="1:3" x14ac:dyDescent="0.35">
      <c r="A1144" s="6" t="str">
        <v>PR345S</v>
      </c>
      <c r="B1144">
        <f>COUNTIF('Truncated Transaction Data'!A1144:A20628,A1144)</f>
        <v>5</v>
      </c>
      <c r="C1144" s="7">
        <f>SUMIF('Truncated Transaction Data'!A1144:A20628,A1144,'Truncated Transaction Data'!C1144:C20628)</f>
        <v>56</v>
      </c>
    </row>
    <row r="1145" spans="1:3" x14ac:dyDescent="0.35">
      <c r="A1145" s="6" t="str">
        <v>01786EA2</v>
      </c>
      <c r="B1145">
        <f>COUNTIF('Truncated Transaction Data'!A1145:A20629,A1145)</f>
        <v>12</v>
      </c>
      <c r="C1145" s="7">
        <f>SUMIF('Truncated Transaction Data'!A1145:A20629,A1145,'Truncated Transaction Data'!C1145:C20629)</f>
        <v>92</v>
      </c>
    </row>
    <row r="1146" spans="1:3" x14ac:dyDescent="0.35">
      <c r="A1146" s="6" t="str">
        <v>01785EA2</v>
      </c>
      <c r="B1146">
        <f>COUNTIF('Truncated Transaction Data'!A1146:A20630,A1146)</f>
        <v>13</v>
      </c>
      <c r="C1146" s="7">
        <f>SUMIF('Truncated Transaction Data'!A1146:A20630,A1146,'Truncated Transaction Data'!C1146:C20630)</f>
        <v>80</v>
      </c>
    </row>
    <row r="1147" spans="1:3" x14ac:dyDescent="0.35">
      <c r="A1147" s="6" t="str">
        <v>RV3556S</v>
      </c>
      <c r="B1147">
        <f>COUNTIF('Truncated Transaction Data'!A1147:A20631,A1147)</f>
        <v>33</v>
      </c>
      <c r="C1147" s="7">
        <f>SUMIF('Truncated Transaction Data'!A1147:A20631,A1147,'Truncated Transaction Data'!C1147:C20631)</f>
        <v>576</v>
      </c>
    </row>
    <row r="1148" spans="1:3" x14ac:dyDescent="0.35">
      <c r="A1148" s="6" t="str">
        <v>E1661S</v>
      </c>
      <c r="B1148">
        <f>COUNTIF('Truncated Transaction Data'!A1148:A20632,A1148)</f>
        <v>3</v>
      </c>
      <c r="C1148" s="7">
        <f>SUMIF('Truncated Transaction Data'!A1148:A20632,A1148,'Truncated Transaction Data'!C1148:C20632)</f>
        <v>3</v>
      </c>
    </row>
    <row r="1149" spans="1:3" x14ac:dyDescent="0.35">
      <c r="A1149" s="6" t="str">
        <v>E935P</v>
      </c>
      <c r="B1149">
        <f>COUNTIF('Truncated Transaction Data'!A1149:A20633,A1149)</f>
        <v>7</v>
      </c>
      <c r="C1149" s="7">
        <f>SUMIF('Truncated Transaction Data'!A1149:A20633,A1149,'Truncated Transaction Data'!C1149:C20633)</f>
        <v>15</v>
      </c>
    </row>
    <row r="1150" spans="1:3" x14ac:dyDescent="0.35">
      <c r="A1150" s="6" t="str">
        <v>E1163P</v>
      </c>
      <c r="B1150">
        <f>COUNTIF('Truncated Transaction Data'!A1150:A20634,A1150)</f>
        <v>6</v>
      </c>
      <c r="C1150" s="7">
        <f>SUMIF('Truncated Transaction Data'!A1150:A20634,A1150,'Truncated Transaction Data'!C1150:C20634)</f>
        <v>15</v>
      </c>
    </row>
    <row r="1151" spans="1:3" x14ac:dyDescent="0.35">
      <c r="A1151" s="6" t="str">
        <v>E989P</v>
      </c>
      <c r="B1151">
        <f>COUNTIF('Truncated Transaction Data'!A1151:A20635,A1151)</f>
        <v>1</v>
      </c>
      <c r="C1151" s="7">
        <f>SUMIF('Truncated Transaction Data'!A1151:A20635,A1151,'Truncated Transaction Data'!C1151:C20635)</f>
        <v>1</v>
      </c>
    </row>
    <row r="1152" spans="1:3" x14ac:dyDescent="0.35">
      <c r="A1152" s="6" t="str">
        <v>E443S</v>
      </c>
      <c r="B1152">
        <f>COUNTIF('Truncated Transaction Data'!A1152:A20636,A1152)</f>
        <v>6</v>
      </c>
      <c r="C1152" s="7">
        <f>SUMIF('Truncated Transaction Data'!A1152:A20636,A1152,'Truncated Transaction Data'!C1152:C20636)</f>
        <v>7</v>
      </c>
    </row>
    <row r="1153" spans="1:3" x14ac:dyDescent="0.35">
      <c r="A1153" s="6" t="str">
        <v>E573S</v>
      </c>
      <c r="B1153">
        <f>COUNTIF('Truncated Transaction Data'!A1153:A20637,A1153)</f>
        <v>5</v>
      </c>
      <c r="C1153" s="7">
        <f>SUMIF('Truncated Transaction Data'!A1153:A20637,A1153,'Truncated Transaction Data'!C1153:C20637)</f>
        <v>6</v>
      </c>
    </row>
    <row r="1154" spans="1:3" x14ac:dyDescent="0.35">
      <c r="A1154" s="6" t="str">
        <v>E323S</v>
      </c>
      <c r="B1154">
        <f>COUNTIF('Truncated Transaction Data'!A1154:A20638,A1154)</f>
        <v>2</v>
      </c>
      <c r="C1154" s="7">
        <f>SUMIF('Truncated Transaction Data'!A1154:A20638,A1154,'Truncated Transaction Data'!C1154:C20638)</f>
        <v>3</v>
      </c>
    </row>
    <row r="1155" spans="1:3" x14ac:dyDescent="0.35">
      <c r="A1155" s="6" t="str">
        <v>1K3134T</v>
      </c>
      <c r="B1155">
        <f>COUNTIF('Truncated Transaction Data'!A1155:A20639,A1155)</f>
        <v>1</v>
      </c>
      <c r="C1155" s="7">
        <f>SUMIF('Truncated Transaction Data'!A1155:A20639,A1155,'Truncated Transaction Data'!C1155:C20639)</f>
        <v>60</v>
      </c>
    </row>
    <row r="1156" spans="1:3" x14ac:dyDescent="0.35">
      <c r="A1156" s="6" t="str">
        <v>ICE410889</v>
      </c>
      <c r="B1156">
        <f>COUNTIF('Truncated Transaction Data'!A1156:A20640,A1156)</f>
        <v>3</v>
      </c>
      <c r="C1156" s="7">
        <f>SUMIF('Truncated Transaction Data'!A1156:A20640,A1156,'Truncated Transaction Data'!C1156:C20640)</f>
        <v>7</v>
      </c>
    </row>
    <row r="1157" spans="1:3" x14ac:dyDescent="0.35">
      <c r="A1157" s="6" t="str">
        <v>E1226P</v>
      </c>
      <c r="B1157">
        <f>COUNTIF('Truncated Transaction Data'!A1157:A20641,A1157)</f>
        <v>1</v>
      </c>
      <c r="C1157" s="7">
        <f>SUMIF('Truncated Transaction Data'!A1157:A20641,A1157,'Truncated Transaction Data'!C1157:C20641)</f>
        <v>1</v>
      </c>
    </row>
    <row r="1158" spans="1:3" x14ac:dyDescent="0.35">
      <c r="A1158" s="6" t="str">
        <v>PR660</v>
      </c>
      <c r="B1158">
        <f>COUNTIF('Truncated Transaction Data'!A1158:A20642,A1158)</f>
        <v>7</v>
      </c>
      <c r="C1158" s="7">
        <f>SUMIF('Truncated Transaction Data'!A1158:A20642,A1158,'Truncated Transaction Data'!C1158:C20642)</f>
        <v>4900</v>
      </c>
    </row>
    <row r="1159" spans="1:3" x14ac:dyDescent="0.35">
      <c r="A1159" s="6" t="str">
        <v>PR427</v>
      </c>
      <c r="B1159">
        <f>COUNTIF('Truncated Transaction Data'!A1159:A20643,A1159)</f>
        <v>3</v>
      </c>
      <c r="C1159" s="7">
        <f>SUMIF('Truncated Transaction Data'!A1159:A20643,A1159,'Truncated Transaction Data'!C1159:C20643)</f>
        <v>1400</v>
      </c>
    </row>
    <row r="1160" spans="1:3" x14ac:dyDescent="0.35">
      <c r="A1160" s="6" t="str">
        <v>PR420S</v>
      </c>
      <c r="B1160">
        <f>COUNTIF('Truncated Transaction Data'!A1160:A20644,A1160)</f>
        <v>1</v>
      </c>
      <c r="C1160" s="7">
        <f>SUMIF('Truncated Transaction Data'!A1160:A20644,A1160,'Truncated Transaction Data'!C1160:C20644)</f>
        <v>64</v>
      </c>
    </row>
    <row r="1161" spans="1:3" x14ac:dyDescent="0.35">
      <c r="A1161" s="6" t="str">
        <v>PLC16SS25</v>
      </c>
      <c r="B1161">
        <f>COUNTIF('Truncated Transaction Data'!A1161:A20645,A1161)</f>
        <v>1</v>
      </c>
      <c r="C1161" s="7">
        <f>SUMIF('Truncated Transaction Data'!A1161:A20645,A1161,'Truncated Transaction Data'!C1161:C20645)</f>
        <v>25</v>
      </c>
    </row>
    <row r="1162" spans="1:3" x14ac:dyDescent="0.35">
      <c r="A1162" s="6" t="str">
        <v>PR495</v>
      </c>
      <c r="B1162">
        <f>COUNTIF('Truncated Transaction Data'!A1162:A20646,A1162)</f>
        <v>2</v>
      </c>
      <c r="C1162" s="7">
        <f>SUMIF('Truncated Transaction Data'!A1162:A20646,A1162,'Truncated Transaction Data'!C1162:C20646)</f>
        <v>300</v>
      </c>
    </row>
    <row r="1163" spans="1:3" x14ac:dyDescent="0.35">
      <c r="A1163" s="6" t="str">
        <v>PLC16625</v>
      </c>
      <c r="B1163">
        <f>COUNTIF('Truncated Transaction Data'!A1163:A20647,A1163)</f>
        <v>1</v>
      </c>
      <c r="C1163" s="7">
        <f>SUMIF('Truncated Transaction Data'!A1163:A20647,A1163,'Truncated Transaction Data'!C1163:C20647)</f>
        <v>25</v>
      </c>
    </row>
    <row r="1164" spans="1:3" x14ac:dyDescent="0.35">
      <c r="A1164" s="6" t="str">
        <v>EP116R</v>
      </c>
      <c r="B1164">
        <f>COUNTIF('Truncated Transaction Data'!A1164:A20648,A1164)</f>
        <v>15</v>
      </c>
      <c r="C1164" s="7">
        <f>SUMIF('Truncated Transaction Data'!A1164:A20648,A1164,'Truncated Transaction Data'!C1164:C20648)</f>
        <v>20</v>
      </c>
    </row>
    <row r="1165" spans="1:3" x14ac:dyDescent="0.35">
      <c r="A1165" s="6" t="str">
        <v>PLC75B10</v>
      </c>
      <c r="B1165">
        <f>COUNTIF('Truncated Transaction Data'!A1165:A20649,A1165)</f>
        <v>3</v>
      </c>
      <c r="C1165" s="7">
        <f>SUMIF('Truncated Transaction Data'!A1165:A20649,A1165,'Truncated Transaction Data'!C1165:C20649)</f>
        <v>40</v>
      </c>
    </row>
    <row r="1166" spans="1:3" x14ac:dyDescent="0.35">
      <c r="A1166" s="6" t="str">
        <v>PP63825</v>
      </c>
      <c r="B1166">
        <f>COUNTIF('Truncated Transaction Data'!A1166:A20650,A1166)</f>
        <v>5</v>
      </c>
      <c r="C1166" s="7">
        <f>SUMIF('Truncated Transaction Data'!A1166:A20650,A1166,'Truncated Transaction Data'!C1166:C20650)</f>
        <v>275</v>
      </c>
    </row>
    <row r="1167" spans="1:3" x14ac:dyDescent="0.35">
      <c r="A1167" s="6" t="str">
        <v>R929</v>
      </c>
      <c r="B1167">
        <f>COUNTIF('Truncated Transaction Data'!A1167:A20651,A1167)</f>
        <v>13</v>
      </c>
      <c r="C1167" s="7">
        <f>SUMIF('Truncated Transaction Data'!A1167:A20651,A1167,'Truncated Transaction Data'!C1167:C20651)</f>
        <v>137</v>
      </c>
    </row>
    <row r="1168" spans="1:3" x14ac:dyDescent="0.35">
      <c r="A1168" s="6" t="str">
        <v>30667S</v>
      </c>
      <c r="B1168">
        <f>COUNTIF('Truncated Transaction Data'!A1168:A20652,A1168)</f>
        <v>6</v>
      </c>
      <c r="C1168" s="7">
        <f>SUMIF('Truncated Transaction Data'!A1168:A20652,A1168,'Truncated Transaction Data'!C1168:C20652)</f>
        <v>48</v>
      </c>
    </row>
    <row r="1169" spans="1:3" x14ac:dyDescent="0.35">
      <c r="A1169" s="6" t="str">
        <v>EHC279750</v>
      </c>
      <c r="B1169">
        <f>COUNTIF('Truncated Transaction Data'!A1169:A20653,A1169)</f>
        <v>15</v>
      </c>
      <c r="C1169" s="7">
        <f>SUMIF('Truncated Transaction Data'!A1169:A20653,A1169,'Truncated Transaction Data'!C1169:C20653)</f>
        <v>1950</v>
      </c>
    </row>
    <row r="1170" spans="1:3" x14ac:dyDescent="0.35">
      <c r="A1170" s="6" t="str">
        <v>RK508SP</v>
      </c>
      <c r="B1170">
        <f>COUNTIF('Truncated Transaction Data'!A1170:A20654,A1170)</f>
        <v>6</v>
      </c>
      <c r="C1170" s="7">
        <f>SUMIF('Truncated Transaction Data'!A1170:A20654,A1170,'Truncated Transaction Data'!C1170:C20654)</f>
        <v>66</v>
      </c>
    </row>
    <row r="1171" spans="1:3" x14ac:dyDescent="0.35">
      <c r="A1171" s="6" t="str">
        <v>RK532</v>
      </c>
      <c r="B1171">
        <f>COUNTIF('Truncated Transaction Data'!A1171:A20655,A1171)</f>
        <v>3</v>
      </c>
      <c r="C1171" s="7">
        <f>SUMIF('Truncated Transaction Data'!A1171:A20655,A1171,'Truncated Transaction Data'!C1171:C20655)</f>
        <v>21</v>
      </c>
    </row>
    <row r="1172" spans="1:3" x14ac:dyDescent="0.35">
      <c r="A1172" s="6" t="str">
        <v>RV1175S</v>
      </c>
      <c r="B1172">
        <f>COUNTIF('Truncated Transaction Data'!A1172:A20656,A1172)</f>
        <v>6</v>
      </c>
      <c r="C1172" s="7">
        <f>SUMIF('Truncated Transaction Data'!A1172:A20656,A1172,'Truncated Transaction Data'!C1172:C20656)</f>
        <v>68</v>
      </c>
    </row>
    <row r="1173" spans="1:3" x14ac:dyDescent="0.35">
      <c r="A1173" s="6" t="str">
        <v>RV1086S</v>
      </c>
      <c r="B1173">
        <f>COUNTIF('Truncated Transaction Data'!A1173:A20657,A1173)</f>
        <v>19</v>
      </c>
      <c r="C1173" s="7">
        <f>SUMIF('Truncated Transaction Data'!A1173:A20657,A1173,'Truncated Transaction Data'!C1173:C20657)</f>
        <v>316</v>
      </c>
    </row>
    <row r="1174" spans="1:3" x14ac:dyDescent="0.35">
      <c r="A1174" s="6" t="str">
        <v>RV906S</v>
      </c>
      <c r="B1174">
        <f>COUNTIF('Truncated Transaction Data'!A1174:A20658,A1174)</f>
        <v>5</v>
      </c>
      <c r="C1174" s="7">
        <f>SUMIF('Truncated Transaction Data'!A1174:A20658,A1174,'Truncated Transaction Data'!C1174:C20658)</f>
        <v>64</v>
      </c>
    </row>
    <row r="1175" spans="1:3" x14ac:dyDescent="0.35">
      <c r="A1175" s="6" t="str">
        <v>35098S</v>
      </c>
      <c r="B1175">
        <f>COUNTIF('Truncated Transaction Data'!A1175:A20659,A1175)</f>
        <v>2</v>
      </c>
      <c r="C1175" s="7">
        <f>SUMIF('Truncated Transaction Data'!A1175:A20659,A1175,'Truncated Transaction Data'!C1175:C20659)</f>
        <v>12</v>
      </c>
    </row>
    <row r="1176" spans="1:3" x14ac:dyDescent="0.35">
      <c r="A1176" s="6" t="str">
        <v>53166S</v>
      </c>
      <c r="B1176">
        <f>COUNTIF('Truncated Transaction Data'!A1176:A20660,A1176)</f>
        <v>12</v>
      </c>
      <c r="C1176" s="7">
        <f>SUMIF('Truncated Transaction Data'!A1176:A20660,A1176,'Truncated Transaction Data'!C1176:C20660)</f>
        <v>248</v>
      </c>
    </row>
    <row r="1177" spans="1:3" x14ac:dyDescent="0.35">
      <c r="A1177" s="6" t="str">
        <v>PR89S</v>
      </c>
      <c r="B1177">
        <f>COUNTIF('Truncated Transaction Data'!A1177:A20661,A1177)</f>
        <v>1</v>
      </c>
      <c r="C1177" s="7">
        <f>SUMIF('Truncated Transaction Data'!A1177:A20661,A1177,'Truncated Transaction Data'!C1177:C20661)</f>
        <v>16</v>
      </c>
    </row>
    <row r="1178" spans="1:3" x14ac:dyDescent="0.35">
      <c r="A1178" s="6" t="str">
        <v>EX3545B</v>
      </c>
      <c r="B1178">
        <f>COUNTIF('Truncated Transaction Data'!A1178:A20662,A1178)</f>
        <v>1</v>
      </c>
      <c r="C1178" s="7">
        <f>SUMIF('Truncated Transaction Data'!A1178:A20662,A1178,'Truncated Transaction Data'!C1178:C20662)</f>
        <v>8</v>
      </c>
    </row>
    <row r="1179" spans="1:3" x14ac:dyDescent="0.35">
      <c r="A1179" s="6" t="str">
        <v>E5273B</v>
      </c>
      <c r="B1179">
        <f>COUNTIF('Truncated Transaction Data'!A1179:A20663,A1179)</f>
        <v>10</v>
      </c>
      <c r="C1179" s="7">
        <f>SUMIF('Truncated Transaction Data'!A1179:A20663,A1179,'Truncated Transaction Data'!C1179:C20663)</f>
        <v>28</v>
      </c>
    </row>
    <row r="1180" spans="1:3" x14ac:dyDescent="0.35">
      <c r="A1180" s="6" t="str">
        <v>I5288B</v>
      </c>
      <c r="B1180">
        <f>COUNTIF('Truncated Transaction Data'!A1180:A20664,A1180)</f>
        <v>20</v>
      </c>
      <c r="C1180" s="7">
        <f>SUMIF('Truncated Transaction Data'!A1180:A20664,A1180,'Truncated Transaction Data'!C1180:C20664)</f>
        <v>304</v>
      </c>
    </row>
    <row r="1181" spans="1:3" x14ac:dyDescent="0.35">
      <c r="A1181" s="6" t="str">
        <v>E5017B</v>
      </c>
      <c r="B1181">
        <f>COUNTIF('Truncated Transaction Data'!A1181:A20665,A1181)</f>
        <v>12</v>
      </c>
      <c r="C1181" s="7">
        <f>SUMIF('Truncated Transaction Data'!A1181:A20665,A1181,'Truncated Transaction Data'!C1181:C20665)</f>
        <v>64</v>
      </c>
    </row>
    <row r="1182" spans="1:3" x14ac:dyDescent="0.35">
      <c r="A1182" s="6" t="str">
        <v>E2787B</v>
      </c>
      <c r="B1182">
        <f>COUNTIF('Truncated Transaction Data'!A1182:A20666,A1182)</f>
        <v>20</v>
      </c>
      <c r="C1182" s="7">
        <f>SUMIF('Truncated Transaction Data'!A1182:A20666,A1182,'Truncated Transaction Data'!C1182:C20666)</f>
        <v>160</v>
      </c>
    </row>
    <row r="1183" spans="1:3" x14ac:dyDescent="0.35">
      <c r="A1183" s="6" t="str">
        <v>I5046B</v>
      </c>
      <c r="B1183">
        <f>COUNTIF('Truncated Transaction Data'!A1183:A20667,A1183)</f>
        <v>3</v>
      </c>
      <c r="C1183" s="7">
        <f>SUMIF('Truncated Transaction Data'!A1183:A20667,A1183,'Truncated Transaction Data'!C1183:C20667)</f>
        <v>22</v>
      </c>
    </row>
    <row r="1184" spans="1:3" x14ac:dyDescent="0.35">
      <c r="A1184" s="6" t="str">
        <v>E1077B+15</v>
      </c>
      <c r="B1184">
        <f>COUNTIF('Truncated Transaction Data'!A1184:A20668,A1184)</f>
        <v>1</v>
      </c>
      <c r="C1184" s="7">
        <f>SUMIF('Truncated Transaction Data'!A1184:A20668,A1184,'Truncated Transaction Data'!C1184:C20668)</f>
        <v>2</v>
      </c>
    </row>
    <row r="1185" spans="1:3" x14ac:dyDescent="0.35">
      <c r="A1185" s="6" t="str">
        <v>00313EA2</v>
      </c>
      <c r="B1185">
        <f>COUNTIF('Truncated Transaction Data'!A1185:A20669,A1185)</f>
        <v>2</v>
      </c>
      <c r="C1185" s="7">
        <f>SUMIF('Truncated Transaction Data'!A1185:A20669,A1185,'Truncated Transaction Data'!C1185:C20669)</f>
        <v>12</v>
      </c>
    </row>
    <row r="1186" spans="1:3" x14ac:dyDescent="0.35">
      <c r="A1186" s="6" t="str">
        <v>I3478B</v>
      </c>
      <c r="B1186">
        <f>COUNTIF('Truncated Transaction Data'!A1186:A20670,A1186)</f>
        <v>9</v>
      </c>
      <c r="C1186" s="7">
        <f>SUMIF('Truncated Transaction Data'!A1186:A20670,A1186,'Truncated Transaction Data'!C1186:C20670)</f>
        <v>68</v>
      </c>
    </row>
    <row r="1187" spans="1:3" x14ac:dyDescent="0.35">
      <c r="A1187" s="6" t="str">
        <v>EHC99S</v>
      </c>
      <c r="B1187">
        <f>COUNTIF('Truncated Transaction Data'!A1187:A20671,A1187)</f>
        <v>30</v>
      </c>
      <c r="C1187" s="7">
        <f>SUMIF('Truncated Transaction Data'!A1187:A20671,A1187,'Truncated Transaction Data'!C1187:C20671)</f>
        <v>235</v>
      </c>
    </row>
    <row r="1188" spans="1:3" x14ac:dyDescent="0.35">
      <c r="A1188" s="6" t="str">
        <v>E960P</v>
      </c>
      <c r="B1188">
        <f>COUNTIF('Truncated Transaction Data'!A1188:A20672,A1188)</f>
        <v>14</v>
      </c>
      <c r="C1188" s="7">
        <f>SUMIF('Truncated Transaction Data'!A1188:A20672,A1188,'Truncated Transaction Data'!C1188:C20672)</f>
        <v>17</v>
      </c>
    </row>
    <row r="1189" spans="1:3" x14ac:dyDescent="0.35">
      <c r="A1189" s="6" t="str">
        <v>E1120P</v>
      </c>
      <c r="B1189">
        <f>COUNTIF('Truncated Transaction Data'!A1189:A20673,A1189)</f>
        <v>7</v>
      </c>
      <c r="C1189" s="7">
        <f>SUMIF('Truncated Transaction Data'!A1189:A20673,A1189,'Truncated Transaction Data'!C1189:C20673)</f>
        <v>12</v>
      </c>
    </row>
    <row r="1190" spans="1:3" x14ac:dyDescent="0.35">
      <c r="A1190" s="6" t="str">
        <v>EM45</v>
      </c>
      <c r="B1190">
        <f>COUNTIF('Truncated Transaction Data'!A1190:A20674,A1190)</f>
        <v>3</v>
      </c>
      <c r="C1190" s="7">
        <f>SUMIF('Truncated Transaction Data'!A1190:A20674,A1190,'Truncated Transaction Data'!C1190:C20674)</f>
        <v>3</v>
      </c>
    </row>
    <row r="1191" spans="1:3" x14ac:dyDescent="0.35">
      <c r="A1191" s="6" t="str">
        <v>ES142L</v>
      </c>
      <c r="B1191">
        <f>COUNTIF('Truncated Transaction Data'!A1191:A20675,A1191)</f>
        <v>2</v>
      </c>
      <c r="C1191" s="7">
        <f>SUMIF('Truncated Transaction Data'!A1191:A20675,A1191,'Truncated Transaction Data'!C1191:C20675)</f>
        <v>4</v>
      </c>
    </row>
    <row r="1192" spans="1:3" x14ac:dyDescent="0.35">
      <c r="A1192" s="6" t="str">
        <v>RDS941100</v>
      </c>
      <c r="B1192">
        <f>COUNTIF('Truncated Transaction Data'!A1192:A20676,A1192)</f>
        <v>9</v>
      </c>
      <c r="C1192" s="7">
        <f>SUMIF('Truncated Transaction Data'!A1192:A20676,A1192,'Truncated Transaction Data'!C1192:C20676)</f>
        <v>1100</v>
      </c>
    </row>
    <row r="1193" spans="1:3" x14ac:dyDescent="0.35">
      <c r="A1193" s="6" t="str">
        <v>EM54DS</v>
      </c>
      <c r="B1193">
        <f>COUNTIF('Truncated Transaction Data'!A1193:A20677,A1193)</f>
        <v>3</v>
      </c>
      <c r="C1193" s="7">
        <f>SUMIF('Truncated Transaction Data'!A1193:A20677,A1193,'Truncated Transaction Data'!C1193:C20677)</f>
        <v>4</v>
      </c>
    </row>
    <row r="1194" spans="1:3" x14ac:dyDescent="0.35">
      <c r="A1194" s="6" t="str">
        <v>E576S</v>
      </c>
      <c r="B1194">
        <f>COUNTIF('Truncated Transaction Data'!A1194:A20678,A1194)</f>
        <v>5</v>
      </c>
      <c r="C1194" s="7">
        <f>SUMIF('Truncated Transaction Data'!A1194:A20678,A1194,'Truncated Transaction Data'!C1194:C20678)</f>
        <v>8</v>
      </c>
    </row>
    <row r="1195" spans="1:3" x14ac:dyDescent="0.35">
      <c r="A1195" s="6" t="str">
        <v>E853S</v>
      </c>
      <c r="B1195">
        <f>COUNTIF('Truncated Transaction Data'!A1195:A20679,A1195)</f>
        <v>2</v>
      </c>
      <c r="C1195" s="7">
        <f>SUMIF('Truncated Transaction Data'!A1195:A20679,A1195,'Truncated Transaction Data'!C1195:C20679)</f>
        <v>5</v>
      </c>
    </row>
    <row r="1196" spans="1:3" x14ac:dyDescent="0.35">
      <c r="A1196" s="6" t="str">
        <v>RV9944YS</v>
      </c>
      <c r="B1196">
        <f>COUNTIF('Truncated Transaction Data'!A1196:A20680,A1196)</f>
        <v>3</v>
      </c>
      <c r="C1196" s="7">
        <f>SUMIF('Truncated Transaction Data'!A1196:A20680,A1196,'Truncated Transaction Data'!C1196:C20680)</f>
        <v>40</v>
      </c>
    </row>
    <row r="1197" spans="1:3" x14ac:dyDescent="0.35">
      <c r="A1197" s="6" t="str">
        <v>RV1943XS</v>
      </c>
      <c r="B1197">
        <f>COUNTIF('Truncated Transaction Data'!A1197:A20681,A1197)</f>
        <v>8</v>
      </c>
      <c r="C1197" s="7">
        <f>SUMIF('Truncated Transaction Data'!A1197:A20681,A1197,'Truncated Transaction Data'!C1197:C20681)</f>
        <v>152</v>
      </c>
    </row>
    <row r="1198" spans="1:3" x14ac:dyDescent="0.35">
      <c r="A1198" s="6" t="str">
        <v>EHC5552000</v>
      </c>
      <c r="B1198">
        <f>COUNTIF('Truncated Transaction Data'!A1198:A20682,A1198)</f>
        <v>5</v>
      </c>
      <c r="C1198" s="7">
        <f>SUMIF('Truncated Transaction Data'!A1198:A20682,A1198,'Truncated Transaction Data'!C1198:C20682)</f>
        <v>18000</v>
      </c>
    </row>
    <row r="1199" spans="1:3" x14ac:dyDescent="0.35">
      <c r="A1199" s="6" t="str">
        <v>PR653</v>
      </c>
      <c r="B1199">
        <f>COUNTIF('Truncated Transaction Data'!A1199:A20683,A1199)</f>
        <v>9</v>
      </c>
      <c r="C1199" s="7">
        <f>SUMIF('Truncated Transaction Data'!A1199:A20683,A1199,'Truncated Transaction Data'!C1199:C20683)</f>
        <v>4400</v>
      </c>
    </row>
    <row r="1200" spans="1:3" x14ac:dyDescent="0.35">
      <c r="A1200" s="6" t="str">
        <v>RDS1920100</v>
      </c>
      <c r="B1200">
        <f>COUNTIF('Truncated Transaction Data'!A1200:A20684,A1200)</f>
        <v>6</v>
      </c>
      <c r="C1200" s="7">
        <f>SUMIF('Truncated Transaction Data'!A1200:A20684,A1200,'Truncated Transaction Data'!C1200:C20684)</f>
        <v>1000</v>
      </c>
    </row>
    <row r="1201" spans="1:3" x14ac:dyDescent="0.35">
      <c r="A1201" s="6" t="str">
        <v>RV2210</v>
      </c>
      <c r="B1201">
        <f>COUNTIF('Truncated Transaction Data'!A1201:A20685,A1201)</f>
        <v>1</v>
      </c>
      <c r="C1201" s="7">
        <f>SUMIF('Truncated Transaction Data'!A1201:A20685,A1201,'Truncated Transaction Data'!C1201:C20685)</f>
        <v>300</v>
      </c>
    </row>
    <row r="1202" spans="1:3" x14ac:dyDescent="0.35">
      <c r="A1202" s="6" t="str">
        <v>E1032P</v>
      </c>
      <c r="B1202">
        <f>COUNTIF('Truncated Transaction Data'!A1202:A20686,A1202)</f>
        <v>1</v>
      </c>
      <c r="C1202" s="7">
        <f>SUMIF('Truncated Transaction Data'!A1202:A20686,A1202,'Truncated Transaction Data'!C1202:C20686)</f>
        <v>5</v>
      </c>
    </row>
    <row r="1203" spans="1:3" x14ac:dyDescent="0.35">
      <c r="A1203" s="6" t="str">
        <v>5K7410</v>
      </c>
      <c r="B1203">
        <f>COUNTIF('Truncated Transaction Data'!A1203:A20687,A1203)</f>
        <v>3</v>
      </c>
      <c r="C1203" s="7">
        <f>SUMIF('Truncated Transaction Data'!A1203:A20687,A1203,'Truncated Transaction Data'!C1203:C20687)</f>
        <v>5</v>
      </c>
    </row>
    <row r="1204" spans="1:3" x14ac:dyDescent="0.35">
      <c r="A1204" s="6" t="str">
        <v>4K200257</v>
      </c>
      <c r="B1204">
        <f>COUNTIF('Truncated Transaction Data'!A1204:A20688,A1204)</f>
        <v>1</v>
      </c>
      <c r="C1204" s="7">
        <f>SUMIF('Truncated Transaction Data'!A1204:A20688,A1204,'Truncated Transaction Data'!C1204:C20688)</f>
        <v>2</v>
      </c>
    </row>
    <row r="1205" spans="1:3" x14ac:dyDescent="0.35">
      <c r="A1205" s="6" t="str">
        <v>EV800611</v>
      </c>
      <c r="B1205">
        <f>COUNTIF('Truncated Transaction Data'!A1205:A20689,A1205)</f>
        <v>3</v>
      </c>
      <c r="C1205" s="7">
        <f>SUMIF('Truncated Transaction Data'!A1205:A20689,A1205,'Truncated Transaction Data'!C1205:C20689)</f>
        <v>32</v>
      </c>
    </row>
    <row r="1206" spans="1:3" x14ac:dyDescent="0.35">
      <c r="A1206" s="6" t="str">
        <v>5K200219</v>
      </c>
      <c r="B1206">
        <f>COUNTIF('Truncated Transaction Data'!A1206:A20690,A1206)</f>
        <v>2</v>
      </c>
      <c r="C1206" s="7">
        <f>SUMIF('Truncated Transaction Data'!A1206:A20690,A1206,'Truncated Transaction Data'!C1206:C20690)</f>
        <v>2</v>
      </c>
    </row>
    <row r="1207" spans="1:3" x14ac:dyDescent="0.35">
      <c r="A1207" s="6" t="str">
        <v>B268</v>
      </c>
      <c r="B1207">
        <f>COUNTIF('Truncated Transaction Data'!A1207:A20691,A1207)</f>
        <v>2</v>
      </c>
      <c r="C1207" s="7">
        <f>SUMIF('Truncated Transaction Data'!A1207:A20691,A1207,'Truncated Transaction Data'!C1207:C20691)</f>
        <v>119</v>
      </c>
    </row>
    <row r="1208" spans="1:3" x14ac:dyDescent="0.35">
      <c r="A1208" s="6" t="str">
        <v>4K201184</v>
      </c>
      <c r="B1208">
        <f>COUNTIF('Truncated Transaction Data'!A1208:A20692,A1208)</f>
        <v>1</v>
      </c>
      <c r="C1208" s="7">
        <f>SUMIF('Truncated Transaction Data'!A1208:A20692,A1208,'Truncated Transaction Data'!C1208:C20692)</f>
        <v>23</v>
      </c>
    </row>
    <row r="1209" spans="1:3" x14ac:dyDescent="0.35">
      <c r="A1209" s="6" t="str">
        <v>RK401</v>
      </c>
      <c r="B1209">
        <f>COUNTIF('Truncated Transaction Data'!A1209:A20693,A1209)</f>
        <v>36</v>
      </c>
      <c r="C1209" s="7">
        <f>SUMIF('Truncated Transaction Data'!A1209:A20693,A1209,'Truncated Transaction Data'!C1209:C20693)</f>
        <v>949</v>
      </c>
    </row>
    <row r="1210" spans="1:3" x14ac:dyDescent="0.35">
      <c r="A1210" s="6" t="str">
        <v>B253</v>
      </c>
      <c r="B1210">
        <f>COUNTIF('Truncated Transaction Data'!A1210:A20694,A1210)</f>
        <v>2</v>
      </c>
      <c r="C1210" s="7">
        <f>SUMIF('Truncated Transaction Data'!A1210:A20694,A1210,'Truncated Transaction Data'!C1210:C20694)</f>
        <v>16</v>
      </c>
    </row>
    <row r="1211" spans="1:3" x14ac:dyDescent="0.35">
      <c r="A1211" s="6" t="str">
        <v>RV1011</v>
      </c>
      <c r="B1211">
        <f>COUNTIF('Truncated Transaction Data'!A1211:A20695,A1211)</f>
        <v>8</v>
      </c>
      <c r="C1211" s="7">
        <f>SUMIF('Truncated Transaction Data'!A1211:A20695,A1211,'Truncated Transaction Data'!C1211:C20695)</f>
        <v>421</v>
      </c>
    </row>
    <row r="1212" spans="1:3" x14ac:dyDescent="0.35">
      <c r="A1212" s="6" t="str">
        <v>EOS211216</v>
      </c>
      <c r="B1212">
        <f>COUNTIF('Truncated Transaction Data'!A1212:A20696,A1212)</f>
        <v>1</v>
      </c>
      <c r="C1212" s="7">
        <f>SUMIF('Truncated Transaction Data'!A1212:A20696,A1212,'Truncated Transaction Data'!C1212:C20696)</f>
        <v>80</v>
      </c>
    </row>
    <row r="1213" spans="1:3" x14ac:dyDescent="0.35">
      <c r="A1213" s="6" t="str">
        <v>1K500372</v>
      </c>
      <c r="B1213">
        <f>COUNTIF('Truncated Transaction Data'!A1213:A20697,A1213)</f>
        <v>1</v>
      </c>
      <c r="C1213" s="7">
        <f>SUMIF('Truncated Transaction Data'!A1213:A20697,A1213,'Truncated Transaction Data'!C1213:C20697)</f>
        <v>10</v>
      </c>
    </row>
    <row r="1214" spans="1:3" x14ac:dyDescent="0.35">
      <c r="A1214" s="6" t="str">
        <v>I5084</v>
      </c>
      <c r="B1214">
        <f>COUNTIF('Truncated Transaction Data'!A1214:A20698,A1214)</f>
        <v>4</v>
      </c>
      <c r="C1214" s="7">
        <f>SUMIF('Truncated Transaction Data'!A1214:A20698,A1214,'Truncated Transaction Data'!C1214:C20698)</f>
        <v>312</v>
      </c>
    </row>
    <row r="1215" spans="1:3" x14ac:dyDescent="0.35">
      <c r="A1215" s="6" t="str">
        <v>E9832</v>
      </c>
      <c r="B1215">
        <f>COUNTIF('Truncated Transaction Data'!A1215:A20699,A1215)</f>
        <v>2</v>
      </c>
      <c r="C1215" s="7">
        <f>SUMIF('Truncated Transaction Data'!A1215:A20699,A1215,'Truncated Transaction Data'!C1215:C20699)</f>
        <v>480</v>
      </c>
    </row>
    <row r="1216" spans="1:3" x14ac:dyDescent="0.35">
      <c r="A1216" s="6" t="str">
        <v>6K750617</v>
      </c>
      <c r="B1216">
        <f>COUNTIF('Truncated Transaction Data'!A1216:A20700,A1216)</f>
        <v>1</v>
      </c>
      <c r="C1216" s="7">
        <f>SUMIF('Truncated Transaction Data'!A1216:A20700,A1216,'Truncated Transaction Data'!C1216:C20700)</f>
        <v>50</v>
      </c>
    </row>
    <row r="1217" spans="1:3" x14ac:dyDescent="0.35">
      <c r="A1217" s="6" t="str">
        <v>6K3197</v>
      </c>
      <c r="B1217">
        <f>COUNTIF('Truncated Transaction Data'!A1217:A20701,A1217)</f>
        <v>1</v>
      </c>
      <c r="C1217" s="7">
        <f>SUMIF('Truncated Transaction Data'!A1217:A20701,A1217,'Truncated Transaction Data'!C1217:C20701)</f>
        <v>4</v>
      </c>
    </row>
    <row r="1218" spans="1:3" x14ac:dyDescent="0.35">
      <c r="A1218" s="6" t="str">
        <v>ES3365T</v>
      </c>
      <c r="B1218">
        <f>COUNTIF('Truncated Transaction Data'!A1218:A20702,A1218)</f>
        <v>1</v>
      </c>
      <c r="C1218" s="7">
        <f>SUMIF('Truncated Transaction Data'!A1218:A20702,A1218,'Truncated Transaction Data'!C1218:C20702)</f>
        <v>20</v>
      </c>
    </row>
    <row r="1219" spans="1:3" x14ac:dyDescent="0.35">
      <c r="A1219" s="6" t="str">
        <v>4K201261</v>
      </c>
      <c r="B1219">
        <f>COUNTIF('Truncated Transaction Data'!A1219:A20703,A1219)</f>
        <v>1</v>
      </c>
      <c r="C1219" s="7">
        <f>SUMIF('Truncated Transaction Data'!A1219:A20703,A1219,'Truncated Transaction Data'!C1219:C20703)</f>
        <v>3</v>
      </c>
    </row>
    <row r="1220" spans="1:3" x14ac:dyDescent="0.35">
      <c r="A1220" s="6" t="str">
        <v>ES3667</v>
      </c>
      <c r="B1220">
        <f>COUNTIF('Truncated Transaction Data'!A1220:A20704,A1220)</f>
        <v>1</v>
      </c>
      <c r="C1220" s="7">
        <f>SUMIF('Truncated Transaction Data'!A1220:A20704,A1220,'Truncated Transaction Data'!C1220:C20704)</f>
        <v>16</v>
      </c>
    </row>
    <row r="1221" spans="1:3" x14ac:dyDescent="0.35">
      <c r="A1221" s="6" t="str">
        <v>1K7460</v>
      </c>
      <c r="B1221">
        <f>COUNTIF('Truncated Transaction Data'!A1221:A20705,A1221)</f>
        <v>1</v>
      </c>
      <c r="C1221" s="7">
        <f>SUMIF('Truncated Transaction Data'!A1221:A20705,A1221,'Truncated Transaction Data'!C1221:C20705)</f>
        <v>10</v>
      </c>
    </row>
    <row r="1222" spans="1:3" x14ac:dyDescent="0.35">
      <c r="A1222" s="6" t="str">
        <v>ES2727R</v>
      </c>
      <c r="B1222">
        <f>COUNTIF('Truncated Transaction Data'!A1222:A20706,A1222)</f>
        <v>1</v>
      </c>
      <c r="C1222" s="7">
        <f>SUMIF('Truncated Transaction Data'!A1222:A20706,A1222,'Truncated Transaction Data'!C1222:C20706)</f>
        <v>1</v>
      </c>
    </row>
    <row r="1223" spans="1:3" x14ac:dyDescent="0.35">
      <c r="A1223" s="6" t="str">
        <v>ES3624</v>
      </c>
      <c r="B1223">
        <f>COUNTIF('Truncated Transaction Data'!A1223:A20707,A1223)</f>
        <v>1</v>
      </c>
      <c r="C1223" s="7">
        <f>SUMIF('Truncated Transaction Data'!A1223:A20707,A1223,'Truncated Transaction Data'!C1223:C20707)</f>
        <v>16</v>
      </c>
    </row>
    <row r="1224" spans="1:3" x14ac:dyDescent="0.35">
      <c r="A1224" s="6" t="str">
        <v>ES800464</v>
      </c>
      <c r="B1224">
        <f>COUNTIF('Truncated Transaction Data'!A1224:A20708,A1224)</f>
        <v>1</v>
      </c>
      <c r="C1224" s="7">
        <f>SUMIF('Truncated Transaction Data'!A1224:A20708,A1224,'Truncated Transaction Data'!C1224:C20708)</f>
        <v>5</v>
      </c>
    </row>
    <row r="1225" spans="1:3" x14ac:dyDescent="0.35">
      <c r="A1225" s="6" t="str">
        <v>3K5142</v>
      </c>
      <c r="B1225">
        <f>COUNTIF('Truncated Transaction Data'!A1225:A20709,A1225)</f>
        <v>1</v>
      </c>
      <c r="C1225" s="7">
        <f>SUMIF('Truncated Transaction Data'!A1225:A20709,A1225,'Truncated Transaction Data'!C1225:C20709)</f>
        <v>1</v>
      </c>
    </row>
    <row r="1226" spans="1:3" x14ac:dyDescent="0.35">
      <c r="A1226" s="6" t="str">
        <v>PR343</v>
      </c>
      <c r="B1226">
        <f>COUNTIF('Truncated Transaction Data'!A1226:A20710,A1226)</f>
        <v>3</v>
      </c>
      <c r="C1226" s="7">
        <f>SUMIF('Truncated Transaction Data'!A1226:A20710,A1226,'Truncated Transaction Data'!C1226:C20710)</f>
        <v>300</v>
      </c>
    </row>
    <row r="1227" spans="1:3" x14ac:dyDescent="0.35">
      <c r="A1227" s="6" t="str">
        <v>PR474</v>
      </c>
      <c r="B1227">
        <f>COUNTIF('Truncated Transaction Data'!A1227:A20711,A1227)</f>
        <v>4</v>
      </c>
      <c r="C1227" s="7">
        <f>SUMIF('Truncated Transaction Data'!A1227:A20711,A1227,'Truncated Transaction Data'!C1227:C20711)</f>
        <v>1600</v>
      </c>
    </row>
    <row r="1228" spans="1:3" x14ac:dyDescent="0.35">
      <c r="A1228" s="6" t="str">
        <v>EHC2799500</v>
      </c>
      <c r="B1228">
        <f>COUNTIF('Truncated Transaction Data'!A1228:A20712,A1228)</f>
        <v>10</v>
      </c>
      <c r="C1228" s="7">
        <f>SUMIF('Truncated Transaction Data'!A1228:A20712,A1228,'Truncated Transaction Data'!C1228:C20712)</f>
        <v>35500</v>
      </c>
    </row>
    <row r="1229" spans="1:3" x14ac:dyDescent="0.35">
      <c r="A1229" s="6" t="str">
        <v>EK20IHV</v>
      </c>
      <c r="B1229">
        <f>COUNTIF('Truncated Transaction Data'!A1229:A20713,A1229)</f>
        <v>1</v>
      </c>
      <c r="C1229" s="7">
        <f>SUMIF('Truncated Transaction Data'!A1229:A20713,A1229,'Truncated Transaction Data'!C1229:C20713)</f>
        <v>2</v>
      </c>
    </row>
    <row r="1230" spans="1:3" x14ac:dyDescent="0.35">
      <c r="A1230" s="6" t="str">
        <v>PR379</v>
      </c>
      <c r="B1230">
        <f>COUNTIF('Truncated Transaction Data'!A1230:A20714,A1230)</f>
        <v>5</v>
      </c>
      <c r="C1230" s="7">
        <f>SUMIF('Truncated Transaction Data'!A1230:A20714,A1230,'Truncated Transaction Data'!C1230:C20714)</f>
        <v>1100</v>
      </c>
    </row>
    <row r="1231" spans="1:3" x14ac:dyDescent="0.35">
      <c r="A1231" s="6" t="str">
        <v>RV9937S</v>
      </c>
      <c r="B1231">
        <f>COUNTIF('Truncated Transaction Data'!A1231:A20715,A1231)</f>
        <v>3</v>
      </c>
      <c r="C1231" s="7">
        <f>SUMIF('Truncated Transaction Data'!A1231:A20715,A1231,'Truncated Transaction Data'!C1231:C20715)</f>
        <v>44</v>
      </c>
    </row>
    <row r="1232" spans="1:3" x14ac:dyDescent="0.35">
      <c r="A1232" s="6" t="str">
        <v>HL1976S</v>
      </c>
      <c r="B1232">
        <f>COUNTIF('Truncated Transaction Data'!A1232:A20716,A1232)</f>
        <v>4</v>
      </c>
      <c r="C1232" s="7">
        <f>SUMIF('Truncated Transaction Data'!A1232:A20716,A1232,'Truncated Transaction Data'!C1232:C20716)</f>
        <v>68</v>
      </c>
    </row>
    <row r="1233" spans="1:3" x14ac:dyDescent="0.35">
      <c r="A1233" s="6" t="str">
        <v>E928P</v>
      </c>
      <c r="B1233">
        <f>COUNTIF('Truncated Transaction Data'!A1233:A20717,A1233)</f>
        <v>8</v>
      </c>
      <c r="C1233" s="7">
        <f>SUMIF('Truncated Transaction Data'!A1233:A20717,A1233,'Truncated Transaction Data'!C1233:C20717)</f>
        <v>10</v>
      </c>
    </row>
    <row r="1234" spans="1:3" x14ac:dyDescent="0.35">
      <c r="A1234" s="6" t="str">
        <v>E1130P</v>
      </c>
      <c r="B1234">
        <f>COUNTIF('Truncated Transaction Data'!A1234:A20718,A1234)</f>
        <v>13</v>
      </c>
      <c r="C1234" s="7">
        <f>SUMIF('Truncated Transaction Data'!A1234:A20718,A1234,'Truncated Transaction Data'!C1234:C20718)</f>
        <v>19</v>
      </c>
    </row>
    <row r="1235" spans="1:3" x14ac:dyDescent="0.35">
      <c r="A1235" s="6" t="str">
        <v>RVK943XS</v>
      </c>
      <c r="B1235">
        <f>COUNTIF('Truncated Transaction Data'!A1235:A20719,A1235)</f>
        <v>6</v>
      </c>
      <c r="C1235" s="7">
        <f>SUMIF('Truncated Transaction Data'!A1235:A20719,A1235,'Truncated Transaction Data'!C1235:C20719)</f>
        <v>66</v>
      </c>
    </row>
    <row r="1236" spans="1:3" x14ac:dyDescent="0.35">
      <c r="A1236" s="6" t="str">
        <v>RVK9951S</v>
      </c>
      <c r="B1236">
        <f>COUNTIF('Truncated Transaction Data'!A1236:A20720,A1236)</f>
        <v>3</v>
      </c>
      <c r="C1236" s="7">
        <f>SUMIF('Truncated Transaction Data'!A1236:A20720,A1236,'Truncated Transaction Data'!C1236:C20720)</f>
        <v>6</v>
      </c>
    </row>
    <row r="1237" spans="1:3" x14ac:dyDescent="0.35">
      <c r="A1237" s="6" t="str">
        <v>RV3514</v>
      </c>
      <c r="B1237">
        <f>COUNTIF('Truncated Transaction Data'!A1237:A20721,A1237)</f>
        <v>4</v>
      </c>
      <c r="C1237" s="7">
        <f>SUMIF('Truncated Transaction Data'!A1237:A20721,A1237,'Truncated Transaction Data'!C1237:C20721)</f>
        <v>2000</v>
      </c>
    </row>
    <row r="1238" spans="1:3" x14ac:dyDescent="0.35">
      <c r="A1238" s="6" t="str">
        <v>RM17861000</v>
      </c>
      <c r="B1238">
        <f>COUNTIF('Truncated Transaction Data'!A1238:A20722,A1238)</f>
        <v>6</v>
      </c>
      <c r="C1238" s="7">
        <f>SUMIF('Truncated Transaction Data'!A1238:A20722,A1238,'Truncated Transaction Data'!C1238:C20722)</f>
        <v>32000</v>
      </c>
    </row>
    <row r="1239" spans="1:3" x14ac:dyDescent="0.35">
      <c r="A1239" s="6" t="str">
        <v>GP115S</v>
      </c>
      <c r="B1239">
        <f>COUNTIF('Truncated Transaction Data'!A1239:A20723,A1239)</f>
        <v>6</v>
      </c>
      <c r="C1239" s="7">
        <f>SUMIF('Truncated Transaction Data'!A1239:A20723,A1239,'Truncated Transaction Data'!C1239:C20723)</f>
        <v>10</v>
      </c>
    </row>
    <row r="1240" spans="1:3" x14ac:dyDescent="0.35">
      <c r="A1240" s="6" t="str">
        <v>PR13790Q4</v>
      </c>
      <c r="B1240">
        <f>COUNTIF('Truncated Transaction Data'!A1240:A20724,A1240)</f>
        <v>4</v>
      </c>
      <c r="C1240" s="7">
        <f>SUMIF('Truncated Transaction Data'!A1240:A20724,A1240,'Truncated Transaction Data'!C1240:C20724)</f>
        <v>9</v>
      </c>
    </row>
    <row r="1241" spans="1:3" x14ac:dyDescent="0.35">
      <c r="A1241" s="6" t="str">
        <v>HPV38Q8</v>
      </c>
      <c r="B1241">
        <f>COUNTIF('Truncated Transaction Data'!A1241:A20725,A1241)</f>
        <v>1</v>
      </c>
      <c r="C1241" s="7">
        <f>SUMIF('Truncated Transaction Data'!A1241:A20725,A1241,'Truncated Transaction Data'!C1241:C20725)</f>
        <v>1</v>
      </c>
    </row>
    <row r="1242" spans="1:3" x14ac:dyDescent="0.35">
      <c r="A1242" s="6" t="str">
        <v>PRC102</v>
      </c>
      <c r="B1242">
        <f>COUNTIF('Truncated Transaction Data'!A1242:A20726,A1242)</f>
        <v>5</v>
      </c>
      <c r="C1242" s="7">
        <f>SUMIF('Truncated Transaction Data'!A1242:A20726,A1242,'Truncated Transaction Data'!C1242:C20726)</f>
        <v>14</v>
      </c>
    </row>
    <row r="1243" spans="1:3" x14ac:dyDescent="0.35">
      <c r="A1243" s="6" t="str">
        <v>ICE300537</v>
      </c>
      <c r="B1243">
        <f>COUNTIF('Truncated Transaction Data'!A1243:A20727,A1243)</f>
        <v>4</v>
      </c>
      <c r="C1243" s="7">
        <f>SUMIF('Truncated Transaction Data'!A1243:A20727,A1243,'Truncated Transaction Data'!C1243:C20727)</f>
        <v>12</v>
      </c>
    </row>
    <row r="1244" spans="1:3" x14ac:dyDescent="0.35">
      <c r="A1244" s="6" t="str">
        <v>E1254P</v>
      </c>
      <c r="B1244">
        <f>COUNTIF('Truncated Transaction Data'!A1244:A20728,A1244)</f>
        <v>11</v>
      </c>
      <c r="C1244" s="7">
        <f>SUMIF('Truncated Transaction Data'!A1244:A20728,A1244,'Truncated Transaction Data'!C1244:C20728)</f>
        <v>26</v>
      </c>
    </row>
    <row r="1245" spans="1:3" x14ac:dyDescent="0.35">
      <c r="A1245" s="6" t="str">
        <v>EP137R</v>
      </c>
      <c r="B1245">
        <f>COUNTIF('Truncated Transaction Data'!A1245:A20729,A1245)</f>
        <v>6</v>
      </c>
      <c r="C1245" s="7">
        <f>SUMIF('Truncated Transaction Data'!A1245:A20729,A1245,'Truncated Transaction Data'!C1245:C20729)</f>
        <v>7</v>
      </c>
    </row>
    <row r="1246" spans="1:3" x14ac:dyDescent="0.35">
      <c r="A1246" s="6" t="str">
        <v>PLC8410</v>
      </c>
      <c r="B1246">
        <f>COUNTIF('Truncated Transaction Data'!A1246:A20730,A1246)</f>
        <v>3</v>
      </c>
      <c r="C1246" s="7">
        <f>SUMIF('Truncated Transaction Data'!A1246:A20730,A1246,'Truncated Transaction Data'!C1246:C20730)</f>
        <v>40</v>
      </c>
    </row>
    <row r="1247" spans="1:3" x14ac:dyDescent="0.35">
      <c r="A1247" s="6" t="str">
        <v>PLS17010</v>
      </c>
      <c r="B1247">
        <f>COUNTIF('Truncated Transaction Data'!A1247:A20731,A1247)</f>
        <v>2</v>
      </c>
      <c r="C1247" s="7">
        <f>SUMIF('Truncated Transaction Data'!A1247:A20731,A1247,'Truncated Transaction Data'!C1247:C20731)</f>
        <v>30</v>
      </c>
    </row>
    <row r="1248" spans="1:3" x14ac:dyDescent="0.35">
      <c r="A1248" s="6" t="str">
        <v>EP275BR</v>
      </c>
      <c r="B1248">
        <f>COUNTIF('Truncated Transaction Data'!A1248:A20732,A1248)</f>
        <v>6</v>
      </c>
      <c r="C1248" s="7">
        <f>SUMIF('Truncated Transaction Data'!A1248:A20732,A1248,'Truncated Transaction Data'!C1248:C20732)</f>
        <v>17</v>
      </c>
    </row>
    <row r="1249" spans="1:3" x14ac:dyDescent="0.35">
      <c r="A1249" s="6" t="str">
        <v>PP638100</v>
      </c>
      <c r="B1249">
        <f>COUNTIF('Truncated Transaction Data'!A1249:A20733,A1249)</f>
        <v>9</v>
      </c>
      <c r="C1249" s="7">
        <f>SUMIF('Truncated Transaction Data'!A1249:A20733,A1249,'Truncated Transaction Data'!C1249:C20733)</f>
        <v>1500</v>
      </c>
    </row>
    <row r="1250" spans="1:3" x14ac:dyDescent="0.35">
      <c r="A1250" s="6" t="str">
        <v>EZ162</v>
      </c>
      <c r="B1250">
        <f>COUNTIF('Truncated Transaction Data'!A1250:A20734,A1250)</f>
        <v>2</v>
      </c>
      <c r="C1250" s="7">
        <f>SUMIF('Truncated Transaction Data'!A1250:A20734,A1250,'Truncated Transaction Data'!C1250:C20734)</f>
        <v>12</v>
      </c>
    </row>
    <row r="1251" spans="1:3" x14ac:dyDescent="0.35">
      <c r="A1251" s="6" t="str">
        <v>EP107BR</v>
      </c>
      <c r="B1251">
        <f>COUNTIF('Truncated Transaction Data'!A1251:A20735,A1251)</f>
        <v>9</v>
      </c>
      <c r="C1251" s="7">
        <f>SUMIF('Truncated Transaction Data'!A1251:A20735,A1251,'Truncated Transaction Data'!C1251:C20735)</f>
        <v>18</v>
      </c>
    </row>
    <row r="1252" spans="1:3" x14ac:dyDescent="0.35">
      <c r="A1252" s="6" t="str">
        <v>EP609BR</v>
      </c>
      <c r="B1252">
        <f>COUNTIF('Truncated Transaction Data'!A1252:A20736,A1252)</f>
        <v>1</v>
      </c>
      <c r="C1252" s="7">
        <f>SUMIF('Truncated Transaction Data'!A1252:A20736,A1252,'Truncated Transaction Data'!C1252:C20736)</f>
        <v>5</v>
      </c>
    </row>
    <row r="1253" spans="1:3" x14ac:dyDescent="0.35">
      <c r="A1253" s="6" t="str">
        <v>HPV8</v>
      </c>
      <c r="B1253">
        <f>COUNTIF('Truncated Transaction Data'!A1253:A20737,A1253)</f>
        <v>2</v>
      </c>
      <c r="C1253" s="7">
        <f>SUMIF('Truncated Transaction Data'!A1253:A20737,A1253,'Truncated Transaction Data'!C1253:C20737)</f>
        <v>16</v>
      </c>
    </row>
    <row r="1254" spans="1:3" x14ac:dyDescent="0.35">
      <c r="A1254" s="6" t="str">
        <v>HPV19</v>
      </c>
      <c r="B1254">
        <f>COUNTIF('Truncated Transaction Data'!A1254:A20738,A1254)</f>
        <v>17</v>
      </c>
      <c r="C1254" s="7">
        <f>SUMIF('Truncated Transaction Data'!A1254:A20738,A1254,'Truncated Transaction Data'!C1254:C20738)</f>
        <v>216</v>
      </c>
    </row>
    <row r="1255" spans="1:3" x14ac:dyDescent="0.35">
      <c r="A1255" s="6" t="str">
        <v>HPV26</v>
      </c>
      <c r="B1255">
        <f>COUNTIF('Truncated Transaction Data'!A1255:A20739,A1255)</f>
        <v>4</v>
      </c>
      <c r="C1255" s="7">
        <f>SUMIF('Truncated Transaction Data'!A1255:A20739,A1255,'Truncated Transaction Data'!C1255:C20739)</f>
        <v>56</v>
      </c>
    </row>
    <row r="1256" spans="1:3" x14ac:dyDescent="0.35">
      <c r="A1256" s="6" t="str">
        <v>HPV36</v>
      </c>
      <c r="B1256">
        <f>COUNTIF('Truncated Transaction Data'!A1256:A20740,A1256)</f>
        <v>8</v>
      </c>
      <c r="C1256" s="7">
        <f>SUMIF('Truncated Transaction Data'!A1256:A20740,A1256,'Truncated Transaction Data'!C1256:C20740)</f>
        <v>96</v>
      </c>
    </row>
    <row r="1257" spans="1:3" x14ac:dyDescent="0.35">
      <c r="A1257" s="6" t="str">
        <v>RV1082S</v>
      </c>
      <c r="B1257">
        <f>COUNTIF('Truncated Transaction Data'!A1257:A20741,A1257)</f>
        <v>14</v>
      </c>
      <c r="C1257" s="7">
        <f>SUMIF('Truncated Transaction Data'!A1257:A20741,A1257,'Truncated Transaction Data'!C1257:C20741)</f>
        <v>232</v>
      </c>
    </row>
    <row r="1258" spans="1:3" x14ac:dyDescent="0.35">
      <c r="A1258" s="6" t="str">
        <v>RV907XS</v>
      </c>
      <c r="B1258">
        <f>COUNTIF('Truncated Transaction Data'!A1258:A20742,A1258)</f>
        <v>7</v>
      </c>
      <c r="C1258" s="7">
        <f>SUMIF('Truncated Transaction Data'!A1258:A20742,A1258,'Truncated Transaction Data'!C1258:C20742)</f>
        <v>116</v>
      </c>
    </row>
    <row r="1259" spans="1:3" x14ac:dyDescent="0.35">
      <c r="A1259" s="6" t="str">
        <v>VSB103HP</v>
      </c>
      <c r="B1259">
        <f>COUNTIF('Truncated Transaction Data'!A1259:A20743,A1259)</f>
        <v>2</v>
      </c>
      <c r="C1259" s="7">
        <f>SUMIF('Truncated Transaction Data'!A1259:A20743,A1259,'Truncated Transaction Data'!C1259:C20743)</f>
        <v>100</v>
      </c>
    </row>
    <row r="1260" spans="1:3" x14ac:dyDescent="0.35">
      <c r="A1260" s="6" t="str">
        <v>000000839030</v>
      </c>
      <c r="B1260">
        <f>COUNTIF('Truncated Transaction Data'!A1260:A20744,A1260)</f>
        <v>4</v>
      </c>
      <c r="C1260" s="7">
        <f>SUMIF('Truncated Transaction Data'!A1260:A20744,A1260,'Truncated Transaction Data'!C1260:C20744)</f>
        <v>17</v>
      </c>
    </row>
    <row r="1261" spans="1:3" x14ac:dyDescent="0.35">
      <c r="A1261" s="6" t="str">
        <v>VSA103HP</v>
      </c>
      <c r="B1261">
        <f>COUNTIF('Truncated Transaction Data'!A1261:A20745,A1261)</f>
        <v>1</v>
      </c>
      <c r="C1261" s="7">
        <f>SUMIF('Truncated Transaction Data'!A1261:A20745,A1261,'Truncated Transaction Data'!C1261:C20745)</f>
        <v>50</v>
      </c>
    </row>
    <row r="1262" spans="1:3" x14ac:dyDescent="0.35">
      <c r="A1262" s="6" t="str">
        <v>PR280S</v>
      </c>
      <c r="B1262">
        <f>COUNTIF('Truncated Transaction Data'!A1262:A20746,A1262)</f>
        <v>10</v>
      </c>
      <c r="C1262" s="7">
        <f>SUMIF('Truncated Transaction Data'!A1262:A20746,A1262,'Truncated Transaction Data'!C1262:C20746)</f>
        <v>240</v>
      </c>
    </row>
    <row r="1263" spans="1:3" x14ac:dyDescent="0.35">
      <c r="A1263" s="6" t="str">
        <v>PR152S</v>
      </c>
      <c r="B1263">
        <f>COUNTIF('Truncated Transaction Data'!A1263:A20747,A1263)</f>
        <v>7</v>
      </c>
      <c r="C1263" s="7">
        <f>SUMIF('Truncated Transaction Data'!A1263:A20747,A1263,'Truncated Transaction Data'!C1263:C20747)</f>
        <v>88</v>
      </c>
    </row>
    <row r="1264" spans="1:3" x14ac:dyDescent="0.35">
      <c r="A1264" s="6" t="str">
        <v>PR71S</v>
      </c>
      <c r="B1264">
        <f>COUNTIF('Truncated Transaction Data'!A1264:A20748,A1264)</f>
        <v>4</v>
      </c>
      <c r="C1264" s="7">
        <f>SUMIF('Truncated Transaction Data'!A1264:A20748,A1264,'Truncated Transaction Data'!C1264:C20748)</f>
        <v>40</v>
      </c>
    </row>
    <row r="1265" spans="1:3" x14ac:dyDescent="0.35">
      <c r="A1265" s="6" t="str">
        <v>PR7BS</v>
      </c>
      <c r="B1265">
        <f>COUNTIF('Truncated Transaction Data'!A1265:A20749,A1265)</f>
        <v>7</v>
      </c>
      <c r="C1265" s="7">
        <f>SUMIF('Truncated Transaction Data'!A1265:A20749,A1265,'Truncated Transaction Data'!C1265:C20749)</f>
        <v>104</v>
      </c>
    </row>
    <row r="1266" spans="1:3" x14ac:dyDescent="0.35">
      <c r="A1266" s="6" t="str">
        <v>EDA3071</v>
      </c>
      <c r="B1266">
        <f>COUNTIF('Truncated Transaction Data'!A1266:A20750,A1266)</f>
        <v>3</v>
      </c>
      <c r="C1266" s="7">
        <f>SUMIF('Truncated Transaction Data'!A1266:A20750,A1266,'Truncated Transaction Data'!C1266:C20750)</f>
        <v>6</v>
      </c>
    </row>
    <row r="1267" spans="1:3" x14ac:dyDescent="0.35">
      <c r="A1267" s="6" t="str">
        <v>241S</v>
      </c>
      <c r="B1267">
        <f>COUNTIF('Truncated Transaction Data'!A1267:A20751,A1267)</f>
        <v>3</v>
      </c>
      <c r="C1267" s="7">
        <f>SUMIF('Truncated Transaction Data'!A1267:A20751,A1267,'Truncated Transaction Data'!C1267:C20751)</f>
        <v>7</v>
      </c>
    </row>
    <row r="1268" spans="1:3" x14ac:dyDescent="0.35">
      <c r="A1268" s="6" t="str">
        <v>72S5</v>
      </c>
      <c r="B1268">
        <f>COUNTIF('Truncated Transaction Data'!A1268:A20752,A1268)</f>
        <v>2</v>
      </c>
      <c r="C1268" s="7">
        <f>SUMIF('Truncated Transaction Data'!A1268:A20752,A1268,'Truncated Transaction Data'!C1268:C20752)</f>
        <v>3</v>
      </c>
    </row>
    <row r="1269" spans="1:3" x14ac:dyDescent="0.35">
      <c r="A1269" s="6" t="str">
        <v>I914B</v>
      </c>
      <c r="B1269">
        <f>COUNTIF('Truncated Transaction Data'!A1269:A20753,A1269)</f>
        <v>4</v>
      </c>
      <c r="C1269" s="7">
        <f>SUMIF('Truncated Transaction Data'!A1269:A20753,A1269,'Truncated Transaction Data'!C1269:C20753)</f>
        <v>28</v>
      </c>
    </row>
    <row r="1270" spans="1:3" x14ac:dyDescent="0.35">
      <c r="A1270" s="6" t="str">
        <v>I1222B</v>
      </c>
      <c r="B1270">
        <f>COUNTIF('Truncated Transaction Data'!A1270:A20754,A1270)</f>
        <v>5</v>
      </c>
      <c r="C1270" s="7">
        <f>SUMIF('Truncated Transaction Data'!A1270:A20754,A1270,'Truncated Transaction Data'!C1270:C20754)</f>
        <v>46</v>
      </c>
    </row>
    <row r="1271" spans="1:3" x14ac:dyDescent="0.35">
      <c r="A1271" s="6" t="str">
        <v>E1717B</v>
      </c>
      <c r="B1271">
        <f>COUNTIF('Truncated Transaction Data'!A1271:A20755,A1271)</f>
        <v>13</v>
      </c>
      <c r="C1271" s="7">
        <f>SUMIF('Truncated Transaction Data'!A1271:A20755,A1271,'Truncated Transaction Data'!C1271:C20755)</f>
        <v>164</v>
      </c>
    </row>
    <row r="1272" spans="1:3" x14ac:dyDescent="0.35">
      <c r="A1272" s="6" t="str">
        <v>SS2110</v>
      </c>
      <c r="B1272">
        <f>COUNTIF('Truncated Transaction Data'!A1272:A20756,A1272)</f>
        <v>6</v>
      </c>
      <c r="C1272" s="7">
        <f>SUMIF('Truncated Transaction Data'!A1272:A20756,A1272,'Truncated Transaction Data'!C1272:C20756)</f>
        <v>7</v>
      </c>
    </row>
    <row r="1273" spans="1:3" x14ac:dyDescent="0.35">
      <c r="A1273" s="6" t="str">
        <v>PR537</v>
      </c>
      <c r="B1273">
        <f>COUNTIF('Truncated Transaction Data'!A1273:A20757,A1273)</f>
        <v>4</v>
      </c>
      <c r="C1273" s="7">
        <f>SUMIF('Truncated Transaction Data'!A1273:A20757,A1273,'Truncated Transaction Data'!C1273:C20757)</f>
        <v>1196</v>
      </c>
    </row>
    <row r="1274" spans="1:3" x14ac:dyDescent="0.35">
      <c r="A1274" s="6" t="str">
        <v>RM100016</v>
      </c>
      <c r="B1274">
        <f>COUNTIF('Truncated Transaction Data'!A1274:A20758,A1274)</f>
        <v>5</v>
      </c>
      <c r="C1274" s="7">
        <f>SUMIF('Truncated Transaction Data'!A1274:A20758,A1274,'Truncated Transaction Data'!C1274:C20758)</f>
        <v>192</v>
      </c>
    </row>
    <row r="1275" spans="1:3" x14ac:dyDescent="0.35">
      <c r="A1275" s="6" t="str">
        <v>RK1508</v>
      </c>
      <c r="B1275">
        <f>COUNTIF('Truncated Transaction Data'!A1275:A20759,A1275)</f>
        <v>5</v>
      </c>
      <c r="C1275" s="7">
        <f>SUMIF('Truncated Transaction Data'!A1275:A20759,A1275,'Truncated Transaction Data'!C1275:C20759)</f>
        <v>88</v>
      </c>
    </row>
    <row r="1276" spans="1:3" x14ac:dyDescent="0.35">
      <c r="A1276" s="6" t="str">
        <v>R1840N</v>
      </c>
      <c r="B1276">
        <f>COUNTIF('Truncated Transaction Data'!A1276:A20760,A1276)</f>
        <v>1</v>
      </c>
      <c r="C1276" s="7">
        <f>SUMIF('Truncated Transaction Data'!A1276:A20760,A1276,'Truncated Transaction Data'!C1276:C20760)</f>
        <v>32</v>
      </c>
    </row>
    <row r="1277" spans="1:3" x14ac:dyDescent="0.35">
      <c r="A1277" s="6" t="str">
        <v>E1585S</v>
      </c>
      <c r="B1277">
        <f>COUNTIF('Truncated Transaction Data'!A1277:A20761,A1277)</f>
        <v>4</v>
      </c>
      <c r="C1277" s="7">
        <f>SUMIF('Truncated Transaction Data'!A1277:A20761,A1277,'Truncated Transaction Data'!C1277:C20761)</f>
        <v>8</v>
      </c>
    </row>
    <row r="1278" spans="1:3" x14ac:dyDescent="0.35">
      <c r="A1278" s="6" t="str">
        <v>PL102100</v>
      </c>
      <c r="B1278">
        <f>COUNTIF('Truncated Transaction Data'!A1278:A20762,A1278)</f>
        <v>4</v>
      </c>
      <c r="C1278" s="7">
        <f>SUMIF('Truncated Transaction Data'!A1278:A20762,A1278,'Truncated Transaction Data'!C1278:C20762)</f>
        <v>500</v>
      </c>
    </row>
    <row r="1279" spans="1:3" x14ac:dyDescent="0.35">
      <c r="A1279" s="6" t="str">
        <v>EP103R</v>
      </c>
      <c r="B1279">
        <f>COUNTIF('Truncated Transaction Data'!A1279:A20763,A1279)</f>
        <v>14</v>
      </c>
      <c r="C1279" s="7">
        <f>SUMIF('Truncated Transaction Data'!A1279:A20763,A1279,'Truncated Transaction Data'!C1279:C20763)</f>
        <v>16</v>
      </c>
    </row>
    <row r="1280" spans="1:3" x14ac:dyDescent="0.35">
      <c r="A1280" s="6" t="str">
        <v>EP105R</v>
      </c>
      <c r="B1280">
        <f>COUNTIF('Truncated Transaction Data'!A1280:A20764,A1280)</f>
        <v>12</v>
      </c>
      <c r="C1280" s="7">
        <f>SUMIF('Truncated Transaction Data'!A1280:A20764,A1280,'Truncated Transaction Data'!C1280:C20764)</f>
        <v>13</v>
      </c>
    </row>
    <row r="1281" spans="1:3" x14ac:dyDescent="0.35">
      <c r="A1281" s="6" t="str">
        <v>EP120BR</v>
      </c>
      <c r="B1281">
        <f>COUNTIF('Truncated Transaction Data'!A1281:A20765,A1281)</f>
        <v>9</v>
      </c>
      <c r="C1281" s="7">
        <f>SUMIF('Truncated Transaction Data'!A1281:A20765,A1281,'Truncated Transaction Data'!C1281:C20765)</f>
        <v>15</v>
      </c>
    </row>
    <row r="1282" spans="1:3" x14ac:dyDescent="0.35">
      <c r="A1282" s="6" t="str">
        <v>PLC48100</v>
      </c>
      <c r="B1282">
        <f>COUNTIF('Truncated Transaction Data'!A1282:A20766,A1282)</f>
        <v>3</v>
      </c>
      <c r="C1282" s="7">
        <f>SUMIF('Truncated Transaction Data'!A1282:A20766,A1282,'Truncated Transaction Data'!C1282:C20766)</f>
        <v>500</v>
      </c>
    </row>
    <row r="1283" spans="1:3" x14ac:dyDescent="0.35">
      <c r="A1283" s="6" t="str">
        <v>PLS9610</v>
      </c>
      <c r="B1283">
        <f>COUNTIF('Truncated Transaction Data'!A1283:A20767,A1283)</f>
        <v>3</v>
      </c>
      <c r="C1283" s="7">
        <f>SUMIF('Truncated Transaction Data'!A1283:A20767,A1283,'Truncated Transaction Data'!C1283:C20767)</f>
        <v>50</v>
      </c>
    </row>
    <row r="1284" spans="1:3" x14ac:dyDescent="0.35">
      <c r="A1284" s="6" t="str">
        <v>PL103100</v>
      </c>
      <c r="B1284">
        <f>COUNTIF('Truncated Transaction Data'!A1284:A20768,A1284)</f>
        <v>3</v>
      </c>
      <c r="C1284" s="7">
        <f>SUMIF('Truncated Transaction Data'!A1284:A20768,A1284,'Truncated Transaction Data'!C1284:C20768)</f>
        <v>500</v>
      </c>
    </row>
    <row r="1285" spans="1:3" x14ac:dyDescent="0.35">
      <c r="A1285" s="6" t="str">
        <v>VT2084S</v>
      </c>
      <c r="B1285">
        <f>COUNTIF('Truncated Transaction Data'!A1285:A20769,A1285)</f>
        <v>1</v>
      </c>
      <c r="C1285" s="7">
        <f>SUMIF('Truncated Transaction Data'!A1285:A20769,A1285,'Truncated Transaction Data'!C1285:C20769)</f>
        <v>12</v>
      </c>
    </row>
    <row r="1286" spans="1:3" x14ac:dyDescent="0.35">
      <c r="A1286" s="6" t="str">
        <v>57019S</v>
      </c>
      <c r="B1286">
        <f>COUNTIF('Truncated Transaction Data'!A1286:A20770,A1286)</f>
        <v>6</v>
      </c>
      <c r="C1286" s="7">
        <f>SUMIF('Truncated Transaction Data'!A1286:A20770,A1286,'Truncated Transaction Data'!C1286:C20770)</f>
        <v>64</v>
      </c>
    </row>
    <row r="1287" spans="1:3" x14ac:dyDescent="0.35">
      <c r="A1287" s="6" t="str">
        <v>52273S</v>
      </c>
      <c r="B1287">
        <f>COUNTIF('Truncated Transaction Data'!A1287:A20771,A1287)</f>
        <v>1</v>
      </c>
      <c r="C1287" s="7">
        <f>SUMIF('Truncated Transaction Data'!A1287:A20771,A1287,'Truncated Transaction Data'!C1287:C20771)</f>
        <v>12</v>
      </c>
    </row>
    <row r="1288" spans="1:3" x14ac:dyDescent="0.35">
      <c r="A1288" s="6" t="str">
        <v>51732S</v>
      </c>
      <c r="B1288">
        <f>COUNTIF('Truncated Transaction Data'!A1288:A20772,A1288)</f>
        <v>8</v>
      </c>
      <c r="C1288" s="7">
        <f>SUMIF('Truncated Transaction Data'!A1288:A20772,A1288,'Truncated Transaction Data'!C1288:C20772)</f>
        <v>44</v>
      </c>
    </row>
    <row r="1289" spans="1:3" x14ac:dyDescent="0.35">
      <c r="A1289" s="6" t="str">
        <v>51733S</v>
      </c>
      <c r="B1289">
        <f>COUNTIF('Truncated Transaction Data'!A1289:A20773,A1289)</f>
        <v>7</v>
      </c>
      <c r="C1289" s="7">
        <f>SUMIF('Truncated Transaction Data'!A1289:A20773,A1289,'Truncated Transaction Data'!C1289:C20773)</f>
        <v>100</v>
      </c>
    </row>
    <row r="1290" spans="1:3" x14ac:dyDescent="0.35">
      <c r="A1290" s="6" t="str">
        <v>51021S</v>
      </c>
      <c r="B1290">
        <f>COUNTIF('Truncated Transaction Data'!A1290:A20774,A1290)</f>
        <v>12</v>
      </c>
      <c r="C1290" s="7">
        <f>SUMIF('Truncated Transaction Data'!A1290:A20774,A1290,'Truncated Transaction Data'!C1290:C20774)</f>
        <v>76</v>
      </c>
    </row>
    <row r="1291" spans="1:3" x14ac:dyDescent="0.35">
      <c r="A1291" s="6" t="str">
        <v>30670S</v>
      </c>
      <c r="B1291">
        <f>COUNTIF('Truncated Transaction Data'!A1291:A20775,A1291)</f>
        <v>14</v>
      </c>
      <c r="C1291" s="7">
        <f>SUMIF('Truncated Transaction Data'!A1291:A20775,A1291,'Truncated Transaction Data'!C1291:C20775)</f>
        <v>92</v>
      </c>
    </row>
    <row r="1292" spans="1:3" x14ac:dyDescent="0.35">
      <c r="A1292" s="6" t="str">
        <v>30664S</v>
      </c>
      <c r="B1292">
        <f>COUNTIF('Truncated Transaction Data'!A1292:A20776,A1292)</f>
        <v>8</v>
      </c>
      <c r="C1292" s="7">
        <f>SUMIF('Truncated Transaction Data'!A1292:A20776,A1292,'Truncated Transaction Data'!C1292:C20776)</f>
        <v>72</v>
      </c>
    </row>
    <row r="1293" spans="1:3" x14ac:dyDescent="0.35">
      <c r="A1293" s="6" t="str">
        <v>30658S</v>
      </c>
      <c r="B1293">
        <f>COUNTIF('Truncated Transaction Data'!A1293:A20777,A1293)</f>
        <v>15</v>
      </c>
      <c r="C1293" s="7">
        <f>SUMIF('Truncated Transaction Data'!A1293:A20777,A1293,'Truncated Transaction Data'!C1293:C20777)</f>
        <v>108</v>
      </c>
    </row>
    <row r="1294" spans="1:3" x14ac:dyDescent="0.35">
      <c r="A1294" s="6" t="str">
        <v>30649S</v>
      </c>
      <c r="B1294">
        <f>COUNTIF('Truncated Transaction Data'!A1294:A20778,A1294)</f>
        <v>3</v>
      </c>
      <c r="C1294" s="7">
        <f>SUMIF('Truncated Transaction Data'!A1294:A20778,A1294,'Truncated Transaction Data'!C1294:C20778)</f>
        <v>32</v>
      </c>
    </row>
    <row r="1295" spans="1:3" x14ac:dyDescent="0.35">
      <c r="A1295" s="6" t="str">
        <v>R1807</v>
      </c>
      <c r="B1295">
        <f>COUNTIF('Truncated Transaction Data'!A1295:A20779,A1295)</f>
        <v>11</v>
      </c>
      <c r="C1295" s="7">
        <f>SUMIF('Truncated Transaction Data'!A1295:A20779,A1295,'Truncated Transaction Data'!C1295:C20779)</f>
        <v>103</v>
      </c>
    </row>
    <row r="1296" spans="1:3" x14ac:dyDescent="0.35">
      <c r="A1296" s="6" t="str">
        <v>R851</v>
      </c>
      <c r="B1296">
        <f>COUNTIF('Truncated Transaction Data'!A1296:A20780,A1296)</f>
        <v>13</v>
      </c>
      <c r="C1296" s="7">
        <f>SUMIF('Truncated Transaction Data'!A1296:A20780,A1296,'Truncated Transaction Data'!C1296:C20780)</f>
        <v>86</v>
      </c>
    </row>
    <row r="1297" spans="1:3" x14ac:dyDescent="0.35">
      <c r="A1297" s="6" t="str">
        <v>R850</v>
      </c>
      <c r="B1297">
        <f>COUNTIF('Truncated Transaction Data'!A1297:A20781,A1297)</f>
        <v>14</v>
      </c>
      <c r="C1297" s="7">
        <f>SUMIF('Truncated Transaction Data'!A1297:A20781,A1297,'Truncated Transaction Data'!C1297:C20781)</f>
        <v>104</v>
      </c>
    </row>
    <row r="1298" spans="1:3" x14ac:dyDescent="0.35">
      <c r="A1298" s="6" t="str">
        <v>58010S</v>
      </c>
      <c r="B1298">
        <f>COUNTIF('Truncated Transaction Data'!A1298:A20782,A1298)</f>
        <v>1</v>
      </c>
      <c r="C1298" s="7">
        <f>SUMIF('Truncated Transaction Data'!A1298:A20782,A1298,'Truncated Transaction Data'!C1298:C20782)</f>
        <v>24</v>
      </c>
    </row>
    <row r="1299" spans="1:3" x14ac:dyDescent="0.35">
      <c r="A1299" s="6" t="str">
        <v>RV3598S</v>
      </c>
      <c r="B1299">
        <f>COUNTIF('Truncated Transaction Data'!A1299:A20783,A1299)</f>
        <v>23</v>
      </c>
      <c r="C1299" s="7">
        <f>SUMIF('Truncated Transaction Data'!A1299:A20783,A1299,'Truncated Transaction Data'!C1299:C20783)</f>
        <v>360</v>
      </c>
    </row>
    <row r="1300" spans="1:3" x14ac:dyDescent="0.35">
      <c r="A1300" s="6" t="str">
        <v>RV1016S</v>
      </c>
      <c r="B1300">
        <f>COUNTIF('Truncated Transaction Data'!A1300:A20784,A1300)</f>
        <v>4</v>
      </c>
      <c r="C1300" s="7">
        <f>SUMIF('Truncated Transaction Data'!A1300:A20784,A1300,'Truncated Transaction Data'!C1300:C20784)</f>
        <v>52</v>
      </c>
    </row>
    <row r="1301" spans="1:3" x14ac:dyDescent="0.35">
      <c r="A1301" s="6" t="str">
        <v>R897</v>
      </c>
      <c r="B1301">
        <f>COUNTIF('Truncated Transaction Data'!A1301:A20785,A1301)</f>
        <v>3</v>
      </c>
      <c r="C1301" s="7">
        <f>SUMIF('Truncated Transaction Data'!A1301:A20785,A1301,'Truncated Transaction Data'!C1301:C20785)</f>
        <v>59</v>
      </c>
    </row>
    <row r="1302" spans="1:3" x14ac:dyDescent="0.35">
      <c r="A1302" s="6" t="str">
        <v>R893</v>
      </c>
      <c r="B1302">
        <f>COUNTIF('Truncated Transaction Data'!A1302:A20786,A1302)</f>
        <v>11</v>
      </c>
      <c r="C1302" s="7">
        <f>SUMIF('Truncated Transaction Data'!A1302:A20786,A1302,'Truncated Transaction Data'!C1302:C20786)</f>
        <v>193</v>
      </c>
    </row>
    <row r="1303" spans="1:3" x14ac:dyDescent="0.35">
      <c r="A1303" s="6" t="str">
        <v>R864</v>
      </c>
      <c r="B1303">
        <f>COUNTIF('Truncated Transaction Data'!A1303:A20787,A1303)</f>
        <v>2</v>
      </c>
      <c r="C1303" s="7">
        <f>SUMIF('Truncated Transaction Data'!A1303:A20787,A1303,'Truncated Transaction Data'!C1303:C20787)</f>
        <v>23</v>
      </c>
    </row>
    <row r="1304" spans="1:3" x14ac:dyDescent="0.35">
      <c r="A1304" s="6" t="str">
        <v>R802</v>
      </c>
      <c r="B1304">
        <f>COUNTIF('Truncated Transaction Data'!A1304:A20788,A1304)</f>
        <v>2</v>
      </c>
      <c r="C1304" s="7">
        <f>SUMIF('Truncated Transaction Data'!A1304:A20788,A1304,'Truncated Transaction Data'!C1304:C20788)</f>
        <v>24</v>
      </c>
    </row>
    <row r="1305" spans="1:3" x14ac:dyDescent="0.35">
      <c r="A1305" s="6" t="str">
        <v>R752</v>
      </c>
      <c r="B1305">
        <f>COUNTIF('Truncated Transaction Data'!A1305:A20789,A1305)</f>
        <v>2</v>
      </c>
      <c r="C1305" s="7">
        <f>SUMIF('Truncated Transaction Data'!A1305:A20789,A1305,'Truncated Transaction Data'!C1305:C20789)</f>
        <v>8</v>
      </c>
    </row>
    <row r="1306" spans="1:3" x14ac:dyDescent="0.35">
      <c r="A1306" s="6" t="str">
        <v>RV1420S</v>
      </c>
      <c r="B1306">
        <f>COUNTIF('Truncated Transaction Data'!A1306:A20790,A1306)</f>
        <v>4</v>
      </c>
      <c r="C1306" s="7">
        <f>SUMIF('Truncated Transaction Data'!A1306:A20790,A1306,'Truncated Transaction Data'!C1306:C20790)</f>
        <v>72</v>
      </c>
    </row>
    <row r="1307" spans="1:3" x14ac:dyDescent="0.35">
      <c r="A1307" s="6" t="str">
        <v>RV1011S</v>
      </c>
      <c r="B1307">
        <f>COUNTIF('Truncated Transaction Data'!A1307:A20791,A1307)</f>
        <v>7</v>
      </c>
      <c r="C1307" s="7">
        <f>SUMIF('Truncated Transaction Data'!A1307:A20791,A1307,'Truncated Transaction Data'!C1307:C20791)</f>
        <v>84</v>
      </c>
    </row>
    <row r="1308" spans="1:3" x14ac:dyDescent="0.35">
      <c r="A1308" s="6" t="str">
        <v>RV901XS</v>
      </c>
      <c r="B1308">
        <f>COUNTIF('Truncated Transaction Data'!A1308:A20792,A1308)</f>
        <v>5</v>
      </c>
      <c r="C1308" s="7">
        <f>SUMIF('Truncated Transaction Data'!A1308:A20792,A1308,'Truncated Transaction Data'!C1308:C20792)</f>
        <v>176</v>
      </c>
    </row>
    <row r="1309" spans="1:3" x14ac:dyDescent="0.35">
      <c r="A1309" s="6" t="str">
        <v>E1355B</v>
      </c>
      <c r="B1309">
        <f>COUNTIF('Truncated Transaction Data'!A1309:A20793,A1309)</f>
        <v>28</v>
      </c>
      <c r="C1309" s="7">
        <f>SUMIF('Truncated Transaction Data'!A1309:A20793,A1309,'Truncated Transaction Data'!C1309:C20793)</f>
        <v>332</v>
      </c>
    </row>
    <row r="1310" spans="1:3" x14ac:dyDescent="0.35">
      <c r="A1310" s="6" t="str">
        <v>M55024</v>
      </c>
      <c r="B1310">
        <f>COUNTIF('Truncated Transaction Data'!A1310:A20794,A1310)</f>
        <v>1</v>
      </c>
      <c r="C1310" s="7">
        <f>SUMIF('Truncated Transaction Data'!A1310:A20794,A1310,'Truncated Transaction Data'!C1310:C20794)</f>
        <v>2</v>
      </c>
    </row>
    <row r="1311" spans="1:3" x14ac:dyDescent="0.35">
      <c r="A1311" s="6" t="str">
        <v>1346003S</v>
      </c>
      <c r="B1311">
        <f>COUNTIF('Truncated Transaction Data'!A1311:A20795,A1311)</f>
        <v>7</v>
      </c>
      <c r="C1311" s="7">
        <f>SUMIF('Truncated Transaction Data'!A1311:A20795,A1311,'Truncated Transaction Data'!C1311:C20795)</f>
        <v>32</v>
      </c>
    </row>
    <row r="1312" spans="1:3" x14ac:dyDescent="0.35">
      <c r="A1312" s="6" t="str">
        <v>RK613</v>
      </c>
      <c r="B1312">
        <f>COUNTIF('Truncated Transaction Data'!A1312:A20796,A1312)</f>
        <v>9</v>
      </c>
      <c r="C1312" s="7">
        <f>SUMIF('Truncated Transaction Data'!A1312:A20796,A1312,'Truncated Transaction Data'!C1312:C20796)</f>
        <v>93</v>
      </c>
    </row>
    <row r="1313" spans="1:3" x14ac:dyDescent="0.35">
      <c r="A1313" s="6" t="str">
        <v>TC3009</v>
      </c>
      <c r="B1313">
        <f>COUNTIF('Truncated Transaction Data'!A1313:A20797,A1313)</f>
        <v>7</v>
      </c>
      <c r="C1313" s="7">
        <f>SUMIF('Truncated Transaction Data'!A1313:A20797,A1313,'Truncated Transaction Data'!C1313:C20797)</f>
        <v>9</v>
      </c>
    </row>
    <row r="1314" spans="1:3" x14ac:dyDescent="0.35">
      <c r="A1314" s="6" t="str">
        <v>TC3061</v>
      </c>
      <c r="B1314">
        <f>COUNTIF('Truncated Transaction Data'!A1314:A20798,A1314)</f>
        <v>6</v>
      </c>
      <c r="C1314" s="7">
        <f>SUMIF('Truncated Transaction Data'!A1314:A20798,A1314,'Truncated Transaction Data'!C1314:C20798)</f>
        <v>13</v>
      </c>
    </row>
    <row r="1315" spans="1:3" x14ac:dyDescent="0.35">
      <c r="A1315" s="6" t="str">
        <v>TC3012</v>
      </c>
      <c r="B1315">
        <f>COUNTIF('Truncated Transaction Data'!A1315:A20799,A1315)</f>
        <v>9</v>
      </c>
      <c r="C1315" s="7">
        <f>SUMIF('Truncated Transaction Data'!A1315:A20799,A1315,'Truncated Transaction Data'!C1315:C20799)</f>
        <v>30</v>
      </c>
    </row>
    <row r="1316" spans="1:3" x14ac:dyDescent="0.35">
      <c r="A1316" s="6" t="str">
        <v>TC3062KJ</v>
      </c>
      <c r="B1316">
        <f>COUNTIF('Truncated Transaction Data'!A1316:A20800,A1316)</f>
        <v>2</v>
      </c>
      <c r="C1316" s="7">
        <f>SUMIF('Truncated Transaction Data'!A1316:A20800,A1316,'Truncated Transaction Data'!C1316:C20800)</f>
        <v>2</v>
      </c>
    </row>
    <row r="1317" spans="1:3" x14ac:dyDescent="0.35">
      <c r="A1317" s="6" t="str">
        <v>E5139B</v>
      </c>
      <c r="B1317">
        <f>COUNTIF('Truncated Transaction Data'!A1317:A20801,A1317)</f>
        <v>4</v>
      </c>
      <c r="C1317" s="7">
        <f>SUMIF('Truncated Transaction Data'!A1317:A20801,A1317,'Truncated Transaction Data'!C1317:C20801)</f>
        <v>20</v>
      </c>
    </row>
    <row r="1318" spans="1:3" x14ac:dyDescent="0.35">
      <c r="A1318" s="6" t="str">
        <v>E2247B+15</v>
      </c>
      <c r="B1318">
        <f>COUNTIF('Truncated Transaction Data'!A1318:A20802,A1318)</f>
        <v>5</v>
      </c>
      <c r="C1318" s="7">
        <f>SUMIF('Truncated Transaction Data'!A1318:A20802,A1318,'Truncated Transaction Data'!C1318:C20802)</f>
        <v>20</v>
      </c>
    </row>
    <row r="1319" spans="1:3" x14ac:dyDescent="0.35">
      <c r="A1319" s="6" t="str">
        <v>I1764B+15</v>
      </c>
      <c r="B1319">
        <f>COUNTIF('Truncated Transaction Data'!A1319:A20803,A1319)</f>
        <v>5</v>
      </c>
      <c r="C1319" s="7">
        <f>SUMIF('Truncated Transaction Data'!A1319:A20803,A1319,'Truncated Transaction Data'!C1319:C20803)</f>
        <v>46</v>
      </c>
    </row>
    <row r="1320" spans="1:3" x14ac:dyDescent="0.35">
      <c r="A1320" s="6" t="str">
        <v>E1765B+15</v>
      </c>
      <c r="B1320">
        <f>COUNTIF('Truncated Transaction Data'!A1320:A20804,A1320)</f>
        <v>4</v>
      </c>
      <c r="C1320" s="7">
        <f>SUMIF('Truncated Transaction Data'!A1320:A20804,A1320,'Truncated Transaction Data'!C1320:C20804)</f>
        <v>36</v>
      </c>
    </row>
    <row r="1321" spans="1:3" x14ac:dyDescent="0.35">
      <c r="A1321" s="6" t="str">
        <v>E1651B+15</v>
      </c>
      <c r="B1321">
        <f>COUNTIF('Truncated Transaction Data'!A1321:A20805,A1321)</f>
        <v>5</v>
      </c>
      <c r="C1321" s="7">
        <f>SUMIF('Truncated Transaction Data'!A1321:A20805,A1321,'Truncated Transaction Data'!C1321:C20805)</f>
        <v>26</v>
      </c>
    </row>
    <row r="1322" spans="1:3" x14ac:dyDescent="0.35">
      <c r="A1322" s="6" t="str">
        <v>E1587B+15</v>
      </c>
      <c r="B1322">
        <f>COUNTIF('Truncated Transaction Data'!A1322:A20806,A1322)</f>
        <v>3</v>
      </c>
      <c r="C1322" s="7">
        <f>SUMIF('Truncated Transaction Data'!A1322:A20806,A1322,'Truncated Transaction Data'!C1322:C20806)</f>
        <v>18</v>
      </c>
    </row>
    <row r="1323" spans="1:3" x14ac:dyDescent="0.35">
      <c r="A1323" s="6" t="str">
        <v>I2124B+15</v>
      </c>
      <c r="B1323">
        <f>COUNTIF('Truncated Transaction Data'!A1323:A20807,A1323)</f>
        <v>3</v>
      </c>
      <c r="C1323" s="7">
        <f>SUMIF('Truncated Transaction Data'!A1323:A20807,A1323,'Truncated Transaction Data'!C1323:C20807)</f>
        <v>14</v>
      </c>
    </row>
    <row r="1324" spans="1:3" x14ac:dyDescent="0.35">
      <c r="A1324" s="6" t="str">
        <v>E1819B+15</v>
      </c>
      <c r="B1324">
        <f>COUNTIF('Truncated Transaction Data'!A1324:A20808,A1324)</f>
        <v>3</v>
      </c>
      <c r="C1324" s="7">
        <f>SUMIF('Truncated Transaction Data'!A1324:A20808,A1324,'Truncated Transaction Data'!C1324:C20808)</f>
        <v>16</v>
      </c>
    </row>
    <row r="1325" spans="1:3" x14ac:dyDescent="0.35">
      <c r="A1325" s="6" t="str">
        <v>I1874B+15</v>
      </c>
      <c r="B1325">
        <f>COUNTIF('Truncated Transaction Data'!A1325:A20809,A1325)</f>
        <v>6</v>
      </c>
      <c r="C1325" s="7">
        <f>SUMIF('Truncated Transaction Data'!A1325:A20809,A1325,'Truncated Transaction Data'!C1325:C20809)</f>
        <v>50</v>
      </c>
    </row>
    <row r="1326" spans="1:3" x14ac:dyDescent="0.35">
      <c r="A1326" s="6" t="str">
        <v>E1831B</v>
      </c>
      <c r="B1326">
        <f>COUNTIF('Truncated Transaction Data'!A1326:A20810,A1326)</f>
        <v>3</v>
      </c>
      <c r="C1326" s="7">
        <f>SUMIF('Truncated Transaction Data'!A1326:A20810,A1326,'Truncated Transaction Data'!C1326:C20810)</f>
        <v>36</v>
      </c>
    </row>
    <row r="1327" spans="1:3" x14ac:dyDescent="0.35">
      <c r="A1327" s="6" t="str">
        <v>I5024B</v>
      </c>
      <c r="B1327">
        <f>COUNTIF('Truncated Transaction Data'!A1327:A20811,A1327)</f>
        <v>12</v>
      </c>
      <c r="C1327" s="7">
        <f>SUMIF('Truncated Transaction Data'!A1327:A20811,A1327,'Truncated Transaction Data'!C1327:C20811)</f>
        <v>60</v>
      </c>
    </row>
    <row r="1328" spans="1:3" x14ac:dyDescent="0.35">
      <c r="A1328" s="6" t="str">
        <v>E1875B+15</v>
      </c>
      <c r="B1328">
        <f>COUNTIF('Truncated Transaction Data'!A1328:A20812,A1328)</f>
        <v>3</v>
      </c>
      <c r="C1328" s="7">
        <f>SUMIF('Truncated Transaction Data'!A1328:A20812,A1328,'Truncated Transaction Data'!C1328:C20812)</f>
        <v>28</v>
      </c>
    </row>
    <row r="1329" spans="1:3" x14ac:dyDescent="0.35">
      <c r="A1329" s="6" t="str">
        <v>E5025B</v>
      </c>
      <c r="B1329">
        <f>COUNTIF('Truncated Transaction Data'!A1329:A20813,A1329)</f>
        <v>16</v>
      </c>
      <c r="C1329" s="7">
        <f>SUMIF('Truncated Transaction Data'!A1329:A20813,A1329,'Truncated Transaction Data'!C1329:C20813)</f>
        <v>68</v>
      </c>
    </row>
    <row r="1330" spans="1:3" x14ac:dyDescent="0.35">
      <c r="A1330" s="6" t="str">
        <v>I5128B</v>
      </c>
      <c r="B1330">
        <f>COUNTIF('Truncated Transaction Data'!A1330:A20814,A1330)</f>
        <v>2</v>
      </c>
      <c r="C1330" s="7">
        <f>SUMIF('Truncated Transaction Data'!A1330:A20814,A1330,'Truncated Transaction Data'!C1330:C20814)</f>
        <v>10</v>
      </c>
    </row>
    <row r="1331" spans="1:3" x14ac:dyDescent="0.35">
      <c r="A1331" s="6" t="str">
        <v>C2766S</v>
      </c>
      <c r="B1331">
        <f>COUNTIF('Truncated Transaction Data'!A1331:A20815,A1331)</f>
        <v>7</v>
      </c>
      <c r="C1331" s="7">
        <f>SUMIF('Truncated Transaction Data'!A1331:A20815,A1331,'Truncated Transaction Data'!C1331:C20815)</f>
        <v>9</v>
      </c>
    </row>
    <row r="1332" spans="1:3" x14ac:dyDescent="0.35">
      <c r="A1332" s="6" t="str">
        <v>TC3220</v>
      </c>
      <c r="B1332">
        <f>COUNTIF('Truncated Transaction Data'!A1332:A20816,A1332)</f>
        <v>6</v>
      </c>
      <c r="C1332" s="7">
        <f>SUMIF('Truncated Transaction Data'!A1332:A20816,A1332,'Truncated Transaction Data'!C1332:C20816)</f>
        <v>10</v>
      </c>
    </row>
    <row r="1333" spans="1:3" x14ac:dyDescent="0.35">
      <c r="A1333" s="6" t="str">
        <v>TC3229</v>
      </c>
      <c r="B1333">
        <f>COUNTIF('Truncated Transaction Data'!A1333:A20817,A1333)</f>
        <v>2</v>
      </c>
      <c r="C1333" s="7">
        <f>SUMIF('Truncated Transaction Data'!A1333:A20817,A1333,'Truncated Transaction Data'!C1333:C20817)</f>
        <v>14</v>
      </c>
    </row>
    <row r="1334" spans="1:3" x14ac:dyDescent="0.35">
      <c r="A1334" s="6" t="str">
        <v>EPG22550</v>
      </c>
      <c r="B1334">
        <f>COUNTIF('Truncated Transaction Data'!A1334:A20818,A1334)</f>
        <v>6</v>
      </c>
      <c r="C1334" s="7">
        <f>SUMIF('Truncated Transaction Data'!A1334:A20818,A1334,'Truncated Transaction Data'!C1334:C20818)</f>
        <v>850</v>
      </c>
    </row>
    <row r="1335" spans="1:3" x14ac:dyDescent="0.35">
      <c r="A1335" s="6" t="str">
        <v>EM77HV</v>
      </c>
      <c r="B1335">
        <f>COUNTIF('Truncated Transaction Data'!A1335:A20819,A1335)</f>
        <v>7</v>
      </c>
      <c r="C1335" s="7">
        <f>SUMIF('Truncated Transaction Data'!A1335:A20819,A1335,'Truncated Transaction Data'!C1335:C20819)</f>
        <v>23</v>
      </c>
    </row>
    <row r="1336" spans="1:3" x14ac:dyDescent="0.35">
      <c r="A1336" s="6" t="str">
        <v>E2199B</v>
      </c>
      <c r="B1336">
        <f>COUNTIF('Truncated Transaction Data'!A1336:A20820,A1336)</f>
        <v>1</v>
      </c>
      <c r="C1336" s="7">
        <f>SUMIF('Truncated Transaction Data'!A1336:A20820,A1336,'Truncated Transaction Data'!C1336:C20820)</f>
        <v>4</v>
      </c>
    </row>
    <row r="1337" spans="1:3" x14ac:dyDescent="0.35">
      <c r="A1337" s="6" t="str">
        <v>55S1</v>
      </c>
      <c r="B1337">
        <f>COUNTIF('Truncated Transaction Data'!A1337:A20821,A1337)</f>
        <v>12</v>
      </c>
      <c r="C1337" s="7">
        <f>SUMIF('Truncated Transaction Data'!A1337:A20821,A1337,'Truncated Transaction Data'!C1337:C20821)</f>
        <v>30</v>
      </c>
    </row>
    <row r="1338" spans="1:3" x14ac:dyDescent="0.35">
      <c r="A1338" s="6" t="str">
        <v>E589S</v>
      </c>
      <c r="B1338">
        <f>COUNTIF('Truncated Transaction Data'!A1338:A20822,A1338)</f>
        <v>12</v>
      </c>
      <c r="C1338" s="7">
        <f>SUMIF('Truncated Transaction Data'!A1338:A20822,A1338,'Truncated Transaction Data'!C1338:C20822)</f>
        <v>20</v>
      </c>
    </row>
    <row r="1339" spans="1:3" x14ac:dyDescent="0.35">
      <c r="A1339" s="6" t="str">
        <v>IS46</v>
      </c>
      <c r="B1339">
        <f>COUNTIF('Truncated Transaction Data'!A1339:A20823,A1339)</f>
        <v>2</v>
      </c>
      <c r="C1339" s="7">
        <f>SUMIF('Truncated Transaction Data'!A1339:A20823,A1339,'Truncated Transaction Data'!C1339:C20823)</f>
        <v>2</v>
      </c>
    </row>
    <row r="1340" spans="1:3" x14ac:dyDescent="0.35">
      <c r="A1340" s="6" t="str">
        <v>PR663</v>
      </c>
      <c r="B1340">
        <f>COUNTIF('Truncated Transaction Data'!A1340:A20824,A1340)</f>
        <v>2</v>
      </c>
      <c r="C1340" s="7">
        <f>SUMIF('Truncated Transaction Data'!A1340:A20824,A1340,'Truncated Transaction Data'!C1340:C20824)</f>
        <v>500</v>
      </c>
    </row>
    <row r="1341" spans="1:3" x14ac:dyDescent="0.35">
      <c r="A1341" s="6" t="str">
        <v>PR668</v>
      </c>
      <c r="B1341">
        <f>COUNTIF('Truncated Transaction Data'!A1341:A20825,A1341)</f>
        <v>14</v>
      </c>
      <c r="C1341" s="7">
        <f>SUMIF('Truncated Transaction Data'!A1341:A20825,A1341,'Truncated Transaction Data'!C1341:C20825)</f>
        <v>4100</v>
      </c>
    </row>
    <row r="1342" spans="1:3" x14ac:dyDescent="0.35">
      <c r="A1342" s="6" t="str">
        <v>PR667</v>
      </c>
      <c r="B1342">
        <f>COUNTIF('Truncated Transaction Data'!A1342:A20826,A1342)</f>
        <v>15</v>
      </c>
      <c r="C1342" s="7">
        <f>SUMIF('Truncated Transaction Data'!A1342:A20826,A1342,'Truncated Transaction Data'!C1342:C20826)</f>
        <v>3600</v>
      </c>
    </row>
    <row r="1343" spans="1:3" x14ac:dyDescent="0.35">
      <c r="A1343" s="6" t="str">
        <v>PR363S</v>
      </c>
      <c r="B1343">
        <f>COUNTIF('Truncated Transaction Data'!A1343:A20827,A1343)</f>
        <v>2</v>
      </c>
      <c r="C1343" s="7">
        <f>SUMIF('Truncated Transaction Data'!A1343:A20827,A1343,'Truncated Transaction Data'!C1343:C20827)</f>
        <v>28</v>
      </c>
    </row>
    <row r="1344" spans="1:3" x14ac:dyDescent="0.35">
      <c r="A1344" s="6" t="str">
        <v>2369B</v>
      </c>
      <c r="B1344">
        <f>COUNTIF('Truncated Transaction Data'!A1344:A20828,A1344)</f>
        <v>1</v>
      </c>
      <c r="C1344" s="7">
        <f>SUMIF('Truncated Transaction Data'!A1344:A20828,A1344,'Truncated Transaction Data'!C1344:C20828)</f>
        <v>2</v>
      </c>
    </row>
    <row r="1345" spans="1:3" x14ac:dyDescent="0.35">
      <c r="A1345" s="6" t="str">
        <v>RV9951</v>
      </c>
      <c r="B1345">
        <f>COUNTIF('Truncated Transaction Data'!A1345:A20829,A1345)</f>
        <v>4</v>
      </c>
      <c r="C1345" s="7">
        <f>SUMIF('Truncated Transaction Data'!A1345:A20829,A1345,'Truncated Transaction Data'!C1345:C20829)</f>
        <v>450</v>
      </c>
    </row>
    <row r="1346" spans="1:3" x14ac:dyDescent="0.35">
      <c r="A1346" s="6" t="str">
        <v>EM55</v>
      </c>
      <c r="B1346">
        <f>COUNTIF('Truncated Transaction Data'!A1346:A20830,A1346)</f>
        <v>12</v>
      </c>
      <c r="C1346" s="7">
        <f>SUMIF('Truncated Transaction Data'!A1346:A20830,A1346,'Truncated Transaction Data'!C1346:C20830)</f>
        <v>23</v>
      </c>
    </row>
    <row r="1347" spans="1:3" x14ac:dyDescent="0.35">
      <c r="A1347" s="6" t="str">
        <v>MC812</v>
      </c>
      <c r="B1347">
        <f>COUNTIF('Truncated Transaction Data'!A1347:A20831,A1347)</f>
        <v>6</v>
      </c>
      <c r="C1347" s="7">
        <f>SUMIF('Truncated Transaction Data'!A1347:A20831,A1347,'Truncated Transaction Data'!C1347:C20831)</f>
        <v>23</v>
      </c>
    </row>
    <row r="1348" spans="1:3" x14ac:dyDescent="0.35">
      <c r="A1348" s="6" t="str">
        <v>E5165B</v>
      </c>
      <c r="B1348">
        <f>COUNTIF('Truncated Transaction Data'!A1348:A20832,A1348)</f>
        <v>2</v>
      </c>
      <c r="C1348" s="7">
        <f>SUMIF('Truncated Transaction Data'!A1348:A20832,A1348,'Truncated Transaction Data'!C1348:C20832)</f>
        <v>8</v>
      </c>
    </row>
    <row r="1349" spans="1:3" x14ac:dyDescent="0.35">
      <c r="A1349" s="6" t="str">
        <v>MC820</v>
      </c>
      <c r="B1349">
        <f>COUNTIF('Truncated Transaction Data'!A1349:A20833,A1349)</f>
        <v>5</v>
      </c>
      <c r="C1349" s="7">
        <f>SUMIF('Truncated Transaction Data'!A1349:A20833,A1349,'Truncated Transaction Data'!C1349:C20833)</f>
        <v>21</v>
      </c>
    </row>
    <row r="1350" spans="1:3" x14ac:dyDescent="0.35">
      <c r="A1350" s="6" t="str">
        <v>E1831S</v>
      </c>
      <c r="B1350">
        <f>COUNTIF('Truncated Transaction Data'!A1350:A20834,A1350)</f>
        <v>3</v>
      </c>
      <c r="C1350" s="7">
        <f>SUMIF('Truncated Transaction Data'!A1350:A20834,A1350,'Truncated Transaction Data'!C1350:C20834)</f>
        <v>3</v>
      </c>
    </row>
    <row r="1351" spans="1:3" x14ac:dyDescent="0.35">
      <c r="A1351" s="6" t="str">
        <v>EHC131S1</v>
      </c>
      <c r="B1351">
        <f>COUNTIF('Truncated Transaction Data'!A1351:A20835,A1351)</f>
        <v>5</v>
      </c>
      <c r="C1351" s="7">
        <f>SUMIF('Truncated Transaction Data'!A1351:A20835,A1351,'Truncated Transaction Data'!C1351:C20835)</f>
        <v>716</v>
      </c>
    </row>
    <row r="1352" spans="1:3" x14ac:dyDescent="0.35">
      <c r="A1352" s="6" t="str">
        <v>ES443L</v>
      </c>
      <c r="B1352">
        <f>COUNTIF('Truncated Transaction Data'!A1352:A20836,A1352)</f>
        <v>4</v>
      </c>
      <c r="C1352" s="7">
        <f>SUMIF('Truncated Transaction Data'!A1352:A20836,A1352,'Truncated Transaction Data'!C1352:C20836)</f>
        <v>56</v>
      </c>
    </row>
    <row r="1353" spans="1:3" x14ac:dyDescent="0.35">
      <c r="A1353" s="6" t="str">
        <v>ES2034RLT</v>
      </c>
      <c r="B1353">
        <f>COUNTIF('Truncated Transaction Data'!A1353:A20837,A1353)</f>
        <v>6</v>
      </c>
      <c r="C1353" s="7">
        <f>SUMIF('Truncated Transaction Data'!A1353:A20837,A1353,'Truncated Transaction Data'!C1353:C20837)</f>
        <v>74</v>
      </c>
    </row>
    <row r="1354" spans="1:3" x14ac:dyDescent="0.35">
      <c r="A1354" s="6" t="str">
        <v>3K6187T</v>
      </c>
      <c r="B1354">
        <f>COUNTIF('Truncated Transaction Data'!A1354:A20838,A1354)</f>
        <v>5</v>
      </c>
      <c r="C1354" s="7">
        <f>SUMIF('Truncated Transaction Data'!A1354:A20838,A1354,'Truncated Transaction Data'!C1354:C20838)</f>
        <v>19</v>
      </c>
    </row>
    <row r="1355" spans="1:3" x14ac:dyDescent="0.35">
      <c r="A1355" s="6" t="str">
        <v>DS300043</v>
      </c>
      <c r="B1355">
        <f>COUNTIF('Truncated Transaction Data'!A1355:A20839,A1355)</f>
        <v>1</v>
      </c>
      <c r="C1355" s="7">
        <f>SUMIF('Truncated Transaction Data'!A1355:A20839,A1355,'Truncated Transaction Data'!C1355:C20839)</f>
        <v>2</v>
      </c>
    </row>
    <row r="1356" spans="1:3" x14ac:dyDescent="0.35">
      <c r="A1356" s="6" t="str">
        <v>DS1002</v>
      </c>
      <c r="B1356">
        <f>COUNTIF('Truncated Transaction Data'!A1356:A20840,A1356)</f>
        <v>2</v>
      </c>
      <c r="C1356" s="7">
        <f>SUMIF('Truncated Transaction Data'!A1356:A20840,A1356,'Truncated Transaction Data'!C1356:C20840)</f>
        <v>4</v>
      </c>
    </row>
    <row r="1357" spans="1:3" x14ac:dyDescent="0.35">
      <c r="A1357" s="6" t="str">
        <v>ES3095R</v>
      </c>
      <c r="B1357">
        <f>COUNTIF('Truncated Transaction Data'!A1357:A20841,A1357)</f>
        <v>1</v>
      </c>
      <c r="C1357" s="7">
        <f>SUMIF('Truncated Transaction Data'!A1357:A20841,A1357,'Truncated Transaction Data'!C1357:C20841)</f>
        <v>20</v>
      </c>
    </row>
    <row r="1358" spans="1:3" x14ac:dyDescent="0.35">
      <c r="A1358" s="6" t="str">
        <v>PP637100</v>
      </c>
      <c r="B1358">
        <f>COUNTIF('Truncated Transaction Data'!A1358:A20842,A1358)</f>
        <v>5</v>
      </c>
      <c r="C1358" s="7">
        <f>SUMIF('Truncated Transaction Data'!A1358:A20842,A1358,'Truncated Transaction Data'!C1358:C20842)</f>
        <v>600</v>
      </c>
    </row>
    <row r="1359" spans="1:3" x14ac:dyDescent="0.35">
      <c r="A1359" s="6" t="str">
        <v>PLC12825</v>
      </c>
      <c r="B1359">
        <f>COUNTIF('Truncated Transaction Data'!A1359:A20843,A1359)</f>
        <v>4</v>
      </c>
      <c r="C1359" s="7">
        <f>SUMIF('Truncated Transaction Data'!A1359:A20843,A1359,'Truncated Transaction Data'!C1359:C20843)</f>
        <v>100</v>
      </c>
    </row>
    <row r="1360" spans="1:3" x14ac:dyDescent="0.35">
      <c r="A1360" s="6" t="str">
        <v>PLC20825</v>
      </c>
      <c r="B1360">
        <f>COUNTIF('Truncated Transaction Data'!A1360:A20844,A1360)</f>
        <v>4</v>
      </c>
      <c r="C1360" s="7">
        <f>SUMIF('Truncated Transaction Data'!A1360:A20844,A1360,'Truncated Transaction Data'!C1360:C20844)</f>
        <v>475</v>
      </c>
    </row>
    <row r="1361" spans="1:3" x14ac:dyDescent="0.35">
      <c r="A1361" s="6" t="str">
        <v>PLC1825</v>
      </c>
      <c r="B1361">
        <f>COUNTIF('Truncated Transaction Data'!A1361:A20845,A1361)</f>
        <v>7</v>
      </c>
      <c r="C1361" s="7">
        <f>SUMIF('Truncated Transaction Data'!A1361:A20845,A1361,'Truncated Transaction Data'!C1361:C20845)</f>
        <v>375</v>
      </c>
    </row>
    <row r="1362" spans="1:3" x14ac:dyDescent="0.35">
      <c r="A1362" s="6" t="str">
        <v>EP109R</v>
      </c>
      <c r="B1362">
        <f>COUNTIF('Truncated Transaction Data'!A1362:A20846,A1362)</f>
        <v>23</v>
      </c>
      <c r="C1362" s="7">
        <f>SUMIF('Truncated Transaction Data'!A1362:A20846,A1362,'Truncated Transaction Data'!C1362:C20846)</f>
        <v>31</v>
      </c>
    </row>
    <row r="1363" spans="1:3" x14ac:dyDescent="0.35">
      <c r="A1363" s="6" t="str">
        <v>PLC3825</v>
      </c>
      <c r="B1363">
        <f>COUNTIF('Truncated Transaction Data'!A1363:A20847,A1363)</f>
        <v>6</v>
      </c>
      <c r="C1363" s="7">
        <f>SUMIF('Truncated Transaction Data'!A1363:A20847,A1363,'Truncated Transaction Data'!C1363:C20847)</f>
        <v>175</v>
      </c>
    </row>
    <row r="1364" spans="1:3" x14ac:dyDescent="0.35">
      <c r="A1364" s="6" t="str">
        <v>PLC39B10</v>
      </c>
      <c r="B1364">
        <f>COUNTIF('Truncated Transaction Data'!A1364:A20848,A1364)</f>
        <v>3</v>
      </c>
      <c r="C1364" s="7">
        <f>SUMIF('Truncated Transaction Data'!A1364:A20848,A1364,'Truncated Transaction Data'!C1364:C20848)</f>
        <v>30</v>
      </c>
    </row>
    <row r="1365" spans="1:3" x14ac:dyDescent="0.35">
      <c r="A1365" s="6" t="str">
        <v>PLC3925</v>
      </c>
      <c r="B1365">
        <f>COUNTIF('Truncated Transaction Data'!A1365:A20849,A1365)</f>
        <v>1</v>
      </c>
      <c r="C1365" s="7">
        <f>SUMIF('Truncated Transaction Data'!A1365:A20849,A1365,'Truncated Transaction Data'!C1365:C20849)</f>
        <v>25</v>
      </c>
    </row>
    <row r="1366" spans="1:3" x14ac:dyDescent="0.35">
      <c r="A1366" s="6" t="str">
        <v>PLS16510</v>
      </c>
      <c r="B1366">
        <f>COUNTIF('Truncated Transaction Data'!A1366:A20850,A1366)</f>
        <v>2</v>
      </c>
      <c r="C1366" s="7">
        <f>SUMIF('Truncated Transaction Data'!A1366:A20850,A1366,'Truncated Transaction Data'!C1366:C20850)</f>
        <v>20</v>
      </c>
    </row>
    <row r="1367" spans="1:3" x14ac:dyDescent="0.35">
      <c r="A1367" s="6" t="str">
        <v>PP50725</v>
      </c>
      <c r="B1367">
        <f>COUNTIF('Truncated Transaction Data'!A1367:A20851,A1367)</f>
        <v>3</v>
      </c>
      <c r="C1367" s="7">
        <f>SUMIF('Truncated Transaction Data'!A1367:A20851,A1367,'Truncated Transaction Data'!C1367:C20851)</f>
        <v>200</v>
      </c>
    </row>
    <row r="1368" spans="1:3" x14ac:dyDescent="0.35">
      <c r="A1368" s="6" t="str">
        <v>HPV20</v>
      </c>
      <c r="B1368">
        <f>COUNTIF('Truncated Transaction Data'!A1368:A20852,A1368)</f>
        <v>4</v>
      </c>
      <c r="C1368" s="7">
        <f>SUMIF('Truncated Transaction Data'!A1368:A20852,A1368,'Truncated Transaction Data'!C1368:C20852)</f>
        <v>64</v>
      </c>
    </row>
    <row r="1369" spans="1:3" x14ac:dyDescent="0.35">
      <c r="A1369" s="6" t="str">
        <v>HPV27</v>
      </c>
      <c r="B1369">
        <f>COUNTIF('Truncated Transaction Data'!A1369:A20853,A1369)</f>
        <v>3</v>
      </c>
      <c r="C1369" s="7">
        <f>SUMIF('Truncated Transaction Data'!A1369:A20853,A1369,'Truncated Transaction Data'!C1369:C20853)</f>
        <v>32</v>
      </c>
    </row>
    <row r="1370" spans="1:3" x14ac:dyDescent="0.35">
      <c r="A1370" s="6" t="str">
        <v>HL9027S</v>
      </c>
      <c r="B1370">
        <f>COUNTIF('Truncated Transaction Data'!A1370:A20854,A1370)</f>
        <v>9</v>
      </c>
      <c r="C1370" s="7">
        <f>SUMIF('Truncated Transaction Data'!A1370:A20854,A1370,'Truncated Transaction Data'!C1370:C20854)</f>
        <v>104</v>
      </c>
    </row>
    <row r="1371" spans="1:3" x14ac:dyDescent="0.35">
      <c r="A1371" s="6" t="str">
        <v>57022GS</v>
      </c>
      <c r="B1371">
        <f>COUNTIF('Truncated Transaction Data'!A1371:A20855,A1371)</f>
        <v>1</v>
      </c>
      <c r="C1371" s="7">
        <f>SUMIF('Truncated Transaction Data'!A1371:A20855,A1371,'Truncated Transaction Data'!C1371:C20855)</f>
        <v>4</v>
      </c>
    </row>
    <row r="1372" spans="1:3" x14ac:dyDescent="0.35">
      <c r="A1372" s="6" t="str">
        <v>51726S</v>
      </c>
      <c r="B1372">
        <f>COUNTIF('Truncated Transaction Data'!A1372:A20856,A1372)</f>
        <v>1</v>
      </c>
      <c r="C1372" s="7">
        <f>SUMIF('Truncated Transaction Data'!A1372:A20856,A1372,'Truncated Transaction Data'!C1372:C20856)</f>
        <v>8</v>
      </c>
    </row>
    <row r="1373" spans="1:3" x14ac:dyDescent="0.35">
      <c r="A1373" s="6" t="str">
        <v>RDS192016</v>
      </c>
      <c r="B1373">
        <f>COUNTIF('Truncated Transaction Data'!A1373:A20857,A1373)</f>
        <v>16</v>
      </c>
      <c r="C1373" s="7">
        <f>SUMIF('Truncated Transaction Data'!A1373:A20857,A1373,'Truncated Transaction Data'!C1373:C20857)</f>
        <v>528</v>
      </c>
    </row>
    <row r="1374" spans="1:3" x14ac:dyDescent="0.35">
      <c r="A1374" s="6" t="str">
        <v>30791S</v>
      </c>
      <c r="B1374">
        <f>COUNTIF('Truncated Transaction Data'!A1374:A20858,A1374)</f>
        <v>4</v>
      </c>
      <c r="C1374" s="7">
        <f>SUMIF('Truncated Transaction Data'!A1374:A20858,A1374,'Truncated Transaction Data'!C1374:C20858)</f>
        <v>40</v>
      </c>
    </row>
    <row r="1375" spans="1:3" x14ac:dyDescent="0.35">
      <c r="A1375" s="6" t="str">
        <v>EHC278450</v>
      </c>
      <c r="B1375">
        <f>COUNTIF('Truncated Transaction Data'!A1375:A20859,A1375)</f>
        <v>2</v>
      </c>
      <c r="C1375" s="7">
        <f>SUMIF('Truncated Transaction Data'!A1375:A20859,A1375,'Truncated Transaction Data'!C1375:C20859)</f>
        <v>100</v>
      </c>
    </row>
    <row r="1376" spans="1:3" x14ac:dyDescent="0.35">
      <c r="A1376" s="6" t="str">
        <v>EHC278350</v>
      </c>
      <c r="B1376">
        <f>COUNTIF('Truncated Transaction Data'!A1376:A20860,A1376)</f>
        <v>4</v>
      </c>
      <c r="C1376" s="7">
        <f>SUMIF('Truncated Transaction Data'!A1376:A20860,A1376,'Truncated Transaction Data'!C1376:C20860)</f>
        <v>350</v>
      </c>
    </row>
    <row r="1377" spans="1:3" x14ac:dyDescent="0.35">
      <c r="A1377" s="6" t="str">
        <v>30650S</v>
      </c>
      <c r="B1377">
        <f>COUNTIF('Truncated Transaction Data'!A1377:A20861,A1377)</f>
        <v>3</v>
      </c>
      <c r="C1377" s="7">
        <f>SUMIF('Truncated Transaction Data'!A1377:A20861,A1377,'Truncated Transaction Data'!C1377:C20861)</f>
        <v>32</v>
      </c>
    </row>
    <row r="1378" spans="1:3" x14ac:dyDescent="0.35">
      <c r="A1378" s="6" t="str">
        <v>30503S</v>
      </c>
      <c r="B1378">
        <f>COUNTIF('Truncated Transaction Data'!A1378:A20862,A1378)</f>
        <v>6</v>
      </c>
      <c r="C1378" s="7">
        <f>SUMIF('Truncated Transaction Data'!A1378:A20862,A1378,'Truncated Transaction Data'!C1378:C20862)</f>
        <v>52</v>
      </c>
    </row>
    <row r="1379" spans="1:3" x14ac:dyDescent="0.35">
      <c r="A1379" s="6" t="str">
        <v>RV3678S</v>
      </c>
      <c r="B1379">
        <f>COUNTIF('Truncated Transaction Data'!A1379:A20863,A1379)</f>
        <v>3</v>
      </c>
      <c r="C1379" s="7">
        <f>SUMIF('Truncated Transaction Data'!A1379:A20863,A1379,'Truncated Transaction Data'!C1379:C20863)</f>
        <v>24</v>
      </c>
    </row>
    <row r="1380" spans="1:3" x14ac:dyDescent="0.35">
      <c r="A1380" s="6" t="str">
        <v>EHC1050100</v>
      </c>
      <c r="B1380">
        <f>COUNTIF('Truncated Transaction Data'!A1380:A20864,A1380)</f>
        <v>6</v>
      </c>
      <c r="C1380" s="7">
        <f>SUMIF('Truncated Transaction Data'!A1380:A20864,A1380,'Truncated Transaction Data'!C1380:C20864)</f>
        <v>700</v>
      </c>
    </row>
    <row r="1381" spans="1:3" x14ac:dyDescent="0.35">
      <c r="A1381" s="6" t="str">
        <v>EHC280250</v>
      </c>
      <c r="B1381">
        <f>COUNTIF('Truncated Transaction Data'!A1381:A20865,A1381)</f>
        <v>3</v>
      </c>
      <c r="C1381" s="7">
        <f>SUMIF('Truncated Transaction Data'!A1381:A20865,A1381,'Truncated Transaction Data'!C1381:C20865)</f>
        <v>200</v>
      </c>
    </row>
    <row r="1382" spans="1:3" x14ac:dyDescent="0.35">
      <c r="A1382" s="6" t="str">
        <v>RV867S</v>
      </c>
      <c r="B1382">
        <f>COUNTIF('Truncated Transaction Data'!A1382:A20866,A1382)</f>
        <v>2</v>
      </c>
      <c r="C1382" s="7">
        <f>SUMIF('Truncated Transaction Data'!A1382:A20866,A1382,'Truncated Transaction Data'!C1382:C20866)</f>
        <v>20</v>
      </c>
    </row>
    <row r="1383" spans="1:3" x14ac:dyDescent="0.35">
      <c r="A1383" s="6" t="str">
        <v>RV672S</v>
      </c>
      <c r="B1383">
        <f>COUNTIF('Truncated Transaction Data'!A1383:A20867,A1383)</f>
        <v>8</v>
      </c>
      <c r="C1383" s="7">
        <f>SUMIF('Truncated Transaction Data'!A1383:A20867,A1383,'Truncated Transaction Data'!C1383:C20867)</f>
        <v>160</v>
      </c>
    </row>
    <row r="1384" spans="1:3" x14ac:dyDescent="0.35">
      <c r="A1384" s="6" t="str">
        <v>51740S</v>
      </c>
      <c r="B1384">
        <f>COUNTIF('Truncated Transaction Data'!A1384:A20868,A1384)</f>
        <v>3</v>
      </c>
      <c r="C1384" s="7">
        <f>SUMIF('Truncated Transaction Data'!A1384:A20868,A1384,'Truncated Transaction Data'!C1384:C20868)</f>
        <v>20</v>
      </c>
    </row>
    <row r="1385" spans="1:3" x14ac:dyDescent="0.35">
      <c r="A1385" s="6" t="str">
        <v>30680S</v>
      </c>
      <c r="B1385">
        <f>COUNTIF('Truncated Transaction Data'!A1385:A20869,A1385)</f>
        <v>1</v>
      </c>
      <c r="C1385" s="7">
        <f>SUMIF('Truncated Transaction Data'!A1385:A20869,A1385,'Truncated Transaction Data'!C1385:C20869)</f>
        <v>8</v>
      </c>
    </row>
    <row r="1386" spans="1:3" x14ac:dyDescent="0.35">
      <c r="A1386" s="6" t="str">
        <v>53026S</v>
      </c>
      <c r="B1386">
        <f>COUNTIF('Truncated Transaction Data'!A1386:A20870,A1386)</f>
        <v>9</v>
      </c>
      <c r="C1386" s="7">
        <f>SUMIF('Truncated Transaction Data'!A1386:A20870,A1386,'Truncated Transaction Data'!C1386:C20870)</f>
        <v>128</v>
      </c>
    </row>
    <row r="1387" spans="1:3" x14ac:dyDescent="0.35">
      <c r="A1387" s="6" t="str">
        <v>53179S</v>
      </c>
      <c r="B1387">
        <f>COUNTIF('Truncated Transaction Data'!A1387:A20871,A1387)</f>
        <v>2</v>
      </c>
      <c r="C1387" s="7">
        <f>SUMIF('Truncated Transaction Data'!A1387:A20871,A1387,'Truncated Transaction Data'!C1387:C20871)</f>
        <v>12</v>
      </c>
    </row>
    <row r="1388" spans="1:3" x14ac:dyDescent="0.35">
      <c r="A1388" s="6" t="str">
        <v>PR664S</v>
      </c>
      <c r="B1388">
        <f>COUNTIF('Truncated Transaction Data'!A1388:A20872,A1388)</f>
        <v>3</v>
      </c>
      <c r="C1388" s="7">
        <f>SUMIF('Truncated Transaction Data'!A1388:A20872,A1388,'Truncated Transaction Data'!C1388:C20872)</f>
        <v>32</v>
      </c>
    </row>
    <row r="1389" spans="1:3" x14ac:dyDescent="0.35">
      <c r="A1389" s="6" t="str">
        <v>PR665S</v>
      </c>
      <c r="B1389">
        <f>COUNTIF('Truncated Transaction Data'!A1389:A20873,A1389)</f>
        <v>3</v>
      </c>
      <c r="C1389" s="7">
        <f>SUMIF('Truncated Transaction Data'!A1389:A20873,A1389,'Truncated Transaction Data'!C1389:C20873)</f>
        <v>32</v>
      </c>
    </row>
    <row r="1390" spans="1:3" x14ac:dyDescent="0.35">
      <c r="A1390" s="6" t="str">
        <v>I408B+15</v>
      </c>
      <c r="B1390">
        <f>COUNTIF('Truncated Transaction Data'!A1390:A20874,A1390)</f>
        <v>2</v>
      </c>
      <c r="C1390" s="7">
        <f>SUMIF('Truncated Transaction Data'!A1390:A20874,A1390,'Truncated Transaction Data'!C1390:C20874)</f>
        <v>14</v>
      </c>
    </row>
    <row r="1391" spans="1:3" x14ac:dyDescent="0.35">
      <c r="A1391" s="6" t="str">
        <v>I1926B</v>
      </c>
      <c r="B1391">
        <f>COUNTIF('Truncated Transaction Data'!A1391:A20875,A1391)</f>
        <v>1</v>
      </c>
      <c r="C1391" s="7">
        <f>SUMIF('Truncated Transaction Data'!A1391:A20875,A1391,'Truncated Transaction Data'!C1391:C20875)</f>
        <v>4</v>
      </c>
    </row>
    <row r="1392" spans="1:3" x14ac:dyDescent="0.35">
      <c r="A1392" s="6" t="str">
        <v>E1991B</v>
      </c>
      <c r="B1392">
        <f>COUNTIF('Truncated Transaction Data'!A1392:A20876,A1392)</f>
        <v>12</v>
      </c>
      <c r="C1392" s="7">
        <f>SUMIF('Truncated Transaction Data'!A1392:A20876,A1392,'Truncated Transaction Data'!C1392:C20876)</f>
        <v>80</v>
      </c>
    </row>
    <row r="1393" spans="1:3" x14ac:dyDescent="0.35">
      <c r="A1393" s="6" t="str">
        <v>I1708B</v>
      </c>
      <c r="B1393">
        <f>COUNTIF('Truncated Transaction Data'!A1393:A20877,A1393)</f>
        <v>3</v>
      </c>
      <c r="C1393" s="7">
        <f>SUMIF('Truncated Transaction Data'!A1393:A20877,A1393,'Truncated Transaction Data'!C1393:C20877)</f>
        <v>18</v>
      </c>
    </row>
    <row r="1394" spans="1:3" x14ac:dyDescent="0.35">
      <c r="A1394" s="6" t="str">
        <v>I1682B</v>
      </c>
      <c r="B1394">
        <f>COUNTIF('Truncated Transaction Data'!A1394:A20878,A1394)</f>
        <v>1</v>
      </c>
      <c r="C1394" s="7">
        <f>SUMIF('Truncated Transaction Data'!A1394:A20878,A1394,'Truncated Transaction Data'!C1394:C20878)</f>
        <v>8</v>
      </c>
    </row>
    <row r="1395" spans="1:3" x14ac:dyDescent="0.35">
      <c r="A1395" s="6" t="str">
        <v>E5251B</v>
      </c>
      <c r="B1395">
        <f>COUNTIF('Truncated Transaction Data'!A1395:A20879,A1395)</f>
        <v>1</v>
      </c>
      <c r="C1395" s="7">
        <f>SUMIF('Truncated Transaction Data'!A1395:A20879,A1395,'Truncated Transaction Data'!C1395:C20879)</f>
        <v>2</v>
      </c>
    </row>
    <row r="1396" spans="1:3" x14ac:dyDescent="0.35">
      <c r="A1396" s="6" t="str">
        <v>E2759B</v>
      </c>
      <c r="B1396">
        <f>COUNTIF('Truncated Transaction Data'!A1396:A20880,A1396)</f>
        <v>9</v>
      </c>
      <c r="C1396" s="7">
        <f>SUMIF('Truncated Transaction Data'!A1396:A20880,A1396,'Truncated Transaction Data'!C1396:C20880)</f>
        <v>34</v>
      </c>
    </row>
    <row r="1397" spans="1:3" x14ac:dyDescent="0.35">
      <c r="A1397" s="6" t="str">
        <v>E1639B</v>
      </c>
      <c r="B1397">
        <f>COUNTIF('Truncated Transaction Data'!A1397:A20881,A1397)</f>
        <v>5</v>
      </c>
      <c r="C1397" s="7">
        <f>SUMIF('Truncated Transaction Data'!A1397:A20881,A1397,'Truncated Transaction Data'!C1397:C20881)</f>
        <v>26</v>
      </c>
    </row>
    <row r="1398" spans="1:3" x14ac:dyDescent="0.35">
      <c r="A1398" s="6" t="str">
        <v>I5202B</v>
      </c>
      <c r="B1398">
        <f>COUNTIF('Truncated Transaction Data'!A1398:A20882,A1398)</f>
        <v>1</v>
      </c>
      <c r="C1398" s="7">
        <f>SUMIF('Truncated Transaction Data'!A1398:A20882,A1398,'Truncated Transaction Data'!C1398:C20882)</f>
        <v>6</v>
      </c>
    </row>
    <row r="1399" spans="1:3" x14ac:dyDescent="0.35">
      <c r="A1399" s="6" t="str">
        <v>E2431B</v>
      </c>
      <c r="B1399">
        <f>COUNTIF('Truncated Transaction Data'!A1399:A20883,A1399)</f>
        <v>1</v>
      </c>
      <c r="C1399" s="7">
        <f>SUMIF('Truncated Transaction Data'!A1399:A20883,A1399,'Truncated Transaction Data'!C1399:C20883)</f>
        <v>2</v>
      </c>
    </row>
    <row r="1400" spans="1:3" x14ac:dyDescent="0.35">
      <c r="A1400" s="6" t="str">
        <v>E2397B</v>
      </c>
      <c r="B1400">
        <f>COUNTIF('Truncated Transaction Data'!A1400:A20884,A1400)</f>
        <v>2</v>
      </c>
      <c r="C1400" s="7">
        <f>SUMIF('Truncated Transaction Data'!A1400:A20884,A1400,'Truncated Transaction Data'!C1400:C20884)</f>
        <v>4</v>
      </c>
    </row>
    <row r="1401" spans="1:3" x14ac:dyDescent="0.35">
      <c r="A1401" s="6" t="str">
        <v>E2359B</v>
      </c>
      <c r="B1401">
        <f>COUNTIF('Truncated Transaction Data'!A1401:A20885,A1401)</f>
        <v>2</v>
      </c>
      <c r="C1401" s="7">
        <f>SUMIF('Truncated Transaction Data'!A1401:A20885,A1401,'Truncated Transaction Data'!C1401:C20885)</f>
        <v>12</v>
      </c>
    </row>
    <row r="1402" spans="1:3" x14ac:dyDescent="0.35">
      <c r="A1402" s="6" t="str">
        <v>I1764B</v>
      </c>
      <c r="B1402">
        <f>COUNTIF('Truncated Transaction Data'!A1402:A20886,A1402)</f>
        <v>10</v>
      </c>
      <c r="C1402" s="7">
        <f>SUMIF('Truncated Transaction Data'!A1402:A20886,A1402,'Truncated Transaction Data'!C1402:C20886)</f>
        <v>74</v>
      </c>
    </row>
    <row r="1403" spans="1:3" x14ac:dyDescent="0.35">
      <c r="A1403" s="6" t="str">
        <v>E1815B</v>
      </c>
      <c r="B1403">
        <f>COUNTIF('Truncated Transaction Data'!A1403:A20887,A1403)</f>
        <v>1</v>
      </c>
      <c r="C1403" s="7">
        <f>SUMIF('Truncated Transaction Data'!A1403:A20887,A1403,'Truncated Transaction Data'!C1403:C20887)</f>
        <v>2</v>
      </c>
    </row>
    <row r="1404" spans="1:3" x14ac:dyDescent="0.35">
      <c r="A1404" s="6" t="str">
        <v>I2844B</v>
      </c>
      <c r="B1404">
        <f>COUNTIF('Truncated Transaction Data'!A1404:A20888,A1404)</f>
        <v>7</v>
      </c>
      <c r="C1404" s="7">
        <f>SUMIF('Truncated Transaction Data'!A1404:A20888,A1404,'Truncated Transaction Data'!C1404:C20888)</f>
        <v>22</v>
      </c>
    </row>
    <row r="1405" spans="1:3" x14ac:dyDescent="0.35">
      <c r="A1405" s="6" t="str">
        <v>I5248B</v>
      </c>
      <c r="B1405">
        <f>COUNTIF('Truncated Transaction Data'!A1405:A20889,A1405)</f>
        <v>4</v>
      </c>
      <c r="C1405" s="7">
        <f>SUMIF('Truncated Transaction Data'!A1405:A20889,A1405,'Truncated Transaction Data'!C1405:C20889)</f>
        <v>20</v>
      </c>
    </row>
    <row r="1406" spans="1:3" x14ac:dyDescent="0.35">
      <c r="A1406" s="6" t="str">
        <v>E3449B</v>
      </c>
      <c r="B1406">
        <f>COUNTIF('Truncated Transaction Data'!A1406:A20890,A1406)</f>
        <v>3</v>
      </c>
      <c r="C1406" s="7">
        <f>SUMIF('Truncated Transaction Data'!A1406:A20890,A1406,'Truncated Transaction Data'!C1406:C20890)</f>
        <v>12</v>
      </c>
    </row>
    <row r="1407" spans="1:3" x14ac:dyDescent="0.35">
      <c r="A1407" s="6" t="str">
        <v>E1721B</v>
      </c>
      <c r="B1407">
        <f>COUNTIF('Truncated Transaction Data'!A1407:A20891,A1407)</f>
        <v>17</v>
      </c>
      <c r="C1407" s="7">
        <f>SUMIF('Truncated Transaction Data'!A1407:A20891,A1407,'Truncated Transaction Data'!C1407:C20891)</f>
        <v>94</v>
      </c>
    </row>
    <row r="1408" spans="1:3" x14ac:dyDescent="0.35">
      <c r="A1408" s="6" t="str">
        <v>13163EA2</v>
      </c>
      <c r="B1408">
        <f>COUNTIF('Truncated Transaction Data'!A1408:A20892,A1408)</f>
        <v>4</v>
      </c>
      <c r="C1408" s="7">
        <f>SUMIF('Truncated Transaction Data'!A1408:A20892,A1408,'Truncated Transaction Data'!C1408:C20892)</f>
        <v>14</v>
      </c>
    </row>
    <row r="1409" spans="1:3" x14ac:dyDescent="0.35">
      <c r="A1409" s="6" t="str">
        <v>E1791B</v>
      </c>
      <c r="B1409">
        <f>COUNTIF('Truncated Transaction Data'!A1409:A20893,A1409)</f>
        <v>2</v>
      </c>
      <c r="C1409" s="7">
        <f>SUMIF('Truncated Transaction Data'!A1409:A20893,A1409,'Truncated Transaction Data'!C1409:C20893)</f>
        <v>6</v>
      </c>
    </row>
    <row r="1410" spans="1:3" x14ac:dyDescent="0.35">
      <c r="A1410" s="6" t="str">
        <v>01378EA2</v>
      </c>
      <c r="B1410">
        <f>COUNTIF('Truncated Transaction Data'!A1410:A20894,A1410)</f>
        <v>2</v>
      </c>
      <c r="C1410" s="7">
        <f>SUMIF('Truncated Transaction Data'!A1410:A20894,A1410,'Truncated Transaction Data'!C1410:C20894)</f>
        <v>6</v>
      </c>
    </row>
    <row r="1411" spans="1:3" x14ac:dyDescent="0.35">
      <c r="A1411" s="6" t="str">
        <v>02175EA2</v>
      </c>
      <c r="B1411">
        <f>COUNTIF('Truncated Transaction Data'!A1411:A20895,A1411)</f>
        <v>10</v>
      </c>
      <c r="C1411" s="7">
        <f>SUMIF('Truncated Transaction Data'!A1411:A20895,A1411,'Truncated Transaction Data'!C1411:C20895)</f>
        <v>54</v>
      </c>
    </row>
    <row r="1412" spans="1:3" x14ac:dyDescent="0.35">
      <c r="A1412" s="6" t="str">
        <v>01379EA2</v>
      </c>
      <c r="B1412">
        <f>COUNTIF('Truncated Transaction Data'!A1412:A20896,A1412)</f>
        <v>3</v>
      </c>
      <c r="C1412" s="7">
        <f>SUMIF('Truncated Transaction Data'!A1412:A20896,A1412,'Truncated Transaction Data'!C1412:C20896)</f>
        <v>16</v>
      </c>
    </row>
    <row r="1413" spans="1:3" x14ac:dyDescent="0.35">
      <c r="A1413" s="6" t="str">
        <v>00602SEA2</v>
      </c>
      <c r="B1413">
        <f>COUNTIF('Truncated Transaction Data'!A1413:A20897,A1413)</f>
        <v>8</v>
      </c>
      <c r="C1413" s="7">
        <f>SUMIF('Truncated Transaction Data'!A1413:A20897,A1413,'Truncated Transaction Data'!C1413:C20897)</f>
        <v>64</v>
      </c>
    </row>
    <row r="1414" spans="1:3" x14ac:dyDescent="0.35">
      <c r="A1414" s="6" t="str">
        <v>01468SEA2</v>
      </c>
      <c r="B1414">
        <f>COUNTIF('Truncated Transaction Data'!A1414:A20898,A1414)</f>
        <v>9</v>
      </c>
      <c r="C1414" s="7">
        <f>SUMIF('Truncated Transaction Data'!A1414:A20898,A1414,'Truncated Transaction Data'!C1414:C20898)</f>
        <v>90</v>
      </c>
    </row>
    <row r="1415" spans="1:3" x14ac:dyDescent="0.35">
      <c r="A1415" s="6" t="str">
        <v>01462SEA2</v>
      </c>
      <c r="B1415">
        <f>COUNTIF('Truncated Transaction Data'!A1415:A20899,A1415)</f>
        <v>10</v>
      </c>
      <c r="C1415" s="7">
        <f>SUMIF('Truncated Transaction Data'!A1415:A20899,A1415,'Truncated Transaction Data'!C1415:C20899)</f>
        <v>72</v>
      </c>
    </row>
    <row r="1416" spans="1:3" x14ac:dyDescent="0.35">
      <c r="A1416" s="6" t="str">
        <v>PR448S</v>
      </c>
      <c r="B1416">
        <f>COUNTIF('Truncated Transaction Data'!A1416:A20900,A1416)</f>
        <v>6</v>
      </c>
      <c r="C1416" s="7">
        <f>SUMIF('Truncated Transaction Data'!A1416:A20900,A1416,'Truncated Transaction Data'!C1416:C20900)</f>
        <v>48</v>
      </c>
    </row>
    <row r="1417" spans="1:3" x14ac:dyDescent="0.35">
      <c r="A1417" s="6" t="str">
        <v>I2860B</v>
      </c>
      <c r="B1417">
        <f>COUNTIF('Truncated Transaction Data'!A1417:A20901,A1417)</f>
        <v>8</v>
      </c>
      <c r="C1417" s="7">
        <f>SUMIF('Truncated Transaction Data'!A1417:A20901,A1417,'Truncated Transaction Data'!C1417:C20901)</f>
        <v>38</v>
      </c>
    </row>
    <row r="1418" spans="1:3" x14ac:dyDescent="0.35">
      <c r="A1418" s="6" t="str">
        <v>E1077B</v>
      </c>
      <c r="B1418">
        <f>COUNTIF('Truncated Transaction Data'!A1418:A20902,A1418)</f>
        <v>16</v>
      </c>
      <c r="C1418" s="7">
        <f>SUMIF('Truncated Transaction Data'!A1418:A20902,A1418,'Truncated Transaction Data'!C1418:C20902)</f>
        <v>100</v>
      </c>
    </row>
    <row r="1419" spans="1:3" x14ac:dyDescent="0.35">
      <c r="A1419" s="6" t="str">
        <v>E839S</v>
      </c>
      <c r="B1419">
        <f>COUNTIF('Truncated Transaction Data'!A1419:A20903,A1419)</f>
        <v>4</v>
      </c>
      <c r="C1419" s="7">
        <f>SUMIF('Truncated Transaction Data'!A1419:A20903,A1419,'Truncated Transaction Data'!C1419:C20903)</f>
        <v>9</v>
      </c>
    </row>
    <row r="1420" spans="1:3" x14ac:dyDescent="0.35">
      <c r="A1420" s="6" t="str">
        <v>E1830S</v>
      </c>
      <c r="B1420">
        <f>COUNTIF('Truncated Transaction Data'!A1420:A20904,A1420)</f>
        <v>2</v>
      </c>
      <c r="C1420" s="7">
        <f>SUMIF('Truncated Transaction Data'!A1420:A20904,A1420,'Truncated Transaction Data'!C1420:C20904)</f>
        <v>2</v>
      </c>
    </row>
    <row r="1421" spans="1:3" x14ac:dyDescent="0.35">
      <c r="A1421" s="6" t="str">
        <v>E1224P</v>
      </c>
      <c r="B1421">
        <f>COUNTIF('Truncated Transaction Data'!A1421:A20905,A1421)</f>
        <v>1</v>
      </c>
      <c r="C1421" s="7">
        <f>SUMIF('Truncated Transaction Data'!A1421:A20905,A1421,'Truncated Transaction Data'!C1421:C20905)</f>
        <v>1</v>
      </c>
    </row>
    <row r="1422" spans="1:3" x14ac:dyDescent="0.35">
      <c r="A1422" s="6" t="str">
        <v>E380S</v>
      </c>
      <c r="B1422">
        <f>COUNTIF('Truncated Transaction Data'!A1422:A20906,A1422)</f>
        <v>14</v>
      </c>
      <c r="C1422" s="7">
        <f>SUMIF('Truncated Transaction Data'!A1422:A20906,A1422,'Truncated Transaction Data'!C1422:C20906)</f>
        <v>18</v>
      </c>
    </row>
    <row r="1423" spans="1:3" x14ac:dyDescent="0.35">
      <c r="A1423" s="6" t="str">
        <v>E1796P</v>
      </c>
      <c r="B1423">
        <f>COUNTIF('Truncated Transaction Data'!A1423:A20907,A1423)</f>
        <v>7</v>
      </c>
      <c r="C1423" s="7">
        <f>SUMIF('Truncated Transaction Data'!A1423:A20907,A1423,'Truncated Transaction Data'!C1423:C20907)</f>
        <v>10</v>
      </c>
    </row>
    <row r="1424" spans="1:3" x14ac:dyDescent="0.35">
      <c r="A1424" s="6" t="str">
        <v>E1034P</v>
      </c>
      <c r="B1424">
        <f>COUNTIF('Truncated Transaction Data'!A1424:A20908,A1424)</f>
        <v>9</v>
      </c>
      <c r="C1424" s="7">
        <f>SUMIF('Truncated Transaction Data'!A1424:A20908,A1424,'Truncated Transaction Data'!C1424:C20908)</f>
        <v>11</v>
      </c>
    </row>
    <row r="1425" spans="1:3" x14ac:dyDescent="0.35">
      <c r="A1425" s="6" t="str">
        <v>E1800P</v>
      </c>
      <c r="B1425">
        <f>COUNTIF('Truncated Transaction Data'!A1425:A20909,A1425)</f>
        <v>3</v>
      </c>
      <c r="C1425" s="7">
        <f>SUMIF('Truncated Transaction Data'!A1425:A20909,A1425,'Truncated Transaction Data'!C1425:C20909)</f>
        <v>5</v>
      </c>
    </row>
    <row r="1426" spans="1:3" x14ac:dyDescent="0.35">
      <c r="A1426" s="6" t="str">
        <v>DS1042</v>
      </c>
      <c r="B1426">
        <f>COUNTIF('Truncated Transaction Data'!A1426:A20910,A1426)</f>
        <v>3</v>
      </c>
      <c r="C1426" s="7">
        <f>SUMIF('Truncated Transaction Data'!A1426:A20910,A1426,'Truncated Transaction Data'!C1426:C20910)</f>
        <v>3</v>
      </c>
    </row>
    <row r="1427" spans="1:3" x14ac:dyDescent="0.35">
      <c r="A1427" s="6" t="str">
        <v>ES2066S</v>
      </c>
      <c r="B1427">
        <f>COUNTIF('Truncated Transaction Data'!A1427:A20911,A1427)</f>
        <v>2</v>
      </c>
      <c r="C1427" s="7">
        <f>SUMIF('Truncated Transaction Data'!A1427:A20911,A1427,'Truncated Transaction Data'!C1427:C20911)</f>
        <v>8</v>
      </c>
    </row>
    <row r="1428" spans="1:3" x14ac:dyDescent="0.35">
      <c r="A1428" s="6" t="str">
        <v>DS1161</v>
      </c>
      <c r="B1428">
        <f>COUNTIF('Truncated Transaction Data'!A1428:A20912,A1428)</f>
        <v>4</v>
      </c>
      <c r="C1428" s="7">
        <f>SUMIF('Truncated Transaction Data'!A1428:A20912,A1428,'Truncated Transaction Data'!C1428:C20912)</f>
        <v>6</v>
      </c>
    </row>
    <row r="1429" spans="1:3" x14ac:dyDescent="0.35">
      <c r="A1429" s="6" t="str">
        <v>MC816</v>
      </c>
      <c r="B1429">
        <f>COUNTIF('Truncated Transaction Data'!A1429:A20913,A1429)</f>
        <v>6</v>
      </c>
      <c r="C1429" s="7">
        <f>SUMIF('Truncated Transaction Data'!A1429:A20913,A1429,'Truncated Transaction Data'!C1429:C20913)</f>
        <v>34</v>
      </c>
    </row>
    <row r="1430" spans="1:3" x14ac:dyDescent="0.35">
      <c r="A1430" s="6" t="str">
        <v>1K5208</v>
      </c>
      <c r="B1430">
        <f>COUNTIF('Truncated Transaction Data'!A1430:A20914,A1430)</f>
        <v>8</v>
      </c>
      <c r="C1430" s="7">
        <f>SUMIF('Truncated Transaction Data'!A1430:A20914,A1430,'Truncated Transaction Data'!C1430:C20914)</f>
        <v>46</v>
      </c>
    </row>
    <row r="1431" spans="1:3" x14ac:dyDescent="0.35">
      <c r="A1431" s="6" t="str">
        <v>1K6024</v>
      </c>
      <c r="B1431">
        <f>COUNTIF('Truncated Transaction Data'!A1431:A20915,A1431)</f>
        <v>1</v>
      </c>
      <c r="C1431" s="7">
        <f>SUMIF('Truncated Transaction Data'!A1431:A20915,A1431,'Truncated Transaction Data'!C1431:C20915)</f>
        <v>5</v>
      </c>
    </row>
    <row r="1432" spans="1:3" x14ac:dyDescent="0.35">
      <c r="A1432" s="6" t="str">
        <v>ES442L</v>
      </c>
      <c r="B1432">
        <f>COUNTIF('Truncated Transaction Data'!A1432:A20916,A1432)</f>
        <v>4</v>
      </c>
      <c r="C1432" s="7">
        <f>SUMIF('Truncated Transaction Data'!A1432:A20916,A1432,'Truncated Transaction Data'!C1432:C20916)</f>
        <v>21</v>
      </c>
    </row>
    <row r="1433" spans="1:3" x14ac:dyDescent="0.35">
      <c r="A1433" s="6" t="str">
        <v>ES323L</v>
      </c>
      <c r="B1433">
        <f>COUNTIF('Truncated Transaction Data'!A1433:A20917,A1433)</f>
        <v>4</v>
      </c>
      <c r="C1433" s="7">
        <f>SUMIF('Truncated Transaction Data'!A1433:A20917,A1433,'Truncated Transaction Data'!C1433:C20917)</f>
        <v>45</v>
      </c>
    </row>
    <row r="1434" spans="1:3" x14ac:dyDescent="0.35">
      <c r="A1434" s="6" t="str">
        <v>ES323R</v>
      </c>
      <c r="B1434">
        <f>COUNTIF('Truncated Transaction Data'!A1434:A20918,A1434)</f>
        <v>1</v>
      </c>
      <c r="C1434" s="7">
        <f>SUMIF('Truncated Transaction Data'!A1434:A20918,A1434,'Truncated Transaction Data'!C1434:C20918)</f>
        <v>10</v>
      </c>
    </row>
    <row r="1435" spans="1:3" x14ac:dyDescent="0.35">
      <c r="A1435" s="6" t="str">
        <v>DS909</v>
      </c>
      <c r="B1435">
        <f>COUNTIF('Truncated Transaction Data'!A1435:A20919,A1435)</f>
        <v>2</v>
      </c>
      <c r="C1435" s="7">
        <f>SUMIF('Truncated Transaction Data'!A1435:A20919,A1435,'Truncated Transaction Data'!C1435:C20919)</f>
        <v>7</v>
      </c>
    </row>
    <row r="1436" spans="1:3" x14ac:dyDescent="0.35">
      <c r="A1436" s="6" t="str">
        <v>000000000638</v>
      </c>
      <c r="B1436">
        <f>COUNTIF('Truncated Transaction Data'!A1436:A20920,A1436)</f>
        <v>9</v>
      </c>
      <c r="C1436" s="7">
        <f>SUMIF('Truncated Transaction Data'!A1436:A20920,A1436,'Truncated Transaction Data'!C1436:C20920)</f>
        <v>66</v>
      </c>
    </row>
    <row r="1437" spans="1:3" x14ac:dyDescent="0.35">
      <c r="A1437" s="6" t="str">
        <v>000000006104</v>
      </c>
      <c r="B1437">
        <f>COUNTIF('Truncated Transaction Data'!A1437:A20921,A1437)</f>
        <v>2</v>
      </c>
      <c r="C1437" s="7">
        <f>SUMIF('Truncated Transaction Data'!A1437:A20921,A1437,'Truncated Transaction Data'!C1437:C20921)</f>
        <v>4</v>
      </c>
    </row>
    <row r="1438" spans="1:3" x14ac:dyDescent="0.35">
      <c r="A1438" s="6" t="str">
        <v>000000000576</v>
      </c>
      <c r="B1438">
        <f>COUNTIF('Truncated Transaction Data'!A1438:A20922,A1438)</f>
        <v>3</v>
      </c>
      <c r="C1438" s="7">
        <f>SUMIF('Truncated Transaction Data'!A1438:A20922,A1438,'Truncated Transaction Data'!C1438:C20922)</f>
        <v>5</v>
      </c>
    </row>
    <row r="1439" spans="1:3" x14ac:dyDescent="0.35">
      <c r="A1439" s="6" t="str">
        <v>000000006080</v>
      </c>
      <c r="B1439">
        <f>COUNTIF('Truncated Transaction Data'!A1439:A20923,A1439)</f>
        <v>7</v>
      </c>
      <c r="C1439" s="7">
        <f>SUMIF('Truncated Transaction Data'!A1439:A20923,A1439,'Truncated Transaction Data'!C1439:C20923)</f>
        <v>80</v>
      </c>
    </row>
    <row r="1440" spans="1:3" x14ac:dyDescent="0.35">
      <c r="A1440" s="6" t="str">
        <v>HL7011WT</v>
      </c>
      <c r="B1440">
        <f>COUNTIF('Truncated Transaction Data'!A1440:A20924,A1440)</f>
        <v>5</v>
      </c>
      <c r="C1440" s="7">
        <f>SUMIF('Truncated Transaction Data'!A1440:A20924,A1440,'Truncated Transaction Data'!C1440:C20924)</f>
        <v>550</v>
      </c>
    </row>
    <row r="1441" spans="1:3" x14ac:dyDescent="0.35">
      <c r="A1441" s="6" t="str">
        <v>PR13855S</v>
      </c>
      <c r="B1441">
        <f>COUNTIF('Truncated Transaction Data'!A1441:A20925,A1441)</f>
        <v>5</v>
      </c>
      <c r="C1441" s="7">
        <f>SUMIF('Truncated Transaction Data'!A1441:A20925,A1441,'Truncated Transaction Data'!C1441:C20925)</f>
        <v>100</v>
      </c>
    </row>
    <row r="1442" spans="1:3" x14ac:dyDescent="0.35">
      <c r="A1442" s="6" t="str">
        <v>PR15690S</v>
      </c>
      <c r="B1442">
        <f>COUNTIF('Truncated Transaction Data'!A1442:A20926,A1442)</f>
        <v>3</v>
      </c>
      <c r="C1442" s="7">
        <f>SUMIF('Truncated Transaction Data'!A1442:A20926,A1442,'Truncated Transaction Data'!C1442:C20926)</f>
        <v>88</v>
      </c>
    </row>
    <row r="1443" spans="1:3" x14ac:dyDescent="0.35">
      <c r="A1443" s="6" t="str">
        <v>ICE200903</v>
      </c>
      <c r="B1443">
        <f>COUNTIF('Truncated Transaction Data'!A1443:A20927,A1443)</f>
        <v>3</v>
      </c>
      <c r="C1443" s="7">
        <f>SUMIF('Truncated Transaction Data'!A1443:A20927,A1443,'Truncated Transaction Data'!C1443:C20927)</f>
        <v>8</v>
      </c>
    </row>
    <row r="1444" spans="1:3" x14ac:dyDescent="0.35">
      <c r="A1444" s="6" t="str">
        <v>RV9902XQ4</v>
      </c>
      <c r="B1444">
        <f>COUNTIF('Truncated Transaction Data'!A1444:A20928,A1444)</f>
        <v>3</v>
      </c>
      <c r="C1444" s="7">
        <f>SUMIF('Truncated Transaction Data'!A1444:A20928,A1444,'Truncated Transaction Data'!C1444:C20928)</f>
        <v>3</v>
      </c>
    </row>
    <row r="1445" spans="1:3" x14ac:dyDescent="0.35">
      <c r="A1445" s="6" t="str">
        <v>EM72HV</v>
      </c>
      <c r="B1445">
        <f>COUNTIF('Truncated Transaction Data'!A1445:A20929,A1445)</f>
        <v>4</v>
      </c>
      <c r="C1445" s="7">
        <f>SUMIF('Truncated Transaction Data'!A1445:A20929,A1445,'Truncated Transaction Data'!C1445:C20929)</f>
        <v>4</v>
      </c>
    </row>
    <row r="1446" spans="1:3" x14ac:dyDescent="0.35">
      <c r="A1446" s="6" t="str">
        <v>E1601S</v>
      </c>
      <c r="B1446">
        <f>COUNTIF('Truncated Transaction Data'!A1446:A20930,A1446)</f>
        <v>2</v>
      </c>
      <c r="C1446" s="7">
        <f>SUMIF('Truncated Transaction Data'!A1446:A20930,A1446,'Truncated Transaction Data'!C1446:C20930)</f>
        <v>2</v>
      </c>
    </row>
    <row r="1447" spans="1:3" x14ac:dyDescent="0.35">
      <c r="A1447" s="6" t="str">
        <v>PR490S</v>
      </c>
      <c r="B1447">
        <f>COUNTIF('Truncated Transaction Data'!A1447:A20931,A1447)</f>
        <v>2</v>
      </c>
      <c r="C1447" s="7">
        <f>SUMIF('Truncated Transaction Data'!A1447:A20931,A1447,'Truncated Transaction Data'!C1447:C20931)</f>
        <v>8</v>
      </c>
    </row>
    <row r="1448" spans="1:3" x14ac:dyDescent="0.35">
      <c r="A1448" s="6" t="str">
        <v>E1651B</v>
      </c>
      <c r="B1448">
        <f>COUNTIF('Truncated Transaction Data'!A1448:A20932,A1448)</f>
        <v>19</v>
      </c>
      <c r="C1448" s="7">
        <f>SUMIF('Truncated Transaction Data'!A1448:A20932,A1448,'Truncated Transaction Data'!C1448:C20932)</f>
        <v>202</v>
      </c>
    </row>
    <row r="1449" spans="1:3" x14ac:dyDescent="0.35">
      <c r="A1449" s="6" t="str">
        <v>EX1655B</v>
      </c>
      <c r="B1449">
        <f>COUNTIF('Truncated Transaction Data'!A1449:A20933,A1449)</f>
        <v>1</v>
      </c>
      <c r="C1449" s="7">
        <f>SUMIF('Truncated Transaction Data'!A1449:A20933,A1449,'Truncated Transaction Data'!C1449:C20933)</f>
        <v>8</v>
      </c>
    </row>
    <row r="1450" spans="1:3" x14ac:dyDescent="0.35">
      <c r="A1450" s="6" t="str">
        <v>E905P</v>
      </c>
      <c r="B1450">
        <f>COUNTIF('Truncated Transaction Data'!A1450:A20934,A1450)</f>
        <v>6</v>
      </c>
      <c r="C1450" s="7">
        <f>SUMIF('Truncated Transaction Data'!A1450:A20934,A1450,'Truncated Transaction Data'!C1450:C20934)</f>
        <v>8</v>
      </c>
    </row>
    <row r="1451" spans="1:3" x14ac:dyDescent="0.35">
      <c r="A1451" s="6" t="str">
        <v>PP568T25</v>
      </c>
      <c r="B1451">
        <f>COUNTIF('Truncated Transaction Data'!A1451:A20935,A1451)</f>
        <v>1</v>
      </c>
      <c r="C1451" s="7">
        <f>SUMIF('Truncated Transaction Data'!A1451:A20935,A1451,'Truncated Transaction Data'!C1451:C20935)</f>
        <v>50</v>
      </c>
    </row>
    <row r="1452" spans="1:3" x14ac:dyDescent="0.35">
      <c r="A1452" s="6" t="str">
        <v>GP114S</v>
      </c>
      <c r="B1452">
        <f>COUNTIF('Truncated Transaction Data'!A1452:A20936,A1452)</f>
        <v>1</v>
      </c>
      <c r="C1452" s="7">
        <f>SUMIF('Truncated Transaction Data'!A1452:A20936,A1452,'Truncated Transaction Data'!C1452:C20936)</f>
        <v>1</v>
      </c>
    </row>
    <row r="1453" spans="1:3" x14ac:dyDescent="0.35">
      <c r="A1453" s="6" t="str">
        <v>RV9917YS</v>
      </c>
      <c r="B1453">
        <f>COUNTIF('Truncated Transaction Data'!A1453:A20937,A1453)</f>
        <v>1</v>
      </c>
      <c r="C1453" s="7">
        <f>SUMIF('Truncated Transaction Data'!A1453:A20937,A1453,'Truncated Transaction Data'!C1453:C20937)</f>
        <v>16</v>
      </c>
    </row>
    <row r="1454" spans="1:3" x14ac:dyDescent="0.35">
      <c r="A1454" s="6" t="str">
        <v>EM155HV</v>
      </c>
      <c r="B1454">
        <f>COUNTIF('Truncated Transaction Data'!A1454:A20938,A1454)</f>
        <v>3</v>
      </c>
      <c r="C1454" s="7">
        <f>SUMIF('Truncated Transaction Data'!A1454:A20938,A1454,'Truncated Transaction Data'!C1454:C20938)</f>
        <v>4</v>
      </c>
    </row>
    <row r="1455" spans="1:3" x14ac:dyDescent="0.35">
      <c r="A1455" s="6" t="str">
        <v>FP29S</v>
      </c>
      <c r="B1455">
        <f>COUNTIF('Truncated Transaction Data'!A1455:A20939,A1455)</f>
        <v>1</v>
      </c>
      <c r="C1455" s="7">
        <f>SUMIF('Truncated Transaction Data'!A1455:A20939,A1455,'Truncated Transaction Data'!C1455:C20939)</f>
        <v>1</v>
      </c>
    </row>
    <row r="1456" spans="1:3" x14ac:dyDescent="0.35">
      <c r="A1456" s="6" t="str">
        <v>FP30S</v>
      </c>
      <c r="B1456">
        <f>COUNTIF('Truncated Transaction Data'!A1456:A20940,A1456)</f>
        <v>1</v>
      </c>
      <c r="C1456" s="7">
        <f>SUMIF('Truncated Transaction Data'!A1456:A20940,A1456,'Truncated Transaction Data'!C1456:C20940)</f>
        <v>2</v>
      </c>
    </row>
    <row r="1457" spans="1:3" x14ac:dyDescent="0.35">
      <c r="A1457" s="6" t="str">
        <v>RV807</v>
      </c>
      <c r="B1457">
        <f>COUNTIF('Truncated Transaction Data'!A1457:A20941,A1457)</f>
        <v>7</v>
      </c>
      <c r="C1457" s="7">
        <f>SUMIF('Truncated Transaction Data'!A1457:A20941,A1457,'Truncated Transaction Data'!C1457:C20941)</f>
        <v>1000</v>
      </c>
    </row>
    <row r="1458" spans="1:3" x14ac:dyDescent="0.35">
      <c r="A1458" s="6" t="str">
        <v>PR13825S</v>
      </c>
      <c r="B1458">
        <f>COUNTIF('Truncated Transaction Data'!A1458:A20942,A1458)</f>
        <v>3</v>
      </c>
      <c r="C1458" s="7">
        <f>SUMIF('Truncated Transaction Data'!A1458:A20942,A1458,'Truncated Transaction Data'!C1458:C20942)</f>
        <v>24</v>
      </c>
    </row>
    <row r="1459" spans="1:3" x14ac:dyDescent="0.35">
      <c r="A1459" s="6" t="str">
        <v>I1052B</v>
      </c>
      <c r="B1459">
        <f>COUNTIF('Truncated Transaction Data'!A1459:A20943,A1459)</f>
        <v>7</v>
      </c>
      <c r="C1459" s="7">
        <f>SUMIF('Truncated Transaction Data'!A1459:A20943,A1459,'Truncated Transaction Data'!C1459:C20943)</f>
        <v>40</v>
      </c>
    </row>
    <row r="1460" spans="1:3" x14ac:dyDescent="0.35">
      <c r="A1460" s="6" t="str">
        <v>PLS78100</v>
      </c>
      <c r="B1460">
        <f>COUNTIF('Truncated Transaction Data'!A1460:A20944,A1460)</f>
        <v>3</v>
      </c>
      <c r="C1460" s="7">
        <f>SUMIF('Truncated Transaction Data'!A1460:A20944,A1460,'Truncated Transaction Data'!C1460:C20944)</f>
        <v>400</v>
      </c>
    </row>
    <row r="1461" spans="1:3" x14ac:dyDescent="0.35">
      <c r="A1461" s="6" t="str">
        <v>E1923M+15</v>
      </c>
      <c r="B1461">
        <f>COUNTIF('Truncated Transaction Data'!A1461:A20945,A1461)</f>
        <v>7</v>
      </c>
      <c r="C1461" s="7">
        <f>SUMIF('Truncated Transaction Data'!A1461:A20945,A1461,'Truncated Transaction Data'!C1461:C20945)</f>
        <v>950</v>
      </c>
    </row>
    <row r="1462" spans="1:3" x14ac:dyDescent="0.35">
      <c r="A1462" s="6" t="str">
        <v>PL12910</v>
      </c>
      <c r="B1462">
        <f>COUNTIF('Truncated Transaction Data'!A1462:A20946,A1462)</f>
        <v>1</v>
      </c>
      <c r="C1462" s="7">
        <f>SUMIF('Truncated Transaction Data'!A1462:A20946,A1462,'Truncated Transaction Data'!C1462:C20946)</f>
        <v>20</v>
      </c>
    </row>
    <row r="1463" spans="1:3" x14ac:dyDescent="0.35">
      <c r="A1463" s="6" t="str">
        <v>PLC212B100</v>
      </c>
      <c r="B1463">
        <f>COUNTIF('Truncated Transaction Data'!A1463:A20947,A1463)</f>
        <v>1</v>
      </c>
      <c r="C1463" s="7">
        <f>SUMIF('Truncated Transaction Data'!A1463:A20947,A1463,'Truncated Transaction Data'!C1463:C20947)</f>
        <v>100</v>
      </c>
    </row>
    <row r="1464" spans="1:3" x14ac:dyDescent="0.35">
      <c r="A1464" s="6" t="str">
        <v>PLC224AA10</v>
      </c>
      <c r="B1464">
        <f>COUNTIF('Truncated Transaction Data'!A1464:A20948,A1464)</f>
        <v>1</v>
      </c>
      <c r="C1464" s="7">
        <f>SUMIF('Truncated Transaction Data'!A1464:A20948,A1464,'Truncated Transaction Data'!C1464:C20948)</f>
        <v>10</v>
      </c>
    </row>
    <row r="1465" spans="1:3" x14ac:dyDescent="0.35">
      <c r="A1465" s="6" t="str">
        <v>PLC280B100</v>
      </c>
      <c r="B1465">
        <f>COUNTIF('Truncated Transaction Data'!A1465:A20949,A1465)</f>
        <v>1</v>
      </c>
      <c r="C1465" s="7">
        <f>SUMIF('Truncated Transaction Data'!A1465:A20949,A1465,'Truncated Transaction Data'!C1465:C20949)</f>
        <v>100</v>
      </c>
    </row>
    <row r="1466" spans="1:3" x14ac:dyDescent="0.35">
      <c r="A1466" s="6" t="str">
        <v>PLS17510</v>
      </c>
      <c r="B1466">
        <f>COUNTIF('Truncated Transaction Data'!A1466:A20950,A1466)</f>
        <v>2</v>
      </c>
      <c r="C1466" s="7">
        <f>SUMIF('Truncated Transaction Data'!A1466:A20950,A1466,'Truncated Transaction Data'!C1466:C20950)</f>
        <v>20</v>
      </c>
    </row>
    <row r="1467" spans="1:3" x14ac:dyDescent="0.35">
      <c r="A1467" s="6" t="str">
        <v>PLC95100</v>
      </c>
      <c r="B1467">
        <f>COUNTIF('Truncated Transaction Data'!A1467:A20951,A1467)</f>
        <v>10</v>
      </c>
      <c r="C1467" s="7">
        <f>SUMIF('Truncated Transaction Data'!A1467:A20951,A1467,'Truncated Transaction Data'!C1467:C20951)</f>
        <v>1500</v>
      </c>
    </row>
    <row r="1468" spans="1:3" x14ac:dyDescent="0.35">
      <c r="A1468" s="6" t="str">
        <v>PP554T25</v>
      </c>
      <c r="B1468">
        <f>COUNTIF('Truncated Transaction Data'!A1468:A20952,A1468)</f>
        <v>1</v>
      </c>
      <c r="C1468" s="7">
        <f>SUMIF('Truncated Transaction Data'!A1468:A20952,A1468,'Truncated Transaction Data'!C1468:C20952)</f>
        <v>25</v>
      </c>
    </row>
    <row r="1469" spans="1:3" x14ac:dyDescent="0.35">
      <c r="A1469" s="6" t="str">
        <v>EOS530PA16</v>
      </c>
      <c r="B1469">
        <f>COUNTIF('Truncated Transaction Data'!A1469:A20953,A1469)</f>
        <v>3</v>
      </c>
      <c r="C1469" s="7">
        <f>SUMIF('Truncated Transaction Data'!A1469:A20953,A1469,'Truncated Transaction Data'!C1469:C20953)</f>
        <v>48</v>
      </c>
    </row>
    <row r="1470" spans="1:3" x14ac:dyDescent="0.35">
      <c r="A1470" s="6" t="str">
        <v>RM1786X25</v>
      </c>
      <c r="B1470">
        <f>COUNTIF('Truncated Transaction Data'!A1470:A20954,A1470)</f>
        <v>3</v>
      </c>
      <c r="C1470" s="7">
        <f>SUMIF('Truncated Transaction Data'!A1470:A20954,A1470,'Truncated Transaction Data'!C1470:C20954)</f>
        <v>125</v>
      </c>
    </row>
    <row r="1471" spans="1:3" x14ac:dyDescent="0.35">
      <c r="A1471" s="6" t="str">
        <v>R740</v>
      </c>
      <c r="B1471">
        <f>COUNTIF('Truncated Transaction Data'!A1471:A20955,A1471)</f>
        <v>1</v>
      </c>
      <c r="C1471" s="7">
        <f>SUMIF('Truncated Transaction Data'!A1471:A20955,A1471,'Truncated Transaction Data'!C1471:C20955)</f>
        <v>12</v>
      </c>
    </row>
    <row r="1472" spans="1:3" x14ac:dyDescent="0.35">
      <c r="A1472" s="6" t="str">
        <v>R736</v>
      </c>
      <c r="B1472">
        <f>COUNTIF('Truncated Transaction Data'!A1472:A20956,A1472)</f>
        <v>5</v>
      </c>
      <c r="C1472" s="7">
        <f>SUMIF('Truncated Transaction Data'!A1472:A20956,A1472,'Truncated Transaction Data'!C1472:C20956)</f>
        <v>29</v>
      </c>
    </row>
    <row r="1473" spans="1:3" x14ac:dyDescent="0.35">
      <c r="A1473" s="6" t="str">
        <v>RV1378XS</v>
      </c>
      <c r="B1473">
        <f>COUNTIF('Truncated Transaction Data'!A1473:A20957,A1473)</f>
        <v>1</v>
      </c>
      <c r="C1473" s="7">
        <f>SUMIF('Truncated Transaction Data'!A1473:A20957,A1473,'Truncated Transaction Data'!C1473:C20957)</f>
        <v>4</v>
      </c>
    </row>
    <row r="1474" spans="1:3" x14ac:dyDescent="0.35">
      <c r="A1474" s="6" t="str">
        <v>RV1378X</v>
      </c>
      <c r="B1474">
        <f>COUNTIF('Truncated Transaction Data'!A1474:A20958,A1474)</f>
        <v>1</v>
      </c>
      <c r="C1474" s="7">
        <f>SUMIF('Truncated Transaction Data'!A1474:A20958,A1474,'Truncated Transaction Data'!C1474:C20958)</f>
        <v>50</v>
      </c>
    </row>
    <row r="1475" spans="1:3" x14ac:dyDescent="0.35">
      <c r="A1475" s="6" t="str">
        <v>RV9908XS</v>
      </c>
      <c r="B1475">
        <f>COUNTIF('Truncated Transaction Data'!A1475:A20959,A1475)</f>
        <v>1</v>
      </c>
      <c r="C1475" s="7">
        <f>SUMIF('Truncated Transaction Data'!A1475:A20959,A1475,'Truncated Transaction Data'!C1475:C20959)</f>
        <v>4</v>
      </c>
    </row>
    <row r="1476" spans="1:3" x14ac:dyDescent="0.35">
      <c r="A1476" s="6" t="str">
        <v>RV1258S</v>
      </c>
      <c r="B1476">
        <f>COUNTIF('Truncated Transaction Data'!A1476:A20960,A1476)</f>
        <v>3</v>
      </c>
      <c r="C1476" s="7">
        <f>SUMIF('Truncated Transaction Data'!A1476:A20960,A1476,'Truncated Transaction Data'!C1476:C20960)</f>
        <v>28</v>
      </c>
    </row>
    <row r="1477" spans="1:3" x14ac:dyDescent="0.35">
      <c r="A1477" s="6" t="str">
        <v>RV1038XS</v>
      </c>
      <c r="B1477">
        <f>COUNTIF('Truncated Transaction Data'!A1477:A20961,A1477)</f>
        <v>4</v>
      </c>
      <c r="C1477" s="7">
        <f>SUMIF('Truncated Transaction Data'!A1477:A20961,A1477,'Truncated Transaction Data'!C1477:C20961)</f>
        <v>64</v>
      </c>
    </row>
    <row r="1478" spans="1:3" x14ac:dyDescent="0.35">
      <c r="A1478" s="6" t="str">
        <v>RV884XS</v>
      </c>
      <c r="B1478">
        <f>COUNTIF('Truncated Transaction Data'!A1478:A20962,A1478)</f>
        <v>4</v>
      </c>
      <c r="C1478" s="7">
        <f>SUMIF('Truncated Transaction Data'!A1478:A20962,A1478,'Truncated Transaction Data'!C1478:C20962)</f>
        <v>44</v>
      </c>
    </row>
    <row r="1479" spans="1:3" x14ac:dyDescent="0.35">
      <c r="A1479" s="6" t="str">
        <v>I1670M+15</v>
      </c>
      <c r="B1479">
        <f>COUNTIF('Truncated Transaction Data'!A1479:A20963,A1479)</f>
        <v>1</v>
      </c>
      <c r="C1479" s="7">
        <f>SUMIF('Truncated Transaction Data'!A1479:A20963,A1479,'Truncated Transaction Data'!C1479:C20963)</f>
        <v>50</v>
      </c>
    </row>
    <row r="1480" spans="1:3" x14ac:dyDescent="0.35">
      <c r="A1480" s="6" t="str">
        <v>E1669M+15</v>
      </c>
      <c r="B1480">
        <f>COUNTIF('Truncated Transaction Data'!A1480:A20964,A1480)</f>
        <v>1</v>
      </c>
      <c r="C1480" s="7">
        <f>SUMIF('Truncated Transaction Data'!A1480:A20964,A1480,'Truncated Transaction Data'!C1480:C20964)</f>
        <v>50</v>
      </c>
    </row>
    <row r="1481" spans="1:3" x14ac:dyDescent="0.35">
      <c r="A1481" s="6" t="str">
        <v>TC3008</v>
      </c>
      <c r="B1481">
        <f>COUNTIF('Truncated Transaction Data'!A1481:A20965,A1481)</f>
        <v>4</v>
      </c>
      <c r="C1481" s="7">
        <f>SUMIF('Truncated Transaction Data'!A1481:A20965,A1481,'Truncated Transaction Data'!C1481:C20965)</f>
        <v>7</v>
      </c>
    </row>
    <row r="1482" spans="1:3" x14ac:dyDescent="0.35">
      <c r="A1482" s="6" t="str">
        <v>TC3092</v>
      </c>
      <c r="B1482">
        <f>COUNTIF('Truncated Transaction Data'!A1482:A20966,A1482)</f>
        <v>14</v>
      </c>
      <c r="C1482" s="7">
        <f>SUMIF('Truncated Transaction Data'!A1482:A20966,A1482,'Truncated Transaction Data'!C1482:C20966)</f>
        <v>23</v>
      </c>
    </row>
    <row r="1483" spans="1:3" x14ac:dyDescent="0.35">
      <c r="A1483" s="6" t="str">
        <v>TC3053</v>
      </c>
      <c r="B1483">
        <f>COUNTIF('Truncated Transaction Data'!A1483:A20967,A1483)</f>
        <v>3</v>
      </c>
      <c r="C1483" s="7">
        <f>SUMIF('Truncated Transaction Data'!A1483:A20967,A1483,'Truncated Transaction Data'!C1483:C20967)</f>
        <v>4</v>
      </c>
    </row>
    <row r="1484" spans="1:3" x14ac:dyDescent="0.35">
      <c r="A1484" s="6" t="str">
        <v>E1649M+15</v>
      </c>
      <c r="B1484">
        <f>COUNTIF('Truncated Transaction Data'!A1484:A20968,A1484)</f>
        <v>3</v>
      </c>
      <c r="C1484" s="7">
        <f>SUMIF('Truncated Transaction Data'!A1484:A20968,A1484,'Truncated Transaction Data'!C1484:C20968)</f>
        <v>150</v>
      </c>
    </row>
    <row r="1485" spans="1:3" x14ac:dyDescent="0.35">
      <c r="A1485" s="6" t="str">
        <v>E1849M+15</v>
      </c>
      <c r="B1485">
        <f>COUNTIF('Truncated Transaction Data'!A1485:A20969,A1485)</f>
        <v>1</v>
      </c>
      <c r="C1485" s="7">
        <f>SUMIF('Truncated Transaction Data'!A1485:A20969,A1485,'Truncated Transaction Data'!C1485:C20969)</f>
        <v>50</v>
      </c>
    </row>
    <row r="1486" spans="1:3" x14ac:dyDescent="0.35">
      <c r="A1486" s="6" t="str">
        <v>375S</v>
      </c>
      <c r="B1486">
        <f>COUNTIF('Truncated Transaction Data'!A1486:A20970,A1486)</f>
        <v>1</v>
      </c>
      <c r="C1486" s="7">
        <f>SUMIF('Truncated Transaction Data'!A1486:A20970,A1486,'Truncated Transaction Data'!C1486:C20970)</f>
        <v>1</v>
      </c>
    </row>
    <row r="1487" spans="1:3" x14ac:dyDescent="0.35">
      <c r="A1487" s="6" t="str">
        <v>PR45AS</v>
      </c>
      <c r="B1487">
        <f>COUNTIF('Truncated Transaction Data'!A1487:A20971,A1487)</f>
        <v>3</v>
      </c>
      <c r="C1487" s="7">
        <f>SUMIF('Truncated Transaction Data'!A1487:A20971,A1487,'Truncated Transaction Data'!C1487:C20971)</f>
        <v>32</v>
      </c>
    </row>
    <row r="1488" spans="1:3" x14ac:dyDescent="0.35">
      <c r="A1488" s="6" t="str">
        <v>PR45S</v>
      </c>
      <c r="B1488">
        <f>COUNTIF('Truncated Transaction Data'!A1488:A20972,A1488)</f>
        <v>3</v>
      </c>
      <c r="C1488" s="7">
        <f>SUMIF('Truncated Transaction Data'!A1488:A20972,A1488,'Truncated Transaction Data'!C1488:C20972)</f>
        <v>36</v>
      </c>
    </row>
    <row r="1489" spans="1:3" x14ac:dyDescent="0.35">
      <c r="A1489" s="6" t="str">
        <v>PR22S</v>
      </c>
      <c r="B1489">
        <f>COUNTIF('Truncated Transaction Data'!A1489:A20973,A1489)</f>
        <v>2</v>
      </c>
      <c r="C1489" s="7">
        <f>SUMIF('Truncated Transaction Data'!A1489:A20973,A1489,'Truncated Transaction Data'!C1489:C20973)</f>
        <v>48</v>
      </c>
    </row>
    <row r="1490" spans="1:3" x14ac:dyDescent="0.35">
      <c r="A1490" s="6" t="str">
        <v>PR389S</v>
      </c>
      <c r="B1490">
        <f>COUNTIF('Truncated Transaction Data'!A1490:A20974,A1490)</f>
        <v>2</v>
      </c>
      <c r="C1490" s="7">
        <f>SUMIF('Truncated Transaction Data'!A1490:A20974,A1490,'Truncated Transaction Data'!C1490:C20974)</f>
        <v>12</v>
      </c>
    </row>
    <row r="1491" spans="1:3" x14ac:dyDescent="0.35">
      <c r="A1491" s="6" t="str">
        <v>PR322S</v>
      </c>
      <c r="B1491">
        <f>COUNTIF('Truncated Transaction Data'!A1491:A20975,A1491)</f>
        <v>1</v>
      </c>
      <c r="C1491" s="7">
        <f>SUMIF('Truncated Transaction Data'!A1491:A20975,A1491,'Truncated Transaction Data'!C1491:C20975)</f>
        <v>4</v>
      </c>
    </row>
    <row r="1492" spans="1:3" x14ac:dyDescent="0.35">
      <c r="A1492" s="6" t="str">
        <v>IS77B</v>
      </c>
      <c r="B1492">
        <f>COUNTIF('Truncated Transaction Data'!A1492:A20976,A1492)</f>
        <v>1</v>
      </c>
      <c r="C1492" s="7">
        <f>SUMIF('Truncated Transaction Data'!A1492:A20976,A1492,'Truncated Transaction Data'!C1492:C20976)</f>
        <v>4</v>
      </c>
    </row>
    <row r="1493" spans="1:3" x14ac:dyDescent="0.35">
      <c r="A1493" s="6" t="str">
        <v>IS84A</v>
      </c>
      <c r="B1493">
        <f>COUNTIF('Truncated Transaction Data'!A1493:A20977,A1493)</f>
        <v>5</v>
      </c>
      <c r="C1493" s="7">
        <f>SUMIF('Truncated Transaction Data'!A1493:A20977,A1493,'Truncated Transaction Data'!C1493:C20977)</f>
        <v>6</v>
      </c>
    </row>
    <row r="1494" spans="1:3" x14ac:dyDescent="0.35">
      <c r="A1494" s="6" t="str">
        <v>72S2</v>
      </c>
      <c r="B1494">
        <f>COUNTIF('Truncated Transaction Data'!A1494:A20978,A1494)</f>
        <v>3</v>
      </c>
      <c r="C1494" s="7">
        <f>SUMIF('Truncated Transaction Data'!A1494:A20978,A1494,'Truncated Transaction Data'!C1494:C20978)</f>
        <v>3</v>
      </c>
    </row>
    <row r="1495" spans="1:3" x14ac:dyDescent="0.35">
      <c r="A1495" s="6" t="str">
        <v>EK85</v>
      </c>
      <c r="B1495">
        <f>COUNTIF('Truncated Transaction Data'!A1495:A20979,A1495)</f>
        <v>6</v>
      </c>
      <c r="C1495" s="7">
        <f>SUMIF('Truncated Transaction Data'!A1495:A20979,A1495,'Truncated Transaction Data'!C1495:C20979)</f>
        <v>36</v>
      </c>
    </row>
    <row r="1496" spans="1:3" x14ac:dyDescent="0.35">
      <c r="A1496" s="6" t="str">
        <v>EM246</v>
      </c>
      <c r="B1496">
        <f>COUNTIF('Truncated Transaction Data'!A1496:A20980,A1496)</f>
        <v>1</v>
      </c>
      <c r="C1496" s="7">
        <f>SUMIF('Truncated Transaction Data'!A1496:A20980,A1496,'Truncated Transaction Data'!C1496:C20980)</f>
        <v>1</v>
      </c>
    </row>
    <row r="1497" spans="1:3" x14ac:dyDescent="0.35">
      <c r="A1497" s="6" t="str">
        <v>EM342</v>
      </c>
      <c r="B1497">
        <f>COUNTIF('Truncated Transaction Data'!A1497:A20981,A1497)</f>
        <v>3</v>
      </c>
      <c r="C1497" s="7">
        <f>SUMIF('Truncated Transaction Data'!A1497:A20981,A1497,'Truncated Transaction Data'!C1497:C20981)</f>
        <v>5</v>
      </c>
    </row>
    <row r="1498" spans="1:3" x14ac:dyDescent="0.35">
      <c r="A1498" s="6" t="str">
        <v>I5230B</v>
      </c>
      <c r="B1498">
        <f>COUNTIF('Truncated Transaction Data'!A1498:A20982,A1498)</f>
        <v>13</v>
      </c>
      <c r="C1498" s="7">
        <f>SUMIF('Truncated Transaction Data'!A1498:A20982,A1498,'Truncated Transaction Data'!C1498:C20982)</f>
        <v>76</v>
      </c>
    </row>
    <row r="1499" spans="1:3" x14ac:dyDescent="0.35">
      <c r="A1499" s="6" t="str">
        <v>E5235B</v>
      </c>
      <c r="B1499">
        <f>COUNTIF('Truncated Transaction Data'!A1499:A20983,A1499)</f>
        <v>7</v>
      </c>
      <c r="C1499" s="7">
        <f>SUMIF('Truncated Transaction Data'!A1499:A20983,A1499,'Truncated Transaction Data'!C1499:C20983)</f>
        <v>44</v>
      </c>
    </row>
    <row r="1500" spans="1:3" x14ac:dyDescent="0.35">
      <c r="A1500" s="6" t="str">
        <v>E5093B</v>
      </c>
      <c r="B1500">
        <f>COUNTIF('Truncated Transaction Data'!A1500:A20984,A1500)</f>
        <v>8</v>
      </c>
      <c r="C1500" s="7">
        <f>SUMIF('Truncated Transaction Data'!A1500:A20984,A1500,'Truncated Transaction Data'!C1500:C20984)</f>
        <v>30</v>
      </c>
    </row>
    <row r="1501" spans="1:3" x14ac:dyDescent="0.35">
      <c r="A1501" s="6" t="str">
        <v>I1804B</v>
      </c>
      <c r="B1501">
        <f>COUNTIF('Truncated Transaction Data'!A1501:A20985,A1501)</f>
        <v>8</v>
      </c>
      <c r="C1501" s="7">
        <f>SUMIF('Truncated Transaction Data'!A1501:A20985,A1501,'Truncated Transaction Data'!C1501:C20985)</f>
        <v>72</v>
      </c>
    </row>
    <row r="1502" spans="1:3" x14ac:dyDescent="0.35">
      <c r="A1502" s="6" t="str">
        <v>E1981B+15</v>
      </c>
      <c r="B1502">
        <f>COUNTIF('Truncated Transaction Data'!A1502:A20986,A1502)</f>
        <v>4</v>
      </c>
      <c r="C1502" s="7">
        <f>SUMIF('Truncated Transaction Data'!A1502:A20986,A1502,'Truncated Transaction Data'!C1502:C20986)</f>
        <v>20</v>
      </c>
    </row>
    <row r="1503" spans="1:3" x14ac:dyDescent="0.35">
      <c r="A1503" s="6" t="str">
        <v>I1910B</v>
      </c>
      <c r="B1503">
        <f>COUNTIF('Truncated Transaction Data'!A1503:A20987,A1503)</f>
        <v>2</v>
      </c>
      <c r="C1503" s="7">
        <f>SUMIF('Truncated Transaction Data'!A1503:A20987,A1503,'Truncated Transaction Data'!C1503:C20987)</f>
        <v>6</v>
      </c>
    </row>
    <row r="1504" spans="1:3" x14ac:dyDescent="0.35">
      <c r="A1504" s="6" t="str">
        <v>E1611B</v>
      </c>
      <c r="B1504">
        <f>COUNTIF('Truncated Transaction Data'!A1504:A20988,A1504)</f>
        <v>12</v>
      </c>
      <c r="C1504" s="7">
        <f>SUMIF('Truncated Transaction Data'!A1504:A20988,A1504,'Truncated Transaction Data'!C1504:C20988)</f>
        <v>76</v>
      </c>
    </row>
    <row r="1505" spans="1:3" x14ac:dyDescent="0.35">
      <c r="A1505" s="6" t="str">
        <v>I1904B+15</v>
      </c>
      <c r="B1505">
        <f>COUNTIF('Truncated Transaction Data'!A1505:A20989,A1505)</f>
        <v>1</v>
      </c>
      <c r="C1505" s="7">
        <f>SUMIF('Truncated Transaction Data'!A1505:A20989,A1505,'Truncated Transaction Data'!C1505:C20989)</f>
        <v>2</v>
      </c>
    </row>
    <row r="1506" spans="1:3" x14ac:dyDescent="0.35">
      <c r="A1506" s="6" t="str">
        <v>I2044B</v>
      </c>
      <c r="B1506">
        <f>COUNTIF('Truncated Transaction Data'!A1506:A20990,A1506)</f>
        <v>4</v>
      </c>
      <c r="C1506" s="7">
        <f>SUMIF('Truncated Transaction Data'!A1506:A20990,A1506,'Truncated Transaction Data'!C1506:C20990)</f>
        <v>12</v>
      </c>
    </row>
    <row r="1507" spans="1:3" x14ac:dyDescent="0.35">
      <c r="A1507" s="6" t="str">
        <v>E2165B</v>
      </c>
      <c r="B1507">
        <f>COUNTIF('Truncated Transaction Data'!A1507:A20991,A1507)</f>
        <v>3</v>
      </c>
      <c r="C1507" s="7">
        <f>SUMIF('Truncated Transaction Data'!A1507:A20991,A1507,'Truncated Transaction Data'!C1507:C20991)</f>
        <v>8</v>
      </c>
    </row>
    <row r="1508" spans="1:3" x14ac:dyDescent="0.35">
      <c r="A1508" s="6" t="str">
        <v>EX5057B</v>
      </c>
      <c r="B1508">
        <f>COUNTIF('Truncated Transaction Data'!A1508:A20992,A1508)</f>
        <v>1</v>
      </c>
      <c r="C1508" s="7">
        <f>SUMIF('Truncated Transaction Data'!A1508:A20992,A1508,'Truncated Transaction Data'!C1508:C20992)</f>
        <v>4</v>
      </c>
    </row>
    <row r="1509" spans="1:3" x14ac:dyDescent="0.35">
      <c r="A1509" s="6" t="str">
        <v>E1765B</v>
      </c>
      <c r="B1509">
        <f>COUNTIF('Truncated Transaction Data'!A1509:A20993,A1509)</f>
        <v>8</v>
      </c>
      <c r="C1509" s="7">
        <f>SUMIF('Truncated Transaction Data'!A1509:A20993,A1509,'Truncated Transaction Data'!C1509:C20993)</f>
        <v>56</v>
      </c>
    </row>
    <row r="1510" spans="1:3" x14ac:dyDescent="0.35">
      <c r="A1510" s="6" t="str">
        <v>I2892B</v>
      </c>
      <c r="B1510">
        <f>COUNTIF('Truncated Transaction Data'!A1510:A20994,A1510)</f>
        <v>4</v>
      </c>
      <c r="C1510" s="7">
        <f>SUMIF('Truncated Transaction Data'!A1510:A20994,A1510,'Truncated Transaction Data'!C1510:C20994)</f>
        <v>10</v>
      </c>
    </row>
    <row r="1511" spans="1:3" x14ac:dyDescent="0.35">
      <c r="A1511" s="6" t="str">
        <v>E2427B</v>
      </c>
      <c r="B1511">
        <f>COUNTIF('Truncated Transaction Data'!A1511:A20995,A1511)</f>
        <v>8</v>
      </c>
      <c r="C1511" s="7">
        <f>SUMIF('Truncated Transaction Data'!A1511:A20995,A1511,'Truncated Transaction Data'!C1511:C20995)</f>
        <v>54</v>
      </c>
    </row>
    <row r="1512" spans="1:3" x14ac:dyDescent="0.35">
      <c r="A1512" s="6" t="str">
        <v>I2584B</v>
      </c>
      <c r="B1512">
        <f>COUNTIF('Truncated Transaction Data'!A1512:A20996,A1512)</f>
        <v>4</v>
      </c>
      <c r="C1512" s="7">
        <f>SUMIF('Truncated Transaction Data'!A1512:A20996,A1512,'Truncated Transaction Data'!C1512:C20996)</f>
        <v>30</v>
      </c>
    </row>
    <row r="1513" spans="1:3" x14ac:dyDescent="0.35">
      <c r="A1513" s="6" t="str">
        <v>I1968B</v>
      </c>
      <c r="B1513">
        <f>COUNTIF('Truncated Transaction Data'!A1513:A20997,A1513)</f>
        <v>6</v>
      </c>
      <c r="C1513" s="7">
        <f>SUMIF('Truncated Transaction Data'!A1513:A20997,A1513,'Truncated Transaction Data'!C1513:C20997)</f>
        <v>20</v>
      </c>
    </row>
    <row r="1514" spans="1:3" x14ac:dyDescent="0.35">
      <c r="A1514" s="6" t="str">
        <v>I1820B</v>
      </c>
      <c r="B1514">
        <f>COUNTIF('Truncated Transaction Data'!A1514:A20998,A1514)</f>
        <v>17</v>
      </c>
      <c r="C1514" s="7">
        <f>SUMIF('Truncated Transaction Data'!A1514:A20998,A1514,'Truncated Transaction Data'!C1514:C20998)</f>
        <v>108</v>
      </c>
    </row>
    <row r="1515" spans="1:3" x14ac:dyDescent="0.35">
      <c r="A1515" s="6">
        <v>1318405</v>
      </c>
      <c r="B1515">
        <f>COUNTIF('Truncated Transaction Data'!A1515:A20999,A1515)</f>
        <v>1</v>
      </c>
      <c r="C1515" s="7">
        <f>SUMIF('Truncated Transaction Data'!A1515:A20999,A1515,'Truncated Transaction Data'!C1515:C20999)</f>
        <v>1</v>
      </c>
    </row>
    <row r="1516" spans="1:3" x14ac:dyDescent="0.35">
      <c r="A1516" s="6">
        <v>2615016</v>
      </c>
      <c r="B1516">
        <f>COUNTIF('Truncated Transaction Data'!A1516:A21000,A1516)</f>
        <v>1</v>
      </c>
      <c r="C1516" s="7">
        <f>SUMIF('Truncated Transaction Data'!A1516:A21000,A1516,'Truncated Transaction Data'!C1516:C21000)</f>
        <v>1</v>
      </c>
    </row>
    <row r="1517" spans="1:3" x14ac:dyDescent="0.35">
      <c r="A1517" s="6" t="str">
        <v>PR405S</v>
      </c>
      <c r="B1517">
        <f>COUNTIF('Truncated Transaction Data'!A1517:A21001,A1517)</f>
        <v>5</v>
      </c>
      <c r="C1517" s="7">
        <f>SUMIF('Truncated Transaction Data'!A1517:A21001,A1517,'Truncated Transaction Data'!C1517:C21001)</f>
        <v>64</v>
      </c>
    </row>
    <row r="1518" spans="1:3" x14ac:dyDescent="0.35">
      <c r="A1518" s="6" t="str">
        <v>PR325AS</v>
      </c>
      <c r="B1518">
        <f>COUNTIF('Truncated Transaction Data'!A1518:A21002,A1518)</f>
        <v>1</v>
      </c>
      <c r="C1518" s="7">
        <f>SUMIF('Truncated Transaction Data'!A1518:A21002,A1518,'Truncated Transaction Data'!C1518:C21002)</f>
        <v>12</v>
      </c>
    </row>
    <row r="1519" spans="1:3" x14ac:dyDescent="0.35">
      <c r="A1519" s="6" t="str">
        <v>PR311BS</v>
      </c>
      <c r="B1519">
        <f>COUNTIF('Truncated Transaction Data'!A1519:A21003,A1519)</f>
        <v>12</v>
      </c>
      <c r="C1519" s="7">
        <f>SUMIF('Truncated Transaction Data'!A1519:A21003,A1519,'Truncated Transaction Data'!C1519:C21003)</f>
        <v>192</v>
      </c>
    </row>
    <row r="1520" spans="1:3" x14ac:dyDescent="0.35">
      <c r="A1520" s="6">
        <v>1136514</v>
      </c>
      <c r="B1520">
        <f>COUNTIF('Truncated Transaction Data'!A1520:A21004,A1520)</f>
        <v>2</v>
      </c>
      <c r="C1520" s="7">
        <f>SUMIF('Truncated Transaction Data'!A1520:A21004,A1520,'Truncated Transaction Data'!C1520:C21004)</f>
        <v>3</v>
      </c>
    </row>
    <row r="1521" spans="1:3" x14ac:dyDescent="0.35">
      <c r="A1521" s="6">
        <v>1273846</v>
      </c>
      <c r="B1521">
        <f>COUNTIF('Truncated Transaction Data'!A1521:A21005,A1521)</f>
        <v>4</v>
      </c>
      <c r="C1521" s="7">
        <f>SUMIF('Truncated Transaction Data'!A1521:A21005,A1521,'Truncated Transaction Data'!C1521:C21005)</f>
        <v>4</v>
      </c>
    </row>
    <row r="1522" spans="1:3" x14ac:dyDescent="0.35">
      <c r="A1522" s="6" t="str">
        <v>PR714S</v>
      </c>
      <c r="B1522">
        <f>COUNTIF('Truncated Transaction Data'!A1522:A21006,A1522)</f>
        <v>1</v>
      </c>
      <c r="C1522" s="7">
        <f>SUMIF('Truncated Transaction Data'!A1522:A21006,A1522,'Truncated Transaction Data'!C1522:C21006)</f>
        <v>8</v>
      </c>
    </row>
    <row r="1523" spans="1:3" x14ac:dyDescent="0.35">
      <c r="A1523" s="6" t="str">
        <v>PR610S</v>
      </c>
      <c r="B1523">
        <f>COUNTIF('Truncated Transaction Data'!A1523:A21007,A1523)</f>
        <v>5</v>
      </c>
      <c r="C1523" s="7">
        <f>SUMIF('Truncated Transaction Data'!A1523:A21007,A1523,'Truncated Transaction Data'!C1523:C21007)</f>
        <v>44</v>
      </c>
    </row>
    <row r="1524" spans="1:3" x14ac:dyDescent="0.35">
      <c r="A1524" s="6" t="str">
        <v>E1586S</v>
      </c>
      <c r="B1524">
        <f>COUNTIF('Truncated Transaction Data'!A1524:A21008,A1524)</f>
        <v>11</v>
      </c>
      <c r="C1524" s="7">
        <f>SUMIF('Truncated Transaction Data'!A1524:A21008,A1524,'Truncated Transaction Data'!C1524:C21008)</f>
        <v>17</v>
      </c>
    </row>
    <row r="1525" spans="1:3" x14ac:dyDescent="0.35">
      <c r="A1525" s="6" t="str">
        <v>E664S</v>
      </c>
      <c r="B1525">
        <f>COUNTIF('Truncated Transaction Data'!A1525:A21009,A1525)</f>
        <v>2</v>
      </c>
      <c r="C1525" s="7">
        <f>SUMIF('Truncated Transaction Data'!A1525:A21009,A1525,'Truncated Transaction Data'!C1525:C21009)</f>
        <v>5</v>
      </c>
    </row>
    <row r="1526" spans="1:3" x14ac:dyDescent="0.35">
      <c r="A1526" s="6" t="str">
        <v>000000008534</v>
      </c>
      <c r="B1526">
        <f>COUNTIF('Truncated Transaction Data'!A1526:A21010,A1526)</f>
        <v>6</v>
      </c>
      <c r="C1526" s="7">
        <f>SUMIF('Truncated Transaction Data'!A1526:A21010,A1526,'Truncated Transaction Data'!C1526:C21010)</f>
        <v>29</v>
      </c>
    </row>
    <row r="1527" spans="1:3" x14ac:dyDescent="0.35">
      <c r="A1527" s="6" t="str">
        <v>000000008330</v>
      </c>
      <c r="B1527">
        <f>COUNTIF('Truncated Transaction Data'!A1527:A21011,A1527)</f>
        <v>6</v>
      </c>
      <c r="C1527" s="7">
        <f>SUMIF('Truncated Transaction Data'!A1527:A21011,A1527,'Truncated Transaction Data'!C1527:C21011)</f>
        <v>17</v>
      </c>
    </row>
    <row r="1528" spans="1:3" x14ac:dyDescent="0.35">
      <c r="A1528" s="6" t="str">
        <v>RV685X</v>
      </c>
      <c r="B1528">
        <f>COUNTIF('Truncated Transaction Data'!A1528:A21012,A1528)</f>
        <v>7</v>
      </c>
      <c r="C1528" s="7">
        <f>SUMIF('Truncated Transaction Data'!A1528:A21012,A1528,'Truncated Transaction Data'!C1528:C21012)</f>
        <v>350</v>
      </c>
    </row>
    <row r="1529" spans="1:3" x14ac:dyDescent="0.35">
      <c r="A1529" s="6" t="str">
        <v>ES3472</v>
      </c>
      <c r="B1529">
        <f>COUNTIF('Truncated Transaction Data'!A1529:A21013,A1529)</f>
        <v>1</v>
      </c>
      <c r="C1529" s="7">
        <f>SUMIF('Truncated Transaction Data'!A1529:A21013,A1529,'Truncated Transaction Data'!C1529:C21013)</f>
        <v>10</v>
      </c>
    </row>
    <row r="1530" spans="1:3" x14ac:dyDescent="0.35">
      <c r="A1530" s="6" t="str">
        <v>HL2011</v>
      </c>
      <c r="B1530">
        <f>COUNTIF('Truncated Transaction Data'!A1530:A21014,A1530)</f>
        <v>4</v>
      </c>
      <c r="C1530" s="7">
        <f>SUMIF('Truncated Transaction Data'!A1530:A21014,A1530,'Truncated Transaction Data'!C1530:C21014)</f>
        <v>585</v>
      </c>
    </row>
    <row r="1531" spans="1:3" x14ac:dyDescent="0.35">
      <c r="A1531" s="6" t="str">
        <v>RV1684</v>
      </c>
      <c r="B1531">
        <f>COUNTIF('Truncated Transaction Data'!A1531:A21015,A1531)</f>
        <v>4</v>
      </c>
      <c r="C1531" s="7">
        <f>SUMIF('Truncated Transaction Data'!A1531:A21015,A1531,'Truncated Transaction Data'!C1531:C21015)</f>
        <v>200</v>
      </c>
    </row>
    <row r="1532" spans="1:3" x14ac:dyDescent="0.35">
      <c r="A1532" s="6" t="str">
        <v>EHC2316270</v>
      </c>
      <c r="B1532">
        <f>COUNTIF('Truncated Transaction Data'!A1532:A21016,A1532)</f>
        <v>2</v>
      </c>
      <c r="C1532" s="7">
        <f>SUMIF('Truncated Transaction Data'!A1532:A21016,A1532,'Truncated Transaction Data'!C1532:C21016)</f>
        <v>4860</v>
      </c>
    </row>
    <row r="1533" spans="1:3" x14ac:dyDescent="0.35">
      <c r="A1533" s="6" t="str">
        <v>I1836M</v>
      </c>
      <c r="B1533">
        <f>COUNTIF('Truncated Transaction Data'!A1533:A21017,A1533)</f>
        <v>1</v>
      </c>
      <c r="C1533" s="7">
        <f>SUMIF('Truncated Transaction Data'!A1533:A21017,A1533,'Truncated Transaction Data'!C1533:C21017)</f>
        <v>50</v>
      </c>
    </row>
    <row r="1534" spans="1:3" x14ac:dyDescent="0.35">
      <c r="A1534" s="6" t="str">
        <v>EM296</v>
      </c>
      <c r="B1534">
        <f>COUNTIF('Truncated Transaction Data'!A1534:A21018,A1534)</f>
        <v>1</v>
      </c>
      <c r="C1534" s="7">
        <f>SUMIF('Truncated Transaction Data'!A1534:A21018,A1534,'Truncated Transaction Data'!C1534:C21018)</f>
        <v>1</v>
      </c>
    </row>
    <row r="1535" spans="1:3" x14ac:dyDescent="0.35">
      <c r="A1535" s="6" t="str">
        <v>1K3137T</v>
      </c>
      <c r="B1535">
        <f>COUNTIF('Truncated Transaction Data'!A1535:A21019,A1535)</f>
        <v>1</v>
      </c>
      <c r="C1535" s="7">
        <f>SUMIF('Truncated Transaction Data'!A1535:A21019,A1535,'Truncated Transaction Data'!C1535:C21019)</f>
        <v>30</v>
      </c>
    </row>
    <row r="1536" spans="1:3" x14ac:dyDescent="0.35">
      <c r="A1536" s="6" t="str">
        <v>ES800375</v>
      </c>
      <c r="B1536">
        <f>COUNTIF('Truncated Transaction Data'!A1536:A21020,A1536)</f>
        <v>1</v>
      </c>
      <c r="C1536" s="7">
        <f>SUMIF('Truncated Transaction Data'!A1536:A21020,A1536,'Truncated Transaction Data'!C1536:C21020)</f>
        <v>8</v>
      </c>
    </row>
    <row r="1537" spans="1:3" x14ac:dyDescent="0.35">
      <c r="A1537" s="6" t="str">
        <v>6K80468</v>
      </c>
      <c r="B1537">
        <f>COUNTIF('Truncated Transaction Data'!A1537:A21021,A1537)</f>
        <v>1</v>
      </c>
      <c r="C1537" s="7">
        <f>SUMIF('Truncated Transaction Data'!A1537:A21021,A1537,'Truncated Transaction Data'!C1537:C21021)</f>
        <v>1</v>
      </c>
    </row>
    <row r="1538" spans="1:3" x14ac:dyDescent="0.35">
      <c r="A1538" s="6" t="str">
        <v>E779S</v>
      </c>
      <c r="B1538">
        <f>COUNTIF('Truncated Transaction Data'!A1538:A21022,A1538)</f>
        <v>30</v>
      </c>
      <c r="C1538" s="7">
        <f>SUMIF('Truncated Transaction Data'!A1538:A21022,A1538,'Truncated Transaction Data'!C1538:C21022)</f>
        <v>59</v>
      </c>
    </row>
    <row r="1539" spans="1:3" x14ac:dyDescent="0.35">
      <c r="A1539" s="6" t="str">
        <v>ES3096L</v>
      </c>
      <c r="B1539">
        <f>COUNTIF('Truncated Transaction Data'!A1539:A21023,A1539)</f>
        <v>1</v>
      </c>
      <c r="C1539" s="7">
        <f>SUMIF('Truncated Transaction Data'!A1539:A21023,A1539,'Truncated Transaction Data'!C1539:C21023)</f>
        <v>11</v>
      </c>
    </row>
    <row r="1540" spans="1:3" x14ac:dyDescent="0.35">
      <c r="A1540" s="6" t="str">
        <v>4K201338</v>
      </c>
      <c r="B1540">
        <f>COUNTIF('Truncated Transaction Data'!A1540:A21024,A1540)</f>
        <v>1</v>
      </c>
      <c r="C1540" s="7">
        <f>SUMIF('Truncated Transaction Data'!A1540:A21024,A1540,'Truncated Transaction Data'!C1540:C21024)</f>
        <v>10</v>
      </c>
    </row>
    <row r="1541" spans="1:3" x14ac:dyDescent="0.35">
      <c r="A1541" s="6" t="str">
        <v>E1736S</v>
      </c>
      <c r="B1541">
        <f>COUNTIF('Truncated Transaction Data'!A1541:A21025,A1541)</f>
        <v>2</v>
      </c>
      <c r="C1541" s="7">
        <f>SUMIF('Truncated Transaction Data'!A1541:A21025,A1541,'Truncated Transaction Data'!C1541:C21025)</f>
        <v>3</v>
      </c>
    </row>
    <row r="1542" spans="1:3" x14ac:dyDescent="0.35">
      <c r="A1542" s="6" t="str">
        <v>EM1355WT</v>
      </c>
      <c r="B1542">
        <f>COUNTIF('Truncated Transaction Data'!A1542:A21026,A1542)</f>
        <v>1</v>
      </c>
      <c r="C1542" s="7">
        <f>SUMIF('Truncated Transaction Data'!A1542:A21026,A1542,'Truncated Transaction Data'!C1542:C21026)</f>
        <v>5</v>
      </c>
    </row>
    <row r="1543" spans="1:3" x14ac:dyDescent="0.35">
      <c r="A1543" s="6" t="str">
        <v>EM1296WT</v>
      </c>
      <c r="B1543">
        <f>COUNTIF('Truncated Transaction Data'!A1543:A21027,A1543)</f>
        <v>1</v>
      </c>
      <c r="C1543" s="7">
        <f>SUMIF('Truncated Transaction Data'!A1543:A21027,A1543,'Truncated Transaction Data'!C1543:C21027)</f>
        <v>5</v>
      </c>
    </row>
    <row r="1544" spans="1:3" x14ac:dyDescent="0.35">
      <c r="A1544" s="6" t="str">
        <v>2K621608</v>
      </c>
      <c r="B1544">
        <f>COUNTIF('Truncated Transaction Data'!A1544:A21028,A1544)</f>
        <v>2</v>
      </c>
      <c r="C1544" s="7">
        <f>SUMIF('Truncated Transaction Data'!A1544:A21028,A1544,'Truncated Transaction Data'!C1544:C21028)</f>
        <v>8</v>
      </c>
    </row>
    <row r="1545" spans="1:3" x14ac:dyDescent="0.35">
      <c r="A1545" s="6" t="str">
        <v>2K621607</v>
      </c>
      <c r="B1545">
        <f>COUNTIF('Truncated Transaction Data'!A1545:A21029,A1545)</f>
        <v>2</v>
      </c>
      <c r="C1545" s="7">
        <f>SUMIF('Truncated Transaction Data'!A1545:A21029,A1545,'Truncated Transaction Data'!C1545:C21029)</f>
        <v>8</v>
      </c>
    </row>
    <row r="1546" spans="1:3" x14ac:dyDescent="0.35">
      <c r="A1546" s="6" t="str">
        <v>6K3201</v>
      </c>
      <c r="B1546">
        <f>COUNTIF('Truncated Transaction Data'!A1546:A21030,A1546)</f>
        <v>2</v>
      </c>
      <c r="C1546" s="7">
        <f>SUMIF('Truncated Transaction Data'!A1546:A21030,A1546,'Truncated Transaction Data'!C1546:C21030)</f>
        <v>12</v>
      </c>
    </row>
    <row r="1547" spans="1:3" x14ac:dyDescent="0.35">
      <c r="A1547" s="6" t="str">
        <v>6K3202</v>
      </c>
      <c r="B1547">
        <f>COUNTIF('Truncated Transaction Data'!A1547:A21031,A1547)</f>
        <v>2</v>
      </c>
      <c r="C1547" s="7">
        <f>SUMIF('Truncated Transaction Data'!A1547:A21031,A1547,'Truncated Transaction Data'!C1547:C21031)</f>
        <v>12</v>
      </c>
    </row>
    <row r="1548" spans="1:3" x14ac:dyDescent="0.35">
      <c r="A1548" s="6" t="str">
        <v>EV800407</v>
      </c>
      <c r="B1548">
        <f>COUNTIF('Truncated Transaction Data'!A1548:A21032,A1548)</f>
        <v>2</v>
      </c>
      <c r="C1548" s="7">
        <f>SUMIF('Truncated Transaction Data'!A1548:A21032,A1548,'Truncated Transaction Data'!C1548:C21032)</f>
        <v>12</v>
      </c>
    </row>
    <row r="1549" spans="1:3" x14ac:dyDescent="0.35">
      <c r="A1549" s="6" t="str">
        <v>4K7389</v>
      </c>
      <c r="B1549">
        <f>COUNTIF('Truncated Transaction Data'!A1549:A21033,A1549)</f>
        <v>2</v>
      </c>
      <c r="C1549" s="7">
        <f>SUMIF('Truncated Transaction Data'!A1549:A21033,A1549,'Truncated Transaction Data'!C1549:C21033)</f>
        <v>2</v>
      </c>
    </row>
    <row r="1550" spans="1:3" x14ac:dyDescent="0.35">
      <c r="A1550" s="6" t="str">
        <v>5K3160</v>
      </c>
      <c r="B1550">
        <f>COUNTIF('Truncated Transaction Data'!A1550:A21034,A1550)</f>
        <v>2</v>
      </c>
      <c r="C1550" s="7">
        <f>SUMIF('Truncated Transaction Data'!A1550:A21034,A1550,'Truncated Transaction Data'!C1550:C21034)</f>
        <v>2</v>
      </c>
    </row>
    <row r="1551" spans="1:3" x14ac:dyDescent="0.35">
      <c r="A1551" s="6" t="str">
        <v>4K200178</v>
      </c>
      <c r="B1551">
        <f>COUNTIF('Truncated Transaction Data'!A1551:A21035,A1551)</f>
        <v>2</v>
      </c>
      <c r="C1551" s="7">
        <f>SUMIF('Truncated Transaction Data'!A1551:A21035,A1551,'Truncated Transaction Data'!C1551:C21035)</f>
        <v>16</v>
      </c>
    </row>
    <row r="1552" spans="1:3" x14ac:dyDescent="0.35">
      <c r="A1552" s="6" t="str">
        <v>6K750795</v>
      </c>
      <c r="B1552">
        <f>COUNTIF('Truncated Transaction Data'!A1552:A21036,A1552)</f>
        <v>2</v>
      </c>
      <c r="C1552" s="7">
        <f>SUMIF('Truncated Transaction Data'!A1552:A21036,A1552,'Truncated Transaction Data'!C1552:C21036)</f>
        <v>2</v>
      </c>
    </row>
    <row r="1553" spans="1:3" x14ac:dyDescent="0.35">
      <c r="A1553" s="6" t="str">
        <v>4K200255</v>
      </c>
      <c r="B1553">
        <f>COUNTIF('Truncated Transaction Data'!A1553:A21037,A1553)</f>
        <v>1</v>
      </c>
      <c r="C1553" s="7">
        <f>SUMIF('Truncated Transaction Data'!A1553:A21037,A1553,'Truncated Transaction Data'!C1553:C21037)</f>
        <v>1</v>
      </c>
    </row>
    <row r="1554" spans="1:3" x14ac:dyDescent="0.35">
      <c r="A1554" s="6" t="str">
        <v>000000030838</v>
      </c>
      <c r="B1554">
        <f>COUNTIF('Truncated Transaction Data'!A1554:A21038,A1554)</f>
        <v>5</v>
      </c>
      <c r="C1554" s="7">
        <f>SUMIF('Truncated Transaction Data'!A1554:A21038,A1554,'Truncated Transaction Data'!C1554:C21038)</f>
        <v>250</v>
      </c>
    </row>
    <row r="1555" spans="1:3" x14ac:dyDescent="0.35">
      <c r="A1555" s="6" t="str">
        <v>ES800532</v>
      </c>
      <c r="B1555">
        <f>COUNTIF('Truncated Transaction Data'!A1555:A21039,A1555)</f>
        <v>2</v>
      </c>
      <c r="C1555" s="7">
        <f>SUMIF('Truncated Transaction Data'!A1555:A21039,A1555,'Truncated Transaction Data'!C1555:C21039)</f>
        <v>6</v>
      </c>
    </row>
    <row r="1556" spans="1:3" x14ac:dyDescent="0.35">
      <c r="A1556" s="6" t="str">
        <v>RK508</v>
      </c>
      <c r="B1556">
        <f>COUNTIF('Truncated Transaction Data'!A1556:A21040,A1556)</f>
        <v>27</v>
      </c>
      <c r="C1556" s="7">
        <f>SUMIF('Truncated Transaction Data'!A1556:A21040,A1556,'Truncated Transaction Data'!C1556:C21040)</f>
        <v>1073</v>
      </c>
    </row>
    <row r="1557" spans="1:3" x14ac:dyDescent="0.35">
      <c r="A1557" s="6" t="str">
        <v>HL1969S</v>
      </c>
      <c r="B1557">
        <f>COUNTIF('Truncated Transaction Data'!A1557:A21041,A1557)</f>
        <v>26</v>
      </c>
      <c r="C1557" s="7">
        <f>SUMIF('Truncated Transaction Data'!A1557:A21041,A1557,'Truncated Transaction Data'!C1557:C21041)</f>
        <v>2020</v>
      </c>
    </row>
    <row r="1558" spans="1:3" x14ac:dyDescent="0.35">
      <c r="A1558" s="6" t="str">
        <v>I3456</v>
      </c>
      <c r="B1558">
        <f>COUNTIF('Truncated Transaction Data'!A1558:A21042,A1558)</f>
        <v>4</v>
      </c>
      <c r="C1558" s="7">
        <f>SUMIF('Truncated Transaction Data'!A1558:A21042,A1558,'Truncated Transaction Data'!C1558:C21042)</f>
        <v>172</v>
      </c>
    </row>
    <row r="1559" spans="1:3" x14ac:dyDescent="0.35">
      <c r="A1559" s="6" t="str">
        <v>EM134HV</v>
      </c>
      <c r="B1559">
        <f>COUNTIF('Truncated Transaction Data'!A1559:A21043,A1559)</f>
        <v>2</v>
      </c>
      <c r="C1559" s="7">
        <f>SUMIF('Truncated Transaction Data'!A1559:A21043,A1559,'Truncated Transaction Data'!C1559:C21043)</f>
        <v>2</v>
      </c>
    </row>
    <row r="1560" spans="1:3" x14ac:dyDescent="0.35">
      <c r="A1560" s="6" t="str">
        <v>EK417</v>
      </c>
      <c r="B1560">
        <f>COUNTIF('Truncated Transaction Data'!A1560:A21044,A1560)</f>
        <v>1</v>
      </c>
      <c r="C1560" s="7">
        <f>SUMIF('Truncated Transaction Data'!A1560:A21044,A1560,'Truncated Transaction Data'!C1560:C21044)</f>
        <v>1</v>
      </c>
    </row>
    <row r="1561" spans="1:3" x14ac:dyDescent="0.35">
      <c r="A1561" s="6" t="str">
        <v>PLC16100</v>
      </c>
      <c r="B1561">
        <f>COUNTIF('Truncated Transaction Data'!A1561:A21045,A1561)</f>
        <v>8</v>
      </c>
      <c r="C1561" s="7">
        <f>SUMIF('Truncated Transaction Data'!A1561:A21045,A1561,'Truncated Transaction Data'!C1561:C21045)</f>
        <v>900</v>
      </c>
    </row>
    <row r="1562" spans="1:3" x14ac:dyDescent="0.35">
      <c r="A1562" s="6" t="str">
        <v>PLC24825</v>
      </c>
      <c r="B1562">
        <f>COUNTIF('Truncated Transaction Data'!A1562:A21046,A1562)</f>
        <v>4</v>
      </c>
      <c r="C1562" s="7">
        <f>SUMIF('Truncated Transaction Data'!A1562:A21046,A1562,'Truncated Transaction Data'!C1562:C21046)</f>
        <v>175</v>
      </c>
    </row>
    <row r="1563" spans="1:3" x14ac:dyDescent="0.35">
      <c r="A1563" s="6" t="str">
        <v>PLC230B100</v>
      </c>
      <c r="B1563">
        <f>COUNTIF('Truncated Transaction Data'!A1563:A21047,A1563)</f>
        <v>3</v>
      </c>
      <c r="C1563" s="7">
        <f>SUMIF('Truncated Transaction Data'!A1563:A21047,A1563,'Truncated Transaction Data'!C1563:C21047)</f>
        <v>700</v>
      </c>
    </row>
    <row r="1564" spans="1:3" x14ac:dyDescent="0.35">
      <c r="A1564" s="6" t="str">
        <v>PLC6925</v>
      </c>
      <c r="B1564">
        <f>COUNTIF('Truncated Transaction Data'!A1564:A21048,A1564)</f>
        <v>1</v>
      </c>
      <c r="C1564" s="7">
        <f>SUMIF('Truncated Transaction Data'!A1564:A21048,A1564,'Truncated Transaction Data'!C1564:C21048)</f>
        <v>25</v>
      </c>
    </row>
    <row r="1565" spans="1:3" x14ac:dyDescent="0.35">
      <c r="A1565" s="6" t="str">
        <v>PLC5425</v>
      </c>
      <c r="B1565">
        <f>COUNTIF('Truncated Transaction Data'!A1565:A21049,A1565)</f>
        <v>2</v>
      </c>
      <c r="C1565" s="7">
        <f>SUMIF('Truncated Transaction Data'!A1565:A21049,A1565,'Truncated Transaction Data'!C1565:C21049)</f>
        <v>100</v>
      </c>
    </row>
    <row r="1566" spans="1:3" x14ac:dyDescent="0.35">
      <c r="A1566" s="6" t="str">
        <v>HL2278S</v>
      </c>
      <c r="B1566">
        <f>COUNTIF('Truncated Transaction Data'!A1566:A21050,A1566)</f>
        <v>6</v>
      </c>
      <c r="C1566" s="7">
        <f>SUMIF('Truncated Transaction Data'!A1566:A21050,A1566,'Truncated Transaction Data'!C1566:C21050)</f>
        <v>52</v>
      </c>
    </row>
    <row r="1567" spans="1:3" x14ac:dyDescent="0.35">
      <c r="A1567" s="6" t="str">
        <v>HL7012SWT</v>
      </c>
      <c r="B1567">
        <f>COUNTIF('Truncated Transaction Data'!A1567:A21051,A1567)</f>
        <v>6</v>
      </c>
      <c r="C1567" s="7">
        <f>SUMIF('Truncated Transaction Data'!A1567:A21051,A1567,'Truncated Transaction Data'!C1567:C21051)</f>
        <v>132</v>
      </c>
    </row>
    <row r="1568" spans="1:3" x14ac:dyDescent="0.35">
      <c r="A1568" s="6" t="str">
        <v>HL2083SWT</v>
      </c>
      <c r="B1568">
        <f>COUNTIF('Truncated Transaction Data'!A1568:A21052,A1568)</f>
        <v>2</v>
      </c>
      <c r="C1568" s="7">
        <f>SUMIF('Truncated Transaction Data'!A1568:A21052,A1568,'Truncated Transaction Data'!C1568:C21052)</f>
        <v>72</v>
      </c>
    </row>
    <row r="1569" spans="1:3" x14ac:dyDescent="0.35">
      <c r="A1569" s="6" t="str">
        <v>HL1900SWT</v>
      </c>
      <c r="B1569">
        <f>COUNTIF('Truncated Transaction Data'!A1569:A21053,A1569)</f>
        <v>2</v>
      </c>
      <c r="C1569" s="7">
        <f>SUMIF('Truncated Transaction Data'!A1569:A21053,A1569,'Truncated Transaction Data'!C1569:C21053)</f>
        <v>108</v>
      </c>
    </row>
    <row r="1570" spans="1:3" x14ac:dyDescent="0.35">
      <c r="A1570" s="6" t="str">
        <v>HL1817SWT</v>
      </c>
      <c r="B1570">
        <f>COUNTIF('Truncated Transaction Data'!A1570:A21054,A1570)</f>
        <v>5</v>
      </c>
      <c r="C1570" s="7">
        <f>SUMIF('Truncated Transaction Data'!A1570:A21054,A1570,'Truncated Transaction Data'!C1570:C21054)</f>
        <v>864</v>
      </c>
    </row>
    <row r="1571" spans="1:3" x14ac:dyDescent="0.35">
      <c r="A1571" s="6" t="str">
        <v>EM211</v>
      </c>
      <c r="B1571">
        <f>COUNTIF('Truncated Transaction Data'!A1571:A21055,A1571)</f>
        <v>1</v>
      </c>
      <c r="C1571" s="7">
        <f>SUMIF('Truncated Transaction Data'!A1571:A21055,A1571,'Truncated Transaction Data'!C1571:C21055)</f>
        <v>2</v>
      </c>
    </row>
    <row r="1572" spans="1:3" x14ac:dyDescent="0.35">
      <c r="A1572" s="6" t="str">
        <v>EM74</v>
      </c>
      <c r="B1572">
        <f>COUNTIF('Truncated Transaction Data'!A1572:A21056,A1572)</f>
        <v>5</v>
      </c>
      <c r="C1572" s="7">
        <f>SUMIF('Truncated Transaction Data'!A1572:A21056,A1572,'Truncated Transaction Data'!C1572:C21056)</f>
        <v>11</v>
      </c>
    </row>
    <row r="1573" spans="1:3" x14ac:dyDescent="0.35">
      <c r="A1573" s="6" t="str">
        <v>000000002278</v>
      </c>
      <c r="B1573">
        <f>COUNTIF('Truncated Transaction Data'!A1573:A21057,A1573)</f>
        <v>1</v>
      </c>
      <c r="C1573" s="7">
        <f>SUMIF('Truncated Transaction Data'!A1573:A21057,A1573,'Truncated Transaction Data'!C1573:C21057)</f>
        <v>2</v>
      </c>
    </row>
    <row r="1574" spans="1:3" x14ac:dyDescent="0.35">
      <c r="A1574" s="6" t="str">
        <v>HL1945S</v>
      </c>
      <c r="B1574">
        <f>COUNTIF('Truncated Transaction Data'!A1574:A21058,A1574)</f>
        <v>4</v>
      </c>
      <c r="C1574" s="7">
        <f>SUMIF('Truncated Transaction Data'!A1574:A21058,A1574,'Truncated Transaction Data'!C1574:C21058)</f>
        <v>96</v>
      </c>
    </row>
    <row r="1575" spans="1:3" x14ac:dyDescent="0.35">
      <c r="A1575" s="6" t="str">
        <v>PR663S</v>
      </c>
      <c r="B1575">
        <f>COUNTIF('Truncated Transaction Data'!A1575:A21059,A1575)</f>
        <v>7</v>
      </c>
      <c r="C1575" s="7">
        <f>SUMIF('Truncated Transaction Data'!A1575:A21059,A1575,'Truncated Transaction Data'!C1575:C21059)</f>
        <v>148</v>
      </c>
    </row>
    <row r="1576" spans="1:3" x14ac:dyDescent="0.35">
      <c r="A1576" s="6" t="str">
        <v>IS72</v>
      </c>
      <c r="B1576">
        <f>COUNTIF('Truncated Transaction Data'!A1576:A21060,A1576)</f>
        <v>8</v>
      </c>
      <c r="C1576" s="7">
        <f>SUMIF('Truncated Transaction Data'!A1576:A21060,A1576,'Truncated Transaction Data'!C1576:C21060)</f>
        <v>37</v>
      </c>
    </row>
    <row r="1577" spans="1:3" x14ac:dyDescent="0.35">
      <c r="A1577" s="6">
        <v>1541001</v>
      </c>
      <c r="B1577">
        <f>COUNTIF('Truncated Transaction Data'!A1577:A21061,A1577)</f>
        <v>4</v>
      </c>
      <c r="C1577" s="7">
        <f>SUMIF('Truncated Transaction Data'!A1577:A21061,A1577,'Truncated Transaction Data'!C1577:C21061)</f>
        <v>9</v>
      </c>
    </row>
    <row r="1578" spans="1:3" x14ac:dyDescent="0.35">
      <c r="A1578" s="6" t="str">
        <v>PR400S</v>
      </c>
      <c r="B1578">
        <f>COUNTIF('Truncated Transaction Data'!A1578:A21062,A1578)</f>
        <v>1</v>
      </c>
      <c r="C1578" s="7">
        <f>SUMIF('Truncated Transaction Data'!A1578:A21062,A1578,'Truncated Transaction Data'!C1578:C21062)</f>
        <v>16</v>
      </c>
    </row>
    <row r="1579" spans="1:3" x14ac:dyDescent="0.35">
      <c r="A1579" s="6" t="str">
        <v>E1084P</v>
      </c>
      <c r="B1579">
        <f>COUNTIF('Truncated Transaction Data'!A1579:A21063,A1579)</f>
        <v>1</v>
      </c>
      <c r="C1579" s="7">
        <f>SUMIF('Truncated Transaction Data'!A1579:A21063,A1579,'Truncated Transaction Data'!C1579:C21063)</f>
        <v>1</v>
      </c>
    </row>
    <row r="1580" spans="1:3" x14ac:dyDescent="0.35">
      <c r="A1580" s="6" t="str">
        <v>HL2280S</v>
      </c>
      <c r="B1580">
        <f>COUNTIF('Truncated Transaction Data'!A1580:A21064,A1580)</f>
        <v>6</v>
      </c>
      <c r="C1580" s="7">
        <f>SUMIF('Truncated Transaction Data'!A1580:A21064,A1580,'Truncated Transaction Data'!C1580:C21064)</f>
        <v>88</v>
      </c>
    </row>
    <row r="1581" spans="1:3" x14ac:dyDescent="0.35">
      <c r="A1581" s="6" t="str">
        <v>EP122R</v>
      </c>
      <c r="B1581">
        <f>COUNTIF('Truncated Transaction Data'!A1581:A21065,A1581)</f>
        <v>1</v>
      </c>
      <c r="C1581" s="7">
        <f>SUMIF('Truncated Transaction Data'!A1581:A21065,A1581,'Truncated Transaction Data'!C1581:C21065)</f>
        <v>1</v>
      </c>
    </row>
    <row r="1582" spans="1:3" x14ac:dyDescent="0.35">
      <c r="A1582" s="6" t="str">
        <v>EP181R</v>
      </c>
      <c r="B1582">
        <f>COUNTIF('Truncated Transaction Data'!A1582:A21066,A1582)</f>
        <v>11</v>
      </c>
      <c r="C1582" s="7">
        <f>SUMIF('Truncated Transaction Data'!A1582:A21066,A1582,'Truncated Transaction Data'!C1582:C21066)</f>
        <v>11</v>
      </c>
    </row>
    <row r="1583" spans="1:3" x14ac:dyDescent="0.35">
      <c r="A1583" s="6" t="str">
        <v>EP011SS</v>
      </c>
      <c r="B1583">
        <f>COUNTIF('Truncated Transaction Data'!A1583:A21067,A1583)</f>
        <v>8</v>
      </c>
      <c r="C1583" s="7">
        <f>SUMIF('Truncated Transaction Data'!A1583:A21067,A1583,'Truncated Transaction Data'!C1583:C21067)</f>
        <v>11</v>
      </c>
    </row>
    <row r="1584" spans="1:3" x14ac:dyDescent="0.35">
      <c r="A1584" s="6" t="str">
        <v>55118S</v>
      </c>
      <c r="B1584">
        <f>COUNTIF('Truncated Transaction Data'!A1584:A21068,A1584)</f>
        <v>6</v>
      </c>
      <c r="C1584" s="7">
        <f>SUMIF('Truncated Transaction Data'!A1584:A21068,A1584,'Truncated Transaction Data'!C1584:C21068)</f>
        <v>52</v>
      </c>
    </row>
    <row r="1585" spans="1:3" x14ac:dyDescent="0.35">
      <c r="A1585" s="6" t="str">
        <v>RDS94412</v>
      </c>
      <c r="B1585">
        <f>COUNTIF('Truncated Transaction Data'!A1585:A21069,A1585)</f>
        <v>1</v>
      </c>
      <c r="C1585" s="7">
        <f>SUMIF('Truncated Transaction Data'!A1585:A21069,A1585,'Truncated Transaction Data'!C1585:C21069)</f>
        <v>12</v>
      </c>
    </row>
    <row r="1586" spans="1:3" x14ac:dyDescent="0.35">
      <c r="A1586" s="6" t="str">
        <v>RV9911XS</v>
      </c>
      <c r="B1586">
        <f>COUNTIF('Truncated Transaction Data'!A1586:A21070,A1586)</f>
        <v>3</v>
      </c>
      <c r="C1586" s="7">
        <f>SUMIF('Truncated Transaction Data'!A1586:A21070,A1586,'Truncated Transaction Data'!C1586:C21070)</f>
        <v>36</v>
      </c>
    </row>
    <row r="1587" spans="1:3" x14ac:dyDescent="0.35">
      <c r="A1587" s="6" t="str">
        <v>RV3555S</v>
      </c>
      <c r="B1587">
        <f>COUNTIF('Truncated Transaction Data'!A1587:A21071,A1587)</f>
        <v>1</v>
      </c>
      <c r="C1587" s="7">
        <f>SUMIF('Truncated Transaction Data'!A1587:A21071,A1587,'Truncated Transaction Data'!C1587:C21071)</f>
        <v>4</v>
      </c>
    </row>
    <row r="1588" spans="1:3" x14ac:dyDescent="0.35">
      <c r="A1588" s="6" t="str">
        <v>RV3569S</v>
      </c>
      <c r="B1588">
        <f>COUNTIF('Truncated Transaction Data'!A1588:A21072,A1588)</f>
        <v>2</v>
      </c>
      <c r="C1588" s="7">
        <f>SUMIF('Truncated Transaction Data'!A1588:A21072,A1588,'Truncated Transaction Data'!C1588:C21072)</f>
        <v>12</v>
      </c>
    </row>
    <row r="1589" spans="1:3" x14ac:dyDescent="0.35">
      <c r="A1589" s="6" t="str">
        <v>RV1245S</v>
      </c>
      <c r="B1589">
        <f>COUNTIF('Truncated Transaction Data'!A1589:A21073,A1589)</f>
        <v>7</v>
      </c>
      <c r="C1589" s="7">
        <f>SUMIF('Truncated Transaction Data'!A1589:A21073,A1589,'Truncated Transaction Data'!C1589:C21073)</f>
        <v>40</v>
      </c>
    </row>
    <row r="1590" spans="1:3" x14ac:dyDescent="0.35">
      <c r="A1590" s="6" t="str">
        <v>RV1001S</v>
      </c>
      <c r="B1590">
        <f>COUNTIF('Truncated Transaction Data'!A1590:A21074,A1590)</f>
        <v>1</v>
      </c>
      <c r="C1590" s="7">
        <f>SUMIF('Truncated Transaction Data'!A1590:A21074,A1590,'Truncated Transaction Data'!C1590:C21074)</f>
        <v>8</v>
      </c>
    </row>
    <row r="1591" spans="1:3" x14ac:dyDescent="0.35">
      <c r="A1591" s="6" t="str">
        <v>RV812S</v>
      </c>
      <c r="B1591">
        <f>COUNTIF('Truncated Transaction Data'!A1591:A21075,A1591)</f>
        <v>4</v>
      </c>
      <c r="C1591" s="7">
        <f>SUMIF('Truncated Transaction Data'!A1591:A21075,A1591,'Truncated Transaction Data'!C1591:C21075)</f>
        <v>28</v>
      </c>
    </row>
    <row r="1592" spans="1:3" x14ac:dyDescent="0.35">
      <c r="A1592" s="6" t="str">
        <v>30238S</v>
      </c>
      <c r="B1592">
        <f>COUNTIF('Truncated Transaction Data'!A1592:A21076,A1592)</f>
        <v>1</v>
      </c>
      <c r="C1592" s="7">
        <f>SUMIF('Truncated Transaction Data'!A1592:A21076,A1592,'Truncated Transaction Data'!C1592:C21076)</f>
        <v>4</v>
      </c>
    </row>
    <row r="1593" spans="1:3" x14ac:dyDescent="0.35">
      <c r="A1593" s="6" t="str">
        <v>57113GS</v>
      </c>
      <c r="B1593">
        <f>COUNTIF('Truncated Transaction Data'!A1593:A21077,A1593)</f>
        <v>3</v>
      </c>
      <c r="C1593" s="7">
        <f>SUMIF('Truncated Transaction Data'!A1593:A21077,A1593,'Truncated Transaction Data'!C1593:C21077)</f>
        <v>28</v>
      </c>
    </row>
    <row r="1594" spans="1:3" x14ac:dyDescent="0.35">
      <c r="A1594" s="6" t="str">
        <v>30920S</v>
      </c>
      <c r="B1594">
        <f>COUNTIF('Truncated Transaction Data'!A1594:A21078,A1594)</f>
        <v>1</v>
      </c>
      <c r="C1594" s="7">
        <f>SUMIF('Truncated Transaction Data'!A1594:A21078,A1594,'Truncated Transaction Data'!C1594:C21078)</f>
        <v>8</v>
      </c>
    </row>
    <row r="1595" spans="1:3" x14ac:dyDescent="0.35">
      <c r="A1595" s="6" t="str">
        <v>PR93BS</v>
      </c>
      <c r="B1595">
        <f>COUNTIF('Truncated Transaction Data'!A1595:A21079,A1595)</f>
        <v>2</v>
      </c>
      <c r="C1595" s="7">
        <f>SUMIF('Truncated Transaction Data'!A1595:A21079,A1595,'Truncated Transaction Data'!C1595:C21079)</f>
        <v>48</v>
      </c>
    </row>
    <row r="1596" spans="1:3" x14ac:dyDescent="0.35">
      <c r="A1596" s="6" t="str">
        <v>E1709B</v>
      </c>
      <c r="B1596">
        <f>COUNTIF('Truncated Transaction Data'!A1596:A21080,A1596)</f>
        <v>2</v>
      </c>
      <c r="C1596" s="7">
        <f>SUMIF('Truncated Transaction Data'!A1596:A21080,A1596,'Truncated Transaction Data'!C1596:C21080)</f>
        <v>16</v>
      </c>
    </row>
    <row r="1597" spans="1:3" x14ac:dyDescent="0.35">
      <c r="A1597" s="6" t="str">
        <v>I5206B</v>
      </c>
      <c r="B1597">
        <f>COUNTIF('Truncated Transaction Data'!A1597:A21081,A1597)</f>
        <v>7</v>
      </c>
      <c r="C1597" s="7">
        <f>SUMIF('Truncated Transaction Data'!A1597:A21081,A1597,'Truncated Transaction Data'!C1597:C21081)</f>
        <v>22</v>
      </c>
    </row>
    <row r="1598" spans="1:3" x14ac:dyDescent="0.35">
      <c r="A1598" s="6" t="str">
        <v>I782B</v>
      </c>
      <c r="B1598">
        <f>COUNTIF('Truncated Transaction Data'!A1598:A21082,A1598)</f>
        <v>7</v>
      </c>
      <c r="C1598" s="7">
        <f>SUMIF('Truncated Transaction Data'!A1598:A21082,A1598,'Truncated Transaction Data'!C1598:C21082)</f>
        <v>38</v>
      </c>
    </row>
    <row r="1599" spans="1:3" x14ac:dyDescent="0.35">
      <c r="A1599" s="6" t="str">
        <v>I1852B</v>
      </c>
      <c r="B1599">
        <f>COUNTIF('Truncated Transaction Data'!A1599:A21083,A1599)</f>
        <v>15</v>
      </c>
      <c r="C1599" s="7">
        <f>SUMIF('Truncated Transaction Data'!A1599:A21083,A1599,'Truncated Transaction Data'!C1599:C21083)</f>
        <v>92</v>
      </c>
    </row>
    <row r="1600" spans="1:3" x14ac:dyDescent="0.35">
      <c r="A1600" s="6" t="str">
        <v>E781B</v>
      </c>
      <c r="B1600">
        <f>COUNTIF('Truncated Transaction Data'!A1600:A21084,A1600)</f>
        <v>9</v>
      </c>
      <c r="C1600" s="7">
        <f>SUMIF('Truncated Transaction Data'!A1600:A21084,A1600,'Truncated Transaction Data'!C1600:C21084)</f>
        <v>50</v>
      </c>
    </row>
    <row r="1601" spans="1:3" x14ac:dyDescent="0.35">
      <c r="A1601" s="6" t="str">
        <v>I5244B</v>
      </c>
      <c r="B1601">
        <f>COUNTIF('Truncated Transaction Data'!A1601:A21085,A1601)</f>
        <v>5</v>
      </c>
      <c r="C1601" s="7">
        <f>SUMIF('Truncated Transaction Data'!A1601:A21085,A1601,'Truncated Transaction Data'!C1601:C21085)</f>
        <v>30</v>
      </c>
    </row>
    <row r="1602" spans="1:3" x14ac:dyDescent="0.35">
      <c r="A1602" s="6" t="str">
        <v>E1853B</v>
      </c>
      <c r="B1602">
        <f>COUNTIF('Truncated Transaction Data'!A1602:A21086,A1602)</f>
        <v>11</v>
      </c>
      <c r="C1602" s="7">
        <f>SUMIF('Truncated Transaction Data'!A1602:A21086,A1602,'Truncated Transaction Data'!C1602:C21086)</f>
        <v>66</v>
      </c>
    </row>
    <row r="1603" spans="1:3" x14ac:dyDescent="0.35">
      <c r="A1603" s="6" t="str">
        <v>E5195B</v>
      </c>
      <c r="B1603">
        <f>COUNTIF('Truncated Transaction Data'!A1603:A21087,A1603)</f>
        <v>5</v>
      </c>
      <c r="C1603" s="7">
        <f>SUMIF('Truncated Transaction Data'!A1603:A21087,A1603,'Truncated Transaction Data'!C1603:C21087)</f>
        <v>26</v>
      </c>
    </row>
    <row r="1604" spans="1:3" x14ac:dyDescent="0.35">
      <c r="A1604" s="6" t="str">
        <v>01760SEA2</v>
      </c>
      <c r="B1604">
        <f>COUNTIF('Truncated Transaction Data'!A1604:A21088,A1604)</f>
        <v>6</v>
      </c>
      <c r="C1604" s="7">
        <f>SUMIF('Truncated Transaction Data'!A1604:A21088,A1604,'Truncated Transaction Data'!C1604:C21088)</f>
        <v>20</v>
      </c>
    </row>
    <row r="1605" spans="1:3" x14ac:dyDescent="0.35">
      <c r="A1605" s="6" t="str">
        <v>PR611S</v>
      </c>
      <c r="B1605">
        <f>COUNTIF('Truncated Transaction Data'!A1605:A21089,A1605)</f>
        <v>21</v>
      </c>
      <c r="C1605" s="7">
        <f>SUMIF('Truncated Transaction Data'!A1605:A21089,A1605,'Truncated Transaction Data'!C1605:C21089)</f>
        <v>352</v>
      </c>
    </row>
    <row r="1606" spans="1:3" x14ac:dyDescent="0.35">
      <c r="A1606" s="6" t="str">
        <v>E907P</v>
      </c>
      <c r="B1606">
        <f>COUNTIF('Truncated Transaction Data'!A1606:A21090,A1606)</f>
        <v>4</v>
      </c>
      <c r="C1606" s="7">
        <f>SUMIF('Truncated Transaction Data'!A1606:A21090,A1606,'Truncated Transaction Data'!C1606:C21090)</f>
        <v>9</v>
      </c>
    </row>
    <row r="1607" spans="1:3" x14ac:dyDescent="0.35">
      <c r="A1607" s="6" t="str">
        <v>PR674</v>
      </c>
      <c r="B1607">
        <f>COUNTIF('Truncated Transaction Data'!A1607:A21091,A1607)</f>
        <v>4</v>
      </c>
      <c r="C1607" s="7">
        <f>SUMIF('Truncated Transaction Data'!A1607:A21091,A1607,'Truncated Transaction Data'!C1607:C21091)</f>
        <v>1600</v>
      </c>
    </row>
    <row r="1608" spans="1:3" x14ac:dyDescent="0.35">
      <c r="A1608" s="6" t="str">
        <v>PR700</v>
      </c>
      <c r="B1608">
        <f>COUNTIF('Truncated Transaction Data'!A1608:A21092,A1608)</f>
        <v>3</v>
      </c>
      <c r="C1608" s="7">
        <f>SUMIF('Truncated Transaction Data'!A1608:A21092,A1608,'Truncated Transaction Data'!C1608:C21092)</f>
        <v>300</v>
      </c>
    </row>
    <row r="1609" spans="1:3" x14ac:dyDescent="0.35">
      <c r="A1609" s="6" t="str">
        <v>PR441</v>
      </c>
      <c r="B1609">
        <f>COUNTIF('Truncated Transaction Data'!A1609:A21093,A1609)</f>
        <v>9</v>
      </c>
      <c r="C1609" s="7">
        <f>SUMIF('Truncated Transaction Data'!A1609:A21093,A1609,'Truncated Transaction Data'!C1609:C21093)</f>
        <v>4700</v>
      </c>
    </row>
    <row r="1610" spans="1:3" x14ac:dyDescent="0.35">
      <c r="A1610" s="6" t="str">
        <v>PR673</v>
      </c>
      <c r="B1610">
        <f>COUNTIF('Truncated Transaction Data'!A1610:A21094,A1610)</f>
        <v>4</v>
      </c>
      <c r="C1610" s="7">
        <f>SUMIF('Truncated Transaction Data'!A1610:A21094,A1610,'Truncated Transaction Data'!C1610:C21094)</f>
        <v>1600</v>
      </c>
    </row>
    <row r="1611" spans="1:3" x14ac:dyDescent="0.35">
      <c r="A1611" s="6" t="str">
        <v>ES412RL</v>
      </c>
      <c r="B1611">
        <f>COUNTIF('Truncated Transaction Data'!A1611:A21095,A1611)</f>
        <v>1</v>
      </c>
      <c r="C1611" s="7">
        <f>SUMIF('Truncated Transaction Data'!A1611:A21095,A1611,'Truncated Transaction Data'!C1611:C21095)</f>
        <v>4</v>
      </c>
    </row>
    <row r="1612" spans="1:3" x14ac:dyDescent="0.35">
      <c r="A1612" s="6" t="str">
        <v>PR13925S</v>
      </c>
      <c r="B1612">
        <f>COUNTIF('Truncated Transaction Data'!A1612:A21096,A1612)</f>
        <v>2</v>
      </c>
      <c r="C1612" s="7">
        <f>SUMIF('Truncated Transaction Data'!A1612:A21096,A1612,'Truncated Transaction Data'!C1612:C21096)</f>
        <v>16</v>
      </c>
    </row>
    <row r="1613" spans="1:3" x14ac:dyDescent="0.35">
      <c r="A1613" s="6" t="str">
        <v>PLC85B100</v>
      </c>
      <c r="B1613">
        <f>COUNTIF('Truncated Transaction Data'!A1613:A21097,A1613)</f>
        <v>4</v>
      </c>
      <c r="C1613" s="7">
        <f>SUMIF('Truncated Transaction Data'!A1613:A21097,A1613,'Truncated Transaction Data'!C1613:C21097)</f>
        <v>500</v>
      </c>
    </row>
    <row r="1614" spans="1:3" x14ac:dyDescent="0.35">
      <c r="A1614" s="6" t="str">
        <v>PL46100</v>
      </c>
      <c r="B1614">
        <f>COUNTIF('Truncated Transaction Data'!A1614:A21098,A1614)</f>
        <v>2</v>
      </c>
      <c r="C1614" s="7">
        <f>SUMIF('Truncated Transaction Data'!A1614:A21098,A1614,'Truncated Transaction Data'!C1614:C21098)</f>
        <v>200</v>
      </c>
    </row>
    <row r="1615" spans="1:3" x14ac:dyDescent="0.35">
      <c r="A1615" s="6" t="str">
        <v>RDS94025</v>
      </c>
      <c r="B1615">
        <f>COUNTIF('Truncated Transaction Data'!A1615:A21099,A1615)</f>
        <v>12</v>
      </c>
      <c r="C1615" s="7">
        <f>SUMIF('Truncated Transaction Data'!A1615:A21099,A1615,'Truncated Transaction Data'!C1615:C21099)</f>
        <v>3775</v>
      </c>
    </row>
    <row r="1616" spans="1:3" x14ac:dyDescent="0.35">
      <c r="A1616" s="6" t="str">
        <v>PR406S</v>
      </c>
      <c r="B1616">
        <f>COUNTIF('Truncated Transaction Data'!A1616:A21100,A1616)</f>
        <v>2</v>
      </c>
      <c r="C1616" s="7">
        <f>SUMIF('Truncated Transaction Data'!A1616:A21100,A1616,'Truncated Transaction Data'!C1616:C21100)</f>
        <v>48</v>
      </c>
    </row>
    <row r="1617" spans="1:3" x14ac:dyDescent="0.35">
      <c r="A1617" s="6" t="str">
        <v>E910P</v>
      </c>
      <c r="B1617">
        <f>COUNTIF('Truncated Transaction Data'!A1617:A21101,A1617)</f>
        <v>9</v>
      </c>
      <c r="C1617" s="7">
        <f>SUMIF('Truncated Transaction Data'!A1617:A21101,A1617,'Truncated Transaction Data'!C1617:C21101)</f>
        <v>9</v>
      </c>
    </row>
    <row r="1618" spans="1:3" x14ac:dyDescent="0.35">
      <c r="A1618" s="6" t="str">
        <v>R604</v>
      </c>
      <c r="B1618">
        <f>COUNTIF('Truncated Transaction Data'!A1618:A21102,A1618)</f>
        <v>3</v>
      </c>
      <c r="C1618" s="7">
        <f>SUMIF('Truncated Transaction Data'!A1618:A21102,A1618,'Truncated Transaction Data'!C1618:C21102)</f>
        <v>14</v>
      </c>
    </row>
    <row r="1619" spans="1:3" x14ac:dyDescent="0.35">
      <c r="A1619" s="6" t="str">
        <v>HPV27M</v>
      </c>
      <c r="B1619">
        <f>COUNTIF('Truncated Transaction Data'!A1619:A21103,A1619)</f>
        <v>5</v>
      </c>
      <c r="C1619" s="7">
        <f>SUMIF('Truncated Transaction Data'!A1619:A21103,A1619,'Truncated Transaction Data'!C1619:C21103)</f>
        <v>300</v>
      </c>
    </row>
    <row r="1620" spans="1:3" x14ac:dyDescent="0.35">
      <c r="A1620" s="6" t="str">
        <v>HL7016S</v>
      </c>
      <c r="B1620">
        <f>COUNTIF('Truncated Transaction Data'!A1620:A21104,A1620)</f>
        <v>9</v>
      </c>
      <c r="C1620" s="7">
        <f>SUMIF('Truncated Transaction Data'!A1620:A21104,A1620,'Truncated Transaction Data'!C1620:C21104)</f>
        <v>100</v>
      </c>
    </row>
    <row r="1621" spans="1:3" x14ac:dyDescent="0.35">
      <c r="A1621" s="6">
        <v>9539610</v>
      </c>
      <c r="B1621">
        <f>COUNTIF('Truncated Transaction Data'!A1621:A21105,A1621)</f>
        <v>1</v>
      </c>
      <c r="C1621" s="7">
        <f>SUMIF('Truncated Transaction Data'!A1621:A21105,A1621,'Truncated Transaction Data'!C1621:C21105)</f>
        <v>30</v>
      </c>
    </row>
    <row r="1622" spans="1:3" x14ac:dyDescent="0.35">
      <c r="A1622" s="6" t="str">
        <v>2253B</v>
      </c>
      <c r="B1622">
        <f>COUNTIF('Truncated Transaction Data'!A1622:A21106,A1622)</f>
        <v>1</v>
      </c>
      <c r="C1622" s="7">
        <f>SUMIF('Truncated Transaction Data'!A1622:A21106,A1622,'Truncated Transaction Data'!C1622:C21106)</f>
        <v>4</v>
      </c>
    </row>
    <row r="1623" spans="1:3" x14ac:dyDescent="0.35">
      <c r="A1623" s="6">
        <v>9943810</v>
      </c>
      <c r="B1623">
        <f>COUNTIF('Truncated Transaction Data'!A1623:A21107,A1623)</f>
        <v>1</v>
      </c>
      <c r="C1623" s="7">
        <f>SUMIF('Truncated Transaction Data'!A1623:A21107,A1623,'Truncated Transaction Data'!C1623:C21107)</f>
        <v>30</v>
      </c>
    </row>
    <row r="1624" spans="1:3" x14ac:dyDescent="0.35">
      <c r="A1624" s="6" t="str">
        <v>EM81A</v>
      </c>
      <c r="B1624">
        <f>COUNTIF('Truncated Transaction Data'!A1624:A21108,A1624)</f>
        <v>11</v>
      </c>
      <c r="C1624" s="7">
        <f>SUMIF('Truncated Transaction Data'!A1624:A21108,A1624,'Truncated Transaction Data'!C1624:C21108)</f>
        <v>23</v>
      </c>
    </row>
    <row r="1625" spans="1:3" x14ac:dyDescent="0.35">
      <c r="A1625" s="6" t="str">
        <v>EHC231625</v>
      </c>
      <c r="B1625">
        <f>COUNTIF('Truncated Transaction Data'!A1625:A21109,A1625)</f>
        <v>3</v>
      </c>
      <c r="C1625" s="7">
        <f>SUMIF('Truncated Transaction Data'!A1625:A21109,A1625,'Truncated Transaction Data'!C1625:C21109)</f>
        <v>125</v>
      </c>
    </row>
    <row r="1626" spans="1:3" x14ac:dyDescent="0.35">
      <c r="A1626" s="6" t="str">
        <v>PP10025</v>
      </c>
      <c r="B1626">
        <f>COUNTIF('Truncated Transaction Data'!A1626:A21110,A1626)</f>
        <v>3</v>
      </c>
      <c r="C1626" s="7">
        <f>SUMIF('Truncated Transaction Data'!A1626:A21110,A1626,'Truncated Transaction Data'!C1626:C21110)</f>
        <v>100</v>
      </c>
    </row>
    <row r="1627" spans="1:3" x14ac:dyDescent="0.35">
      <c r="A1627" s="6" t="str">
        <v>HPV18</v>
      </c>
      <c r="B1627">
        <f>COUNTIF('Truncated Transaction Data'!A1627:A21111,A1627)</f>
        <v>6</v>
      </c>
      <c r="C1627" s="7">
        <f>SUMIF('Truncated Transaction Data'!A1627:A21111,A1627,'Truncated Transaction Data'!C1627:C21111)</f>
        <v>88</v>
      </c>
    </row>
    <row r="1628" spans="1:3" x14ac:dyDescent="0.35">
      <c r="A1628" s="6" t="str">
        <v>EOS915100</v>
      </c>
      <c r="B1628">
        <f>COUNTIF('Truncated Transaction Data'!A1628:A21112,A1628)</f>
        <v>7</v>
      </c>
      <c r="C1628" s="7">
        <f>SUMIF('Truncated Transaction Data'!A1628:A21112,A1628,'Truncated Transaction Data'!C1628:C21112)</f>
        <v>800</v>
      </c>
    </row>
    <row r="1629" spans="1:3" x14ac:dyDescent="0.35">
      <c r="A1629" s="6" t="str">
        <v>EOS4501000</v>
      </c>
      <c r="B1629">
        <f>COUNTIF('Truncated Transaction Data'!A1629:A21113,A1629)</f>
        <v>3</v>
      </c>
      <c r="C1629" s="7">
        <f>SUMIF('Truncated Transaction Data'!A1629:A21113,A1629,'Truncated Transaction Data'!C1629:C21113)</f>
        <v>3000</v>
      </c>
    </row>
    <row r="1630" spans="1:3" x14ac:dyDescent="0.35">
      <c r="A1630" s="6" t="str">
        <v>RM588100</v>
      </c>
      <c r="B1630">
        <f>COUNTIF('Truncated Transaction Data'!A1630:A21114,A1630)</f>
        <v>3</v>
      </c>
      <c r="C1630" s="7">
        <f>SUMIF('Truncated Transaction Data'!A1630:A21114,A1630,'Truncated Transaction Data'!C1630:C21114)</f>
        <v>500</v>
      </c>
    </row>
    <row r="1631" spans="1:3" x14ac:dyDescent="0.35">
      <c r="A1631" s="6" t="str">
        <v>EOS9051</v>
      </c>
      <c r="B1631">
        <f>COUNTIF('Truncated Transaction Data'!A1631:A21115,A1631)</f>
        <v>3</v>
      </c>
      <c r="C1631" s="7">
        <f>SUMIF('Truncated Transaction Data'!A1631:A21115,A1631,'Truncated Transaction Data'!C1631:C21115)</f>
        <v>300</v>
      </c>
    </row>
    <row r="1632" spans="1:3" x14ac:dyDescent="0.35">
      <c r="A1632" s="6" t="str">
        <v>EHC201K</v>
      </c>
      <c r="B1632">
        <f>COUNTIF('Truncated Transaction Data'!A1632:A21116,A1632)</f>
        <v>4</v>
      </c>
      <c r="C1632" s="7">
        <f>SUMIF('Truncated Transaction Data'!A1632:A21116,A1632,'Truncated Transaction Data'!C1632:C21116)</f>
        <v>6</v>
      </c>
    </row>
    <row r="1633" spans="1:3" x14ac:dyDescent="0.35">
      <c r="A1633" s="6" t="str">
        <v>EHC0217100</v>
      </c>
      <c r="B1633">
        <f>COUNTIF('Truncated Transaction Data'!A1633:A21117,A1633)</f>
        <v>11</v>
      </c>
      <c r="C1633" s="7">
        <f>SUMIF('Truncated Transaction Data'!A1633:A21117,A1633,'Truncated Transaction Data'!C1633:C21117)</f>
        <v>2400</v>
      </c>
    </row>
    <row r="1634" spans="1:3" x14ac:dyDescent="0.35">
      <c r="A1634" s="6" t="str">
        <v>RK1736A</v>
      </c>
      <c r="B1634">
        <f>COUNTIF('Truncated Transaction Data'!A1634:A21118,A1634)</f>
        <v>3</v>
      </c>
      <c r="C1634" s="7">
        <f>SUMIF('Truncated Transaction Data'!A1634:A21118,A1634,'Truncated Transaction Data'!C1634:C21118)</f>
        <v>40</v>
      </c>
    </row>
    <row r="1635" spans="1:3" x14ac:dyDescent="0.35">
      <c r="A1635" s="6" t="str">
        <v>EOS2108100</v>
      </c>
      <c r="B1635">
        <f>COUNTIF('Truncated Transaction Data'!A1635:A21119,A1635)</f>
        <v>10</v>
      </c>
      <c r="C1635" s="7">
        <f>SUMIF('Truncated Transaction Data'!A1635:A21119,A1635,'Truncated Transaction Data'!C1635:C21119)</f>
        <v>2100</v>
      </c>
    </row>
    <row r="1636" spans="1:3" x14ac:dyDescent="0.35">
      <c r="A1636" s="6" t="str">
        <v>57113G</v>
      </c>
      <c r="B1636">
        <f>COUNTIF('Truncated Transaction Data'!A1636:A21120,A1636)</f>
        <v>3</v>
      </c>
      <c r="C1636" s="7">
        <f>SUMIF('Truncated Transaction Data'!A1636:A21120,A1636,'Truncated Transaction Data'!C1636:C21120)</f>
        <v>250</v>
      </c>
    </row>
    <row r="1637" spans="1:3" x14ac:dyDescent="0.35">
      <c r="A1637" s="6" t="str">
        <v>TC3004</v>
      </c>
      <c r="B1637">
        <f>COUNTIF('Truncated Transaction Data'!A1637:A21121,A1637)</f>
        <v>7</v>
      </c>
      <c r="C1637" s="7">
        <f>SUMIF('Truncated Transaction Data'!A1637:A21121,A1637,'Truncated Transaction Data'!C1637:C21121)</f>
        <v>9</v>
      </c>
    </row>
    <row r="1638" spans="1:3" x14ac:dyDescent="0.35">
      <c r="A1638" s="6" t="str">
        <v>258S</v>
      </c>
      <c r="B1638">
        <f>COUNTIF('Truncated Transaction Data'!A1638:A21122,A1638)</f>
        <v>10</v>
      </c>
      <c r="C1638" s="7">
        <f>SUMIF('Truncated Transaction Data'!A1638:A21122,A1638,'Truncated Transaction Data'!C1638:C21122)</f>
        <v>26</v>
      </c>
    </row>
    <row r="1639" spans="1:3" x14ac:dyDescent="0.35">
      <c r="A1639" s="6" t="str">
        <v>EM84A</v>
      </c>
      <c r="B1639">
        <f>COUNTIF('Truncated Transaction Data'!A1639:A21123,A1639)</f>
        <v>2</v>
      </c>
      <c r="C1639" s="7">
        <f>SUMIF('Truncated Transaction Data'!A1639:A21123,A1639,'Truncated Transaction Data'!C1639:C21123)</f>
        <v>3</v>
      </c>
    </row>
    <row r="1640" spans="1:3" x14ac:dyDescent="0.35">
      <c r="A1640" s="6" t="str">
        <v>EM83</v>
      </c>
      <c r="B1640">
        <f>COUNTIF('Truncated Transaction Data'!A1640:A21124,A1640)</f>
        <v>6</v>
      </c>
      <c r="C1640" s="7">
        <f>SUMIF('Truncated Transaction Data'!A1640:A21124,A1640,'Truncated Transaction Data'!C1640:C21124)</f>
        <v>8</v>
      </c>
    </row>
    <row r="1641" spans="1:3" x14ac:dyDescent="0.35">
      <c r="A1641" s="6" t="str">
        <v>PL11B10</v>
      </c>
      <c r="B1641">
        <f>COUNTIF('Truncated Transaction Data'!A1641:A21125,A1641)</f>
        <v>1</v>
      </c>
      <c r="C1641" s="7">
        <f>SUMIF('Truncated Transaction Data'!A1641:A21125,A1641,'Truncated Transaction Data'!C1641:C21125)</f>
        <v>10</v>
      </c>
    </row>
    <row r="1642" spans="1:3" x14ac:dyDescent="0.35">
      <c r="A1642" s="6" t="str">
        <v>EP129R</v>
      </c>
      <c r="B1642">
        <f>COUNTIF('Truncated Transaction Data'!A1642:A21126,A1642)</f>
        <v>3</v>
      </c>
      <c r="C1642" s="7">
        <f>SUMIF('Truncated Transaction Data'!A1642:A21126,A1642,'Truncated Transaction Data'!C1642:C21126)</f>
        <v>3</v>
      </c>
    </row>
    <row r="1643" spans="1:3" x14ac:dyDescent="0.35">
      <c r="A1643" s="6" t="str">
        <v>EP825R</v>
      </c>
      <c r="B1643">
        <f>COUNTIF('Truncated Transaction Data'!A1643:A21127,A1643)</f>
        <v>6</v>
      </c>
      <c r="C1643" s="7">
        <f>SUMIF('Truncated Transaction Data'!A1643:A21127,A1643,'Truncated Transaction Data'!C1643:C21127)</f>
        <v>7</v>
      </c>
    </row>
    <row r="1644" spans="1:3" x14ac:dyDescent="0.35">
      <c r="A1644" s="6" t="str">
        <v>57103S</v>
      </c>
      <c r="B1644">
        <f>COUNTIF('Truncated Transaction Data'!A1644:A21128,A1644)</f>
        <v>5</v>
      </c>
      <c r="C1644" s="7">
        <f>SUMIF('Truncated Transaction Data'!A1644:A21128,A1644,'Truncated Transaction Data'!C1644:C21128)</f>
        <v>44</v>
      </c>
    </row>
    <row r="1645" spans="1:3" x14ac:dyDescent="0.35">
      <c r="A1645" s="6" t="str">
        <v>30557S</v>
      </c>
      <c r="B1645">
        <f>COUNTIF('Truncated Transaction Data'!A1645:A21129,A1645)</f>
        <v>1</v>
      </c>
      <c r="C1645" s="7">
        <f>SUMIF('Truncated Transaction Data'!A1645:A21129,A1645,'Truncated Transaction Data'!C1645:C21129)</f>
        <v>8</v>
      </c>
    </row>
    <row r="1646" spans="1:3" x14ac:dyDescent="0.35">
      <c r="A1646" s="6" t="str">
        <v>30644S</v>
      </c>
      <c r="B1646">
        <f>COUNTIF('Truncated Transaction Data'!A1646:A21130,A1646)</f>
        <v>3</v>
      </c>
      <c r="C1646" s="7">
        <f>SUMIF('Truncated Transaction Data'!A1646:A21130,A1646,'Truncated Transaction Data'!C1646:C21130)</f>
        <v>16</v>
      </c>
    </row>
    <row r="1647" spans="1:3" x14ac:dyDescent="0.35">
      <c r="A1647" s="6" t="str">
        <v>30655S</v>
      </c>
      <c r="B1647">
        <f>COUNTIF('Truncated Transaction Data'!A1647:A21131,A1647)</f>
        <v>3</v>
      </c>
      <c r="C1647" s="7">
        <f>SUMIF('Truncated Transaction Data'!A1647:A21131,A1647,'Truncated Transaction Data'!C1647:C21131)</f>
        <v>24</v>
      </c>
    </row>
    <row r="1648" spans="1:3" x14ac:dyDescent="0.35">
      <c r="A1648" s="6" t="str">
        <v>30681S</v>
      </c>
      <c r="B1648">
        <f>COUNTIF('Truncated Transaction Data'!A1648:A21132,A1648)</f>
        <v>3</v>
      </c>
      <c r="C1648" s="7">
        <f>SUMIF('Truncated Transaction Data'!A1648:A21132,A1648,'Truncated Transaction Data'!C1648:C21132)</f>
        <v>24</v>
      </c>
    </row>
    <row r="1649" spans="1:3" x14ac:dyDescent="0.35">
      <c r="A1649" s="6" t="str">
        <v>EHC766R</v>
      </c>
      <c r="B1649">
        <f>COUNTIF('Truncated Transaction Data'!A1649:A21133,A1649)</f>
        <v>14</v>
      </c>
      <c r="C1649" s="7">
        <f>SUMIF('Truncated Transaction Data'!A1649:A21133,A1649,'Truncated Transaction Data'!C1649:C21133)</f>
        <v>21</v>
      </c>
    </row>
    <row r="1650" spans="1:3" x14ac:dyDescent="0.35">
      <c r="A1650" s="6" t="str">
        <v>RK542L</v>
      </c>
      <c r="B1650">
        <f>COUNTIF('Truncated Transaction Data'!A1650:A21134,A1650)</f>
        <v>5</v>
      </c>
      <c r="C1650" s="7">
        <f>SUMIF('Truncated Transaction Data'!A1650:A21134,A1650,'Truncated Transaction Data'!C1650:C21134)</f>
        <v>38</v>
      </c>
    </row>
    <row r="1651" spans="1:3" x14ac:dyDescent="0.35">
      <c r="A1651" s="6" t="str">
        <v>RK511</v>
      </c>
      <c r="B1651">
        <f>COUNTIF('Truncated Transaction Data'!A1651:A21135,A1651)</f>
        <v>6</v>
      </c>
      <c r="C1651" s="7">
        <f>SUMIF('Truncated Transaction Data'!A1651:A21135,A1651,'Truncated Transaction Data'!C1651:C21135)</f>
        <v>98</v>
      </c>
    </row>
    <row r="1652" spans="1:3" x14ac:dyDescent="0.35">
      <c r="A1652" s="6" t="str">
        <v>RV1680S</v>
      </c>
      <c r="B1652">
        <f>COUNTIF('Truncated Transaction Data'!A1652:A21136,A1652)</f>
        <v>28</v>
      </c>
      <c r="C1652" s="7">
        <f>SUMIF('Truncated Transaction Data'!A1652:A21136,A1652,'Truncated Transaction Data'!C1652:C21136)</f>
        <v>684</v>
      </c>
    </row>
    <row r="1653" spans="1:3" x14ac:dyDescent="0.35">
      <c r="A1653" s="6" t="str">
        <v>RV692S</v>
      </c>
      <c r="B1653">
        <f>COUNTIF('Truncated Transaction Data'!A1653:A21137,A1653)</f>
        <v>7</v>
      </c>
      <c r="C1653" s="7">
        <f>SUMIF('Truncated Transaction Data'!A1653:A21137,A1653,'Truncated Transaction Data'!C1653:C21137)</f>
        <v>144</v>
      </c>
    </row>
    <row r="1654" spans="1:3" x14ac:dyDescent="0.35">
      <c r="A1654" s="6" t="str">
        <v>35042S</v>
      </c>
      <c r="B1654">
        <f>COUNTIF('Truncated Transaction Data'!A1654:A21138,A1654)</f>
        <v>8</v>
      </c>
      <c r="C1654" s="7">
        <f>SUMIF('Truncated Transaction Data'!A1654:A21138,A1654,'Truncated Transaction Data'!C1654:C21138)</f>
        <v>68</v>
      </c>
    </row>
    <row r="1655" spans="1:3" x14ac:dyDescent="0.35">
      <c r="A1655" s="6" t="str">
        <v>ICE410756</v>
      </c>
      <c r="B1655">
        <f>COUNTIF('Truncated Transaction Data'!A1655:A21139,A1655)</f>
        <v>4</v>
      </c>
      <c r="C1655" s="7">
        <f>SUMIF('Truncated Transaction Data'!A1655:A21139,A1655,'Truncated Transaction Data'!C1655:C21139)</f>
        <v>10</v>
      </c>
    </row>
    <row r="1656" spans="1:3" x14ac:dyDescent="0.35">
      <c r="A1656" s="6" t="str">
        <v>E1099B</v>
      </c>
      <c r="B1656">
        <f>COUNTIF('Truncated Transaction Data'!A1656:A21140,A1656)</f>
        <v>3</v>
      </c>
      <c r="C1656" s="7">
        <f>SUMIF('Truncated Transaction Data'!A1656:A21140,A1656,'Truncated Transaction Data'!C1656:C21140)</f>
        <v>10</v>
      </c>
    </row>
    <row r="1657" spans="1:3" x14ac:dyDescent="0.35">
      <c r="A1657" s="6" t="str">
        <v>E1643B</v>
      </c>
      <c r="B1657">
        <f>COUNTIF('Truncated Transaction Data'!A1657:A21141,A1657)</f>
        <v>13</v>
      </c>
      <c r="C1657" s="7">
        <f>SUMIF('Truncated Transaction Data'!A1657:A21141,A1657,'Truncated Transaction Data'!C1657:C21141)</f>
        <v>96</v>
      </c>
    </row>
    <row r="1658" spans="1:3" x14ac:dyDescent="0.35">
      <c r="A1658" s="6" t="str">
        <v>I1042B</v>
      </c>
      <c r="B1658">
        <f>COUNTIF('Truncated Transaction Data'!A1658:A21142,A1658)</f>
        <v>3</v>
      </c>
      <c r="C1658" s="7">
        <f>SUMIF('Truncated Transaction Data'!A1658:A21142,A1658,'Truncated Transaction Data'!C1658:C21142)</f>
        <v>12</v>
      </c>
    </row>
    <row r="1659" spans="1:3" x14ac:dyDescent="0.35">
      <c r="A1659" s="6" t="str">
        <v>E1105B</v>
      </c>
      <c r="B1659">
        <f>COUNTIF('Truncated Transaction Data'!A1659:A21143,A1659)</f>
        <v>4</v>
      </c>
      <c r="C1659" s="7">
        <f>SUMIF('Truncated Transaction Data'!A1659:A21143,A1659,'Truncated Transaction Data'!C1659:C21143)</f>
        <v>8</v>
      </c>
    </row>
    <row r="1660" spans="1:3" x14ac:dyDescent="0.35">
      <c r="A1660" s="6" t="str">
        <v>I1790B</v>
      </c>
      <c r="B1660">
        <f>COUNTIF('Truncated Transaction Data'!A1660:A21144,A1660)</f>
        <v>1</v>
      </c>
      <c r="C1660" s="7">
        <f>SUMIF('Truncated Transaction Data'!A1660:A21144,A1660,'Truncated Transaction Data'!C1660:C21144)</f>
        <v>2</v>
      </c>
    </row>
    <row r="1661" spans="1:3" x14ac:dyDescent="0.35">
      <c r="A1661" s="6" t="str">
        <v>I5018B</v>
      </c>
      <c r="B1661">
        <f>COUNTIF('Truncated Transaction Data'!A1661:A21145,A1661)</f>
        <v>1</v>
      </c>
      <c r="C1661" s="7">
        <f>SUMIF('Truncated Transaction Data'!A1661:A21145,A1661,'Truncated Transaction Data'!C1661:C21145)</f>
        <v>4</v>
      </c>
    </row>
    <row r="1662" spans="1:3" x14ac:dyDescent="0.35">
      <c r="A1662" s="6" t="str">
        <v>I1644B</v>
      </c>
      <c r="B1662">
        <f>COUNTIF('Truncated Transaction Data'!A1662:A21146,A1662)</f>
        <v>11</v>
      </c>
      <c r="C1662" s="7">
        <f>SUMIF('Truncated Transaction Data'!A1662:A21146,A1662,'Truncated Transaction Data'!C1662:C21146)</f>
        <v>62</v>
      </c>
    </row>
    <row r="1663" spans="1:3" x14ac:dyDescent="0.35">
      <c r="A1663" s="6" t="str">
        <v>E1585B</v>
      </c>
      <c r="B1663">
        <f>COUNTIF('Truncated Transaction Data'!A1663:A21147,A1663)</f>
        <v>3</v>
      </c>
      <c r="C1663" s="7">
        <f>SUMIF('Truncated Transaction Data'!A1663:A21147,A1663,'Truncated Transaction Data'!C1663:C21147)</f>
        <v>10</v>
      </c>
    </row>
    <row r="1664" spans="1:3" x14ac:dyDescent="0.35">
      <c r="A1664" s="6" t="str">
        <v>I5104B</v>
      </c>
      <c r="B1664">
        <f>COUNTIF('Truncated Transaction Data'!A1664:A21148,A1664)</f>
        <v>5</v>
      </c>
      <c r="C1664" s="7">
        <f>SUMIF('Truncated Transaction Data'!A1664:A21148,A1664,'Truncated Transaction Data'!C1664:C21148)</f>
        <v>36</v>
      </c>
    </row>
    <row r="1665" spans="1:3" x14ac:dyDescent="0.35">
      <c r="A1665" s="6" t="str">
        <v>I1734B</v>
      </c>
      <c r="B1665">
        <f>COUNTIF('Truncated Transaction Data'!A1665:A21149,A1665)</f>
        <v>4</v>
      </c>
      <c r="C1665" s="7">
        <f>SUMIF('Truncated Transaction Data'!A1665:A21149,A1665,'Truncated Transaction Data'!C1665:C21149)</f>
        <v>16</v>
      </c>
    </row>
    <row r="1666" spans="1:3" x14ac:dyDescent="0.35">
      <c r="A1666" s="6" t="str">
        <v>E1589B</v>
      </c>
      <c r="B1666">
        <f>COUNTIF('Truncated Transaction Data'!A1666:A21150,A1666)</f>
        <v>3</v>
      </c>
      <c r="C1666" s="7">
        <f>SUMIF('Truncated Transaction Data'!A1666:A21150,A1666,'Truncated Transaction Data'!C1666:C21150)</f>
        <v>10</v>
      </c>
    </row>
    <row r="1667" spans="1:3" x14ac:dyDescent="0.35">
      <c r="A1667" s="6" t="str">
        <v>E3439B</v>
      </c>
      <c r="B1667">
        <f>COUNTIF('Truncated Transaction Data'!A1667:A21151,A1667)</f>
        <v>6</v>
      </c>
      <c r="C1667" s="7">
        <f>SUMIF('Truncated Transaction Data'!A1667:A21151,A1667,'Truncated Transaction Data'!C1667:C21151)</f>
        <v>26</v>
      </c>
    </row>
    <row r="1668" spans="1:3" x14ac:dyDescent="0.35">
      <c r="A1668" s="6" t="str">
        <v>E1819B</v>
      </c>
      <c r="B1668">
        <f>COUNTIF('Truncated Transaction Data'!A1668:A21152,A1668)</f>
        <v>2</v>
      </c>
      <c r="C1668" s="7">
        <f>SUMIF('Truncated Transaction Data'!A1668:A21152,A1668,'Truncated Transaction Data'!C1668:C21152)</f>
        <v>10</v>
      </c>
    </row>
    <row r="1669" spans="1:3" x14ac:dyDescent="0.35">
      <c r="A1669" s="6" t="str">
        <v>SS3112</v>
      </c>
      <c r="B1669">
        <f>COUNTIF('Truncated Transaction Data'!A1669:A21153,A1669)</f>
        <v>5</v>
      </c>
      <c r="C1669" s="7">
        <f>SUMIF('Truncated Transaction Data'!A1669:A21153,A1669,'Truncated Transaction Data'!C1669:C21153)</f>
        <v>11</v>
      </c>
    </row>
    <row r="1670" spans="1:3" x14ac:dyDescent="0.35">
      <c r="A1670" s="6" t="str">
        <v>01375EA2</v>
      </c>
      <c r="B1670">
        <f>COUNTIF('Truncated Transaction Data'!A1670:A21154,A1670)</f>
        <v>2</v>
      </c>
      <c r="C1670" s="7">
        <f>SUMIF('Truncated Transaction Data'!A1670:A21154,A1670,'Truncated Transaction Data'!C1670:C21154)</f>
        <v>4</v>
      </c>
    </row>
    <row r="1671" spans="1:3" x14ac:dyDescent="0.35">
      <c r="A1671" s="6" t="str">
        <v>01336SEA2</v>
      </c>
      <c r="B1671">
        <f>COUNTIF('Truncated Transaction Data'!A1671:A21155,A1671)</f>
        <v>2</v>
      </c>
      <c r="C1671" s="7">
        <f>SUMIF('Truncated Transaction Data'!A1671:A21155,A1671,'Truncated Transaction Data'!C1671:C21155)</f>
        <v>12</v>
      </c>
    </row>
    <row r="1672" spans="1:3" x14ac:dyDescent="0.35">
      <c r="A1672" s="6" t="str">
        <v>01423EA2</v>
      </c>
      <c r="B1672">
        <f>COUNTIF('Truncated Transaction Data'!A1672:A21156,A1672)</f>
        <v>7</v>
      </c>
      <c r="C1672" s="7">
        <f>SUMIF('Truncated Transaction Data'!A1672:A21156,A1672,'Truncated Transaction Data'!C1672:C21156)</f>
        <v>24</v>
      </c>
    </row>
    <row r="1673" spans="1:3" x14ac:dyDescent="0.35">
      <c r="A1673" s="6" t="str">
        <v>01422SEA2</v>
      </c>
      <c r="B1673">
        <f>COUNTIF('Truncated Transaction Data'!A1673:A21157,A1673)</f>
        <v>6</v>
      </c>
      <c r="C1673" s="7">
        <f>SUMIF('Truncated Transaction Data'!A1673:A21157,A1673,'Truncated Transaction Data'!C1673:C21157)</f>
        <v>24</v>
      </c>
    </row>
    <row r="1674" spans="1:3" x14ac:dyDescent="0.35">
      <c r="A1674" s="6" t="str">
        <v>01586EA2</v>
      </c>
      <c r="B1674">
        <f>COUNTIF('Truncated Transaction Data'!A1674:A21158,A1674)</f>
        <v>7</v>
      </c>
      <c r="C1674" s="7">
        <f>SUMIF('Truncated Transaction Data'!A1674:A21158,A1674,'Truncated Transaction Data'!C1674:C21158)</f>
        <v>32</v>
      </c>
    </row>
    <row r="1675" spans="1:3" x14ac:dyDescent="0.35">
      <c r="A1675" s="6" t="str">
        <v>PR608S</v>
      </c>
      <c r="B1675">
        <f>COUNTIF('Truncated Transaction Data'!A1675:A21159,A1675)</f>
        <v>10</v>
      </c>
      <c r="C1675" s="7">
        <f>SUMIF('Truncated Transaction Data'!A1675:A21159,A1675,'Truncated Transaction Data'!C1675:C21159)</f>
        <v>212</v>
      </c>
    </row>
    <row r="1676" spans="1:3" x14ac:dyDescent="0.35">
      <c r="A1676" s="6" t="str">
        <v>PR462S</v>
      </c>
      <c r="B1676">
        <f>COUNTIF('Truncated Transaction Data'!A1676:A21160,A1676)</f>
        <v>8</v>
      </c>
      <c r="C1676" s="7">
        <f>SUMIF('Truncated Transaction Data'!A1676:A21160,A1676,'Truncated Transaction Data'!C1676:C21160)</f>
        <v>132</v>
      </c>
    </row>
    <row r="1677" spans="1:3" x14ac:dyDescent="0.35">
      <c r="A1677" s="6" t="str">
        <v>EHC555200</v>
      </c>
      <c r="B1677">
        <f>COUNTIF('Truncated Transaction Data'!A1677:A21161,A1677)</f>
        <v>6</v>
      </c>
      <c r="C1677" s="7">
        <f>SUMIF('Truncated Transaction Data'!A1677:A21161,A1677,'Truncated Transaction Data'!C1677:C21161)</f>
        <v>2400</v>
      </c>
    </row>
    <row r="1678" spans="1:3" x14ac:dyDescent="0.35">
      <c r="A1678" s="6" t="str">
        <v>E936P</v>
      </c>
      <c r="B1678">
        <f>COUNTIF('Truncated Transaction Data'!A1678:A21162,A1678)</f>
        <v>5</v>
      </c>
      <c r="C1678" s="7">
        <f>SUMIF('Truncated Transaction Data'!A1678:A21162,A1678,'Truncated Transaction Data'!C1678:C21162)</f>
        <v>7</v>
      </c>
    </row>
    <row r="1679" spans="1:3" x14ac:dyDescent="0.35">
      <c r="A1679" s="6" t="str">
        <v>000000005536</v>
      </c>
      <c r="B1679">
        <f>COUNTIF('Truncated Transaction Data'!A1679:A21163,A1679)</f>
        <v>3</v>
      </c>
      <c r="C1679" s="7">
        <f>SUMIF('Truncated Transaction Data'!A1679:A21163,A1679,'Truncated Transaction Data'!C1679:C21163)</f>
        <v>3</v>
      </c>
    </row>
    <row r="1680" spans="1:3" x14ac:dyDescent="0.35">
      <c r="A1680" s="6" t="str">
        <v>E1071P</v>
      </c>
      <c r="B1680">
        <f>COUNTIF('Truncated Transaction Data'!A1680:A21164,A1680)</f>
        <v>4</v>
      </c>
      <c r="C1680" s="7">
        <f>SUMIF('Truncated Transaction Data'!A1680:A21164,A1680,'Truncated Transaction Data'!C1680:C21164)</f>
        <v>21</v>
      </c>
    </row>
    <row r="1681" spans="1:3" x14ac:dyDescent="0.35">
      <c r="A1681" s="6" t="str">
        <v>ES387L</v>
      </c>
      <c r="B1681">
        <f>COUNTIF('Truncated Transaction Data'!A1681:A21165,A1681)</f>
        <v>5</v>
      </c>
      <c r="C1681" s="7">
        <f>SUMIF('Truncated Transaction Data'!A1681:A21165,A1681,'Truncated Transaction Data'!C1681:C21165)</f>
        <v>75</v>
      </c>
    </row>
    <row r="1682" spans="1:3" x14ac:dyDescent="0.35">
      <c r="A1682" s="6" t="str">
        <v>1K8194T</v>
      </c>
      <c r="B1682">
        <f>COUNTIF('Truncated Transaction Data'!A1682:A21166,A1682)</f>
        <v>2</v>
      </c>
      <c r="C1682" s="7">
        <f>SUMIF('Truncated Transaction Data'!A1682:A21166,A1682,'Truncated Transaction Data'!C1682:C21166)</f>
        <v>20</v>
      </c>
    </row>
    <row r="1683" spans="1:3" x14ac:dyDescent="0.35">
      <c r="A1683" s="6" t="str">
        <v>6K8657</v>
      </c>
      <c r="B1683">
        <f>COUNTIF('Truncated Transaction Data'!A1683:A21167,A1683)</f>
        <v>3</v>
      </c>
      <c r="C1683" s="7">
        <f>SUMIF('Truncated Transaction Data'!A1683:A21167,A1683,'Truncated Transaction Data'!C1683:C21167)</f>
        <v>10</v>
      </c>
    </row>
    <row r="1684" spans="1:3" x14ac:dyDescent="0.35">
      <c r="A1684" s="6" t="str">
        <v>PR15770S</v>
      </c>
      <c r="B1684">
        <f>COUNTIF('Truncated Transaction Data'!A1684:A21168,A1684)</f>
        <v>1</v>
      </c>
      <c r="C1684" s="7">
        <f>SUMIF('Truncated Transaction Data'!A1684:A21168,A1684,'Truncated Transaction Data'!C1684:C21168)</f>
        <v>16</v>
      </c>
    </row>
    <row r="1685" spans="1:3" x14ac:dyDescent="0.35">
      <c r="A1685" s="6" t="str">
        <v>PL1425</v>
      </c>
      <c r="B1685">
        <f>COUNTIF('Truncated Transaction Data'!A1685:A21169,A1685)</f>
        <v>3</v>
      </c>
      <c r="C1685" s="7">
        <f>SUMIF('Truncated Transaction Data'!A1685:A21169,A1685,'Truncated Transaction Data'!C1685:C21169)</f>
        <v>100</v>
      </c>
    </row>
    <row r="1686" spans="1:3" x14ac:dyDescent="0.35">
      <c r="A1686" s="6" t="str">
        <v>PLC20325</v>
      </c>
      <c r="B1686">
        <f>COUNTIF('Truncated Transaction Data'!A1686:A21170,A1686)</f>
        <v>3</v>
      </c>
      <c r="C1686" s="7">
        <f>SUMIF('Truncated Transaction Data'!A1686:A21170,A1686,'Truncated Transaction Data'!C1686:C21170)</f>
        <v>100</v>
      </c>
    </row>
    <row r="1687" spans="1:3" x14ac:dyDescent="0.35">
      <c r="A1687" s="6" t="str">
        <v>EP256BR</v>
      </c>
      <c r="B1687">
        <f>COUNTIF('Truncated Transaction Data'!A1687:A21171,A1687)</f>
        <v>4</v>
      </c>
      <c r="C1687" s="7">
        <f>SUMIF('Truncated Transaction Data'!A1687:A21171,A1687,'Truncated Transaction Data'!C1687:C21171)</f>
        <v>7</v>
      </c>
    </row>
    <row r="1688" spans="1:3" x14ac:dyDescent="0.35">
      <c r="A1688" s="6" t="str">
        <v>7K8131</v>
      </c>
      <c r="B1688">
        <f>COUNTIF('Truncated Transaction Data'!A1688:A21172,A1688)</f>
        <v>3</v>
      </c>
      <c r="C1688" s="7">
        <f>SUMIF('Truncated Transaction Data'!A1688:A21172,A1688,'Truncated Transaction Data'!C1688:C21172)</f>
        <v>12</v>
      </c>
    </row>
    <row r="1689" spans="1:3" x14ac:dyDescent="0.35">
      <c r="A1689" s="6" t="str">
        <v>ES713</v>
      </c>
      <c r="B1689">
        <f>COUNTIF('Truncated Transaction Data'!A1689:A21173,A1689)</f>
        <v>1</v>
      </c>
      <c r="C1689" s="7">
        <f>SUMIF('Truncated Transaction Data'!A1689:A21173,A1689,'Truncated Transaction Data'!C1689:C21173)</f>
        <v>4</v>
      </c>
    </row>
    <row r="1690" spans="1:3" x14ac:dyDescent="0.35">
      <c r="A1690" s="6" t="str">
        <v>000000008318</v>
      </c>
      <c r="B1690">
        <f>COUNTIF('Truncated Transaction Data'!A1690:A21174,A1690)</f>
        <v>6</v>
      </c>
      <c r="C1690" s="7">
        <f>SUMIF('Truncated Transaction Data'!A1690:A21174,A1690,'Truncated Transaction Data'!C1690:C21174)</f>
        <v>16</v>
      </c>
    </row>
    <row r="1691" spans="1:3" x14ac:dyDescent="0.35">
      <c r="A1691" s="6" t="str">
        <v>E1255P</v>
      </c>
      <c r="B1691">
        <f>COUNTIF('Truncated Transaction Data'!A1691:A21175,A1691)</f>
        <v>3</v>
      </c>
      <c r="C1691" s="7">
        <f>SUMIF('Truncated Transaction Data'!A1691:A21175,A1691,'Truncated Transaction Data'!C1691:C21175)</f>
        <v>9</v>
      </c>
    </row>
    <row r="1692" spans="1:3" x14ac:dyDescent="0.35">
      <c r="A1692" s="6" t="str">
        <v>E1133P</v>
      </c>
      <c r="B1692">
        <f>COUNTIF('Truncated Transaction Data'!A1692:A21176,A1692)</f>
        <v>2</v>
      </c>
      <c r="C1692" s="7">
        <f>SUMIF('Truncated Transaction Data'!A1692:A21176,A1692,'Truncated Transaction Data'!C1692:C21176)</f>
        <v>3</v>
      </c>
    </row>
    <row r="1693" spans="1:3" x14ac:dyDescent="0.35">
      <c r="A1693" s="6" t="str">
        <v>E1175P</v>
      </c>
      <c r="B1693">
        <f>COUNTIF('Truncated Transaction Data'!A1693:A21177,A1693)</f>
        <v>2</v>
      </c>
      <c r="C1693" s="7">
        <f>SUMIF('Truncated Transaction Data'!A1693:A21177,A1693,'Truncated Transaction Data'!C1693:C21177)</f>
        <v>5</v>
      </c>
    </row>
    <row r="1694" spans="1:3" x14ac:dyDescent="0.35">
      <c r="A1694" s="6" t="str">
        <v>E1066P</v>
      </c>
      <c r="B1694">
        <f>COUNTIF('Truncated Transaction Data'!A1694:A21178,A1694)</f>
        <v>1</v>
      </c>
      <c r="C1694" s="7">
        <f>SUMIF('Truncated Transaction Data'!A1694:A21178,A1694,'Truncated Transaction Data'!C1694:C21178)</f>
        <v>1</v>
      </c>
    </row>
    <row r="1695" spans="1:3" x14ac:dyDescent="0.35">
      <c r="A1695" s="6" t="str">
        <v>E1055P</v>
      </c>
      <c r="B1695">
        <f>COUNTIF('Truncated Transaction Data'!A1695:A21179,A1695)</f>
        <v>13</v>
      </c>
      <c r="C1695" s="7">
        <f>SUMIF('Truncated Transaction Data'!A1695:A21179,A1695,'Truncated Transaction Data'!C1695:C21179)</f>
        <v>18</v>
      </c>
    </row>
    <row r="1696" spans="1:3" x14ac:dyDescent="0.35">
      <c r="A1696" s="6" t="str">
        <v>E1150P</v>
      </c>
      <c r="B1696">
        <f>COUNTIF('Truncated Transaction Data'!A1696:A21180,A1696)</f>
        <v>4</v>
      </c>
      <c r="C1696" s="7">
        <f>SUMIF('Truncated Transaction Data'!A1696:A21180,A1696,'Truncated Transaction Data'!C1696:C21180)</f>
        <v>6</v>
      </c>
    </row>
    <row r="1697" spans="1:3" x14ac:dyDescent="0.35">
      <c r="A1697" s="6" t="str">
        <v>PR281A</v>
      </c>
      <c r="B1697">
        <f>COUNTIF('Truncated Transaction Data'!A1697:A21181,A1697)</f>
        <v>7</v>
      </c>
      <c r="C1697" s="7">
        <f>SUMIF('Truncated Transaction Data'!A1697:A21181,A1697,'Truncated Transaction Data'!C1697:C21181)</f>
        <v>700</v>
      </c>
    </row>
    <row r="1698" spans="1:3" x14ac:dyDescent="0.35">
      <c r="A1698" s="6" t="str">
        <v>PR433</v>
      </c>
      <c r="B1698">
        <f>COUNTIF('Truncated Transaction Data'!A1698:A21182,A1698)</f>
        <v>16</v>
      </c>
      <c r="C1698" s="7">
        <f>SUMIF('Truncated Transaction Data'!A1698:A21182,A1698,'Truncated Transaction Data'!C1698:C21182)</f>
        <v>27200</v>
      </c>
    </row>
    <row r="1699" spans="1:3" x14ac:dyDescent="0.35">
      <c r="A1699" s="6" t="str">
        <v>PR309</v>
      </c>
      <c r="B1699">
        <f>COUNTIF('Truncated Transaction Data'!A1699:A21183,A1699)</f>
        <v>6</v>
      </c>
      <c r="C1699" s="7">
        <f>SUMIF('Truncated Transaction Data'!A1699:A21183,A1699,'Truncated Transaction Data'!C1699:C21183)</f>
        <v>1500</v>
      </c>
    </row>
    <row r="1700" spans="1:3" x14ac:dyDescent="0.35">
      <c r="A1700" s="6" t="str">
        <v>PR458</v>
      </c>
      <c r="B1700">
        <f>COUNTIF('Truncated Transaction Data'!A1700:A21184,A1700)</f>
        <v>14</v>
      </c>
      <c r="C1700" s="7">
        <f>SUMIF('Truncated Transaction Data'!A1700:A21184,A1700,'Truncated Transaction Data'!C1700:C21184)</f>
        <v>5000</v>
      </c>
    </row>
    <row r="1701" spans="1:3" x14ac:dyDescent="0.35">
      <c r="A1701" s="6" t="str">
        <v>PR459</v>
      </c>
      <c r="B1701">
        <f>COUNTIF('Truncated Transaction Data'!A1701:A21185,A1701)</f>
        <v>6</v>
      </c>
      <c r="C1701" s="7">
        <f>SUMIF('Truncated Transaction Data'!A1701:A21185,A1701,'Truncated Transaction Data'!C1701:C21185)</f>
        <v>700</v>
      </c>
    </row>
    <row r="1702" spans="1:3" x14ac:dyDescent="0.35">
      <c r="A1702" s="6" t="str">
        <v>HL2102S</v>
      </c>
      <c r="B1702">
        <f>COUNTIF('Truncated Transaction Data'!A1702:A21186,A1702)</f>
        <v>2</v>
      </c>
      <c r="C1702" s="7">
        <f>SUMIF('Truncated Transaction Data'!A1702:A21186,A1702,'Truncated Transaction Data'!C1702:C21186)</f>
        <v>16</v>
      </c>
    </row>
    <row r="1703" spans="1:3" x14ac:dyDescent="0.35">
      <c r="A1703" s="6" t="str">
        <v>I5292M</v>
      </c>
      <c r="B1703">
        <f>COUNTIF('Truncated Transaction Data'!A1703:A21187,A1703)</f>
        <v>2</v>
      </c>
      <c r="C1703" s="7">
        <f>SUMIF('Truncated Transaction Data'!A1703:A21187,A1703,'Truncated Transaction Data'!C1703:C21187)</f>
        <v>150</v>
      </c>
    </row>
    <row r="1704" spans="1:3" x14ac:dyDescent="0.35">
      <c r="A1704" s="6" t="str">
        <v>E5289M</v>
      </c>
      <c r="B1704">
        <f>COUNTIF('Truncated Transaction Data'!A1704:A21188,A1704)</f>
        <v>5</v>
      </c>
      <c r="C1704" s="7">
        <f>SUMIF('Truncated Transaction Data'!A1704:A21188,A1704,'Truncated Transaction Data'!C1704:C21188)</f>
        <v>250</v>
      </c>
    </row>
    <row r="1705" spans="1:3" x14ac:dyDescent="0.35">
      <c r="A1705" s="6" t="str">
        <v>PLC18100</v>
      </c>
      <c r="B1705">
        <f>COUNTIF('Truncated Transaction Data'!A1705:A21189,A1705)</f>
        <v>7</v>
      </c>
      <c r="C1705" s="7">
        <f>SUMIF('Truncated Transaction Data'!A1705:A21189,A1705,'Truncated Transaction Data'!C1705:C21189)</f>
        <v>1000</v>
      </c>
    </row>
    <row r="1706" spans="1:3" x14ac:dyDescent="0.35">
      <c r="A1706" s="6" t="str">
        <v>RM1793100</v>
      </c>
      <c r="B1706">
        <f>COUNTIF('Truncated Transaction Data'!A1706:A21190,A1706)</f>
        <v>9</v>
      </c>
      <c r="C1706" s="7">
        <f>SUMIF('Truncated Transaction Data'!A1706:A21190,A1706,'Truncated Transaction Data'!C1706:C21190)</f>
        <v>1100</v>
      </c>
    </row>
    <row r="1707" spans="1:3" x14ac:dyDescent="0.35">
      <c r="A1707" s="6" t="str">
        <v>HPV31</v>
      </c>
      <c r="B1707">
        <f>COUNTIF('Truncated Transaction Data'!A1707:A21191,A1707)</f>
        <v>1</v>
      </c>
      <c r="C1707" s="7">
        <f>SUMIF('Truncated Transaction Data'!A1707:A21191,A1707,'Truncated Transaction Data'!C1707:C21191)</f>
        <v>8</v>
      </c>
    </row>
    <row r="1708" spans="1:3" x14ac:dyDescent="0.35">
      <c r="A1708" s="6" t="str">
        <v>PR12B</v>
      </c>
      <c r="B1708">
        <f>COUNTIF('Truncated Transaction Data'!A1708:A21192,A1708)</f>
        <v>1</v>
      </c>
      <c r="C1708" s="7">
        <f>SUMIF('Truncated Transaction Data'!A1708:A21192,A1708,'Truncated Transaction Data'!C1708:C21192)</f>
        <v>100</v>
      </c>
    </row>
    <row r="1709" spans="1:3" x14ac:dyDescent="0.35">
      <c r="A1709" s="6" t="str">
        <v>3K6247T</v>
      </c>
      <c r="B1709">
        <f>COUNTIF('Truncated Transaction Data'!A1709:A21193,A1709)</f>
        <v>1</v>
      </c>
      <c r="C1709" s="7">
        <f>SUMIF('Truncated Transaction Data'!A1709:A21193,A1709,'Truncated Transaction Data'!C1709:C21193)</f>
        <v>10</v>
      </c>
    </row>
    <row r="1710" spans="1:3" x14ac:dyDescent="0.35">
      <c r="A1710" s="6" t="str">
        <v>EM37</v>
      </c>
      <c r="B1710">
        <f>COUNTIF('Truncated Transaction Data'!A1710:A21194,A1710)</f>
        <v>5</v>
      </c>
      <c r="C1710" s="7">
        <f>SUMIF('Truncated Transaction Data'!A1710:A21194,A1710,'Truncated Transaction Data'!C1710:C21194)</f>
        <v>9</v>
      </c>
    </row>
    <row r="1711" spans="1:3" x14ac:dyDescent="0.35">
      <c r="A1711" s="6" t="str">
        <v>EM57HV</v>
      </c>
      <c r="B1711">
        <f>COUNTIF('Truncated Transaction Data'!A1711:A21195,A1711)</f>
        <v>2</v>
      </c>
      <c r="C1711" s="7">
        <f>SUMIF('Truncated Transaction Data'!A1711:A21195,A1711,'Truncated Transaction Data'!C1711:C21195)</f>
        <v>3</v>
      </c>
    </row>
    <row r="1712" spans="1:3" x14ac:dyDescent="0.35">
      <c r="A1712" s="6" t="str">
        <v>E554S</v>
      </c>
      <c r="B1712">
        <f>COUNTIF('Truncated Transaction Data'!A1712:A21196,A1712)</f>
        <v>2</v>
      </c>
      <c r="C1712" s="7">
        <f>SUMIF('Truncated Transaction Data'!A1712:A21196,A1712,'Truncated Transaction Data'!C1712:C21196)</f>
        <v>2</v>
      </c>
    </row>
    <row r="1713" spans="1:3" x14ac:dyDescent="0.35">
      <c r="A1713" s="6" t="str">
        <v>RM88204</v>
      </c>
      <c r="B1713">
        <f>COUNTIF('Truncated Transaction Data'!A1713:A21197,A1713)</f>
        <v>2</v>
      </c>
      <c r="C1713" s="7">
        <f>SUMIF('Truncated Transaction Data'!A1713:A21197,A1713,'Truncated Transaction Data'!C1713:C21197)</f>
        <v>8</v>
      </c>
    </row>
    <row r="1714" spans="1:3" x14ac:dyDescent="0.35">
      <c r="A1714" s="6" t="str">
        <v>S1007</v>
      </c>
      <c r="B1714">
        <f>COUNTIF('Truncated Transaction Data'!A1714:A21198,A1714)</f>
        <v>4</v>
      </c>
      <c r="C1714" s="7">
        <f>SUMIF('Truncated Transaction Data'!A1714:A21198,A1714,'Truncated Transaction Data'!C1714:C21198)</f>
        <v>8</v>
      </c>
    </row>
    <row r="1715" spans="1:3" x14ac:dyDescent="0.35">
      <c r="A1715" s="6" t="str">
        <v>S1008</v>
      </c>
      <c r="B1715">
        <f>COUNTIF('Truncated Transaction Data'!A1715:A21199,A1715)</f>
        <v>5</v>
      </c>
      <c r="C1715" s="7">
        <f>SUMIF('Truncated Transaction Data'!A1715:A21199,A1715,'Truncated Transaction Data'!C1715:C21199)</f>
        <v>9</v>
      </c>
    </row>
    <row r="1716" spans="1:3" x14ac:dyDescent="0.35">
      <c r="A1716" s="6" t="str">
        <v>PR354S</v>
      </c>
      <c r="B1716">
        <f>COUNTIF('Truncated Transaction Data'!A1716:A21200,A1716)</f>
        <v>2</v>
      </c>
      <c r="C1716" s="7">
        <f>SUMIF('Truncated Transaction Data'!A1716:A21200,A1716,'Truncated Transaction Data'!C1716:C21200)</f>
        <v>32</v>
      </c>
    </row>
    <row r="1717" spans="1:3" x14ac:dyDescent="0.35">
      <c r="A1717" s="6" t="str">
        <v>02131EA</v>
      </c>
      <c r="B1717">
        <f>COUNTIF('Truncated Transaction Data'!A1717:A21201,A1717)</f>
        <v>3</v>
      </c>
      <c r="C1717" s="7">
        <f>SUMIF('Truncated Transaction Data'!A1717:A21201,A1717,'Truncated Transaction Data'!C1717:C21201)</f>
        <v>150</v>
      </c>
    </row>
    <row r="1718" spans="1:3" x14ac:dyDescent="0.35">
      <c r="A1718" s="6" t="str">
        <v>WP5016H</v>
      </c>
      <c r="B1718">
        <f>COUNTIF('Truncated Transaction Data'!A1718:A21202,A1718)</f>
        <v>1</v>
      </c>
      <c r="C1718" s="7">
        <f>SUMIF('Truncated Transaction Data'!A1718:A21202,A1718,'Truncated Transaction Data'!C1718:C21202)</f>
        <v>1</v>
      </c>
    </row>
    <row r="1719" spans="1:3" x14ac:dyDescent="0.35">
      <c r="A1719" s="6" t="str">
        <v>RV526</v>
      </c>
      <c r="B1719">
        <f>COUNTIF('Truncated Transaction Data'!A1719:A21203,A1719)</f>
        <v>5</v>
      </c>
      <c r="C1719" s="7">
        <f>SUMIF('Truncated Transaction Data'!A1719:A21203,A1719,'Truncated Transaction Data'!C1719:C21203)</f>
        <v>600</v>
      </c>
    </row>
    <row r="1720" spans="1:3" x14ac:dyDescent="0.35">
      <c r="A1720" s="6" t="str">
        <v>EK58E</v>
      </c>
      <c r="B1720">
        <f>COUNTIF('Truncated Transaction Data'!A1720:A21204,A1720)</f>
        <v>3</v>
      </c>
      <c r="C1720" s="7">
        <f>SUMIF('Truncated Transaction Data'!A1720:A21204,A1720,'Truncated Transaction Data'!C1720:C21204)</f>
        <v>5</v>
      </c>
    </row>
    <row r="1721" spans="1:3" x14ac:dyDescent="0.35">
      <c r="A1721" s="6" t="str">
        <v>PR281BS</v>
      </c>
      <c r="B1721">
        <f>COUNTIF('Truncated Transaction Data'!A1721:A21205,A1721)</f>
        <v>3</v>
      </c>
      <c r="C1721" s="7">
        <f>SUMIF('Truncated Transaction Data'!A1721:A21205,A1721,'Truncated Transaction Data'!C1721:C21205)</f>
        <v>48</v>
      </c>
    </row>
    <row r="1722" spans="1:3" x14ac:dyDescent="0.35">
      <c r="A1722" s="6" t="str">
        <v>R9123M</v>
      </c>
      <c r="B1722">
        <f>COUNTIF('Truncated Transaction Data'!A1722:A21206,A1722)</f>
        <v>11</v>
      </c>
      <c r="C1722" s="7">
        <f>SUMIF('Truncated Transaction Data'!A1722:A21206,A1722,'Truncated Transaction Data'!C1722:C21206)</f>
        <v>8500</v>
      </c>
    </row>
    <row r="1723" spans="1:3" x14ac:dyDescent="0.35">
      <c r="A1723" s="6" t="str">
        <v>RV415S</v>
      </c>
      <c r="B1723">
        <f>COUNTIF('Truncated Transaction Data'!A1723:A21207,A1723)</f>
        <v>2</v>
      </c>
      <c r="C1723" s="7">
        <f>SUMIF('Truncated Transaction Data'!A1723:A21207,A1723,'Truncated Transaction Data'!C1723:C21207)</f>
        <v>48</v>
      </c>
    </row>
    <row r="1724" spans="1:3" x14ac:dyDescent="0.35">
      <c r="A1724" s="6" t="str">
        <v>TC750</v>
      </c>
      <c r="B1724">
        <f>COUNTIF('Truncated Transaction Data'!A1724:A21208,A1724)</f>
        <v>2</v>
      </c>
      <c r="C1724" s="7">
        <f>SUMIF('Truncated Transaction Data'!A1724:A21208,A1724,'Truncated Transaction Data'!C1724:C21208)</f>
        <v>46</v>
      </c>
    </row>
    <row r="1725" spans="1:3" x14ac:dyDescent="0.35">
      <c r="A1725" s="6" t="str">
        <v>EP120R</v>
      </c>
      <c r="B1725">
        <f>COUNTIF('Truncated Transaction Data'!A1725:A21209,A1725)</f>
        <v>9</v>
      </c>
      <c r="C1725" s="7">
        <f>SUMIF('Truncated Transaction Data'!A1725:A21209,A1725,'Truncated Transaction Data'!C1725:C21209)</f>
        <v>11</v>
      </c>
    </row>
    <row r="1726" spans="1:3" x14ac:dyDescent="0.35">
      <c r="A1726" s="6" t="str">
        <v>EP119R</v>
      </c>
      <c r="B1726">
        <f>COUNTIF('Truncated Transaction Data'!A1726:A21210,A1726)</f>
        <v>10</v>
      </c>
      <c r="C1726" s="7">
        <f>SUMIF('Truncated Transaction Data'!A1726:A21210,A1726,'Truncated Transaction Data'!C1726:C21210)</f>
        <v>10</v>
      </c>
    </row>
    <row r="1727" spans="1:3" x14ac:dyDescent="0.35">
      <c r="A1727" s="6" t="str">
        <v>EP124BR</v>
      </c>
      <c r="B1727">
        <f>COUNTIF('Truncated Transaction Data'!A1727:A21211,A1727)</f>
        <v>13</v>
      </c>
      <c r="C1727" s="7">
        <f>SUMIF('Truncated Transaction Data'!A1727:A21211,A1727,'Truncated Transaction Data'!C1727:C21211)</f>
        <v>41</v>
      </c>
    </row>
    <row r="1728" spans="1:3" x14ac:dyDescent="0.35">
      <c r="A1728" s="6" t="str">
        <v>HPV15</v>
      </c>
      <c r="B1728">
        <f>COUNTIF('Truncated Transaction Data'!A1728:A21212,A1728)</f>
        <v>7</v>
      </c>
      <c r="C1728" s="7">
        <f>SUMIF('Truncated Transaction Data'!A1728:A21212,A1728,'Truncated Transaction Data'!C1728:C21212)</f>
        <v>56</v>
      </c>
    </row>
    <row r="1729" spans="1:3" x14ac:dyDescent="0.35">
      <c r="A1729" s="6" t="str">
        <v>57312GS</v>
      </c>
      <c r="B1729">
        <f>COUNTIF('Truncated Transaction Data'!A1729:A21213,A1729)</f>
        <v>10</v>
      </c>
      <c r="C1729" s="7">
        <f>SUMIF('Truncated Transaction Data'!A1729:A21213,A1729,'Truncated Transaction Data'!C1729:C21213)</f>
        <v>144</v>
      </c>
    </row>
    <row r="1730" spans="1:3" x14ac:dyDescent="0.35">
      <c r="A1730" s="6" t="str">
        <v>57108S</v>
      </c>
      <c r="B1730">
        <f>COUNTIF('Truncated Transaction Data'!A1730:A21214,A1730)</f>
        <v>2</v>
      </c>
      <c r="C1730" s="7">
        <f>SUMIF('Truncated Transaction Data'!A1730:A21214,A1730,'Truncated Transaction Data'!C1730:C21214)</f>
        <v>12</v>
      </c>
    </row>
    <row r="1731" spans="1:3" x14ac:dyDescent="0.35">
      <c r="A1731" s="6" t="str">
        <v>57021S</v>
      </c>
      <c r="B1731">
        <f>COUNTIF('Truncated Transaction Data'!A1731:A21215,A1731)</f>
        <v>2</v>
      </c>
      <c r="C1731" s="7">
        <f>SUMIF('Truncated Transaction Data'!A1731:A21215,A1731,'Truncated Transaction Data'!C1731:C21215)</f>
        <v>12</v>
      </c>
    </row>
    <row r="1732" spans="1:3" x14ac:dyDescent="0.35">
      <c r="A1732" s="6" t="str">
        <v>54556S</v>
      </c>
      <c r="B1732">
        <f>COUNTIF('Truncated Transaction Data'!A1732:A21216,A1732)</f>
        <v>2</v>
      </c>
      <c r="C1732" s="7">
        <f>SUMIF('Truncated Transaction Data'!A1732:A21216,A1732,'Truncated Transaction Data'!C1732:C21216)</f>
        <v>24</v>
      </c>
    </row>
    <row r="1733" spans="1:3" x14ac:dyDescent="0.35">
      <c r="A1733" s="6" t="str">
        <v>31030S</v>
      </c>
      <c r="B1733">
        <f>COUNTIF('Truncated Transaction Data'!A1733:A21217,A1733)</f>
        <v>6</v>
      </c>
      <c r="C1733" s="7">
        <f>SUMIF('Truncated Transaction Data'!A1733:A21217,A1733,'Truncated Transaction Data'!C1733:C21217)</f>
        <v>60</v>
      </c>
    </row>
    <row r="1734" spans="1:3" x14ac:dyDescent="0.35">
      <c r="A1734" s="6" t="str">
        <v>30659S</v>
      </c>
      <c r="B1734">
        <f>COUNTIF('Truncated Transaction Data'!A1734:A21218,A1734)</f>
        <v>3</v>
      </c>
      <c r="C1734" s="7">
        <f>SUMIF('Truncated Transaction Data'!A1734:A21218,A1734,'Truncated Transaction Data'!C1734:C21218)</f>
        <v>24</v>
      </c>
    </row>
    <row r="1735" spans="1:3" x14ac:dyDescent="0.35">
      <c r="A1735" s="6" t="str">
        <v>30230S</v>
      </c>
      <c r="B1735">
        <f>COUNTIF('Truncated Transaction Data'!A1735:A21219,A1735)</f>
        <v>2</v>
      </c>
      <c r="C1735" s="7">
        <f>SUMIF('Truncated Transaction Data'!A1735:A21219,A1735,'Truncated Transaction Data'!C1735:C21219)</f>
        <v>20</v>
      </c>
    </row>
    <row r="1736" spans="1:3" x14ac:dyDescent="0.35">
      <c r="A1736" s="6" t="str">
        <v>RM15016</v>
      </c>
      <c r="B1736">
        <f>COUNTIF('Truncated Transaction Data'!A1736:A21220,A1736)</f>
        <v>1</v>
      </c>
      <c r="C1736" s="7">
        <f>SUMIF('Truncated Transaction Data'!A1736:A21220,A1736,'Truncated Transaction Data'!C1736:C21220)</f>
        <v>16</v>
      </c>
    </row>
    <row r="1737" spans="1:3" x14ac:dyDescent="0.35">
      <c r="A1737" s="6" t="str">
        <v>EHC279550</v>
      </c>
      <c r="B1737">
        <f>COUNTIF('Truncated Transaction Data'!A1737:A21221,A1737)</f>
        <v>2</v>
      </c>
      <c r="C1737" s="7">
        <f>SUMIF('Truncated Transaction Data'!A1737:A21221,A1737,'Truncated Transaction Data'!C1737:C21221)</f>
        <v>150</v>
      </c>
    </row>
    <row r="1738" spans="1:3" x14ac:dyDescent="0.35">
      <c r="A1738" s="6" t="str">
        <v>RV356S</v>
      </c>
      <c r="B1738">
        <f>COUNTIF('Truncated Transaction Data'!A1738:A21222,A1738)</f>
        <v>2</v>
      </c>
      <c r="C1738" s="7">
        <f>SUMIF('Truncated Transaction Data'!A1738:A21222,A1738,'Truncated Transaction Data'!C1738:C21222)</f>
        <v>12</v>
      </c>
    </row>
    <row r="1739" spans="1:3" x14ac:dyDescent="0.35">
      <c r="A1739" s="6" t="str">
        <v>53034S</v>
      </c>
      <c r="B1739">
        <f>COUNTIF('Truncated Transaction Data'!A1739:A21223,A1739)</f>
        <v>1</v>
      </c>
      <c r="C1739" s="7">
        <f>SUMIF('Truncated Transaction Data'!A1739:A21223,A1739,'Truncated Transaction Data'!C1739:C21223)</f>
        <v>8</v>
      </c>
    </row>
    <row r="1740" spans="1:3" x14ac:dyDescent="0.35">
      <c r="A1740" s="6" t="str">
        <v>53014S</v>
      </c>
      <c r="B1740">
        <f>COUNTIF('Truncated Transaction Data'!A1740:A21224,A1740)</f>
        <v>3</v>
      </c>
      <c r="C1740" s="7">
        <f>SUMIF('Truncated Transaction Data'!A1740:A21224,A1740,'Truncated Transaction Data'!C1740:C21224)</f>
        <v>80</v>
      </c>
    </row>
    <row r="1741" spans="1:3" x14ac:dyDescent="0.35">
      <c r="A1741" s="6" t="str">
        <v>58188S</v>
      </c>
      <c r="B1741">
        <f>COUNTIF('Truncated Transaction Data'!A1741:A21225,A1741)</f>
        <v>9</v>
      </c>
      <c r="C1741" s="7">
        <f>SUMIF('Truncated Transaction Data'!A1741:A21225,A1741,'Truncated Transaction Data'!C1741:C21225)</f>
        <v>168</v>
      </c>
    </row>
    <row r="1742" spans="1:3" x14ac:dyDescent="0.35">
      <c r="A1742" s="6" t="str">
        <v>53053S</v>
      </c>
      <c r="B1742">
        <f>COUNTIF('Truncated Transaction Data'!A1742:A21226,A1742)</f>
        <v>16</v>
      </c>
      <c r="C1742" s="7">
        <f>SUMIF('Truncated Transaction Data'!A1742:A21226,A1742,'Truncated Transaction Data'!C1742:C21226)</f>
        <v>124</v>
      </c>
    </row>
    <row r="1743" spans="1:3" x14ac:dyDescent="0.35">
      <c r="A1743" s="6" t="str">
        <v>57309GS</v>
      </c>
      <c r="B1743">
        <f>COUNTIF('Truncated Transaction Data'!A1743:A21227,A1743)</f>
        <v>1</v>
      </c>
      <c r="C1743" s="7">
        <f>SUMIF('Truncated Transaction Data'!A1743:A21227,A1743,'Truncated Transaction Data'!C1743:C21227)</f>
        <v>8</v>
      </c>
    </row>
    <row r="1744" spans="1:3" x14ac:dyDescent="0.35">
      <c r="A1744" s="6" t="str">
        <v>58178S</v>
      </c>
      <c r="B1744">
        <f>COUNTIF('Truncated Transaction Data'!A1744:A21228,A1744)</f>
        <v>1</v>
      </c>
      <c r="C1744" s="7">
        <f>SUMIF('Truncated Transaction Data'!A1744:A21228,A1744,'Truncated Transaction Data'!C1744:C21228)</f>
        <v>4</v>
      </c>
    </row>
    <row r="1745" spans="1:3" x14ac:dyDescent="0.35">
      <c r="A1745" s="6" t="str">
        <v>58277S</v>
      </c>
      <c r="B1745">
        <f>COUNTIF('Truncated Transaction Data'!A1745:A21229,A1745)</f>
        <v>6</v>
      </c>
      <c r="C1745" s="7">
        <f>SUMIF('Truncated Transaction Data'!A1745:A21229,A1745,'Truncated Transaction Data'!C1745:C21229)</f>
        <v>300</v>
      </c>
    </row>
    <row r="1746" spans="1:3" x14ac:dyDescent="0.35">
      <c r="A1746" s="6" t="str">
        <v>51946S</v>
      </c>
      <c r="B1746">
        <f>COUNTIF('Truncated Transaction Data'!A1746:A21230,A1746)</f>
        <v>1</v>
      </c>
      <c r="C1746" s="7">
        <f>SUMIF('Truncated Transaction Data'!A1746:A21230,A1746,'Truncated Transaction Data'!C1746:C21230)</f>
        <v>32</v>
      </c>
    </row>
    <row r="1747" spans="1:3" x14ac:dyDescent="0.35">
      <c r="A1747" s="6" t="str">
        <v>53156S</v>
      </c>
      <c r="B1747">
        <f>COUNTIF('Truncated Transaction Data'!A1747:A21231,A1747)</f>
        <v>5</v>
      </c>
      <c r="C1747" s="7">
        <f>SUMIF('Truncated Transaction Data'!A1747:A21231,A1747,'Truncated Transaction Data'!C1747:C21231)</f>
        <v>36</v>
      </c>
    </row>
    <row r="1748" spans="1:3" x14ac:dyDescent="0.35">
      <c r="A1748" s="6" t="str">
        <v>PR13790S</v>
      </c>
      <c r="B1748">
        <f>COUNTIF('Truncated Transaction Data'!A1748:A21232,A1748)</f>
        <v>5</v>
      </c>
      <c r="C1748" s="7">
        <f>SUMIF('Truncated Transaction Data'!A1748:A21232,A1748,'Truncated Transaction Data'!C1748:C21232)</f>
        <v>176</v>
      </c>
    </row>
    <row r="1749" spans="1:3" x14ac:dyDescent="0.35">
      <c r="A1749" s="6" t="str">
        <v>PR13885S</v>
      </c>
      <c r="B1749">
        <f>COUNTIF('Truncated Transaction Data'!A1749:A21233,A1749)</f>
        <v>7</v>
      </c>
      <c r="C1749" s="7">
        <f>SUMIF('Truncated Transaction Data'!A1749:A21233,A1749,'Truncated Transaction Data'!C1749:C21233)</f>
        <v>140</v>
      </c>
    </row>
    <row r="1750" spans="1:3" x14ac:dyDescent="0.35">
      <c r="A1750" s="6" t="str">
        <v>PR13935S</v>
      </c>
      <c r="B1750">
        <f>COUNTIF('Truncated Transaction Data'!A1750:A21234,A1750)</f>
        <v>7</v>
      </c>
      <c r="C1750" s="7">
        <f>SUMIF('Truncated Transaction Data'!A1750:A21234,A1750,'Truncated Transaction Data'!C1750:C21234)</f>
        <v>52</v>
      </c>
    </row>
    <row r="1751" spans="1:3" x14ac:dyDescent="0.35">
      <c r="A1751" s="6" t="str">
        <v>E1779B</v>
      </c>
      <c r="B1751">
        <f>COUNTIF('Truncated Transaction Data'!A1751:A21235,A1751)</f>
        <v>1</v>
      </c>
      <c r="C1751" s="7">
        <f>SUMIF('Truncated Transaction Data'!A1751:A21235,A1751,'Truncated Transaction Data'!C1751:C21235)</f>
        <v>4</v>
      </c>
    </row>
    <row r="1752" spans="1:3" x14ac:dyDescent="0.35">
      <c r="A1752" s="6" t="str">
        <v>EX903B</v>
      </c>
      <c r="B1752">
        <f>COUNTIF('Truncated Transaction Data'!A1752:A21236,A1752)</f>
        <v>3</v>
      </c>
      <c r="C1752" s="7">
        <f>SUMIF('Truncated Transaction Data'!A1752:A21236,A1752,'Truncated Transaction Data'!C1752:C21236)</f>
        <v>20</v>
      </c>
    </row>
    <row r="1753" spans="1:3" x14ac:dyDescent="0.35">
      <c r="A1753" s="6" t="str">
        <v>E2297B</v>
      </c>
      <c r="B1753">
        <f>COUNTIF('Truncated Transaction Data'!A1753:A21237,A1753)</f>
        <v>6</v>
      </c>
      <c r="C1753" s="7">
        <f>SUMIF('Truncated Transaction Data'!A1753:A21237,A1753,'Truncated Transaction Data'!C1753:C21237)</f>
        <v>24</v>
      </c>
    </row>
    <row r="1754" spans="1:3" x14ac:dyDescent="0.35">
      <c r="A1754" s="6" t="str">
        <v>I5170B</v>
      </c>
      <c r="B1754">
        <f>COUNTIF('Truncated Transaction Data'!A1754:A21238,A1754)</f>
        <v>6</v>
      </c>
      <c r="C1754" s="7">
        <f>SUMIF('Truncated Transaction Data'!A1754:A21238,A1754,'Truncated Transaction Data'!C1754:C21238)</f>
        <v>32</v>
      </c>
    </row>
    <row r="1755" spans="1:3" x14ac:dyDescent="0.35">
      <c r="A1755" s="6" t="str">
        <v>E1553B</v>
      </c>
      <c r="B1755">
        <f>COUNTIF('Truncated Transaction Data'!A1755:A21239,A1755)</f>
        <v>1</v>
      </c>
      <c r="C1755" s="7">
        <f>SUMIF('Truncated Transaction Data'!A1755:A21239,A1755,'Truncated Transaction Data'!C1755:C21239)</f>
        <v>4</v>
      </c>
    </row>
    <row r="1756" spans="1:3" x14ac:dyDescent="0.35">
      <c r="A1756" s="6" t="str">
        <v>E1923B+3</v>
      </c>
      <c r="B1756">
        <f>COUNTIF('Truncated Transaction Data'!A1756:A21240,A1756)</f>
        <v>4</v>
      </c>
      <c r="C1756" s="7">
        <f>SUMIF('Truncated Transaction Data'!A1756:A21240,A1756,'Truncated Transaction Data'!C1756:C21240)</f>
        <v>20</v>
      </c>
    </row>
    <row r="1757" spans="1:3" x14ac:dyDescent="0.35">
      <c r="A1757" s="6" t="str">
        <v>E1875B</v>
      </c>
      <c r="B1757">
        <f>COUNTIF('Truncated Transaction Data'!A1757:A21241,A1757)</f>
        <v>5</v>
      </c>
      <c r="C1757" s="7">
        <f>SUMIF('Truncated Transaction Data'!A1757:A21241,A1757,'Truncated Transaction Data'!C1757:C21241)</f>
        <v>44</v>
      </c>
    </row>
    <row r="1758" spans="1:3" x14ac:dyDescent="0.35">
      <c r="A1758" s="6" t="str">
        <v>IX2284B</v>
      </c>
      <c r="B1758">
        <f>COUNTIF('Truncated Transaction Data'!A1758:A21242,A1758)</f>
        <v>1</v>
      </c>
      <c r="C1758" s="7">
        <f>SUMIF('Truncated Transaction Data'!A1758:A21242,A1758,'Truncated Transaction Data'!C1758:C21242)</f>
        <v>4</v>
      </c>
    </row>
    <row r="1759" spans="1:3" x14ac:dyDescent="0.35">
      <c r="A1759" s="6" t="str">
        <v>I3168B</v>
      </c>
      <c r="B1759">
        <f>COUNTIF('Truncated Transaction Data'!A1759:A21243,A1759)</f>
        <v>3</v>
      </c>
      <c r="C1759" s="7">
        <f>SUMIF('Truncated Transaction Data'!A1759:A21243,A1759,'Truncated Transaction Data'!C1759:C21243)</f>
        <v>16</v>
      </c>
    </row>
    <row r="1760" spans="1:3" x14ac:dyDescent="0.35">
      <c r="A1760" s="6" t="str">
        <v>13006EA2</v>
      </c>
      <c r="B1760">
        <f>COUNTIF('Truncated Transaction Data'!A1760:A21244,A1760)</f>
        <v>11</v>
      </c>
      <c r="C1760" s="7">
        <f>SUMIF('Truncated Transaction Data'!A1760:A21244,A1760,'Truncated Transaction Data'!C1760:C21244)</f>
        <v>54</v>
      </c>
    </row>
    <row r="1761" spans="1:3" x14ac:dyDescent="0.35">
      <c r="A1761" s="6" t="str">
        <v>00312EA2</v>
      </c>
      <c r="B1761">
        <f>COUNTIF('Truncated Transaction Data'!A1761:A21245,A1761)</f>
        <v>1</v>
      </c>
      <c r="C1761" s="7">
        <f>SUMIF('Truncated Transaction Data'!A1761:A21245,A1761,'Truncated Transaction Data'!C1761:C21245)</f>
        <v>6</v>
      </c>
    </row>
    <row r="1762" spans="1:3" x14ac:dyDescent="0.35">
      <c r="A1762" s="6" t="str">
        <v>01075SEA2</v>
      </c>
      <c r="B1762">
        <f>COUNTIF('Truncated Transaction Data'!A1762:A21246,A1762)</f>
        <v>2</v>
      </c>
      <c r="C1762" s="7">
        <f>SUMIF('Truncated Transaction Data'!A1762:A21246,A1762,'Truncated Transaction Data'!C1762:C21246)</f>
        <v>8</v>
      </c>
    </row>
    <row r="1763" spans="1:3" x14ac:dyDescent="0.35">
      <c r="A1763" s="6" t="str">
        <v>01405EA2</v>
      </c>
      <c r="B1763">
        <f>COUNTIF('Truncated Transaction Data'!A1763:A21247,A1763)</f>
        <v>2</v>
      </c>
      <c r="C1763" s="7">
        <f>SUMIF('Truncated Transaction Data'!A1763:A21247,A1763,'Truncated Transaction Data'!C1763:C21247)</f>
        <v>10</v>
      </c>
    </row>
    <row r="1764" spans="1:3" x14ac:dyDescent="0.35">
      <c r="A1764" s="6" t="str">
        <v>PP56725</v>
      </c>
      <c r="B1764">
        <f>COUNTIF('Truncated Transaction Data'!A1764:A21248,A1764)</f>
        <v>9</v>
      </c>
      <c r="C1764" s="7">
        <f>SUMIF('Truncated Transaction Data'!A1764:A21248,A1764,'Truncated Transaction Data'!C1764:C21248)</f>
        <v>300</v>
      </c>
    </row>
    <row r="1765" spans="1:3" x14ac:dyDescent="0.35">
      <c r="A1765" s="6" t="str">
        <v>E3477B</v>
      </c>
      <c r="B1765">
        <f>COUNTIF('Truncated Transaction Data'!A1765:A21249,A1765)</f>
        <v>4</v>
      </c>
      <c r="C1765" s="7">
        <f>SUMIF('Truncated Transaction Data'!A1765:A21249,A1765,'Truncated Transaction Data'!C1765:C21249)</f>
        <v>24</v>
      </c>
    </row>
    <row r="1766" spans="1:3" x14ac:dyDescent="0.35">
      <c r="A1766" s="6" t="str">
        <v>E1819S</v>
      </c>
      <c r="B1766">
        <f>COUNTIF('Truncated Transaction Data'!A1766:A21250,A1766)</f>
        <v>7</v>
      </c>
      <c r="C1766" s="7">
        <f>SUMIF('Truncated Transaction Data'!A1766:A21250,A1766,'Truncated Transaction Data'!C1766:C21250)</f>
        <v>12</v>
      </c>
    </row>
    <row r="1767" spans="1:3" x14ac:dyDescent="0.35">
      <c r="A1767" s="6" t="str">
        <v>PR474S</v>
      </c>
      <c r="B1767">
        <f>COUNTIF('Truncated Transaction Data'!A1767:A21251,A1767)</f>
        <v>10</v>
      </c>
      <c r="C1767" s="7">
        <f>SUMIF('Truncated Transaction Data'!A1767:A21251,A1767,'Truncated Transaction Data'!C1767:C21251)</f>
        <v>96</v>
      </c>
    </row>
    <row r="1768" spans="1:3" x14ac:dyDescent="0.35">
      <c r="A1768" s="6" t="str">
        <v>SUM1100</v>
      </c>
      <c r="B1768">
        <f>COUNTIF('Truncated Transaction Data'!A1768:A21252,A1768)</f>
        <v>6</v>
      </c>
      <c r="C1768" s="7">
        <f>SUMIF('Truncated Transaction Data'!A1768:A21252,A1768,'Truncated Transaction Data'!C1768:C21252)</f>
        <v>28</v>
      </c>
    </row>
    <row r="1769" spans="1:3" x14ac:dyDescent="0.35">
      <c r="A1769" s="6" t="str">
        <v>SUM1302</v>
      </c>
      <c r="B1769">
        <f>COUNTIF('Truncated Transaction Data'!A1769:A21253,A1769)</f>
        <v>4</v>
      </c>
      <c r="C1769" s="7">
        <f>SUMIF('Truncated Transaction Data'!A1769:A21253,A1769,'Truncated Transaction Data'!C1769:C21253)</f>
        <v>43</v>
      </c>
    </row>
    <row r="1770" spans="1:3" x14ac:dyDescent="0.35">
      <c r="A1770" s="6" t="str">
        <v>HL7013K</v>
      </c>
      <c r="B1770">
        <f>COUNTIF('Truncated Transaction Data'!A1770:A21254,A1770)</f>
        <v>25</v>
      </c>
      <c r="C1770" s="7">
        <f>SUMIF('Truncated Transaction Data'!A1770:A21254,A1770,'Truncated Transaction Data'!C1770:C21254)</f>
        <v>156</v>
      </c>
    </row>
    <row r="1771" spans="1:3" x14ac:dyDescent="0.35">
      <c r="A1771" s="6" t="str">
        <v>SUM1790</v>
      </c>
      <c r="B1771">
        <f>COUNTIF('Truncated Transaction Data'!A1771:A21255,A1771)</f>
        <v>3</v>
      </c>
      <c r="C1771" s="7">
        <f>SUMIF('Truncated Transaction Data'!A1771:A21255,A1771,'Truncated Transaction Data'!C1771:C21255)</f>
        <v>27</v>
      </c>
    </row>
    <row r="1772" spans="1:3" x14ac:dyDescent="0.35">
      <c r="A1772" s="6" t="str">
        <v>PR385</v>
      </c>
      <c r="B1772">
        <f>COUNTIF('Truncated Transaction Data'!A1772:A21256,A1772)</f>
        <v>6</v>
      </c>
      <c r="C1772" s="7">
        <f>SUMIF('Truncated Transaction Data'!A1772:A21256,A1772,'Truncated Transaction Data'!C1772:C21256)</f>
        <v>1900</v>
      </c>
    </row>
    <row r="1773" spans="1:3" x14ac:dyDescent="0.35">
      <c r="A1773" s="6" t="str">
        <v>SUM1109</v>
      </c>
      <c r="B1773">
        <f>COUNTIF('Truncated Transaction Data'!A1773:A21257,A1773)</f>
        <v>4</v>
      </c>
      <c r="C1773" s="7">
        <f>SUMIF('Truncated Transaction Data'!A1773:A21257,A1773,'Truncated Transaction Data'!C1773:C21257)</f>
        <v>59</v>
      </c>
    </row>
    <row r="1774" spans="1:3" x14ac:dyDescent="0.35">
      <c r="A1774" s="6" t="str">
        <v>TFS30602002</v>
      </c>
      <c r="B1774">
        <f>COUNTIF('Truncated Transaction Data'!A1774:A21258,A1774)</f>
        <v>6</v>
      </c>
      <c r="C1774" s="7">
        <f>SUMIF('Truncated Transaction Data'!A1774:A21258,A1774,'Truncated Transaction Data'!C1774:C21258)</f>
        <v>35</v>
      </c>
    </row>
    <row r="1775" spans="1:3" x14ac:dyDescent="0.35">
      <c r="A1775" s="6" t="str">
        <v>SUMCT101</v>
      </c>
      <c r="B1775">
        <f>COUNTIF('Truncated Transaction Data'!A1775:A21259,A1775)</f>
        <v>1</v>
      </c>
      <c r="C1775" s="7">
        <f>SUMIF('Truncated Transaction Data'!A1775:A21259,A1775,'Truncated Transaction Data'!C1775:C21259)</f>
        <v>4</v>
      </c>
    </row>
    <row r="1776" spans="1:3" x14ac:dyDescent="0.35">
      <c r="A1776" s="6" t="str">
        <v>PR442S</v>
      </c>
      <c r="B1776">
        <f>COUNTIF('Truncated Transaction Data'!A1776:A21260,A1776)</f>
        <v>43</v>
      </c>
      <c r="C1776" s="7">
        <f>SUMIF('Truncated Transaction Data'!A1776:A21260,A1776,'Truncated Transaction Data'!C1776:C21260)</f>
        <v>872</v>
      </c>
    </row>
    <row r="1777" spans="1:3" x14ac:dyDescent="0.35">
      <c r="A1777" s="6" t="str">
        <v>PR498</v>
      </c>
      <c r="B1777">
        <f>COUNTIF('Truncated Transaction Data'!A1777:A21261,A1777)</f>
        <v>6</v>
      </c>
      <c r="C1777" s="7">
        <f>SUMIF('Truncated Transaction Data'!A1777:A21261,A1777,'Truncated Transaction Data'!C1777:C21261)</f>
        <v>1600</v>
      </c>
    </row>
    <row r="1778" spans="1:3" x14ac:dyDescent="0.35">
      <c r="A1778" s="6" t="str">
        <v>HL4001S</v>
      </c>
      <c r="B1778">
        <f>COUNTIF('Truncated Transaction Data'!A1778:A21262,A1778)</f>
        <v>3</v>
      </c>
      <c r="C1778" s="7">
        <f>SUMIF('Truncated Transaction Data'!A1778:A21262,A1778,'Truncated Transaction Data'!C1778:C21262)</f>
        <v>6</v>
      </c>
    </row>
    <row r="1779" spans="1:3" x14ac:dyDescent="0.35">
      <c r="A1779" s="6" t="str">
        <v>01928SEA2</v>
      </c>
      <c r="B1779">
        <f>COUNTIF('Truncated Transaction Data'!A1779:A21263,A1779)</f>
        <v>1</v>
      </c>
      <c r="C1779" s="7">
        <f>SUMIF('Truncated Transaction Data'!A1779:A21263,A1779,'Truncated Transaction Data'!C1779:C21263)</f>
        <v>2</v>
      </c>
    </row>
    <row r="1780" spans="1:3" x14ac:dyDescent="0.35">
      <c r="A1780" s="6" t="str">
        <v>PR230S</v>
      </c>
      <c r="B1780">
        <f>COUNTIF('Truncated Transaction Data'!A1780:A21264,A1780)</f>
        <v>16</v>
      </c>
      <c r="C1780" s="7">
        <f>SUMIF('Truncated Transaction Data'!A1780:A21264,A1780,'Truncated Transaction Data'!C1780:C21264)</f>
        <v>340</v>
      </c>
    </row>
    <row r="1781" spans="1:3" x14ac:dyDescent="0.35">
      <c r="A1781" s="6" t="str">
        <v>I5102B</v>
      </c>
      <c r="B1781">
        <f>COUNTIF('Truncated Transaction Data'!A1781:A21265,A1781)</f>
        <v>1</v>
      </c>
      <c r="C1781" s="7">
        <f>SUMIF('Truncated Transaction Data'!A1781:A21265,A1781,'Truncated Transaction Data'!C1781:C21265)</f>
        <v>6</v>
      </c>
    </row>
    <row r="1782" spans="1:3" x14ac:dyDescent="0.35">
      <c r="A1782" s="6" t="str">
        <v>E2683B</v>
      </c>
      <c r="B1782">
        <f>COUNTIF('Truncated Transaction Data'!A1782:A21266,A1782)</f>
        <v>1</v>
      </c>
      <c r="C1782" s="7">
        <f>SUMIF('Truncated Transaction Data'!A1782:A21266,A1782,'Truncated Transaction Data'!C1782:C21266)</f>
        <v>2</v>
      </c>
    </row>
    <row r="1783" spans="1:3" x14ac:dyDescent="0.35">
      <c r="A1783" s="6" t="str">
        <v>E1355B+15</v>
      </c>
      <c r="B1783">
        <f>COUNTIF('Truncated Transaction Data'!A1783:A21267,A1783)</f>
        <v>4</v>
      </c>
      <c r="C1783" s="7">
        <f>SUMIF('Truncated Transaction Data'!A1783:A21267,A1783,'Truncated Transaction Data'!C1783:C21267)</f>
        <v>30</v>
      </c>
    </row>
    <row r="1784" spans="1:3" x14ac:dyDescent="0.35">
      <c r="A1784" s="6" t="str">
        <v>E958P</v>
      </c>
      <c r="B1784">
        <f>COUNTIF('Truncated Transaction Data'!A1784:A21268,A1784)</f>
        <v>2</v>
      </c>
      <c r="C1784" s="7">
        <f>SUMIF('Truncated Transaction Data'!A1784:A21268,A1784,'Truncated Transaction Data'!C1784:C21268)</f>
        <v>4</v>
      </c>
    </row>
    <row r="1785" spans="1:3" x14ac:dyDescent="0.35">
      <c r="A1785" s="6" t="str">
        <v>E1820S</v>
      </c>
      <c r="B1785">
        <f>COUNTIF('Truncated Transaction Data'!A1785:A21269,A1785)</f>
        <v>13</v>
      </c>
      <c r="C1785" s="7">
        <f>SUMIF('Truncated Transaction Data'!A1785:A21269,A1785,'Truncated Transaction Data'!C1785:C21269)</f>
        <v>25</v>
      </c>
    </row>
    <row r="1786" spans="1:3" x14ac:dyDescent="0.35">
      <c r="A1786" s="6" t="str">
        <v>000000006033</v>
      </c>
      <c r="B1786">
        <f>COUNTIF('Truncated Transaction Data'!A1786:A21270,A1786)</f>
        <v>4</v>
      </c>
      <c r="C1786" s="7">
        <f>SUMIF('Truncated Transaction Data'!A1786:A21270,A1786,'Truncated Transaction Data'!C1786:C21270)</f>
        <v>11</v>
      </c>
    </row>
    <row r="1787" spans="1:3" x14ac:dyDescent="0.35">
      <c r="A1787" s="6" t="str">
        <v>658A</v>
      </c>
      <c r="B1787">
        <f>COUNTIF('Truncated Transaction Data'!A1787:A21271,A1787)</f>
        <v>3</v>
      </c>
      <c r="C1787" s="7">
        <f>SUMIF('Truncated Transaction Data'!A1787:A21271,A1787,'Truncated Transaction Data'!C1787:C21271)</f>
        <v>11</v>
      </c>
    </row>
    <row r="1788" spans="1:3" x14ac:dyDescent="0.35">
      <c r="A1788" s="6" t="str">
        <v>000000006084</v>
      </c>
      <c r="B1788">
        <f>COUNTIF('Truncated Transaction Data'!A1788:A21272,A1788)</f>
        <v>5</v>
      </c>
      <c r="C1788" s="7">
        <f>SUMIF('Truncated Transaction Data'!A1788:A21272,A1788,'Truncated Transaction Data'!C1788:C21272)</f>
        <v>21</v>
      </c>
    </row>
    <row r="1789" spans="1:3" x14ac:dyDescent="0.35">
      <c r="A1789" s="6" t="str">
        <v>PLC82B100</v>
      </c>
      <c r="B1789">
        <f>COUNTIF('Truncated Transaction Data'!A1789:A21273,A1789)</f>
        <v>5</v>
      </c>
      <c r="C1789" s="7">
        <f>SUMIF('Truncated Transaction Data'!A1789:A21273,A1789,'Truncated Transaction Data'!C1789:C21273)</f>
        <v>700</v>
      </c>
    </row>
    <row r="1790" spans="1:3" x14ac:dyDescent="0.35">
      <c r="A1790" s="6" t="str">
        <v>IS55A</v>
      </c>
      <c r="B1790">
        <f>COUNTIF('Truncated Transaction Data'!A1790:A21274,A1790)</f>
        <v>3</v>
      </c>
      <c r="C1790" s="7">
        <f>SUMIF('Truncated Transaction Data'!A1790:A21274,A1790,'Truncated Transaction Data'!C1790:C21274)</f>
        <v>23</v>
      </c>
    </row>
    <row r="1791" spans="1:3" x14ac:dyDescent="0.35">
      <c r="A1791" s="6" t="str">
        <v>EP255R</v>
      </c>
      <c r="B1791">
        <f>COUNTIF('Truncated Transaction Data'!A1791:A21275,A1791)</f>
        <v>7</v>
      </c>
      <c r="C1791" s="7">
        <f>SUMIF('Truncated Transaction Data'!A1791:A21275,A1791,'Truncated Transaction Data'!C1791:C21275)</f>
        <v>7</v>
      </c>
    </row>
    <row r="1792" spans="1:3" x14ac:dyDescent="0.35">
      <c r="A1792" s="6" t="str">
        <v>51614S</v>
      </c>
      <c r="B1792">
        <f>COUNTIF('Truncated Transaction Data'!A1792:A21276,A1792)</f>
        <v>5</v>
      </c>
      <c r="C1792" s="7">
        <f>SUMIF('Truncated Transaction Data'!A1792:A21276,A1792,'Truncated Transaction Data'!C1792:C21276)</f>
        <v>108</v>
      </c>
    </row>
    <row r="1793" spans="1:3" x14ac:dyDescent="0.35">
      <c r="A1793" s="6" t="str">
        <v>RM179716</v>
      </c>
      <c r="B1793">
        <f>COUNTIF('Truncated Transaction Data'!A1793:A21277,A1793)</f>
        <v>10</v>
      </c>
      <c r="C1793" s="7">
        <f>SUMIF('Truncated Transaction Data'!A1793:A21277,A1793,'Truncated Transaction Data'!C1793:C21277)</f>
        <v>160</v>
      </c>
    </row>
    <row r="1794" spans="1:3" x14ac:dyDescent="0.35">
      <c r="A1794" s="6" t="str">
        <v>RV2222S</v>
      </c>
      <c r="B1794">
        <f>COUNTIF('Truncated Transaction Data'!A1794:A21278,A1794)</f>
        <v>2</v>
      </c>
      <c r="C1794" s="7">
        <f>SUMIF('Truncated Transaction Data'!A1794:A21278,A1794,'Truncated Transaction Data'!C1794:C21278)</f>
        <v>20</v>
      </c>
    </row>
    <row r="1795" spans="1:3" x14ac:dyDescent="0.35">
      <c r="A1795" s="6" t="str">
        <v>PR307S</v>
      </c>
      <c r="B1795">
        <f>COUNTIF('Truncated Transaction Data'!A1795:A21279,A1795)</f>
        <v>12</v>
      </c>
      <c r="C1795" s="7">
        <f>SUMIF('Truncated Transaction Data'!A1795:A21279,A1795,'Truncated Transaction Data'!C1795:C21279)</f>
        <v>180</v>
      </c>
    </row>
    <row r="1796" spans="1:3" x14ac:dyDescent="0.35">
      <c r="A1796" s="6" t="str">
        <v>I408B+3</v>
      </c>
      <c r="B1796">
        <f>COUNTIF('Truncated Transaction Data'!A1796:A21280,A1796)</f>
        <v>3</v>
      </c>
      <c r="C1796" s="7">
        <f>SUMIF('Truncated Transaction Data'!A1796:A21280,A1796,'Truncated Transaction Data'!C1796:C21280)</f>
        <v>22</v>
      </c>
    </row>
    <row r="1797" spans="1:3" x14ac:dyDescent="0.35">
      <c r="A1797" s="6" t="str">
        <v>I1336B</v>
      </c>
      <c r="B1797">
        <f>COUNTIF('Truncated Transaction Data'!A1797:A21281,A1797)</f>
        <v>1</v>
      </c>
      <c r="C1797" s="7">
        <f>SUMIF('Truncated Transaction Data'!A1797:A21281,A1797,'Truncated Transaction Data'!C1797:C21281)</f>
        <v>4</v>
      </c>
    </row>
    <row r="1798" spans="1:3" x14ac:dyDescent="0.35">
      <c r="A1798" s="6" t="str">
        <v>EX2007B</v>
      </c>
      <c r="B1798">
        <f>COUNTIF('Truncated Transaction Data'!A1798:A21282,A1798)</f>
        <v>7</v>
      </c>
      <c r="C1798" s="7">
        <f>SUMIF('Truncated Transaction Data'!A1798:A21282,A1798,'Truncated Transaction Data'!C1798:C21282)</f>
        <v>26</v>
      </c>
    </row>
    <row r="1799" spans="1:3" x14ac:dyDescent="0.35">
      <c r="A1799" s="6" t="str">
        <v>31053S</v>
      </c>
      <c r="B1799">
        <f>COUNTIF('Truncated Transaction Data'!A1799:A21283,A1799)</f>
        <v>2</v>
      </c>
      <c r="C1799" s="7">
        <f>SUMIF('Truncated Transaction Data'!A1799:A21283,A1799,'Truncated Transaction Data'!C1799:C21283)</f>
        <v>8</v>
      </c>
    </row>
    <row r="1800" spans="1:3" x14ac:dyDescent="0.35">
      <c r="A1800" s="6" t="str">
        <v>RM177116</v>
      </c>
      <c r="B1800">
        <f>COUNTIF('Truncated Transaction Data'!A1800:A21284,A1800)</f>
        <v>4</v>
      </c>
      <c r="C1800" s="7">
        <f>SUMIF('Truncated Transaction Data'!A1800:A21284,A1800,'Truncated Transaction Data'!C1800:C21284)</f>
        <v>64</v>
      </c>
    </row>
    <row r="1801" spans="1:3" x14ac:dyDescent="0.35">
      <c r="A1801" s="6" t="str">
        <v>R900</v>
      </c>
      <c r="B1801">
        <f>COUNTIF('Truncated Transaction Data'!A1801:A21285,A1801)</f>
        <v>3</v>
      </c>
      <c r="C1801" s="7">
        <f>SUMIF('Truncated Transaction Data'!A1801:A21285,A1801,'Truncated Transaction Data'!C1801:C21285)</f>
        <v>32</v>
      </c>
    </row>
    <row r="1802" spans="1:3" x14ac:dyDescent="0.35">
      <c r="A1802" s="6" t="str">
        <v>RV1710S</v>
      </c>
      <c r="B1802">
        <f>COUNTIF('Truncated Transaction Data'!A1802:A21286,A1802)</f>
        <v>2</v>
      </c>
      <c r="C1802" s="7">
        <f>SUMIF('Truncated Transaction Data'!A1802:A21286,A1802,'Truncated Transaction Data'!C1802:C21286)</f>
        <v>16</v>
      </c>
    </row>
    <row r="1803" spans="1:3" x14ac:dyDescent="0.35">
      <c r="A1803" s="6" t="str">
        <v>RV2475S</v>
      </c>
      <c r="B1803">
        <f>COUNTIF('Truncated Transaction Data'!A1803:A21287,A1803)</f>
        <v>5</v>
      </c>
      <c r="C1803" s="7">
        <f>SUMIF('Truncated Transaction Data'!A1803:A21287,A1803,'Truncated Transaction Data'!C1803:C21287)</f>
        <v>52</v>
      </c>
    </row>
    <row r="1804" spans="1:3" x14ac:dyDescent="0.35">
      <c r="A1804" s="6" t="str">
        <v>31787S</v>
      </c>
      <c r="B1804">
        <f>COUNTIF('Truncated Transaction Data'!A1804:A21288,A1804)</f>
        <v>4</v>
      </c>
      <c r="C1804" s="7">
        <f>SUMIF('Truncated Transaction Data'!A1804:A21288,A1804,'Truncated Transaction Data'!C1804:C21288)</f>
        <v>24</v>
      </c>
    </row>
    <row r="1805" spans="1:3" x14ac:dyDescent="0.35">
      <c r="A1805" s="6" t="str">
        <v>I5246B</v>
      </c>
      <c r="B1805">
        <f>COUNTIF('Truncated Transaction Data'!A1805:A21289,A1805)</f>
        <v>5</v>
      </c>
      <c r="C1805" s="7">
        <f>SUMIF('Truncated Transaction Data'!A1805:A21289,A1805,'Truncated Transaction Data'!C1805:C21289)</f>
        <v>14</v>
      </c>
    </row>
    <row r="1806" spans="1:3" x14ac:dyDescent="0.35">
      <c r="A1806" s="6" t="str">
        <v>I2172B</v>
      </c>
      <c r="B1806">
        <f>COUNTIF('Truncated Transaction Data'!A1806:A21290,A1806)</f>
        <v>13</v>
      </c>
      <c r="C1806" s="7">
        <f>SUMIF('Truncated Transaction Data'!A1806:A21290,A1806,'Truncated Transaction Data'!C1806:C21290)</f>
        <v>46</v>
      </c>
    </row>
    <row r="1807" spans="1:3" x14ac:dyDescent="0.35">
      <c r="A1807" s="6" t="str">
        <v>E1761B</v>
      </c>
      <c r="B1807">
        <f>COUNTIF('Truncated Transaction Data'!A1807:A21291,A1807)</f>
        <v>12</v>
      </c>
      <c r="C1807" s="7">
        <f>SUMIF('Truncated Transaction Data'!A1807:A21291,A1807,'Truncated Transaction Data'!C1807:C21291)</f>
        <v>84</v>
      </c>
    </row>
    <row r="1808" spans="1:3" x14ac:dyDescent="0.35">
      <c r="A1808" s="6" t="str">
        <v>I1760B</v>
      </c>
      <c r="B1808">
        <f>COUNTIF('Truncated Transaction Data'!A1808:A21292,A1808)</f>
        <v>9</v>
      </c>
      <c r="C1808" s="7">
        <f>SUMIF('Truncated Transaction Data'!A1808:A21292,A1808,'Truncated Transaction Data'!C1808:C21292)</f>
        <v>62</v>
      </c>
    </row>
    <row r="1809" spans="1:3" x14ac:dyDescent="0.35">
      <c r="A1809" s="6" t="str">
        <v>RV1299</v>
      </c>
      <c r="B1809">
        <f>COUNTIF('Truncated Transaction Data'!A1809:A21293,A1809)</f>
        <v>2</v>
      </c>
      <c r="C1809" s="7">
        <f>SUMIF('Truncated Transaction Data'!A1809:A21293,A1809,'Truncated Transaction Data'!C1809:C21293)</f>
        <v>700</v>
      </c>
    </row>
    <row r="1810" spans="1:3" x14ac:dyDescent="0.35">
      <c r="A1810" s="6" t="str">
        <v>01847SEA2</v>
      </c>
      <c r="B1810">
        <f>COUNTIF('Truncated Transaction Data'!A1810:A21294,A1810)</f>
        <v>6</v>
      </c>
      <c r="C1810" s="7">
        <f>SUMIF('Truncated Transaction Data'!A1810:A21294,A1810,'Truncated Transaction Data'!C1810:C21294)</f>
        <v>22</v>
      </c>
    </row>
    <row r="1811" spans="1:3" x14ac:dyDescent="0.35">
      <c r="A1811" s="6" t="str">
        <v>E187S</v>
      </c>
      <c r="B1811">
        <f>COUNTIF('Truncated Transaction Data'!A1811:A21295,A1811)</f>
        <v>2</v>
      </c>
      <c r="C1811" s="7">
        <f>SUMIF('Truncated Transaction Data'!A1811:A21295,A1811,'Truncated Transaction Data'!C1811:C21295)</f>
        <v>5</v>
      </c>
    </row>
    <row r="1812" spans="1:3" x14ac:dyDescent="0.35">
      <c r="A1812" s="6" t="str">
        <v>E1583S</v>
      </c>
      <c r="B1812">
        <f>COUNTIF('Truncated Transaction Data'!A1812:A21296,A1812)</f>
        <v>13</v>
      </c>
      <c r="C1812" s="7">
        <f>SUMIF('Truncated Transaction Data'!A1812:A21296,A1812,'Truncated Transaction Data'!C1812:C21296)</f>
        <v>19</v>
      </c>
    </row>
    <row r="1813" spans="1:3" x14ac:dyDescent="0.35">
      <c r="A1813" s="6" t="str">
        <v>E943P</v>
      </c>
      <c r="B1813">
        <f>COUNTIF('Truncated Transaction Data'!A1813:A21297,A1813)</f>
        <v>7</v>
      </c>
      <c r="C1813" s="7">
        <f>SUMIF('Truncated Transaction Data'!A1813:A21297,A1813,'Truncated Transaction Data'!C1813:C21297)</f>
        <v>16</v>
      </c>
    </row>
    <row r="1814" spans="1:3" x14ac:dyDescent="0.35">
      <c r="A1814" s="6" t="str">
        <v>PP507100</v>
      </c>
      <c r="B1814">
        <f>COUNTIF('Truncated Transaction Data'!A1814:A21298,A1814)</f>
        <v>8</v>
      </c>
      <c r="C1814" s="7">
        <f>SUMIF('Truncated Transaction Data'!A1814:A21298,A1814,'Truncated Transaction Data'!C1814:C21298)</f>
        <v>900</v>
      </c>
    </row>
    <row r="1815" spans="1:3" x14ac:dyDescent="0.35">
      <c r="A1815" s="6" t="str">
        <v>R867</v>
      </c>
      <c r="B1815">
        <f>COUNTIF('Truncated Transaction Data'!A1815:A21299,A1815)</f>
        <v>4</v>
      </c>
      <c r="C1815" s="7">
        <f>SUMIF('Truncated Transaction Data'!A1815:A21299,A1815,'Truncated Transaction Data'!C1815:C21299)</f>
        <v>63</v>
      </c>
    </row>
    <row r="1816" spans="1:3" x14ac:dyDescent="0.35">
      <c r="A1816" s="6" t="str">
        <v>ER3994</v>
      </c>
      <c r="B1816">
        <f>COUNTIF('Truncated Transaction Data'!A1816:A21300,A1816)</f>
        <v>2</v>
      </c>
      <c r="C1816" s="7">
        <f>SUMIF('Truncated Transaction Data'!A1816:A21300,A1816,'Truncated Transaction Data'!C1816:C21300)</f>
        <v>400</v>
      </c>
    </row>
    <row r="1817" spans="1:3" x14ac:dyDescent="0.35">
      <c r="A1817" s="6" t="str">
        <v>E1567</v>
      </c>
      <c r="B1817">
        <f>COUNTIF('Truncated Transaction Data'!A1817:A21301,A1817)</f>
        <v>6</v>
      </c>
      <c r="C1817" s="7">
        <f>SUMIF('Truncated Transaction Data'!A1817:A21301,A1817,'Truncated Transaction Data'!C1817:C21301)</f>
        <v>112</v>
      </c>
    </row>
    <row r="1818" spans="1:3" x14ac:dyDescent="0.35">
      <c r="A1818" s="6" t="str">
        <v>000000005246</v>
      </c>
      <c r="B1818">
        <f>COUNTIF('Truncated Transaction Data'!A1818:A21302,A1818)</f>
        <v>6</v>
      </c>
      <c r="C1818" s="7">
        <f>SUMIF('Truncated Transaction Data'!A1818:A21302,A1818,'Truncated Transaction Data'!C1818:C21302)</f>
        <v>14</v>
      </c>
    </row>
    <row r="1819" spans="1:3" x14ac:dyDescent="0.35">
      <c r="A1819" s="6" t="str">
        <v>6K6217</v>
      </c>
      <c r="B1819">
        <f>COUNTIF('Truncated Transaction Data'!A1819:A21303,A1819)</f>
        <v>3</v>
      </c>
      <c r="C1819" s="7">
        <f>SUMIF('Truncated Transaction Data'!A1819:A21303,A1819,'Truncated Transaction Data'!C1819:C21303)</f>
        <v>76</v>
      </c>
    </row>
    <row r="1820" spans="1:3" x14ac:dyDescent="0.35">
      <c r="A1820" s="6" t="str">
        <v>EHC1003100</v>
      </c>
      <c r="B1820">
        <f>COUNTIF('Truncated Transaction Data'!A1820:A21304,A1820)</f>
        <v>3</v>
      </c>
      <c r="C1820" s="7">
        <f>SUMIF('Truncated Transaction Data'!A1820:A21304,A1820,'Truncated Transaction Data'!C1820:C21304)</f>
        <v>1200</v>
      </c>
    </row>
    <row r="1821" spans="1:3" x14ac:dyDescent="0.35">
      <c r="A1821" s="6" t="str">
        <v>PR692S</v>
      </c>
      <c r="B1821">
        <f>COUNTIF('Truncated Transaction Data'!A1821:A21305,A1821)</f>
        <v>1</v>
      </c>
      <c r="C1821" s="7">
        <f>SUMIF('Truncated Transaction Data'!A1821:A21305,A1821,'Truncated Transaction Data'!C1821:C21305)</f>
        <v>32</v>
      </c>
    </row>
    <row r="1822" spans="1:3" x14ac:dyDescent="0.35">
      <c r="A1822" s="6" t="str">
        <v>HL4003S</v>
      </c>
      <c r="B1822">
        <f>COUNTIF('Truncated Transaction Data'!A1822:A21306,A1822)</f>
        <v>1</v>
      </c>
      <c r="C1822" s="7">
        <f>SUMIF('Truncated Transaction Data'!A1822:A21306,A1822,'Truncated Transaction Data'!C1822:C21306)</f>
        <v>3</v>
      </c>
    </row>
    <row r="1823" spans="1:3" x14ac:dyDescent="0.35">
      <c r="A1823" s="6" t="str">
        <v>PR460</v>
      </c>
      <c r="B1823">
        <f>COUNTIF('Truncated Transaction Data'!A1823:A21307,A1823)</f>
        <v>9</v>
      </c>
      <c r="C1823" s="7">
        <f>SUMIF('Truncated Transaction Data'!A1823:A21307,A1823,'Truncated Transaction Data'!C1823:C21307)</f>
        <v>2700</v>
      </c>
    </row>
    <row r="1824" spans="1:3" x14ac:dyDescent="0.35">
      <c r="A1824" s="6" t="str">
        <v>E2689</v>
      </c>
      <c r="B1824">
        <f>COUNTIF('Truncated Transaction Data'!A1824:A21308,A1824)</f>
        <v>5</v>
      </c>
      <c r="C1824" s="7">
        <f>SUMIF('Truncated Transaction Data'!A1824:A21308,A1824,'Truncated Transaction Data'!C1824:C21308)</f>
        <v>96</v>
      </c>
    </row>
    <row r="1825" spans="1:3" x14ac:dyDescent="0.35">
      <c r="A1825" s="6" t="str">
        <v>I1764</v>
      </c>
      <c r="B1825">
        <f>COUNTIF('Truncated Transaction Data'!A1825:A21309,A1825)</f>
        <v>1</v>
      </c>
      <c r="C1825" s="7">
        <f>SUMIF('Truncated Transaction Data'!A1825:A21309,A1825,'Truncated Transaction Data'!C1825:C21309)</f>
        <v>16</v>
      </c>
    </row>
    <row r="1826" spans="1:3" x14ac:dyDescent="0.35">
      <c r="A1826" s="6" t="str">
        <v>E1355</v>
      </c>
      <c r="B1826">
        <f>COUNTIF('Truncated Transaction Data'!A1826:A21310,A1826)</f>
        <v>3</v>
      </c>
      <c r="C1826" s="7">
        <f>SUMIF('Truncated Transaction Data'!A1826:A21310,A1826,'Truncated Transaction Data'!C1826:C21310)</f>
        <v>56</v>
      </c>
    </row>
    <row r="1827" spans="1:3" x14ac:dyDescent="0.35">
      <c r="A1827" s="6" t="str">
        <v>TC3007</v>
      </c>
      <c r="B1827">
        <f>COUNTIF('Truncated Transaction Data'!A1827:A21311,A1827)</f>
        <v>6</v>
      </c>
      <c r="C1827" s="7">
        <f>SUMIF('Truncated Transaction Data'!A1827:A21311,A1827,'Truncated Transaction Data'!C1827:C21311)</f>
        <v>9</v>
      </c>
    </row>
    <row r="1828" spans="1:3" x14ac:dyDescent="0.35">
      <c r="A1828" s="6" t="str">
        <v>TC3067</v>
      </c>
      <c r="B1828">
        <f>COUNTIF('Truncated Transaction Data'!A1828:A21312,A1828)</f>
        <v>2</v>
      </c>
      <c r="C1828" s="7">
        <f>SUMIF('Truncated Transaction Data'!A1828:A21312,A1828,'Truncated Transaction Data'!C1828:C21312)</f>
        <v>2</v>
      </c>
    </row>
    <row r="1829" spans="1:3" x14ac:dyDescent="0.35">
      <c r="A1829" s="6" t="str">
        <v>PR748S</v>
      </c>
      <c r="B1829">
        <f>COUNTIF('Truncated Transaction Data'!A1829:A21313,A1829)</f>
        <v>2</v>
      </c>
      <c r="C1829" s="7">
        <f>SUMIF('Truncated Transaction Data'!A1829:A21313,A1829,'Truncated Transaction Data'!C1829:C21313)</f>
        <v>32</v>
      </c>
    </row>
    <row r="1830" spans="1:3" x14ac:dyDescent="0.35">
      <c r="A1830" s="6" t="str">
        <v>PR726S</v>
      </c>
      <c r="B1830">
        <f>COUNTIF('Truncated Transaction Data'!A1830:A21314,A1830)</f>
        <v>2</v>
      </c>
      <c r="C1830" s="7">
        <f>SUMIF('Truncated Transaction Data'!A1830:A21314,A1830,'Truncated Transaction Data'!C1830:C21314)</f>
        <v>20</v>
      </c>
    </row>
    <row r="1831" spans="1:3" x14ac:dyDescent="0.35">
      <c r="A1831" s="6" t="str">
        <v>PR460S</v>
      </c>
      <c r="B1831">
        <f>COUNTIF('Truncated Transaction Data'!A1831:A21315,A1831)</f>
        <v>14</v>
      </c>
      <c r="C1831" s="7">
        <f>SUMIF('Truncated Transaction Data'!A1831:A21315,A1831,'Truncated Transaction Data'!C1831:C21315)</f>
        <v>228</v>
      </c>
    </row>
    <row r="1832" spans="1:3" x14ac:dyDescent="0.35">
      <c r="A1832" s="6" t="str">
        <v>4K377</v>
      </c>
      <c r="B1832">
        <f>COUNTIF('Truncated Transaction Data'!A1832:A21316,A1832)</f>
        <v>1</v>
      </c>
      <c r="C1832" s="7">
        <f>SUMIF('Truncated Transaction Data'!A1832:A21316,A1832,'Truncated Transaction Data'!C1832:C21316)</f>
        <v>1</v>
      </c>
    </row>
    <row r="1833" spans="1:3" x14ac:dyDescent="0.35">
      <c r="A1833" s="6" t="str">
        <v>ES2032S</v>
      </c>
      <c r="B1833">
        <f>COUNTIF('Truncated Transaction Data'!A1833:A21317,A1833)</f>
        <v>5</v>
      </c>
      <c r="C1833" s="7">
        <f>SUMIF('Truncated Transaction Data'!A1833:A21317,A1833,'Truncated Transaction Data'!C1833:C21317)</f>
        <v>29</v>
      </c>
    </row>
    <row r="1834" spans="1:3" x14ac:dyDescent="0.35">
      <c r="A1834" s="6" t="str">
        <v>PR442</v>
      </c>
      <c r="B1834">
        <f>COUNTIF('Truncated Transaction Data'!A1834:A21318,A1834)</f>
        <v>5</v>
      </c>
      <c r="C1834" s="7">
        <f>SUMIF('Truncated Transaction Data'!A1834:A21318,A1834,'Truncated Transaction Data'!C1834:C21318)</f>
        <v>1700</v>
      </c>
    </row>
    <row r="1835" spans="1:3" x14ac:dyDescent="0.35">
      <c r="A1835" s="6" t="str">
        <v>30964S</v>
      </c>
      <c r="B1835">
        <f>COUNTIF('Truncated Transaction Data'!A1835:A21319,A1835)</f>
        <v>2</v>
      </c>
      <c r="C1835" s="7">
        <f>SUMIF('Truncated Transaction Data'!A1835:A21319,A1835,'Truncated Transaction Data'!C1835:C21319)</f>
        <v>8</v>
      </c>
    </row>
    <row r="1836" spans="1:3" x14ac:dyDescent="0.35">
      <c r="A1836" s="6" t="str">
        <v>RK674</v>
      </c>
      <c r="B1836">
        <f>COUNTIF('Truncated Transaction Data'!A1836:A21320,A1836)</f>
        <v>1</v>
      </c>
      <c r="C1836" s="7">
        <f>SUMIF('Truncated Transaction Data'!A1836:A21320,A1836,'Truncated Transaction Data'!C1836:C21320)</f>
        <v>4</v>
      </c>
    </row>
    <row r="1837" spans="1:3" x14ac:dyDescent="0.35">
      <c r="A1837" s="6" t="str">
        <v>EHC1006100</v>
      </c>
      <c r="B1837">
        <f>COUNTIF('Truncated Transaction Data'!A1837:A21321,A1837)</f>
        <v>5</v>
      </c>
      <c r="C1837" s="7">
        <f>SUMIF('Truncated Transaction Data'!A1837:A21321,A1837,'Truncated Transaction Data'!C1837:C21321)</f>
        <v>1300</v>
      </c>
    </row>
    <row r="1838" spans="1:3" x14ac:dyDescent="0.35">
      <c r="A1838" s="6" t="str">
        <v>EHC1002100</v>
      </c>
      <c r="B1838">
        <f>COUNTIF('Truncated Transaction Data'!A1838:A21322,A1838)</f>
        <v>3</v>
      </c>
      <c r="C1838" s="7">
        <f>SUMIF('Truncated Transaction Data'!A1838:A21322,A1838,'Truncated Transaction Data'!C1838:C21322)</f>
        <v>1100</v>
      </c>
    </row>
    <row r="1839" spans="1:3" x14ac:dyDescent="0.35">
      <c r="A1839" s="6" t="str">
        <v>E5231B</v>
      </c>
      <c r="B1839">
        <f>COUNTIF('Truncated Transaction Data'!A1839:A21323,A1839)</f>
        <v>3</v>
      </c>
      <c r="C1839" s="7">
        <f>SUMIF('Truncated Transaction Data'!A1839:A21323,A1839,'Truncated Transaction Data'!C1839:C21323)</f>
        <v>14</v>
      </c>
    </row>
    <row r="1840" spans="1:3" x14ac:dyDescent="0.35">
      <c r="A1840" s="6" t="str">
        <v>02176EA2</v>
      </c>
      <c r="B1840">
        <f>COUNTIF('Truncated Transaction Data'!A1840:A21324,A1840)</f>
        <v>8</v>
      </c>
      <c r="C1840" s="7">
        <f>SUMIF('Truncated Transaction Data'!A1840:A21324,A1840,'Truncated Transaction Data'!C1840:C21324)</f>
        <v>48</v>
      </c>
    </row>
    <row r="1841" spans="1:3" x14ac:dyDescent="0.35">
      <c r="A1841" s="6" t="str">
        <v>TC3025</v>
      </c>
      <c r="B1841">
        <f>COUNTIF('Truncated Transaction Data'!A1841:A21325,A1841)</f>
        <v>3</v>
      </c>
      <c r="C1841" s="7">
        <f>SUMIF('Truncated Transaction Data'!A1841:A21325,A1841,'Truncated Transaction Data'!C1841:C21325)</f>
        <v>4</v>
      </c>
    </row>
    <row r="1842" spans="1:3" x14ac:dyDescent="0.35">
      <c r="A1842" s="6" t="str">
        <v>55S3</v>
      </c>
      <c r="B1842">
        <f>COUNTIF('Truncated Transaction Data'!A1842:A21326,A1842)</f>
        <v>4</v>
      </c>
      <c r="C1842" s="7">
        <f>SUMIF('Truncated Transaction Data'!A1842:A21326,A1842,'Truncated Transaction Data'!C1842:C21326)</f>
        <v>6</v>
      </c>
    </row>
    <row r="1843" spans="1:3" x14ac:dyDescent="0.35">
      <c r="A1843" s="6" t="str">
        <v>RK650</v>
      </c>
      <c r="B1843">
        <f>COUNTIF('Truncated Transaction Data'!A1843:A21327,A1843)</f>
        <v>5</v>
      </c>
      <c r="C1843" s="7">
        <f>SUMIF('Truncated Transaction Data'!A1843:A21327,A1843,'Truncated Transaction Data'!C1843:C21327)</f>
        <v>32</v>
      </c>
    </row>
    <row r="1844" spans="1:3" x14ac:dyDescent="0.35">
      <c r="A1844" s="6" t="str">
        <v>3K6249</v>
      </c>
      <c r="B1844">
        <f>COUNTIF('Truncated Transaction Data'!A1844:A21328,A1844)</f>
        <v>2</v>
      </c>
      <c r="C1844" s="7">
        <f>SUMIF('Truncated Transaction Data'!A1844:A21328,A1844,'Truncated Transaction Data'!C1844:C21328)</f>
        <v>12</v>
      </c>
    </row>
    <row r="1845" spans="1:3" x14ac:dyDescent="0.35">
      <c r="A1845" s="6" t="str">
        <v>TC365</v>
      </c>
      <c r="B1845">
        <f>COUNTIF('Truncated Transaction Data'!A1845:A21329,A1845)</f>
        <v>1</v>
      </c>
      <c r="C1845" s="7">
        <f>SUMIF('Truncated Transaction Data'!A1845:A21329,A1845,'Truncated Transaction Data'!C1845:C21329)</f>
        <v>4</v>
      </c>
    </row>
    <row r="1846" spans="1:3" x14ac:dyDescent="0.35">
      <c r="A1846" s="6" t="str">
        <v>HPV15M</v>
      </c>
      <c r="B1846">
        <f>COUNTIF('Truncated Transaction Data'!A1846:A21330,A1846)</f>
        <v>1</v>
      </c>
      <c r="C1846" s="7">
        <f>SUMIF('Truncated Transaction Data'!A1846:A21330,A1846,'Truncated Transaction Data'!C1846:C21330)</f>
        <v>50</v>
      </c>
    </row>
    <row r="1847" spans="1:3" x14ac:dyDescent="0.35">
      <c r="A1847" s="6" t="str">
        <v>GP107S</v>
      </c>
      <c r="B1847">
        <f>COUNTIF('Truncated Transaction Data'!A1847:A21331,A1847)</f>
        <v>9</v>
      </c>
      <c r="C1847" s="7">
        <f>SUMIF('Truncated Transaction Data'!A1847:A21331,A1847,'Truncated Transaction Data'!C1847:C21331)</f>
        <v>35</v>
      </c>
    </row>
    <row r="1848" spans="1:3" x14ac:dyDescent="0.35">
      <c r="A1848" s="6" t="str">
        <v>PLS110B10</v>
      </c>
      <c r="B1848">
        <f>COUNTIF('Truncated Transaction Data'!A1848:A21332,A1848)</f>
        <v>1</v>
      </c>
      <c r="C1848" s="7">
        <f>SUMIF('Truncated Transaction Data'!A1848:A21332,A1848,'Truncated Transaction Data'!C1848:C21332)</f>
        <v>10</v>
      </c>
    </row>
    <row r="1849" spans="1:3" x14ac:dyDescent="0.35">
      <c r="A1849" s="6" t="str">
        <v>RDS192025</v>
      </c>
      <c r="B1849">
        <f>COUNTIF('Truncated Transaction Data'!A1849:A21333,A1849)</f>
        <v>6</v>
      </c>
      <c r="C1849" s="7">
        <f>SUMIF('Truncated Transaction Data'!A1849:A21333,A1849,'Truncated Transaction Data'!C1849:C21333)</f>
        <v>300</v>
      </c>
    </row>
    <row r="1850" spans="1:3" x14ac:dyDescent="0.35">
      <c r="A1850" s="6" t="str">
        <v>PR696S</v>
      </c>
      <c r="B1850">
        <f>COUNTIF('Truncated Transaction Data'!A1850:A21334,A1850)</f>
        <v>19</v>
      </c>
      <c r="C1850" s="7">
        <f>SUMIF('Truncated Transaction Data'!A1850:A21334,A1850,'Truncated Transaction Data'!C1850:C21334)</f>
        <v>476</v>
      </c>
    </row>
    <row r="1851" spans="1:3" x14ac:dyDescent="0.35">
      <c r="A1851" s="6" t="str">
        <v>RS622</v>
      </c>
      <c r="B1851">
        <f>COUNTIF('Truncated Transaction Data'!A1851:A21335,A1851)</f>
        <v>6</v>
      </c>
      <c r="C1851" s="7">
        <f>SUMIF('Truncated Transaction Data'!A1851:A21335,A1851,'Truncated Transaction Data'!C1851:C21335)</f>
        <v>16</v>
      </c>
    </row>
    <row r="1852" spans="1:3" x14ac:dyDescent="0.35">
      <c r="A1852" s="6" t="str">
        <v>RV684XS</v>
      </c>
      <c r="B1852">
        <f>COUNTIF('Truncated Transaction Data'!A1852:A21336,A1852)</f>
        <v>5</v>
      </c>
      <c r="C1852" s="7">
        <f>SUMIF('Truncated Transaction Data'!A1852:A21336,A1852,'Truncated Transaction Data'!C1852:C21336)</f>
        <v>84</v>
      </c>
    </row>
    <row r="1853" spans="1:3" x14ac:dyDescent="0.35">
      <c r="A1853" s="6" t="str">
        <v>PR443S</v>
      </c>
      <c r="B1853">
        <f>COUNTIF('Truncated Transaction Data'!A1853:A21337,A1853)</f>
        <v>2</v>
      </c>
      <c r="C1853" s="7">
        <f>SUMIF('Truncated Transaction Data'!A1853:A21337,A1853,'Truncated Transaction Data'!C1853:C21337)</f>
        <v>16</v>
      </c>
    </row>
    <row r="1854" spans="1:3" x14ac:dyDescent="0.35">
      <c r="A1854" s="6" t="str">
        <v>RM17188</v>
      </c>
      <c r="B1854">
        <f>COUNTIF('Truncated Transaction Data'!A1854:A21338,A1854)</f>
        <v>1</v>
      </c>
      <c r="C1854" s="7">
        <f>SUMIF('Truncated Transaction Data'!A1854:A21338,A1854,'Truncated Transaction Data'!C1854:C21338)</f>
        <v>8</v>
      </c>
    </row>
    <row r="1855" spans="1:3" x14ac:dyDescent="0.35">
      <c r="A1855" s="6" t="str">
        <v>EP105BR</v>
      </c>
      <c r="B1855">
        <f>COUNTIF('Truncated Transaction Data'!A1855:A21339,A1855)</f>
        <v>4</v>
      </c>
      <c r="C1855" s="7">
        <f>SUMIF('Truncated Transaction Data'!A1855:A21339,A1855,'Truncated Transaction Data'!C1855:C21339)</f>
        <v>6</v>
      </c>
    </row>
    <row r="1856" spans="1:3" x14ac:dyDescent="0.35">
      <c r="A1856" s="6" t="str">
        <v>HL6000S</v>
      </c>
      <c r="B1856">
        <f>COUNTIF('Truncated Transaction Data'!A1856:A21340,A1856)</f>
        <v>3</v>
      </c>
      <c r="C1856" s="7">
        <f>SUMIF('Truncated Transaction Data'!A1856:A21340,A1856,'Truncated Transaction Data'!C1856:C21340)</f>
        <v>36</v>
      </c>
    </row>
    <row r="1857" spans="1:3" x14ac:dyDescent="0.35">
      <c r="A1857" s="6" t="str">
        <v>57589S</v>
      </c>
      <c r="B1857">
        <f>COUNTIF('Truncated Transaction Data'!A1857:A21341,A1857)</f>
        <v>1</v>
      </c>
      <c r="C1857" s="7">
        <f>SUMIF('Truncated Transaction Data'!A1857:A21341,A1857,'Truncated Transaction Data'!C1857:C21341)</f>
        <v>8</v>
      </c>
    </row>
    <row r="1858" spans="1:3" x14ac:dyDescent="0.35">
      <c r="A1858" s="6" t="str">
        <v>30711S</v>
      </c>
      <c r="B1858">
        <f>COUNTIF('Truncated Transaction Data'!A1858:A21342,A1858)</f>
        <v>10</v>
      </c>
      <c r="C1858" s="7">
        <f>SUMIF('Truncated Transaction Data'!A1858:A21342,A1858,'Truncated Transaction Data'!C1858:C21342)</f>
        <v>68</v>
      </c>
    </row>
    <row r="1859" spans="1:3" x14ac:dyDescent="0.35">
      <c r="A1859" s="6" t="str">
        <v>53031S</v>
      </c>
      <c r="B1859">
        <f>COUNTIF('Truncated Transaction Data'!A1859:A21343,A1859)</f>
        <v>3</v>
      </c>
      <c r="C1859" s="7">
        <f>SUMIF('Truncated Transaction Data'!A1859:A21343,A1859,'Truncated Transaction Data'!C1859:C21343)</f>
        <v>20</v>
      </c>
    </row>
    <row r="1860" spans="1:3" x14ac:dyDescent="0.35">
      <c r="A1860" s="6" t="str">
        <v>RV3558S</v>
      </c>
      <c r="B1860">
        <f>COUNTIF('Truncated Transaction Data'!A1860:A21344,A1860)</f>
        <v>1</v>
      </c>
      <c r="C1860" s="7">
        <f>SUMIF('Truncated Transaction Data'!A1860:A21344,A1860,'Truncated Transaction Data'!C1860:C21344)</f>
        <v>4</v>
      </c>
    </row>
    <row r="1861" spans="1:3" x14ac:dyDescent="0.35">
      <c r="A1861" s="6" t="str">
        <v>RV948S</v>
      </c>
      <c r="B1861">
        <f>COUNTIF('Truncated Transaction Data'!A1861:A21345,A1861)</f>
        <v>2</v>
      </c>
      <c r="C1861" s="7">
        <f>SUMIF('Truncated Transaction Data'!A1861:A21345,A1861,'Truncated Transaction Data'!C1861:C21345)</f>
        <v>12</v>
      </c>
    </row>
    <row r="1862" spans="1:3" x14ac:dyDescent="0.35">
      <c r="A1862" s="6" t="str">
        <v>57025S</v>
      </c>
      <c r="B1862">
        <f>COUNTIF('Truncated Transaction Data'!A1862:A21346,A1862)</f>
        <v>2</v>
      </c>
      <c r="C1862" s="7">
        <f>SUMIF('Truncated Transaction Data'!A1862:A21346,A1862,'Truncated Transaction Data'!C1862:C21346)</f>
        <v>28</v>
      </c>
    </row>
    <row r="1863" spans="1:3" x14ac:dyDescent="0.35">
      <c r="A1863" s="6" t="str">
        <v>I2918</v>
      </c>
      <c r="B1863">
        <f>COUNTIF('Truncated Transaction Data'!A1863:A21347,A1863)</f>
        <v>3</v>
      </c>
      <c r="C1863" s="7">
        <f>SUMIF('Truncated Transaction Data'!A1863:A21347,A1863,'Truncated Transaction Data'!C1863:C21347)</f>
        <v>174</v>
      </c>
    </row>
    <row r="1864" spans="1:3" x14ac:dyDescent="0.35">
      <c r="A1864" s="6" t="str">
        <v>EX5053</v>
      </c>
      <c r="B1864">
        <f>COUNTIF('Truncated Transaction Data'!A1864:A21348,A1864)</f>
        <v>6</v>
      </c>
      <c r="C1864" s="7">
        <f>SUMIF('Truncated Transaction Data'!A1864:A21348,A1864,'Truncated Transaction Data'!C1864:C21348)</f>
        <v>126</v>
      </c>
    </row>
    <row r="1865" spans="1:3" x14ac:dyDescent="0.35">
      <c r="A1865" s="6" t="str">
        <v>000000052236</v>
      </c>
      <c r="B1865">
        <f>COUNTIF('Truncated Transaction Data'!A1865:A21349,A1865)</f>
        <v>3</v>
      </c>
      <c r="C1865" s="7">
        <f>SUMIF('Truncated Transaction Data'!A1865:A21349,A1865,'Truncated Transaction Data'!C1865:C21349)</f>
        <v>3600</v>
      </c>
    </row>
    <row r="1866" spans="1:3" x14ac:dyDescent="0.35">
      <c r="A1866" s="6" t="str">
        <v>E903P</v>
      </c>
      <c r="B1866">
        <f>COUNTIF('Truncated Transaction Data'!A1866:A21350,A1866)</f>
        <v>8</v>
      </c>
      <c r="C1866" s="7">
        <f>SUMIF('Truncated Transaction Data'!A1866:A21350,A1866,'Truncated Transaction Data'!C1866:C21350)</f>
        <v>26</v>
      </c>
    </row>
    <row r="1867" spans="1:3" x14ac:dyDescent="0.35">
      <c r="A1867" s="6" t="str">
        <v>RV3515</v>
      </c>
      <c r="B1867">
        <f>COUNTIF('Truncated Transaction Data'!A1867:A21351,A1867)</f>
        <v>5</v>
      </c>
      <c r="C1867" s="7">
        <f>SUMIF('Truncated Transaction Data'!A1867:A21351,A1867,'Truncated Transaction Data'!C1867:C21351)</f>
        <v>900</v>
      </c>
    </row>
    <row r="1868" spans="1:3" x14ac:dyDescent="0.35">
      <c r="A1868" s="6" t="str">
        <v>E664SWT</v>
      </c>
      <c r="B1868">
        <f>COUNTIF('Truncated Transaction Data'!A1868:A21352,A1868)</f>
        <v>1</v>
      </c>
      <c r="C1868" s="7">
        <f>SUMIF('Truncated Transaction Data'!A1868:A21352,A1868,'Truncated Transaction Data'!C1868:C21352)</f>
        <v>1</v>
      </c>
    </row>
    <row r="1869" spans="1:3" x14ac:dyDescent="0.35">
      <c r="A1869" s="6" t="str">
        <v>E842SWT</v>
      </c>
      <c r="B1869">
        <f>COUNTIF('Truncated Transaction Data'!A1869:A21353,A1869)</f>
        <v>7</v>
      </c>
      <c r="C1869" s="7">
        <f>SUMIF('Truncated Transaction Data'!A1869:A21353,A1869,'Truncated Transaction Data'!C1869:C21353)</f>
        <v>40</v>
      </c>
    </row>
    <row r="1870" spans="1:3" x14ac:dyDescent="0.35">
      <c r="A1870" s="6" t="str">
        <v>E1906S</v>
      </c>
      <c r="B1870">
        <f>COUNTIF('Truncated Transaction Data'!A1870:A21354,A1870)</f>
        <v>3</v>
      </c>
      <c r="C1870" s="7">
        <f>SUMIF('Truncated Transaction Data'!A1870:A21354,A1870,'Truncated Transaction Data'!C1870:C21354)</f>
        <v>18</v>
      </c>
    </row>
    <row r="1871" spans="1:3" x14ac:dyDescent="0.35">
      <c r="A1871" s="6" t="str">
        <v>FPS141</v>
      </c>
      <c r="B1871">
        <f>COUNTIF('Truncated Transaction Data'!A1871:A21355,A1871)</f>
        <v>2</v>
      </c>
      <c r="C1871" s="7">
        <f>SUMIF('Truncated Transaction Data'!A1871:A21355,A1871,'Truncated Transaction Data'!C1871:C21355)</f>
        <v>23</v>
      </c>
    </row>
    <row r="1872" spans="1:3" x14ac:dyDescent="0.35">
      <c r="A1872" s="6" t="str">
        <v>4K6076</v>
      </c>
      <c r="B1872">
        <f>COUNTIF('Truncated Transaction Data'!A1872:A21356,A1872)</f>
        <v>7</v>
      </c>
      <c r="C1872" s="7">
        <f>SUMIF('Truncated Transaction Data'!A1872:A21356,A1872,'Truncated Transaction Data'!C1872:C21356)</f>
        <v>36</v>
      </c>
    </row>
    <row r="1873" spans="1:3" x14ac:dyDescent="0.35">
      <c r="A1873" s="6" t="str">
        <v>000000058591</v>
      </c>
      <c r="B1873">
        <f>COUNTIF('Truncated Transaction Data'!A1873:A21357,A1873)</f>
        <v>3</v>
      </c>
      <c r="C1873" s="7">
        <f>SUMIF('Truncated Transaction Data'!A1873:A21357,A1873,'Truncated Transaction Data'!C1873:C21357)</f>
        <v>2000</v>
      </c>
    </row>
    <row r="1874" spans="1:3" x14ac:dyDescent="0.35">
      <c r="A1874" s="6" t="str">
        <v>01847SNEA</v>
      </c>
      <c r="B1874">
        <f>COUNTIF('Truncated Transaction Data'!A1874:A21358,A1874)</f>
        <v>2</v>
      </c>
      <c r="C1874" s="7">
        <f>SUMIF('Truncated Transaction Data'!A1874:A21358,A1874,'Truncated Transaction Data'!C1874:C21358)</f>
        <v>75</v>
      </c>
    </row>
    <row r="1875" spans="1:3" x14ac:dyDescent="0.35">
      <c r="A1875" s="6" t="str">
        <v>01946SEA</v>
      </c>
      <c r="B1875">
        <f>COUNTIF('Truncated Transaction Data'!A1875:A21359,A1875)</f>
        <v>2</v>
      </c>
      <c r="C1875" s="7">
        <f>SUMIF('Truncated Transaction Data'!A1875:A21359,A1875,'Truncated Transaction Data'!C1875:C21359)</f>
        <v>100</v>
      </c>
    </row>
    <row r="1876" spans="1:3" x14ac:dyDescent="0.35">
      <c r="A1876" s="6" t="str">
        <v>01662SEA</v>
      </c>
      <c r="B1876">
        <f>COUNTIF('Truncated Transaction Data'!A1876:A21360,A1876)</f>
        <v>3</v>
      </c>
      <c r="C1876" s="7">
        <f>SUMIF('Truncated Transaction Data'!A1876:A21360,A1876,'Truncated Transaction Data'!C1876:C21360)</f>
        <v>75</v>
      </c>
    </row>
    <row r="1877" spans="1:3" x14ac:dyDescent="0.35">
      <c r="A1877" s="6" t="str">
        <v>E2231</v>
      </c>
      <c r="B1877">
        <f>COUNTIF('Truncated Transaction Data'!A1877:A21361,A1877)</f>
        <v>5</v>
      </c>
      <c r="C1877" s="7">
        <f>SUMIF('Truncated Transaction Data'!A1877:A21361,A1877,'Truncated Transaction Data'!C1877:C21361)</f>
        <v>650</v>
      </c>
    </row>
    <row r="1878" spans="1:3" x14ac:dyDescent="0.35">
      <c r="A1878" s="6" t="str">
        <v>13003EA2</v>
      </c>
      <c r="B1878">
        <f>COUNTIF('Truncated Transaction Data'!A1878:A21362,A1878)</f>
        <v>3</v>
      </c>
      <c r="C1878" s="7">
        <f>SUMIF('Truncated Transaction Data'!A1878:A21362,A1878,'Truncated Transaction Data'!C1878:C21362)</f>
        <v>76</v>
      </c>
    </row>
    <row r="1879" spans="1:3" x14ac:dyDescent="0.35">
      <c r="A1879" s="6" t="str">
        <v>01943EA2</v>
      </c>
      <c r="B1879">
        <f>COUNTIF('Truncated Transaction Data'!A1879:A21363,A1879)</f>
        <v>5</v>
      </c>
      <c r="C1879" s="7">
        <f>SUMIF('Truncated Transaction Data'!A1879:A21363,A1879,'Truncated Transaction Data'!C1879:C21363)</f>
        <v>50</v>
      </c>
    </row>
    <row r="1880" spans="1:3" x14ac:dyDescent="0.35">
      <c r="A1880" s="6" t="str">
        <v>01944SEA2</v>
      </c>
      <c r="B1880">
        <f>COUNTIF('Truncated Transaction Data'!A1880:A21364,A1880)</f>
        <v>6</v>
      </c>
      <c r="C1880" s="7">
        <f>SUMIF('Truncated Transaction Data'!A1880:A21364,A1880,'Truncated Transaction Data'!C1880:C21364)</f>
        <v>60</v>
      </c>
    </row>
    <row r="1881" spans="1:3" x14ac:dyDescent="0.35">
      <c r="A1881" s="6" t="str">
        <v>02180EA2</v>
      </c>
      <c r="B1881">
        <f>COUNTIF('Truncated Transaction Data'!A1881:A21365,A1881)</f>
        <v>5</v>
      </c>
      <c r="C1881" s="7">
        <f>SUMIF('Truncated Transaction Data'!A1881:A21365,A1881,'Truncated Transaction Data'!C1881:C21365)</f>
        <v>78</v>
      </c>
    </row>
    <row r="1882" spans="1:3" x14ac:dyDescent="0.35">
      <c r="A1882" s="6" t="str">
        <v>01662SEA2</v>
      </c>
      <c r="B1882">
        <f>COUNTIF('Truncated Transaction Data'!A1882:A21366,A1882)</f>
        <v>6</v>
      </c>
      <c r="C1882" s="7">
        <f>SUMIF('Truncated Transaction Data'!A1882:A21366,A1882,'Truncated Transaction Data'!C1882:C21366)</f>
        <v>150</v>
      </c>
    </row>
    <row r="1883" spans="1:3" x14ac:dyDescent="0.35">
      <c r="A1883" s="6" t="str">
        <v>I5006</v>
      </c>
      <c r="B1883">
        <f>COUNTIF('Truncated Transaction Data'!A1883:A21367,A1883)</f>
        <v>2</v>
      </c>
      <c r="C1883" s="7">
        <f>SUMIF('Truncated Transaction Data'!A1883:A21367,A1883,'Truncated Transaction Data'!C1883:C21367)</f>
        <v>72</v>
      </c>
    </row>
    <row r="1884" spans="1:3" x14ac:dyDescent="0.35">
      <c r="A1884" s="6" t="str">
        <v>E1943</v>
      </c>
      <c r="B1884">
        <f>COUNTIF('Truncated Transaction Data'!A1884:A21368,A1884)</f>
        <v>1</v>
      </c>
      <c r="C1884" s="7">
        <f>SUMIF('Truncated Transaction Data'!A1884:A21368,A1884,'Truncated Transaction Data'!C1884:C21368)</f>
        <v>32</v>
      </c>
    </row>
    <row r="1885" spans="1:3" x14ac:dyDescent="0.35">
      <c r="A1885" s="6" t="str">
        <v>ES423LWT</v>
      </c>
      <c r="B1885">
        <f>COUNTIF('Truncated Transaction Data'!A1885:A21369,A1885)</f>
        <v>1</v>
      </c>
      <c r="C1885" s="7">
        <f>SUMIF('Truncated Transaction Data'!A1885:A21369,A1885,'Truncated Transaction Data'!C1885:C21369)</f>
        <v>2</v>
      </c>
    </row>
    <row r="1886" spans="1:3" x14ac:dyDescent="0.35">
      <c r="A1886" s="6" t="str">
        <v>RK411</v>
      </c>
      <c r="B1886">
        <f>COUNTIF('Truncated Transaction Data'!A1886:A21370,A1886)</f>
        <v>4</v>
      </c>
      <c r="C1886" s="7">
        <f>SUMIF('Truncated Transaction Data'!A1886:A21370,A1886,'Truncated Transaction Data'!C1886:C21370)</f>
        <v>58</v>
      </c>
    </row>
    <row r="1887" spans="1:3" x14ac:dyDescent="0.35">
      <c r="A1887" s="6" t="str">
        <v>RV3564S</v>
      </c>
      <c r="B1887">
        <f>COUNTIF('Truncated Transaction Data'!A1887:A21371,A1887)</f>
        <v>1</v>
      </c>
      <c r="C1887" s="7">
        <f>SUMIF('Truncated Transaction Data'!A1887:A21371,A1887,'Truncated Transaction Data'!C1887:C21371)</f>
        <v>4</v>
      </c>
    </row>
    <row r="1888" spans="1:3" x14ac:dyDescent="0.35">
      <c r="A1888" s="6" t="str">
        <v>RV3517S</v>
      </c>
      <c r="B1888">
        <f>COUNTIF('Truncated Transaction Data'!A1888:A21372,A1888)</f>
        <v>3</v>
      </c>
      <c r="C1888" s="7">
        <f>SUMIF('Truncated Transaction Data'!A1888:A21372,A1888,'Truncated Transaction Data'!C1888:C21372)</f>
        <v>24</v>
      </c>
    </row>
    <row r="1889" spans="1:3" x14ac:dyDescent="0.35">
      <c r="A1889" s="6" t="str">
        <v>32035S</v>
      </c>
      <c r="B1889">
        <f>COUNTIF('Truncated Transaction Data'!A1889:A21373,A1889)</f>
        <v>1</v>
      </c>
      <c r="C1889" s="7">
        <f>SUMIF('Truncated Transaction Data'!A1889:A21373,A1889,'Truncated Transaction Data'!C1889:C21373)</f>
        <v>4</v>
      </c>
    </row>
    <row r="1890" spans="1:3" x14ac:dyDescent="0.35">
      <c r="A1890" s="6" t="str">
        <v>55060S</v>
      </c>
      <c r="B1890">
        <f>COUNTIF('Truncated Transaction Data'!A1890:A21374,A1890)</f>
        <v>2</v>
      </c>
      <c r="C1890" s="7">
        <f>SUMIF('Truncated Transaction Data'!A1890:A21374,A1890,'Truncated Transaction Data'!C1890:C21374)</f>
        <v>12</v>
      </c>
    </row>
    <row r="1891" spans="1:3" x14ac:dyDescent="0.35">
      <c r="A1891" s="6" t="str">
        <v>E5000B</v>
      </c>
      <c r="B1891">
        <f>COUNTIF('Truncated Transaction Data'!A1891:A21375,A1891)</f>
        <v>5</v>
      </c>
      <c r="C1891" s="7">
        <f>SUMIF('Truncated Transaction Data'!A1891:A21375,A1891,'Truncated Transaction Data'!C1891:C21375)</f>
        <v>30</v>
      </c>
    </row>
    <row r="1892" spans="1:3" x14ac:dyDescent="0.35">
      <c r="A1892" s="6" t="str">
        <v>E5023B</v>
      </c>
      <c r="B1892">
        <f>COUNTIF('Truncated Transaction Data'!A1892:A21376,A1892)</f>
        <v>8</v>
      </c>
      <c r="C1892" s="7">
        <f>SUMIF('Truncated Transaction Data'!A1892:A21376,A1892,'Truncated Transaction Data'!C1892:C21376)</f>
        <v>42</v>
      </c>
    </row>
    <row r="1893" spans="1:3" x14ac:dyDescent="0.35">
      <c r="A1893" s="6" t="str">
        <v>PLC26025</v>
      </c>
      <c r="B1893">
        <f>COUNTIF('Truncated Transaction Data'!A1893:A21377,A1893)</f>
        <v>2</v>
      </c>
      <c r="C1893" s="7">
        <f>SUMIF('Truncated Transaction Data'!A1893:A21377,A1893,'Truncated Transaction Data'!C1893:C21377)</f>
        <v>50</v>
      </c>
    </row>
    <row r="1894" spans="1:3" x14ac:dyDescent="0.35">
      <c r="A1894" s="6" t="str">
        <v>PLC3025</v>
      </c>
      <c r="B1894">
        <f>COUNTIF('Truncated Transaction Data'!A1894:A21378,A1894)</f>
        <v>7</v>
      </c>
      <c r="C1894" s="7">
        <f>SUMIF('Truncated Transaction Data'!A1894:A21378,A1894,'Truncated Transaction Data'!C1894:C21378)</f>
        <v>300</v>
      </c>
    </row>
    <row r="1895" spans="1:3" x14ac:dyDescent="0.35">
      <c r="A1895" s="6" t="str">
        <v>EP119BR</v>
      </c>
      <c r="B1895">
        <f>COUNTIF('Truncated Transaction Data'!A1895:A21379,A1895)</f>
        <v>9</v>
      </c>
      <c r="C1895" s="7">
        <f>SUMIF('Truncated Transaction Data'!A1895:A21379,A1895,'Truncated Transaction Data'!C1895:C21379)</f>
        <v>23</v>
      </c>
    </row>
    <row r="1896" spans="1:3" x14ac:dyDescent="0.35">
      <c r="A1896" s="6" t="str">
        <v>PLS15410</v>
      </c>
      <c r="B1896">
        <f>COUNTIF('Truncated Transaction Data'!A1896:A21380,A1896)</f>
        <v>7</v>
      </c>
      <c r="C1896" s="7">
        <f>SUMIF('Truncated Transaction Data'!A1896:A21380,A1896,'Truncated Transaction Data'!C1896:C21380)</f>
        <v>210</v>
      </c>
    </row>
    <row r="1897" spans="1:3" x14ac:dyDescent="0.35">
      <c r="A1897" s="6" t="str">
        <v>EP177R</v>
      </c>
      <c r="B1897">
        <f>COUNTIF('Truncated Transaction Data'!A1897:A21381,A1897)</f>
        <v>3</v>
      </c>
      <c r="C1897" s="7">
        <f>SUMIF('Truncated Transaction Data'!A1897:A21381,A1897,'Truncated Transaction Data'!C1897:C21381)</f>
        <v>3</v>
      </c>
    </row>
    <row r="1898" spans="1:3" x14ac:dyDescent="0.35">
      <c r="A1898" s="6" t="str">
        <v>EP177BR</v>
      </c>
      <c r="B1898">
        <f>COUNTIF('Truncated Transaction Data'!A1898:A21382,A1898)</f>
        <v>1</v>
      </c>
      <c r="C1898" s="7">
        <f>SUMIF('Truncated Transaction Data'!A1898:A21382,A1898,'Truncated Transaction Data'!C1898:C21382)</f>
        <v>1</v>
      </c>
    </row>
    <row r="1899" spans="1:3" x14ac:dyDescent="0.35">
      <c r="A1899" s="6" t="str">
        <v>35176S</v>
      </c>
      <c r="B1899">
        <f>COUNTIF('Truncated Transaction Data'!A1899:A21383,A1899)</f>
        <v>6</v>
      </c>
      <c r="C1899" s="7">
        <f>SUMIF('Truncated Transaction Data'!A1899:A21383,A1899,'Truncated Transaction Data'!C1899:C21383)</f>
        <v>24</v>
      </c>
    </row>
    <row r="1900" spans="1:3" x14ac:dyDescent="0.35">
      <c r="A1900" s="6" t="str">
        <v>54552S</v>
      </c>
      <c r="B1900">
        <f>COUNTIF('Truncated Transaction Data'!A1900:A21384,A1900)</f>
        <v>1</v>
      </c>
      <c r="C1900" s="7">
        <f>SUMIF('Truncated Transaction Data'!A1900:A21384,A1900,'Truncated Transaction Data'!C1900:C21384)</f>
        <v>4</v>
      </c>
    </row>
    <row r="1901" spans="1:3" x14ac:dyDescent="0.35">
      <c r="A1901" s="6" t="str">
        <v>52244S</v>
      </c>
      <c r="B1901">
        <f>COUNTIF('Truncated Transaction Data'!A1901:A21385,A1901)</f>
        <v>8</v>
      </c>
      <c r="C1901" s="7">
        <f>SUMIF('Truncated Transaction Data'!A1901:A21385,A1901,'Truncated Transaction Data'!C1901:C21385)</f>
        <v>1108</v>
      </c>
    </row>
    <row r="1902" spans="1:3" x14ac:dyDescent="0.35">
      <c r="A1902" s="6" t="str">
        <v>51704S</v>
      </c>
      <c r="B1902">
        <f>COUNTIF('Truncated Transaction Data'!A1902:A21386,A1902)</f>
        <v>5</v>
      </c>
      <c r="C1902" s="7">
        <f>SUMIF('Truncated Transaction Data'!A1902:A21386,A1902,'Truncated Transaction Data'!C1902:C21386)</f>
        <v>20</v>
      </c>
    </row>
    <row r="1903" spans="1:3" x14ac:dyDescent="0.35">
      <c r="A1903" s="6" t="str">
        <v>57600S</v>
      </c>
      <c r="B1903">
        <f>COUNTIF('Truncated Transaction Data'!A1903:A21387,A1903)</f>
        <v>1</v>
      </c>
      <c r="C1903" s="7">
        <f>SUMIF('Truncated Transaction Data'!A1903:A21387,A1903,'Truncated Transaction Data'!C1903:C21387)</f>
        <v>8</v>
      </c>
    </row>
    <row r="1904" spans="1:3" x14ac:dyDescent="0.35">
      <c r="A1904" s="6" t="str">
        <v>30647S</v>
      </c>
      <c r="B1904">
        <f>COUNTIF('Truncated Transaction Data'!A1904:A21388,A1904)</f>
        <v>1</v>
      </c>
      <c r="C1904" s="7">
        <f>SUMIF('Truncated Transaction Data'!A1904:A21388,A1904,'Truncated Transaction Data'!C1904:C21388)</f>
        <v>8</v>
      </c>
    </row>
    <row r="1905" spans="1:3" x14ac:dyDescent="0.35">
      <c r="A1905" s="6" t="str">
        <v>30640S</v>
      </c>
      <c r="B1905">
        <f>COUNTIF('Truncated Transaction Data'!A1905:A21389,A1905)</f>
        <v>4</v>
      </c>
      <c r="C1905" s="7">
        <f>SUMIF('Truncated Transaction Data'!A1905:A21389,A1905,'Truncated Transaction Data'!C1905:C21389)</f>
        <v>24</v>
      </c>
    </row>
    <row r="1906" spans="1:3" x14ac:dyDescent="0.35">
      <c r="A1906" s="6" t="str">
        <v>RV3633S</v>
      </c>
      <c r="B1906">
        <f>COUNTIF('Truncated Transaction Data'!A1906:A21390,A1906)</f>
        <v>3</v>
      </c>
      <c r="C1906" s="7">
        <f>SUMIF('Truncated Transaction Data'!A1906:A21390,A1906,'Truncated Transaction Data'!C1906:C21390)</f>
        <v>44</v>
      </c>
    </row>
    <row r="1907" spans="1:3" x14ac:dyDescent="0.35">
      <c r="A1907" s="6" t="str">
        <v>EHC1030100</v>
      </c>
      <c r="B1907">
        <f>COUNTIF('Truncated Transaction Data'!A1907:A21391,A1907)</f>
        <v>1</v>
      </c>
      <c r="C1907" s="7">
        <f>SUMIF('Truncated Transaction Data'!A1907:A21391,A1907,'Truncated Transaction Data'!C1907:C21391)</f>
        <v>100</v>
      </c>
    </row>
    <row r="1908" spans="1:3" x14ac:dyDescent="0.35">
      <c r="A1908" s="6" t="str">
        <v>RV3574S</v>
      </c>
      <c r="B1908">
        <f>COUNTIF('Truncated Transaction Data'!A1908:A21392,A1908)</f>
        <v>6</v>
      </c>
      <c r="C1908" s="7">
        <f>SUMIF('Truncated Transaction Data'!A1908:A21392,A1908,'Truncated Transaction Data'!C1908:C21392)</f>
        <v>60</v>
      </c>
    </row>
    <row r="1909" spans="1:3" x14ac:dyDescent="0.35">
      <c r="A1909" s="6" t="str">
        <v>RV3501S</v>
      </c>
      <c r="B1909">
        <f>COUNTIF('Truncated Transaction Data'!A1909:A21393,A1909)</f>
        <v>5</v>
      </c>
      <c r="C1909" s="7">
        <f>SUMIF('Truncated Transaction Data'!A1909:A21393,A1909,'Truncated Transaction Data'!C1909:C21393)</f>
        <v>40</v>
      </c>
    </row>
    <row r="1910" spans="1:3" x14ac:dyDescent="0.35">
      <c r="A1910" s="6" t="str">
        <v>RV1246S</v>
      </c>
      <c r="B1910">
        <f>COUNTIF('Truncated Transaction Data'!A1910:A21394,A1910)</f>
        <v>1</v>
      </c>
      <c r="C1910" s="7">
        <f>SUMIF('Truncated Transaction Data'!A1910:A21394,A1910,'Truncated Transaction Data'!C1910:C21394)</f>
        <v>8</v>
      </c>
    </row>
    <row r="1911" spans="1:3" x14ac:dyDescent="0.35">
      <c r="A1911" s="6" t="str">
        <v>RV696S</v>
      </c>
      <c r="B1911">
        <f>COUNTIF('Truncated Transaction Data'!A1911:A21395,A1911)</f>
        <v>5</v>
      </c>
      <c r="C1911" s="7">
        <f>SUMIF('Truncated Transaction Data'!A1911:A21395,A1911,'Truncated Transaction Data'!C1911:C21395)</f>
        <v>60</v>
      </c>
    </row>
    <row r="1912" spans="1:3" x14ac:dyDescent="0.35">
      <c r="A1912" s="6" t="str">
        <v>31146S</v>
      </c>
      <c r="B1912">
        <f>COUNTIF('Truncated Transaction Data'!A1912:A21396,A1912)</f>
        <v>2</v>
      </c>
      <c r="C1912" s="7">
        <f>SUMIF('Truncated Transaction Data'!A1912:A21396,A1912,'Truncated Transaction Data'!C1912:C21396)</f>
        <v>24</v>
      </c>
    </row>
    <row r="1913" spans="1:3" x14ac:dyDescent="0.35">
      <c r="A1913" s="6" t="str">
        <v>35081S</v>
      </c>
      <c r="B1913">
        <f>COUNTIF('Truncated Transaction Data'!A1913:A21397,A1913)</f>
        <v>1</v>
      </c>
      <c r="C1913" s="7">
        <f>SUMIF('Truncated Transaction Data'!A1913:A21397,A1913,'Truncated Transaction Data'!C1913:C21397)</f>
        <v>4</v>
      </c>
    </row>
    <row r="1914" spans="1:3" x14ac:dyDescent="0.35">
      <c r="A1914" s="6" t="str">
        <v>58535S</v>
      </c>
      <c r="B1914">
        <f>COUNTIF('Truncated Transaction Data'!A1914:A21398,A1914)</f>
        <v>2</v>
      </c>
      <c r="C1914" s="7">
        <f>SUMIF('Truncated Transaction Data'!A1914:A21398,A1914,'Truncated Transaction Data'!C1914:C21398)</f>
        <v>8</v>
      </c>
    </row>
    <row r="1915" spans="1:3" x14ac:dyDescent="0.35">
      <c r="A1915" s="6" t="str">
        <v>31497S</v>
      </c>
      <c r="B1915">
        <f>COUNTIF('Truncated Transaction Data'!A1915:A21399,A1915)</f>
        <v>1</v>
      </c>
      <c r="C1915" s="7">
        <f>SUMIF('Truncated Transaction Data'!A1915:A21399,A1915,'Truncated Transaction Data'!C1915:C21399)</f>
        <v>4</v>
      </c>
    </row>
    <row r="1916" spans="1:3" x14ac:dyDescent="0.35">
      <c r="A1916" s="6" t="str">
        <v>PR13785S</v>
      </c>
      <c r="B1916">
        <f>COUNTIF('Truncated Transaction Data'!A1916:A21400,A1916)</f>
        <v>4</v>
      </c>
      <c r="C1916" s="7">
        <f>SUMIF('Truncated Transaction Data'!A1916:A21400,A1916,'Truncated Transaction Data'!C1916:C21400)</f>
        <v>32</v>
      </c>
    </row>
    <row r="1917" spans="1:3" x14ac:dyDescent="0.35">
      <c r="A1917" s="6" t="str">
        <v>PR13875S</v>
      </c>
      <c r="B1917">
        <f>COUNTIF('Truncated Transaction Data'!A1917:A21401,A1917)</f>
        <v>4</v>
      </c>
      <c r="C1917" s="7">
        <f>SUMIF('Truncated Transaction Data'!A1917:A21401,A1917,'Truncated Transaction Data'!C1917:C21401)</f>
        <v>60</v>
      </c>
    </row>
    <row r="1918" spans="1:3" x14ac:dyDescent="0.35">
      <c r="A1918" s="6" t="str">
        <v>I5058B</v>
      </c>
      <c r="B1918">
        <f>COUNTIF('Truncated Transaction Data'!A1918:A21402,A1918)</f>
        <v>2</v>
      </c>
      <c r="C1918" s="7">
        <f>SUMIF('Truncated Transaction Data'!A1918:A21402,A1918,'Truncated Transaction Data'!C1918:C21402)</f>
        <v>10</v>
      </c>
    </row>
    <row r="1919" spans="1:3" x14ac:dyDescent="0.35">
      <c r="A1919" s="6" t="str">
        <v>E2849B</v>
      </c>
      <c r="B1919">
        <f>COUNTIF('Truncated Transaction Data'!A1919:A21403,A1919)</f>
        <v>2</v>
      </c>
      <c r="C1919" s="7">
        <f>SUMIF('Truncated Transaction Data'!A1919:A21403,A1919,'Truncated Transaction Data'!C1919:C21403)</f>
        <v>8</v>
      </c>
    </row>
    <row r="1920" spans="1:3" x14ac:dyDescent="0.35">
      <c r="A1920" s="6" t="str">
        <v>I5158B</v>
      </c>
      <c r="B1920">
        <f>COUNTIF('Truncated Transaction Data'!A1920:A21404,A1920)</f>
        <v>3</v>
      </c>
      <c r="C1920" s="7">
        <f>SUMIF('Truncated Transaction Data'!A1920:A21404,A1920,'Truncated Transaction Data'!C1920:C21404)</f>
        <v>12</v>
      </c>
    </row>
    <row r="1921" spans="1:3" x14ac:dyDescent="0.35">
      <c r="A1921" s="6" t="str">
        <v>I3200B</v>
      </c>
      <c r="B1921">
        <f>COUNTIF('Truncated Transaction Data'!A1921:A21405,A1921)</f>
        <v>4</v>
      </c>
      <c r="C1921" s="7">
        <f>SUMIF('Truncated Transaction Data'!A1921:A21405,A1921,'Truncated Transaction Data'!C1921:C21405)</f>
        <v>14</v>
      </c>
    </row>
    <row r="1922" spans="1:3" x14ac:dyDescent="0.35">
      <c r="A1922" s="6" t="str">
        <v>00602EA2</v>
      </c>
      <c r="B1922">
        <f>COUNTIF('Truncated Transaction Data'!A1922:A21406,A1922)</f>
        <v>6</v>
      </c>
      <c r="C1922" s="7">
        <f>SUMIF('Truncated Transaction Data'!A1922:A21406,A1922,'Truncated Transaction Data'!C1922:C21406)</f>
        <v>152</v>
      </c>
    </row>
    <row r="1923" spans="1:3" x14ac:dyDescent="0.35">
      <c r="A1923" s="6" t="str">
        <v>E1800S</v>
      </c>
      <c r="B1923">
        <f>COUNTIF('Truncated Transaction Data'!A1923:A21407,A1923)</f>
        <v>5</v>
      </c>
      <c r="C1923" s="7">
        <f>SUMIF('Truncated Transaction Data'!A1923:A21407,A1923,'Truncated Transaction Data'!C1923:C21407)</f>
        <v>5</v>
      </c>
    </row>
    <row r="1924" spans="1:3" x14ac:dyDescent="0.35">
      <c r="A1924" s="6" t="str">
        <v>4K6108</v>
      </c>
      <c r="B1924">
        <f>COUNTIF('Truncated Transaction Data'!A1924:A21408,A1924)</f>
        <v>4</v>
      </c>
      <c r="C1924" s="7">
        <f>SUMIF('Truncated Transaction Data'!A1924:A21408,A1924,'Truncated Transaction Data'!C1924:C21408)</f>
        <v>31</v>
      </c>
    </row>
    <row r="1925" spans="1:3" x14ac:dyDescent="0.35">
      <c r="A1925" s="6" t="str">
        <v>3K6099</v>
      </c>
      <c r="B1925">
        <f>COUNTIF('Truncated Transaction Data'!A1925:A21409,A1925)</f>
        <v>5</v>
      </c>
      <c r="C1925" s="7">
        <f>SUMIF('Truncated Transaction Data'!A1925:A21409,A1925,'Truncated Transaction Data'!C1925:C21409)</f>
        <v>24</v>
      </c>
    </row>
    <row r="1926" spans="1:3" x14ac:dyDescent="0.35">
      <c r="A1926" s="6" t="str">
        <v>PLC16B100</v>
      </c>
      <c r="B1926">
        <f>COUNTIF('Truncated Transaction Data'!A1926:A21410,A1926)</f>
        <v>4</v>
      </c>
      <c r="C1926" s="7">
        <f>SUMIF('Truncated Transaction Data'!A1926:A21410,A1926,'Truncated Transaction Data'!C1926:C21410)</f>
        <v>600</v>
      </c>
    </row>
    <row r="1927" spans="1:3" x14ac:dyDescent="0.35">
      <c r="A1927" s="6" t="str">
        <v>PLC9210</v>
      </c>
      <c r="B1927">
        <f>COUNTIF('Truncated Transaction Data'!A1927:A21411,A1927)</f>
        <v>5</v>
      </c>
      <c r="C1927" s="7">
        <f>SUMIF('Truncated Transaction Data'!A1927:A21411,A1927,'Truncated Transaction Data'!C1927:C21411)</f>
        <v>90</v>
      </c>
    </row>
    <row r="1928" spans="1:3" x14ac:dyDescent="0.35">
      <c r="A1928" s="6" t="str">
        <v>TEK454</v>
      </c>
      <c r="B1928">
        <f>COUNTIF('Truncated Transaction Data'!A1928:A21412,A1928)</f>
        <v>3</v>
      </c>
      <c r="C1928" s="7">
        <f>SUMIF('Truncated Transaction Data'!A1928:A21412,A1928,'Truncated Transaction Data'!C1928:C21412)</f>
        <v>7</v>
      </c>
    </row>
    <row r="1929" spans="1:3" x14ac:dyDescent="0.35">
      <c r="A1929" s="6" t="str">
        <v>RV1405</v>
      </c>
      <c r="B1929">
        <f>COUNTIF('Truncated Transaction Data'!A1929:A21413,A1929)</f>
        <v>4</v>
      </c>
      <c r="C1929" s="7">
        <f>SUMIF('Truncated Transaction Data'!A1929:A21413,A1929,'Truncated Transaction Data'!C1929:C21413)</f>
        <v>200</v>
      </c>
    </row>
    <row r="1930" spans="1:3" x14ac:dyDescent="0.35">
      <c r="A1930" s="6" t="str">
        <v>RV994</v>
      </c>
      <c r="B1930">
        <f>COUNTIF('Truncated Transaction Data'!A1930:A21414,A1930)</f>
        <v>3</v>
      </c>
      <c r="C1930" s="7">
        <f>SUMIF('Truncated Transaction Data'!A1930:A21414,A1930,'Truncated Transaction Data'!C1930:C21414)</f>
        <v>150</v>
      </c>
    </row>
    <row r="1931" spans="1:3" x14ac:dyDescent="0.35">
      <c r="A1931" s="6" t="str">
        <v>I1764M+15</v>
      </c>
      <c r="B1931">
        <f>COUNTIF('Truncated Transaction Data'!A1931:A21415,A1931)</f>
        <v>1</v>
      </c>
      <c r="C1931" s="7">
        <f>SUMIF('Truncated Transaction Data'!A1931:A21415,A1931,'Truncated Transaction Data'!C1931:C21415)</f>
        <v>50</v>
      </c>
    </row>
    <row r="1932" spans="1:3" x14ac:dyDescent="0.35">
      <c r="A1932" s="6" t="str">
        <v>EX1655M+15</v>
      </c>
      <c r="B1932">
        <f>COUNTIF('Truncated Transaction Data'!A1932:A21416,A1932)</f>
        <v>2</v>
      </c>
      <c r="C1932" s="7">
        <f>SUMIF('Truncated Transaction Data'!A1932:A21416,A1932,'Truncated Transaction Data'!C1932:C21416)</f>
        <v>100</v>
      </c>
    </row>
    <row r="1933" spans="1:3" x14ac:dyDescent="0.35">
      <c r="A1933" s="6" t="str">
        <v>E2509M</v>
      </c>
      <c r="B1933">
        <f>COUNTIF('Truncated Transaction Data'!A1933:A21417,A1933)</f>
        <v>2</v>
      </c>
      <c r="C1933" s="7">
        <f>SUMIF('Truncated Transaction Data'!A1933:A21417,A1933,'Truncated Transaction Data'!C1933:C21417)</f>
        <v>100</v>
      </c>
    </row>
    <row r="1934" spans="1:3" x14ac:dyDescent="0.35">
      <c r="A1934" s="6" t="str">
        <v>I1820M+15</v>
      </c>
      <c r="B1934">
        <f>COUNTIF('Truncated Transaction Data'!A1934:A21418,A1934)</f>
        <v>5</v>
      </c>
      <c r="C1934" s="7">
        <f>SUMIF('Truncated Transaction Data'!A1934:A21418,A1934,'Truncated Transaction Data'!C1934:C21418)</f>
        <v>250</v>
      </c>
    </row>
    <row r="1935" spans="1:3" x14ac:dyDescent="0.35">
      <c r="A1935" s="6" t="str">
        <v>I1760M+15</v>
      </c>
      <c r="B1935">
        <f>COUNTIF('Truncated Transaction Data'!A1935:A21419,A1935)</f>
        <v>2</v>
      </c>
      <c r="C1935" s="7">
        <f>SUMIF('Truncated Transaction Data'!A1935:A21419,A1935,'Truncated Transaction Data'!C1935:C21419)</f>
        <v>100</v>
      </c>
    </row>
    <row r="1936" spans="1:3" x14ac:dyDescent="0.35">
      <c r="A1936" s="6" t="str">
        <v>00602SEA</v>
      </c>
      <c r="B1936">
        <f>COUNTIF('Truncated Transaction Data'!A1936:A21420,A1936)</f>
        <v>1</v>
      </c>
      <c r="C1936" s="7">
        <f>SUMIF('Truncated Transaction Data'!A1936:A21420,A1936,'Truncated Transaction Data'!C1936:C21420)</f>
        <v>50</v>
      </c>
    </row>
    <row r="1937" spans="1:3" x14ac:dyDescent="0.35">
      <c r="A1937" s="6" t="str">
        <v>01721SEA</v>
      </c>
      <c r="B1937">
        <f>COUNTIF('Truncated Transaction Data'!A1937:A21421,A1937)</f>
        <v>1</v>
      </c>
      <c r="C1937" s="7">
        <f>SUMIF('Truncated Transaction Data'!A1937:A21421,A1937,'Truncated Transaction Data'!C1937:C21421)</f>
        <v>75</v>
      </c>
    </row>
    <row r="1938" spans="1:3" x14ac:dyDescent="0.35">
      <c r="A1938" s="6" t="str">
        <v>GP113S</v>
      </c>
      <c r="B1938">
        <f>COUNTIF('Truncated Transaction Data'!A1938:A21422,A1938)</f>
        <v>3</v>
      </c>
      <c r="C1938" s="7">
        <f>SUMIF('Truncated Transaction Data'!A1938:A21422,A1938,'Truncated Transaction Data'!C1938:C21422)</f>
        <v>3</v>
      </c>
    </row>
    <row r="1939" spans="1:3" x14ac:dyDescent="0.35">
      <c r="A1939" s="6" t="str">
        <v>RK840NK</v>
      </c>
      <c r="B1939">
        <f>COUNTIF('Truncated Transaction Data'!A1939:A21423,A1939)</f>
        <v>2</v>
      </c>
      <c r="C1939" s="7">
        <f>SUMIF('Truncated Transaction Data'!A1939:A21423,A1939,'Truncated Transaction Data'!C1939:C21423)</f>
        <v>3</v>
      </c>
    </row>
    <row r="1940" spans="1:3" x14ac:dyDescent="0.35">
      <c r="A1940" s="6" t="str">
        <v>PR463</v>
      </c>
      <c r="B1940">
        <f>COUNTIF('Truncated Transaction Data'!A1940:A21424,A1940)</f>
        <v>1</v>
      </c>
      <c r="C1940" s="7">
        <f>SUMIF('Truncated Transaction Data'!A1940:A21424,A1940,'Truncated Transaction Data'!C1940:C21424)</f>
        <v>600</v>
      </c>
    </row>
    <row r="1941" spans="1:3" x14ac:dyDescent="0.35">
      <c r="A1941" s="6" t="str">
        <v>4K5196</v>
      </c>
      <c r="B1941">
        <f>COUNTIF('Truncated Transaction Data'!A1941:A21425,A1941)</f>
        <v>6</v>
      </c>
      <c r="C1941" s="7">
        <f>SUMIF('Truncated Transaction Data'!A1941:A21425,A1941,'Truncated Transaction Data'!C1941:C21425)</f>
        <v>65</v>
      </c>
    </row>
    <row r="1942" spans="1:3" x14ac:dyDescent="0.35">
      <c r="A1942" s="6" t="str">
        <v>DS784</v>
      </c>
      <c r="B1942">
        <f>COUNTIF('Truncated Transaction Data'!A1942:A21426,A1942)</f>
        <v>2</v>
      </c>
      <c r="C1942" s="7">
        <f>SUMIF('Truncated Transaction Data'!A1942:A21426,A1942,'Truncated Transaction Data'!C1942:C21426)</f>
        <v>2</v>
      </c>
    </row>
    <row r="1943" spans="1:3" x14ac:dyDescent="0.35">
      <c r="A1943" s="6" t="str">
        <v>ES2002L</v>
      </c>
      <c r="B1943">
        <f>COUNTIF('Truncated Transaction Data'!A1943:A21427,A1943)</f>
        <v>3</v>
      </c>
      <c r="C1943" s="7">
        <f>SUMIF('Truncated Transaction Data'!A1943:A21427,A1943,'Truncated Transaction Data'!C1943:C21427)</f>
        <v>18</v>
      </c>
    </row>
    <row r="1944" spans="1:3" x14ac:dyDescent="0.35">
      <c r="A1944" s="6" t="str">
        <v>ES441RL</v>
      </c>
      <c r="B1944">
        <f>COUNTIF('Truncated Transaction Data'!A1944:A21428,A1944)</f>
        <v>2</v>
      </c>
      <c r="C1944" s="7">
        <f>SUMIF('Truncated Transaction Data'!A1944:A21428,A1944,'Truncated Transaction Data'!C1944:C21428)</f>
        <v>10</v>
      </c>
    </row>
    <row r="1945" spans="1:3" x14ac:dyDescent="0.35">
      <c r="A1945" s="6" t="str">
        <v>ES381RL</v>
      </c>
      <c r="B1945">
        <f>COUNTIF('Truncated Transaction Data'!A1945:A21429,A1945)</f>
        <v>5</v>
      </c>
      <c r="C1945" s="7">
        <f>SUMIF('Truncated Transaction Data'!A1945:A21429,A1945,'Truncated Transaction Data'!C1945:C21429)</f>
        <v>52</v>
      </c>
    </row>
    <row r="1946" spans="1:3" x14ac:dyDescent="0.35">
      <c r="A1946" s="6" t="str">
        <v>ES350S</v>
      </c>
      <c r="B1946">
        <f>COUNTIF('Truncated Transaction Data'!A1946:A21430,A1946)</f>
        <v>3</v>
      </c>
      <c r="C1946" s="7">
        <f>SUMIF('Truncated Transaction Data'!A1946:A21430,A1946,'Truncated Transaction Data'!C1946:C21430)</f>
        <v>36</v>
      </c>
    </row>
    <row r="1947" spans="1:3" x14ac:dyDescent="0.35">
      <c r="A1947" s="6" t="str">
        <v>000000006310</v>
      </c>
      <c r="B1947">
        <f>COUNTIF('Truncated Transaction Data'!A1947:A21431,A1947)</f>
        <v>9</v>
      </c>
      <c r="C1947" s="7">
        <f>SUMIF('Truncated Transaction Data'!A1947:A21431,A1947,'Truncated Transaction Data'!C1947:C21431)</f>
        <v>30</v>
      </c>
    </row>
    <row r="1948" spans="1:3" x14ac:dyDescent="0.35">
      <c r="A1948" s="6" t="str">
        <v>000000005278</v>
      </c>
      <c r="B1948">
        <f>COUNTIF('Truncated Transaction Data'!A1948:A21432,A1948)</f>
        <v>3</v>
      </c>
      <c r="C1948" s="7">
        <f>SUMIF('Truncated Transaction Data'!A1948:A21432,A1948,'Truncated Transaction Data'!C1948:C21432)</f>
        <v>4</v>
      </c>
    </row>
    <row r="1949" spans="1:3" x14ac:dyDescent="0.35">
      <c r="A1949" s="6" t="str">
        <v>55S</v>
      </c>
      <c r="B1949">
        <f>COUNTIF('Truncated Transaction Data'!A1949:A21433,A1949)</f>
        <v>3</v>
      </c>
      <c r="C1949" s="7">
        <f>SUMIF('Truncated Transaction Data'!A1949:A21433,A1949,'Truncated Transaction Data'!C1949:C21433)</f>
        <v>9</v>
      </c>
    </row>
    <row r="1950" spans="1:3" x14ac:dyDescent="0.35">
      <c r="A1950" s="6" t="str">
        <v>EX1383B</v>
      </c>
      <c r="B1950">
        <f>COUNTIF('Truncated Transaction Data'!A1950:A21434,A1950)</f>
        <v>2</v>
      </c>
      <c r="C1950" s="7">
        <f>SUMIF('Truncated Transaction Data'!A1950:A21434,A1950,'Truncated Transaction Data'!C1950:C21434)</f>
        <v>10</v>
      </c>
    </row>
    <row r="1951" spans="1:3" x14ac:dyDescent="0.35">
      <c r="A1951" s="6" t="str">
        <v>E1153P</v>
      </c>
      <c r="B1951">
        <f>COUNTIF('Truncated Transaction Data'!A1951:A21435,A1951)</f>
        <v>6</v>
      </c>
      <c r="C1951" s="7">
        <f>SUMIF('Truncated Transaction Data'!A1951:A21435,A1951,'Truncated Transaction Data'!C1951:C21435)</f>
        <v>7</v>
      </c>
    </row>
    <row r="1952" spans="1:3" x14ac:dyDescent="0.35">
      <c r="A1952" s="6" t="str">
        <v>HL2105S</v>
      </c>
      <c r="B1952">
        <f>COUNTIF('Truncated Transaction Data'!A1952:A21436,A1952)</f>
        <v>1</v>
      </c>
      <c r="C1952" s="7">
        <f>SUMIF('Truncated Transaction Data'!A1952:A21436,A1952,'Truncated Transaction Data'!C1952:C21436)</f>
        <v>8</v>
      </c>
    </row>
    <row r="1953" spans="1:3" x14ac:dyDescent="0.35">
      <c r="A1953" s="6" t="str">
        <v>I1628</v>
      </c>
      <c r="B1953">
        <f>COUNTIF('Truncated Transaction Data'!A1953:A21437,A1953)</f>
        <v>2</v>
      </c>
      <c r="C1953" s="7">
        <f>SUMIF('Truncated Transaction Data'!A1953:A21437,A1953,'Truncated Transaction Data'!C1953:C21437)</f>
        <v>40</v>
      </c>
    </row>
    <row r="1954" spans="1:3" x14ac:dyDescent="0.35">
      <c r="A1954" s="6" t="str">
        <v>58663S</v>
      </c>
      <c r="B1954">
        <f>COUNTIF('Truncated Transaction Data'!A1954:A21438,A1954)</f>
        <v>4</v>
      </c>
      <c r="C1954" s="7">
        <f>SUMIF('Truncated Transaction Data'!A1954:A21438,A1954,'Truncated Transaction Data'!C1954:C21438)</f>
        <v>380</v>
      </c>
    </row>
    <row r="1955" spans="1:3" x14ac:dyDescent="0.35">
      <c r="A1955" s="6" t="str">
        <v>53046S</v>
      </c>
      <c r="B1955">
        <f>COUNTIF('Truncated Transaction Data'!A1955:A21439,A1955)</f>
        <v>3</v>
      </c>
      <c r="C1955" s="7">
        <f>SUMIF('Truncated Transaction Data'!A1955:A21439,A1955,'Truncated Transaction Data'!C1955:C21439)</f>
        <v>64</v>
      </c>
    </row>
    <row r="1956" spans="1:3" x14ac:dyDescent="0.35">
      <c r="A1956" s="6" t="str">
        <v>HL7007SWT</v>
      </c>
      <c r="B1956">
        <f>COUNTIF('Truncated Transaction Data'!A1956:A21440,A1956)</f>
        <v>4</v>
      </c>
      <c r="C1956" s="7">
        <f>SUMIF('Truncated Transaction Data'!A1956:A21440,A1956,'Truncated Transaction Data'!C1956:C21440)</f>
        <v>152</v>
      </c>
    </row>
    <row r="1957" spans="1:3" x14ac:dyDescent="0.35">
      <c r="A1957" s="6" t="str">
        <v>58698S</v>
      </c>
      <c r="B1957">
        <f>COUNTIF('Truncated Transaction Data'!A1957:A21441,A1957)</f>
        <v>1</v>
      </c>
      <c r="C1957" s="7">
        <f>SUMIF('Truncated Transaction Data'!A1957:A21441,A1957,'Truncated Transaction Data'!C1957:C21441)</f>
        <v>8</v>
      </c>
    </row>
    <row r="1958" spans="1:3" x14ac:dyDescent="0.35">
      <c r="A1958" s="6" t="str">
        <v>58719S</v>
      </c>
      <c r="B1958">
        <f>COUNTIF('Truncated Transaction Data'!A1958:A21442,A1958)</f>
        <v>2</v>
      </c>
      <c r="C1958" s="7">
        <f>SUMIF('Truncated Transaction Data'!A1958:A21442,A1958,'Truncated Transaction Data'!C1958:C21442)</f>
        <v>16</v>
      </c>
    </row>
    <row r="1959" spans="1:3" x14ac:dyDescent="0.35">
      <c r="A1959" s="6" t="str">
        <v>M55005</v>
      </c>
      <c r="B1959">
        <f>COUNTIF('Truncated Transaction Data'!A1959:A21443,A1959)</f>
        <v>1</v>
      </c>
      <c r="C1959" s="7">
        <f>SUMIF('Truncated Transaction Data'!A1959:A21443,A1959,'Truncated Transaction Data'!C1959:C21443)</f>
        <v>4</v>
      </c>
    </row>
    <row r="1960" spans="1:3" x14ac:dyDescent="0.35">
      <c r="A1960" s="6" t="str">
        <v>E1874S</v>
      </c>
      <c r="B1960">
        <f>COUNTIF('Truncated Transaction Data'!A1960:A21444,A1960)</f>
        <v>6</v>
      </c>
      <c r="C1960" s="7">
        <f>SUMIF('Truncated Transaction Data'!A1960:A21444,A1960,'Truncated Transaction Data'!C1960:C21444)</f>
        <v>57</v>
      </c>
    </row>
    <row r="1961" spans="1:3" x14ac:dyDescent="0.35">
      <c r="A1961" s="6" t="str">
        <v>E865SWT</v>
      </c>
      <c r="B1961">
        <f>COUNTIF('Truncated Transaction Data'!A1961:A21445,A1961)</f>
        <v>1</v>
      </c>
      <c r="C1961" s="7">
        <f>SUMIF('Truncated Transaction Data'!A1961:A21445,A1961,'Truncated Transaction Data'!C1961:C21445)</f>
        <v>1</v>
      </c>
    </row>
    <row r="1962" spans="1:3" x14ac:dyDescent="0.35">
      <c r="A1962" s="6" t="str">
        <v>E2283</v>
      </c>
      <c r="B1962">
        <f>COUNTIF('Truncated Transaction Data'!A1962:A21446,A1962)</f>
        <v>5</v>
      </c>
      <c r="C1962" s="7">
        <f>SUMIF('Truncated Transaction Data'!A1962:A21446,A1962,'Truncated Transaction Data'!C1962:C21446)</f>
        <v>66</v>
      </c>
    </row>
    <row r="1963" spans="1:3" x14ac:dyDescent="0.35">
      <c r="A1963" s="6" t="str">
        <v>E5195</v>
      </c>
      <c r="B1963">
        <f>COUNTIF('Truncated Transaction Data'!A1963:A21447,A1963)</f>
        <v>2</v>
      </c>
      <c r="C1963" s="7">
        <f>SUMIF('Truncated Transaction Data'!A1963:A21447,A1963,'Truncated Transaction Data'!C1963:C21447)</f>
        <v>24</v>
      </c>
    </row>
    <row r="1964" spans="1:3" x14ac:dyDescent="0.35">
      <c r="A1964" s="6" t="str">
        <v>E2143</v>
      </c>
      <c r="B1964">
        <f>COUNTIF('Truncated Transaction Data'!A1964:A21448,A1964)</f>
        <v>3</v>
      </c>
      <c r="C1964" s="7">
        <f>SUMIF('Truncated Transaction Data'!A1964:A21448,A1964,'Truncated Transaction Data'!C1964:C21448)</f>
        <v>18</v>
      </c>
    </row>
    <row r="1965" spans="1:3" x14ac:dyDescent="0.35">
      <c r="A1965" s="6" t="str">
        <v>MF1</v>
      </c>
      <c r="B1965">
        <f>COUNTIF('Truncated Transaction Data'!A1965:A21449,A1965)</f>
        <v>1</v>
      </c>
      <c r="C1965" s="7">
        <f>SUMIF('Truncated Transaction Data'!A1965:A21449,A1965,'Truncated Transaction Data'!C1965:C21449)</f>
        <v>100</v>
      </c>
    </row>
    <row r="1966" spans="1:3" x14ac:dyDescent="0.35">
      <c r="A1966" s="6" t="str">
        <v>000000052244</v>
      </c>
      <c r="B1966">
        <f>COUNTIF('Truncated Transaction Data'!A1966:A21450,A1966)</f>
        <v>4</v>
      </c>
      <c r="C1966" s="7">
        <f>SUMIF('Truncated Transaction Data'!A1966:A21450,A1966,'Truncated Transaction Data'!C1966:C21450)</f>
        <v>2000</v>
      </c>
    </row>
    <row r="1967" spans="1:3" x14ac:dyDescent="0.35">
      <c r="A1967" s="6" t="str">
        <v>PR746</v>
      </c>
      <c r="B1967">
        <f>COUNTIF('Truncated Transaction Data'!A1967:A21451,A1967)</f>
        <v>1</v>
      </c>
      <c r="C1967" s="7">
        <f>SUMIF('Truncated Transaction Data'!A1967:A21451,A1967,'Truncated Transaction Data'!C1967:C21451)</f>
        <v>1000</v>
      </c>
    </row>
    <row r="1968" spans="1:3" x14ac:dyDescent="0.35">
      <c r="A1968" s="6" t="str">
        <v>E1877S</v>
      </c>
      <c r="B1968">
        <f>COUNTIF('Truncated Transaction Data'!A1968:A21452,A1968)</f>
        <v>4</v>
      </c>
      <c r="C1968" s="7">
        <f>SUMIF('Truncated Transaction Data'!A1968:A21452,A1968,'Truncated Transaction Data'!C1968:C21452)</f>
        <v>27</v>
      </c>
    </row>
    <row r="1969" spans="1:3" x14ac:dyDescent="0.35">
      <c r="A1969" s="6" t="str">
        <v>EM22FS</v>
      </c>
      <c r="B1969">
        <f>COUNTIF('Truncated Transaction Data'!A1969:A21453,A1969)</f>
        <v>1</v>
      </c>
      <c r="C1969" s="7">
        <f>SUMIF('Truncated Transaction Data'!A1969:A21453,A1969,'Truncated Transaction Data'!C1969:C21453)</f>
        <v>1</v>
      </c>
    </row>
    <row r="1970" spans="1:3" x14ac:dyDescent="0.35">
      <c r="A1970" s="6" t="str">
        <v>SS3113</v>
      </c>
      <c r="B1970">
        <f>COUNTIF('Truncated Transaction Data'!A1970:A21454,A1970)</f>
        <v>1</v>
      </c>
      <c r="C1970" s="7">
        <f>SUMIF('Truncated Transaction Data'!A1970:A21454,A1970,'Truncated Transaction Data'!C1970:C21454)</f>
        <v>1</v>
      </c>
    </row>
    <row r="1971" spans="1:3" x14ac:dyDescent="0.35">
      <c r="A1971" s="6" t="str">
        <v>E3201</v>
      </c>
      <c r="B1971">
        <f>COUNTIF('Truncated Transaction Data'!A1971:A21455,A1971)</f>
        <v>5</v>
      </c>
      <c r="C1971" s="7">
        <f>SUMIF('Truncated Transaction Data'!A1971:A21455,A1971,'Truncated Transaction Data'!C1971:C21455)</f>
        <v>120</v>
      </c>
    </row>
    <row r="1972" spans="1:3" x14ac:dyDescent="0.35">
      <c r="A1972" s="6" t="str">
        <v>E2885</v>
      </c>
      <c r="B1972">
        <f>COUNTIF('Truncated Transaction Data'!A1972:A21456,A1972)</f>
        <v>4</v>
      </c>
      <c r="C1972" s="7">
        <f>SUMIF('Truncated Transaction Data'!A1972:A21456,A1972,'Truncated Transaction Data'!C1972:C21456)</f>
        <v>80</v>
      </c>
    </row>
    <row r="1973" spans="1:3" x14ac:dyDescent="0.35">
      <c r="A1973" s="6" t="str">
        <v>I5206</v>
      </c>
      <c r="B1973">
        <f>COUNTIF('Truncated Transaction Data'!A1973:A21457,A1973)</f>
        <v>1</v>
      </c>
      <c r="C1973" s="7">
        <f>SUMIF('Truncated Transaction Data'!A1973:A21457,A1973,'Truncated Transaction Data'!C1973:C21457)</f>
        <v>16</v>
      </c>
    </row>
    <row r="1974" spans="1:3" x14ac:dyDescent="0.35">
      <c r="A1974" s="6" t="str">
        <v>E5211</v>
      </c>
      <c r="B1974">
        <f>COUNTIF('Truncated Transaction Data'!A1974:A21458,A1974)</f>
        <v>1</v>
      </c>
      <c r="C1974" s="7">
        <f>SUMIF('Truncated Transaction Data'!A1974:A21458,A1974,'Truncated Transaction Data'!C1974:C21458)</f>
        <v>16</v>
      </c>
    </row>
    <row r="1975" spans="1:3" x14ac:dyDescent="0.35">
      <c r="A1975" s="6" t="str">
        <v>I5188</v>
      </c>
      <c r="B1975">
        <f>COUNTIF('Truncated Transaction Data'!A1975:A21459,A1975)</f>
        <v>1</v>
      </c>
      <c r="C1975" s="7">
        <f>SUMIF('Truncated Transaction Data'!A1975:A21459,A1975,'Truncated Transaction Data'!C1975:C21459)</f>
        <v>12</v>
      </c>
    </row>
    <row r="1976" spans="1:3" x14ac:dyDescent="0.35">
      <c r="A1976" s="6" t="str">
        <v>E903</v>
      </c>
      <c r="B1976">
        <f>COUNTIF('Truncated Transaction Data'!A1976:A21460,A1976)</f>
        <v>3</v>
      </c>
      <c r="C1976" s="7">
        <f>SUMIF('Truncated Transaction Data'!A1976:A21460,A1976,'Truncated Transaction Data'!C1976:C21460)</f>
        <v>120</v>
      </c>
    </row>
    <row r="1977" spans="1:3" x14ac:dyDescent="0.35">
      <c r="A1977" s="6" t="str">
        <v>E5235</v>
      </c>
      <c r="B1977">
        <f>COUNTIF('Truncated Transaction Data'!A1977:A21461,A1977)</f>
        <v>2</v>
      </c>
      <c r="C1977" s="7">
        <f>SUMIF('Truncated Transaction Data'!A1977:A21461,A1977,'Truncated Transaction Data'!C1977:C21461)</f>
        <v>16</v>
      </c>
    </row>
    <row r="1978" spans="1:3" x14ac:dyDescent="0.35">
      <c r="A1978" s="6" t="str">
        <v>E5215</v>
      </c>
      <c r="B1978">
        <f>COUNTIF('Truncated Transaction Data'!A1978:A21462,A1978)</f>
        <v>1</v>
      </c>
      <c r="C1978" s="7">
        <f>SUMIF('Truncated Transaction Data'!A1978:A21462,A1978,'Truncated Transaction Data'!C1978:C21462)</f>
        <v>24</v>
      </c>
    </row>
    <row r="1979" spans="1:3" x14ac:dyDescent="0.35">
      <c r="A1979" s="6" t="str">
        <v>E1821</v>
      </c>
      <c r="B1979">
        <f>COUNTIF('Truncated Transaction Data'!A1979:A21463,A1979)</f>
        <v>5</v>
      </c>
      <c r="C1979" s="7">
        <f>SUMIF('Truncated Transaction Data'!A1979:A21463,A1979,'Truncated Transaction Data'!C1979:C21463)</f>
        <v>72</v>
      </c>
    </row>
    <row r="1980" spans="1:3" x14ac:dyDescent="0.35">
      <c r="A1980" s="6" t="str">
        <v>E1077+15</v>
      </c>
      <c r="B1980">
        <f>COUNTIF('Truncated Transaction Data'!A1980:A21464,A1980)</f>
        <v>5</v>
      </c>
      <c r="C1980" s="7">
        <f>SUMIF('Truncated Transaction Data'!A1980:A21464,A1980,'Truncated Transaction Data'!C1980:C21464)</f>
        <v>120</v>
      </c>
    </row>
    <row r="1981" spans="1:3" x14ac:dyDescent="0.35">
      <c r="A1981" s="6" t="str">
        <v>RM170112</v>
      </c>
      <c r="B1981">
        <f>COUNTIF('Truncated Transaction Data'!A1981:A21465,A1981)</f>
        <v>2</v>
      </c>
      <c r="C1981" s="7">
        <f>SUMIF('Truncated Transaction Data'!A1981:A21465,A1981,'Truncated Transaction Data'!C1981:C21465)</f>
        <v>36</v>
      </c>
    </row>
    <row r="1982" spans="1:3" x14ac:dyDescent="0.35">
      <c r="A1982" s="6" t="str">
        <v>R865</v>
      </c>
      <c r="B1982">
        <f>COUNTIF('Truncated Transaction Data'!A1982:A21466,A1982)</f>
        <v>1</v>
      </c>
      <c r="C1982" s="7">
        <f>SUMIF('Truncated Transaction Data'!A1982:A21466,A1982,'Truncated Transaction Data'!C1982:C21466)</f>
        <v>8</v>
      </c>
    </row>
    <row r="1983" spans="1:3" x14ac:dyDescent="0.35">
      <c r="A1983" s="6" t="str">
        <v>R844</v>
      </c>
      <c r="B1983">
        <f>COUNTIF('Truncated Transaction Data'!A1983:A21467,A1983)</f>
        <v>4</v>
      </c>
      <c r="C1983" s="7">
        <f>SUMIF('Truncated Transaction Data'!A1983:A21467,A1983,'Truncated Transaction Data'!C1983:C21467)</f>
        <v>40</v>
      </c>
    </row>
    <row r="1984" spans="1:3" x14ac:dyDescent="0.35">
      <c r="A1984" s="6" t="str">
        <v>R819</v>
      </c>
      <c r="B1984">
        <f>COUNTIF('Truncated Transaction Data'!A1984:A21468,A1984)</f>
        <v>1</v>
      </c>
      <c r="C1984" s="7">
        <f>SUMIF('Truncated Transaction Data'!A1984:A21468,A1984,'Truncated Transaction Data'!C1984:C21468)</f>
        <v>12</v>
      </c>
    </row>
    <row r="1985" spans="1:3" x14ac:dyDescent="0.35">
      <c r="A1985" s="6" t="str">
        <v>E3065FWT</v>
      </c>
      <c r="B1985">
        <f>COUNTIF('Truncated Transaction Data'!A1985:A21469,A1985)</f>
        <v>1</v>
      </c>
      <c r="C1985" s="7">
        <f>SUMIF('Truncated Transaction Data'!A1985:A21469,A1985,'Truncated Transaction Data'!C1985:C21469)</f>
        <v>20</v>
      </c>
    </row>
    <row r="1986" spans="1:3" x14ac:dyDescent="0.35">
      <c r="A1986" s="6" t="str">
        <v>I5172</v>
      </c>
      <c r="B1986">
        <f>COUNTIF('Truncated Transaction Data'!A1986:A21470,A1986)</f>
        <v>1</v>
      </c>
      <c r="C1986" s="7">
        <f>SUMIF('Truncated Transaction Data'!A1986:A21470,A1986,'Truncated Transaction Data'!C1986:C21470)</f>
        <v>12</v>
      </c>
    </row>
    <row r="1987" spans="1:3" x14ac:dyDescent="0.35">
      <c r="A1987" s="6" t="str">
        <v>E5185</v>
      </c>
      <c r="B1987">
        <f>COUNTIF('Truncated Transaction Data'!A1987:A21471,A1987)</f>
        <v>2</v>
      </c>
      <c r="C1987" s="7">
        <f>SUMIF('Truncated Transaction Data'!A1987:A21471,A1987,'Truncated Transaction Data'!C1987:C21471)</f>
        <v>36</v>
      </c>
    </row>
    <row r="1988" spans="1:3" x14ac:dyDescent="0.35">
      <c r="A1988" s="6" t="str">
        <v>I5216</v>
      </c>
      <c r="B1988">
        <f>COUNTIF('Truncated Transaction Data'!A1988:A21472,A1988)</f>
        <v>1</v>
      </c>
      <c r="C1988" s="7">
        <f>SUMIF('Truncated Transaction Data'!A1988:A21472,A1988,'Truncated Transaction Data'!C1988:C21472)</f>
        <v>8</v>
      </c>
    </row>
    <row r="1989" spans="1:3" x14ac:dyDescent="0.35">
      <c r="A1989" s="6" t="str">
        <v>E5221</v>
      </c>
      <c r="B1989">
        <f>COUNTIF('Truncated Transaction Data'!A1989:A21473,A1989)</f>
        <v>2</v>
      </c>
      <c r="C1989" s="7">
        <f>SUMIF('Truncated Transaction Data'!A1989:A21473,A1989,'Truncated Transaction Data'!C1989:C21473)</f>
        <v>8</v>
      </c>
    </row>
    <row r="1990" spans="1:3" x14ac:dyDescent="0.35">
      <c r="A1990" s="6" t="str">
        <v>E3477</v>
      </c>
      <c r="B1990">
        <f>COUNTIF('Truncated Transaction Data'!A1990:A21474,A1990)</f>
        <v>2</v>
      </c>
      <c r="C1990" s="7">
        <f>SUMIF('Truncated Transaction Data'!A1990:A21474,A1990,'Truncated Transaction Data'!C1990:C21474)</f>
        <v>40</v>
      </c>
    </row>
    <row r="1991" spans="1:3" x14ac:dyDescent="0.35">
      <c r="A1991" s="6" t="str">
        <v>EX5047</v>
      </c>
      <c r="B1991">
        <f>COUNTIF('Truncated Transaction Data'!A1991:A21475,A1991)</f>
        <v>1</v>
      </c>
      <c r="C1991" s="7">
        <f>SUMIF('Truncated Transaction Data'!A1991:A21475,A1991,'Truncated Transaction Data'!C1991:C21475)</f>
        <v>32</v>
      </c>
    </row>
    <row r="1992" spans="1:3" x14ac:dyDescent="0.35">
      <c r="A1992" s="6" t="str">
        <v>E5111</v>
      </c>
      <c r="B1992">
        <f>COUNTIF('Truncated Transaction Data'!A1992:A21476,A1992)</f>
        <v>3</v>
      </c>
      <c r="C1992" s="7">
        <f>SUMIF('Truncated Transaction Data'!A1992:A21476,A1992,'Truncated Transaction Data'!C1992:C21476)</f>
        <v>500</v>
      </c>
    </row>
    <row r="1993" spans="1:3" x14ac:dyDescent="0.35">
      <c r="A1993" s="6" t="str">
        <v>E5177</v>
      </c>
      <c r="B1993">
        <f>COUNTIF('Truncated Transaction Data'!A1993:A21477,A1993)</f>
        <v>1</v>
      </c>
      <c r="C1993" s="7">
        <f>SUMIF('Truncated Transaction Data'!A1993:A21477,A1993,'Truncated Transaction Data'!C1993:C21477)</f>
        <v>16</v>
      </c>
    </row>
    <row r="1994" spans="1:3" x14ac:dyDescent="0.35">
      <c r="A1994" s="6" t="str">
        <v>E3511</v>
      </c>
      <c r="B1994">
        <f>COUNTIF('Truncated Transaction Data'!A1994:A21478,A1994)</f>
        <v>1</v>
      </c>
      <c r="C1994" s="7">
        <f>SUMIF('Truncated Transaction Data'!A1994:A21478,A1994,'Truncated Transaction Data'!C1994:C21478)</f>
        <v>4</v>
      </c>
    </row>
    <row r="1995" spans="1:3" x14ac:dyDescent="0.35">
      <c r="A1995" s="6" t="str">
        <v>PR306BS</v>
      </c>
      <c r="B1995">
        <f>COUNTIF('Truncated Transaction Data'!A1995:A21479,A1995)</f>
        <v>2</v>
      </c>
      <c r="C1995" s="7">
        <f>SUMIF('Truncated Transaction Data'!A1995:A21479,A1995,'Truncated Transaction Data'!C1995:C21479)</f>
        <v>40</v>
      </c>
    </row>
    <row r="1996" spans="1:3" x14ac:dyDescent="0.35">
      <c r="A1996" s="6" t="str">
        <v>PR282S</v>
      </c>
      <c r="B1996">
        <f>COUNTIF('Truncated Transaction Data'!A1996:A21480,A1996)</f>
        <v>4</v>
      </c>
      <c r="C1996" s="7">
        <f>SUMIF('Truncated Transaction Data'!A1996:A21480,A1996,'Truncated Transaction Data'!C1996:C21480)</f>
        <v>52</v>
      </c>
    </row>
    <row r="1997" spans="1:3" x14ac:dyDescent="0.35">
      <c r="A1997" s="6" t="str">
        <v>PR465S</v>
      </c>
      <c r="B1997">
        <f>COUNTIF('Truncated Transaction Data'!A1997:A21481,A1997)</f>
        <v>2</v>
      </c>
      <c r="C1997" s="7">
        <f>SUMIF('Truncated Transaction Data'!A1997:A21481,A1997,'Truncated Transaction Data'!C1997:C21481)</f>
        <v>32</v>
      </c>
    </row>
    <row r="1998" spans="1:3" x14ac:dyDescent="0.35">
      <c r="A1998" s="6" t="str">
        <v>E1028P</v>
      </c>
      <c r="B1998">
        <f>COUNTIF('Truncated Transaction Data'!A1998:A21482,A1998)</f>
        <v>8</v>
      </c>
      <c r="C1998" s="7">
        <f>SUMIF('Truncated Transaction Data'!A1998:A21482,A1998,'Truncated Transaction Data'!C1998:C21482)</f>
        <v>13</v>
      </c>
    </row>
    <row r="1999" spans="1:3" x14ac:dyDescent="0.35">
      <c r="A1999" s="6" t="str">
        <v>HL1976HPS</v>
      </c>
      <c r="B1999">
        <f>COUNTIF('Truncated Transaction Data'!A1999:A21483,A1999)</f>
        <v>1</v>
      </c>
      <c r="C1999" s="7">
        <f>SUMIF('Truncated Transaction Data'!A1999:A21483,A1999,'Truncated Transaction Data'!C1999:C21483)</f>
        <v>32</v>
      </c>
    </row>
    <row r="2000" spans="1:3" x14ac:dyDescent="0.35">
      <c r="A2000" s="6" t="str">
        <v>ES411LWT</v>
      </c>
      <c r="B2000">
        <f>COUNTIF('Truncated Transaction Data'!A2000:A21484,A2000)</f>
        <v>1</v>
      </c>
      <c r="C2000" s="7">
        <f>SUMIF('Truncated Transaction Data'!A2000:A21484,A2000,'Truncated Transaction Data'!C2000:C21484)</f>
        <v>10</v>
      </c>
    </row>
    <row r="2001" spans="1:3" x14ac:dyDescent="0.35">
      <c r="A2001" s="6" t="str">
        <v>PR480</v>
      </c>
      <c r="B2001">
        <f>COUNTIF('Truncated Transaction Data'!A2001:A21485,A2001)</f>
        <v>3</v>
      </c>
      <c r="C2001" s="7">
        <f>SUMIF('Truncated Transaction Data'!A2001:A21485,A2001,'Truncated Transaction Data'!C2001:C21485)</f>
        <v>2000</v>
      </c>
    </row>
    <row r="2002" spans="1:3" x14ac:dyDescent="0.35">
      <c r="A2002" s="6" t="str">
        <v>PR496</v>
      </c>
      <c r="B2002">
        <f>COUNTIF('Truncated Transaction Data'!A2002:A21486,A2002)</f>
        <v>3</v>
      </c>
      <c r="C2002" s="7">
        <f>SUMIF('Truncated Transaction Data'!A2002:A21486,A2002,'Truncated Transaction Data'!C2002:C21486)</f>
        <v>900</v>
      </c>
    </row>
    <row r="2003" spans="1:3" x14ac:dyDescent="0.35">
      <c r="A2003" s="6" t="str">
        <v>ER3997R</v>
      </c>
      <c r="B2003">
        <f>COUNTIF('Truncated Transaction Data'!A2003:A21487,A2003)</f>
        <v>4</v>
      </c>
      <c r="C2003" s="7">
        <f>SUMIF('Truncated Transaction Data'!A2003:A21487,A2003,'Truncated Transaction Data'!C2003:C21487)</f>
        <v>12</v>
      </c>
    </row>
    <row r="2004" spans="1:3" x14ac:dyDescent="0.35">
      <c r="A2004" s="6" t="str">
        <v>R819M</v>
      </c>
      <c r="B2004">
        <f>COUNTIF('Truncated Transaction Data'!A2004:A21488,A2004)</f>
        <v>2</v>
      </c>
      <c r="C2004" s="7">
        <f>SUMIF('Truncated Transaction Data'!A2004:A21488,A2004,'Truncated Transaction Data'!C2004:C21488)</f>
        <v>100</v>
      </c>
    </row>
    <row r="2005" spans="1:3" x14ac:dyDescent="0.35">
      <c r="A2005" s="6" t="str">
        <v>EHC2351750</v>
      </c>
      <c r="B2005">
        <f>COUNTIF('Truncated Transaction Data'!A2005:A21489,A2005)</f>
        <v>1</v>
      </c>
      <c r="C2005" s="7">
        <f>SUMIF('Truncated Transaction Data'!A2005:A21489,A2005,'Truncated Transaction Data'!C2005:C21489)</f>
        <v>750</v>
      </c>
    </row>
    <row r="2006" spans="1:3" x14ac:dyDescent="0.35">
      <c r="A2006" s="6" t="str">
        <v>E1134P</v>
      </c>
      <c r="B2006">
        <f>COUNTIF('Truncated Transaction Data'!A2006:A21490,A2006)</f>
        <v>1</v>
      </c>
      <c r="C2006" s="7">
        <f>SUMIF('Truncated Transaction Data'!A2006:A21490,A2006,'Truncated Transaction Data'!C2006:C21490)</f>
        <v>1</v>
      </c>
    </row>
    <row r="2007" spans="1:3" x14ac:dyDescent="0.35">
      <c r="A2007" s="6" t="str">
        <v>ER3974R</v>
      </c>
      <c r="B2007">
        <f>COUNTIF('Truncated Transaction Data'!A2007:A21491,A2007)</f>
        <v>8</v>
      </c>
      <c r="C2007" s="7">
        <f>SUMIF('Truncated Transaction Data'!A2007:A21491,A2007,'Truncated Transaction Data'!C2007:C21491)</f>
        <v>16</v>
      </c>
    </row>
    <row r="2008" spans="1:3" x14ac:dyDescent="0.35">
      <c r="A2008" s="6" t="str">
        <v>RK5522</v>
      </c>
      <c r="B2008">
        <f>COUNTIF('Truncated Transaction Data'!A2008:A21492,A2008)</f>
        <v>1</v>
      </c>
      <c r="C2008" s="7">
        <f>SUMIF('Truncated Transaction Data'!A2008:A21492,A2008,'Truncated Transaction Data'!C2008:C21492)</f>
        <v>1</v>
      </c>
    </row>
    <row r="2009" spans="1:3" x14ac:dyDescent="0.35">
      <c r="A2009" s="6" t="str">
        <v>PR498S</v>
      </c>
      <c r="B2009">
        <f>COUNTIF('Truncated Transaction Data'!A2009:A21493,A2009)</f>
        <v>8</v>
      </c>
      <c r="C2009" s="7">
        <f>SUMIF('Truncated Transaction Data'!A2009:A21493,A2009,'Truncated Transaction Data'!C2009:C21493)</f>
        <v>140</v>
      </c>
    </row>
    <row r="2010" spans="1:3" x14ac:dyDescent="0.35">
      <c r="A2010" s="6" t="str">
        <v>EHC99K</v>
      </c>
      <c r="B2010">
        <f>COUNTIF('Truncated Transaction Data'!A2010:A21494,A2010)</f>
        <v>7</v>
      </c>
      <c r="C2010" s="7">
        <f>SUMIF('Truncated Transaction Data'!A2010:A21494,A2010,'Truncated Transaction Data'!C2010:C21494)</f>
        <v>24</v>
      </c>
    </row>
    <row r="2011" spans="1:3" x14ac:dyDescent="0.35">
      <c r="A2011" s="6" t="str">
        <v>E1007P</v>
      </c>
      <c r="B2011">
        <f>COUNTIF('Truncated Transaction Data'!A2011:A21495,A2011)</f>
        <v>3</v>
      </c>
      <c r="C2011" s="7">
        <f>SUMIF('Truncated Transaction Data'!A2011:A21495,A2011,'Truncated Transaction Data'!C2011:C21495)</f>
        <v>3</v>
      </c>
    </row>
    <row r="2012" spans="1:3" x14ac:dyDescent="0.35">
      <c r="A2012" s="6" t="str">
        <v>R755M</v>
      </c>
      <c r="B2012">
        <f>COUNTIF('Truncated Transaction Data'!A2012:A21496,A2012)</f>
        <v>4</v>
      </c>
      <c r="C2012" s="7">
        <f>SUMIF('Truncated Transaction Data'!A2012:A21496,A2012,'Truncated Transaction Data'!C2012:C21496)</f>
        <v>350</v>
      </c>
    </row>
    <row r="2013" spans="1:3" x14ac:dyDescent="0.35">
      <c r="A2013" s="6" t="str">
        <v>TC495</v>
      </c>
      <c r="B2013">
        <f>COUNTIF('Truncated Transaction Data'!A2013:A21497,A2013)</f>
        <v>1</v>
      </c>
      <c r="C2013" s="7">
        <f>SUMIF('Truncated Transaction Data'!A2013:A21497,A2013,'Truncated Transaction Data'!C2013:C21497)</f>
        <v>1</v>
      </c>
    </row>
    <row r="2014" spans="1:3" x14ac:dyDescent="0.35">
      <c r="A2014" s="6" t="str">
        <v>02015EA</v>
      </c>
      <c r="B2014">
        <f>COUNTIF('Truncated Transaction Data'!A2014:A21498,A2014)</f>
        <v>1</v>
      </c>
      <c r="C2014" s="7">
        <f>SUMIF('Truncated Transaction Data'!A2014:A21498,A2014,'Truncated Transaction Data'!C2014:C21498)</f>
        <v>125</v>
      </c>
    </row>
    <row r="2015" spans="1:3" x14ac:dyDescent="0.35">
      <c r="A2015" s="6" t="str">
        <v>000000058736</v>
      </c>
      <c r="B2015">
        <f>COUNTIF('Truncated Transaction Data'!A2015:A21499,A2015)</f>
        <v>1</v>
      </c>
      <c r="C2015" s="7">
        <f>SUMIF('Truncated Transaction Data'!A2015:A21499,A2015,'Truncated Transaction Data'!C2015:C21499)</f>
        <v>50</v>
      </c>
    </row>
    <row r="2016" spans="1:3" x14ac:dyDescent="0.35">
      <c r="A2016" s="6" t="str">
        <v>PR366S</v>
      </c>
      <c r="B2016">
        <f>COUNTIF('Truncated Transaction Data'!A2016:A21500,A2016)</f>
        <v>32</v>
      </c>
      <c r="C2016" s="7">
        <f>SUMIF('Truncated Transaction Data'!A2016:A21500,A2016,'Truncated Transaction Data'!C2016:C21500)</f>
        <v>784</v>
      </c>
    </row>
    <row r="2017" spans="1:3" x14ac:dyDescent="0.35">
      <c r="A2017" s="6" t="str">
        <v>E2759</v>
      </c>
      <c r="B2017">
        <f>COUNTIF('Truncated Transaction Data'!A2017:A21501,A2017)</f>
        <v>1</v>
      </c>
      <c r="C2017" s="7">
        <f>SUMIF('Truncated Transaction Data'!A2017:A21501,A2017,'Truncated Transaction Data'!C2017:C21501)</f>
        <v>24</v>
      </c>
    </row>
    <row r="2018" spans="1:3" x14ac:dyDescent="0.35">
      <c r="A2018" s="6" t="str">
        <v>E1245PW</v>
      </c>
      <c r="B2018">
        <f>COUNTIF('Truncated Transaction Data'!A2018:A21502,A2018)</f>
        <v>1</v>
      </c>
      <c r="C2018" s="7">
        <f>SUMIF('Truncated Transaction Data'!A2018:A21502,A2018,'Truncated Transaction Data'!C2018:C21502)</f>
        <v>1</v>
      </c>
    </row>
    <row r="2019" spans="1:3" x14ac:dyDescent="0.35">
      <c r="A2019" s="6" t="str">
        <v>E947P</v>
      </c>
      <c r="B2019">
        <f>COUNTIF('Truncated Transaction Data'!A2019:A21503,A2019)</f>
        <v>11</v>
      </c>
      <c r="C2019" s="7">
        <f>SUMIF('Truncated Transaction Data'!A2019:A21503,A2019,'Truncated Transaction Data'!C2019:C21503)</f>
        <v>22</v>
      </c>
    </row>
    <row r="2020" spans="1:3" x14ac:dyDescent="0.35">
      <c r="A2020" s="6" t="str">
        <v>PR366</v>
      </c>
      <c r="B2020">
        <f>COUNTIF('Truncated Transaction Data'!A2020:A21504,A2020)</f>
        <v>33</v>
      </c>
      <c r="C2020" s="7">
        <f>SUMIF('Truncated Transaction Data'!A2020:A21504,A2020,'Truncated Transaction Data'!C2020:C21504)</f>
        <v>23100</v>
      </c>
    </row>
    <row r="2021" spans="1:3" x14ac:dyDescent="0.35">
      <c r="A2021" s="6" t="str">
        <v>IS77</v>
      </c>
      <c r="B2021">
        <f>COUNTIF('Truncated Transaction Data'!A2021:A21505,A2021)</f>
        <v>11</v>
      </c>
      <c r="C2021" s="7">
        <f>SUMIF('Truncated Transaction Data'!A2021:A21505,A2021,'Truncated Transaction Data'!C2021:C21505)</f>
        <v>70</v>
      </c>
    </row>
    <row r="2022" spans="1:3" x14ac:dyDescent="0.35">
      <c r="A2022" s="6" t="str">
        <v>HL7015KWT</v>
      </c>
      <c r="B2022">
        <f>COUNTIF('Truncated Transaction Data'!A2022:A21506,A2022)</f>
        <v>1</v>
      </c>
      <c r="C2022" s="7">
        <f>SUMIF('Truncated Transaction Data'!A2022:A21506,A2022,'Truncated Transaction Data'!C2022:C21506)</f>
        <v>6</v>
      </c>
    </row>
    <row r="2023" spans="1:3" x14ac:dyDescent="0.35">
      <c r="A2023" s="6" t="str">
        <v>E1237P</v>
      </c>
      <c r="B2023">
        <f>COUNTIF('Truncated Transaction Data'!A2023:A21507,A2023)</f>
        <v>6</v>
      </c>
      <c r="C2023" s="7">
        <f>SUMIF('Truncated Transaction Data'!A2023:A21507,A2023,'Truncated Transaction Data'!C2023:C21507)</f>
        <v>8</v>
      </c>
    </row>
    <row r="2024" spans="1:3" x14ac:dyDescent="0.35">
      <c r="A2024" s="6" t="str">
        <v>TC4148</v>
      </c>
      <c r="B2024">
        <f>COUNTIF('Truncated Transaction Data'!A2024:A21508,A2024)</f>
        <v>1</v>
      </c>
      <c r="C2024" s="7">
        <f>SUMIF('Truncated Transaction Data'!A2024:A21508,A2024,'Truncated Transaction Data'!C2024:C21508)</f>
        <v>1</v>
      </c>
    </row>
    <row r="2025" spans="1:3" x14ac:dyDescent="0.35">
      <c r="A2025" s="6" t="str">
        <v>ICE410840R</v>
      </c>
      <c r="B2025">
        <f>COUNTIF('Truncated Transaction Data'!A2025:A21509,A2025)</f>
        <v>1</v>
      </c>
      <c r="C2025" s="7">
        <f>SUMIF('Truncated Transaction Data'!A2025:A21509,A2025,'Truncated Transaction Data'!C2025:C21509)</f>
        <v>2</v>
      </c>
    </row>
    <row r="2026" spans="1:3" x14ac:dyDescent="0.35">
      <c r="A2026" s="6" t="str">
        <v>PRB34B</v>
      </c>
      <c r="B2026">
        <f>COUNTIF('Truncated Transaction Data'!A2026:A21510,A2026)</f>
        <v>3</v>
      </c>
      <c r="C2026" s="7">
        <f>SUMIF('Truncated Transaction Data'!A2026:A21510,A2026,'Truncated Transaction Data'!C2026:C21510)</f>
        <v>4400</v>
      </c>
    </row>
    <row r="2027" spans="1:3" x14ac:dyDescent="0.35">
      <c r="A2027" s="6" t="str">
        <v>RV757S</v>
      </c>
      <c r="B2027">
        <f>COUNTIF('Truncated Transaction Data'!A2027:A21511,A2027)</f>
        <v>6</v>
      </c>
      <c r="C2027" s="7">
        <f>SUMIF('Truncated Transaction Data'!A2027:A21511,A2027,'Truncated Transaction Data'!C2027:C21511)</f>
        <v>56</v>
      </c>
    </row>
    <row r="2028" spans="1:3" x14ac:dyDescent="0.35">
      <c r="A2028" s="6" t="str">
        <v>RDS292025</v>
      </c>
      <c r="B2028">
        <f>COUNTIF('Truncated Transaction Data'!A2028:A21512,A2028)</f>
        <v>9</v>
      </c>
      <c r="C2028" s="7">
        <f>SUMIF('Truncated Transaction Data'!A2028:A21512,A2028,'Truncated Transaction Data'!C2028:C21512)</f>
        <v>875</v>
      </c>
    </row>
    <row r="2029" spans="1:3" x14ac:dyDescent="0.35">
      <c r="A2029" s="6" t="str">
        <v>PR281</v>
      </c>
      <c r="B2029">
        <f>COUNTIF('Truncated Transaction Data'!A2029:A21513,A2029)</f>
        <v>26</v>
      </c>
      <c r="C2029" s="7">
        <f>SUMIF('Truncated Transaction Data'!A2029:A21513,A2029,'Truncated Transaction Data'!C2029:C21513)</f>
        <v>12900</v>
      </c>
    </row>
    <row r="2030" spans="1:3" x14ac:dyDescent="0.35">
      <c r="A2030" s="6" t="str">
        <v>PR311B</v>
      </c>
      <c r="B2030">
        <f>COUNTIF('Truncated Transaction Data'!A2030:A21514,A2030)</f>
        <v>5</v>
      </c>
      <c r="C2030" s="7">
        <f>SUMIF('Truncated Transaction Data'!A2030:A21514,A2030,'Truncated Transaction Data'!C2030:C21514)</f>
        <v>1000</v>
      </c>
    </row>
    <row r="2031" spans="1:3" x14ac:dyDescent="0.35">
      <c r="A2031" s="6" t="str">
        <v>EP128R</v>
      </c>
      <c r="B2031">
        <f>COUNTIF('Truncated Transaction Data'!A2031:A21515,A2031)</f>
        <v>6</v>
      </c>
      <c r="C2031" s="7">
        <f>SUMIF('Truncated Transaction Data'!A2031:A21515,A2031,'Truncated Transaction Data'!C2031:C21515)</f>
        <v>6</v>
      </c>
    </row>
    <row r="2032" spans="1:3" x14ac:dyDescent="0.35">
      <c r="A2032" s="6" t="str">
        <v>HL2012S</v>
      </c>
      <c r="B2032">
        <f>COUNTIF('Truncated Transaction Data'!A2032:A21516,A2032)</f>
        <v>11</v>
      </c>
      <c r="C2032" s="7">
        <f>SUMIF('Truncated Transaction Data'!A2032:A21516,A2032,'Truncated Transaction Data'!C2032:C21516)</f>
        <v>100</v>
      </c>
    </row>
    <row r="2033" spans="1:3" x14ac:dyDescent="0.35">
      <c r="A2033" s="6" t="str">
        <v>57017S</v>
      </c>
      <c r="B2033">
        <f>COUNTIF('Truncated Transaction Data'!A2033:A21517,A2033)</f>
        <v>8</v>
      </c>
      <c r="C2033" s="7">
        <f>SUMIF('Truncated Transaction Data'!A2033:A21517,A2033,'Truncated Transaction Data'!C2033:C21517)</f>
        <v>116</v>
      </c>
    </row>
    <row r="2034" spans="1:3" x14ac:dyDescent="0.35">
      <c r="A2034" s="6" t="str">
        <v>I5324B</v>
      </c>
      <c r="B2034">
        <f>COUNTIF('Truncated Transaction Data'!A2034:A21518,A2034)</f>
        <v>1</v>
      </c>
      <c r="C2034" s="7">
        <f>SUMIF('Truncated Transaction Data'!A2034:A21518,A2034,'Truncated Transaction Data'!C2034:C21518)</f>
        <v>8</v>
      </c>
    </row>
    <row r="2035" spans="1:3" x14ac:dyDescent="0.35">
      <c r="A2035" s="6" t="str">
        <v>EP256R</v>
      </c>
      <c r="B2035">
        <f>COUNTIF('Truncated Transaction Data'!A2035:A21519,A2035)</f>
        <v>4</v>
      </c>
      <c r="C2035" s="7">
        <f>SUMIF('Truncated Transaction Data'!A2035:A21519,A2035,'Truncated Transaction Data'!C2035:C21519)</f>
        <v>19</v>
      </c>
    </row>
    <row r="2036" spans="1:3" x14ac:dyDescent="0.35">
      <c r="A2036" s="6" t="str">
        <v>E930P</v>
      </c>
      <c r="B2036">
        <f>COUNTIF('Truncated Transaction Data'!A2036:A21520,A2036)</f>
        <v>12</v>
      </c>
      <c r="C2036" s="7">
        <f>SUMIF('Truncated Transaction Data'!A2036:A21520,A2036,'Truncated Transaction Data'!C2036:C21520)</f>
        <v>25</v>
      </c>
    </row>
    <row r="2037" spans="1:3" x14ac:dyDescent="0.35">
      <c r="A2037" s="6" t="str">
        <v>ICE300538</v>
      </c>
      <c r="B2037">
        <f>COUNTIF('Truncated Transaction Data'!A2037:A21521,A2037)</f>
        <v>1</v>
      </c>
      <c r="C2037" s="7">
        <f>SUMIF('Truncated Transaction Data'!A2037:A21521,A2037,'Truncated Transaction Data'!C2037:C21521)</f>
        <v>3</v>
      </c>
    </row>
    <row r="2038" spans="1:3" x14ac:dyDescent="0.35">
      <c r="A2038" s="6" t="str">
        <v>E1790P</v>
      </c>
      <c r="B2038">
        <f>COUNTIF('Truncated Transaction Data'!A2038:A21522,A2038)</f>
        <v>1</v>
      </c>
      <c r="C2038" s="7">
        <f>SUMIF('Truncated Transaction Data'!A2038:A21522,A2038,'Truncated Transaction Data'!C2038:C21522)</f>
        <v>2</v>
      </c>
    </row>
    <row r="2039" spans="1:3" x14ac:dyDescent="0.35">
      <c r="A2039" s="6" t="str">
        <v>000000009114</v>
      </c>
      <c r="B2039">
        <f>COUNTIF('Truncated Transaction Data'!A2039:A21523,A2039)</f>
        <v>3</v>
      </c>
      <c r="C2039" s="7">
        <f>SUMIF('Truncated Transaction Data'!A2039:A21523,A2039,'Truncated Transaction Data'!C2039:C21523)</f>
        <v>3</v>
      </c>
    </row>
    <row r="2040" spans="1:3" x14ac:dyDescent="0.35">
      <c r="A2040" s="6" t="str">
        <v>PR310BS</v>
      </c>
      <c r="B2040">
        <f>COUNTIF('Truncated Transaction Data'!A2040:A21524,A2040)</f>
        <v>3</v>
      </c>
      <c r="C2040" s="7">
        <f>SUMIF('Truncated Transaction Data'!A2040:A21524,A2040,'Truncated Transaction Data'!C2040:C21524)</f>
        <v>44</v>
      </c>
    </row>
    <row r="2041" spans="1:3" x14ac:dyDescent="0.35">
      <c r="A2041" s="6" t="str">
        <v>PR514</v>
      </c>
      <c r="B2041">
        <f>COUNTIF('Truncated Transaction Data'!A2041:A21525,A2041)</f>
        <v>3</v>
      </c>
      <c r="C2041" s="7">
        <f>SUMIF('Truncated Transaction Data'!A2041:A21525,A2041,'Truncated Transaction Data'!C2041:C21525)</f>
        <v>300</v>
      </c>
    </row>
    <row r="2042" spans="1:3" x14ac:dyDescent="0.35">
      <c r="A2042" s="6" t="str">
        <v>PR365</v>
      </c>
      <c r="B2042">
        <f>COUNTIF('Truncated Transaction Data'!A2042:A21526,A2042)</f>
        <v>5</v>
      </c>
      <c r="C2042" s="7">
        <f>SUMIF('Truncated Transaction Data'!A2042:A21526,A2042,'Truncated Transaction Data'!C2042:C21526)</f>
        <v>700</v>
      </c>
    </row>
    <row r="2043" spans="1:3" x14ac:dyDescent="0.35">
      <c r="A2043" s="6" t="str">
        <v>PRC100</v>
      </c>
      <c r="B2043">
        <f>COUNTIF('Truncated Transaction Data'!A2043:A21527,A2043)</f>
        <v>6</v>
      </c>
      <c r="C2043" s="7">
        <f>SUMIF('Truncated Transaction Data'!A2043:A21527,A2043,'Truncated Transaction Data'!C2043:C21527)</f>
        <v>19</v>
      </c>
    </row>
    <row r="2044" spans="1:3" x14ac:dyDescent="0.35">
      <c r="A2044" s="6" t="str">
        <v>RV883</v>
      </c>
      <c r="B2044">
        <f>COUNTIF('Truncated Transaction Data'!A2044:A21528,A2044)</f>
        <v>3</v>
      </c>
      <c r="C2044" s="7">
        <f>SUMIF('Truncated Transaction Data'!A2044:A21528,A2044,'Truncated Transaction Data'!C2044:C21528)</f>
        <v>600</v>
      </c>
    </row>
    <row r="2045" spans="1:3" x14ac:dyDescent="0.35">
      <c r="A2045" s="6" t="str">
        <v>E590S</v>
      </c>
      <c r="B2045">
        <f>COUNTIF('Truncated Transaction Data'!A2045:A21529,A2045)</f>
        <v>5</v>
      </c>
      <c r="C2045" s="7">
        <f>SUMIF('Truncated Transaction Data'!A2045:A21529,A2045,'Truncated Transaction Data'!C2045:C21529)</f>
        <v>9</v>
      </c>
    </row>
    <row r="2046" spans="1:3" x14ac:dyDescent="0.35">
      <c r="A2046" s="6" t="str">
        <v>HPV12</v>
      </c>
      <c r="B2046">
        <f>COUNTIF('Truncated Transaction Data'!A2046:A21530,A2046)</f>
        <v>6</v>
      </c>
      <c r="C2046" s="7">
        <f>SUMIF('Truncated Transaction Data'!A2046:A21530,A2046,'Truncated Transaction Data'!C2046:C21530)</f>
        <v>48</v>
      </c>
    </row>
    <row r="2047" spans="1:3" x14ac:dyDescent="0.35">
      <c r="A2047" s="6" t="str">
        <v>HL2010S</v>
      </c>
      <c r="B2047">
        <f>COUNTIF('Truncated Transaction Data'!A2047:A21531,A2047)</f>
        <v>3</v>
      </c>
      <c r="C2047" s="7">
        <f>SUMIF('Truncated Transaction Data'!A2047:A21531,A2047,'Truncated Transaction Data'!C2047:C21531)</f>
        <v>40</v>
      </c>
    </row>
    <row r="2048" spans="1:3" x14ac:dyDescent="0.35">
      <c r="A2048" s="6" t="str">
        <v>51804S</v>
      </c>
      <c r="B2048">
        <f>COUNTIF('Truncated Transaction Data'!A2048:A21532,A2048)</f>
        <v>2</v>
      </c>
      <c r="C2048" s="7">
        <f>SUMIF('Truncated Transaction Data'!A2048:A21532,A2048,'Truncated Transaction Data'!C2048:C21532)</f>
        <v>16</v>
      </c>
    </row>
    <row r="2049" spans="1:3" x14ac:dyDescent="0.35">
      <c r="A2049" s="6" t="str">
        <v>RV3561S</v>
      </c>
      <c r="B2049">
        <f>COUNTIF('Truncated Transaction Data'!A2049:A21533,A2049)</f>
        <v>2</v>
      </c>
      <c r="C2049" s="7">
        <f>SUMIF('Truncated Transaction Data'!A2049:A21533,A2049,'Truncated Transaction Data'!C2049:C21533)</f>
        <v>72</v>
      </c>
    </row>
    <row r="2050" spans="1:3" x14ac:dyDescent="0.35">
      <c r="A2050" s="6" t="str">
        <v>I5290B</v>
      </c>
      <c r="B2050">
        <f>COUNTIF('Truncated Transaction Data'!A2050:A21534,A2050)</f>
        <v>7</v>
      </c>
      <c r="C2050" s="7">
        <f>SUMIF('Truncated Transaction Data'!A2050:A21534,A2050,'Truncated Transaction Data'!C2050:C21534)</f>
        <v>48</v>
      </c>
    </row>
    <row r="2051" spans="1:3" x14ac:dyDescent="0.35">
      <c r="A2051" s="6" t="str">
        <v>I5086B</v>
      </c>
      <c r="B2051">
        <f>COUNTIF('Truncated Transaction Data'!A2051:A21535,A2051)</f>
        <v>5</v>
      </c>
      <c r="C2051" s="7">
        <f>SUMIF('Truncated Transaction Data'!A2051:A21535,A2051,'Truncated Transaction Data'!C2051:C21535)</f>
        <v>38</v>
      </c>
    </row>
    <row r="2052" spans="1:3" x14ac:dyDescent="0.35">
      <c r="A2052" s="6" t="str">
        <v>00503EA2</v>
      </c>
      <c r="B2052">
        <f>COUNTIF('Truncated Transaction Data'!A2052:A21536,A2052)</f>
        <v>2</v>
      </c>
      <c r="C2052" s="7">
        <f>SUMIF('Truncated Transaction Data'!A2052:A21536,A2052,'Truncated Transaction Data'!C2052:C21536)</f>
        <v>8</v>
      </c>
    </row>
    <row r="2053" spans="1:3" x14ac:dyDescent="0.35">
      <c r="A2053" s="6" t="str">
        <v>RDS940K</v>
      </c>
      <c r="B2053">
        <f>COUNTIF('Truncated Transaction Data'!A2053:A21537,A2053)</f>
        <v>5</v>
      </c>
      <c r="C2053" s="7">
        <f>SUMIF('Truncated Transaction Data'!A2053:A21537,A2053,'Truncated Transaction Data'!C2053:C21537)</f>
        <v>5</v>
      </c>
    </row>
    <row r="2054" spans="1:3" x14ac:dyDescent="0.35">
      <c r="A2054" s="6" t="str">
        <v>30952S</v>
      </c>
      <c r="B2054">
        <f>COUNTIF('Truncated Transaction Data'!A2054:A21538,A2054)</f>
        <v>2</v>
      </c>
      <c r="C2054" s="7">
        <f>SUMIF('Truncated Transaction Data'!A2054:A21538,A2054,'Truncated Transaction Data'!C2054:C21538)</f>
        <v>12</v>
      </c>
    </row>
    <row r="2055" spans="1:3" x14ac:dyDescent="0.35">
      <c r="A2055" s="6" t="str">
        <v>I1416B</v>
      </c>
      <c r="B2055">
        <f>COUNTIF('Truncated Transaction Data'!A2055:A21539,A2055)</f>
        <v>1</v>
      </c>
      <c r="C2055" s="7">
        <f>SUMIF('Truncated Transaction Data'!A2055:A21539,A2055,'Truncated Transaction Data'!C2055:C21539)</f>
        <v>4</v>
      </c>
    </row>
    <row r="2056" spans="1:3" x14ac:dyDescent="0.35">
      <c r="A2056" s="6" t="str">
        <v>I1640B</v>
      </c>
      <c r="B2056">
        <f>COUNTIF('Truncated Transaction Data'!A2056:A21540,A2056)</f>
        <v>6</v>
      </c>
      <c r="C2056" s="7">
        <f>SUMIF('Truncated Transaction Data'!A2056:A21540,A2056,'Truncated Transaction Data'!C2056:C21540)</f>
        <v>30</v>
      </c>
    </row>
    <row r="2057" spans="1:3" x14ac:dyDescent="0.35">
      <c r="A2057" s="6" t="str">
        <v>SS3121</v>
      </c>
      <c r="B2057">
        <f>COUNTIF('Truncated Transaction Data'!A2057:A21541,A2057)</f>
        <v>6</v>
      </c>
      <c r="C2057" s="7">
        <f>SUMIF('Truncated Transaction Data'!A2057:A21541,A2057,'Truncated Transaction Data'!C2057:C21541)</f>
        <v>13</v>
      </c>
    </row>
    <row r="2058" spans="1:3" x14ac:dyDescent="0.35">
      <c r="A2058" s="6" t="str">
        <v>E171S</v>
      </c>
      <c r="B2058">
        <f>COUNTIF('Truncated Transaction Data'!A2058:A21542,A2058)</f>
        <v>6</v>
      </c>
      <c r="C2058" s="7">
        <f>SUMIF('Truncated Transaction Data'!A2058:A21542,A2058,'Truncated Transaction Data'!C2058:C21542)</f>
        <v>20</v>
      </c>
    </row>
    <row r="2059" spans="1:3" x14ac:dyDescent="0.35">
      <c r="A2059" s="6" t="str">
        <v>RS641</v>
      </c>
      <c r="B2059">
        <f>COUNTIF('Truncated Transaction Data'!A2059:A21543,A2059)</f>
        <v>12</v>
      </c>
      <c r="C2059" s="7">
        <f>SUMIF('Truncated Transaction Data'!A2059:A21543,A2059,'Truncated Transaction Data'!C2059:C21543)</f>
        <v>54</v>
      </c>
    </row>
    <row r="2060" spans="1:3" x14ac:dyDescent="0.35">
      <c r="A2060" s="6" t="str">
        <v>PL26100</v>
      </c>
      <c r="B2060">
        <f>COUNTIF('Truncated Transaction Data'!A2060:A21544,A2060)</f>
        <v>1</v>
      </c>
      <c r="C2060" s="7">
        <f>SUMIF('Truncated Transaction Data'!A2060:A21544,A2060,'Truncated Transaction Data'!C2060:C21544)</f>
        <v>100</v>
      </c>
    </row>
    <row r="2061" spans="1:3" x14ac:dyDescent="0.35">
      <c r="A2061" s="6" t="str">
        <v>01288EA2</v>
      </c>
      <c r="B2061">
        <f>COUNTIF('Truncated Transaction Data'!A2061:A21545,A2061)</f>
        <v>6</v>
      </c>
      <c r="C2061" s="7">
        <f>SUMIF('Truncated Transaction Data'!A2061:A21545,A2061,'Truncated Transaction Data'!C2061:C21545)</f>
        <v>32</v>
      </c>
    </row>
    <row r="2062" spans="1:3" x14ac:dyDescent="0.35">
      <c r="A2062" s="6" t="str">
        <v>I1836</v>
      </c>
      <c r="B2062">
        <f>COUNTIF('Truncated Transaction Data'!A2062:A21546,A2062)</f>
        <v>1</v>
      </c>
      <c r="C2062" s="7">
        <f>SUMIF('Truncated Transaction Data'!A2062:A21546,A2062,'Truncated Transaction Data'!C2062:C21546)</f>
        <v>6</v>
      </c>
    </row>
    <row r="2063" spans="1:3" x14ac:dyDescent="0.35">
      <c r="A2063" s="6" t="str">
        <v>I3438</v>
      </c>
      <c r="B2063">
        <f>COUNTIF('Truncated Transaction Data'!A2063:A21547,A2063)</f>
        <v>3</v>
      </c>
      <c r="C2063" s="7">
        <f>SUMIF('Truncated Transaction Data'!A2063:A21547,A2063,'Truncated Transaction Data'!C2063:C21547)</f>
        <v>84</v>
      </c>
    </row>
    <row r="2064" spans="1:3" x14ac:dyDescent="0.35">
      <c r="A2064" s="6" t="str">
        <v>I3442</v>
      </c>
      <c r="B2064">
        <f>COUNTIF('Truncated Transaction Data'!A2064:A21548,A2064)</f>
        <v>3</v>
      </c>
      <c r="C2064" s="7">
        <f>SUMIF('Truncated Transaction Data'!A2064:A21548,A2064,'Truncated Transaction Data'!C2064:C21548)</f>
        <v>120</v>
      </c>
    </row>
    <row r="2065" spans="1:3" x14ac:dyDescent="0.35">
      <c r="A2065" s="6" t="str">
        <v>E1721</v>
      </c>
      <c r="B2065">
        <f>COUNTIF('Truncated Transaction Data'!A2065:A21549,A2065)</f>
        <v>3</v>
      </c>
      <c r="C2065" s="7">
        <f>SUMIF('Truncated Transaction Data'!A2065:A21549,A2065,'Truncated Transaction Data'!C2065:C21549)</f>
        <v>40</v>
      </c>
    </row>
    <row r="2066" spans="1:3" x14ac:dyDescent="0.35">
      <c r="A2066" s="6" t="str">
        <v>I1476+15</v>
      </c>
      <c r="B2066">
        <f>COUNTIF('Truncated Transaction Data'!A2066:A21550,A2066)</f>
        <v>8</v>
      </c>
      <c r="C2066" s="7">
        <f>SUMIF('Truncated Transaction Data'!A2066:A21550,A2066,'Truncated Transaction Data'!C2066:C21550)</f>
        <v>384</v>
      </c>
    </row>
    <row r="2067" spans="1:3" x14ac:dyDescent="0.35">
      <c r="A2067" s="6" t="str">
        <v>E1721+5</v>
      </c>
      <c r="B2067">
        <f>COUNTIF('Truncated Transaction Data'!A2067:A21551,A2067)</f>
        <v>1</v>
      </c>
      <c r="C2067" s="7">
        <f>SUMIF('Truncated Transaction Data'!A2067:A21551,A2067,'Truncated Transaction Data'!C2067:C21551)</f>
        <v>16</v>
      </c>
    </row>
    <row r="2068" spans="1:3" x14ac:dyDescent="0.35">
      <c r="A2068" s="6" t="str">
        <v>E2421</v>
      </c>
      <c r="B2068">
        <f>COUNTIF('Truncated Transaction Data'!A2068:A21552,A2068)</f>
        <v>1</v>
      </c>
      <c r="C2068" s="7">
        <f>SUMIF('Truncated Transaction Data'!A2068:A21552,A2068,'Truncated Transaction Data'!C2068:C21552)</f>
        <v>8</v>
      </c>
    </row>
    <row r="2069" spans="1:3" x14ac:dyDescent="0.35">
      <c r="A2069" s="6" t="str">
        <v>E1805</v>
      </c>
      <c r="B2069">
        <f>COUNTIF('Truncated Transaction Data'!A2069:A21553,A2069)</f>
        <v>1</v>
      </c>
      <c r="C2069" s="7">
        <f>SUMIF('Truncated Transaction Data'!A2069:A21553,A2069,'Truncated Transaction Data'!C2069:C21553)</f>
        <v>12</v>
      </c>
    </row>
    <row r="2070" spans="1:3" x14ac:dyDescent="0.35">
      <c r="A2070" s="6" t="str">
        <v>E2427+15</v>
      </c>
      <c r="B2070">
        <f>COUNTIF('Truncated Transaction Data'!A2070:A21554,A2070)</f>
        <v>2</v>
      </c>
      <c r="C2070" s="7">
        <f>SUMIF('Truncated Transaction Data'!A2070:A21554,A2070,'Truncated Transaction Data'!C2070:C21554)</f>
        <v>36</v>
      </c>
    </row>
    <row r="2071" spans="1:3" x14ac:dyDescent="0.35">
      <c r="A2071" s="6" t="str">
        <v>I1804</v>
      </c>
      <c r="B2071">
        <f>COUNTIF('Truncated Transaction Data'!A2071:A21555,A2071)</f>
        <v>3</v>
      </c>
      <c r="C2071" s="7">
        <f>SUMIF('Truncated Transaction Data'!A2071:A21555,A2071,'Truncated Transaction Data'!C2071:C21555)</f>
        <v>102</v>
      </c>
    </row>
    <row r="2072" spans="1:3" x14ac:dyDescent="0.35">
      <c r="A2072" s="6" t="str">
        <v>E1589</v>
      </c>
      <c r="B2072">
        <f>COUNTIF('Truncated Transaction Data'!A2072:A21556,A2072)</f>
        <v>2</v>
      </c>
      <c r="C2072" s="7">
        <f>SUMIF('Truncated Transaction Data'!A2072:A21556,A2072,'Truncated Transaction Data'!C2072:C21556)</f>
        <v>112</v>
      </c>
    </row>
    <row r="2073" spans="1:3" x14ac:dyDescent="0.35">
      <c r="A2073" s="6" t="str">
        <v>I786</v>
      </c>
      <c r="B2073">
        <f>COUNTIF('Truncated Transaction Data'!A2073:A21557,A2073)</f>
        <v>2</v>
      </c>
      <c r="C2073" s="7">
        <f>SUMIF('Truncated Transaction Data'!A2073:A21557,A2073,'Truncated Transaction Data'!C2073:C21557)</f>
        <v>120</v>
      </c>
    </row>
    <row r="2074" spans="1:3" x14ac:dyDescent="0.35">
      <c r="A2074" s="6" t="str">
        <v>PR380</v>
      </c>
      <c r="B2074">
        <f>COUNTIF('Truncated Transaction Data'!A2074:A21558,A2074)</f>
        <v>3</v>
      </c>
      <c r="C2074" s="7">
        <f>SUMIF('Truncated Transaction Data'!A2074:A21558,A2074,'Truncated Transaction Data'!C2074:C21558)</f>
        <v>300</v>
      </c>
    </row>
    <row r="2075" spans="1:3" x14ac:dyDescent="0.35">
      <c r="A2075" s="6" t="str">
        <v>E2637</v>
      </c>
      <c r="B2075">
        <f>COUNTIF('Truncated Transaction Data'!A2075:A21559,A2075)</f>
        <v>3</v>
      </c>
      <c r="C2075" s="7">
        <f>SUMIF('Truncated Transaction Data'!A2075:A21559,A2075,'Truncated Transaction Data'!C2075:C21559)</f>
        <v>42</v>
      </c>
    </row>
    <row r="2076" spans="1:3" x14ac:dyDescent="0.35">
      <c r="A2076" s="6" t="str">
        <v>KB605</v>
      </c>
      <c r="B2076">
        <f>COUNTIF('Truncated Transaction Data'!A2076:A21560,A2076)</f>
        <v>4</v>
      </c>
      <c r="C2076" s="7">
        <f>SUMIF('Truncated Transaction Data'!A2076:A21560,A2076,'Truncated Transaction Data'!C2076:C21560)</f>
        <v>40</v>
      </c>
    </row>
    <row r="2077" spans="1:3" x14ac:dyDescent="0.35">
      <c r="A2077" s="6" t="str">
        <v>E785</v>
      </c>
      <c r="B2077">
        <f>COUNTIF('Truncated Transaction Data'!A2077:A21561,A2077)</f>
        <v>4</v>
      </c>
      <c r="C2077" s="7">
        <f>SUMIF('Truncated Transaction Data'!A2077:A21561,A2077,'Truncated Transaction Data'!C2077:C21561)</f>
        <v>312</v>
      </c>
    </row>
    <row r="2078" spans="1:3" x14ac:dyDescent="0.35">
      <c r="A2078" s="6" t="str">
        <v>E2247</v>
      </c>
      <c r="B2078">
        <f>COUNTIF('Truncated Transaction Data'!A2078:A21562,A2078)</f>
        <v>3</v>
      </c>
      <c r="C2078" s="7">
        <f>SUMIF('Truncated Transaction Data'!A2078:A21562,A2078,'Truncated Transaction Data'!C2078:C21562)</f>
        <v>18</v>
      </c>
    </row>
    <row r="2079" spans="1:3" x14ac:dyDescent="0.35">
      <c r="A2079" s="6" t="str">
        <v>SUM2801</v>
      </c>
      <c r="B2079">
        <f>COUNTIF('Truncated Transaction Data'!A2079:A21563,A2079)</f>
        <v>2</v>
      </c>
      <c r="C2079" s="7">
        <f>SUMIF('Truncated Transaction Data'!A2079:A21563,A2079,'Truncated Transaction Data'!C2079:C21563)</f>
        <v>26</v>
      </c>
    </row>
    <row r="2080" spans="1:3" x14ac:dyDescent="0.35">
      <c r="A2080" s="6" t="str">
        <v>E1216P</v>
      </c>
      <c r="B2080">
        <f>COUNTIF('Truncated Transaction Data'!A2080:A21564,A2080)</f>
        <v>5</v>
      </c>
      <c r="C2080" s="7">
        <f>SUMIF('Truncated Transaction Data'!A2080:A21564,A2080,'Truncated Transaction Data'!C2080:C21564)</f>
        <v>6</v>
      </c>
    </row>
    <row r="2081" spans="1:3" x14ac:dyDescent="0.35">
      <c r="A2081" s="6" t="str">
        <v>DS1214A</v>
      </c>
      <c r="B2081">
        <f>COUNTIF('Truncated Transaction Data'!A2081:A21565,A2081)</f>
        <v>3</v>
      </c>
      <c r="C2081" s="7">
        <f>SUMIF('Truncated Transaction Data'!A2081:A21565,A2081,'Truncated Transaction Data'!C2081:C21565)</f>
        <v>12</v>
      </c>
    </row>
    <row r="2082" spans="1:3" x14ac:dyDescent="0.35">
      <c r="A2082" s="6" t="str">
        <v>E1241PW</v>
      </c>
      <c r="B2082">
        <f>COUNTIF('Truncated Transaction Data'!A2082:A21566,A2082)</f>
        <v>1</v>
      </c>
      <c r="C2082" s="7">
        <f>SUMIF('Truncated Transaction Data'!A2082:A21566,A2082,'Truncated Transaction Data'!C2082:C21566)</f>
        <v>1</v>
      </c>
    </row>
    <row r="2083" spans="1:3" x14ac:dyDescent="0.35">
      <c r="A2083" s="6" t="str">
        <v>I3200</v>
      </c>
      <c r="B2083">
        <f>COUNTIF('Truncated Transaction Data'!A2083:A21567,A2083)</f>
        <v>4</v>
      </c>
      <c r="C2083" s="7">
        <f>SUMIF('Truncated Transaction Data'!A2083:A21567,A2083,'Truncated Transaction Data'!C2083:C21567)</f>
        <v>102</v>
      </c>
    </row>
    <row r="2084" spans="1:3" x14ac:dyDescent="0.35">
      <c r="A2084" s="6" t="str">
        <v>I1830</v>
      </c>
      <c r="B2084">
        <f>COUNTIF('Truncated Transaction Data'!A2084:A21568,A2084)</f>
        <v>1</v>
      </c>
      <c r="C2084" s="7">
        <f>SUMIF('Truncated Transaction Data'!A2084:A21568,A2084,'Truncated Transaction Data'!C2084:C21568)</f>
        <v>64</v>
      </c>
    </row>
    <row r="2085" spans="1:3" x14ac:dyDescent="0.35">
      <c r="A2085" s="6" t="str">
        <v>I1830+3</v>
      </c>
      <c r="B2085">
        <f>COUNTIF('Truncated Transaction Data'!A2085:A21569,A2085)</f>
        <v>1</v>
      </c>
      <c r="C2085" s="7">
        <f>SUMIF('Truncated Transaction Data'!A2085:A21569,A2085,'Truncated Transaction Data'!C2085:C21569)</f>
        <v>16</v>
      </c>
    </row>
    <row r="2086" spans="1:3" x14ac:dyDescent="0.35">
      <c r="A2086" s="6" t="str">
        <v>E1587</v>
      </c>
      <c r="B2086">
        <f>COUNTIF('Truncated Transaction Data'!A2086:A21570,A2086)</f>
        <v>2</v>
      </c>
      <c r="C2086" s="7">
        <f>SUMIF('Truncated Transaction Data'!A2086:A21570,A2086,'Truncated Transaction Data'!C2086:C21570)</f>
        <v>30</v>
      </c>
    </row>
    <row r="2087" spans="1:3" x14ac:dyDescent="0.35">
      <c r="A2087" s="6" t="str">
        <v>I1586</v>
      </c>
      <c r="B2087">
        <f>COUNTIF('Truncated Transaction Data'!A2087:A21571,A2087)</f>
        <v>3</v>
      </c>
      <c r="C2087" s="7">
        <f>SUMIF('Truncated Transaction Data'!A2087:A21571,A2087,'Truncated Transaction Data'!C2087:C21571)</f>
        <v>60</v>
      </c>
    </row>
    <row r="2088" spans="1:3" x14ac:dyDescent="0.35">
      <c r="A2088" s="6" t="str">
        <v>57077GS</v>
      </c>
      <c r="B2088">
        <f>COUNTIF('Truncated Transaction Data'!A2088:A21572,A2088)</f>
        <v>2</v>
      </c>
      <c r="C2088" s="7">
        <f>SUMIF('Truncated Transaction Data'!A2088:A21572,A2088,'Truncated Transaction Data'!C2088:C21572)</f>
        <v>8</v>
      </c>
    </row>
    <row r="2089" spans="1:3" x14ac:dyDescent="0.35">
      <c r="A2089" s="6" t="str">
        <v>I5086</v>
      </c>
      <c r="B2089">
        <f>COUNTIF('Truncated Transaction Data'!A2089:A21573,A2089)</f>
        <v>2</v>
      </c>
      <c r="C2089" s="7">
        <f>SUMIF('Truncated Transaction Data'!A2089:A21573,A2089,'Truncated Transaction Data'!C2089:C21573)</f>
        <v>30</v>
      </c>
    </row>
    <row r="2090" spans="1:3" x14ac:dyDescent="0.35">
      <c r="A2090" s="6" t="str">
        <v>E3439</v>
      </c>
      <c r="B2090">
        <f>COUNTIF('Truncated Transaction Data'!A2090:A21574,A2090)</f>
        <v>3</v>
      </c>
      <c r="C2090" s="7">
        <f>SUMIF('Truncated Transaction Data'!A2090:A21574,A2090,'Truncated Transaction Data'!C2090:C21574)</f>
        <v>176</v>
      </c>
    </row>
    <row r="2091" spans="1:3" x14ac:dyDescent="0.35">
      <c r="A2091" s="6" t="str">
        <v>E3431</v>
      </c>
      <c r="B2091">
        <f>COUNTIF('Truncated Transaction Data'!A2091:A21575,A2091)</f>
        <v>1</v>
      </c>
      <c r="C2091" s="7">
        <f>SUMIF('Truncated Transaction Data'!A2091:A21575,A2091,'Truncated Transaction Data'!C2091:C21575)</f>
        <v>18</v>
      </c>
    </row>
    <row r="2092" spans="1:3" x14ac:dyDescent="0.35">
      <c r="A2092" s="6" t="str">
        <v>E3427</v>
      </c>
      <c r="B2092">
        <f>COUNTIF('Truncated Transaction Data'!A2092:A21576,A2092)</f>
        <v>2</v>
      </c>
      <c r="C2092" s="7">
        <f>SUMIF('Truncated Transaction Data'!A2092:A21576,A2092,'Truncated Transaction Data'!C2092:C21576)</f>
        <v>64</v>
      </c>
    </row>
    <row r="2093" spans="1:3" x14ac:dyDescent="0.35">
      <c r="A2093" s="6" t="str">
        <v>E3415</v>
      </c>
      <c r="B2093">
        <f>COUNTIF('Truncated Transaction Data'!A2093:A21577,A2093)</f>
        <v>1</v>
      </c>
      <c r="C2093" s="7">
        <f>SUMIF('Truncated Transaction Data'!A2093:A21577,A2093,'Truncated Transaction Data'!C2093:C21577)</f>
        <v>8</v>
      </c>
    </row>
    <row r="2094" spans="1:3" x14ac:dyDescent="0.35">
      <c r="A2094" s="6" t="str">
        <v>E5233</v>
      </c>
      <c r="B2094">
        <f>COUNTIF('Truncated Transaction Data'!A2094:A21578,A2094)</f>
        <v>1</v>
      </c>
      <c r="C2094" s="7">
        <f>SUMIF('Truncated Transaction Data'!A2094:A21578,A2094,'Truncated Transaction Data'!C2094:C21578)</f>
        <v>8</v>
      </c>
    </row>
    <row r="2095" spans="1:3" x14ac:dyDescent="0.35">
      <c r="A2095" s="6">
        <v>1299778</v>
      </c>
      <c r="B2095">
        <f>COUNTIF('Truncated Transaction Data'!A2095:A21579,A2095)</f>
        <v>2</v>
      </c>
      <c r="C2095" s="7">
        <f>SUMIF('Truncated Transaction Data'!A2095:A21579,A2095,'Truncated Transaction Data'!C2095:C21579)</f>
        <v>5</v>
      </c>
    </row>
    <row r="2096" spans="1:3" x14ac:dyDescent="0.35">
      <c r="A2096" s="6" t="str">
        <v>58575S</v>
      </c>
      <c r="B2096">
        <f>COUNTIF('Truncated Transaction Data'!A2096:A21580,A2096)</f>
        <v>2</v>
      </c>
      <c r="C2096" s="7">
        <f>SUMIF('Truncated Transaction Data'!A2096:A21580,A2096,'Truncated Transaction Data'!C2096:C21580)</f>
        <v>44</v>
      </c>
    </row>
    <row r="2097" spans="1:3" x14ac:dyDescent="0.35">
      <c r="A2097" s="6" t="str">
        <v>E1779+15</v>
      </c>
      <c r="B2097">
        <f>COUNTIF('Truncated Transaction Data'!A2097:A21581,A2097)</f>
        <v>2</v>
      </c>
      <c r="C2097" s="7">
        <f>SUMIF('Truncated Transaction Data'!A2097:A21581,A2097,'Truncated Transaction Data'!C2097:C21581)</f>
        <v>16</v>
      </c>
    </row>
    <row r="2098" spans="1:3" x14ac:dyDescent="0.35">
      <c r="A2098" s="6" t="str">
        <v>E1779</v>
      </c>
      <c r="B2098">
        <f>COUNTIF('Truncated Transaction Data'!A2098:A21582,A2098)</f>
        <v>1</v>
      </c>
      <c r="C2098" s="7">
        <f>SUMIF('Truncated Transaction Data'!A2098:A21582,A2098,'Truncated Transaction Data'!C2098:C21582)</f>
        <v>8</v>
      </c>
    </row>
    <row r="2099" spans="1:3" x14ac:dyDescent="0.35">
      <c r="A2099" s="6" t="str">
        <v>E1771+3</v>
      </c>
      <c r="B2099">
        <f>COUNTIF('Truncated Transaction Data'!A2099:A21583,A2099)</f>
        <v>2</v>
      </c>
      <c r="C2099" s="7">
        <f>SUMIF('Truncated Transaction Data'!A2099:A21583,A2099,'Truncated Transaction Data'!C2099:C21583)</f>
        <v>32</v>
      </c>
    </row>
    <row r="2100" spans="1:3" x14ac:dyDescent="0.35">
      <c r="A2100" s="6" t="str">
        <v>E1771</v>
      </c>
      <c r="B2100">
        <f>COUNTIF('Truncated Transaction Data'!A2100:A21584,A2100)</f>
        <v>2</v>
      </c>
      <c r="C2100" s="7">
        <f>SUMIF('Truncated Transaction Data'!A2100:A21584,A2100,'Truncated Transaction Data'!C2100:C21584)</f>
        <v>80</v>
      </c>
    </row>
    <row r="2101" spans="1:3" x14ac:dyDescent="0.35">
      <c r="A2101" s="6" t="str">
        <v>E1721+15</v>
      </c>
      <c r="B2101">
        <f>COUNTIF('Truncated Transaction Data'!A2101:A21585,A2101)</f>
        <v>2</v>
      </c>
      <c r="C2101" s="7">
        <f>SUMIF('Truncated Transaction Data'!A2101:A21585,A2101,'Truncated Transaction Data'!C2101:C21585)</f>
        <v>32</v>
      </c>
    </row>
    <row r="2102" spans="1:3" x14ac:dyDescent="0.35">
      <c r="A2102" s="6" t="str">
        <v>E1589+15</v>
      </c>
      <c r="B2102">
        <f>COUNTIF('Truncated Transaction Data'!A2102:A21586,A2102)</f>
        <v>3</v>
      </c>
      <c r="C2102" s="7">
        <f>SUMIF('Truncated Transaction Data'!A2102:A21586,A2102,'Truncated Transaction Data'!C2102:C21586)</f>
        <v>64</v>
      </c>
    </row>
    <row r="2103" spans="1:3" x14ac:dyDescent="0.35">
      <c r="A2103" s="6" t="str">
        <v>I868</v>
      </c>
      <c r="B2103">
        <f>COUNTIF('Truncated Transaction Data'!A2103:A21587,A2103)</f>
        <v>4</v>
      </c>
      <c r="C2103" s="7">
        <f>SUMIF('Truncated Transaction Data'!A2103:A21587,A2103,'Truncated Transaction Data'!C2103:C21587)</f>
        <v>42</v>
      </c>
    </row>
    <row r="2104" spans="1:3" x14ac:dyDescent="0.35">
      <c r="A2104" s="6" t="str">
        <v>I1588+15</v>
      </c>
      <c r="B2104">
        <f>COUNTIF('Truncated Transaction Data'!A2104:A21588,A2104)</f>
        <v>2</v>
      </c>
      <c r="C2104" s="7">
        <f>SUMIF('Truncated Transaction Data'!A2104:A21588,A2104,'Truncated Transaction Data'!C2104:C21588)</f>
        <v>80</v>
      </c>
    </row>
    <row r="2105" spans="1:3" x14ac:dyDescent="0.35">
      <c r="A2105" s="6" t="str">
        <v>E1349</v>
      </c>
      <c r="B2105">
        <f>COUNTIF('Truncated Transaction Data'!A2105:A21589,A2105)</f>
        <v>2</v>
      </c>
      <c r="C2105" s="7">
        <f>SUMIF('Truncated Transaction Data'!A2105:A21589,A2105,'Truncated Transaction Data'!C2105:C21589)</f>
        <v>24</v>
      </c>
    </row>
    <row r="2106" spans="1:3" x14ac:dyDescent="0.35">
      <c r="A2106" s="6" t="str">
        <v>I1418+30</v>
      </c>
      <c r="B2106">
        <f>COUNTIF('Truncated Transaction Data'!A2106:A21590,A2106)</f>
        <v>1</v>
      </c>
      <c r="C2106" s="7">
        <f>SUMIF('Truncated Transaction Data'!A2106:A21590,A2106,'Truncated Transaction Data'!C2106:C21590)</f>
        <v>16</v>
      </c>
    </row>
    <row r="2107" spans="1:3" x14ac:dyDescent="0.35">
      <c r="A2107" s="6" t="str">
        <v>I1382</v>
      </c>
      <c r="B2107">
        <f>COUNTIF('Truncated Transaction Data'!A2107:A21591,A2107)</f>
        <v>1</v>
      </c>
      <c r="C2107" s="7">
        <f>SUMIF('Truncated Transaction Data'!A2107:A21591,A2107,'Truncated Transaction Data'!C2107:C21591)</f>
        <v>8</v>
      </c>
    </row>
    <row r="2108" spans="1:3" x14ac:dyDescent="0.35">
      <c r="A2108" s="6" t="str">
        <v>I1352</v>
      </c>
      <c r="B2108">
        <f>COUNTIF('Truncated Transaction Data'!A2108:A21592,A2108)</f>
        <v>1</v>
      </c>
      <c r="C2108" s="7">
        <f>SUMIF('Truncated Transaction Data'!A2108:A21592,A2108,'Truncated Transaction Data'!C2108:C21592)</f>
        <v>8</v>
      </c>
    </row>
    <row r="2109" spans="1:3" x14ac:dyDescent="0.35">
      <c r="A2109" s="6" t="str">
        <v>I1350</v>
      </c>
      <c r="B2109">
        <f>COUNTIF('Truncated Transaction Data'!A2109:A21593,A2109)</f>
        <v>2</v>
      </c>
      <c r="C2109" s="7">
        <f>SUMIF('Truncated Transaction Data'!A2109:A21593,A2109,'Truncated Transaction Data'!C2109:C21593)</f>
        <v>30</v>
      </c>
    </row>
    <row r="2110" spans="1:3" x14ac:dyDescent="0.35">
      <c r="A2110" s="6" t="str">
        <v>R801</v>
      </c>
      <c r="B2110">
        <f>COUNTIF('Truncated Transaction Data'!A2110:A21594,A2110)</f>
        <v>2</v>
      </c>
      <c r="C2110" s="7">
        <f>SUMIF('Truncated Transaction Data'!A2110:A21594,A2110,'Truncated Transaction Data'!C2110:C21594)</f>
        <v>27</v>
      </c>
    </row>
    <row r="2111" spans="1:3" x14ac:dyDescent="0.35">
      <c r="A2111" s="6" t="str">
        <v>E2633+15</v>
      </c>
      <c r="B2111">
        <f>COUNTIF('Truncated Transaction Data'!A2111:A21595,A2111)</f>
        <v>1</v>
      </c>
      <c r="C2111" s="7">
        <f>SUMIF('Truncated Transaction Data'!A2111:A21595,A2111,'Truncated Transaction Data'!C2111:C21595)</f>
        <v>16</v>
      </c>
    </row>
    <row r="2112" spans="1:3" x14ac:dyDescent="0.35">
      <c r="A2112" s="6" t="str">
        <v>E2247+15</v>
      </c>
      <c r="B2112">
        <f>COUNTIF('Truncated Transaction Data'!A2112:A21596,A2112)</f>
        <v>1</v>
      </c>
      <c r="C2112" s="7">
        <f>SUMIF('Truncated Transaction Data'!A2112:A21596,A2112,'Truncated Transaction Data'!C2112:C21596)</f>
        <v>24</v>
      </c>
    </row>
    <row r="2113" spans="1:3" x14ac:dyDescent="0.35">
      <c r="A2113" s="6" t="str">
        <v>I2124</v>
      </c>
      <c r="B2113">
        <f>COUNTIF('Truncated Transaction Data'!A2113:A21597,A2113)</f>
        <v>2</v>
      </c>
      <c r="C2113" s="7">
        <f>SUMIF('Truncated Transaction Data'!A2113:A21597,A2113,'Truncated Transaction Data'!C2113:C21597)</f>
        <v>30</v>
      </c>
    </row>
    <row r="2114" spans="1:3" x14ac:dyDescent="0.35">
      <c r="A2114" s="6" t="str">
        <v>I1958</v>
      </c>
      <c r="B2114">
        <f>COUNTIF('Truncated Transaction Data'!A2114:A21598,A2114)</f>
        <v>3</v>
      </c>
      <c r="C2114" s="7">
        <f>SUMIF('Truncated Transaction Data'!A2114:A21598,A2114,'Truncated Transaction Data'!C2114:C21598)</f>
        <v>108</v>
      </c>
    </row>
    <row r="2115" spans="1:3" x14ac:dyDescent="0.35">
      <c r="A2115" s="6" t="str">
        <v>I1830+30</v>
      </c>
      <c r="B2115">
        <f>COUNTIF('Truncated Transaction Data'!A2115:A21599,A2115)</f>
        <v>1</v>
      </c>
      <c r="C2115" s="7">
        <f>SUMIF('Truncated Transaction Data'!A2115:A21599,A2115,'Truncated Transaction Data'!C2115:C21599)</f>
        <v>40</v>
      </c>
    </row>
    <row r="2116" spans="1:3" x14ac:dyDescent="0.35">
      <c r="A2116" s="6" t="str">
        <v>I1830+15</v>
      </c>
      <c r="B2116">
        <f>COUNTIF('Truncated Transaction Data'!A2116:A21600,A2116)</f>
        <v>1</v>
      </c>
      <c r="C2116" s="7">
        <f>SUMIF('Truncated Transaction Data'!A2116:A21600,A2116,'Truncated Transaction Data'!C2116:C21600)</f>
        <v>16</v>
      </c>
    </row>
    <row r="2117" spans="1:3" x14ac:dyDescent="0.35">
      <c r="A2117" s="6" t="str">
        <v>I1804+15</v>
      </c>
      <c r="B2117">
        <f>COUNTIF('Truncated Transaction Data'!A2117:A21601,A2117)</f>
        <v>1</v>
      </c>
      <c r="C2117" s="7">
        <f>SUMIF('Truncated Transaction Data'!A2117:A21601,A2117,'Truncated Transaction Data'!C2117:C21601)</f>
        <v>24</v>
      </c>
    </row>
    <row r="2118" spans="1:3" x14ac:dyDescent="0.35">
      <c r="A2118" s="6" t="str">
        <v>I1778+30</v>
      </c>
      <c r="B2118">
        <f>COUNTIF('Truncated Transaction Data'!A2118:A21602,A2118)</f>
        <v>1</v>
      </c>
      <c r="C2118" s="7">
        <f>SUMIF('Truncated Transaction Data'!A2118:A21602,A2118,'Truncated Transaction Data'!C2118:C21602)</f>
        <v>24</v>
      </c>
    </row>
    <row r="2119" spans="1:3" x14ac:dyDescent="0.35">
      <c r="A2119" s="6" t="str">
        <v>I1778+15</v>
      </c>
      <c r="B2119">
        <f>COUNTIF('Truncated Transaction Data'!A2119:A21603,A2119)</f>
        <v>1</v>
      </c>
      <c r="C2119" s="7">
        <f>SUMIF('Truncated Transaction Data'!A2119:A21603,A2119,'Truncated Transaction Data'!C2119:C21603)</f>
        <v>24</v>
      </c>
    </row>
    <row r="2120" spans="1:3" x14ac:dyDescent="0.35">
      <c r="A2120" s="6" t="str">
        <v>I1760</v>
      </c>
      <c r="B2120">
        <f>COUNTIF('Truncated Transaction Data'!A2120:A21604,A2120)</f>
        <v>2</v>
      </c>
      <c r="C2120" s="7">
        <f>SUMIF('Truncated Transaction Data'!A2120:A21604,A2120,'Truncated Transaction Data'!C2120:C21604)</f>
        <v>24</v>
      </c>
    </row>
    <row r="2121" spans="1:3" x14ac:dyDescent="0.35">
      <c r="A2121" s="6" t="str">
        <v>I1732+15</v>
      </c>
      <c r="B2121">
        <f>COUNTIF('Truncated Transaction Data'!A2121:A21605,A2121)</f>
        <v>2</v>
      </c>
      <c r="C2121" s="7">
        <f>SUMIF('Truncated Transaction Data'!A2121:A21605,A2121,'Truncated Transaction Data'!C2121:C21605)</f>
        <v>24</v>
      </c>
    </row>
    <row r="2122" spans="1:3" x14ac:dyDescent="0.35">
      <c r="A2122" s="6" t="str">
        <v>I1732</v>
      </c>
      <c r="B2122">
        <f>COUNTIF('Truncated Transaction Data'!A2122:A21606,A2122)</f>
        <v>2</v>
      </c>
      <c r="C2122" s="7">
        <f>SUMIF('Truncated Transaction Data'!A2122:A21606,A2122,'Truncated Transaction Data'!C2122:C21606)</f>
        <v>40</v>
      </c>
    </row>
    <row r="2123" spans="1:3" x14ac:dyDescent="0.35">
      <c r="A2123" s="6" t="str">
        <v>58210S</v>
      </c>
      <c r="B2123">
        <f>COUNTIF('Truncated Transaction Data'!A2123:A21607,A2123)</f>
        <v>4</v>
      </c>
      <c r="C2123" s="7">
        <f>SUMIF('Truncated Transaction Data'!A2123:A21607,A2123,'Truncated Transaction Data'!C2123:C21607)</f>
        <v>120</v>
      </c>
    </row>
    <row r="2124" spans="1:3" x14ac:dyDescent="0.35">
      <c r="A2124" s="6" t="str">
        <v>58122S</v>
      </c>
      <c r="B2124">
        <f>COUNTIF('Truncated Transaction Data'!A2124:A21608,A2124)</f>
        <v>4</v>
      </c>
      <c r="C2124" s="7">
        <f>SUMIF('Truncated Transaction Data'!A2124:A21608,A2124,'Truncated Transaction Data'!C2124:C21608)</f>
        <v>756</v>
      </c>
    </row>
    <row r="2125" spans="1:3" x14ac:dyDescent="0.35">
      <c r="A2125" s="6" t="str">
        <v>I2604</v>
      </c>
      <c r="B2125">
        <f>COUNTIF('Truncated Transaction Data'!A2125:A21609,A2125)</f>
        <v>4</v>
      </c>
      <c r="C2125" s="7">
        <f>SUMIF('Truncated Transaction Data'!A2125:A21609,A2125,'Truncated Transaction Data'!C2125:C21609)</f>
        <v>120</v>
      </c>
    </row>
    <row r="2126" spans="1:3" x14ac:dyDescent="0.35">
      <c r="A2126" s="6" t="str">
        <v>EOS911216</v>
      </c>
      <c r="B2126">
        <f>COUNTIF('Truncated Transaction Data'!A2126:A21610,A2126)</f>
        <v>3</v>
      </c>
      <c r="C2126" s="7">
        <f>SUMIF('Truncated Transaction Data'!A2126:A21610,A2126,'Truncated Transaction Data'!C2126:C21610)</f>
        <v>112</v>
      </c>
    </row>
    <row r="2127" spans="1:3" x14ac:dyDescent="0.35">
      <c r="A2127" s="6" t="str">
        <v>30700S+10</v>
      </c>
      <c r="B2127">
        <f>COUNTIF('Truncated Transaction Data'!A2127:A21611,A2127)</f>
        <v>1</v>
      </c>
      <c r="C2127" s="7">
        <f>SUMIF('Truncated Transaction Data'!A2127:A21611,A2127,'Truncated Transaction Data'!C2127:C21611)</f>
        <v>32</v>
      </c>
    </row>
    <row r="2128" spans="1:3" x14ac:dyDescent="0.35">
      <c r="A2128" s="6" t="str">
        <v>02161SEA2</v>
      </c>
      <c r="B2128">
        <f>COUNTIF('Truncated Transaction Data'!A2128:A21612,A2128)</f>
        <v>4</v>
      </c>
      <c r="C2128" s="7">
        <f>SUMIF('Truncated Transaction Data'!A2128:A21612,A2128,'Truncated Transaction Data'!C2128:C21612)</f>
        <v>40</v>
      </c>
    </row>
    <row r="2129" spans="1:3" x14ac:dyDescent="0.35">
      <c r="A2129" s="6" t="str">
        <v>02131EA2</v>
      </c>
      <c r="B2129">
        <f>COUNTIF('Truncated Transaction Data'!A2129:A21613,A2129)</f>
        <v>8</v>
      </c>
      <c r="C2129" s="7">
        <f>SUMIF('Truncated Transaction Data'!A2129:A21613,A2129,'Truncated Transaction Data'!C2129:C21613)</f>
        <v>60</v>
      </c>
    </row>
    <row r="2130" spans="1:3" x14ac:dyDescent="0.35">
      <c r="A2130" s="6" t="str">
        <v>PR348S</v>
      </c>
      <c r="B2130">
        <f>COUNTIF('Truncated Transaction Data'!A2130:A21614,A2130)</f>
        <v>2</v>
      </c>
      <c r="C2130" s="7">
        <f>SUMIF('Truncated Transaction Data'!A2130:A21614,A2130,'Truncated Transaction Data'!C2130:C21614)</f>
        <v>48</v>
      </c>
    </row>
    <row r="2131" spans="1:3" x14ac:dyDescent="0.35">
      <c r="A2131" s="6" t="str">
        <v>01946SEA2</v>
      </c>
      <c r="B2131">
        <f>COUNTIF('Truncated Transaction Data'!A2131:A21615,A2131)</f>
        <v>6</v>
      </c>
      <c r="C2131" s="7">
        <f>SUMIF('Truncated Transaction Data'!A2131:A21615,A2131,'Truncated Transaction Data'!C2131:C21615)</f>
        <v>68</v>
      </c>
    </row>
    <row r="2132" spans="1:3" x14ac:dyDescent="0.35">
      <c r="A2132" s="6" t="str">
        <v>ICE411840SP</v>
      </c>
      <c r="B2132">
        <f>COUNTIF('Truncated Transaction Data'!A2132:A21616,A2132)</f>
        <v>7</v>
      </c>
      <c r="C2132" s="7">
        <f>SUMIF('Truncated Transaction Data'!A2132:A21616,A2132,'Truncated Transaction Data'!C2132:C21616)</f>
        <v>25</v>
      </c>
    </row>
    <row r="2133" spans="1:3" x14ac:dyDescent="0.35">
      <c r="A2133" s="6" t="str">
        <v>PR302</v>
      </c>
      <c r="B2133">
        <f>COUNTIF('Truncated Transaction Data'!A2133:A21617,A2133)</f>
        <v>3</v>
      </c>
      <c r="C2133" s="7">
        <f>SUMIF('Truncated Transaction Data'!A2133:A21617,A2133,'Truncated Transaction Data'!C2133:C21617)</f>
        <v>500</v>
      </c>
    </row>
    <row r="2134" spans="1:3" x14ac:dyDescent="0.35">
      <c r="A2134" s="6" t="str">
        <v>PR602</v>
      </c>
      <c r="B2134">
        <f>COUNTIF('Truncated Transaction Data'!A2134:A21618,A2134)</f>
        <v>5</v>
      </c>
      <c r="C2134" s="7">
        <f>SUMIF('Truncated Transaction Data'!A2134:A21618,A2134,'Truncated Transaction Data'!C2134:C21618)</f>
        <v>1100</v>
      </c>
    </row>
    <row r="2135" spans="1:3" x14ac:dyDescent="0.35">
      <c r="A2135" s="6" t="str">
        <v>PR381</v>
      </c>
      <c r="B2135">
        <f>COUNTIF('Truncated Transaction Data'!A2135:A21619,A2135)</f>
        <v>2</v>
      </c>
      <c r="C2135" s="7">
        <f>SUMIF('Truncated Transaction Data'!A2135:A21619,A2135,'Truncated Transaction Data'!C2135:C21619)</f>
        <v>300</v>
      </c>
    </row>
    <row r="2136" spans="1:3" x14ac:dyDescent="0.35">
      <c r="A2136" s="6" t="str">
        <v>EK58D</v>
      </c>
      <c r="B2136">
        <f>COUNTIF('Truncated Transaction Data'!A2136:A21620,A2136)</f>
        <v>2</v>
      </c>
      <c r="C2136" s="7">
        <f>SUMIF('Truncated Transaction Data'!A2136:A21620,A2136,'Truncated Transaction Data'!C2136:C21620)</f>
        <v>2</v>
      </c>
    </row>
    <row r="2137" spans="1:3" x14ac:dyDescent="0.35">
      <c r="A2137" s="6" t="str">
        <v>4K5222</v>
      </c>
      <c r="B2137">
        <f>COUNTIF('Truncated Transaction Data'!A2137:A21621,A2137)</f>
        <v>1</v>
      </c>
      <c r="C2137" s="7">
        <f>SUMIF('Truncated Transaction Data'!A2137:A21621,A2137,'Truncated Transaction Data'!C2137:C21621)</f>
        <v>1</v>
      </c>
    </row>
    <row r="2138" spans="1:3" x14ac:dyDescent="0.35">
      <c r="A2138" s="6" t="str">
        <v>ES333RL</v>
      </c>
      <c r="B2138">
        <f>COUNTIF('Truncated Transaction Data'!A2138:A21622,A2138)</f>
        <v>8</v>
      </c>
      <c r="C2138" s="7">
        <f>SUMIF('Truncated Transaction Data'!A2138:A21622,A2138,'Truncated Transaction Data'!C2138:C21622)</f>
        <v>21</v>
      </c>
    </row>
    <row r="2139" spans="1:3" x14ac:dyDescent="0.35">
      <c r="A2139" s="6" t="str">
        <v>3K5143</v>
      </c>
      <c r="B2139">
        <f>COUNTIF('Truncated Transaction Data'!A2139:A21623,A2139)</f>
        <v>5</v>
      </c>
      <c r="C2139" s="7">
        <f>SUMIF('Truncated Transaction Data'!A2139:A21623,A2139,'Truncated Transaction Data'!C2139:C21623)</f>
        <v>61</v>
      </c>
    </row>
    <row r="2140" spans="1:3" x14ac:dyDescent="0.35">
      <c r="A2140" s="6" t="str">
        <v>PR274AS</v>
      </c>
      <c r="B2140">
        <f>COUNTIF('Truncated Transaction Data'!A2140:A21624,A2140)</f>
        <v>2</v>
      </c>
      <c r="C2140" s="7">
        <f>SUMIF('Truncated Transaction Data'!A2140:A21624,A2140,'Truncated Transaction Data'!C2140:C21624)</f>
        <v>24</v>
      </c>
    </row>
    <row r="2141" spans="1:3" x14ac:dyDescent="0.35">
      <c r="A2141" s="6" t="str">
        <v>PR306S</v>
      </c>
      <c r="B2141">
        <f>COUNTIF('Truncated Transaction Data'!A2141:A21625,A2141)</f>
        <v>12</v>
      </c>
      <c r="C2141" s="7">
        <f>SUMIF('Truncated Transaction Data'!A2141:A21625,A2141,'Truncated Transaction Data'!C2141:C21625)</f>
        <v>192</v>
      </c>
    </row>
    <row r="2142" spans="1:3" x14ac:dyDescent="0.35">
      <c r="A2142" s="6" t="str">
        <v>RV9929XQ4</v>
      </c>
      <c r="B2142">
        <f>COUNTIF('Truncated Transaction Data'!A2142:A21626,A2142)</f>
        <v>3</v>
      </c>
      <c r="C2142" s="7">
        <f>SUMIF('Truncated Transaction Data'!A2142:A21626,A2142,'Truncated Transaction Data'!C2142:C21626)</f>
        <v>18</v>
      </c>
    </row>
    <row r="2143" spans="1:3" x14ac:dyDescent="0.35">
      <c r="A2143" s="6" t="str">
        <v>PR13930Q4</v>
      </c>
      <c r="B2143">
        <f>COUNTIF('Truncated Transaction Data'!A2143:A21627,A2143)</f>
        <v>2</v>
      </c>
      <c r="C2143" s="7">
        <f>SUMIF('Truncated Transaction Data'!A2143:A21627,A2143,'Truncated Transaction Data'!C2143:C21627)</f>
        <v>3</v>
      </c>
    </row>
    <row r="2144" spans="1:3" x14ac:dyDescent="0.35">
      <c r="A2144" s="6" t="str">
        <v>HPV27Q8</v>
      </c>
      <c r="B2144">
        <f>COUNTIF('Truncated Transaction Data'!A2144:A21628,A2144)</f>
        <v>1</v>
      </c>
      <c r="C2144" s="7">
        <f>SUMIF('Truncated Transaction Data'!A2144:A21628,A2144,'Truncated Transaction Data'!C2144:C21628)</f>
        <v>1</v>
      </c>
    </row>
    <row r="2145" spans="1:3" x14ac:dyDescent="0.35">
      <c r="A2145" s="6" t="str">
        <v>HPV43Q8</v>
      </c>
      <c r="B2145">
        <f>COUNTIF('Truncated Transaction Data'!A2145:A21629,A2145)</f>
        <v>1</v>
      </c>
      <c r="C2145" s="7">
        <f>SUMIF('Truncated Transaction Data'!A2145:A21629,A2145,'Truncated Transaction Data'!C2145:C21629)</f>
        <v>1</v>
      </c>
    </row>
    <row r="2146" spans="1:3" x14ac:dyDescent="0.35">
      <c r="A2146" s="6" t="str">
        <v>HPV40Q8</v>
      </c>
      <c r="B2146">
        <f>COUNTIF('Truncated Transaction Data'!A2146:A21630,A2146)</f>
        <v>1</v>
      </c>
      <c r="C2146" s="7">
        <f>SUMIF('Truncated Transaction Data'!A2146:A21630,A2146,'Truncated Transaction Data'!C2146:C21630)</f>
        <v>1</v>
      </c>
    </row>
    <row r="2147" spans="1:3" x14ac:dyDescent="0.35">
      <c r="A2147" s="6" t="str">
        <v>PLS170100</v>
      </c>
      <c r="B2147">
        <f>COUNTIF('Truncated Transaction Data'!A2147:A21631,A2147)</f>
        <v>1</v>
      </c>
      <c r="C2147" s="7">
        <f>SUMIF('Truncated Transaction Data'!A2147:A21631,A2147,'Truncated Transaction Data'!C2147:C21631)</f>
        <v>100</v>
      </c>
    </row>
    <row r="2148" spans="1:3" x14ac:dyDescent="0.35">
      <c r="A2148" s="6" t="str">
        <v>PLC93100</v>
      </c>
      <c r="B2148">
        <f>COUNTIF('Truncated Transaction Data'!A2148:A21632,A2148)</f>
        <v>3</v>
      </c>
      <c r="C2148" s="7">
        <f>SUMIF('Truncated Transaction Data'!A2148:A21632,A2148,'Truncated Transaction Data'!C2148:C21632)</f>
        <v>400</v>
      </c>
    </row>
    <row r="2149" spans="1:3" x14ac:dyDescent="0.35">
      <c r="A2149" s="6" t="str">
        <v>PP174T25</v>
      </c>
      <c r="B2149">
        <f>COUNTIF('Truncated Transaction Data'!A2149:A21633,A2149)</f>
        <v>1</v>
      </c>
      <c r="C2149" s="7">
        <f>SUMIF('Truncated Transaction Data'!A2149:A21633,A2149,'Truncated Transaction Data'!C2149:C21633)</f>
        <v>25</v>
      </c>
    </row>
    <row r="2150" spans="1:3" x14ac:dyDescent="0.35">
      <c r="A2150" s="6" t="str">
        <v>HPV23</v>
      </c>
      <c r="B2150">
        <f>COUNTIF('Truncated Transaction Data'!A2150:A21634,A2150)</f>
        <v>5</v>
      </c>
      <c r="C2150" s="7">
        <f>SUMIF('Truncated Transaction Data'!A2150:A21634,A2150,'Truncated Transaction Data'!C2150:C21634)</f>
        <v>72</v>
      </c>
    </row>
    <row r="2151" spans="1:3" x14ac:dyDescent="0.35">
      <c r="A2151" s="6" t="str">
        <v>EOS9103100</v>
      </c>
      <c r="B2151">
        <f>COUNTIF('Truncated Transaction Data'!A2151:A21635,A2151)</f>
        <v>1</v>
      </c>
      <c r="C2151" s="7">
        <f>SUMIF('Truncated Transaction Data'!A2151:A21635,A2151,'Truncated Transaction Data'!C2151:C21635)</f>
        <v>100</v>
      </c>
    </row>
    <row r="2152" spans="1:3" x14ac:dyDescent="0.35">
      <c r="A2152" s="6" t="str">
        <v>000000057006</v>
      </c>
      <c r="B2152">
        <f>COUNTIF('Truncated Transaction Data'!A2152:A21636,A2152)</f>
        <v>1</v>
      </c>
      <c r="C2152" s="7">
        <f>SUMIF('Truncated Transaction Data'!A2152:A21636,A2152,'Truncated Transaction Data'!C2152:C21636)</f>
        <v>50</v>
      </c>
    </row>
    <row r="2153" spans="1:3" x14ac:dyDescent="0.35">
      <c r="A2153" s="6" t="str">
        <v>EPG602S100</v>
      </c>
      <c r="B2153">
        <f>COUNTIF('Truncated Transaction Data'!A2153:A21637,A2153)</f>
        <v>2</v>
      </c>
      <c r="C2153" s="7">
        <f>SUMIF('Truncated Transaction Data'!A2153:A21637,A2153,'Truncated Transaction Data'!C2153:C21637)</f>
        <v>200</v>
      </c>
    </row>
    <row r="2154" spans="1:3" x14ac:dyDescent="0.35">
      <c r="A2154" s="6" t="str">
        <v>EOS2105</v>
      </c>
      <c r="B2154">
        <f>COUNTIF('Truncated Transaction Data'!A2154:A21638,A2154)</f>
        <v>1</v>
      </c>
      <c r="C2154" s="7">
        <f>SUMIF('Truncated Transaction Data'!A2154:A21638,A2154,'Truncated Transaction Data'!C2154:C21638)</f>
        <v>100</v>
      </c>
    </row>
    <row r="2155" spans="1:3" x14ac:dyDescent="0.35">
      <c r="A2155" s="6" t="str">
        <v>TC3213</v>
      </c>
      <c r="B2155">
        <f>COUNTIF('Truncated Transaction Data'!A2155:A21639,A2155)</f>
        <v>1</v>
      </c>
      <c r="C2155" s="7">
        <f>SUMIF('Truncated Transaction Data'!A2155:A21639,A2155,'Truncated Transaction Data'!C2155:C21639)</f>
        <v>1</v>
      </c>
    </row>
    <row r="2156" spans="1:3" x14ac:dyDescent="0.35">
      <c r="A2156" s="6" t="str">
        <v>R864M</v>
      </c>
      <c r="B2156">
        <f>COUNTIF('Truncated Transaction Data'!A2156:A21640,A2156)</f>
        <v>1</v>
      </c>
      <c r="C2156" s="7">
        <f>SUMIF('Truncated Transaction Data'!A2156:A21640,A2156,'Truncated Transaction Data'!C2156:C21640)</f>
        <v>50</v>
      </c>
    </row>
    <row r="2157" spans="1:3" x14ac:dyDescent="0.35">
      <c r="A2157" s="6" t="str">
        <v>PR15737S</v>
      </c>
      <c r="B2157">
        <f>COUNTIF('Truncated Transaction Data'!A2157:A21641,A2157)</f>
        <v>1</v>
      </c>
      <c r="C2157" s="7">
        <f>SUMIF('Truncated Transaction Data'!A2157:A21641,A2157,'Truncated Transaction Data'!C2157:C21641)</f>
        <v>20</v>
      </c>
    </row>
    <row r="2158" spans="1:3" x14ac:dyDescent="0.35">
      <c r="A2158" s="6" t="str">
        <v>E1653S</v>
      </c>
      <c r="B2158">
        <f>COUNTIF('Truncated Transaction Data'!A2158:A21642,A2158)</f>
        <v>7</v>
      </c>
      <c r="C2158" s="7">
        <f>SUMIF('Truncated Transaction Data'!A2158:A21642,A2158,'Truncated Transaction Data'!C2158:C21642)</f>
        <v>8</v>
      </c>
    </row>
    <row r="2159" spans="1:3" x14ac:dyDescent="0.35">
      <c r="A2159" s="6" t="str">
        <v>000000006319</v>
      </c>
      <c r="B2159">
        <f>COUNTIF('Truncated Transaction Data'!A2159:A21643,A2159)</f>
        <v>3</v>
      </c>
      <c r="C2159" s="7">
        <f>SUMIF('Truncated Transaction Data'!A2159:A21643,A2159,'Truncated Transaction Data'!C2159:C21643)</f>
        <v>3</v>
      </c>
    </row>
    <row r="2160" spans="1:3" x14ac:dyDescent="0.35">
      <c r="A2160" s="6" t="str">
        <v>EP108R</v>
      </c>
      <c r="B2160">
        <f>COUNTIF('Truncated Transaction Data'!A2160:A21644,A2160)</f>
        <v>30</v>
      </c>
      <c r="C2160" s="7">
        <f>SUMIF('Truncated Transaction Data'!A2160:A21644,A2160,'Truncated Transaction Data'!C2160:C21644)</f>
        <v>88</v>
      </c>
    </row>
    <row r="2161" spans="1:3" x14ac:dyDescent="0.35">
      <c r="A2161" s="6" t="str">
        <v>ES3238RL</v>
      </c>
      <c r="B2161">
        <f>COUNTIF('Truncated Transaction Data'!A2161:A21645,A2161)</f>
        <v>1</v>
      </c>
      <c r="C2161" s="7">
        <f>SUMIF('Truncated Transaction Data'!A2161:A21645,A2161,'Truncated Transaction Data'!C2161:C21645)</f>
        <v>2</v>
      </c>
    </row>
    <row r="2162" spans="1:3" x14ac:dyDescent="0.35">
      <c r="A2162" s="6" t="str">
        <v>000000008002</v>
      </c>
      <c r="B2162">
        <f>COUNTIF('Truncated Transaction Data'!A2162:A21646,A2162)</f>
        <v>7</v>
      </c>
      <c r="C2162" s="7">
        <f>SUMIF('Truncated Transaction Data'!A2162:A21646,A2162,'Truncated Transaction Data'!C2162:C21646)</f>
        <v>22</v>
      </c>
    </row>
    <row r="2163" spans="1:3" x14ac:dyDescent="0.35">
      <c r="A2163" s="6" t="str">
        <v>000000000661</v>
      </c>
      <c r="B2163">
        <f>COUNTIF('Truncated Transaction Data'!A2163:A21647,A2163)</f>
        <v>5</v>
      </c>
      <c r="C2163" s="7">
        <f>SUMIF('Truncated Transaction Data'!A2163:A21647,A2163,'Truncated Transaction Data'!C2163:C21647)</f>
        <v>27</v>
      </c>
    </row>
    <row r="2164" spans="1:3" x14ac:dyDescent="0.35">
      <c r="A2164" s="6" t="str">
        <v>000000000574</v>
      </c>
      <c r="B2164">
        <f>COUNTIF('Truncated Transaction Data'!A2164:A21648,A2164)</f>
        <v>4</v>
      </c>
      <c r="C2164" s="7">
        <f>SUMIF('Truncated Transaction Data'!A2164:A21648,A2164,'Truncated Transaction Data'!C2164:C21648)</f>
        <v>6</v>
      </c>
    </row>
    <row r="2165" spans="1:3" x14ac:dyDescent="0.35">
      <c r="A2165" s="6" t="str">
        <v>000000000656</v>
      </c>
      <c r="B2165">
        <f>COUNTIF('Truncated Transaction Data'!A2165:A21649,A2165)</f>
        <v>5</v>
      </c>
      <c r="C2165" s="7">
        <f>SUMIF('Truncated Transaction Data'!A2165:A21649,A2165,'Truncated Transaction Data'!C2165:C21649)</f>
        <v>29</v>
      </c>
    </row>
    <row r="2166" spans="1:3" x14ac:dyDescent="0.35">
      <c r="A2166" s="6" t="str">
        <v>000000005370</v>
      </c>
      <c r="B2166">
        <f>COUNTIF('Truncated Transaction Data'!A2166:A21650,A2166)</f>
        <v>3</v>
      </c>
      <c r="C2166" s="7">
        <f>SUMIF('Truncated Transaction Data'!A2166:A21650,A2166,'Truncated Transaction Data'!C2166:C21650)</f>
        <v>11</v>
      </c>
    </row>
    <row r="2167" spans="1:3" x14ac:dyDescent="0.35">
      <c r="A2167" s="6" t="str">
        <v>ICE400810</v>
      </c>
      <c r="B2167">
        <f>COUNTIF('Truncated Transaction Data'!A2167:A21651,A2167)</f>
        <v>1</v>
      </c>
      <c r="C2167" s="7">
        <f>SUMIF('Truncated Transaction Data'!A2167:A21651,A2167,'Truncated Transaction Data'!C2167:C21651)</f>
        <v>25</v>
      </c>
    </row>
    <row r="2168" spans="1:3" x14ac:dyDescent="0.35">
      <c r="A2168" s="6" t="str">
        <v>E1231P</v>
      </c>
      <c r="B2168">
        <f>COUNTIF('Truncated Transaction Data'!A2168:A21652,A2168)</f>
        <v>7</v>
      </c>
      <c r="C2168" s="7">
        <f>SUMIF('Truncated Transaction Data'!A2168:A21652,A2168,'Truncated Transaction Data'!C2168:C21652)</f>
        <v>12</v>
      </c>
    </row>
    <row r="2169" spans="1:3" x14ac:dyDescent="0.35">
      <c r="A2169" s="6" t="str">
        <v>02263SEA</v>
      </c>
      <c r="B2169">
        <f>COUNTIF('Truncated Transaction Data'!A2169:A21653,A2169)</f>
        <v>2</v>
      </c>
      <c r="C2169" s="7">
        <f>SUMIF('Truncated Transaction Data'!A2169:A21653,A2169,'Truncated Transaction Data'!C2169:C21653)</f>
        <v>50</v>
      </c>
    </row>
    <row r="2170" spans="1:3" x14ac:dyDescent="0.35">
      <c r="A2170" s="6" t="str">
        <v>01468SEA</v>
      </c>
      <c r="B2170">
        <f>COUNTIF('Truncated Transaction Data'!A2170:A21654,A2170)</f>
        <v>2</v>
      </c>
      <c r="C2170" s="7">
        <f>SUMIF('Truncated Transaction Data'!A2170:A21654,A2170,'Truncated Transaction Data'!C2170:C21654)</f>
        <v>50</v>
      </c>
    </row>
    <row r="2171" spans="1:3" x14ac:dyDescent="0.35">
      <c r="A2171" s="6" t="str">
        <v>1K5103</v>
      </c>
      <c r="B2171">
        <f>COUNTIF('Truncated Transaction Data'!A2171:A21655,A2171)</f>
        <v>6</v>
      </c>
      <c r="C2171" s="7">
        <f>SUMIF('Truncated Transaction Data'!A2171:A21655,A2171,'Truncated Transaction Data'!C2171:C21655)</f>
        <v>48</v>
      </c>
    </row>
    <row r="2172" spans="1:3" x14ac:dyDescent="0.35">
      <c r="A2172" s="6" t="str">
        <v>PR15810S</v>
      </c>
      <c r="B2172">
        <f>COUNTIF('Truncated Transaction Data'!A2172:A21656,A2172)</f>
        <v>8</v>
      </c>
      <c r="C2172" s="7">
        <f>SUMIF('Truncated Transaction Data'!A2172:A21656,A2172,'Truncated Transaction Data'!C2172:C21656)</f>
        <v>128</v>
      </c>
    </row>
    <row r="2173" spans="1:3" x14ac:dyDescent="0.35">
      <c r="A2173" s="6" t="str">
        <v>PR15765S</v>
      </c>
      <c r="B2173">
        <f>COUNTIF('Truncated Transaction Data'!A2173:A21657,A2173)</f>
        <v>3</v>
      </c>
      <c r="C2173" s="7">
        <f>SUMIF('Truncated Transaction Data'!A2173:A21657,A2173,'Truncated Transaction Data'!C2173:C21657)</f>
        <v>48</v>
      </c>
    </row>
    <row r="2174" spans="1:3" x14ac:dyDescent="0.35">
      <c r="A2174" s="6" t="str">
        <v>FP4</v>
      </c>
      <c r="B2174">
        <f>COUNTIF('Truncated Transaction Data'!A2174:A21658,A2174)</f>
        <v>1</v>
      </c>
      <c r="C2174" s="7">
        <f>SUMIF('Truncated Transaction Data'!A2174:A21658,A2174,'Truncated Transaction Data'!C2174:C21658)</f>
        <v>1</v>
      </c>
    </row>
    <row r="2175" spans="1:3" x14ac:dyDescent="0.35">
      <c r="A2175" s="6" t="str">
        <v>ES2033RLT</v>
      </c>
      <c r="B2175">
        <f>COUNTIF('Truncated Transaction Data'!A2175:A21659,A2175)</f>
        <v>2</v>
      </c>
      <c r="C2175" s="7">
        <f>SUMIF('Truncated Transaction Data'!A2175:A21659,A2175,'Truncated Transaction Data'!C2175:C21659)</f>
        <v>6</v>
      </c>
    </row>
    <row r="2176" spans="1:3" x14ac:dyDescent="0.35">
      <c r="A2176" s="6" t="str">
        <v>ICE201090</v>
      </c>
      <c r="B2176">
        <f>COUNTIF('Truncated Transaction Data'!A2176:A21660,A2176)</f>
        <v>2</v>
      </c>
      <c r="C2176" s="7">
        <f>SUMIF('Truncated Transaction Data'!A2176:A21660,A2176,'Truncated Transaction Data'!C2176:C21660)</f>
        <v>2</v>
      </c>
    </row>
    <row r="2177" spans="1:3" x14ac:dyDescent="0.35">
      <c r="A2177" s="6" t="str">
        <v>EX3525B</v>
      </c>
      <c r="B2177">
        <f>COUNTIF('Truncated Transaction Data'!A2177:A21661,A2177)</f>
        <v>1</v>
      </c>
      <c r="C2177" s="7">
        <f>SUMIF('Truncated Transaction Data'!A2177:A21661,A2177,'Truncated Transaction Data'!C2177:C21661)</f>
        <v>4</v>
      </c>
    </row>
    <row r="2178" spans="1:3" x14ac:dyDescent="0.35">
      <c r="A2178" s="6" t="str">
        <v>EX2247B</v>
      </c>
      <c r="B2178">
        <f>COUNTIF('Truncated Transaction Data'!A2178:A21662,A2178)</f>
        <v>1</v>
      </c>
      <c r="C2178" s="7">
        <f>SUMIF('Truncated Transaction Data'!A2178:A21662,A2178,'Truncated Transaction Data'!C2178:C21662)</f>
        <v>4</v>
      </c>
    </row>
    <row r="2179" spans="1:3" x14ac:dyDescent="0.35">
      <c r="A2179" s="6" t="str">
        <v>E1683B</v>
      </c>
      <c r="B2179">
        <f>COUNTIF('Truncated Transaction Data'!A2179:A21663,A2179)</f>
        <v>2</v>
      </c>
      <c r="C2179" s="7">
        <f>SUMIF('Truncated Transaction Data'!A2179:A21663,A2179,'Truncated Transaction Data'!C2179:C21663)</f>
        <v>10</v>
      </c>
    </row>
    <row r="2180" spans="1:3" x14ac:dyDescent="0.35">
      <c r="A2180" s="6" t="str">
        <v>I2124B</v>
      </c>
      <c r="B2180">
        <f>COUNTIF('Truncated Transaction Data'!A2180:A21664,A2180)</f>
        <v>4</v>
      </c>
      <c r="C2180" s="7">
        <f>SUMIF('Truncated Transaction Data'!A2180:A21664,A2180,'Truncated Transaction Data'!C2180:C21664)</f>
        <v>12</v>
      </c>
    </row>
    <row r="2181" spans="1:3" x14ac:dyDescent="0.35">
      <c r="A2181" s="6" t="str">
        <v>E2885B</v>
      </c>
      <c r="B2181">
        <f>COUNTIF('Truncated Transaction Data'!A2181:A21665,A2181)</f>
        <v>2</v>
      </c>
      <c r="C2181" s="7">
        <f>SUMIF('Truncated Transaction Data'!A2181:A21665,A2181,'Truncated Transaction Data'!C2181:C21665)</f>
        <v>4</v>
      </c>
    </row>
    <row r="2182" spans="1:3" x14ac:dyDescent="0.35">
      <c r="A2182" s="6" t="str">
        <v>TC3056</v>
      </c>
      <c r="B2182">
        <f>COUNTIF('Truncated Transaction Data'!A2182:A21666,A2182)</f>
        <v>9</v>
      </c>
      <c r="C2182" s="7">
        <f>SUMIF('Truncated Transaction Data'!A2182:A21666,A2182,'Truncated Transaction Data'!C2182:C21666)</f>
        <v>20</v>
      </c>
    </row>
    <row r="2183" spans="1:3" x14ac:dyDescent="0.35">
      <c r="A2183" s="6" t="str">
        <v>EK58B</v>
      </c>
      <c r="B2183">
        <f>COUNTIF('Truncated Transaction Data'!A2183:A21667,A2183)</f>
        <v>2</v>
      </c>
      <c r="C2183" s="7">
        <f>SUMIF('Truncated Transaction Data'!A2183:A21667,A2183,'Truncated Transaction Data'!C2183:C21667)</f>
        <v>3</v>
      </c>
    </row>
    <row r="2184" spans="1:3" x14ac:dyDescent="0.35">
      <c r="A2184" s="6" t="str">
        <v>PR15620S</v>
      </c>
      <c r="B2184">
        <f>COUNTIF('Truncated Transaction Data'!A2184:A21668,A2184)</f>
        <v>1</v>
      </c>
      <c r="C2184" s="7">
        <f>SUMIF('Truncated Transaction Data'!A2184:A21668,A2184,'Truncated Transaction Data'!C2184:C21668)</f>
        <v>12</v>
      </c>
    </row>
    <row r="2185" spans="1:3" x14ac:dyDescent="0.35">
      <c r="A2185" s="6" t="str">
        <v>PP100100</v>
      </c>
      <c r="B2185">
        <f>COUNTIF('Truncated Transaction Data'!A2185:A21669,A2185)</f>
        <v>1</v>
      </c>
      <c r="C2185" s="7">
        <f>SUMIF('Truncated Transaction Data'!A2185:A21669,A2185,'Truncated Transaction Data'!C2185:C21669)</f>
        <v>100</v>
      </c>
    </row>
    <row r="2186" spans="1:3" x14ac:dyDescent="0.35">
      <c r="A2186" s="6" t="str">
        <v>R867M</v>
      </c>
      <c r="B2186">
        <f>COUNTIF('Truncated Transaction Data'!A2186:A21670,A2186)</f>
        <v>2</v>
      </c>
      <c r="C2186" s="7">
        <f>SUMIF('Truncated Transaction Data'!A2186:A21670,A2186,'Truncated Transaction Data'!C2186:C21670)</f>
        <v>300</v>
      </c>
    </row>
    <row r="2187" spans="1:3" x14ac:dyDescent="0.35">
      <c r="A2187" s="6" t="str">
        <v>EHC114S1</v>
      </c>
      <c r="B2187">
        <f>COUNTIF('Truncated Transaction Data'!A2187:A21671,A2187)</f>
        <v>1</v>
      </c>
      <c r="C2187" s="7">
        <f>SUMIF('Truncated Transaction Data'!A2187:A21671,A2187,'Truncated Transaction Data'!C2187:C21671)</f>
        <v>1</v>
      </c>
    </row>
    <row r="2188" spans="1:3" x14ac:dyDescent="0.35">
      <c r="A2188" s="6" t="str">
        <v>EM86C</v>
      </c>
      <c r="B2188">
        <f>COUNTIF('Truncated Transaction Data'!A2188:A21672,A2188)</f>
        <v>1</v>
      </c>
      <c r="C2188" s="7">
        <f>SUMIF('Truncated Transaction Data'!A2188:A21672,A2188,'Truncated Transaction Data'!C2188:C21672)</f>
        <v>1</v>
      </c>
    </row>
    <row r="2189" spans="1:3" x14ac:dyDescent="0.35">
      <c r="A2189" s="6" t="str">
        <v>000000009046</v>
      </c>
      <c r="B2189">
        <f>COUNTIF('Truncated Transaction Data'!A2189:A21673,A2189)</f>
        <v>1</v>
      </c>
      <c r="C2189" s="7">
        <f>SUMIF('Truncated Transaction Data'!A2189:A21673,A2189,'Truncated Transaction Data'!C2189:C21673)</f>
        <v>1</v>
      </c>
    </row>
    <row r="2190" spans="1:3" x14ac:dyDescent="0.35">
      <c r="A2190" s="6" t="str">
        <v>000000000584</v>
      </c>
      <c r="B2190">
        <f>COUNTIF('Truncated Transaction Data'!A2190:A21674,A2190)</f>
        <v>2</v>
      </c>
      <c r="C2190" s="7">
        <f>SUMIF('Truncated Transaction Data'!A2190:A21674,A2190,'Truncated Transaction Data'!C2190:C21674)</f>
        <v>3</v>
      </c>
    </row>
    <row r="2191" spans="1:3" x14ac:dyDescent="0.35">
      <c r="A2191" s="6" t="str">
        <v>MC611</v>
      </c>
      <c r="B2191">
        <f>COUNTIF('Truncated Transaction Data'!A2191:A21675,A2191)</f>
        <v>7</v>
      </c>
      <c r="C2191" s="7">
        <f>SUMIF('Truncated Transaction Data'!A2191:A21675,A2191,'Truncated Transaction Data'!C2191:C21675)</f>
        <v>22</v>
      </c>
    </row>
    <row r="2192" spans="1:3" x14ac:dyDescent="0.35">
      <c r="A2192" s="6" t="str">
        <v>000000006000</v>
      </c>
      <c r="B2192">
        <f>COUNTIF('Truncated Transaction Data'!A2192:A21676,A2192)</f>
        <v>1</v>
      </c>
      <c r="C2192" s="7">
        <f>SUMIF('Truncated Transaction Data'!A2192:A21676,A2192,'Truncated Transaction Data'!C2192:C21676)</f>
        <v>1</v>
      </c>
    </row>
    <row r="2193" spans="1:3" x14ac:dyDescent="0.35">
      <c r="A2193" s="6" t="str">
        <v>EHC2427100</v>
      </c>
      <c r="B2193">
        <f>COUNTIF('Truncated Transaction Data'!A2193:A21677,A2193)</f>
        <v>1</v>
      </c>
      <c r="C2193" s="7">
        <f>SUMIF('Truncated Transaction Data'!A2193:A21677,A2193,'Truncated Transaction Data'!C2193:C21677)</f>
        <v>600</v>
      </c>
    </row>
    <row r="2194" spans="1:3" x14ac:dyDescent="0.35">
      <c r="A2194" s="6" t="str">
        <v>FPS127</v>
      </c>
      <c r="B2194">
        <f>COUNTIF('Truncated Transaction Data'!A2194:A21678,A2194)</f>
        <v>1</v>
      </c>
      <c r="C2194" s="7">
        <f>SUMIF('Truncated Transaction Data'!A2194:A21678,A2194,'Truncated Transaction Data'!C2194:C21678)</f>
        <v>5</v>
      </c>
    </row>
    <row r="2195" spans="1:3" x14ac:dyDescent="0.35">
      <c r="A2195" s="6" t="str">
        <v>PR230</v>
      </c>
      <c r="B2195">
        <f>COUNTIF('Truncated Transaction Data'!A2195:A21679,A2195)</f>
        <v>19</v>
      </c>
      <c r="C2195" s="7">
        <f>SUMIF('Truncated Transaction Data'!A2195:A21679,A2195,'Truncated Transaction Data'!C2195:C21679)</f>
        <v>18500</v>
      </c>
    </row>
    <row r="2196" spans="1:3" x14ac:dyDescent="0.35">
      <c r="A2196" s="6" t="str">
        <v>C2528S</v>
      </c>
      <c r="B2196">
        <f>COUNTIF('Truncated Transaction Data'!A2196:A21680,A2196)</f>
        <v>2</v>
      </c>
      <c r="C2196" s="7">
        <f>SUMIF('Truncated Transaction Data'!A2196:A21680,A2196,'Truncated Transaction Data'!C2196:C21680)</f>
        <v>2</v>
      </c>
    </row>
    <row r="2197" spans="1:3" x14ac:dyDescent="0.35">
      <c r="A2197" s="6" t="str">
        <v>I5252B</v>
      </c>
      <c r="B2197">
        <f>COUNTIF('Truncated Transaction Data'!A2197:A21681,A2197)</f>
        <v>6</v>
      </c>
      <c r="C2197" s="7">
        <f>SUMIF('Truncated Transaction Data'!A2197:A21681,A2197,'Truncated Transaction Data'!C2197:C21681)</f>
        <v>42</v>
      </c>
    </row>
    <row r="2198" spans="1:3" x14ac:dyDescent="0.35">
      <c r="A2198" s="6" t="str">
        <v>E909P</v>
      </c>
      <c r="B2198">
        <f>COUNTIF('Truncated Transaction Data'!A2198:A21682,A2198)</f>
        <v>10</v>
      </c>
      <c r="C2198" s="7">
        <f>SUMIF('Truncated Transaction Data'!A2198:A21682,A2198,'Truncated Transaction Data'!C2198:C21682)</f>
        <v>11</v>
      </c>
    </row>
    <row r="2199" spans="1:3" x14ac:dyDescent="0.35">
      <c r="A2199" s="6" t="str">
        <v>EZ112</v>
      </c>
      <c r="B2199">
        <f>COUNTIF('Truncated Transaction Data'!A2199:A21683,A2199)</f>
        <v>3</v>
      </c>
      <c r="C2199" s="7">
        <f>SUMIF('Truncated Transaction Data'!A2199:A21683,A2199,'Truncated Transaction Data'!C2199:C21683)</f>
        <v>10</v>
      </c>
    </row>
    <row r="2200" spans="1:3" x14ac:dyDescent="0.35">
      <c r="A2200" s="6" t="str">
        <v>EZ100</v>
      </c>
      <c r="B2200">
        <f>COUNTIF('Truncated Transaction Data'!A2200:A21684,A2200)</f>
        <v>2</v>
      </c>
      <c r="C2200" s="7">
        <f>SUMIF('Truncated Transaction Data'!A2200:A21684,A2200,'Truncated Transaction Data'!C2200:C21684)</f>
        <v>7</v>
      </c>
    </row>
    <row r="2201" spans="1:3" x14ac:dyDescent="0.35">
      <c r="A2201" s="6" t="str">
        <v>EP112BR</v>
      </c>
      <c r="B2201">
        <f>COUNTIF('Truncated Transaction Data'!A2201:A21685,A2201)</f>
        <v>2</v>
      </c>
      <c r="C2201" s="7">
        <f>SUMIF('Truncated Transaction Data'!A2201:A21685,A2201,'Truncated Transaction Data'!C2201:C21685)</f>
        <v>7</v>
      </c>
    </row>
    <row r="2202" spans="1:3" x14ac:dyDescent="0.35">
      <c r="A2202" s="6" t="str">
        <v>TC3035</v>
      </c>
      <c r="B2202">
        <f>COUNTIF('Truncated Transaction Data'!A2202:A21686,A2202)</f>
        <v>12</v>
      </c>
      <c r="C2202" s="7">
        <f>SUMIF('Truncated Transaction Data'!A2202:A21686,A2202,'Truncated Transaction Data'!C2202:C21686)</f>
        <v>17</v>
      </c>
    </row>
    <row r="2203" spans="1:3" x14ac:dyDescent="0.35">
      <c r="A2203" s="6" t="str">
        <v>PR541S</v>
      </c>
      <c r="B2203">
        <f>COUNTIF('Truncated Transaction Data'!A2203:A21687,A2203)</f>
        <v>6</v>
      </c>
      <c r="C2203" s="7">
        <f>SUMIF('Truncated Transaction Data'!A2203:A21687,A2203,'Truncated Transaction Data'!C2203:C21687)</f>
        <v>148</v>
      </c>
    </row>
    <row r="2204" spans="1:3" x14ac:dyDescent="0.35">
      <c r="A2204" s="6" t="str">
        <v>PR304S</v>
      </c>
      <c r="B2204">
        <f>COUNTIF('Truncated Transaction Data'!A2204:A21688,A2204)</f>
        <v>4</v>
      </c>
      <c r="C2204" s="7">
        <f>SUMIF('Truncated Transaction Data'!A2204:A21688,A2204,'Truncated Transaction Data'!C2204:C21688)</f>
        <v>56</v>
      </c>
    </row>
    <row r="2205" spans="1:3" x14ac:dyDescent="0.35">
      <c r="A2205" s="6" t="str">
        <v>PR302S</v>
      </c>
      <c r="B2205">
        <f>COUNTIF('Truncated Transaction Data'!A2205:A21689,A2205)</f>
        <v>11</v>
      </c>
      <c r="C2205" s="7">
        <f>SUMIF('Truncated Transaction Data'!A2205:A21689,A2205,'Truncated Transaction Data'!C2205:C21689)</f>
        <v>200</v>
      </c>
    </row>
    <row r="2206" spans="1:3" x14ac:dyDescent="0.35">
      <c r="A2206" s="6" t="str">
        <v>EDA3270</v>
      </c>
      <c r="B2206">
        <f>COUNTIF('Truncated Transaction Data'!A2206:A21690,A2206)</f>
        <v>1</v>
      </c>
      <c r="C2206" s="7">
        <f>SUMIF('Truncated Transaction Data'!A2206:A21690,A2206,'Truncated Transaction Data'!C2206:C21690)</f>
        <v>2</v>
      </c>
    </row>
    <row r="2207" spans="1:3" x14ac:dyDescent="0.35">
      <c r="A2207" s="6" t="str">
        <v>PR637</v>
      </c>
      <c r="B2207">
        <f>COUNTIF('Truncated Transaction Data'!A2207:A21691,A2207)</f>
        <v>3</v>
      </c>
      <c r="C2207" s="7">
        <f>SUMIF('Truncated Transaction Data'!A2207:A21691,A2207,'Truncated Transaction Data'!C2207:C21691)</f>
        <v>500</v>
      </c>
    </row>
    <row r="2208" spans="1:3" x14ac:dyDescent="0.35">
      <c r="A2208" s="6" t="str">
        <v>E1821S</v>
      </c>
      <c r="B2208">
        <f>COUNTIF('Truncated Transaction Data'!A2208:A21692,A2208)</f>
        <v>26</v>
      </c>
      <c r="C2208" s="7">
        <f>SUMIF('Truncated Transaction Data'!A2208:A21692,A2208,'Truncated Transaction Data'!C2208:C21692)</f>
        <v>81</v>
      </c>
    </row>
    <row r="2209" spans="1:3" x14ac:dyDescent="0.35">
      <c r="A2209" s="6" t="str">
        <v>EP112R</v>
      </c>
      <c r="B2209">
        <f>COUNTIF('Truncated Transaction Data'!A2209:A21693,A2209)</f>
        <v>7</v>
      </c>
      <c r="C2209" s="7">
        <f>SUMIF('Truncated Transaction Data'!A2209:A21693,A2209,'Truncated Transaction Data'!C2209:C21693)</f>
        <v>7</v>
      </c>
    </row>
    <row r="2210" spans="1:3" x14ac:dyDescent="0.35">
      <c r="A2210" s="6" t="str">
        <v>PR327S</v>
      </c>
      <c r="B2210">
        <f>COUNTIF('Truncated Transaction Data'!A2210:A21694,A2210)</f>
        <v>18</v>
      </c>
      <c r="C2210" s="7">
        <f>SUMIF('Truncated Transaction Data'!A2210:A21694,A2210,'Truncated Transaction Data'!C2210:C21694)</f>
        <v>280</v>
      </c>
    </row>
    <row r="2211" spans="1:3" x14ac:dyDescent="0.35">
      <c r="A2211" s="6" t="str">
        <v>PLC41B100</v>
      </c>
      <c r="B2211">
        <f>COUNTIF('Truncated Transaction Data'!A2211:A21695,A2211)</f>
        <v>5</v>
      </c>
      <c r="C2211" s="7">
        <f>SUMIF('Truncated Transaction Data'!A2211:A21695,A2211,'Truncated Transaction Data'!C2211:C21695)</f>
        <v>1300</v>
      </c>
    </row>
    <row r="2212" spans="1:3" x14ac:dyDescent="0.35">
      <c r="A2212" s="6" t="str">
        <v>2267B</v>
      </c>
      <c r="B2212">
        <f>COUNTIF('Truncated Transaction Data'!A2212:A21696,A2212)</f>
        <v>3</v>
      </c>
      <c r="C2212" s="7">
        <f>SUMIF('Truncated Transaction Data'!A2212:A21696,A2212,'Truncated Transaction Data'!C2212:C21696)</f>
        <v>12</v>
      </c>
    </row>
    <row r="2213" spans="1:3" x14ac:dyDescent="0.35">
      <c r="A2213" s="6" t="str">
        <v>01567EA</v>
      </c>
      <c r="B2213">
        <f>COUNTIF('Truncated Transaction Data'!A2213:A21697,A2213)</f>
        <v>1</v>
      </c>
      <c r="C2213" s="7">
        <f>SUMIF('Truncated Transaction Data'!A2213:A21697,A2213,'Truncated Transaction Data'!C2213:C21697)</f>
        <v>25</v>
      </c>
    </row>
    <row r="2214" spans="1:3" x14ac:dyDescent="0.35">
      <c r="A2214" s="6" t="str">
        <v>RV9915X</v>
      </c>
      <c r="B2214">
        <f>COUNTIF('Truncated Transaction Data'!A2214:A21698,A2214)</f>
        <v>1</v>
      </c>
      <c r="C2214" s="7">
        <f>SUMIF('Truncated Transaction Data'!A2214:A21698,A2214,'Truncated Transaction Data'!C2214:C21698)</f>
        <v>50</v>
      </c>
    </row>
    <row r="2215" spans="1:3" x14ac:dyDescent="0.35">
      <c r="A2215" s="6" t="str">
        <v>EM77</v>
      </c>
      <c r="B2215">
        <f>COUNTIF('Truncated Transaction Data'!A2215:A21699,A2215)</f>
        <v>2</v>
      </c>
      <c r="C2215" s="7">
        <f>SUMIF('Truncated Transaction Data'!A2215:A21699,A2215,'Truncated Transaction Data'!C2215:C21699)</f>
        <v>2</v>
      </c>
    </row>
    <row r="2216" spans="1:3" x14ac:dyDescent="0.35">
      <c r="A2216" s="6" t="str">
        <v>EM68HV</v>
      </c>
      <c r="B2216">
        <f>COUNTIF('Truncated Transaction Data'!A2216:A21700,A2216)</f>
        <v>4</v>
      </c>
      <c r="C2216" s="7">
        <f>SUMIF('Truncated Transaction Data'!A2216:A21700,A2216,'Truncated Transaction Data'!C2216:C21700)</f>
        <v>7</v>
      </c>
    </row>
    <row r="2217" spans="1:3" x14ac:dyDescent="0.35">
      <c r="A2217" s="6" t="str">
        <v>IS54A</v>
      </c>
      <c r="B2217">
        <f>COUNTIF('Truncated Transaction Data'!A2217:A21701,A2217)</f>
        <v>4</v>
      </c>
      <c r="C2217" s="7">
        <f>SUMIF('Truncated Transaction Data'!A2217:A21701,A2217,'Truncated Transaction Data'!C2217:C21701)</f>
        <v>13</v>
      </c>
    </row>
    <row r="2218" spans="1:3" x14ac:dyDescent="0.35">
      <c r="A2218" s="6" t="str">
        <v>IS68</v>
      </c>
      <c r="B2218">
        <f>COUNTIF('Truncated Transaction Data'!A2218:A21702,A2218)</f>
        <v>13</v>
      </c>
      <c r="C2218" s="7">
        <f>SUMIF('Truncated Transaction Data'!A2218:A21702,A2218,'Truncated Transaction Data'!C2218:C21702)</f>
        <v>77</v>
      </c>
    </row>
    <row r="2219" spans="1:3" x14ac:dyDescent="0.35">
      <c r="A2219" s="6" t="str">
        <v>PR15755S</v>
      </c>
      <c r="B2219">
        <f>COUNTIF('Truncated Transaction Data'!A2219:A21703,A2219)</f>
        <v>6</v>
      </c>
      <c r="C2219" s="7">
        <f>SUMIF('Truncated Transaction Data'!A2219:A21703,A2219,'Truncated Transaction Data'!C2219:C21703)</f>
        <v>80</v>
      </c>
    </row>
    <row r="2220" spans="1:3" x14ac:dyDescent="0.35">
      <c r="A2220" s="6" t="str">
        <v>TC16810</v>
      </c>
      <c r="B2220">
        <f>COUNTIF('Truncated Transaction Data'!A2220:A21704,A2220)</f>
        <v>1</v>
      </c>
      <c r="C2220" s="7">
        <f>SUMIF('Truncated Transaction Data'!A2220:A21704,A2220,'Truncated Transaction Data'!C2220:C21704)</f>
        <v>30</v>
      </c>
    </row>
    <row r="2221" spans="1:3" x14ac:dyDescent="0.35">
      <c r="A2221" s="6" t="str">
        <v>PLC8025</v>
      </c>
      <c r="B2221">
        <f>COUNTIF('Truncated Transaction Data'!A2221:A21705,A2221)</f>
        <v>2</v>
      </c>
      <c r="C2221" s="7">
        <f>SUMIF('Truncated Transaction Data'!A2221:A21705,A2221,'Truncated Transaction Data'!C2221:C21705)</f>
        <v>75</v>
      </c>
    </row>
    <row r="2222" spans="1:3" x14ac:dyDescent="0.35">
      <c r="A2222" s="6" t="str">
        <v>PLS17110</v>
      </c>
      <c r="B2222">
        <f>COUNTIF('Truncated Transaction Data'!A2222:A21706,A2222)</f>
        <v>1</v>
      </c>
      <c r="C2222" s="7">
        <f>SUMIF('Truncated Transaction Data'!A2222:A21706,A2222,'Truncated Transaction Data'!C2222:C21706)</f>
        <v>10</v>
      </c>
    </row>
    <row r="2223" spans="1:3" x14ac:dyDescent="0.35">
      <c r="A2223" s="6" t="str">
        <v>PP62025</v>
      </c>
      <c r="B2223">
        <f>COUNTIF('Truncated Transaction Data'!A2223:A21707,A2223)</f>
        <v>1</v>
      </c>
      <c r="C2223" s="7">
        <f>SUMIF('Truncated Transaction Data'!A2223:A21707,A2223,'Truncated Transaction Data'!C2223:C21707)</f>
        <v>25</v>
      </c>
    </row>
    <row r="2224" spans="1:3" x14ac:dyDescent="0.35">
      <c r="A2224" s="6" t="str">
        <v>HPV24</v>
      </c>
      <c r="B2224">
        <f>COUNTIF('Truncated Transaction Data'!A2224:A21708,A2224)</f>
        <v>9</v>
      </c>
      <c r="C2224" s="7">
        <f>SUMIF('Truncated Transaction Data'!A2224:A21708,A2224,'Truncated Transaction Data'!C2224:C21708)</f>
        <v>88</v>
      </c>
    </row>
    <row r="2225" spans="1:3" x14ac:dyDescent="0.35">
      <c r="A2225" s="6" t="str">
        <v>57617S</v>
      </c>
      <c r="B2225">
        <f>COUNTIF('Truncated Transaction Data'!A2225:A21709,A2225)</f>
        <v>2</v>
      </c>
      <c r="C2225" s="7">
        <f>SUMIF('Truncated Transaction Data'!A2225:A21709,A2225,'Truncated Transaction Data'!C2225:C21709)</f>
        <v>12</v>
      </c>
    </row>
    <row r="2226" spans="1:3" x14ac:dyDescent="0.35">
      <c r="A2226" s="6" t="str">
        <v>57572S</v>
      </c>
      <c r="B2226">
        <f>COUNTIF('Truncated Transaction Data'!A2226:A21710,A2226)</f>
        <v>2</v>
      </c>
      <c r="C2226" s="7">
        <f>SUMIF('Truncated Transaction Data'!A2226:A21710,A2226,'Truncated Transaction Data'!C2226:C21710)</f>
        <v>8</v>
      </c>
    </row>
    <row r="2227" spans="1:3" x14ac:dyDescent="0.35">
      <c r="A2227" s="6" t="str">
        <v>5952S</v>
      </c>
      <c r="B2227">
        <f>COUNTIF('Truncated Transaction Data'!A2227:A21711,A2227)</f>
        <v>2</v>
      </c>
      <c r="C2227" s="7">
        <f>SUMIF('Truncated Transaction Data'!A2227:A21711,A2227,'Truncated Transaction Data'!C2227:C21711)</f>
        <v>12</v>
      </c>
    </row>
    <row r="2228" spans="1:3" x14ac:dyDescent="0.35">
      <c r="A2228" s="6" t="str">
        <v>31691S</v>
      </c>
      <c r="B2228">
        <f>COUNTIF('Truncated Transaction Data'!A2228:A21712,A2228)</f>
        <v>4</v>
      </c>
      <c r="C2228" s="7">
        <f>SUMIF('Truncated Transaction Data'!A2228:A21712,A2228,'Truncated Transaction Data'!C2228:C21712)</f>
        <v>28</v>
      </c>
    </row>
    <row r="2229" spans="1:3" x14ac:dyDescent="0.35">
      <c r="A2229" s="6" t="str">
        <v>I3166B</v>
      </c>
      <c r="B2229">
        <f>COUNTIF('Truncated Transaction Data'!A2229:A21713,A2229)</f>
        <v>1</v>
      </c>
      <c r="C2229" s="7">
        <f>SUMIF('Truncated Transaction Data'!A2229:A21713,A2229,'Truncated Transaction Data'!C2229:C21713)</f>
        <v>2</v>
      </c>
    </row>
    <row r="2230" spans="1:3" x14ac:dyDescent="0.35">
      <c r="A2230" s="6" t="str">
        <v>I5176B</v>
      </c>
      <c r="B2230">
        <f>COUNTIF('Truncated Transaction Data'!A2230:A21714,A2230)</f>
        <v>2</v>
      </c>
      <c r="C2230" s="7">
        <f>SUMIF('Truncated Transaction Data'!A2230:A21714,A2230,'Truncated Transaction Data'!C2230:C21714)</f>
        <v>6</v>
      </c>
    </row>
    <row r="2231" spans="1:3" x14ac:dyDescent="0.35">
      <c r="A2231" s="6" t="str">
        <v>I1554B</v>
      </c>
      <c r="B2231">
        <f>COUNTIF('Truncated Transaction Data'!A2231:A21715,A2231)</f>
        <v>2</v>
      </c>
      <c r="C2231" s="7">
        <f>SUMIF('Truncated Transaction Data'!A2231:A21715,A2231,'Truncated Transaction Data'!C2231:C21715)</f>
        <v>10</v>
      </c>
    </row>
    <row r="2232" spans="1:3" x14ac:dyDescent="0.35">
      <c r="A2232" s="6" t="str">
        <v>E1555B</v>
      </c>
      <c r="B2232">
        <f>COUNTIF('Truncated Transaction Data'!A2232:A21716,A2232)</f>
        <v>2</v>
      </c>
      <c r="C2232" s="7">
        <f>SUMIF('Truncated Transaction Data'!A2232:A21716,A2232,'Truncated Transaction Data'!C2232:C21716)</f>
        <v>12</v>
      </c>
    </row>
    <row r="2233" spans="1:3" x14ac:dyDescent="0.35">
      <c r="A2233" s="6" t="str">
        <v>02188EA2</v>
      </c>
      <c r="B2233">
        <f>COUNTIF('Truncated Transaction Data'!A2233:A21717,A2233)</f>
        <v>1</v>
      </c>
      <c r="C2233" s="7">
        <f>SUMIF('Truncated Transaction Data'!A2233:A21717,A2233,'Truncated Transaction Data'!C2233:C21717)</f>
        <v>10</v>
      </c>
    </row>
    <row r="2234" spans="1:3" x14ac:dyDescent="0.35">
      <c r="A2234" s="6" t="str">
        <v>01910SEA2</v>
      </c>
      <c r="B2234">
        <f>COUNTIF('Truncated Transaction Data'!A2234:A21718,A2234)</f>
        <v>2</v>
      </c>
      <c r="C2234" s="7">
        <f>SUMIF('Truncated Transaction Data'!A2234:A21718,A2234,'Truncated Transaction Data'!C2234:C21718)</f>
        <v>10</v>
      </c>
    </row>
    <row r="2235" spans="1:3" x14ac:dyDescent="0.35">
      <c r="A2235" s="6" t="str">
        <v>I1476B</v>
      </c>
      <c r="B2235">
        <f>COUNTIF('Truncated Transaction Data'!A2235:A21719,A2235)</f>
        <v>7</v>
      </c>
      <c r="C2235" s="7">
        <f>SUMIF('Truncated Transaction Data'!A2235:A21719,A2235,'Truncated Transaction Data'!C2235:C21719)</f>
        <v>108</v>
      </c>
    </row>
    <row r="2236" spans="1:3" x14ac:dyDescent="0.35">
      <c r="A2236" s="6" t="str">
        <v>51342S</v>
      </c>
      <c r="B2236">
        <f>COUNTIF('Truncated Transaction Data'!A2236:A21720,A2236)</f>
        <v>7</v>
      </c>
      <c r="C2236" s="7">
        <f>SUMIF('Truncated Transaction Data'!A2236:A21720,A2236,'Truncated Transaction Data'!C2236:C21720)</f>
        <v>32</v>
      </c>
    </row>
    <row r="2237" spans="1:3" x14ac:dyDescent="0.35">
      <c r="A2237" s="6" t="str">
        <v>EP132R</v>
      </c>
      <c r="B2237">
        <f>COUNTIF('Truncated Transaction Data'!A2237:A21721,A2237)</f>
        <v>1</v>
      </c>
      <c r="C2237" s="7">
        <f>SUMIF('Truncated Transaction Data'!A2237:A21721,A2237,'Truncated Transaction Data'!C2237:C21721)</f>
        <v>1</v>
      </c>
    </row>
    <row r="2238" spans="1:3" x14ac:dyDescent="0.35">
      <c r="A2238" s="6" t="str">
        <v>RV2498S</v>
      </c>
      <c r="B2238">
        <f>COUNTIF('Truncated Transaction Data'!A2238:A21722,A2238)</f>
        <v>5</v>
      </c>
      <c r="C2238" s="7">
        <f>SUMIF('Truncated Transaction Data'!A2238:A21722,A2238,'Truncated Transaction Data'!C2238:C21722)</f>
        <v>36</v>
      </c>
    </row>
    <row r="2239" spans="1:3" x14ac:dyDescent="0.35">
      <c r="A2239" s="6" t="str">
        <v>RV433S</v>
      </c>
      <c r="B2239">
        <f>COUNTIF('Truncated Transaction Data'!A2239:A21723,A2239)</f>
        <v>7</v>
      </c>
      <c r="C2239" s="7">
        <f>SUMIF('Truncated Transaction Data'!A2239:A21723,A2239,'Truncated Transaction Data'!C2239:C21723)</f>
        <v>48</v>
      </c>
    </row>
    <row r="2240" spans="1:3" x14ac:dyDescent="0.35">
      <c r="A2240" s="6" t="str">
        <v>35130S</v>
      </c>
      <c r="B2240">
        <f>COUNTIF('Truncated Transaction Data'!A2240:A21724,A2240)</f>
        <v>2</v>
      </c>
      <c r="C2240" s="7">
        <f>SUMIF('Truncated Transaction Data'!A2240:A21724,A2240,'Truncated Transaction Data'!C2240:C21724)</f>
        <v>8</v>
      </c>
    </row>
    <row r="2241" spans="1:3" x14ac:dyDescent="0.35">
      <c r="A2241" s="6" t="str">
        <v>53033S</v>
      </c>
      <c r="B2241">
        <f>COUNTIF('Truncated Transaction Data'!A2241:A21725,A2241)</f>
        <v>3</v>
      </c>
      <c r="C2241" s="7">
        <f>SUMIF('Truncated Transaction Data'!A2241:A21725,A2241,'Truncated Transaction Data'!C2241:C21725)</f>
        <v>16</v>
      </c>
    </row>
    <row r="2242" spans="1:3" x14ac:dyDescent="0.35">
      <c r="A2242" s="6" t="str">
        <v>58730S</v>
      </c>
      <c r="B2242">
        <f>COUNTIF('Truncated Transaction Data'!A2242:A21726,A2242)</f>
        <v>5</v>
      </c>
      <c r="C2242" s="7">
        <f>SUMIF('Truncated Transaction Data'!A2242:A21726,A2242,'Truncated Transaction Data'!C2242:C21726)</f>
        <v>120</v>
      </c>
    </row>
    <row r="2243" spans="1:3" x14ac:dyDescent="0.35">
      <c r="A2243" s="6" t="str">
        <v>I5080B</v>
      </c>
      <c r="B2243">
        <f>COUNTIF('Truncated Transaction Data'!A2243:A21727,A2243)</f>
        <v>4</v>
      </c>
      <c r="C2243" s="7">
        <f>SUMIF('Truncated Transaction Data'!A2243:A21727,A2243,'Truncated Transaction Data'!C2243:C21727)</f>
        <v>22</v>
      </c>
    </row>
    <row r="2244" spans="1:3" x14ac:dyDescent="0.35">
      <c r="A2244" s="6" t="str">
        <v>PL1125</v>
      </c>
      <c r="B2244">
        <f>COUNTIF('Truncated Transaction Data'!A2244:A21728,A2244)</f>
        <v>2</v>
      </c>
      <c r="C2244" s="7">
        <f>SUMIF('Truncated Transaction Data'!A2244:A21728,A2244,'Truncated Transaction Data'!C2244:C21728)</f>
        <v>75</v>
      </c>
    </row>
    <row r="2245" spans="1:3" x14ac:dyDescent="0.35">
      <c r="A2245" s="6" t="str">
        <v>RM1786X100</v>
      </c>
      <c r="B2245">
        <f>COUNTIF('Truncated Transaction Data'!A2245:A21729,A2245)</f>
        <v>5</v>
      </c>
      <c r="C2245" s="7">
        <f>SUMIF('Truncated Transaction Data'!A2245:A21729,A2245,'Truncated Transaction Data'!C2245:C21729)</f>
        <v>2200</v>
      </c>
    </row>
    <row r="2246" spans="1:3" x14ac:dyDescent="0.35">
      <c r="A2246" s="6" t="str">
        <v>RM171925</v>
      </c>
      <c r="B2246">
        <f>COUNTIF('Truncated Transaction Data'!A2246:A21730,A2246)</f>
        <v>2</v>
      </c>
      <c r="C2246" s="7">
        <f>SUMIF('Truncated Transaction Data'!A2246:A21730,A2246,'Truncated Transaction Data'!C2246:C21730)</f>
        <v>50</v>
      </c>
    </row>
    <row r="2247" spans="1:3" x14ac:dyDescent="0.35">
      <c r="A2247" s="6" t="str">
        <v>RM172012</v>
      </c>
      <c r="B2247">
        <f>COUNTIF('Truncated Transaction Data'!A2247:A21731,A2247)</f>
        <v>3</v>
      </c>
      <c r="C2247" s="7">
        <f>SUMIF('Truncated Transaction Data'!A2247:A21731,A2247,'Truncated Transaction Data'!C2247:C21731)</f>
        <v>36</v>
      </c>
    </row>
    <row r="2248" spans="1:3" x14ac:dyDescent="0.35">
      <c r="A2248" s="6" t="str">
        <v>RM170212</v>
      </c>
      <c r="B2248">
        <f>COUNTIF('Truncated Transaction Data'!A2248:A21732,A2248)</f>
        <v>1</v>
      </c>
      <c r="C2248" s="7">
        <f>SUMIF('Truncated Transaction Data'!A2248:A21732,A2248,'Truncated Transaction Data'!C2248:C21732)</f>
        <v>12</v>
      </c>
    </row>
    <row r="2249" spans="1:3" x14ac:dyDescent="0.35">
      <c r="A2249" s="6" t="str">
        <v>R758</v>
      </c>
      <c r="B2249">
        <f>COUNTIF('Truncated Transaction Data'!A2249:A21733,A2249)</f>
        <v>1</v>
      </c>
      <c r="C2249" s="7">
        <f>SUMIF('Truncated Transaction Data'!A2249:A21733,A2249,'Truncated Transaction Data'!C2249:C21733)</f>
        <v>6</v>
      </c>
    </row>
    <row r="2250" spans="1:3" x14ac:dyDescent="0.35">
      <c r="A2250" s="6" t="str">
        <v>E1721M+15</v>
      </c>
      <c r="B2250">
        <f>COUNTIF('Truncated Transaction Data'!A2250:A21734,A2250)</f>
        <v>1</v>
      </c>
      <c r="C2250" s="7">
        <f>SUMIF('Truncated Transaction Data'!A2250:A21734,A2250,'Truncated Transaction Data'!C2250:C21734)</f>
        <v>100</v>
      </c>
    </row>
    <row r="2251" spans="1:3" x14ac:dyDescent="0.35">
      <c r="A2251" s="6" t="str">
        <v>TC3218</v>
      </c>
      <c r="B2251">
        <f>COUNTIF('Truncated Transaction Data'!A2251:A21735,A2251)</f>
        <v>2</v>
      </c>
      <c r="C2251" s="7">
        <f>SUMIF('Truncated Transaction Data'!A2251:A21735,A2251,'Truncated Transaction Data'!C2251:C21735)</f>
        <v>3</v>
      </c>
    </row>
    <row r="2252" spans="1:3" x14ac:dyDescent="0.35">
      <c r="A2252" s="6" t="str">
        <v>C2516S</v>
      </c>
      <c r="B2252">
        <f>COUNTIF('Truncated Transaction Data'!A2252:A21736,A2252)</f>
        <v>1</v>
      </c>
      <c r="C2252" s="7">
        <f>SUMIF('Truncated Transaction Data'!A2252:A21736,A2252,'Truncated Transaction Data'!C2252:C21736)</f>
        <v>1</v>
      </c>
    </row>
    <row r="2253" spans="1:3" x14ac:dyDescent="0.35">
      <c r="A2253" s="6" t="str">
        <v>PLC25325</v>
      </c>
      <c r="B2253">
        <f>COUNTIF('Truncated Transaction Data'!A2253:A21737,A2253)</f>
        <v>1</v>
      </c>
      <c r="C2253" s="7">
        <f>SUMIF('Truncated Transaction Data'!A2253:A21737,A2253,'Truncated Transaction Data'!C2253:C21737)</f>
        <v>25</v>
      </c>
    </row>
    <row r="2254" spans="1:3" x14ac:dyDescent="0.35">
      <c r="A2254" s="6" t="str">
        <v>PLC234100</v>
      </c>
      <c r="B2254">
        <f>COUNTIF('Truncated Transaction Data'!A2254:A21738,A2254)</f>
        <v>2</v>
      </c>
      <c r="C2254" s="7">
        <f>SUMIF('Truncated Transaction Data'!A2254:A21738,A2254,'Truncated Transaction Data'!C2254:C21738)</f>
        <v>200</v>
      </c>
    </row>
    <row r="2255" spans="1:3" x14ac:dyDescent="0.35">
      <c r="A2255" s="6" t="str">
        <v>55S2</v>
      </c>
      <c r="B2255">
        <f>COUNTIF('Truncated Transaction Data'!A2255:A21739,A2255)</f>
        <v>6</v>
      </c>
      <c r="C2255" s="7">
        <f>SUMIF('Truncated Transaction Data'!A2255:A21739,A2255,'Truncated Transaction Data'!C2255:C21739)</f>
        <v>8</v>
      </c>
    </row>
    <row r="2256" spans="1:3" x14ac:dyDescent="0.35">
      <c r="A2256" s="6" t="str">
        <v>EX1655B+15</v>
      </c>
      <c r="B2256">
        <f>COUNTIF('Truncated Transaction Data'!A2256:A21740,A2256)</f>
        <v>1</v>
      </c>
      <c r="C2256" s="7">
        <f>SUMIF('Truncated Transaction Data'!A2256:A21740,A2256,'Truncated Transaction Data'!C2256:C21740)</f>
        <v>6</v>
      </c>
    </row>
    <row r="2257" spans="1:3" x14ac:dyDescent="0.35">
      <c r="A2257" s="6" t="str">
        <v>E1905B+15</v>
      </c>
      <c r="B2257">
        <f>COUNTIF('Truncated Transaction Data'!A2257:A21741,A2257)</f>
        <v>1</v>
      </c>
      <c r="C2257" s="7">
        <f>SUMIF('Truncated Transaction Data'!A2257:A21741,A2257,'Truncated Transaction Data'!C2257:C21741)</f>
        <v>2</v>
      </c>
    </row>
    <row r="2258" spans="1:3" x14ac:dyDescent="0.35">
      <c r="A2258" s="6" t="str">
        <v>E2285B</v>
      </c>
      <c r="B2258">
        <f>COUNTIF('Truncated Transaction Data'!A2258:A21742,A2258)</f>
        <v>7</v>
      </c>
      <c r="C2258" s="7">
        <f>SUMIF('Truncated Transaction Data'!A2258:A21742,A2258,'Truncated Transaction Data'!C2258:C21742)</f>
        <v>18</v>
      </c>
    </row>
    <row r="2259" spans="1:3" x14ac:dyDescent="0.35">
      <c r="A2259" s="6" t="str">
        <v>E2049B+15</v>
      </c>
      <c r="B2259">
        <f>COUNTIF('Truncated Transaction Data'!A2259:A21743,A2259)</f>
        <v>2</v>
      </c>
      <c r="C2259" s="7">
        <f>SUMIF('Truncated Transaction Data'!A2259:A21743,A2259,'Truncated Transaction Data'!C2259:C21743)</f>
        <v>6</v>
      </c>
    </row>
    <row r="2260" spans="1:3" x14ac:dyDescent="0.35">
      <c r="A2260" s="6" t="str">
        <v>I1830B+15</v>
      </c>
      <c r="B2260">
        <f>COUNTIF('Truncated Transaction Data'!A2260:A21744,A2260)</f>
        <v>4</v>
      </c>
      <c r="C2260" s="7">
        <f>SUMIF('Truncated Transaction Data'!A2260:A21744,A2260,'Truncated Transaction Data'!C2260:C21744)</f>
        <v>52</v>
      </c>
    </row>
    <row r="2261" spans="1:3" x14ac:dyDescent="0.35">
      <c r="A2261" s="6" t="str">
        <v>PR81S</v>
      </c>
      <c r="B2261">
        <f>COUNTIF('Truncated Transaction Data'!A2261:A21745,A2261)</f>
        <v>7</v>
      </c>
      <c r="C2261" s="7">
        <f>SUMIF('Truncated Transaction Data'!A2261:A21745,A2261,'Truncated Transaction Data'!C2261:C21745)</f>
        <v>52</v>
      </c>
    </row>
    <row r="2262" spans="1:3" x14ac:dyDescent="0.35">
      <c r="A2262" s="6" t="str">
        <v>PR44S</v>
      </c>
      <c r="B2262">
        <f>COUNTIF('Truncated Transaction Data'!A2262:A21746,A2262)</f>
        <v>3</v>
      </c>
      <c r="C2262" s="7">
        <f>SUMIF('Truncated Transaction Data'!A2262:A21746,A2262,'Truncated Transaction Data'!C2262:C21746)</f>
        <v>16</v>
      </c>
    </row>
    <row r="2263" spans="1:3" x14ac:dyDescent="0.35">
      <c r="A2263" s="6" t="str">
        <v>PR44AS</v>
      </c>
      <c r="B2263">
        <f>COUNTIF('Truncated Transaction Data'!A2263:A21747,A2263)</f>
        <v>1</v>
      </c>
      <c r="C2263" s="7">
        <f>SUMIF('Truncated Transaction Data'!A2263:A21747,A2263,'Truncated Transaction Data'!C2263:C21747)</f>
        <v>4</v>
      </c>
    </row>
    <row r="2264" spans="1:3" x14ac:dyDescent="0.35">
      <c r="A2264" s="6" t="str">
        <v>IS42</v>
      </c>
      <c r="B2264">
        <f>COUNTIF('Truncated Transaction Data'!A2264:A21748,A2264)</f>
        <v>5</v>
      </c>
      <c r="C2264" s="7">
        <f>SUMIF('Truncated Transaction Data'!A2264:A21748,A2264,'Truncated Transaction Data'!C2264:C21748)</f>
        <v>10</v>
      </c>
    </row>
    <row r="2265" spans="1:3" x14ac:dyDescent="0.35">
      <c r="A2265" s="6" t="str">
        <v>62S3</v>
      </c>
      <c r="B2265">
        <f>COUNTIF('Truncated Transaction Data'!A2265:A21749,A2265)</f>
        <v>2</v>
      </c>
      <c r="C2265" s="7">
        <f>SUMIF('Truncated Transaction Data'!A2265:A21749,A2265,'Truncated Transaction Data'!C2265:C21749)</f>
        <v>2</v>
      </c>
    </row>
    <row r="2266" spans="1:3" x14ac:dyDescent="0.35">
      <c r="A2266" s="6" t="str">
        <v>PR794S</v>
      </c>
      <c r="B2266">
        <f>COUNTIF('Truncated Transaction Data'!A2266:A21750,A2266)</f>
        <v>5</v>
      </c>
      <c r="C2266" s="7">
        <f>SUMIF('Truncated Transaction Data'!A2266:A21750,A2266,'Truncated Transaction Data'!C2266:C21750)</f>
        <v>92</v>
      </c>
    </row>
    <row r="2267" spans="1:3" x14ac:dyDescent="0.35">
      <c r="A2267" s="6" t="str">
        <v>E1016P</v>
      </c>
      <c r="B2267">
        <f>COUNTIF('Truncated Transaction Data'!A2267:A21751,A2267)</f>
        <v>2</v>
      </c>
      <c r="C2267" s="7">
        <f>SUMIF('Truncated Transaction Data'!A2267:A21751,A2267,'Truncated Transaction Data'!C2267:C21751)</f>
        <v>2</v>
      </c>
    </row>
    <row r="2268" spans="1:3" x14ac:dyDescent="0.35">
      <c r="A2268" s="6" t="str">
        <v>E572S</v>
      </c>
      <c r="B2268">
        <f>COUNTIF('Truncated Transaction Data'!A2268:A21752,A2268)</f>
        <v>3</v>
      </c>
      <c r="C2268" s="7">
        <f>SUMIF('Truncated Transaction Data'!A2268:A21752,A2268,'Truncated Transaction Data'!C2268:C21752)</f>
        <v>5</v>
      </c>
    </row>
    <row r="2269" spans="1:3" x14ac:dyDescent="0.35">
      <c r="A2269" s="6" t="str">
        <v>E1587S</v>
      </c>
      <c r="B2269">
        <f>COUNTIF('Truncated Transaction Data'!A2269:A21753,A2269)</f>
        <v>2</v>
      </c>
      <c r="C2269" s="7">
        <f>SUMIF('Truncated Transaction Data'!A2269:A21753,A2269,'Truncated Transaction Data'!C2269:C21753)</f>
        <v>3</v>
      </c>
    </row>
    <row r="2270" spans="1:3" x14ac:dyDescent="0.35">
      <c r="A2270" s="6" t="str">
        <v>E1770S</v>
      </c>
      <c r="B2270">
        <f>COUNTIF('Truncated Transaction Data'!A2270:A21754,A2270)</f>
        <v>1</v>
      </c>
      <c r="C2270" s="7">
        <f>SUMIF('Truncated Transaction Data'!A2270:A21754,A2270,'Truncated Transaction Data'!C2270:C21754)</f>
        <v>1</v>
      </c>
    </row>
    <row r="2271" spans="1:3" x14ac:dyDescent="0.35">
      <c r="A2271" s="6" t="str">
        <v>E1735S</v>
      </c>
      <c r="B2271">
        <f>COUNTIF('Truncated Transaction Data'!A2271:A21755,A2271)</f>
        <v>3</v>
      </c>
      <c r="C2271" s="7">
        <f>SUMIF('Truncated Transaction Data'!A2271:A21755,A2271,'Truncated Transaction Data'!C2271:C21755)</f>
        <v>24</v>
      </c>
    </row>
    <row r="2272" spans="1:3" x14ac:dyDescent="0.35">
      <c r="A2272" s="6" t="str">
        <v>RV1280S</v>
      </c>
      <c r="B2272">
        <f>COUNTIF('Truncated Transaction Data'!A2272:A21756,A2272)</f>
        <v>1</v>
      </c>
      <c r="C2272" s="7">
        <f>SUMIF('Truncated Transaction Data'!A2272:A21756,A2272,'Truncated Transaction Data'!C2272:C21756)</f>
        <v>4</v>
      </c>
    </row>
    <row r="2273" spans="1:3" x14ac:dyDescent="0.35">
      <c r="A2273" s="6" t="str">
        <v>RV2225</v>
      </c>
      <c r="B2273">
        <f>COUNTIF('Truncated Transaction Data'!A2273:A21757,A2273)</f>
        <v>1</v>
      </c>
      <c r="C2273" s="7">
        <f>SUMIF('Truncated Transaction Data'!A2273:A21757,A2273,'Truncated Transaction Data'!C2273:C21757)</f>
        <v>100</v>
      </c>
    </row>
    <row r="2274" spans="1:3" x14ac:dyDescent="0.35">
      <c r="A2274" s="6" t="str">
        <v>RV1149S</v>
      </c>
      <c r="B2274">
        <f>COUNTIF('Truncated Transaction Data'!A2274:A21758,A2274)</f>
        <v>5</v>
      </c>
      <c r="C2274" s="7">
        <f>SUMIF('Truncated Transaction Data'!A2274:A21758,A2274,'Truncated Transaction Data'!C2274:C21758)</f>
        <v>36</v>
      </c>
    </row>
    <row r="2275" spans="1:3" x14ac:dyDescent="0.35">
      <c r="A2275" s="6" t="str">
        <v>EX1779B+15</v>
      </c>
      <c r="B2275">
        <f>COUNTIF('Truncated Transaction Data'!A2275:A21759,A2275)</f>
        <v>1</v>
      </c>
      <c r="C2275" s="7">
        <f>SUMIF('Truncated Transaction Data'!A2275:A21759,A2275,'Truncated Transaction Data'!C2275:C21759)</f>
        <v>2</v>
      </c>
    </row>
    <row r="2276" spans="1:3" x14ac:dyDescent="0.35">
      <c r="A2276" s="6" t="str">
        <v>EP103BR</v>
      </c>
      <c r="B2276">
        <f>COUNTIF('Truncated Transaction Data'!A2276:A21760,A2276)</f>
        <v>2</v>
      </c>
      <c r="C2276" s="7">
        <f>SUMIF('Truncated Transaction Data'!A2276:A21760,A2276,'Truncated Transaction Data'!C2276:C21760)</f>
        <v>2</v>
      </c>
    </row>
    <row r="2277" spans="1:3" x14ac:dyDescent="0.35">
      <c r="A2277" s="6" t="str">
        <v>PR15835S</v>
      </c>
      <c r="B2277">
        <f>COUNTIF('Truncated Transaction Data'!A2277:A21761,A2277)</f>
        <v>2</v>
      </c>
      <c r="C2277" s="7">
        <f>SUMIF('Truncated Transaction Data'!A2277:A21761,A2277,'Truncated Transaction Data'!C2277:C21761)</f>
        <v>8</v>
      </c>
    </row>
    <row r="2278" spans="1:3" x14ac:dyDescent="0.35">
      <c r="A2278" s="6" t="str">
        <v>R909</v>
      </c>
      <c r="B2278">
        <f>COUNTIF('Truncated Transaction Data'!A2278:A21762,A2278)</f>
        <v>6</v>
      </c>
      <c r="C2278" s="7">
        <f>SUMIF('Truncated Transaction Data'!A2278:A21762,A2278,'Truncated Transaction Data'!C2278:C21762)</f>
        <v>25</v>
      </c>
    </row>
    <row r="2279" spans="1:3" x14ac:dyDescent="0.35">
      <c r="A2279" s="6" t="str">
        <v>R911</v>
      </c>
      <c r="B2279">
        <f>COUNTIF('Truncated Transaction Data'!A2279:A21763,A2279)</f>
        <v>8</v>
      </c>
      <c r="C2279" s="7">
        <f>SUMIF('Truncated Transaction Data'!A2279:A21763,A2279,'Truncated Transaction Data'!C2279:C21763)</f>
        <v>20</v>
      </c>
    </row>
    <row r="2280" spans="1:3" x14ac:dyDescent="0.35">
      <c r="A2280" s="6" t="str">
        <v>PLC212A10</v>
      </c>
      <c r="B2280">
        <f>COUNTIF('Truncated Transaction Data'!A2280:A21764,A2280)</f>
        <v>4</v>
      </c>
      <c r="C2280" s="7">
        <f>SUMIF('Truncated Transaction Data'!A2280:A21764,A2280,'Truncated Transaction Data'!C2280:C21764)</f>
        <v>70</v>
      </c>
    </row>
    <row r="2281" spans="1:3" x14ac:dyDescent="0.35">
      <c r="A2281" s="6" t="str">
        <v>57110S</v>
      </c>
      <c r="B2281">
        <f>COUNTIF('Truncated Transaction Data'!A2281:A21765,A2281)</f>
        <v>2</v>
      </c>
      <c r="C2281" s="7">
        <f>SUMIF('Truncated Transaction Data'!A2281:A21765,A2281,'Truncated Transaction Data'!C2281:C21765)</f>
        <v>12</v>
      </c>
    </row>
    <row r="2282" spans="1:3" x14ac:dyDescent="0.35">
      <c r="A2282" s="6" t="str">
        <v>R910</v>
      </c>
      <c r="B2282">
        <f>COUNTIF('Truncated Transaction Data'!A2282:A21766,A2282)</f>
        <v>8</v>
      </c>
      <c r="C2282" s="7">
        <f>SUMIF('Truncated Transaction Data'!A2282:A21766,A2282,'Truncated Transaction Data'!C2282:C21766)</f>
        <v>24</v>
      </c>
    </row>
    <row r="2283" spans="1:3" x14ac:dyDescent="0.35">
      <c r="A2283" s="6" t="str">
        <v>31609S</v>
      </c>
      <c r="B2283">
        <f>COUNTIF('Truncated Transaction Data'!A2283:A21767,A2283)</f>
        <v>1</v>
      </c>
      <c r="C2283" s="7">
        <f>SUMIF('Truncated Transaction Data'!A2283:A21767,A2283,'Truncated Transaction Data'!C2283:C21767)</f>
        <v>8</v>
      </c>
    </row>
    <row r="2284" spans="1:3" x14ac:dyDescent="0.35">
      <c r="A2284" s="6" t="str">
        <v>RV9929XS</v>
      </c>
      <c r="B2284">
        <f>COUNTIF('Truncated Transaction Data'!A2284:A21768,A2284)</f>
        <v>2</v>
      </c>
      <c r="C2284" s="7">
        <f>SUMIF('Truncated Transaction Data'!A2284:A21768,A2284,'Truncated Transaction Data'!C2284:C21768)</f>
        <v>12</v>
      </c>
    </row>
    <row r="2285" spans="1:3" x14ac:dyDescent="0.35">
      <c r="A2285" s="6" t="str">
        <v>E5287B</v>
      </c>
      <c r="B2285">
        <f>COUNTIF('Truncated Transaction Data'!A2285:A21769,A2285)</f>
        <v>11</v>
      </c>
      <c r="C2285" s="7">
        <f>SUMIF('Truncated Transaction Data'!A2285:A21769,A2285,'Truncated Transaction Data'!C2285:C21769)</f>
        <v>52</v>
      </c>
    </row>
    <row r="2286" spans="1:3" x14ac:dyDescent="0.35">
      <c r="A2286" s="6" t="str">
        <v>E1256P</v>
      </c>
      <c r="B2286">
        <f>COUNTIF('Truncated Transaction Data'!A2286:A21770,A2286)</f>
        <v>12</v>
      </c>
      <c r="C2286" s="7">
        <f>SUMIF('Truncated Transaction Data'!A2286:A21770,A2286,'Truncated Transaction Data'!C2286:C21770)</f>
        <v>17</v>
      </c>
    </row>
    <row r="2287" spans="1:3" x14ac:dyDescent="0.35">
      <c r="A2287" s="6" t="str">
        <v>R840SPNM</v>
      </c>
      <c r="B2287">
        <f>COUNTIF('Truncated Transaction Data'!A2287:A21771,A2287)</f>
        <v>1</v>
      </c>
      <c r="C2287" s="7">
        <f>SUMIF('Truncated Transaction Data'!A2287:A21771,A2287,'Truncated Transaction Data'!C2287:C21771)</f>
        <v>50</v>
      </c>
    </row>
    <row r="2288" spans="1:3" x14ac:dyDescent="0.35">
      <c r="A2288" s="6" t="str">
        <v>PR213</v>
      </c>
      <c r="B2288">
        <f>COUNTIF('Truncated Transaction Data'!A2288:A21772,A2288)</f>
        <v>2</v>
      </c>
      <c r="C2288" s="7">
        <f>SUMIF('Truncated Transaction Data'!A2288:A21772,A2288,'Truncated Transaction Data'!C2288:C21772)</f>
        <v>300</v>
      </c>
    </row>
    <row r="2289" spans="1:3" x14ac:dyDescent="0.35">
      <c r="A2289" s="6" t="str">
        <v>000000008232</v>
      </c>
      <c r="B2289">
        <f>COUNTIF('Truncated Transaction Data'!A2289:A21773,A2289)</f>
        <v>6</v>
      </c>
      <c r="C2289" s="7">
        <f>SUMIF('Truncated Transaction Data'!A2289:A21773,A2289,'Truncated Transaction Data'!C2289:C21773)</f>
        <v>12</v>
      </c>
    </row>
    <row r="2290" spans="1:3" x14ac:dyDescent="0.35">
      <c r="A2290" s="6" t="str">
        <v>000000005409</v>
      </c>
      <c r="B2290">
        <f>COUNTIF('Truncated Transaction Data'!A2290:A21774,A2290)</f>
        <v>5</v>
      </c>
      <c r="C2290" s="7">
        <f>SUMIF('Truncated Transaction Data'!A2290:A21774,A2290,'Truncated Transaction Data'!C2290:C21774)</f>
        <v>6</v>
      </c>
    </row>
    <row r="2291" spans="1:3" x14ac:dyDescent="0.35">
      <c r="A2291" s="6" t="str">
        <v>000000005230</v>
      </c>
      <c r="B2291">
        <f>COUNTIF('Truncated Transaction Data'!A2291:A21775,A2291)</f>
        <v>4</v>
      </c>
      <c r="C2291" s="7">
        <f>SUMIF('Truncated Transaction Data'!A2291:A21775,A2291,'Truncated Transaction Data'!C2291:C21775)</f>
        <v>4</v>
      </c>
    </row>
    <row r="2292" spans="1:3" x14ac:dyDescent="0.35">
      <c r="A2292" s="6" t="str">
        <v>000000005237</v>
      </c>
      <c r="B2292">
        <f>COUNTIF('Truncated Transaction Data'!A2292:A21776,A2292)</f>
        <v>3</v>
      </c>
      <c r="C2292" s="7">
        <f>SUMIF('Truncated Transaction Data'!A2292:A21776,A2292,'Truncated Transaction Data'!C2292:C21776)</f>
        <v>4</v>
      </c>
    </row>
    <row r="2293" spans="1:3" x14ac:dyDescent="0.35">
      <c r="A2293" s="6">
        <v>9542610</v>
      </c>
      <c r="B2293">
        <f>COUNTIF('Truncated Transaction Data'!A2293:A21777,A2293)</f>
        <v>1</v>
      </c>
      <c r="C2293" s="7">
        <f>SUMIF('Truncated Transaction Data'!A2293:A21777,A2293,'Truncated Transaction Data'!C2293:C21777)</f>
        <v>50</v>
      </c>
    </row>
    <row r="2294" spans="1:3" x14ac:dyDescent="0.35">
      <c r="A2294" s="6" t="str">
        <v>RM179116</v>
      </c>
      <c r="B2294">
        <f>COUNTIF('Truncated Transaction Data'!A2294:A21778,A2294)</f>
        <v>8</v>
      </c>
      <c r="C2294" s="7">
        <f>SUMIF('Truncated Transaction Data'!A2294:A21778,A2294,'Truncated Transaction Data'!C2294:C21778)</f>
        <v>144</v>
      </c>
    </row>
    <row r="2295" spans="1:3" x14ac:dyDescent="0.35">
      <c r="A2295" s="6" t="str">
        <v>E1921B</v>
      </c>
      <c r="B2295">
        <f>COUNTIF('Truncated Transaction Data'!A2295:A21779,A2295)</f>
        <v>3</v>
      </c>
      <c r="C2295" s="7">
        <f>SUMIF('Truncated Transaction Data'!A2295:A21779,A2295,'Truncated Transaction Data'!C2295:C21779)</f>
        <v>8</v>
      </c>
    </row>
    <row r="2296" spans="1:3" x14ac:dyDescent="0.35">
      <c r="A2296" s="6" t="str">
        <v>E5087M</v>
      </c>
      <c r="B2296">
        <f>COUNTIF('Truncated Transaction Data'!A2296:A21780,A2296)</f>
        <v>2</v>
      </c>
      <c r="C2296" s="7">
        <f>SUMIF('Truncated Transaction Data'!A2296:A21780,A2296,'Truncated Transaction Data'!C2296:C21780)</f>
        <v>100</v>
      </c>
    </row>
    <row r="2297" spans="1:3" x14ac:dyDescent="0.35">
      <c r="A2297" s="6" t="str">
        <v>TC394</v>
      </c>
      <c r="B2297">
        <f>COUNTIF('Truncated Transaction Data'!A2297:A21781,A2297)</f>
        <v>3</v>
      </c>
      <c r="C2297" s="7">
        <f>SUMIF('Truncated Transaction Data'!A2297:A21781,A2297,'Truncated Transaction Data'!C2297:C21781)</f>
        <v>20</v>
      </c>
    </row>
    <row r="2298" spans="1:3" x14ac:dyDescent="0.35">
      <c r="A2298" s="6" t="str">
        <v>RM171825</v>
      </c>
      <c r="B2298">
        <f>COUNTIF('Truncated Transaction Data'!A2298:A21782,A2298)</f>
        <v>2</v>
      </c>
      <c r="C2298" s="7">
        <f>SUMIF('Truncated Transaction Data'!A2298:A21782,A2298,'Truncated Transaction Data'!C2298:C21782)</f>
        <v>75</v>
      </c>
    </row>
    <row r="2299" spans="1:3" x14ac:dyDescent="0.35">
      <c r="A2299" s="6" t="str">
        <v>RV3513</v>
      </c>
      <c r="B2299">
        <f>COUNTIF('Truncated Transaction Data'!A2299:A21783,A2299)</f>
        <v>5</v>
      </c>
      <c r="C2299" s="7">
        <f>SUMIF('Truncated Transaction Data'!A2299:A21783,A2299,'Truncated Transaction Data'!C2299:C21783)</f>
        <v>700</v>
      </c>
    </row>
    <row r="2300" spans="1:3" x14ac:dyDescent="0.35">
      <c r="A2300" s="6" t="str">
        <v>E5059M</v>
      </c>
      <c r="B2300">
        <f>COUNTIF('Truncated Transaction Data'!A2300:A21784,A2300)</f>
        <v>1</v>
      </c>
      <c r="C2300" s="7">
        <f>SUMIF('Truncated Transaction Data'!A2300:A21784,A2300,'Truncated Transaction Data'!C2300:C21784)</f>
        <v>50</v>
      </c>
    </row>
    <row r="2301" spans="1:3" x14ac:dyDescent="0.35">
      <c r="A2301" s="6" t="str">
        <v>C2764S</v>
      </c>
      <c r="B2301">
        <f>COUNTIF('Truncated Transaction Data'!A2301:A21785,A2301)</f>
        <v>3</v>
      </c>
      <c r="C2301" s="7">
        <f>SUMIF('Truncated Transaction Data'!A2301:A21785,A2301,'Truncated Transaction Data'!C2301:C21785)</f>
        <v>6</v>
      </c>
    </row>
    <row r="2302" spans="1:3" x14ac:dyDescent="0.35">
      <c r="A2302" s="6">
        <v>1201528</v>
      </c>
      <c r="B2302">
        <f>COUNTIF('Truncated Transaction Data'!A2302:A21786,A2302)</f>
        <v>1</v>
      </c>
      <c r="C2302" s="7">
        <f>SUMIF('Truncated Transaction Data'!A2302:A21786,A2302,'Truncated Transaction Data'!C2302:C21786)</f>
        <v>1</v>
      </c>
    </row>
    <row r="2303" spans="1:3" x14ac:dyDescent="0.35">
      <c r="A2303" s="6">
        <v>1298682</v>
      </c>
      <c r="B2303">
        <f>COUNTIF('Truncated Transaction Data'!A2303:A21787,A2303)</f>
        <v>1</v>
      </c>
      <c r="C2303" s="7">
        <f>SUMIF('Truncated Transaction Data'!A2303:A21787,A2303,'Truncated Transaction Data'!C2303:C21787)</f>
        <v>1</v>
      </c>
    </row>
    <row r="2304" spans="1:3" x14ac:dyDescent="0.35">
      <c r="A2304" s="6" t="str">
        <v>PR577</v>
      </c>
      <c r="B2304">
        <f>COUNTIF('Truncated Transaction Data'!A2304:A21788,A2304)</f>
        <v>1</v>
      </c>
      <c r="C2304" s="7">
        <f>SUMIF('Truncated Transaction Data'!A2304:A21788,A2304,'Truncated Transaction Data'!C2304:C21788)</f>
        <v>100</v>
      </c>
    </row>
    <row r="2305" spans="1:3" x14ac:dyDescent="0.35">
      <c r="A2305" s="6" t="str">
        <v>EK20G</v>
      </c>
      <c r="B2305">
        <f>COUNTIF('Truncated Transaction Data'!A2305:A21789,A2305)</f>
        <v>2</v>
      </c>
      <c r="C2305" s="7">
        <f>SUMIF('Truncated Transaction Data'!A2305:A21789,A2305,'Truncated Transaction Data'!C2305:C21789)</f>
        <v>2</v>
      </c>
    </row>
    <row r="2306" spans="1:3" x14ac:dyDescent="0.35">
      <c r="A2306" s="6" t="str">
        <v>EM29</v>
      </c>
      <c r="B2306">
        <f>COUNTIF('Truncated Transaction Data'!A2306:A21790,A2306)</f>
        <v>1</v>
      </c>
      <c r="C2306" s="7">
        <f>SUMIF('Truncated Transaction Data'!A2306:A21790,A2306,'Truncated Transaction Data'!C2306:C21790)</f>
        <v>1</v>
      </c>
    </row>
    <row r="2307" spans="1:3" x14ac:dyDescent="0.35">
      <c r="A2307" s="6" t="str">
        <v>EM11</v>
      </c>
      <c r="B2307">
        <f>COUNTIF('Truncated Transaction Data'!A2307:A21791,A2307)</f>
        <v>3</v>
      </c>
      <c r="C2307" s="7">
        <f>SUMIF('Truncated Transaction Data'!A2307:A21791,A2307,'Truncated Transaction Data'!C2307:C21791)</f>
        <v>13</v>
      </c>
    </row>
    <row r="2308" spans="1:3" x14ac:dyDescent="0.35">
      <c r="A2308" s="6" t="str">
        <v>PR55S</v>
      </c>
      <c r="B2308">
        <f>COUNTIF('Truncated Transaction Data'!A2308:A21792,A2308)</f>
        <v>4</v>
      </c>
      <c r="C2308" s="7">
        <f>SUMIF('Truncated Transaction Data'!A2308:A21792,A2308,'Truncated Transaction Data'!C2308:C21792)</f>
        <v>100</v>
      </c>
    </row>
    <row r="2309" spans="1:3" x14ac:dyDescent="0.35">
      <c r="A2309" s="6" t="str">
        <v>3K6143</v>
      </c>
      <c r="B2309">
        <f>COUNTIF('Truncated Transaction Data'!A2309:A21793,A2309)</f>
        <v>1</v>
      </c>
      <c r="C2309" s="7">
        <f>SUMIF('Truncated Transaction Data'!A2309:A21793,A2309,'Truncated Transaction Data'!C2309:C21793)</f>
        <v>2</v>
      </c>
    </row>
    <row r="2310" spans="1:3" x14ac:dyDescent="0.35">
      <c r="A2310" s="6" t="str">
        <v>PR1001</v>
      </c>
      <c r="B2310">
        <f>COUNTIF('Truncated Transaction Data'!A2310:A21794,A2310)</f>
        <v>2</v>
      </c>
      <c r="C2310" s="7">
        <f>SUMIF('Truncated Transaction Data'!A2310:A21794,A2310,'Truncated Transaction Data'!C2310:C21794)</f>
        <v>200</v>
      </c>
    </row>
    <row r="2311" spans="1:3" x14ac:dyDescent="0.35">
      <c r="A2311" s="6" t="str">
        <v>PP505T100</v>
      </c>
      <c r="B2311">
        <f>COUNTIF('Truncated Transaction Data'!A2311:A21795,A2311)</f>
        <v>1</v>
      </c>
      <c r="C2311" s="7">
        <f>SUMIF('Truncated Transaction Data'!A2311:A21795,A2311,'Truncated Transaction Data'!C2311:C21795)</f>
        <v>100</v>
      </c>
    </row>
    <row r="2312" spans="1:3" x14ac:dyDescent="0.35">
      <c r="A2312" s="6" t="str">
        <v>ER3982R</v>
      </c>
      <c r="B2312">
        <f>COUNTIF('Truncated Transaction Data'!A2312:A21796,A2312)</f>
        <v>1</v>
      </c>
      <c r="C2312" s="7">
        <f>SUMIF('Truncated Transaction Data'!A2312:A21796,A2312,'Truncated Transaction Data'!C2312:C21796)</f>
        <v>5</v>
      </c>
    </row>
    <row r="2313" spans="1:3" x14ac:dyDescent="0.35">
      <c r="A2313" s="6" t="str">
        <v>30873S</v>
      </c>
      <c r="B2313">
        <f>COUNTIF('Truncated Transaction Data'!A2313:A21797,A2313)</f>
        <v>1</v>
      </c>
      <c r="C2313" s="7">
        <f>SUMIF('Truncated Transaction Data'!A2313:A21797,A2313,'Truncated Transaction Data'!C2313:C21797)</f>
        <v>8</v>
      </c>
    </row>
    <row r="2314" spans="1:3" x14ac:dyDescent="0.35">
      <c r="A2314" s="6" t="str">
        <v>PR13805S</v>
      </c>
      <c r="B2314">
        <f>COUNTIF('Truncated Transaction Data'!A2314:A21798,A2314)</f>
        <v>2</v>
      </c>
      <c r="C2314" s="7">
        <f>SUMIF('Truncated Transaction Data'!A2314:A21798,A2314,'Truncated Transaction Data'!C2314:C21798)</f>
        <v>16</v>
      </c>
    </row>
    <row r="2315" spans="1:3" x14ac:dyDescent="0.35">
      <c r="A2315" s="6" t="str">
        <v>E1121P</v>
      </c>
      <c r="B2315">
        <f>COUNTIF('Truncated Transaction Data'!A2315:A21799,A2315)</f>
        <v>2</v>
      </c>
      <c r="C2315" s="7">
        <f>SUMIF('Truncated Transaction Data'!A2315:A21799,A2315,'Truncated Transaction Data'!C2315:C21799)</f>
        <v>2</v>
      </c>
    </row>
    <row r="2316" spans="1:3" x14ac:dyDescent="0.35">
      <c r="A2316" s="6" t="str">
        <v>TEK1736R</v>
      </c>
      <c r="B2316">
        <f>COUNTIF('Truncated Transaction Data'!A2316:A21800,A2316)</f>
        <v>7</v>
      </c>
      <c r="C2316" s="7">
        <f>SUMIF('Truncated Transaction Data'!A2316:A21800,A2316,'Truncated Transaction Data'!C2316:C21800)</f>
        <v>26</v>
      </c>
    </row>
    <row r="2317" spans="1:3" x14ac:dyDescent="0.35">
      <c r="A2317" s="6" t="str">
        <v>RM1740100</v>
      </c>
      <c r="B2317">
        <f>COUNTIF('Truncated Transaction Data'!A2317:A21801,A2317)</f>
        <v>4</v>
      </c>
      <c r="C2317" s="7">
        <f>SUMIF('Truncated Transaction Data'!A2317:A21801,A2317,'Truncated Transaction Data'!C2317:C21801)</f>
        <v>400</v>
      </c>
    </row>
    <row r="2318" spans="1:3" x14ac:dyDescent="0.35">
      <c r="A2318" s="6" t="str">
        <v>01403EA2</v>
      </c>
      <c r="B2318">
        <f>COUNTIF('Truncated Transaction Data'!A2318:A21802,A2318)</f>
        <v>3</v>
      </c>
      <c r="C2318" s="7">
        <f>SUMIF('Truncated Transaction Data'!A2318:A21802,A2318,'Truncated Transaction Data'!C2318:C21802)</f>
        <v>18</v>
      </c>
    </row>
    <row r="2319" spans="1:3" x14ac:dyDescent="0.35">
      <c r="A2319" s="6" t="str">
        <v>EM68A</v>
      </c>
      <c r="B2319">
        <f>COUNTIF('Truncated Transaction Data'!A2319:A21803,A2319)</f>
        <v>4</v>
      </c>
      <c r="C2319" s="7">
        <f>SUMIF('Truncated Transaction Data'!A2319:A21803,A2319,'Truncated Transaction Data'!C2319:C21803)</f>
        <v>11</v>
      </c>
    </row>
    <row r="2320" spans="1:3" x14ac:dyDescent="0.35">
      <c r="A2320" s="6" t="str">
        <v>SSR840SPRS</v>
      </c>
      <c r="B2320">
        <f>COUNTIF('Truncated Transaction Data'!A2320:A21804,A2320)</f>
        <v>17</v>
      </c>
      <c r="C2320" s="7">
        <f>SUMIF('Truncated Transaction Data'!A2320:A21804,A2320,'Truncated Transaction Data'!C2320:C21804)</f>
        <v>63</v>
      </c>
    </row>
    <row r="2321" spans="1:3" x14ac:dyDescent="0.35">
      <c r="A2321" s="6" t="str">
        <v>TC38710</v>
      </c>
      <c r="B2321">
        <f>COUNTIF('Truncated Transaction Data'!A2321:A21805,A2321)</f>
        <v>1</v>
      </c>
      <c r="C2321" s="7">
        <f>SUMIF('Truncated Transaction Data'!A2321:A21805,A2321,'Truncated Transaction Data'!C2321:C21805)</f>
        <v>60</v>
      </c>
    </row>
    <row r="2322" spans="1:3" x14ac:dyDescent="0.35">
      <c r="A2322" s="6" t="str">
        <v>EM452</v>
      </c>
      <c r="B2322">
        <f>COUNTIF('Truncated Transaction Data'!A2322:A21806,A2322)</f>
        <v>1</v>
      </c>
      <c r="C2322" s="7">
        <f>SUMIF('Truncated Transaction Data'!A2322:A21806,A2322,'Truncated Transaction Data'!C2322:C21806)</f>
        <v>1</v>
      </c>
    </row>
    <row r="2323" spans="1:3" x14ac:dyDescent="0.35">
      <c r="A2323" s="6" t="str">
        <v>2505B</v>
      </c>
      <c r="B2323">
        <f>COUNTIF('Truncated Transaction Data'!A2323:A21807,A2323)</f>
        <v>1</v>
      </c>
      <c r="C2323" s="7">
        <f>SUMIF('Truncated Transaction Data'!A2323:A21807,A2323,'Truncated Transaction Data'!C2323:C21807)</f>
        <v>2</v>
      </c>
    </row>
    <row r="2324" spans="1:3" x14ac:dyDescent="0.35">
      <c r="A2324" s="6" t="str">
        <v>EHC231525</v>
      </c>
      <c r="B2324">
        <f>COUNTIF('Truncated Transaction Data'!A2324:A21808,A2324)</f>
        <v>3</v>
      </c>
      <c r="C2324" s="7">
        <f>SUMIF('Truncated Transaction Data'!A2324:A21808,A2324,'Truncated Transaction Data'!C2324:C21808)</f>
        <v>325</v>
      </c>
    </row>
    <row r="2325" spans="1:3" x14ac:dyDescent="0.35">
      <c r="A2325" s="6" t="str">
        <v>PLC16B10</v>
      </c>
      <c r="B2325">
        <f>COUNTIF('Truncated Transaction Data'!A2325:A21809,A2325)</f>
        <v>6</v>
      </c>
      <c r="C2325" s="7">
        <f>SUMIF('Truncated Transaction Data'!A2325:A21809,A2325,'Truncated Transaction Data'!C2325:C21809)</f>
        <v>90</v>
      </c>
    </row>
    <row r="2326" spans="1:3" x14ac:dyDescent="0.35">
      <c r="A2326" s="6" t="str">
        <v>PLC1625</v>
      </c>
      <c r="B2326">
        <f>COUNTIF('Truncated Transaction Data'!A2326:A21810,A2326)</f>
        <v>5</v>
      </c>
      <c r="C2326" s="7">
        <f>SUMIF('Truncated Transaction Data'!A2326:A21810,A2326,'Truncated Transaction Data'!C2326:C21810)</f>
        <v>200</v>
      </c>
    </row>
    <row r="2327" spans="1:3" x14ac:dyDescent="0.35">
      <c r="A2327" s="6" t="str">
        <v>PLC14625</v>
      </c>
      <c r="B2327">
        <f>COUNTIF('Truncated Transaction Data'!A2327:A21811,A2327)</f>
        <v>1</v>
      </c>
      <c r="C2327" s="7">
        <f>SUMIF('Truncated Transaction Data'!A2327:A21811,A2327,'Truncated Transaction Data'!C2327:C21811)</f>
        <v>25</v>
      </c>
    </row>
    <row r="2328" spans="1:3" x14ac:dyDescent="0.35">
      <c r="A2328" s="6" t="str">
        <v>PLC21225</v>
      </c>
      <c r="B2328">
        <f>COUNTIF('Truncated Transaction Data'!A2328:A21812,A2328)</f>
        <v>5</v>
      </c>
      <c r="C2328" s="7">
        <f>SUMIF('Truncated Transaction Data'!A2328:A21812,A2328,'Truncated Transaction Data'!C2328:C21812)</f>
        <v>125</v>
      </c>
    </row>
    <row r="2329" spans="1:3" x14ac:dyDescent="0.35">
      <c r="A2329" s="6" t="str">
        <v>PLC2925</v>
      </c>
      <c r="B2329">
        <f>COUNTIF('Truncated Transaction Data'!A2329:A21813,A2329)</f>
        <v>5</v>
      </c>
      <c r="C2329" s="7">
        <f>SUMIF('Truncated Transaction Data'!A2329:A21813,A2329,'Truncated Transaction Data'!C2329:C21813)</f>
        <v>175</v>
      </c>
    </row>
    <row r="2330" spans="1:3" x14ac:dyDescent="0.35">
      <c r="A2330" s="6" t="str">
        <v>PLS59A25</v>
      </c>
      <c r="B2330">
        <f>COUNTIF('Truncated Transaction Data'!A2330:A21814,A2330)</f>
        <v>4</v>
      </c>
      <c r="C2330" s="7">
        <f>SUMIF('Truncated Transaction Data'!A2330:A21814,A2330,'Truncated Transaction Data'!C2330:C21814)</f>
        <v>150</v>
      </c>
    </row>
    <row r="2331" spans="1:3" x14ac:dyDescent="0.35">
      <c r="A2331" s="6" t="str">
        <v>PP50525</v>
      </c>
      <c r="B2331">
        <f>COUNTIF('Truncated Transaction Data'!A2331:A21815,A2331)</f>
        <v>1</v>
      </c>
      <c r="C2331" s="7">
        <f>SUMIF('Truncated Transaction Data'!A2331:A21815,A2331,'Truncated Transaction Data'!C2331:C21815)</f>
        <v>50</v>
      </c>
    </row>
    <row r="2332" spans="1:3" x14ac:dyDescent="0.35">
      <c r="A2332" s="6" t="str">
        <v>57118S</v>
      </c>
      <c r="B2332">
        <f>COUNTIF('Truncated Transaction Data'!A2332:A21816,A2332)</f>
        <v>9</v>
      </c>
      <c r="C2332" s="7">
        <f>SUMIF('Truncated Transaction Data'!A2332:A21816,A2332,'Truncated Transaction Data'!C2332:C21816)</f>
        <v>204</v>
      </c>
    </row>
    <row r="2333" spans="1:3" x14ac:dyDescent="0.35">
      <c r="A2333" s="6" t="str">
        <v>EOS80616</v>
      </c>
      <c r="B2333">
        <f>COUNTIF('Truncated Transaction Data'!A2333:A21817,A2333)</f>
        <v>4</v>
      </c>
      <c r="C2333" s="7">
        <f>SUMIF('Truncated Transaction Data'!A2333:A21817,A2333,'Truncated Transaction Data'!C2333:C21817)</f>
        <v>304</v>
      </c>
    </row>
    <row r="2334" spans="1:3" x14ac:dyDescent="0.35">
      <c r="A2334" s="6" t="str">
        <v>559460S</v>
      </c>
      <c r="B2334">
        <f>COUNTIF('Truncated Transaction Data'!A2334:A21818,A2334)</f>
        <v>2</v>
      </c>
      <c r="C2334" s="7">
        <f>SUMIF('Truncated Transaction Data'!A2334:A21818,A2334,'Truncated Transaction Data'!C2334:C21818)</f>
        <v>200</v>
      </c>
    </row>
    <row r="2335" spans="1:3" x14ac:dyDescent="0.35">
      <c r="A2335" s="6" t="str">
        <v>EOS913416</v>
      </c>
      <c r="B2335">
        <f>COUNTIF('Truncated Transaction Data'!A2335:A21819,A2335)</f>
        <v>3</v>
      </c>
      <c r="C2335" s="7">
        <f>SUMIF('Truncated Transaction Data'!A2335:A21819,A2335,'Truncated Transaction Data'!C2335:C21819)</f>
        <v>192</v>
      </c>
    </row>
    <row r="2336" spans="1:3" x14ac:dyDescent="0.35">
      <c r="A2336" s="6" t="str">
        <v>57581S</v>
      </c>
      <c r="B2336">
        <f>COUNTIF('Truncated Transaction Data'!A2336:A21820,A2336)</f>
        <v>3</v>
      </c>
      <c r="C2336" s="7">
        <f>SUMIF('Truncated Transaction Data'!A2336:A21820,A2336,'Truncated Transaction Data'!C2336:C21820)</f>
        <v>32</v>
      </c>
    </row>
    <row r="2337" spans="1:3" x14ac:dyDescent="0.35">
      <c r="A2337" s="6" t="str">
        <v>57112S</v>
      </c>
      <c r="B2337">
        <f>COUNTIF('Truncated Transaction Data'!A2337:A21821,A2337)</f>
        <v>7</v>
      </c>
      <c r="C2337" s="7">
        <f>SUMIF('Truncated Transaction Data'!A2337:A21821,A2337,'Truncated Transaction Data'!C2337:C21821)</f>
        <v>120</v>
      </c>
    </row>
    <row r="2338" spans="1:3" x14ac:dyDescent="0.35">
      <c r="A2338" s="6" t="str">
        <v>EOS830VT16</v>
      </c>
      <c r="B2338">
        <f>COUNTIF('Truncated Transaction Data'!A2338:A21822,A2338)</f>
        <v>2</v>
      </c>
      <c r="C2338" s="7">
        <f>SUMIF('Truncated Transaction Data'!A2338:A21822,A2338,'Truncated Transaction Data'!C2338:C21822)</f>
        <v>32</v>
      </c>
    </row>
    <row r="2339" spans="1:3" x14ac:dyDescent="0.35">
      <c r="A2339" s="6" t="str">
        <v>57073S</v>
      </c>
      <c r="B2339">
        <f>COUNTIF('Truncated Transaction Data'!A2339:A21823,A2339)</f>
        <v>3</v>
      </c>
      <c r="C2339" s="7">
        <f>SUMIF('Truncated Transaction Data'!A2339:A21823,A2339,'Truncated Transaction Data'!C2339:C21823)</f>
        <v>20</v>
      </c>
    </row>
    <row r="2340" spans="1:3" x14ac:dyDescent="0.35">
      <c r="A2340" s="6" t="str">
        <v>57040GS</v>
      </c>
      <c r="B2340">
        <f>COUNTIF('Truncated Transaction Data'!A2340:A21824,A2340)</f>
        <v>1</v>
      </c>
      <c r="C2340" s="7">
        <f>SUMIF('Truncated Transaction Data'!A2340:A21824,A2340,'Truncated Transaction Data'!C2340:C21824)</f>
        <v>12</v>
      </c>
    </row>
    <row r="2341" spans="1:3" x14ac:dyDescent="0.35">
      <c r="A2341" s="6" t="str">
        <v>56060S</v>
      </c>
      <c r="B2341">
        <f>COUNTIF('Truncated Transaction Data'!A2341:A21825,A2341)</f>
        <v>2</v>
      </c>
      <c r="C2341" s="7">
        <f>SUMIF('Truncated Transaction Data'!A2341:A21825,A2341,'Truncated Transaction Data'!C2341:C21825)</f>
        <v>48</v>
      </c>
    </row>
    <row r="2342" spans="1:3" x14ac:dyDescent="0.35">
      <c r="A2342" s="6" t="str">
        <v>R9114</v>
      </c>
      <c r="B2342">
        <f>COUNTIF('Truncated Transaction Data'!A2342:A21826,A2342)</f>
        <v>4</v>
      </c>
      <c r="C2342" s="7">
        <f>SUMIF('Truncated Transaction Data'!A2342:A21826,A2342,'Truncated Transaction Data'!C2342:C21826)</f>
        <v>22</v>
      </c>
    </row>
    <row r="2343" spans="1:3" x14ac:dyDescent="0.35">
      <c r="A2343" s="6" t="str">
        <v>EPG602S25</v>
      </c>
      <c r="B2343">
        <f>COUNTIF('Truncated Transaction Data'!A2343:A21827,A2343)</f>
        <v>1</v>
      </c>
      <c r="C2343" s="7">
        <f>SUMIF('Truncated Transaction Data'!A2343:A21827,A2343,'Truncated Transaction Data'!C2343:C21827)</f>
        <v>50</v>
      </c>
    </row>
    <row r="2344" spans="1:3" x14ac:dyDescent="0.35">
      <c r="A2344" s="6" t="str">
        <v>RK908</v>
      </c>
      <c r="B2344">
        <f>COUNTIF('Truncated Transaction Data'!A2344:A21828,A2344)</f>
        <v>1</v>
      </c>
      <c r="C2344" s="7">
        <f>SUMIF('Truncated Transaction Data'!A2344:A21828,A2344,'Truncated Transaction Data'!C2344:C21828)</f>
        <v>4</v>
      </c>
    </row>
    <row r="2345" spans="1:3" x14ac:dyDescent="0.35">
      <c r="A2345" s="6" t="str">
        <v>EHC231725</v>
      </c>
      <c r="B2345">
        <f>COUNTIF('Truncated Transaction Data'!A2345:A21829,A2345)</f>
        <v>1</v>
      </c>
      <c r="C2345" s="7">
        <f>SUMIF('Truncated Transaction Data'!A2345:A21829,A2345,'Truncated Transaction Data'!C2345:C21829)</f>
        <v>25</v>
      </c>
    </row>
    <row r="2346" spans="1:3" x14ac:dyDescent="0.35">
      <c r="A2346" s="6" t="str">
        <v>EOS917016</v>
      </c>
      <c r="B2346">
        <f>COUNTIF('Truncated Transaction Data'!A2346:A21830,A2346)</f>
        <v>3</v>
      </c>
      <c r="C2346" s="7">
        <f>SUMIF('Truncated Transaction Data'!A2346:A21830,A2346,'Truncated Transaction Data'!C2346:C21830)</f>
        <v>160</v>
      </c>
    </row>
    <row r="2347" spans="1:3" x14ac:dyDescent="0.35">
      <c r="A2347" s="6" t="str">
        <v>EOS494216</v>
      </c>
      <c r="B2347">
        <f>COUNTIF('Truncated Transaction Data'!A2347:A21831,A2347)</f>
        <v>3</v>
      </c>
      <c r="C2347" s="7">
        <f>SUMIF('Truncated Transaction Data'!A2347:A21831,A2347,'Truncated Transaction Data'!C2347:C21831)</f>
        <v>192</v>
      </c>
    </row>
    <row r="2348" spans="1:3" x14ac:dyDescent="0.35">
      <c r="A2348" s="6" t="str">
        <v>EOS494116</v>
      </c>
      <c r="B2348">
        <f>COUNTIF('Truncated Transaction Data'!A2348:A21832,A2348)</f>
        <v>4</v>
      </c>
      <c r="C2348" s="7">
        <f>SUMIF('Truncated Transaction Data'!A2348:A21832,A2348,'Truncated Transaction Data'!C2348:C21832)</f>
        <v>144</v>
      </c>
    </row>
    <row r="2349" spans="1:3" x14ac:dyDescent="0.35">
      <c r="A2349" s="6" t="str">
        <v>EOS493216</v>
      </c>
      <c r="B2349">
        <f>COUNTIF('Truncated Transaction Data'!A2349:A21833,A2349)</f>
        <v>2</v>
      </c>
      <c r="C2349" s="7">
        <f>SUMIF('Truncated Transaction Data'!A2349:A21833,A2349,'Truncated Transaction Data'!C2349:C21833)</f>
        <v>288</v>
      </c>
    </row>
    <row r="2350" spans="1:3" x14ac:dyDescent="0.35">
      <c r="A2350" s="6" t="str">
        <v>RV1684S</v>
      </c>
      <c r="B2350">
        <f>COUNTIF('Truncated Transaction Data'!A2350:A21834,A2350)</f>
        <v>3</v>
      </c>
      <c r="C2350" s="7">
        <f>SUMIF('Truncated Transaction Data'!A2350:A21834,A2350,'Truncated Transaction Data'!C2350:C21834)</f>
        <v>36</v>
      </c>
    </row>
    <row r="2351" spans="1:3" x14ac:dyDescent="0.35">
      <c r="A2351" s="6" t="str">
        <v>RV1278S</v>
      </c>
      <c r="B2351">
        <f>COUNTIF('Truncated Transaction Data'!A2351:A21835,A2351)</f>
        <v>5</v>
      </c>
      <c r="C2351" s="7">
        <f>SUMIF('Truncated Transaction Data'!A2351:A21835,A2351,'Truncated Transaction Data'!C2351:C21835)</f>
        <v>72</v>
      </c>
    </row>
    <row r="2352" spans="1:3" x14ac:dyDescent="0.35">
      <c r="A2352" s="6" t="str">
        <v>RV1193S</v>
      </c>
      <c r="B2352">
        <f>COUNTIF('Truncated Transaction Data'!A2352:A21836,A2352)</f>
        <v>1</v>
      </c>
      <c r="C2352" s="7">
        <f>SUMIF('Truncated Transaction Data'!A2352:A21836,A2352,'Truncated Transaction Data'!C2352:C21836)</f>
        <v>4</v>
      </c>
    </row>
    <row r="2353" spans="1:3" x14ac:dyDescent="0.35">
      <c r="A2353" s="6" t="str">
        <v>RV994S</v>
      </c>
      <c r="B2353">
        <f>COUNTIF('Truncated Transaction Data'!A2353:A21837,A2353)</f>
        <v>3</v>
      </c>
      <c r="C2353" s="7">
        <f>SUMIF('Truncated Transaction Data'!A2353:A21837,A2353,'Truncated Transaction Data'!C2353:C21837)</f>
        <v>32</v>
      </c>
    </row>
    <row r="2354" spans="1:3" x14ac:dyDescent="0.35">
      <c r="A2354" s="6" t="str">
        <v>53136S</v>
      </c>
      <c r="B2354">
        <f>COUNTIF('Truncated Transaction Data'!A2354:A21838,A2354)</f>
        <v>2</v>
      </c>
      <c r="C2354" s="7">
        <f>SUMIF('Truncated Transaction Data'!A2354:A21838,A2354,'Truncated Transaction Data'!C2354:C21838)</f>
        <v>12</v>
      </c>
    </row>
    <row r="2355" spans="1:3" x14ac:dyDescent="0.35">
      <c r="A2355" s="6" t="str">
        <v>53049S</v>
      </c>
      <c r="B2355">
        <f>COUNTIF('Truncated Transaction Data'!A2355:A21839,A2355)</f>
        <v>5</v>
      </c>
      <c r="C2355" s="7">
        <f>SUMIF('Truncated Transaction Data'!A2355:A21839,A2355,'Truncated Transaction Data'!C2355:C21839)</f>
        <v>100</v>
      </c>
    </row>
    <row r="2356" spans="1:3" x14ac:dyDescent="0.35">
      <c r="A2356" s="6" t="str">
        <v>57278S</v>
      </c>
      <c r="B2356">
        <f>COUNTIF('Truncated Transaction Data'!A2356:A21840,A2356)</f>
        <v>1</v>
      </c>
      <c r="C2356" s="7">
        <f>SUMIF('Truncated Transaction Data'!A2356:A21840,A2356,'Truncated Transaction Data'!C2356:C21840)</f>
        <v>4</v>
      </c>
    </row>
    <row r="2357" spans="1:3" x14ac:dyDescent="0.35">
      <c r="A2357" s="6" t="str">
        <v>35074S</v>
      </c>
      <c r="B2357">
        <f>COUNTIF('Truncated Transaction Data'!A2357:A21841,A2357)</f>
        <v>10</v>
      </c>
      <c r="C2357" s="7">
        <f>SUMIF('Truncated Transaction Data'!A2357:A21841,A2357,'Truncated Transaction Data'!C2357:C21841)</f>
        <v>80</v>
      </c>
    </row>
    <row r="2358" spans="1:3" x14ac:dyDescent="0.35">
      <c r="A2358" s="6" t="str">
        <v>PR15635S</v>
      </c>
      <c r="B2358">
        <f>COUNTIF('Truncated Transaction Data'!A2358:A21842,A2358)</f>
        <v>2</v>
      </c>
      <c r="C2358" s="7">
        <f>SUMIF('Truncated Transaction Data'!A2358:A21842,A2358,'Truncated Transaction Data'!C2358:C21842)</f>
        <v>20</v>
      </c>
    </row>
    <row r="2359" spans="1:3" x14ac:dyDescent="0.35">
      <c r="A2359" s="6" t="str">
        <v>PR15630S</v>
      </c>
      <c r="B2359">
        <f>COUNTIF('Truncated Transaction Data'!A2359:A21843,A2359)</f>
        <v>2</v>
      </c>
      <c r="C2359" s="7">
        <f>SUMIF('Truncated Transaction Data'!A2359:A21843,A2359,'Truncated Transaction Data'!C2359:C21843)</f>
        <v>36</v>
      </c>
    </row>
    <row r="2360" spans="1:3" x14ac:dyDescent="0.35">
      <c r="A2360" s="6" t="str">
        <v>E1771B</v>
      </c>
      <c r="B2360">
        <f>COUNTIF('Truncated Transaction Data'!A2360:A21844,A2360)</f>
        <v>3</v>
      </c>
      <c r="C2360" s="7">
        <f>SUMIF('Truncated Transaction Data'!A2360:A21844,A2360,'Truncated Transaction Data'!C2360:C21844)</f>
        <v>28</v>
      </c>
    </row>
    <row r="2361" spans="1:3" x14ac:dyDescent="0.35">
      <c r="A2361" s="6" t="str">
        <v>01756EA2</v>
      </c>
      <c r="B2361">
        <f>COUNTIF('Truncated Transaction Data'!A2361:A21845,A2361)</f>
        <v>3</v>
      </c>
      <c r="C2361" s="7">
        <f>SUMIF('Truncated Transaction Data'!A2361:A21845,A2361,'Truncated Transaction Data'!C2361:C21845)</f>
        <v>20</v>
      </c>
    </row>
    <row r="2362" spans="1:3" x14ac:dyDescent="0.35">
      <c r="A2362" s="6" t="str">
        <v>HL2201S</v>
      </c>
      <c r="B2362">
        <f>COUNTIF('Truncated Transaction Data'!A2362:A21846,A2362)</f>
        <v>37</v>
      </c>
      <c r="C2362" s="7">
        <f>SUMIF('Truncated Transaction Data'!A2362:A21846,A2362,'Truncated Transaction Data'!C2362:C21846)</f>
        <v>1388</v>
      </c>
    </row>
    <row r="2363" spans="1:3" x14ac:dyDescent="0.35">
      <c r="A2363" s="6" t="str">
        <v>PR338</v>
      </c>
      <c r="B2363">
        <f>COUNTIF('Truncated Transaction Data'!A2363:A21847,A2363)</f>
        <v>1</v>
      </c>
      <c r="C2363" s="7">
        <f>SUMIF('Truncated Transaction Data'!A2363:A21847,A2363,'Truncated Transaction Data'!C2363:C21847)</f>
        <v>100</v>
      </c>
    </row>
    <row r="2364" spans="1:3" x14ac:dyDescent="0.35">
      <c r="A2364" s="6" t="str">
        <v>E991P</v>
      </c>
      <c r="B2364">
        <f>COUNTIF('Truncated Transaction Data'!A2364:A21848,A2364)</f>
        <v>4</v>
      </c>
      <c r="C2364" s="7">
        <f>SUMIF('Truncated Transaction Data'!A2364:A21848,A2364,'Truncated Transaction Data'!C2364:C21848)</f>
        <v>6</v>
      </c>
    </row>
    <row r="2365" spans="1:3" x14ac:dyDescent="0.35">
      <c r="A2365" s="6" t="str">
        <v>70664S</v>
      </c>
      <c r="B2365">
        <f>COUNTIF('Truncated Transaction Data'!A2365:A21849,A2365)</f>
        <v>2</v>
      </c>
      <c r="C2365" s="7">
        <f>SUMIF('Truncated Transaction Data'!A2365:A21849,A2365,'Truncated Transaction Data'!C2365:C21849)</f>
        <v>12</v>
      </c>
    </row>
    <row r="2366" spans="1:3" x14ac:dyDescent="0.35">
      <c r="A2366" s="6" t="str">
        <v>30700S</v>
      </c>
      <c r="B2366">
        <f>COUNTIF('Truncated Transaction Data'!A2366:A21850,A2366)</f>
        <v>1</v>
      </c>
      <c r="C2366" s="7">
        <f>SUMIF('Truncated Transaction Data'!A2366:A21850,A2366,'Truncated Transaction Data'!C2366:C21850)</f>
        <v>4</v>
      </c>
    </row>
    <row r="2367" spans="1:3" x14ac:dyDescent="0.35">
      <c r="A2367" s="6" t="str">
        <v>58736S</v>
      </c>
      <c r="B2367">
        <f>COUNTIF('Truncated Transaction Data'!A2367:A21851,A2367)</f>
        <v>7</v>
      </c>
      <c r="C2367" s="7">
        <f>SUMIF('Truncated Transaction Data'!A2367:A21851,A2367,'Truncated Transaction Data'!C2367:C21851)</f>
        <v>348</v>
      </c>
    </row>
    <row r="2368" spans="1:3" x14ac:dyDescent="0.35">
      <c r="A2368" s="6" t="str">
        <v>PR35ABS</v>
      </c>
      <c r="B2368">
        <f>COUNTIF('Truncated Transaction Data'!A2368:A21852,A2368)</f>
        <v>3</v>
      </c>
      <c r="C2368" s="7">
        <f>SUMIF('Truncated Transaction Data'!A2368:A21852,A2368,'Truncated Transaction Data'!C2368:C21852)</f>
        <v>32</v>
      </c>
    </row>
    <row r="2369" spans="1:3" x14ac:dyDescent="0.35">
      <c r="A2369" s="6" t="str">
        <v>E5285B</v>
      </c>
      <c r="B2369">
        <f>COUNTIF('Truncated Transaction Data'!A2369:A21853,A2369)</f>
        <v>2</v>
      </c>
      <c r="C2369" s="7">
        <f>SUMIF('Truncated Transaction Data'!A2369:A21853,A2369,'Truncated Transaction Data'!C2369:C21853)</f>
        <v>6</v>
      </c>
    </row>
    <row r="2370" spans="1:3" x14ac:dyDescent="0.35">
      <c r="A2370" s="6" t="str">
        <v>PR328S</v>
      </c>
      <c r="B2370">
        <f>COUNTIF('Truncated Transaction Data'!A2370:A21854,A2370)</f>
        <v>7</v>
      </c>
      <c r="C2370" s="7">
        <f>SUMIF('Truncated Transaction Data'!A2370:A21854,A2370,'Truncated Transaction Data'!C2370:C21854)</f>
        <v>128</v>
      </c>
    </row>
    <row r="2371" spans="1:3" x14ac:dyDescent="0.35">
      <c r="A2371" s="6" t="str">
        <v>RV1304J</v>
      </c>
      <c r="B2371">
        <f>COUNTIF('Truncated Transaction Data'!A2371:A21855,A2371)</f>
        <v>5</v>
      </c>
      <c r="C2371" s="7">
        <f>SUMIF('Truncated Transaction Data'!A2371:A21855,A2371,'Truncated Transaction Data'!C2371:C21855)</f>
        <v>3650</v>
      </c>
    </row>
    <row r="2372" spans="1:3" x14ac:dyDescent="0.35">
      <c r="A2372" s="6" t="str">
        <v>PR603S</v>
      </c>
      <c r="B2372">
        <f>COUNTIF('Truncated Transaction Data'!A2372:A21856,A2372)</f>
        <v>10</v>
      </c>
      <c r="C2372" s="7">
        <f>SUMIF('Truncated Transaction Data'!A2372:A21856,A2372,'Truncated Transaction Data'!C2372:C21856)</f>
        <v>80</v>
      </c>
    </row>
    <row r="2373" spans="1:3" x14ac:dyDescent="0.35">
      <c r="A2373" s="6" t="str">
        <v>TC37210</v>
      </c>
      <c r="B2373">
        <f>COUNTIF('Truncated Transaction Data'!A2373:A21857,A2373)</f>
        <v>2</v>
      </c>
      <c r="C2373" s="7">
        <f>SUMIF('Truncated Transaction Data'!A2373:A21857,A2373,'Truncated Transaction Data'!C2373:C21857)</f>
        <v>70</v>
      </c>
    </row>
    <row r="2374" spans="1:3" x14ac:dyDescent="0.35">
      <c r="A2374" s="6" t="str">
        <v>E1737S</v>
      </c>
      <c r="B2374">
        <f>COUNTIF('Truncated Transaction Data'!A2374:A21858,A2374)</f>
        <v>2</v>
      </c>
      <c r="C2374" s="7">
        <f>SUMIF('Truncated Transaction Data'!A2374:A21858,A2374,'Truncated Transaction Data'!C2374:C21858)</f>
        <v>6</v>
      </c>
    </row>
    <row r="2375" spans="1:3" x14ac:dyDescent="0.35">
      <c r="A2375" s="6" t="str">
        <v>RV9935Q4</v>
      </c>
      <c r="B2375">
        <f>COUNTIF('Truncated Transaction Data'!A2375:A21859,A2375)</f>
        <v>2</v>
      </c>
      <c r="C2375" s="7">
        <f>SUMIF('Truncated Transaction Data'!A2375:A21859,A2375,'Truncated Transaction Data'!C2375:C21859)</f>
        <v>8</v>
      </c>
    </row>
    <row r="2376" spans="1:3" x14ac:dyDescent="0.35">
      <c r="A2376" s="6" t="str">
        <v>PR582Q4</v>
      </c>
      <c r="B2376">
        <f>COUNTIF('Truncated Transaction Data'!A2376:A21860,A2376)</f>
        <v>1</v>
      </c>
      <c r="C2376" s="7">
        <f>SUMIF('Truncated Transaction Data'!A2376:A21860,A2376,'Truncated Transaction Data'!C2376:C21860)</f>
        <v>2</v>
      </c>
    </row>
    <row r="2377" spans="1:3" x14ac:dyDescent="0.35">
      <c r="A2377" s="6" t="str">
        <v>EHC281150</v>
      </c>
      <c r="B2377">
        <f>COUNTIF('Truncated Transaction Data'!A2377:A21861,A2377)</f>
        <v>3</v>
      </c>
      <c r="C2377" s="7">
        <f>SUMIF('Truncated Transaction Data'!A2377:A21861,A2377,'Truncated Transaction Data'!C2377:C21861)</f>
        <v>300</v>
      </c>
    </row>
    <row r="2378" spans="1:3" x14ac:dyDescent="0.35">
      <c r="A2378" s="6" t="str">
        <v>PLC30B10</v>
      </c>
      <c r="B2378">
        <f>COUNTIF('Truncated Transaction Data'!A2378:A21862,A2378)</f>
        <v>4</v>
      </c>
      <c r="C2378" s="7">
        <f>SUMIF('Truncated Transaction Data'!A2378:A21862,A2378,'Truncated Transaction Data'!C2378:C21862)</f>
        <v>130</v>
      </c>
    </row>
    <row r="2379" spans="1:3" x14ac:dyDescent="0.35">
      <c r="A2379" s="6" t="str">
        <v>PLC22425</v>
      </c>
      <c r="B2379">
        <f>COUNTIF('Truncated Transaction Data'!A2379:A21863,A2379)</f>
        <v>3</v>
      </c>
      <c r="C2379" s="7">
        <f>SUMIF('Truncated Transaction Data'!A2379:A21863,A2379,'Truncated Transaction Data'!C2379:C21863)</f>
        <v>125</v>
      </c>
    </row>
    <row r="2380" spans="1:3" x14ac:dyDescent="0.35">
      <c r="A2380" s="6" t="str">
        <v>EHC280350</v>
      </c>
      <c r="B2380">
        <f>COUNTIF('Truncated Transaction Data'!A2380:A21864,A2380)</f>
        <v>1</v>
      </c>
      <c r="C2380" s="7">
        <f>SUMIF('Truncated Transaction Data'!A2380:A21864,A2380,'Truncated Transaction Data'!C2380:C21864)</f>
        <v>50</v>
      </c>
    </row>
    <row r="2381" spans="1:3" x14ac:dyDescent="0.35">
      <c r="A2381" s="6" t="str">
        <v>RDS94516</v>
      </c>
      <c r="B2381">
        <f>COUNTIF('Truncated Transaction Data'!A2381:A21865,A2381)</f>
        <v>1</v>
      </c>
      <c r="C2381" s="7">
        <f>SUMIF('Truncated Transaction Data'!A2381:A21865,A2381,'Truncated Transaction Data'!C2381:C21865)</f>
        <v>16</v>
      </c>
    </row>
    <row r="2382" spans="1:3" x14ac:dyDescent="0.35">
      <c r="A2382" s="6" t="str">
        <v>31147S</v>
      </c>
      <c r="B2382">
        <f>COUNTIF('Truncated Transaction Data'!A2382:A21866,A2382)</f>
        <v>2</v>
      </c>
      <c r="C2382" s="7">
        <f>SUMIF('Truncated Transaction Data'!A2382:A21866,A2382,'Truncated Transaction Data'!C2382:C21866)</f>
        <v>8</v>
      </c>
    </row>
    <row r="2383" spans="1:3" x14ac:dyDescent="0.35">
      <c r="A2383" s="6" t="str">
        <v>RV676S</v>
      </c>
      <c r="B2383">
        <f>COUNTIF('Truncated Transaction Data'!A2383:A21867,A2383)</f>
        <v>1</v>
      </c>
      <c r="C2383" s="7">
        <f>SUMIF('Truncated Transaction Data'!A2383:A21867,A2383,'Truncated Transaction Data'!C2383:C21867)</f>
        <v>4</v>
      </c>
    </row>
    <row r="2384" spans="1:3" x14ac:dyDescent="0.35">
      <c r="A2384" s="6" t="str">
        <v>E1817B</v>
      </c>
      <c r="B2384">
        <f>COUNTIF('Truncated Transaction Data'!A2384:A21868,A2384)</f>
        <v>3</v>
      </c>
      <c r="C2384" s="7">
        <f>SUMIF('Truncated Transaction Data'!A2384:A21868,A2384,'Truncated Transaction Data'!C2384:C21868)</f>
        <v>10</v>
      </c>
    </row>
    <row r="2385" spans="1:3" x14ac:dyDescent="0.35">
      <c r="A2385" s="6" t="str">
        <v>13162EA2</v>
      </c>
      <c r="B2385">
        <f>COUNTIF('Truncated Transaction Data'!A2385:A21869,A2385)</f>
        <v>1</v>
      </c>
      <c r="C2385" s="7">
        <f>SUMIF('Truncated Transaction Data'!A2385:A21869,A2385,'Truncated Transaction Data'!C2385:C21869)</f>
        <v>4</v>
      </c>
    </row>
    <row r="2386" spans="1:3" x14ac:dyDescent="0.35">
      <c r="A2386" s="6" t="str">
        <v>PR330S</v>
      </c>
      <c r="B2386">
        <f>COUNTIF('Truncated Transaction Data'!A2386:A21870,A2386)</f>
        <v>4</v>
      </c>
      <c r="C2386" s="7">
        <f>SUMIF('Truncated Transaction Data'!A2386:A21870,A2386,'Truncated Transaction Data'!C2386:C21870)</f>
        <v>28</v>
      </c>
    </row>
    <row r="2387" spans="1:3" x14ac:dyDescent="0.35">
      <c r="A2387" s="6" t="str">
        <v>00504EA2</v>
      </c>
      <c r="B2387">
        <f>COUNTIF('Truncated Transaction Data'!A2387:A21871,A2387)</f>
        <v>1</v>
      </c>
      <c r="C2387" s="7">
        <f>SUMIF('Truncated Transaction Data'!A2387:A21871,A2387,'Truncated Transaction Data'!C2387:C21871)</f>
        <v>4</v>
      </c>
    </row>
    <row r="2388" spans="1:3" x14ac:dyDescent="0.35">
      <c r="A2388" s="6" t="str">
        <v>01761SEA2</v>
      </c>
      <c r="B2388">
        <f>COUNTIF('Truncated Transaction Data'!A2388:A21872,A2388)</f>
        <v>4</v>
      </c>
      <c r="C2388" s="7">
        <f>SUMIF('Truncated Transaction Data'!A2388:A21872,A2388,'Truncated Transaction Data'!C2388:C21872)</f>
        <v>22</v>
      </c>
    </row>
    <row r="2389" spans="1:3" x14ac:dyDescent="0.35">
      <c r="A2389" s="6" t="str">
        <v>PR661</v>
      </c>
      <c r="B2389">
        <f>COUNTIF('Truncated Transaction Data'!A2389:A21873,A2389)</f>
        <v>1</v>
      </c>
      <c r="C2389" s="7">
        <f>SUMIF('Truncated Transaction Data'!A2389:A21873,A2389,'Truncated Transaction Data'!C2389:C21873)</f>
        <v>500</v>
      </c>
    </row>
    <row r="2390" spans="1:3" x14ac:dyDescent="0.35">
      <c r="A2390" s="6" t="str">
        <v>ICE410888</v>
      </c>
      <c r="B2390">
        <f>COUNTIF('Truncated Transaction Data'!A2390:A21874,A2390)</f>
        <v>5</v>
      </c>
      <c r="C2390" s="7">
        <f>SUMIF('Truncated Transaction Data'!A2390:A21874,A2390,'Truncated Transaction Data'!C2390:C21874)</f>
        <v>9</v>
      </c>
    </row>
    <row r="2391" spans="1:3" x14ac:dyDescent="0.35">
      <c r="A2391" s="6" t="str">
        <v>PRB386</v>
      </c>
      <c r="B2391">
        <f>COUNTIF('Truncated Transaction Data'!A2391:A21875,A2391)</f>
        <v>1</v>
      </c>
      <c r="C2391" s="7">
        <f>SUMIF('Truncated Transaction Data'!A2391:A21875,A2391,'Truncated Transaction Data'!C2391:C21875)</f>
        <v>200</v>
      </c>
    </row>
    <row r="2392" spans="1:3" x14ac:dyDescent="0.35">
      <c r="A2392" s="6" t="str">
        <v>HL1969</v>
      </c>
      <c r="B2392">
        <f>COUNTIF('Truncated Transaction Data'!A2392:A21876,A2392)</f>
        <v>7</v>
      </c>
      <c r="C2392" s="7">
        <f>SUMIF('Truncated Transaction Data'!A2392:A21876,A2392,'Truncated Transaction Data'!C2392:C21876)</f>
        <v>3072</v>
      </c>
    </row>
    <row r="2393" spans="1:3" x14ac:dyDescent="0.35">
      <c r="A2393" s="6" t="str">
        <v>HL2095</v>
      </c>
      <c r="B2393">
        <f>COUNTIF('Truncated Transaction Data'!A2393:A21877,A2393)</f>
        <v>1</v>
      </c>
      <c r="C2393" s="7">
        <f>SUMIF('Truncated Transaction Data'!A2393:A21877,A2393,'Truncated Transaction Data'!C2393:C21877)</f>
        <v>128</v>
      </c>
    </row>
    <row r="2394" spans="1:3" x14ac:dyDescent="0.35">
      <c r="A2394" s="6" t="str">
        <v>IS82</v>
      </c>
      <c r="B2394">
        <f>COUNTIF('Truncated Transaction Data'!A2394:A21878,A2394)</f>
        <v>1</v>
      </c>
      <c r="C2394" s="7">
        <f>SUMIF('Truncated Transaction Data'!A2394:A21878,A2394,'Truncated Transaction Data'!C2394:C21878)</f>
        <v>2</v>
      </c>
    </row>
    <row r="2395" spans="1:3" x14ac:dyDescent="0.35">
      <c r="A2395" s="6" t="str">
        <v>RM1717100</v>
      </c>
      <c r="B2395">
        <f>COUNTIF('Truncated Transaction Data'!A2395:A21879,A2395)</f>
        <v>3</v>
      </c>
      <c r="C2395" s="7">
        <f>SUMIF('Truncated Transaction Data'!A2395:A21879,A2395,'Truncated Transaction Data'!C2395:C21879)</f>
        <v>400</v>
      </c>
    </row>
    <row r="2396" spans="1:3" x14ac:dyDescent="0.35">
      <c r="A2396" s="6" t="str">
        <v>PR311A</v>
      </c>
      <c r="B2396">
        <f>COUNTIF('Truncated Transaction Data'!A2396:A21880,A2396)</f>
        <v>1</v>
      </c>
      <c r="C2396" s="7">
        <f>SUMIF('Truncated Transaction Data'!A2396:A21880,A2396,'Truncated Transaction Data'!C2396:C21880)</f>
        <v>100</v>
      </c>
    </row>
    <row r="2397" spans="1:3" x14ac:dyDescent="0.35">
      <c r="A2397" s="6" t="str">
        <v>E1786P</v>
      </c>
      <c r="B2397">
        <f>COUNTIF('Truncated Transaction Data'!A2397:A21881,A2397)</f>
        <v>3</v>
      </c>
      <c r="C2397" s="7">
        <f>SUMIF('Truncated Transaction Data'!A2397:A21881,A2397,'Truncated Transaction Data'!C2397:C21881)</f>
        <v>5</v>
      </c>
    </row>
    <row r="2398" spans="1:3" x14ac:dyDescent="0.35">
      <c r="A2398" s="6" t="str">
        <v>E949P</v>
      </c>
      <c r="B2398">
        <f>COUNTIF('Truncated Transaction Data'!A2398:A21882,A2398)</f>
        <v>5</v>
      </c>
      <c r="C2398" s="7">
        <f>SUMIF('Truncated Transaction Data'!A2398:A21882,A2398,'Truncated Transaction Data'!C2398:C21882)</f>
        <v>10</v>
      </c>
    </row>
    <row r="2399" spans="1:3" x14ac:dyDescent="0.35">
      <c r="A2399" s="6" t="str">
        <v>E1070P</v>
      </c>
      <c r="B2399">
        <f>COUNTIF('Truncated Transaction Data'!A2399:A21883,A2399)</f>
        <v>6</v>
      </c>
      <c r="C2399" s="7">
        <f>SUMIF('Truncated Transaction Data'!A2399:A21883,A2399,'Truncated Transaction Data'!C2399:C21883)</f>
        <v>18</v>
      </c>
    </row>
    <row r="2400" spans="1:3" x14ac:dyDescent="0.35">
      <c r="A2400" s="6" t="str">
        <v>HL2012</v>
      </c>
      <c r="B2400">
        <f>COUNTIF('Truncated Transaction Data'!A2400:A21884,A2400)</f>
        <v>2</v>
      </c>
      <c r="C2400" s="7">
        <f>SUMIF('Truncated Transaction Data'!A2400:A21884,A2400,'Truncated Transaction Data'!C2400:C21884)</f>
        <v>240</v>
      </c>
    </row>
    <row r="2401" spans="1:3" x14ac:dyDescent="0.35">
      <c r="A2401" s="6" t="str">
        <v>EGS1000</v>
      </c>
      <c r="B2401">
        <f>COUNTIF('Truncated Transaction Data'!A2401:A21885,A2401)</f>
        <v>6</v>
      </c>
      <c r="C2401" s="7">
        <f>SUMIF('Truncated Transaction Data'!A2401:A21885,A2401,'Truncated Transaction Data'!C2401:C21885)</f>
        <v>22</v>
      </c>
    </row>
    <row r="2402" spans="1:3" x14ac:dyDescent="0.35">
      <c r="A2402" s="6" t="str">
        <v>ERS1136</v>
      </c>
      <c r="B2402">
        <f>COUNTIF('Truncated Transaction Data'!A2402:A21886,A2402)</f>
        <v>4</v>
      </c>
      <c r="C2402" s="7">
        <f>SUMIF('Truncated Transaction Data'!A2402:A21886,A2402,'Truncated Transaction Data'!C2402:C21886)</f>
        <v>56</v>
      </c>
    </row>
    <row r="2403" spans="1:3" x14ac:dyDescent="0.35">
      <c r="A2403" s="6" t="str">
        <v>PR471A</v>
      </c>
      <c r="B2403">
        <f>COUNTIF('Truncated Transaction Data'!A2403:A21887,A2403)</f>
        <v>4</v>
      </c>
      <c r="C2403" s="7">
        <f>SUMIF('Truncated Transaction Data'!A2403:A21887,A2403,'Truncated Transaction Data'!C2403:C21887)</f>
        <v>3400</v>
      </c>
    </row>
    <row r="2404" spans="1:3" x14ac:dyDescent="0.35">
      <c r="A2404" s="6" t="str">
        <v>98257E</v>
      </c>
      <c r="B2404">
        <f>COUNTIF('Truncated Transaction Data'!A2404:A21888,A2404)</f>
        <v>1</v>
      </c>
      <c r="C2404" s="7">
        <f>SUMIF('Truncated Transaction Data'!A2404:A21888,A2404,'Truncated Transaction Data'!C2404:C21888)</f>
        <v>12</v>
      </c>
    </row>
    <row r="2405" spans="1:3" x14ac:dyDescent="0.35">
      <c r="A2405" s="6" t="str">
        <v>96900E</v>
      </c>
      <c r="B2405">
        <f>COUNTIF('Truncated Transaction Data'!A2405:A21889,A2405)</f>
        <v>3</v>
      </c>
      <c r="C2405" s="7">
        <f>SUMIF('Truncated Transaction Data'!A2405:A21889,A2405,'Truncated Transaction Data'!C2405:C21889)</f>
        <v>90</v>
      </c>
    </row>
    <row r="2406" spans="1:3" x14ac:dyDescent="0.35">
      <c r="A2406" s="6" t="str">
        <v>EHC237250</v>
      </c>
      <c r="B2406">
        <f>COUNTIF('Truncated Transaction Data'!A2406:A21890,A2406)</f>
        <v>1</v>
      </c>
      <c r="C2406" s="7">
        <f>SUMIF('Truncated Transaction Data'!A2406:A21890,A2406,'Truncated Transaction Data'!C2406:C21890)</f>
        <v>50</v>
      </c>
    </row>
    <row r="2407" spans="1:3" x14ac:dyDescent="0.35">
      <c r="A2407" s="6" t="str">
        <v>PR675S</v>
      </c>
      <c r="B2407">
        <f>COUNTIF('Truncated Transaction Data'!A2407:A21891,A2407)</f>
        <v>1</v>
      </c>
      <c r="C2407" s="7">
        <f>SUMIF('Truncated Transaction Data'!A2407:A21891,A2407,'Truncated Transaction Data'!C2407:C21891)</f>
        <v>16</v>
      </c>
    </row>
    <row r="2408" spans="1:3" x14ac:dyDescent="0.35">
      <c r="A2408" s="6" t="str">
        <v>E786S</v>
      </c>
      <c r="B2408">
        <f>COUNTIF('Truncated Transaction Data'!A2408:A21892,A2408)</f>
        <v>8</v>
      </c>
      <c r="C2408" s="7">
        <f>SUMIF('Truncated Transaction Data'!A2408:A21892,A2408,'Truncated Transaction Data'!C2408:C21892)</f>
        <v>12</v>
      </c>
    </row>
    <row r="2409" spans="1:3" x14ac:dyDescent="0.35">
      <c r="A2409" s="6" t="str">
        <v>KB522M</v>
      </c>
      <c r="B2409">
        <f>COUNTIF('Truncated Transaction Data'!A2409:A21893,A2409)</f>
        <v>2</v>
      </c>
      <c r="C2409" s="7">
        <f>SUMIF('Truncated Transaction Data'!A2409:A21893,A2409,'Truncated Transaction Data'!C2409:C21893)</f>
        <v>20</v>
      </c>
    </row>
    <row r="2410" spans="1:3" x14ac:dyDescent="0.35">
      <c r="A2410" s="6" t="str">
        <v>7K8243A</v>
      </c>
      <c r="B2410">
        <f>COUNTIF('Truncated Transaction Data'!A2410:A21894,A2410)</f>
        <v>6</v>
      </c>
      <c r="C2410" s="7">
        <f>SUMIF('Truncated Transaction Data'!A2410:A21894,A2410,'Truncated Transaction Data'!C2410:C21894)</f>
        <v>56</v>
      </c>
    </row>
    <row r="2411" spans="1:3" x14ac:dyDescent="0.35">
      <c r="A2411" s="6" t="str">
        <v>R926A12</v>
      </c>
      <c r="B2411">
        <f>COUNTIF('Truncated Transaction Data'!A2411:A21895,A2411)</f>
        <v>3</v>
      </c>
      <c r="C2411" s="7">
        <f>SUMIF('Truncated Transaction Data'!A2411:A21895,A2411,'Truncated Transaction Data'!C2411:C21895)</f>
        <v>276</v>
      </c>
    </row>
    <row r="2412" spans="1:3" x14ac:dyDescent="0.35">
      <c r="A2412" s="6">
        <v>8970354550</v>
      </c>
      <c r="B2412">
        <f>COUNTIF('Truncated Transaction Data'!A2412:A21896,A2412)</f>
        <v>2</v>
      </c>
      <c r="C2412" s="7">
        <f>SUMIF('Truncated Transaction Data'!A2412:A21896,A2412,'Truncated Transaction Data'!C2412:C21896)</f>
        <v>4</v>
      </c>
    </row>
    <row r="2413" spans="1:3" x14ac:dyDescent="0.35">
      <c r="A2413" s="6" t="str">
        <v>HL1900HPS</v>
      </c>
      <c r="B2413">
        <f>COUNTIF('Truncated Transaction Data'!A2413:A21897,A2413)</f>
        <v>1</v>
      </c>
      <c r="C2413" s="7">
        <f>SUMIF('Truncated Transaction Data'!A2413:A21897,A2413,'Truncated Transaction Data'!C2413:C21897)</f>
        <v>16</v>
      </c>
    </row>
    <row r="2414" spans="1:3" x14ac:dyDescent="0.35">
      <c r="A2414" s="6" t="str">
        <v>PLC222A10</v>
      </c>
      <c r="B2414">
        <f>COUNTIF('Truncated Transaction Data'!A2414:A21898,A2414)</f>
        <v>1</v>
      </c>
      <c r="C2414" s="7">
        <f>SUMIF('Truncated Transaction Data'!A2414:A21898,A2414,'Truncated Transaction Data'!C2414:C21898)</f>
        <v>10</v>
      </c>
    </row>
    <row r="2415" spans="1:3" x14ac:dyDescent="0.35">
      <c r="A2415" s="6" t="str">
        <v>EP224R</v>
      </c>
      <c r="B2415">
        <f>COUNTIF('Truncated Transaction Data'!A2415:A21899,A2415)</f>
        <v>1</v>
      </c>
      <c r="C2415" s="7">
        <f>SUMIF('Truncated Transaction Data'!A2415:A21899,A2415,'Truncated Transaction Data'!C2415:C21899)</f>
        <v>1</v>
      </c>
    </row>
    <row r="2416" spans="1:3" x14ac:dyDescent="0.35">
      <c r="A2416" s="6" t="str">
        <v>57580S</v>
      </c>
      <c r="B2416">
        <f>COUNTIF('Truncated Transaction Data'!A2416:A21900,A2416)</f>
        <v>2</v>
      </c>
      <c r="C2416" s="7">
        <f>SUMIF('Truncated Transaction Data'!A2416:A21900,A2416,'Truncated Transaction Data'!C2416:C21900)</f>
        <v>16</v>
      </c>
    </row>
    <row r="2417" spans="1:3" x14ac:dyDescent="0.35">
      <c r="A2417" s="6" t="str">
        <v>35110S</v>
      </c>
      <c r="B2417">
        <f>COUNTIF('Truncated Transaction Data'!A2417:A21901,A2417)</f>
        <v>1</v>
      </c>
      <c r="C2417" s="7">
        <f>SUMIF('Truncated Transaction Data'!A2417:A21901,A2417,'Truncated Transaction Data'!C2417:C21901)</f>
        <v>4</v>
      </c>
    </row>
    <row r="2418" spans="1:3" x14ac:dyDescent="0.35">
      <c r="A2418" s="6" t="str">
        <v>58676S</v>
      </c>
      <c r="B2418">
        <f>COUNTIF('Truncated Transaction Data'!A2418:A21902,A2418)</f>
        <v>1</v>
      </c>
      <c r="C2418" s="7">
        <f>SUMIF('Truncated Transaction Data'!A2418:A21902,A2418,'Truncated Transaction Data'!C2418:C21902)</f>
        <v>4</v>
      </c>
    </row>
    <row r="2419" spans="1:3" x14ac:dyDescent="0.35">
      <c r="A2419" s="6" t="str">
        <v>E1803B</v>
      </c>
      <c r="B2419">
        <f>COUNTIF('Truncated Transaction Data'!A2419:A21903,A2419)</f>
        <v>2</v>
      </c>
      <c r="C2419" s="7">
        <f>SUMIF('Truncated Transaction Data'!A2419:A21903,A2419,'Truncated Transaction Data'!C2419:C21903)</f>
        <v>16</v>
      </c>
    </row>
    <row r="2420" spans="1:3" x14ac:dyDescent="0.35">
      <c r="A2420" s="6" t="str">
        <v>RM17248</v>
      </c>
      <c r="B2420">
        <f>COUNTIF('Truncated Transaction Data'!A2420:A21904,A2420)</f>
        <v>2</v>
      </c>
      <c r="C2420" s="7">
        <f>SUMIF('Truncated Transaction Data'!A2420:A21904,A2420,'Truncated Transaction Data'!C2420:C21904)</f>
        <v>24</v>
      </c>
    </row>
    <row r="2421" spans="1:3" x14ac:dyDescent="0.35">
      <c r="A2421" s="6" t="str">
        <v>R877</v>
      </c>
      <c r="B2421">
        <f>COUNTIF('Truncated Transaction Data'!A2421:A21905,A2421)</f>
        <v>6</v>
      </c>
      <c r="C2421" s="7">
        <f>SUMIF('Truncated Transaction Data'!A2421:A21905,A2421,'Truncated Transaction Data'!C2421:C21905)</f>
        <v>64</v>
      </c>
    </row>
    <row r="2422" spans="1:3" x14ac:dyDescent="0.35">
      <c r="A2422" s="6" t="str">
        <v>53079S</v>
      </c>
      <c r="B2422">
        <f>COUNTIF('Truncated Transaction Data'!A2422:A21906,A2422)</f>
        <v>5</v>
      </c>
      <c r="C2422" s="7">
        <f>SUMIF('Truncated Transaction Data'!A2422:A21906,A2422,'Truncated Transaction Data'!C2422:C21906)</f>
        <v>96</v>
      </c>
    </row>
    <row r="2423" spans="1:3" x14ac:dyDescent="0.35">
      <c r="A2423" s="6" t="str">
        <v>58547S</v>
      </c>
      <c r="B2423">
        <f>COUNTIF('Truncated Transaction Data'!A2423:A21907,A2423)</f>
        <v>7</v>
      </c>
      <c r="C2423" s="7">
        <f>SUMIF('Truncated Transaction Data'!A2423:A21907,A2423,'Truncated Transaction Data'!C2423:C21907)</f>
        <v>68</v>
      </c>
    </row>
    <row r="2424" spans="1:3" x14ac:dyDescent="0.35">
      <c r="A2424" s="6" t="str">
        <v>32002S</v>
      </c>
      <c r="B2424">
        <f>COUNTIF('Truncated Transaction Data'!A2424:A21908,A2424)</f>
        <v>1</v>
      </c>
      <c r="C2424" s="7">
        <f>SUMIF('Truncated Transaction Data'!A2424:A21908,A2424,'Truncated Transaction Data'!C2424:C21908)</f>
        <v>4</v>
      </c>
    </row>
    <row r="2425" spans="1:3" x14ac:dyDescent="0.35">
      <c r="A2425" s="6" t="str">
        <v>01314SEA2</v>
      </c>
      <c r="B2425">
        <f>COUNTIF('Truncated Transaction Data'!A2425:A21909,A2425)</f>
        <v>1</v>
      </c>
      <c r="C2425" s="7">
        <f>SUMIF('Truncated Transaction Data'!A2425:A21909,A2425,'Truncated Transaction Data'!C2425:C21909)</f>
        <v>8</v>
      </c>
    </row>
    <row r="2426" spans="1:3" x14ac:dyDescent="0.35">
      <c r="A2426" s="6" t="str">
        <v>EM167HVS</v>
      </c>
      <c r="B2426">
        <f>COUNTIF('Truncated Transaction Data'!A2426:A21910,A2426)</f>
        <v>5</v>
      </c>
      <c r="C2426" s="7">
        <f>SUMIF('Truncated Transaction Data'!A2426:A21910,A2426,'Truncated Transaction Data'!C2426:C21910)</f>
        <v>11</v>
      </c>
    </row>
    <row r="2427" spans="1:3" x14ac:dyDescent="0.35">
      <c r="A2427" s="6" t="str">
        <v>RV466S</v>
      </c>
      <c r="B2427">
        <f>COUNTIF('Truncated Transaction Data'!A2427:A21911,A2427)</f>
        <v>1</v>
      </c>
      <c r="C2427" s="7">
        <f>SUMIF('Truncated Transaction Data'!A2427:A21911,A2427,'Truncated Transaction Data'!C2427:C21911)</f>
        <v>12</v>
      </c>
    </row>
    <row r="2428" spans="1:3" x14ac:dyDescent="0.35">
      <c r="A2428" s="6" t="str">
        <v>EM27B</v>
      </c>
      <c r="B2428">
        <f>COUNTIF('Truncated Transaction Data'!A2428:A21912,A2428)</f>
        <v>1</v>
      </c>
      <c r="C2428" s="7">
        <f>SUMIF('Truncated Transaction Data'!A2428:A21912,A2428,'Truncated Transaction Data'!C2428:C21912)</f>
        <v>1</v>
      </c>
    </row>
    <row r="2429" spans="1:3" x14ac:dyDescent="0.35">
      <c r="A2429" s="6" t="str">
        <v>55006S</v>
      </c>
      <c r="B2429">
        <f>COUNTIF('Truncated Transaction Data'!A2429:A21913,A2429)</f>
        <v>4</v>
      </c>
      <c r="C2429" s="7">
        <f>SUMIF('Truncated Transaction Data'!A2429:A21913,A2429,'Truncated Transaction Data'!C2429:C21913)</f>
        <v>52</v>
      </c>
    </row>
    <row r="2430" spans="1:3" x14ac:dyDescent="0.35">
      <c r="A2430" s="6" t="str">
        <v>55005S</v>
      </c>
      <c r="B2430">
        <f>COUNTIF('Truncated Transaction Data'!A2430:A21914,A2430)</f>
        <v>9</v>
      </c>
      <c r="C2430" s="7">
        <f>SUMIF('Truncated Transaction Data'!A2430:A21914,A2430,'Truncated Transaction Data'!C2430:C21914)</f>
        <v>84</v>
      </c>
    </row>
    <row r="2431" spans="1:3" x14ac:dyDescent="0.35">
      <c r="A2431" s="6" t="str">
        <v>RV529S</v>
      </c>
      <c r="B2431">
        <f>COUNTIF('Truncated Transaction Data'!A2431:A21915,A2431)</f>
        <v>3</v>
      </c>
      <c r="C2431" s="7">
        <f>SUMIF('Truncated Transaction Data'!A2431:A21915,A2431,'Truncated Transaction Data'!C2431:C21915)</f>
        <v>12</v>
      </c>
    </row>
    <row r="2432" spans="1:3" x14ac:dyDescent="0.35">
      <c r="A2432" s="6" t="str">
        <v>I1874B</v>
      </c>
      <c r="B2432">
        <f>COUNTIF('Truncated Transaction Data'!A2432:A21916,A2432)</f>
        <v>2</v>
      </c>
      <c r="C2432" s="7">
        <f>SUMIF('Truncated Transaction Data'!A2432:A21916,A2432,'Truncated Transaction Data'!C2432:C21916)</f>
        <v>16</v>
      </c>
    </row>
    <row r="2433" spans="1:3" x14ac:dyDescent="0.35">
      <c r="A2433" s="6" t="str">
        <v>PLC176SS10</v>
      </c>
      <c r="B2433">
        <f>COUNTIF('Truncated Transaction Data'!A2433:A21917,A2433)</f>
        <v>2</v>
      </c>
      <c r="C2433" s="7">
        <f>SUMIF('Truncated Transaction Data'!A2433:A21917,A2433,'Truncated Transaction Data'!C2433:C21917)</f>
        <v>20</v>
      </c>
    </row>
    <row r="2434" spans="1:3" x14ac:dyDescent="0.35">
      <c r="A2434" s="6" t="str">
        <v>EP137BR</v>
      </c>
      <c r="B2434">
        <f>COUNTIF('Truncated Transaction Data'!A2434:A21918,A2434)</f>
        <v>1</v>
      </c>
      <c r="C2434" s="7">
        <f>SUMIF('Truncated Transaction Data'!A2434:A21918,A2434,'Truncated Transaction Data'!C2434:C21918)</f>
        <v>1</v>
      </c>
    </row>
    <row r="2435" spans="1:3" x14ac:dyDescent="0.35">
      <c r="A2435" s="6" t="str">
        <v>30662S</v>
      </c>
      <c r="B2435">
        <f>COUNTIF('Truncated Transaction Data'!A2435:A21919,A2435)</f>
        <v>1</v>
      </c>
      <c r="C2435" s="7">
        <f>SUMIF('Truncated Transaction Data'!A2435:A21919,A2435,'Truncated Transaction Data'!C2435:C21919)</f>
        <v>4</v>
      </c>
    </row>
    <row r="2436" spans="1:3" x14ac:dyDescent="0.35">
      <c r="A2436" s="6" t="str">
        <v>EHC0107350</v>
      </c>
      <c r="B2436">
        <f>COUNTIF('Truncated Transaction Data'!A2436:A21920,A2436)</f>
        <v>1</v>
      </c>
      <c r="C2436" s="7">
        <f>SUMIF('Truncated Transaction Data'!A2436:A21920,A2436,'Truncated Transaction Data'!C2436:C21920)</f>
        <v>50</v>
      </c>
    </row>
    <row r="2437" spans="1:3" x14ac:dyDescent="0.35">
      <c r="A2437" s="6" t="str">
        <v>5835S</v>
      </c>
      <c r="B2437">
        <f>COUNTIF('Truncated Transaction Data'!A2437:A21921,A2437)</f>
        <v>6</v>
      </c>
      <c r="C2437" s="7">
        <f>SUMIF('Truncated Transaction Data'!A2437:A21921,A2437,'Truncated Transaction Data'!C2437:C21921)</f>
        <v>32</v>
      </c>
    </row>
    <row r="2438" spans="1:3" x14ac:dyDescent="0.35">
      <c r="A2438" s="6" t="str">
        <v>71030S</v>
      </c>
      <c r="B2438">
        <f>COUNTIF('Truncated Transaction Data'!A2438:A21922,A2438)</f>
        <v>1</v>
      </c>
      <c r="C2438" s="7">
        <f>SUMIF('Truncated Transaction Data'!A2438:A21922,A2438,'Truncated Transaction Data'!C2438:C21922)</f>
        <v>4</v>
      </c>
    </row>
    <row r="2439" spans="1:3" x14ac:dyDescent="0.35">
      <c r="A2439" s="6" t="str">
        <v>E2767B</v>
      </c>
      <c r="B2439">
        <f>COUNTIF('Truncated Transaction Data'!A2439:A21923,A2439)</f>
        <v>6</v>
      </c>
      <c r="C2439" s="7">
        <f>SUMIF('Truncated Transaction Data'!A2439:A21923,A2439,'Truncated Transaction Data'!C2439:C21923)</f>
        <v>14</v>
      </c>
    </row>
    <row r="2440" spans="1:3" x14ac:dyDescent="0.35">
      <c r="A2440" s="6" t="str">
        <v>E896S</v>
      </c>
      <c r="B2440">
        <f>COUNTIF('Truncated Transaction Data'!A2440:A21924,A2440)</f>
        <v>2</v>
      </c>
      <c r="C2440" s="7">
        <f>SUMIF('Truncated Transaction Data'!A2440:A21924,A2440,'Truncated Transaction Data'!C2440:C21924)</f>
        <v>2</v>
      </c>
    </row>
    <row r="2441" spans="1:3" x14ac:dyDescent="0.35">
      <c r="A2441" s="6" t="str">
        <v>EM90</v>
      </c>
      <c r="B2441">
        <f>COUNTIF('Truncated Transaction Data'!A2441:A21925,A2441)</f>
        <v>2</v>
      </c>
      <c r="C2441" s="7">
        <f>SUMIF('Truncated Transaction Data'!A2441:A21925,A2441,'Truncated Transaction Data'!C2441:C21925)</f>
        <v>2</v>
      </c>
    </row>
    <row r="2442" spans="1:3" x14ac:dyDescent="0.35">
      <c r="A2442" s="6" t="str">
        <v>TC0387ZX</v>
      </c>
      <c r="B2442">
        <f>COUNTIF('Truncated Transaction Data'!A2442:A21926,A2442)</f>
        <v>2</v>
      </c>
      <c r="C2442" s="7">
        <f>SUMIF('Truncated Transaction Data'!A2442:A21926,A2442,'Truncated Transaction Data'!C2442:C21926)</f>
        <v>2</v>
      </c>
    </row>
    <row r="2443" spans="1:3" x14ac:dyDescent="0.35">
      <c r="A2443" s="6" t="str">
        <v>TC0387SK</v>
      </c>
      <c r="B2443">
        <f>COUNTIF('Truncated Transaction Data'!A2443:A21927,A2443)</f>
        <v>2</v>
      </c>
      <c r="C2443" s="7">
        <f>SUMIF('Truncated Transaction Data'!A2443:A21927,A2443,'Truncated Transaction Data'!C2443:C21927)</f>
        <v>2</v>
      </c>
    </row>
    <row r="2444" spans="1:3" x14ac:dyDescent="0.35">
      <c r="A2444" s="6" t="str">
        <v>PR157</v>
      </c>
      <c r="B2444">
        <f>COUNTIF('Truncated Transaction Data'!A2444:A21928,A2444)</f>
        <v>12</v>
      </c>
      <c r="C2444" s="7">
        <f>SUMIF('Truncated Transaction Data'!A2444:A21928,A2444,'Truncated Transaction Data'!C2444:C21928)</f>
        <v>1900</v>
      </c>
    </row>
    <row r="2445" spans="1:3" x14ac:dyDescent="0.35">
      <c r="A2445" s="6" t="str">
        <v>E870S</v>
      </c>
      <c r="B2445">
        <f>COUNTIF('Truncated Transaction Data'!A2445:A21929,A2445)</f>
        <v>5</v>
      </c>
      <c r="C2445" s="7">
        <f>SUMIF('Truncated Transaction Data'!A2445:A21929,A2445,'Truncated Transaction Data'!C2445:C21929)</f>
        <v>8</v>
      </c>
    </row>
    <row r="2446" spans="1:3" x14ac:dyDescent="0.35">
      <c r="A2446" s="6" t="str">
        <v>E868SWT</v>
      </c>
      <c r="B2446">
        <f>COUNTIF('Truncated Transaction Data'!A2446:A21930,A2446)</f>
        <v>3</v>
      </c>
      <c r="C2446" s="7">
        <f>SUMIF('Truncated Transaction Data'!A2446:A21930,A2446,'Truncated Transaction Data'!C2446:C21930)</f>
        <v>3</v>
      </c>
    </row>
    <row r="2447" spans="1:3" x14ac:dyDescent="0.35">
      <c r="A2447" s="6" t="str">
        <v>FPS108</v>
      </c>
      <c r="B2447">
        <f>COUNTIF('Truncated Transaction Data'!A2447:A21931,A2447)</f>
        <v>2</v>
      </c>
      <c r="C2447" s="7">
        <f>SUMIF('Truncated Transaction Data'!A2447:A21931,A2447,'Truncated Transaction Data'!C2447:C21931)</f>
        <v>11</v>
      </c>
    </row>
    <row r="2448" spans="1:3" x14ac:dyDescent="0.35">
      <c r="A2448" s="6" t="str">
        <v>000000006200</v>
      </c>
      <c r="B2448">
        <f>COUNTIF('Truncated Transaction Data'!A2448:A21932,A2448)</f>
        <v>4</v>
      </c>
      <c r="C2448" s="7">
        <f>SUMIF('Truncated Transaction Data'!A2448:A21932,A2448,'Truncated Transaction Data'!C2448:C21932)</f>
        <v>55</v>
      </c>
    </row>
    <row r="2449" spans="1:3" x14ac:dyDescent="0.35">
      <c r="A2449" s="6" t="str">
        <v>000000006435</v>
      </c>
      <c r="B2449">
        <f>COUNTIF('Truncated Transaction Data'!A2449:A21933,A2449)</f>
        <v>8</v>
      </c>
      <c r="C2449" s="7">
        <f>SUMIF('Truncated Transaction Data'!A2449:A21933,A2449,'Truncated Transaction Data'!C2449:C21933)</f>
        <v>67</v>
      </c>
    </row>
    <row r="2450" spans="1:3" x14ac:dyDescent="0.35">
      <c r="A2450" s="6" t="str">
        <v>000000005272</v>
      </c>
      <c r="B2450">
        <f>COUNTIF('Truncated Transaction Data'!A2450:A21934,A2450)</f>
        <v>2</v>
      </c>
      <c r="C2450" s="7">
        <f>SUMIF('Truncated Transaction Data'!A2450:A21934,A2450,'Truncated Transaction Data'!C2450:C21934)</f>
        <v>36</v>
      </c>
    </row>
    <row r="2451" spans="1:3" x14ac:dyDescent="0.35">
      <c r="A2451" s="6" t="str">
        <v>000000008090</v>
      </c>
      <c r="B2451">
        <f>COUNTIF('Truncated Transaction Data'!A2451:A21935,A2451)</f>
        <v>7</v>
      </c>
      <c r="C2451" s="7">
        <f>SUMIF('Truncated Transaction Data'!A2451:A21935,A2451,'Truncated Transaction Data'!C2451:C21935)</f>
        <v>47</v>
      </c>
    </row>
    <row r="2452" spans="1:3" x14ac:dyDescent="0.35">
      <c r="A2452" s="6" t="str">
        <v>000000008234</v>
      </c>
      <c r="B2452">
        <f>COUNTIF('Truncated Transaction Data'!A2452:A21936,A2452)</f>
        <v>9</v>
      </c>
      <c r="C2452" s="7">
        <f>SUMIF('Truncated Transaction Data'!A2452:A21936,A2452,'Truncated Transaction Data'!C2452:C21936)</f>
        <v>31</v>
      </c>
    </row>
    <row r="2453" spans="1:3" x14ac:dyDescent="0.35">
      <c r="A2453" s="6" t="str">
        <v>4K325</v>
      </c>
      <c r="B2453">
        <f>COUNTIF('Truncated Transaction Data'!A2453:A21937,A2453)</f>
        <v>3</v>
      </c>
      <c r="C2453" s="7">
        <f>SUMIF('Truncated Transaction Data'!A2453:A21937,A2453,'Truncated Transaction Data'!C2453:C21937)</f>
        <v>10</v>
      </c>
    </row>
    <row r="2454" spans="1:3" x14ac:dyDescent="0.35">
      <c r="A2454" s="6" t="str">
        <v>3K7042</v>
      </c>
      <c r="B2454">
        <f>COUNTIF('Truncated Transaction Data'!A2454:A21938,A2454)</f>
        <v>2</v>
      </c>
      <c r="C2454" s="7">
        <f>SUMIF('Truncated Transaction Data'!A2454:A21938,A2454,'Truncated Transaction Data'!C2454:C21938)</f>
        <v>16</v>
      </c>
    </row>
    <row r="2455" spans="1:3" x14ac:dyDescent="0.35">
      <c r="A2455" s="6" t="str">
        <v>3K6097</v>
      </c>
      <c r="B2455">
        <f>COUNTIF('Truncated Transaction Data'!A2455:A21939,A2455)</f>
        <v>1</v>
      </c>
      <c r="C2455" s="7">
        <f>SUMIF('Truncated Transaction Data'!A2455:A21939,A2455,'Truncated Transaction Data'!C2455:C21939)</f>
        <v>2</v>
      </c>
    </row>
    <row r="2456" spans="1:3" x14ac:dyDescent="0.35">
      <c r="A2456" s="6" t="str">
        <v>4K7059</v>
      </c>
      <c r="B2456">
        <f>COUNTIF('Truncated Transaction Data'!A2456:A21940,A2456)</f>
        <v>1</v>
      </c>
      <c r="C2456" s="7">
        <f>SUMIF('Truncated Transaction Data'!A2456:A21940,A2456,'Truncated Transaction Data'!C2456:C21940)</f>
        <v>2</v>
      </c>
    </row>
    <row r="2457" spans="1:3" x14ac:dyDescent="0.35">
      <c r="A2457" s="6" t="str">
        <v>000000008088</v>
      </c>
      <c r="B2457">
        <f>COUNTIF('Truncated Transaction Data'!A2457:A21941,A2457)</f>
        <v>4</v>
      </c>
      <c r="C2457" s="7">
        <f>SUMIF('Truncated Transaction Data'!A2457:A21941,A2457,'Truncated Transaction Data'!C2457:C21941)</f>
        <v>23</v>
      </c>
    </row>
    <row r="2458" spans="1:3" x14ac:dyDescent="0.35">
      <c r="A2458" s="6" t="str">
        <v>MC609</v>
      </c>
      <c r="B2458">
        <f>COUNTIF('Truncated Transaction Data'!A2458:A21942,A2458)</f>
        <v>2</v>
      </c>
      <c r="C2458" s="7">
        <f>SUMIF('Truncated Transaction Data'!A2458:A21942,A2458,'Truncated Transaction Data'!C2458:C21942)</f>
        <v>10</v>
      </c>
    </row>
    <row r="2459" spans="1:3" x14ac:dyDescent="0.35">
      <c r="A2459" s="6" t="str">
        <v>E1895S</v>
      </c>
      <c r="B2459">
        <f>COUNTIF('Truncated Transaction Data'!A2459:A21943,A2459)</f>
        <v>1</v>
      </c>
      <c r="C2459" s="7">
        <f>SUMIF('Truncated Transaction Data'!A2459:A21943,A2459,'Truncated Transaction Data'!C2459:C21943)</f>
        <v>4</v>
      </c>
    </row>
    <row r="2460" spans="1:3" x14ac:dyDescent="0.35">
      <c r="A2460" s="6" t="str">
        <v>PR581</v>
      </c>
      <c r="B2460">
        <f>COUNTIF('Truncated Transaction Data'!A2460:A21944,A2460)</f>
        <v>1</v>
      </c>
      <c r="C2460" s="7">
        <f>SUMIF('Truncated Transaction Data'!A2460:A21944,A2460,'Truncated Transaction Data'!C2460:C21944)</f>
        <v>300</v>
      </c>
    </row>
    <row r="2461" spans="1:3" x14ac:dyDescent="0.35">
      <c r="A2461" s="6" t="str">
        <v>EOS124116</v>
      </c>
      <c r="B2461">
        <f>COUNTIF('Truncated Transaction Data'!A2461:A21945,A2461)</f>
        <v>1</v>
      </c>
      <c r="C2461" s="7">
        <f>SUMIF('Truncated Transaction Data'!A2461:A21945,A2461,'Truncated Transaction Data'!C2461:C21945)</f>
        <v>64</v>
      </c>
    </row>
    <row r="2462" spans="1:3" x14ac:dyDescent="0.35">
      <c r="A2462" s="6" t="str">
        <v>52236S</v>
      </c>
      <c r="B2462">
        <f>COUNTIF('Truncated Transaction Data'!A2462:A21946,A2462)</f>
        <v>6</v>
      </c>
      <c r="C2462" s="7">
        <f>SUMIF('Truncated Transaction Data'!A2462:A21946,A2462,'Truncated Transaction Data'!C2462:C21946)</f>
        <v>132</v>
      </c>
    </row>
    <row r="2463" spans="1:3" x14ac:dyDescent="0.35">
      <c r="A2463" s="6" t="str">
        <v>58731S</v>
      </c>
      <c r="B2463">
        <f>COUNTIF('Truncated Transaction Data'!A2463:A21947,A2463)</f>
        <v>3</v>
      </c>
      <c r="C2463" s="7">
        <f>SUMIF('Truncated Transaction Data'!A2463:A21947,A2463,'Truncated Transaction Data'!C2463:C21947)</f>
        <v>104</v>
      </c>
    </row>
    <row r="2464" spans="1:3" x14ac:dyDescent="0.35">
      <c r="A2464" s="6" t="str">
        <v>70791S</v>
      </c>
      <c r="B2464">
        <f>COUNTIF('Truncated Transaction Data'!A2464:A21948,A2464)</f>
        <v>2</v>
      </c>
      <c r="C2464" s="7">
        <f>SUMIF('Truncated Transaction Data'!A2464:A21948,A2464,'Truncated Transaction Data'!C2464:C21948)</f>
        <v>24</v>
      </c>
    </row>
    <row r="2465" spans="1:3" x14ac:dyDescent="0.35">
      <c r="A2465" s="6" t="str">
        <v>53006S</v>
      </c>
      <c r="B2465">
        <f>COUNTIF('Truncated Transaction Data'!A2465:A21949,A2465)</f>
        <v>2</v>
      </c>
      <c r="C2465" s="7">
        <f>SUMIF('Truncated Transaction Data'!A2465:A21949,A2465,'Truncated Transaction Data'!C2465:C21949)</f>
        <v>72</v>
      </c>
    </row>
    <row r="2466" spans="1:3" x14ac:dyDescent="0.35">
      <c r="A2466" s="6" t="str">
        <v>35142S</v>
      </c>
      <c r="B2466">
        <f>COUNTIF('Truncated Transaction Data'!A2466:A21950,A2466)</f>
        <v>2</v>
      </c>
      <c r="C2466" s="7">
        <f>SUMIF('Truncated Transaction Data'!A2466:A21950,A2466,'Truncated Transaction Data'!C2466:C21950)</f>
        <v>12</v>
      </c>
    </row>
    <row r="2467" spans="1:3" x14ac:dyDescent="0.35">
      <c r="A2467" s="6" t="str">
        <v>01899EA2</v>
      </c>
      <c r="B2467">
        <f>COUNTIF('Truncated Transaction Data'!A2467:A21951,A2467)</f>
        <v>2</v>
      </c>
      <c r="C2467" s="7">
        <f>SUMIF('Truncated Transaction Data'!A2467:A21951,A2467,'Truncated Transaction Data'!C2467:C21951)</f>
        <v>42</v>
      </c>
    </row>
    <row r="2468" spans="1:3" x14ac:dyDescent="0.35">
      <c r="A2468" s="6" t="str">
        <v>01659SEA2</v>
      </c>
      <c r="B2468">
        <f>COUNTIF('Truncated Transaction Data'!A2468:A21952,A2468)</f>
        <v>1</v>
      </c>
      <c r="C2468" s="7">
        <f>SUMIF('Truncated Transaction Data'!A2468:A21952,A2468,'Truncated Transaction Data'!C2468:C21952)</f>
        <v>6</v>
      </c>
    </row>
    <row r="2469" spans="1:3" x14ac:dyDescent="0.35">
      <c r="A2469" s="6" t="str">
        <v>02262EA2</v>
      </c>
      <c r="B2469">
        <f>COUNTIF('Truncated Transaction Data'!A2469:A21953,A2469)</f>
        <v>2</v>
      </c>
      <c r="C2469" s="7">
        <f>SUMIF('Truncated Transaction Data'!A2469:A21953,A2469,'Truncated Transaction Data'!C2469:C21953)</f>
        <v>48</v>
      </c>
    </row>
    <row r="2470" spans="1:3" x14ac:dyDescent="0.35">
      <c r="A2470" s="6" t="str">
        <v>01663EA2</v>
      </c>
      <c r="B2470">
        <f>COUNTIF('Truncated Transaction Data'!A2470:A21954,A2470)</f>
        <v>9</v>
      </c>
      <c r="C2470" s="7">
        <f>SUMIF('Truncated Transaction Data'!A2470:A21954,A2470,'Truncated Transaction Data'!C2470:C21954)</f>
        <v>108</v>
      </c>
    </row>
    <row r="2471" spans="1:3" x14ac:dyDescent="0.35">
      <c r="A2471" s="6" t="str">
        <v>EOS137416</v>
      </c>
      <c r="B2471">
        <f>COUNTIF('Truncated Transaction Data'!A2471:A21955,A2471)</f>
        <v>1</v>
      </c>
      <c r="C2471" s="7">
        <f>SUMIF('Truncated Transaction Data'!A2471:A21955,A2471,'Truncated Transaction Data'!C2471:C21955)</f>
        <v>96</v>
      </c>
    </row>
    <row r="2472" spans="1:3" x14ac:dyDescent="0.35">
      <c r="A2472" s="6" t="str">
        <v>31843S</v>
      </c>
      <c r="B2472">
        <f>COUNTIF('Truncated Transaction Data'!A2472:A21956,A2472)</f>
        <v>1</v>
      </c>
      <c r="C2472" s="7">
        <f>SUMIF('Truncated Transaction Data'!A2472:A21956,A2472,'Truncated Transaction Data'!C2472:C21956)</f>
        <v>16</v>
      </c>
    </row>
    <row r="2473" spans="1:3" x14ac:dyDescent="0.35">
      <c r="A2473" s="6" t="str">
        <v>RK840NS</v>
      </c>
      <c r="B2473">
        <f>COUNTIF('Truncated Transaction Data'!A2473:A21957,A2473)</f>
        <v>6</v>
      </c>
      <c r="C2473" s="7">
        <f>SUMIF('Truncated Transaction Data'!A2473:A21957,A2473,'Truncated Transaction Data'!C2473:C21957)</f>
        <v>28</v>
      </c>
    </row>
    <row r="2474" spans="1:3" x14ac:dyDescent="0.35">
      <c r="A2474" s="6" t="str">
        <v>53032S</v>
      </c>
      <c r="B2474">
        <f>COUNTIF('Truncated Transaction Data'!A2474:A21958,A2474)</f>
        <v>3</v>
      </c>
      <c r="C2474" s="7">
        <f>SUMIF('Truncated Transaction Data'!A2474:A21958,A2474,'Truncated Transaction Data'!C2474:C21958)</f>
        <v>40</v>
      </c>
    </row>
    <row r="2475" spans="1:3" x14ac:dyDescent="0.35">
      <c r="A2475" s="6" t="str">
        <v>HL2012SWT</v>
      </c>
      <c r="B2475">
        <f>COUNTIF('Truncated Transaction Data'!A2475:A21959,A2475)</f>
        <v>3</v>
      </c>
      <c r="C2475" s="7">
        <f>SUMIF('Truncated Transaction Data'!A2475:A21959,A2475,'Truncated Transaction Data'!C2475:C21959)</f>
        <v>120</v>
      </c>
    </row>
    <row r="2476" spans="1:3" x14ac:dyDescent="0.35">
      <c r="A2476" s="6" t="str">
        <v>HL2280SWT</v>
      </c>
      <c r="B2476">
        <f>COUNTIF('Truncated Transaction Data'!A2476:A21960,A2476)</f>
        <v>2</v>
      </c>
      <c r="C2476" s="7">
        <f>SUMIF('Truncated Transaction Data'!A2476:A21960,A2476,'Truncated Transaction Data'!C2476:C21960)</f>
        <v>144</v>
      </c>
    </row>
    <row r="2477" spans="1:3" x14ac:dyDescent="0.35">
      <c r="A2477" s="6" t="str">
        <v>57076S</v>
      </c>
      <c r="B2477">
        <f>COUNTIF('Truncated Transaction Data'!A2477:A21961,A2477)</f>
        <v>4</v>
      </c>
      <c r="C2477" s="7">
        <f>SUMIF('Truncated Transaction Data'!A2477:A21961,A2477,'Truncated Transaction Data'!C2477:C21961)</f>
        <v>60</v>
      </c>
    </row>
    <row r="2478" spans="1:3" x14ac:dyDescent="0.35">
      <c r="A2478" s="6" t="str">
        <v>58555S</v>
      </c>
      <c r="B2478">
        <f>COUNTIF('Truncated Transaction Data'!A2478:A21962,A2478)</f>
        <v>2</v>
      </c>
      <c r="C2478" s="7">
        <f>SUMIF('Truncated Transaction Data'!A2478:A21962,A2478,'Truncated Transaction Data'!C2478:C21962)</f>
        <v>64</v>
      </c>
    </row>
    <row r="2479" spans="1:3" x14ac:dyDescent="0.35">
      <c r="A2479" s="6" t="str">
        <v>53047S</v>
      </c>
      <c r="B2479">
        <f>COUNTIF('Truncated Transaction Data'!A2479:A21963,A2479)</f>
        <v>9</v>
      </c>
      <c r="C2479" s="7">
        <f>SUMIF('Truncated Transaction Data'!A2479:A21963,A2479,'Truncated Transaction Data'!C2479:C21963)</f>
        <v>212</v>
      </c>
    </row>
    <row r="2480" spans="1:3" x14ac:dyDescent="0.35">
      <c r="A2480" s="6" t="str">
        <v>EHC244450</v>
      </c>
      <c r="B2480">
        <f>COUNTIF('Truncated Transaction Data'!A2480:A21964,A2480)</f>
        <v>1</v>
      </c>
      <c r="C2480" s="7">
        <f>SUMIF('Truncated Transaction Data'!A2480:A21964,A2480,'Truncated Transaction Data'!C2480:C21964)</f>
        <v>100</v>
      </c>
    </row>
    <row r="2481" spans="1:3" x14ac:dyDescent="0.35">
      <c r="A2481" s="6" t="str">
        <v>R9100WT</v>
      </c>
      <c r="B2481">
        <f>COUNTIF('Truncated Transaction Data'!A2481:A21965,A2481)</f>
        <v>5</v>
      </c>
      <c r="C2481" s="7">
        <f>SUMIF('Truncated Transaction Data'!A2481:A21965,A2481,'Truncated Transaction Data'!C2481:C21965)</f>
        <v>78</v>
      </c>
    </row>
    <row r="2482" spans="1:3" x14ac:dyDescent="0.35">
      <c r="A2482" s="6" t="str">
        <v>E867SWT</v>
      </c>
      <c r="B2482">
        <f>COUNTIF('Truncated Transaction Data'!A2482:A21966,A2482)</f>
        <v>3</v>
      </c>
      <c r="C2482" s="7">
        <f>SUMIF('Truncated Transaction Data'!A2482:A21966,A2482,'Truncated Transaction Data'!C2482:C21966)</f>
        <v>3</v>
      </c>
    </row>
    <row r="2483" spans="1:3" x14ac:dyDescent="0.35">
      <c r="A2483" s="6" t="str">
        <v>HL2254S</v>
      </c>
      <c r="B2483">
        <f>COUNTIF('Truncated Transaction Data'!A2483:A21967,A2483)</f>
        <v>5</v>
      </c>
      <c r="C2483" s="7">
        <f>SUMIF('Truncated Transaction Data'!A2483:A21967,A2483,'Truncated Transaction Data'!C2483:C21967)</f>
        <v>96</v>
      </c>
    </row>
    <row r="2484" spans="1:3" x14ac:dyDescent="0.35">
      <c r="A2484" s="6" t="str">
        <v>HL7008S</v>
      </c>
      <c r="B2484">
        <f>COUNTIF('Truncated Transaction Data'!A2484:A21968,A2484)</f>
        <v>2</v>
      </c>
      <c r="C2484" s="7">
        <f>SUMIF('Truncated Transaction Data'!A2484:A21968,A2484,'Truncated Transaction Data'!C2484:C21968)</f>
        <v>96</v>
      </c>
    </row>
    <row r="2485" spans="1:3" x14ac:dyDescent="0.35">
      <c r="A2485" s="6" t="str">
        <v>E2199</v>
      </c>
      <c r="B2485">
        <f>COUNTIF('Truncated Transaction Data'!A2485:A21969,A2485)</f>
        <v>4</v>
      </c>
      <c r="C2485" s="7">
        <f>SUMIF('Truncated Transaction Data'!A2485:A21969,A2485,'Truncated Transaction Data'!C2485:C21969)</f>
        <v>72</v>
      </c>
    </row>
    <row r="2486" spans="1:3" x14ac:dyDescent="0.35">
      <c r="A2486" s="6" t="str">
        <v>57618S</v>
      </c>
      <c r="B2486">
        <f>COUNTIF('Truncated Transaction Data'!A2486:A21970,A2486)</f>
        <v>4</v>
      </c>
      <c r="C2486" s="7">
        <f>SUMIF('Truncated Transaction Data'!A2486:A21970,A2486,'Truncated Transaction Data'!C2486:C21970)</f>
        <v>72</v>
      </c>
    </row>
    <row r="2487" spans="1:3" x14ac:dyDescent="0.35">
      <c r="A2487" s="6" t="str">
        <v>57575S</v>
      </c>
      <c r="B2487">
        <f>COUNTIF('Truncated Transaction Data'!A2487:A21971,A2487)</f>
        <v>3</v>
      </c>
      <c r="C2487" s="7">
        <f>SUMIF('Truncated Transaction Data'!A2487:A21971,A2487,'Truncated Transaction Data'!C2487:C21971)</f>
        <v>48</v>
      </c>
    </row>
    <row r="2488" spans="1:3" x14ac:dyDescent="0.35">
      <c r="A2488" s="6" t="str">
        <v>54428S</v>
      </c>
      <c r="B2488">
        <f>COUNTIF('Truncated Transaction Data'!A2488:A21972,A2488)</f>
        <v>4</v>
      </c>
      <c r="C2488" s="7">
        <f>SUMIF('Truncated Transaction Data'!A2488:A21972,A2488,'Truncated Transaction Data'!C2488:C21972)</f>
        <v>64</v>
      </c>
    </row>
    <row r="2489" spans="1:3" x14ac:dyDescent="0.35">
      <c r="A2489" s="6" t="str">
        <v>58556S</v>
      </c>
      <c r="B2489">
        <f>COUNTIF('Truncated Transaction Data'!A2489:A21973,A2489)</f>
        <v>7</v>
      </c>
      <c r="C2489" s="7">
        <f>SUMIF('Truncated Transaction Data'!A2489:A21973,A2489,'Truncated Transaction Data'!C2489:C21973)</f>
        <v>304</v>
      </c>
    </row>
    <row r="2490" spans="1:3" x14ac:dyDescent="0.35">
      <c r="A2490" s="6" t="str">
        <v>R9120</v>
      </c>
      <c r="B2490">
        <f>COUNTIF('Truncated Transaction Data'!A2490:A21974,A2490)</f>
        <v>4</v>
      </c>
      <c r="C2490" s="7">
        <f>SUMIF('Truncated Transaction Data'!A2490:A21974,A2490,'Truncated Transaction Data'!C2490:C21974)</f>
        <v>132</v>
      </c>
    </row>
    <row r="2491" spans="1:3" x14ac:dyDescent="0.35">
      <c r="A2491" s="6" t="str">
        <v>R901</v>
      </c>
      <c r="B2491">
        <f>COUNTIF('Truncated Transaction Data'!A2491:A21975,A2491)</f>
        <v>3</v>
      </c>
      <c r="C2491" s="7">
        <f>SUMIF('Truncated Transaction Data'!A2491:A21975,A2491,'Truncated Transaction Data'!C2491:C21975)</f>
        <v>17</v>
      </c>
    </row>
    <row r="2492" spans="1:3" x14ac:dyDescent="0.35">
      <c r="A2492" s="6" t="str">
        <v>RV816XS</v>
      </c>
      <c r="B2492">
        <f>COUNTIF('Truncated Transaction Data'!A2492:A21976,A2492)</f>
        <v>5</v>
      </c>
      <c r="C2492" s="7">
        <f>SUMIF('Truncated Transaction Data'!A2492:A21976,A2492,'Truncated Transaction Data'!C2492:C21976)</f>
        <v>84</v>
      </c>
    </row>
    <row r="2493" spans="1:3" x14ac:dyDescent="0.35">
      <c r="A2493" s="6" t="str">
        <v>TC3097</v>
      </c>
      <c r="B2493">
        <f>COUNTIF('Truncated Transaction Data'!A2493:A21977,A2493)</f>
        <v>1</v>
      </c>
      <c r="C2493" s="7">
        <f>SUMIF('Truncated Transaction Data'!A2493:A21977,A2493,'Truncated Transaction Data'!C2493:C21977)</f>
        <v>1</v>
      </c>
    </row>
    <row r="2494" spans="1:3" x14ac:dyDescent="0.35">
      <c r="A2494" s="6" t="str">
        <v>TC3010</v>
      </c>
      <c r="B2494">
        <f>COUNTIF('Truncated Transaction Data'!A2494:A21978,A2494)</f>
        <v>3</v>
      </c>
      <c r="C2494" s="7">
        <f>SUMIF('Truncated Transaction Data'!A2494:A21978,A2494,'Truncated Transaction Data'!C2494:C21978)</f>
        <v>3</v>
      </c>
    </row>
    <row r="2495" spans="1:3" x14ac:dyDescent="0.35">
      <c r="A2495" s="6" t="str">
        <v>84AS1</v>
      </c>
      <c r="B2495">
        <f>COUNTIF('Truncated Transaction Data'!A2495:A21979,A2495)</f>
        <v>1</v>
      </c>
      <c r="C2495" s="7">
        <f>SUMIF('Truncated Transaction Data'!A2495:A21979,A2495,'Truncated Transaction Data'!C2495:C21979)</f>
        <v>1</v>
      </c>
    </row>
    <row r="2496" spans="1:3" x14ac:dyDescent="0.35">
      <c r="A2496" s="6" t="str">
        <v>EM63</v>
      </c>
      <c r="B2496">
        <f>COUNTIF('Truncated Transaction Data'!A2496:A21980,A2496)</f>
        <v>4</v>
      </c>
      <c r="C2496" s="7">
        <f>SUMIF('Truncated Transaction Data'!A2496:A21980,A2496,'Truncated Transaction Data'!C2496:C21980)</f>
        <v>4</v>
      </c>
    </row>
    <row r="2497" spans="1:3" x14ac:dyDescent="0.35">
      <c r="A2497" s="6" t="str">
        <v>EM55I</v>
      </c>
      <c r="B2497">
        <f>COUNTIF('Truncated Transaction Data'!A2497:A21981,A2497)</f>
        <v>1</v>
      </c>
      <c r="C2497" s="7">
        <f>SUMIF('Truncated Transaction Data'!A2497:A21981,A2497,'Truncated Transaction Data'!C2497:C21981)</f>
        <v>2</v>
      </c>
    </row>
    <row r="2498" spans="1:3" x14ac:dyDescent="0.35">
      <c r="A2498" s="6" t="str">
        <v>PR750S</v>
      </c>
      <c r="B2498">
        <f>COUNTIF('Truncated Transaction Data'!A2498:A21982,A2498)</f>
        <v>1</v>
      </c>
      <c r="C2498" s="7">
        <f>SUMIF('Truncated Transaction Data'!A2498:A21982,A2498,'Truncated Transaction Data'!C2498:C21982)</f>
        <v>32</v>
      </c>
    </row>
    <row r="2499" spans="1:3" x14ac:dyDescent="0.35">
      <c r="A2499" s="6" t="str">
        <v>I1820</v>
      </c>
      <c r="B2499">
        <f>COUNTIF('Truncated Transaction Data'!A2499:A21983,A2499)</f>
        <v>2</v>
      </c>
      <c r="C2499" s="7">
        <f>SUMIF('Truncated Transaction Data'!A2499:A21983,A2499,'Truncated Transaction Data'!C2499:C21983)</f>
        <v>40</v>
      </c>
    </row>
    <row r="2500" spans="1:3" x14ac:dyDescent="0.35">
      <c r="A2500" s="6" t="str">
        <v>E1763</v>
      </c>
      <c r="B2500">
        <f>COUNTIF('Truncated Transaction Data'!A2500:A21984,A2500)</f>
        <v>1</v>
      </c>
      <c r="C2500" s="7">
        <f>SUMIF('Truncated Transaction Data'!A2500:A21984,A2500,'Truncated Transaction Data'!C2500:C21984)</f>
        <v>16</v>
      </c>
    </row>
    <row r="2501" spans="1:3" x14ac:dyDescent="0.35">
      <c r="A2501" s="6" t="str">
        <v>E1651</v>
      </c>
      <c r="B2501">
        <f>COUNTIF('Truncated Transaction Data'!A2501:A21985,A2501)</f>
        <v>1</v>
      </c>
      <c r="C2501" s="7">
        <f>SUMIF('Truncated Transaction Data'!A2501:A21985,A2501,'Truncated Transaction Data'!C2501:C21985)</f>
        <v>16</v>
      </c>
    </row>
    <row r="2502" spans="1:3" x14ac:dyDescent="0.35">
      <c r="A2502" s="6" t="str">
        <v>RV1126S</v>
      </c>
      <c r="B2502">
        <f>COUNTIF('Truncated Transaction Data'!A2502:A21986,A2502)</f>
        <v>3</v>
      </c>
      <c r="C2502" s="7">
        <f>SUMIF('Truncated Transaction Data'!A2502:A21986,A2502,'Truncated Transaction Data'!C2502:C21986)</f>
        <v>36</v>
      </c>
    </row>
    <row r="2503" spans="1:3" x14ac:dyDescent="0.35">
      <c r="A2503" s="6" t="str">
        <v>I1670</v>
      </c>
      <c r="B2503">
        <f>COUNTIF('Truncated Transaction Data'!A2503:A21987,A2503)</f>
        <v>2</v>
      </c>
      <c r="C2503" s="7">
        <f>SUMIF('Truncated Transaction Data'!A2503:A21987,A2503,'Truncated Transaction Data'!C2503:C21987)</f>
        <v>16</v>
      </c>
    </row>
    <row r="2504" spans="1:3" x14ac:dyDescent="0.35">
      <c r="A2504" s="6" t="str">
        <v>EHC279950</v>
      </c>
      <c r="B2504">
        <f>COUNTIF('Truncated Transaction Data'!A2504:A21988,A2504)</f>
        <v>3</v>
      </c>
      <c r="C2504" s="7">
        <f>SUMIF('Truncated Transaction Data'!A2504:A21988,A2504,'Truncated Transaction Data'!C2504:C21988)</f>
        <v>150</v>
      </c>
    </row>
    <row r="2505" spans="1:3" x14ac:dyDescent="0.35">
      <c r="A2505" s="6" t="str">
        <v>RV1167</v>
      </c>
      <c r="B2505">
        <f>COUNTIF('Truncated Transaction Data'!A2505:A21989,A2505)</f>
        <v>1</v>
      </c>
      <c r="C2505" s="7">
        <f>SUMIF('Truncated Transaction Data'!A2505:A21989,A2505,'Truncated Transaction Data'!C2505:C21989)</f>
        <v>100</v>
      </c>
    </row>
    <row r="2506" spans="1:3" x14ac:dyDescent="0.35">
      <c r="A2506" s="6" t="str">
        <v>E1748S</v>
      </c>
      <c r="B2506">
        <f>COUNTIF('Truncated Transaction Data'!A2506:A21990,A2506)</f>
        <v>7</v>
      </c>
      <c r="C2506" s="7">
        <f>SUMIF('Truncated Transaction Data'!A2506:A21990,A2506,'Truncated Transaction Data'!C2506:C21990)</f>
        <v>26</v>
      </c>
    </row>
    <row r="2507" spans="1:3" x14ac:dyDescent="0.35">
      <c r="A2507" s="6" t="str">
        <v>PLC82100</v>
      </c>
      <c r="B2507">
        <f>COUNTIF('Truncated Transaction Data'!A2507:A21991,A2507)</f>
        <v>8</v>
      </c>
      <c r="C2507" s="7">
        <f>SUMIF('Truncated Transaction Data'!A2507:A21991,A2507,'Truncated Transaction Data'!C2507:C21991)</f>
        <v>1000</v>
      </c>
    </row>
    <row r="2508" spans="1:3" x14ac:dyDescent="0.35">
      <c r="A2508" s="6" t="str">
        <v>PLS15010</v>
      </c>
      <c r="B2508">
        <f>COUNTIF('Truncated Transaction Data'!A2508:A21992,A2508)</f>
        <v>4</v>
      </c>
      <c r="C2508" s="7">
        <f>SUMIF('Truncated Transaction Data'!A2508:A21992,A2508,'Truncated Transaction Data'!C2508:C21992)</f>
        <v>40</v>
      </c>
    </row>
    <row r="2509" spans="1:3" x14ac:dyDescent="0.35">
      <c r="A2509" s="6" t="str">
        <v>PLS110100</v>
      </c>
      <c r="B2509">
        <f>COUNTIF('Truncated Transaction Data'!A2509:A21993,A2509)</f>
        <v>1</v>
      </c>
      <c r="C2509" s="7">
        <f>SUMIF('Truncated Transaction Data'!A2509:A21993,A2509,'Truncated Transaction Data'!C2509:C21993)</f>
        <v>100</v>
      </c>
    </row>
    <row r="2510" spans="1:3" x14ac:dyDescent="0.35">
      <c r="A2510" s="6" t="str">
        <v>000000006330</v>
      </c>
      <c r="B2510">
        <f>COUNTIF('Truncated Transaction Data'!A2510:A21994,A2510)</f>
        <v>7</v>
      </c>
      <c r="C2510" s="7">
        <f>SUMIF('Truncated Transaction Data'!A2510:A21994,A2510,'Truncated Transaction Data'!C2510:C21994)</f>
        <v>59</v>
      </c>
    </row>
    <row r="2511" spans="1:3" x14ac:dyDescent="0.35">
      <c r="A2511" s="6" t="str">
        <v>PR13780</v>
      </c>
      <c r="B2511">
        <f>COUNTIF('Truncated Transaction Data'!A2511:A21995,A2511)</f>
        <v>1</v>
      </c>
      <c r="C2511" s="7">
        <f>SUMIF('Truncated Transaction Data'!A2511:A21995,A2511,'Truncated Transaction Data'!C2511:C21995)</f>
        <v>200</v>
      </c>
    </row>
    <row r="2512" spans="1:3" x14ac:dyDescent="0.35">
      <c r="A2512" s="6" t="str">
        <v>TC374WT</v>
      </c>
      <c r="B2512">
        <f>COUNTIF('Truncated Transaction Data'!A2512:A21996,A2512)</f>
        <v>2</v>
      </c>
      <c r="C2512" s="7">
        <f>SUMIF('Truncated Transaction Data'!A2512:A21996,A2512,'Truncated Transaction Data'!C2512:C21996)</f>
        <v>14</v>
      </c>
    </row>
    <row r="2513" spans="1:3" x14ac:dyDescent="0.35">
      <c r="A2513" s="6" t="str">
        <v>TC385WT</v>
      </c>
      <c r="B2513">
        <f>COUNTIF('Truncated Transaction Data'!A2513:A21997,A2513)</f>
        <v>1</v>
      </c>
      <c r="C2513" s="7">
        <f>SUMIF('Truncated Transaction Data'!A2513:A21997,A2513,'Truncated Transaction Data'!C2513:C21997)</f>
        <v>10</v>
      </c>
    </row>
    <row r="2514" spans="1:3" x14ac:dyDescent="0.35">
      <c r="A2514" s="6" t="str">
        <v>TC505WT</v>
      </c>
      <c r="B2514">
        <f>COUNTIF('Truncated Transaction Data'!A2514:A21998,A2514)</f>
        <v>1</v>
      </c>
      <c r="C2514" s="7">
        <f>SUMIF('Truncated Transaction Data'!A2514:A21998,A2514,'Truncated Transaction Data'!C2514:C21998)</f>
        <v>10</v>
      </c>
    </row>
    <row r="2515" spans="1:3" x14ac:dyDescent="0.35">
      <c r="A2515" s="6">
        <v>1265811</v>
      </c>
      <c r="B2515">
        <f>COUNTIF('Truncated Transaction Data'!A2515:A21999,A2515)</f>
        <v>1</v>
      </c>
      <c r="C2515" s="7">
        <f>SUMIF('Truncated Transaction Data'!A2515:A21999,A2515,'Truncated Transaction Data'!C2515:C21999)</f>
        <v>1</v>
      </c>
    </row>
    <row r="2516" spans="1:3" x14ac:dyDescent="0.35">
      <c r="A2516" s="6" t="str">
        <v>I2146</v>
      </c>
      <c r="B2516">
        <f>COUNTIF('Truncated Transaction Data'!A2516:A22000,A2516)</f>
        <v>2</v>
      </c>
      <c r="C2516" s="7">
        <f>SUMIF('Truncated Transaction Data'!A2516:A22000,A2516,'Truncated Transaction Data'!C2516:C22000)</f>
        <v>24</v>
      </c>
    </row>
    <row r="2517" spans="1:3" x14ac:dyDescent="0.35">
      <c r="A2517" s="6" t="str">
        <v>E1669</v>
      </c>
      <c r="B2517">
        <f>COUNTIF('Truncated Transaction Data'!A2517:A22001,A2517)</f>
        <v>4</v>
      </c>
      <c r="C2517" s="7">
        <f>SUMIF('Truncated Transaction Data'!A2517:A22001,A2517,'Truncated Transaction Data'!C2517:C22001)</f>
        <v>64</v>
      </c>
    </row>
    <row r="2518" spans="1:3" x14ac:dyDescent="0.35">
      <c r="A2518" s="6" t="str">
        <v>EM62HV</v>
      </c>
      <c r="B2518">
        <f>COUNTIF('Truncated Transaction Data'!A2518:A22002,A2518)</f>
        <v>3</v>
      </c>
      <c r="C2518" s="7">
        <f>SUMIF('Truncated Transaction Data'!A2518:A22002,A2518,'Truncated Transaction Data'!C2518:C22002)</f>
        <v>4</v>
      </c>
    </row>
    <row r="2519" spans="1:3" x14ac:dyDescent="0.35">
      <c r="A2519" s="6" t="str">
        <v>E2689+3</v>
      </c>
      <c r="B2519">
        <f>COUNTIF('Truncated Transaction Data'!A2519:A22003,A2519)</f>
        <v>2</v>
      </c>
      <c r="C2519" s="7">
        <f>SUMIF('Truncated Transaction Data'!A2519:A22003,A2519,'Truncated Transaction Data'!C2519:C22003)</f>
        <v>32</v>
      </c>
    </row>
    <row r="2520" spans="1:3" x14ac:dyDescent="0.35">
      <c r="A2520" s="6" t="str">
        <v>TC361WT</v>
      </c>
      <c r="B2520">
        <f>COUNTIF('Truncated Transaction Data'!A2520:A22004,A2520)</f>
        <v>1</v>
      </c>
      <c r="C2520" s="7">
        <f>SUMIF('Truncated Transaction Data'!A2520:A22004,A2520,'Truncated Transaction Data'!C2520:C22004)</f>
        <v>20</v>
      </c>
    </row>
    <row r="2521" spans="1:3" x14ac:dyDescent="0.35">
      <c r="A2521" s="6" t="str">
        <v>E1821+15</v>
      </c>
      <c r="B2521">
        <f>COUNTIF('Truncated Transaction Data'!A2521:A22005,A2521)</f>
        <v>1</v>
      </c>
      <c r="C2521" s="7">
        <f>SUMIF('Truncated Transaction Data'!A2521:A22005,A2521,'Truncated Transaction Data'!C2521:C22005)</f>
        <v>24</v>
      </c>
    </row>
    <row r="2522" spans="1:3" x14ac:dyDescent="0.35">
      <c r="A2522" s="6" t="str">
        <v>TC370WT</v>
      </c>
      <c r="B2522">
        <f>COUNTIF('Truncated Transaction Data'!A2522:A22006,A2522)</f>
        <v>5</v>
      </c>
      <c r="C2522" s="7">
        <f>SUMIF('Truncated Transaction Data'!A2522:A22006,A2522,'Truncated Transaction Data'!C2522:C22006)</f>
        <v>88</v>
      </c>
    </row>
    <row r="2523" spans="1:3" x14ac:dyDescent="0.35">
      <c r="A2523" s="6" t="str">
        <v>TC495WT</v>
      </c>
      <c r="B2523">
        <f>COUNTIF('Truncated Transaction Data'!A2523:A22007,A2523)</f>
        <v>1</v>
      </c>
      <c r="C2523" s="7">
        <f>SUMIF('Truncated Transaction Data'!A2523:A22007,A2523,'Truncated Transaction Data'!C2523:C22007)</f>
        <v>20</v>
      </c>
    </row>
    <row r="2524" spans="1:3" x14ac:dyDescent="0.35">
      <c r="A2524" s="6" t="str">
        <v>E577SWT</v>
      </c>
      <c r="B2524">
        <f>COUNTIF('Truncated Transaction Data'!A2524:A22008,A2524)</f>
        <v>2</v>
      </c>
      <c r="C2524" s="7">
        <f>SUMIF('Truncated Transaction Data'!A2524:A22008,A2524,'Truncated Transaction Data'!C2524:C22008)</f>
        <v>3</v>
      </c>
    </row>
    <row r="2525" spans="1:3" x14ac:dyDescent="0.35">
      <c r="A2525" s="6" t="str">
        <v>HL1969SWT</v>
      </c>
      <c r="B2525">
        <f>COUNTIF('Truncated Transaction Data'!A2525:A22009,A2525)</f>
        <v>1</v>
      </c>
      <c r="C2525" s="7">
        <f>SUMIF('Truncated Transaction Data'!A2525:A22009,A2525,'Truncated Transaction Data'!C2525:C22009)</f>
        <v>16</v>
      </c>
    </row>
    <row r="2526" spans="1:3" x14ac:dyDescent="0.35">
      <c r="A2526" s="6" t="str">
        <v>EM54FS</v>
      </c>
      <c r="B2526">
        <f>COUNTIF('Truncated Transaction Data'!A2526:A22010,A2526)</f>
        <v>1</v>
      </c>
      <c r="C2526" s="7">
        <f>SUMIF('Truncated Transaction Data'!A2526:A22010,A2526,'Truncated Transaction Data'!C2526:C22010)</f>
        <v>2</v>
      </c>
    </row>
    <row r="2527" spans="1:3" x14ac:dyDescent="0.35">
      <c r="A2527" s="6" t="str">
        <v>E780SWT</v>
      </c>
      <c r="B2527">
        <f>COUNTIF('Truncated Transaction Data'!A2527:A22011,A2527)</f>
        <v>1</v>
      </c>
      <c r="C2527" s="7">
        <f>SUMIF('Truncated Transaction Data'!A2527:A22011,A2527,'Truncated Transaction Data'!C2527:C22011)</f>
        <v>2</v>
      </c>
    </row>
    <row r="2528" spans="1:3" x14ac:dyDescent="0.35">
      <c r="A2528" s="6" t="str">
        <v>R9097WT</v>
      </c>
      <c r="B2528">
        <f>COUNTIF('Truncated Transaction Data'!A2528:A22012,A2528)</f>
        <v>4</v>
      </c>
      <c r="C2528" s="7">
        <f>SUMIF('Truncated Transaction Data'!A2528:A22012,A2528,'Truncated Transaction Data'!C2528:C22012)</f>
        <v>184</v>
      </c>
    </row>
    <row r="2529" spans="1:3" x14ac:dyDescent="0.35">
      <c r="A2529" s="6" t="str">
        <v>1K80026</v>
      </c>
      <c r="B2529">
        <f>COUNTIF('Truncated Transaction Data'!A2529:A22013,A2529)</f>
        <v>1</v>
      </c>
      <c r="C2529" s="7">
        <f>SUMIF('Truncated Transaction Data'!A2529:A22013,A2529,'Truncated Transaction Data'!C2529:C22013)</f>
        <v>5</v>
      </c>
    </row>
    <row r="2530" spans="1:3" x14ac:dyDescent="0.35">
      <c r="A2530" s="6" t="str">
        <v>E750SWT</v>
      </c>
      <c r="B2530">
        <f>COUNTIF('Truncated Transaction Data'!A2530:A22014,A2530)</f>
        <v>1</v>
      </c>
      <c r="C2530" s="7">
        <f>SUMIF('Truncated Transaction Data'!A2530:A22014,A2530,'Truncated Transaction Data'!C2530:C22014)</f>
        <v>1</v>
      </c>
    </row>
    <row r="2531" spans="1:3" x14ac:dyDescent="0.35">
      <c r="A2531" s="6" t="str">
        <v>E1896S</v>
      </c>
      <c r="B2531">
        <f>COUNTIF('Truncated Transaction Data'!A2531:A22015,A2531)</f>
        <v>1</v>
      </c>
      <c r="C2531" s="7">
        <f>SUMIF('Truncated Transaction Data'!A2531:A22015,A2531,'Truncated Transaction Data'!C2531:C22015)</f>
        <v>6</v>
      </c>
    </row>
    <row r="2532" spans="1:3" x14ac:dyDescent="0.35">
      <c r="A2532" s="6" t="str">
        <v>PRB432</v>
      </c>
      <c r="B2532">
        <f>COUNTIF('Truncated Transaction Data'!A2532:A22016,A2532)</f>
        <v>1</v>
      </c>
      <c r="C2532" s="7">
        <f>SUMIF('Truncated Transaction Data'!A2532:A22016,A2532,'Truncated Transaction Data'!C2532:C22016)</f>
        <v>500</v>
      </c>
    </row>
    <row r="2533" spans="1:3" x14ac:dyDescent="0.35">
      <c r="A2533" s="6" t="str">
        <v>PL2625</v>
      </c>
      <c r="B2533">
        <f>COUNTIF('Truncated Transaction Data'!A2533:A22017,A2533)</f>
        <v>1</v>
      </c>
      <c r="C2533" s="7">
        <f>SUMIF('Truncated Transaction Data'!A2533:A22017,A2533,'Truncated Transaction Data'!C2533:C22017)</f>
        <v>25</v>
      </c>
    </row>
    <row r="2534" spans="1:3" x14ac:dyDescent="0.35">
      <c r="A2534" s="6" t="str">
        <v>E713B</v>
      </c>
      <c r="B2534">
        <f>COUNTIF('Truncated Transaction Data'!A2534:A22018,A2534)</f>
        <v>7</v>
      </c>
      <c r="C2534" s="7">
        <f>SUMIF('Truncated Transaction Data'!A2534:A22018,A2534,'Truncated Transaction Data'!C2534:C22018)</f>
        <v>134</v>
      </c>
    </row>
    <row r="2535" spans="1:3" x14ac:dyDescent="0.35">
      <c r="A2535" s="6" t="str">
        <v>E1819M+15</v>
      </c>
      <c r="B2535">
        <f>COUNTIF('Truncated Transaction Data'!A2535:A22019,A2535)</f>
        <v>2</v>
      </c>
      <c r="C2535" s="7">
        <f>SUMIF('Truncated Transaction Data'!A2535:A22019,A2535,'Truncated Transaction Data'!C2535:C22019)</f>
        <v>100</v>
      </c>
    </row>
    <row r="2536" spans="1:3" x14ac:dyDescent="0.35">
      <c r="A2536" s="6" t="str">
        <v>RDS94812</v>
      </c>
      <c r="B2536">
        <f>COUNTIF('Truncated Transaction Data'!A2536:A22020,A2536)</f>
        <v>1</v>
      </c>
      <c r="C2536" s="7">
        <f>SUMIF('Truncated Transaction Data'!A2536:A22020,A2536,'Truncated Transaction Data'!C2536:C22020)</f>
        <v>12</v>
      </c>
    </row>
    <row r="2537" spans="1:3" x14ac:dyDescent="0.35">
      <c r="A2537" s="6" t="str">
        <v>RDS940100</v>
      </c>
      <c r="B2537">
        <f>COUNTIF('Truncated Transaction Data'!A2537:A22021,A2537)</f>
        <v>3</v>
      </c>
      <c r="C2537" s="7">
        <f>SUMIF('Truncated Transaction Data'!A2537:A22021,A2537,'Truncated Transaction Data'!C2537:C22021)</f>
        <v>600</v>
      </c>
    </row>
    <row r="2538" spans="1:3" x14ac:dyDescent="0.35">
      <c r="A2538" s="6" t="str">
        <v>54DS</v>
      </c>
      <c r="B2538">
        <f>COUNTIF('Truncated Transaction Data'!A2538:A22022,A2538)</f>
        <v>1</v>
      </c>
      <c r="C2538" s="7">
        <f>SUMIF('Truncated Transaction Data'!A2538:A22022,A2538,'Truncated Transaction Data'!C2538:C22022)</f>
        <v>1</v>
      </c>
    </row>
    <row r="2539" spans="1:3" x14ac:dyDescent="0.35">
      <c r="A2539" s="6" t="str">
        <v>PR13880Q4</v>
      </c>
      <c r="B2539">
        <f>COUNTIF('Truncated Transaction Data'!A2539:A22023,A2539)</f>
        <v>2</v>
      </c>
      <c r="C2539" s="7">
        <f>SUMIF('Truncated Transaction Data'!A2539:A22023,A2539,'Truncated Transaction Data'!C2539:C22023)</f>
        <v>8</v>
      </c>
    </row>
    <row r="2540" spans="1:3" x14ac:dyDescent="0.35">
      <c r="A2540" s="6" t="str">
        <v>CL1820K</v>
      </c>
      <c r="B2540">
        <f>COUNTIF('Truncated Transaction Data'!A2540:A22024,A2540)</f>
        <v>1</v>
      </c>
      <c r="C2540" s="7">
        <f>SUMIF('Truncated Transaction Data'!A2540:A22024,A2540,'Truncated Transaction Data'!C2540:C22024)</f>
        <v>1</v>
      </c>
    </row>
    <row r="2541" spans="1:3" x14ac:dyDescent="0.35">
      <c r="A2541" s="6" t="str">
        <v>E1774S</v>
      </c>
      <c r="B2541">
        <f>COUNTIF('Truncated Transaction Data'!A2541:A22025,A2541)</f>
        <v>23</v>
      </c>
      <c r="C2541" s="7">
        <f>SUMIF('Truncated Transaction Data'!A2541:A22025,A2541,'Truncated Transaction Data'!C2541:C22025)</f>
        <v>25</v>
      </c>
    </row>
    <row r="2542" spans="1:3" x14ac:dyDescent="0.35">
      <c r="A2542" s="6" t="str">
        <v>EM128</v>
      </c>
      <c r="B2542">
        <f>COUNTIF('Truncated Transaction Data'!A2542:A22026,A2542)</f>
        <v>1</v>
      </c>
      <c r="C2542" s="7">
        <f>SUMIF('Truncated Transaction Data'!A2542:A22026,A2542,'Truncated Transaction Data'!C2542:C22026)</f>
        <v>3</v>
      </c>
    </row>
    <row r="2543" spans="1:3" x14ac:dyDescent="0.35">
      <c r="A2543" s="6">
        <v>1193492</v>
      </c>
      <c r="B2543">
        <f>COUNTIF('Truncated Transaction Data'!A2543:A22027,A2543)</f>
        <v>2</v>
      </c>
      <c r="C2543" s="7">
        <f>SUMIF('Truncated Transaction Data'!A2543:A22027,A2543,'Truncated Transaction Data'!C2543:C22027)</f>
        <v>6</v>
      </c>
    </row>
    <row r="2544" spans="1:3" x14ac:dyDescent="0.35">
      <c r="A2544" s="6">
        <v>1262524</v>
      </c>
      <c r="B2544">
        <f>COUNTIF('Truncated Transaction Data'!A2544:A22028,A2544)</f>
        <v>2</v>
      </c>
      <c r="C2544" s="7">
        <f>SUMIF('Truncated Transaction Data'!A2544:A22028,A2544,'Truncated Transaction Data'!C2544:C22028)</f>
        <v>3</v>
      </c>
    </row>
    <row r="2545" spans="1:3" x14ac:dyDescent="0.35">
      <c r="A2545" s="6" t="str">
        <v>EK117</v>
      </c>
      <c r="B2545">
        <f>COUNTIF('Truncated Transaction Data'!A2545:A22029,A2545)</f>
        <v>1</v>
      </c>
      <c r="C2545" s="7">
        <f>SUMIF('Truncated Transaction Data'!A2545:A22029,A2545,'Truncated Transaction Data'!C2545:C22029)</f>
        <v>3</v>
      </c>
    </row>
    <row r="2546" spans="1:3" x14ac:dyDescent="0.35">
      <c r="A2546" s="6" t="str">
        <v>I2692+3</v>
      </c>
      <c r="B2546">
        <f>COUNTIF('Truncated Transaction Data'!A2546:A22030,A2546)</f>
        <v>1</v>
      </c>
      <c r="C2546" s="7">
        <f>SUMIF('Truncated Transaction Data'!A2546:A22030,A2546,'Truncated Transaction Data'!C2546:C22030)</f>
        <v>16</v>
      </c>
    </row>
    <row r="2547" spans="1:3" x14ac:dyDescent="0.35">
      <c r="A2547" s="6" t="str">
        <v>E5081</v>
      </c>
      <c r="B2547">
        <f>COUNTIF('Truncated Transaction Data'!A2547:A22031,A2547)</f>
        <v>1</v>
      </c>
      <c r="C2547" s="7">
        <f>SUMIF('Truncated Transaction Data'!A2547:A22031,A2547,'Truncated Transaction Data'!C2547:C22031)</f>
        <v>20</v>
      </c>
    </row>
    <row r="2548" spans="1:3" x14ac:dyDescent="0.35">
      <c r="A2548" s="6" t="str">
        <v>TC373WT</v>
      </c>
      <c r="B2548">
        <f>COUNTIF('Truncated Transaction Data'!A2548:A22032,A2548)</f>
        <v>1</v>
      </c>
      <c r="C2548" s="7">
        <f>SUMIF('Truncated Transaction Data'!A2548:A22032,A2548,'Truncated Transaction Data'!C2548:C22032)</f>
        <v>10</v>
      </c>
    </row>
    <row r="2549" spans="1:3" x14ac:dyDescent="0.35">
      <c r="A2549" s="6" t="str">
        <v>E1771+30</v>
      </c>
      <c r="B2549">
        <f>COUNTIF('Truncated Transaction Data'!A2549:A22033,A2549)</f>
        <v>1</v>
      </c>
      <c r="C2549" s="7">
        <f>SUMIF('Truncated Transaction Data'!A2549:A22033,A2549,'Truncated Transaction Data'!C2549:C22033)</f>
        <v>32</v>
      </c>
    </row>
    <row r="2550" spans="1:3" x14ac:dyDescent="0.35">
      <c r="A2550" s="6" t="str">
        <v>E1771+15</v>
      </c>
      <c r="B2550">
        <f>COUNTIF('Truncated Transaction Data'!A2550:A22034,A2550)</f>
        <v>1</v>
      </c>
      <c r="C2550" s="7">
        <f>SUMIF('Truncated Transaction Data'!A2550:A22034,A2550,'Truncated Transaction Data'!C2550:C22034)</f>
        <v>32</v>
      </c>
    </row>
    <row r="2551" spans="1:3" x14ac:dyDescent="0.35">
      <c r="A2551" s="6" t="str">
        <v>I1350+15</v>
      </c>
      <c r="B2551">
        <f>COUNTIF('Truncated Transaction Data'!A2551:A22035,A2551)</f>
        <v>2</v>
      </c>
      <c r="C2551" s="7">
        <f>SUMIF('Truncated Transaction Data'!A2551:A22035,A2551,'Truncated Transaction Data'!C2551:C22035)</f>
        <v>30</v>
      </c>
    </row>
    <row r="2552" spans="1:3" x14ac:dyDescent="0.35">
      <c r="A2552" s="6" t="str">
        <v>E1669+15</v>
      </c>
      <c r="B2552">
        <f>COUNTIF('Truncated Transaction Data'!A2552:A22036,A2552)</f>
        <v>1</v>
      </c>
      <c r="C2552" s="7">
        <f>SUMIF('Truncated Transaction Data'!A2552:A22036,A2552,'Truncated Transaction Data'!C2552:C22036)</f>
        <v>32</v>
      </c>
    </row>
    <row r="2553" spans="1:3" x14ac:dyDescent="0.35">
      <c r="A2553" s="6" t="str">
        <v>I1670+15</v>
      </c>
      <c r="B2553">
        <f>COUNTIF('Truncated Transaction Data'!A2553:A22037,A2553)</f>
        <v>2</v>
      </c>
      <c r="C2553" s="7">
        <f>SUMIF('Truncated Transaction Data'!A2553:A22037,A2553,'Truncated Transaction Data'!C2553:C22037)</f>
        <v>32</v>
      </c>
    </row>
    <row r="2554" spans="1:3" x14ac:dyDescent="0.35">
      <c r="A2554" s="6" t="str">
        <v>E1077+3</v>
      </c>
      <c r="B2554">
        <f>COUNTIF('Truncated Transaction Data'!A2554:A22038,A2554)</f>
        <v>3</v>
      </c>
      <c r="C2554" s="7">
        <f>SUMIF('Truncated Transaction Data'!A2554:A22038,A2554,'Truncated Transaction Data'!C2554:C22038)</f>
        <v>112</v>
      </c>
    </row>
    <row r="2555" spans="1:3" x14ac:dyDescent="0.35">
      <c r="A2555" s="6" t="str">
        <v>I1476+30</v>
      </c>
      <c r="B2555">
        <f>COUNTIF('Truncated Transaction Data'!A2555:A22039,A2555)</f>
        <v>2</v>
      </c>
      <c r="C2555" s="7">
        <f>SUMIF('Truncated Transaction Data'!A2555:A22039,A2555,'Truncated Transaction Data'!C2555:C22039)</f>
        <v>80</v>
      </c>
    </row>
    <row r="2556" spans="1:3" x14ac:dyDescent="0.35">
      <c r="A2556" s="6" t="str">
        <v>I1078+15</v>
      </c>
      <c r="B2556">
        <f>COUNTIF('Truncated Transaction Data'!A2556:A22040,A2556)</f>
        <v>2</v>
      </c>
      <c r="C2556" s="7">
        <f>SUMIF('Truncated Transaction Data'!A2556:A22040,A2556,'Truncated Transaction Data'!C2556:C22040)</f>
        <v>56</v>
      </c>
    </row>
    <row r="2557" spans="1:3" x14ac:dyDescent="0.35">
      <c r="A2557" s="6" t="str">
        <v>I1078+3</v>
      </c>
      <c r="B2557">
        <f>COUNTIF('Truncated Transaction Data'!A2557:A22041,A2557)</f>
        <v>1</v>
      </c>
      <c r="C2557" s="7">
        <f>SUMIF('Truncated Transaction Data'!A2557:A22041,A2557,'Truncated Transaction Data'!C2557:C22041)</f>
        <v>40</v>
      </c>
    </row>
    <row r="2558" spans="1:3" x14ac:dyDescent="0.35">
      <c r="A2558" s="6" t="str">
        <v>I2892</v>
      </c>
      <c r="B2558">
        <f>COUNTIF('Truncated Transaction Data'!A2558:A22042,A2558)</f>
        <v>5</v>
      </c>
      <c r="C2558" s="7">
        <f>SUMIF('Truncated Transaction Data'!A2558:A22042,A2558,'Truncated Transaction Data'!C2558:C22042)</f>
        <v>204</v>
      </c>
    </row>
    <row r="2559" spans="1:3" x14ac:dyDescent="0.35">
      <c r="A2559" s="6" t="str">
        <v>I2240</v>
      </c>
      <c r="B2559">
        <f>COUNTIF('Truncated Transaction Data'!A2559:A22043,A2559)</f>
        <v>1</v>
      </c>
      <c r="C2559" s="7">
        <f>SUMIF('Truncated Transaction Data'!A2559:A22043,A2559,'Truncated Transaction Data'!C2559:C22043)</f>
        <v>20</v>
      </c>
    </row>
    <row r="2560" spans="1:3" x14ac:dyDescent="0.35">
      <c r="A2560" s="6" t="str">
        <v>E2241</v>
      </c>
      <c r="B2560">
        <f>COUNTIF('Truncated Transaction Data'!A2560:A22044,A2560)</f>
        <v>1</v>
      </c>
      <c r="C2560" s="7">
        <f>SUMIF('Truncated Transaction Data'!A2560:A22044,A2560,'Truncated Transaction Data'!C2560:C22044)</f>
        <v>4</v>
      </c>
    </row>
    <row r="2561" spans="1:3" x14ac:dyDescent="0.35">
      <c r="A2561" s="6" t="str">
        <v>EHC2435100</v>
      </c>
      <c r="B2561">
        <f>COUNTIF('Truncated Transaction Data'!A2561:A22045,A2561)</f>
        <v>2</v>
      </c>
      <c r="C2561" s="7">
        <f>SUMIF('Truncated Transaction Data'!A2561:A22045,A2561,'Truncated Transaction Data'!C2561:C22045)</f>
        <v>5000</v>
      </c>
    </row>
    <row r="2562" spans="1:3" x14ac:dyDescent="0.35">
      <c r="A2562" s="6" t="str">
        <v>ES800422</v>
      </c>
      <c r="B2562">
        <f>COUNTIF('Truncated Transaction Data'!A2562:A22046,A2562)</f>
        <v>2</v>
      </c>
      <c r="C2562" s="7">
        <f>SUMIF('Truncated Transaction Data'!A2562:A22046,A2562,'Truncated Transaction Data'!C2562:C22046)</f>
        <v>2</v>
      </c>
    </row>
    <row r="2563" spans="1:3" x14ac:dyDescent="0.35">
      <c r="A2563" s="6" t="str">
        <v>IS74</v>
      </c>
      <c r="B2563">
        <f>COUNTIF('Truncated Transaction Data'!A2563:A22047,A2563)</f>
        <v>4</v>
      </c>
      <c r="C2563" s="7">
        <f>SUMIF('Truncated Transaction Data'!A2563:A22047,A2563,'Truncated Transaction Data'!C2563:C22047)</f>
        <v>151</v>
      </c>
    </row>
    <row r="2564" spans="1:3" x14ac:dyDescent="0.35">
      <c r="A2564" s="6" t="str">
        <v>000000006308</v>
      </c>
      <c r="B2564">
        <f>COUNTIF('Truncated Transaction Data'!A2564:A22048,A2564)</f>
        <v>1</v>
      </c>
      <c r="C2564" s="7">
        <f>SUMIF('Truncated Transaction Data'!A2564:A22048,A2564,'Truncated Transaction Data'!C2564:C22048)</f>
        <v>1</v>
      </c>
    </row>
    <row r="2565" spans="1:3" x14ac:dyDescent="0.35">
      <c r="A2565" s="6" t="str">
        <v>RV3546</v>
      </c>
      <c r="B2565">
        <f>COUNTIF('Truncated Transaction Data'!A2565:A22049,A2565)</f>
        <v>1</v>
      </c>
      <c r="C2565" s="7">
        <f>SUMIF('Truncated Transaction Data'!A2565:A22049,A2565,'Truncated Transaction Data'!C2565:C22049)</f>
        <v>150</v>
      </c>
    </row>
    <row r="2566" spans="1:3" x14ac:dyDescent="0.35">
      <c r="A2566" s="6" t="str">
        <v>DS820</v>
      </c>
      <c r="B2566">
        <f>COUNTIF('Truncated Transaction Data'!A2566:A22050,A2566)</f>
        <v>1</v>
      </c>
      <c r="C2566" s="7">
        <f>SUMIF('Truncated Transaction Data'!A2566:A22050,A2566,'Truncated Transaction Data'!C2566:C22050)</f>
        <v>2</v>
      </c>
    </row>
    <row r="2567" spans="1:3" x14ac:dyDescent="0.35">
      <c r="A2567" s="6" t="str">
        <v>EOS9118</v>
      </c>
      <c r="B2567">
        <f>COUNTIF('Truncated Transaction Data'!A2567:A22051,A2567)</f>
        <v>1</v>
      </c>
      <c r="C2567" s="7">
        <f>SUMIF('Truncated Transaction Data'!A2567:A22051,A2567,'Truncated Transaction Data'!C2567:C22051)</f>
        <v>300</v>
      </c>
    </row>
    <row r="2568" spans="1:3" x14ac:dyDescent="0.35">
      <c r="A2568" s="6" t="str">
        <v>PR385S</v>
      </c>
      <c r="B2568">
        <f>COUNTIF('Truncated Transaction Data'!A2568:A22052,A2568)</f>
        <v>1</v>
      </c>
      <c r="C2568" s="7">
        <f>SUMIF('Truncated Transaction Data'!A2568:A22052,A2568,'Truncated Transaction Data'!C2568:C22052)</f>
        <v>16</v>
      </c>
    </row>
    <row r="2569" spans="1:3" x14ac:dyDescent="0.35">
      <c r="A2569" s="6" t="str">
        <v>EM63HV</v>
      </c>
      <c r="B2569">
        <f>COUNTIF('Truncated Transaction Data'!A2569:A22053,A2569)</f>
        <v>2</v>
      </c>
      <c r="C2569" s="7">
        <f>SUMIF('Truncated Transaction Data'!A2569:A22053,A2569,'Truncated Transaction Data'!C2569:C22053)</f>
        <v>6</v>
      </c>
    </row>
    <row r="2570" spans="1:3" x14ac:dyDescent="0.35">
      <c r="A2570" s="6" t="str">
        <v>20IS2</v>
      </c>
      <c r="B2570">
        <f>COUNTIF('Truncated Transaction Data'!A2570:A22054,A2570)</f>
        <v>2</v>
      </c>
      <c r="C2570" s="7">
        <f>SUMIF('Truncated Transaction Data'!A2570:A22054,A2570,'Truncated Transaction Data'!C2570:C22054)</f>
        <v>3</v>
      </c>
    </row>
    <row r="2571" spans="1:3" x14ac:dyDescent="0.35">
      <c r="A2571" s="6" t="str">
        <v>PR13990S</v>
      </c>
      <c r="B2571">
        <f>COUNTIF('Truncated Transaction Data'!A2571:A22055,A2571)</f>
        <v>1</v>
      </c>
      <c r="C2571" s="7">
        <f>SUMIF('Truncated Transaction Data'!A2571:A22055,A2571,'Truncated Transaction Data'!C2571:C22055)</f>
        <v>16</v>
      </c>
    </row>
    <row r="2572" spans="1:3" x14ac:dyDescent="0.35">
      <c r="A2572" s="6" t="str">
        <v>S1005</v>
      </c>
      <c r="B2572">
        <f>COUNTIF('Truncated Transaction Data'!A2572:A22056,A2572)</f>
        <v>2</v>
      </c>
      <c r="C2572" s="7">
        <f>SUMIF('Truncated Transaction Data'!A2572:A22056,A2572,'Truncated Transaction Data'!C2572:C22056)</f>
        <v>2</v>
      </c>
    </row>
    <row r="2573" spans="1:3" x14ac:dyDescent="0.35">
      <c r="A2573" s="6" t="str">
        <v>EHC141S</v>
      </c>
      <c r="B2573">
        <f>COUNTIF('Truncated Transaction Data'!A2573:A22057,A2573)</f>
        <v>1</v>
      </c>
      <c r="C2573" s="7">
        <f>SUMIF('Truncated Transaction Data'!A2573:A22057,A2573,'Truncated Transaction Data'!C2573:C22057)</f>
        <v>2</v>
      </c>
    </row>
    <row r="2574" spans="1:3" x14ac:dyDescent="0.35">
      <c r="A2574" s="6" t="str">
        <v>ES140R</v>
      </c>
      <c r="B2574">
        <f>COUNTIF('Truncated Transaction Data'!A2574:A22058,A2574)</f>
        <v>2</v>
      </c>
      <c r="C2574" s="7">
        <f>SUMIF('Truncated Transaction Data'!A2574:A22058,A2574,'Truncated Transaction Data'!C2574:C22058)</f>
        <v>7</v>
      </c>
    </row>
    <row r="2575" spans="1:3" x14ac:dyDescent="0.35">
      <c r="A2575" s="6" t="str">
        <v>176S</v>
      </c>
      <c r="B2575">
        <f>COUNTIF('Truncated Transaction Data'!A2575:A22059,A2575)</f>
        <v>2</v>
      </c>
      <c r="C2575" s="7">
        <f>SUMIF('Truncated Transaction Data'!A2575:A22059,A2575,'Truncated Transaction Data'!C2575:C22059)</f>
        <v>2</v>
      </c>
    </row>
    <row r="2576" spans="1:3" x14ac:dyDescent="0.35">
      <c r="A2576" s="6" t="str">
        <v>01366EA2</v>
      </c>
      <c r="B2576">
        <f>COUNTIF('Truncated Transaction Data'!A2576:A22060,A2576)</f>
        <v>1</v>
      </c>
      <c r="C2576" s="7">
        <f>SUMIF('Truncated Transaction Data'!A2576:A22060,A2576,'Truncated Transaction Data'!C2576:C22060)</f>
        <v>6</v>
      </c>
    </row>
    <row r="2577" spans="1:3" x14ac:dyDescent="0.35">
      <c r="A2577" s="6" t="str">
        <v>PR372S</v>
      </c>
      <c r="B2577">
        <f>COUNTIF('Truncated Transaction Data'!A2577:A22061,A2577)</f>
        <v>3</v>
      </c>
      <c r="C2577" s="7">
        <f>SUMIF('Truncated Transaction Data'!A2577:A22061,A2577,'Truncated Transaction Data'!C2577:C22061)</f>
        <v>44</v>
      </c>
    </row>
    <row r="2578" spans="1:3" x14ac:dyDescent="0.35">
      <c r="A2578" s="6" t="str">
        <v>PL14B10</v>
      </c>
      <c r="B2578">
        <f>COUNTIF('Truncated Transaction Data'!A2578:A22062,A2578)</f>
        <v>2</v>
      </c>
      <c r="C2578" s="7">
        <f>SUMIF('Truncated Transaction Data'!A2578:A22062,A2578,'Truncated Transaction Data'!C2578:C22062)</f>
        <v>20</v>
      </c>
    </row>
    <row r="2579" spans="1:3" x14ac:dyDescent="0.35">
      <c r="A2579" s="6" t="str">
        <v>PL7100</v>
      </c>
      <c r="B2579">
        <f>COUNTIF('Truncated Transaction Data'!A2579:A22063,A2579)</f>
        <v>2</v>
      </c>
      <c r="C2579" s="7">
        <f>SUMIF('Truncated Transaction Data'!A2579:A22063,A2579,'Truncated Transaction Data'!C2579:C22063)</f>
        <v>200</v>
      </c>
    </row>
    <row r="2580" spans="1:3" x14ac:dyDescent="0.35">
      <c r="A2580" s="6" t="str">
        <v>PLC8125</v>
      </c>
      <c r="B2580">
        <f>COUNTIF('Truncated Transaction Data'!A2580:A22064,A2580)</f>
        <v>1</v>
      </c>
      <c r="C2580" s="7">
        <f>SUMIF('Truncated Transaction Data'!A2580:A22064,A2580,'Truncated Transaction Data'!C2580:C22064)</f>
        <v>25</v>
      </c>
    </row>
    <row r="2581" spans="1:3" x14ac:dyDescent="0.35">
      <c r="A2581" s="6" t="str">
        <v>EP228R</v>
      </c>
      <c r="B2581">
        <f>COUNTIF('Truncated Transaction Data'!A2581:A22065,A2581)</f>
        <v>1</v>
      </c>
      <c r="C2581" s="7">
        <f>SUMIF('Truncated Transaction Data'!A2581:A22065,A2581,'Truncated Transaction Data'!C2581:C22065)</f>
        <v>1</v>
      </c>
    </row>
    <row r="2582" spans="1:3" x14ac:dyDescent="0.35">
      <c r="A2582" s="6" t="str">
        <v>RV3635S</v>
      </c>
      <c r="B2582">
        <f>COUNTIF('Truncated Transaction Data'!A2582:A22066,A2582)</f>
        <v>1</v>
      </c>
      <c r="C2582" s="7">
        <f>SUMIF('Truncated Transaction Data'!A2582:A22066,A2582,'Truncated Transaction Data'!C2582:C22066)</f>
        <v>4</v>
      </c>
    </row>
    <row r="2583" spans="1:3" x14ac:dyDescent="0.35">
      <c r="A2583" s="6" t="str">
        <v>RV9915XS</v>
      </c>
      <c r="B2583">
        <f>COUNTIF('Truncated Transaction Data'!A2583:A22067,A2583)</f>
        <v>7</v>
      </c>
      <c r="C2583" s="7">
        <f>SUMIF('Truncated Transaction Data'!A2583:A22067,A2583,'Truncated Transaction Data'!C2583:C22067)</f>
        <v>144</v>
      </c>
    </row>
    <row r="2584" spans="1:3" x14ac:dyDescent="0.35">
      <c r="A2584" s="6" t="str">
        <v>RV9902ZS</v>
      </c>
      <c r="B2584">
        <f>COUNTIF('Truncated Transaction Data'!A2584:A22068,A2584)</f>
        <v>6</v>
      </c>
      <c r="C2584" s="7">
        <f>SUMIF('Truncated Transaction Data'!A2584:A22068,A2584,'Truncated Transaction Data'!C2584:C22068)</f>
        <v>116</v>
      </c>
    </row>
    <row r="2585" spans="1:3" x14ac:dyDescent="0.35">
      <c r="A2585" s="6" t="str">
        <v>53039S</v>
      </c>
      <c r="B2585">
        <f>COUNTIF('Truncated Transaction Data'!A2585:A22069,A2585)</f>
        <v>5</v>
      </c>
      <c r="C2585" s="7">
        <f>SUMIF('Truncated Transaction Data'!A2585:A22069,A2585,'Truncated Transaction Data'!C2585:C22069)</f>
        <v>32</v>
      </c>
    </row>
    <row r="2586" spans="1:3" x14ac:dyDescent="0.35">
      <c r="A2586" s="6" t="str">
        <v>53038S</v>
      </c>
      <c r="B2586">
        <f>COUNTIF('Truncated Transaction Data'!A2586:A22070,A2586)</f>
        <v>4</v>
      </c>
      <c r="C2586" s="7">
        <f>SUMIF('Truncated Transaction Data'!A2586:A22070,A2586,'Truncated Transaction Data'!C2586:C22070)</f>
        <v>32</v>
      </c>
    </row>
    <row r="2587" spans="1:3" x14ac:dyDescent="0.35">
      <c r="A2587" s="6" t="str">
        <v>59907S</v>
      </c>
      <c r="B2587">
        <f>COUNTIF('Truncated Transaction Data'!A2587:A22071,A2587)</f>
        <v>2</v>
      </c>
      <c r="C2587" s="7">
        <f>SUMIF('Truncated Transaction Data'!A2587:A22071,A2587,'Truncated Transaction Data'!C2587:C22071)</f>
        <v>20</v>
      </c>
    </row>
    <row r="2588" spans="1:3" x14ac:dyDescent="0.35">
      <c r="A2588" s="6" t="str">
        <v>1K5108</v>
      </c>
      <c r="B2588">
        <f>COUNTIF('Truncated Transaction Data'!A2588:A22072,A2588)</f>
        <v>5</v>
      </c>
      <c r="C2588" s="7">
        <f>SUMIF('Truncated Transaction Data'!A2588:A22072,A2588,'Truncated Transaction Data'!C2588:C22072)</f>
        <v>77</v>
      </c>
    </row>
    <row r="2589" spans="1:3" x14ac:dyDescent="0.35">
      <c r="A2589" s="6" t="str">
        <v>DS749</v>
      </c>
      <c r="B2589">
        <f>COUNTIF('Truncated Transaction Data'!A2589:A22073,A2589)</f>
        <v>2</v>
      </c>
      <c r="C2589" s="7">
        <f>SUMIF('Truncated Transaction Data'!A2589:A22073,A2589,'Truncated Transaction Data'!C2589:C22073)</f>
        <v>11</v>
      </c>
    </row>
    <row r="2590" spans="1:3" x14ac:dyDescent="0.35">
      <c r="A2590" s="6" t="str">
        <v>E934P</v>
      </c>
      <c r="B2590">
        <f>COUNTIF('Truncated Transaction Data'!A2590:A22074,A2590)</f>
        <v>5</v>
      </c>
      <c r="C2590" s="7">
        <f>SUMIF('Truncated Transaction Data'!A2590:A22074,A2590,'Truncated Transaction Data'!C2590:C22074)</f>
        <v>7</v>
      </c>
    </row>
    <row r="2591" spans="1:3" x14ac:dyDescent="0.35">
      <c r="A2591" s="6" t="str">
        <v>EHC139S1</v>
      </c>
      <c r="B2591">
        <f>COUNTIF('Truncated Transaction Data'!A2591:A22075,A2591)</f>
        <v>2</v>
      </c>
      <c r="C2591" s="7">
        <f>SUMIF('Truncated Transaction Data'!A2591:A22075,A2591,'Truncated Transaction Data'!C2591:C22075)</f>
        <v>4</v>
      </c>
    </row>
    <row r="2592" spans="1:3" x14ac:dyDescent="0.35">
      <c r="A2592" s="6" t="str">
        <v>RV1258</v>
      </c>
      <c r="B2592">
        <f>COUNTIF('Truncated Transaction Data'!A2592:A22076,A2592)</f>
        <v>2</v>
      </c>
      <c r="C2592" s="7">
        <f>SUMIF('Truncated Transaction Data'!A2592:A22076,A2592,'Truncated Transaction Data'!C2592:C22076)</f>
        <v>100</v>
      </c>
    </row>
    <row r="2593" spans="1:3" x14ac:dyDescent="0.35">
      <c r="A2593" s="6" t="str">
        <v>I3454M</v>
      </c>
      <c r="B2593">
        <f>COUNTIF('Truncated Transaction Data'!A2593:A22077,A2593)</f>
        <v>5</v>
      </c>
      <c r="C2593" s="7">
        <f>SUMIF('Truncated Transaction Data'!A2593:A22077,A2593,'Truncated Transaction Data'!C2593:C22077)</f>
        <v>450</v>
      </c>
    </row>
    <row r="2594" spans="1:3" x14ac:dyDescent="0.35">
      <c r="A2594" s="6" t="str">
        <v>I2060M+15</v>
      </c>
      <c r="B2594">
        <f>COUNTIF('Truncated Transaction Data'!A2594:A22078,A2594)</f>
        <v>1</v>
      </c>
      <c r="C2594" s="7">
        <f>SUMIF('Truncated Transaction Data'!A2594:A22078,A2594,'Truncated Transaction Data'!C2594:C22078)</f>
        <v>100</v>
      </c>
    </row>
    <row r="2595" spans="1:3" x14ac:dyDescent="0.35">
      <c r="A2595" s="6" t="str">
        <v>RV2210S</v>
      </c>
      <c r="B2595">
        <f>COUNTIF('Truncated Transaction Data'!A2595:A22079,A2595)</f>
        <v>1</v>
      </c>
      <c r="C2595" s="7">
        <f>SUMIF('Truncated Transaction Data'!A2595:A22079,A2595,'Truncated Transaction Data'!C2595:C22079)</f>
        <v>32</v>
      </c>
    </row>
    <row r="2596" spans="1:3" x14ac:dyDescent="0.35">
      <c r="A2596" s="6" t="str">
        <v>RV807S</v>
      </c>
      <c r="B2596">
        <f>COUNTIF('Truncated Transaction Data'!A2596:A22080,A2596)</f>
        <v>3</v>
      </c>
      <c r="C2596" s="7">
        <f>SUMIF('Truncated Transaction Data'!A2596:A22080,A2596,'Truncated Transaction Data'!C2596:C22080)</f>
        <v>44</v>
      </c>
    </row>
    <row r="2597" spans="1:3" x14ac:dyDescent="0.35">
      <c r="A2597" s="6" t="str">
        <v>PR471</v>
      </c>
      <c r="B2597">
        <f>COUNTIF('Truncated Transaction Data'!A2597:A22081,A2597)</f>
        <v>4</v>
      </c>
      <c r="C2597" s="7">
        <f>SUMIF('Truncated Transaction Data'!A2597:A22081,A2597,'Truncated Transaction Data'!C2597:C22081)</f>
        <v>700</v>
      </c>
    </row>
    <row r="2598" spans="1:3" x14ac:dyDescent="0.35">
      <c r="A2598" s="6" t="str">
        <v>85S</v>
      </c>
      <c r="B2598">
        <f>COUNTIF('Truncated Transaction Data'!A2598:A22082,A2598)</f>
        <v>2</v>
      </c>
      <c r="C2598" s="7">
        <f>SUMIF('Truncated Transaction Data'!A2598:A22082,A2598,'Truncated Transaction Data'!C2598:C22082)</f>
        <v>2</v>
      </c>
    </row>
    <row r="2599" spans="1:3" x14ac:dyDescent="0.35">
      <c r="A2599" s="6" t="str">
        <v>EM340</v>
      </c>
      <c r="B2599">
        <f>COUNTIF('Truncated Transaction Data'!A2599:A22083,A2599)</f>
        <v>4</v>
      </c>
      <c r="C2599" s="7">
        <f>SUMIF('Truncated Transaction Data'!A2599:A22083,A2599,'Truncated Transaction Data'!C2599:C22083)</f>
        <v>7</v>
      </c>
    </row>
    <row r="2600" spans="1:3" x14ac:dyDescent="0.35">
      <c r="A2600" s="6" t="str">
        <v>EM65B</v>
      </c>
      <c r="B2600">
        <f>COUNTIF('Truncated Transaction Data'!A2600:A22084,A2600)</f>
        <v>2</v>
      </c>
      <c r="C2600" s="7">
        <f>SUMIF('Truncated Transaction Data'!A2600:A22084,A2600,'Truncated Transaction Data'!C2600:C22084)</f>
        <v>2</v>
      </c>
    </row>
    <row r="2601" spans="1:3" x14ac:dyDescent="0.35">
      <c r="A2601" s="6" t="str">
        <v>I2152B</v>
      </c>
      <c r="B2601">
        <f>COUNTIF('Truncated Transaction Data'!A2601:A22085,A2601)</f>
        <v>3</v>
      </c>
      <c r="C2601" s="7">
        <f>SUMIF('Truncated Transaction Data'!A2601:A22085,A2601,'Truncated Transaction Data'!C2601:C22085)</f>
        <v>14</v>
      </c>
    </row>
    <row r="2602" spans="1:3" x14ac:dyDescent="0.35">
      <c r="A2602" s="6" t="str">
        <v>E2695B</v>
      </c>
      <c r="B2602">
        <f>COUNTIF('Truncated Transaction Data'!A2602:A22086,A2602)</f>
        <v>1</v>
      </c>
      <c r="C2602" s="7">
        <f>SUMIF('Truncated Transaction Data'!A2602:A22086,A2602,'Truncated Transaction Data'!C2602:C22086)</f>
        <v>4</v>
      </c>
    </row>
    <row r="2603" spans="1:3" x14ac:dyDescent="0.35">
      <c r="A2603" s="6" t="str">
        <v>E1821B+15</v>
      </c>
      <c r="B2603">
        <f>COUNTIF('Truncated Transaction Data'!A2603:A22087,A2603)</f>
        <v>4</v>
      </c>
      <c r="C2603" s="7">
        <f>SUMIF('Truncated Transaction Data'!A2603:A22087,A2603,'Truncated Transaction Data'!C2603:C22087)</f>
        <v>14</v>
      </c>
    </row>
    <row r="2604" spans="1:3" x14ac:dyDescent="0.35">
      <c r="A2604" s="6" t="str">
        <v>E1833B+15</v>
      </c>
      <c r="B2604">
        <f>COUNTIF('Truncated Transaction Data'!A2604:A22088,A2604)</f>
        <v>3</v>
      </c>
      <c r="C2604" s="7">
        <f>SUMIF('Truncated Transaction Data'!A2604:A22088,A2604,'Truncated Transaction Data'!C2604:C22088)</f>
        <v>12</v>
      </c>
    </row>
    <row r="2605" spans="1:3" x14ac:dyDescent="0.35">
      <c r="A2605" s="6" t="str">
        <v>I1612B</v>
      </c>
      <c r="B2605">
        <f>COUNTIF('Truncated Transaction Data'!A2605:A22089,A2605)</f>
        <v>3</v>
      </c>
      <c r="C2605" s="7">
        <f>SUMIF('Truncated Transaction Data'!A2605:A22089,A2605,'Truncated Transaction Data'!C2605:C22089)</f>
        <v>18</v>
      </c>
    </row>
    <row r="2606" spans="1:3" x14ac:dyDescent="0.35">
      <c r="A2606" s="6" t="str">
        <v>I1816B+15</v>
      </c>
      <c r="B2606">
        <f>COUNTIF('Truncated Transaction Data'!A2606:A22090,A2606)</f>
        <v>2</v>
      </c>
      <c r="C2606" s="7">
        <f>SUMIF('Truncated Transaction Data'!A2606:A22090,A2606,'Truncated Transaction Data'!C2606:C22090)</f>
        <v>12</v>
      </c>
    </row>
    <row r="2607" spans="1:3" x14ac:dyDescent="0.35">
      <c r="A2607" s="6" t="str">
        <v>I2694B</v>
      </c>
      <c r="B2607">
        <f>COUNTIF('Truncated Transaction Data'!A2607:A22091,A2607)</f>
        <v>1</v>
      </c>
      <c r="C2607" s="7">
        <f>SUMIF('Truncated Transaction Data'!A2607:A22091,A2607,'Truncated Transaction Data'!C2607:C22091)</f>
        <v>2</v>
      </c>
    </row>
    <row r="2608" spans="1:3" x14ac:dyDescent="0.35">
      <c r="A2608" s="6" t="str">
        <v>I1836B</v>
      </c>
      <c r="B2608">
        <f>COUNTIF('Truncated Transaction Data'!A2608:A22092,A2608)</f>
        <v>3</v>
      </c>
      <c r="C2608" s="7">
        <f>SUMIF('Truncated Transaction Data'!A2608:A22092,A2608,'Truncated Transaction Data'!C2608:C22092)</f>
        <v>14</v>
      </c>
    </row>
    <row r="2609" spans="1:3" x14ac:dyDescent="0.35">
      <c r="A2609" s="6" t="str">
        <v>I5092B</v>
      </c>
      <c r="B2609">
        <f>COUNTIF('Truncated Transaction Data'!A2609:A22093,A2609)</f>
        <v>2</v>
      </c>
      <c r="C2609" s="7">
        <f>SUMIF('Truncated Transaction Data'!A2609:A22093,A2609,'Truncated Transaction Data'!C2609:C22093)</f>
        <v>10</v>
      </c>
    </row>
    <row r="2610" spans="1:3" x14ac:dyDescent="0.35">
      <c r="A2610" s="6" t="str">
        <v>PR475S</v>
      </c>
      <c r="B2610">
        <f>COUNTIF('Truncated Transaction Data'!A2610:A22094,A2610)</f>
        <v>7</v>
      </c>
      <c r="C2610" s="7">
        <f>SUMIF('Truncated Transaction Data'!A2610:A22094,A2610,'Truncated Transaction Data'!C2610:C22094)</f>
        <v>76</v>
      </c>
    </row>
    <row r="2611" spans="1:3" x14ac:dyDescent="0.35">
      <c r="A2611" s="6" t="str">
        <v>EP114</v>
      </c>
      <c r="B2611">
        <f>COUNTIF('Truncated Transaction Data'!A2611:A22095,A2611)</f>
        <v>3</v>
      </c>
      <c r="C2611" s="7">
        <f>SUMIF('Truncated Transaction Data'!A2611:A22095,A2611,'Truncated Transaction Data'!C2611:C22095)</f>
        <v>4</v>
      </c>
    </row>
    <row r="2612" spans="1:3" x14ac:dyDescent="0.35">
      <c r="A2612" s="6" t="str">
        <v>EP117</v>
      </c>
      <c r="B2612">
        <f>COUNTIF('Truncated Transaction Data'!A2612:A22096,A2612)</f>
        <v>1</v>
      </c>
      <c r="C2612" s="7">
        <f>SUMIF('Truncated Transaction Data'!A2612:A22096,A2612,'Truncated Transaction Data'!C2612:C22096)</f>
        <v>1</v>
      </c>
    </row>
    <row r="2613" spans="1:3" x14ac:dyDescent="0.35">
      <c r="A2613" s="6" t="str">
        <v>EP275B</v>
      </c>
      <c r="B2613">
        <f>COUNTIF('Truncated Transaction Data'!A2613:A22097,A2613)</f>
        <v>1</v>
      </c>
      <c r="C2613" s="7">
        <f>SUMIF('Truncated Transaction Data'!A2613:A22097,A2613,'Truncated Transaction Data'!C2613:C22097)</f>
        <v>2</v>
      </c>
    </row>
    <row r="2614" spans="1:3" x14ac:dyDescent="0.35">
      <c r="A2614" s="6" t="str">
        <v>R840REXS</v>
      </c>
      <c r="B2614">
        <f>COUNTIF('Truncated Transaction Data'!A2614:A22098,A2614)</f>
        <v>1</v>
      </c>
      <c r="C2614" s="7">
        <f>SUMIF('Truncated Transaction Data'!A2614:A22098,A2614,'Truncated Transaction Data'!C2614:C22098)</f>
        <v>1</v>
      </c>
    </row>
    <row r="2615" spans="1:3" x14ac:dyDescent="0.35">
      <c r="A2615" s="6" t="str">
        <v>RV961XS</v>
      </c>
      <c r="B2615">
        <f>COUNTIF('Truncated Transaction Data'!A2615:A22099,A2615)</f>
        <v>3</v>
      </c>
      <c r="C2615" s="7">
        <f>SUMIF('Truncated Transaction Data'!A2615:A22099,A2615,'Truncated Transaction Data'!C2615:C22099)</f>
        <v>36</v>
      </c>
    </row>
    <row r="2616" spans="1:3" x14ac:dyDescent="0.35">
      <c r="A2616" s="6" t="str">
        <v>84CS2</v>
      </c>
      <c r="B2616">
        <f>COUNTIF('Truncated Transaction Data'!A2616:A22100,A2616)</f>
        <v>2</v>
      </c>
      <c r="C2616" s="7">
        <f>SUMIF('Truncated Transaction Data'!A2616:A22100,A2616,'Truncated Transaction Data'!C2616:C22100)</f>
        <v>2</v>
      </c>
    </row>
    <row r="2617" spans="1:3" x14ac:dyDescent="0.35">
      <c r="A2617" s="6" t="str">
        <v>PR717BS</v>
      </c>
      <c r="B2617">
        <f>COUNTIF('Truncated Transaction Data'!A2617:A22101,A2617)</f>
        <v>1</v>
      </c>
      <c r="C2617" s="7">
        <f>SUMIF('Truncated Transaction Data'!A2617:A22101,A2617,'Truncated Transaction Data'!C2617:C22101)</f>
        <v>16</v>
      </c>
    </row>
    <row r="2618" spans="1:3" x14ac:dyDescent="0.35">
      <c r="A2618" s="6" t="str">
        <v>PR602S</v>
      </c>
      <c r="B2618">
        <f>COUNTIF('Truncated Transaction Data'!A2618:A22102,A2618)</f>
        <v>8</v>
      </c>
      <c r="C2618" s="7">
        <f>SUMIF('Truncated Transaction Data'!A2618:A22102,A2618,'Truncated Transaction Data'!C2618:C22102)</f>
        <v>84</v>
      </c>
    </row>
    <row r="2619" spans="1:3" x14ac:dyDescent="0.35">
      <c r="A2619" s="6" t="str">
        <v>PR316S</v>
      </c>
      <c r="B2619">
        <f>COUNTIF('Truncated Transaction Data'!A2619:A22103,A2619)</f>
        <v>4</v>
      </c>
      <c r="C2619" s="7">
        <f>SUMIF('Truncated Transaction Data'!A2619:A22103,A2619,'Truncated Transaction Data'!C2619:C22103)</f>
        <v>48</v>
      </c>
    </row>
    <row r="2620" spans="1:3" x14ac:dyDescent="0.35">
      <c r="A2620" s="6" t="str">
        <v>SUM1105</v>
      </c>
      <c r="B2620">
        <f>COUNTIF('Truncated Transaction Data'!A2620:A22104,A2620)</f>
        <v>6</v>
      </c>
      <c r="C2620" s="7">
        <f>SUMIF('Truncated Transaction Data'!A2620:A22104,A2620,'Truncated Transaction Data'!C2620:C22104)</f>
        <v>43</v>
      </c>
    </row>
    <row r="2621" spans="1:3" x14ac:dyDescent="0.35">
      <c r="A2621" s="6" t="str">
        <v>S264</v>
      </c>
      <c r="B2621">
        <f>COUNTIF('Truncated Transaction Data'!A2621:A22105,A2621)</f>
        <v>1</v>
      </c>
      <c r="C2621" s="7">
        <f>SUMIF('Truncated Transaction Data'!A2621:A22105,A2621,'Truncated Transaction Data'!C2621:C22105)</f>
        <v>1</v>
      </c>
    </row>
    <row r="2622" spans="1:3" x14ac:dyDescent="0.35">
      <c r="A2622" s="6" t="str">
        <v>9034B</v>
      </c>
      <c r="B2622">
        <f>COUNTIF('Truncated Transaction Data'!A2622:A22106,A2622)</f>
        <v>1</v>
      </c>
      <c r="C2622" s="7">
        <f>SUMIF('Truncated Transaction Data'!A2622:A22106,A2622,'Truncated Transaction Data'!C2622:C22106)</f>
        <v>303</v>
      </c>
    </row>
    <row r="2623" spans="1:3" x14ac:dyDescent="0.35">
      <c r="A2623" s="6" t="str">
        <v>PR682</v>
      </c>
      <c r="B2623">
        <f>COUNTIF('Truncated Transaction Data'!A2623:A22107,A2623)</f>
        <v>2</v>
      </c>
      <c r="C2623" s="7">
        <f>SUMIF('Truncated Transaction Data'!A2623:A22107,A2623,'Truncated Transaction Data'!C2623:C22107)</f>
        <v>1500</v>
      </c>
    </row>
    <row r="2624" spans="1:3" x14ac:dyDescent="0.35">
      <c r="A2624" s="6" t="str">
        <v>SUM2800</v>
      </c>
      <c r="B2624">
        <f>COUNTIF('Truncated Transaction Data'!A2624:A22108,A2624)</f>
        <v>2</v>
      </c>
      <c r="C2624" s="7">
        <f>SUMIF('Truncated Transaction Data'!A2624:A22108,A2624,'Truncated Transaction Data'!C2624:C22108)</f>
        <v>22</v>
      </c>
    </row>
    <row r="2625" spans="1:3" x14ac:dyDescent="0.35">
      <c r="A2625" s="6" t="str">
        <v>55017BS</v>
      </c>
      <c r="B2625">
        <f>COUNTIF('Truncated Transaction Data'!A2625:A22109,A2625)</f>
        <v>1</v>
      </c>
      <c r="C2625" s="7">
        <f>SUMIF('Truncated Transaction Data'!A2625:A22109,A2625,'Truncated Transaction Data'!C2625:C22109)</f>
        <v>16</v>
      </c>
    </row>
    <row r="2626" spans="1:3" x14ac:dyDescent="0.35">
      <c r="A2626" s="6" t="str">
        <v>RV2476S</v>
      </c>
      <c r="B2626">
        <f>COUNTIF('Truncated Transaction Data'!A2626:A22110,A2626)</f>
        <v>3</v>
      </c>
      <c r="C2626" s="7">
        <f>SUMIF('Truncated Transaction Data'!A2626:A22110,A2626,'Truncated Transaction Data'!C2626:C22110)</f>
        <v>16</v>
      </c>
    </row>
    <row r="2627" spans="1:3" x14ac:dyDescent="0.35">
      <c r="A2627" s="6" t="str">
        <v>I1920B</v>
      </c>
      <c r="B2627">
        <f>COUNTIF('Truncated Transaction Data'!A2627:A22111,A2627)</f>
        <v>2</v>
      </c>
      <c r="C2627" s="7">
        <f>SUMIF('Truncated Transaction Data'!A2627:A22111,A2627,'Truncated Transaction Data'!C2627:C22111)</f>
        <v>16</v>
      </c>
    </row>
    <row r="2628" spans="1:3" x14ac:dyDescent="0.35">
      <c r="A2628" s="6" t="str">
        <v>PR639S</v>
      </c>
      <c r="B2628">
        <f>COUNTIF('Truncated Transaction Data'!A2628:A22112,A2628)</f>
        <v>5</v>
      </c>
      <c r="C2628" s="7">
        <f>SUMIF('Truncated Transaction Data'!A2628:A22112,A2628,'Truncated Transaction Data'!C2628:C22112)</f>
        <v>36</v>
      </c>
    </row>
    <row r="2629" spans="1:3" x14ac:dyDescent="0.35">
      <c r="A2629" s="6" t="str">
        <v>PR13945S</v>
      </c>
      <c r="B2629">
        <f>COUNTIF('Truncated Transaction Data'!A2629:A22113,A2629)</f>
        <v>3</v>
      </c>
      <c r="C2629" s="7">
        <f>SUMIF('Truncated Transaction Data'!A2629:A22113,A2629,'Truncated Transaction Data'!C2629:C22113)</f>
        <v>20</v>
      </c>
    </row>
    <row r="2630" spans="1:3" x14ac:dyDescent="0.35">
      <c r="A2630" s="6">
        <v>1287360</v>
      </c>
      <c r="B2630">
        <f>COUNTIF('Truncated Transaction Data'!A2630:A22114,A2630)</f>
        <v>2</v>
      </c>
      <c r="C2630" s="7">
        <f>SUMIF('Truncated Transaction Data'!A2630:A22114,A2630,'Truncated Transaction Data'!C2630:C22114)</f>
        <v>5</v>
      </c>
    </row>
    <row r="2631" spans="1:3" x14ac:dyDescent="0.35">
      <c r="A2631" s="6">
        <v>1287725</v>
      </c>
      <c r="B2631">
        <f>COUNTIF('Truncated Transaction Data'!A2631:A22115,A2631)</f>
        <v>2</v>
      </c>
      <c r="C2631" s="7">
        <f>SUMIF('Truncated Transaction Data'!A2631:A22115,A2631,'Truncated Transaction Data'!C2631:C22115)</f>
        <v>3</v>
      </c>
    </row>
    <row r="2632" spans="1:3" x14ac:dyDescent="0.35">
      <c r="A2632" s="6" t="str">
        <v>57006S</v>
      </c>
      <c r="B2632">
        <f>COUNTIF('Truncated Transaction Data'!A2632:A22116,A2632)</f>
        <v>2</v>
      </c>
      <c r="C2632" s="7">
        <f>SUMIF('Truncated Transaction Data'!A2632:A22116,A2632,'Truncated Transaction Data'!C2632:C22116)</f>
        <v>40</v>
      </c>
    </row>
    <row r="2633" spans="1:3" x14ac:dyDescent="0.35">
      <c r="A2633" s="6" t="str">
        <v>RV3560S</v>
      </c>
      <c r="B2633">
        <f>COUNTIF('Truncated Transaction Data'!A2633:A22117,A2633)</f>
        <v>2</v>
      </c>
      <c r="C2633" s="7">
        <f>SUMIF('Truncated Transaction Data'!A2633:A22117,A2633,'Truncated Transaction Data'!C2633:C22117)</f>
        <v>44</v>
      </c>
    </row>
    <row r="2634" spans="1:3" x14ac:dyDescent="0.35">
      <c r="A2634" s="6" t="str">
        <v>RV3510S</v>
      </c>
      <c r="B2634">
        <f>COUNTIF('Truncated Transaction Data'!A2634:A22118,A2634)</f>
        <v>2</v>
      </c>
      <c r="C2634" s="7">
        <f>SUMIF('Truncated Transaction Data'!A2634:A22118,A2634,'Truncated Transaction Data'!C2634:C22118)</f>
        <v>28</v>
      </c>
    </row>
    <row r="2635" spans="1:3" x14ac:dyDescent="0.35">
      <c r="A2635" s="6" t="str">
        <v>31620S</v>
      </c>
      <c r="B2635">
        <f>COUNTIF('Truncated Transaction Data'!A2635:A22119,A2635)</f>
        <v>1</v>
      </c>
      <c r="C2635" s="7">
        <f>SUMIF('Truncated Transaction Data'!A2635:A22119,A2635,'Truncated Transaction Data'!C2635:C22119)</f>
        <v>4</v>
      </c>
    </row>
    <row r="2636" spans="1:3" x14ac:dyDescent="0.35">
      <c r="A2636" s="6" t="str">
        <v>E5191B</v>
      </c>
      <c r="B2636">
        <f>COUNTIF('Truncated Transaction Data'!A2636:A22120,A2636)</f>
        <v>3</v>
      </c>
      <c r="C2636" s="7">
        <f>SUMIF('Truncated Transaction Data'!A2636:A22120,A2636,'Truncated Transaction Data'!C2636:C22120)</f>
        <v>10</v>
      </c>
    </row>
    <row r="2637" spans="1:3" x14ac:dyDescent="0.35">
      <c r="A2637" s="6" t="str">
        <v>I1654B</v>
      </c>
      <c r="B2637">
        <f>COUNTIF('Truncated Transaction Data'!A2637:A22121,A2637)</f>
        <v>2</v>
      </c>
      <c r="C2637" s="7">
        <f>SUMIF('Truncated Transaction Data'!A2637:A22121,A2637,'Truncated Transaction Data'!C2637:C22121)</f>
        <v>12</v>
      </c>
    </row>
    <row r="2638" spans="1:3" x14ac:dyDescent="0.35">
      <c r="A2638" s="6" t="str">
        <v>01205SEA2</v>
      </c>
      <c r="B2638">
        <f>COUNTIF('Truncated Transaction Data'!A2638:A22122,A2638)</f>
        <v>1</v>
      </c>
      <c r="C2638" s="7">
        <f>SUMIF('Truncated Transaction Data'!A2638:A22122,A2638,'Truncated Transaction Data'!C2638:C22122)</f>
        <v>4</v>
      </c>
    </row>
    <row r="2639" spans="1:3" x14ac:dyDescent="0.35">
      <c r="A2639" s="6" t="str">
        <v>E1206P</v>
      </c>
      <c r="B2639">
        <f>COUNTIF('Truncated Transaction Data'!A2639:A22123,A2639)</f>
        <v>2</v>
      </c>
      <c r="C2639" s="7">
        <f>SUMIF('Truncated Transaction Data'!A2639:A22123,A2639,'Truncated Transaction Data'!C2639:C22123)</f>
        <v>7</v>
      </c>
    </row>
    <row r="2640" spans="1:3" x14ac:dyDescent="0.35">
      <c r="A2640" s="6" t="str">
        <v>E733S</v>
      </c>
      <c r="B2640">
        <f>COUNTIF('Truncated Transaction Data'!A2640:A22124,A2640)</f>
        <v>2</v>
      </c>
      <c r="C2640" s="7">
        <f>SUMIF('Truncated Transaction Data'!A2640:A22124,A2640,'Truncated Transaction Data'!C2640:C22124)</f>
        <v>2</v>
      </c>
    </row>
    <row r="2641" spans="1:3" x14ac:dyDescent="0.35">
      <c r="A2641" s="6" t="str">
        <v>E1825S</v>
      </c>
      <c r="B2641">
        <f>COUNTIF('Truncated Transaction Data'!A2641:A22125,A2641)</f>
        <v>7</v>
      </c>
      <c r="C2641" s="7">
        <f>SUMIF('Truncated Transaction Data'!A2641:A22125,A2641,'Truncated Transaction Data'!C2641:C22125)</f>
        <v>8</v>
      </c>
    </row>
    <row r="2642" spans="1:3" x14ac:dyDescent="0.35">
      <c r="A2642" s="6" t="str">
        <v>02263SEA2</v>
      </c>
      <c r="B2642">
        <f>COUNTIF('Truncated Transaction Data'!A2642:A22126,A2642)</f>
        <v>1</v>
      </c>
      <c r="C2642" s="7">
        <f>SUMIF('Truncated Transaction Data'!A2642:A22126,A2642,'Truncated Transaction Data'!C2642:C22126)</f>
        <v>8</v>
      </c>
    </row>
    <row r="2643" spans="1:3" x14ac:dyDescent="0.35">
      <c r="A2643" s="6" t="str">
        <v>PR15870S</v>
      </c>
      <c r="B2643">
        <f>COUNTIF('Truncated Transaction Data'!A2643:A22127,A2643)</f>
        <v>1</v>
      </c>
      <c r="C2643" s="7">
        <f>SUMIF('Truncated Transaction Data'!A2643:A22127,A2643,'Truncated Transaction Data'!C2643:C22127)</f>
        <v>4</v>
      </c>
    </row>
    <row r="2644" spans="1:3" x14ac:dyDescent="0.35">
      <c r="A2644" s="6" t="str">
        <v>E1026P</v>
      </c>
      <c r="B2644">
        <f>COUNTIF('Truncated Transaction Data'!A2644:A22128,A2644)</f>
        <v>3</v>
      </c>
      <c r="C2644" s="7">
        <f>SUMIF('Truncated Transaction Data'!A2644:A22128,A2644,'Truncated Transaction Data'!C2644:C22128)</f>
        <v>3</v>
      </c>
    </row>
    <row r="2645" spans="1:3" x14ac:dyDescent="0.35">
      <c r="A2645" s="6" t="str">
        <v>WP1075</v>
      </c>
      <c r="B2645">
        <f>COUNTIF('Truncated Transaction Data'!A2645:A22129,A2645)</f>
        <v>1</v>
      </c>
      <c r="C2645" s="7">
        <f>SUMIF('Truncated Transaction Data'!A2645:A22129,A2645,'Truncated Transaction Data'!C2645:C22129)</f>
        <v>1</v>
      </c>
    </row>
    <row r="2646" spans="1:3" x14ac:dyDescent="0.35">
      <c r="A2646" s="6" t="str">
        <v>PP554T10</v>
      </c>
      <c r="B2646">
        <f>COUNTIF('Truncated Transaction Data'!A2646:A22130,A2646)</f>
        <v>1</v>
      </c>
      <c r="C2646" s="7">
        <f>SUMIF('Truncated Transaction Data'!A2646:A22130,A2646,'Truncated Transaction Data'!C2646:C22130)</f>
        <v>20</v>
      </c>
    </row>
    <row r="2647" spans="1:3" x14ac:dyDescent="0.35">
      <c r="A2647" s="6" t="str">
        <v>ICE200923</v>
      </c>
      <c r="B2647">
        <f>COUNTIF('Truncated Transaction Data'!A2647:A22131,A2647)</f>
        <v>2</v>
      </c>
      <c r="C2647" s="7">
        <f>SUMIF('Truncated Transaction Data'!A2647:A22131,A2647,'Truncated Transaction Data'!C2647:C22131)</f>
        <v>4</v>
      </c>
    </row>
    <row r="2648" spans="1:3" x14ac:dyDescent="0.35">
      <c r="A2648" s="6" t="str">
        <v>EP118BR</v>
      </c>
      <c r="B2648">
        <f>COUNTIF('Truncated Transaction Data'!A2648:A22132,A2648)</f>
        <v>4</v>
      </c>
      <c r="C2648" s="7">
        <f>SUMIF('Truncated Transaction Data'!A2648:A22132,A2648,'Truncated Transaction Data'!C2648:C22132)</f>
        <v>9</v>
      </c>
    </row>
    <row r="2649" spans="1:3" x14ac:dyDescent="0.35">
      <c r="A2649" s="6" t="str">
        <v>30656S</v>
      </c>
      <c r="B2649">
        <f>COUNTIF('Truncated Transaction Data'!A2649:A22133,A2649)</f>
        <v>3</v>
      </c>
      <c r="C2649" s="7">
        <f>SUMIF('Truncated Transaction Data'!A2649:A22133,A2649,'Truncated Transaction Data'!C2649:C22133)</f>
        <v>16</v>
      </c>
    </row>
    <row r="2650" spans="1:3" x14ac:dyDescent="0.35">
      <c r="A2650" s="6" t="str">
        <v>58134S</v>
      </c>
      <c r="B2650">
        <f>COUNTIF('Truncated Transaction Data'!A2650:A22134,A2650)</f>
        <v>3</v>
      </c>
      <c r="C2650" s="7">
        <f>SUMIF('Truncated Transaction Data'!A2650:A22134,A2650,'Truncated Transaction Data'!C2650:C22134)</f>
        <v>60</v>
      </c>
    </row>
    <row r="2651" spans="1:3" x14ac:dyDescent="0.35">
      <c r="A2651" s="6" t="str">
        <v>E1271B</v>
      </c>
      <c r="B2651">
        <f>COUNTIF('Truncated Transaction Data'!A2651:A22135,A2651)</f>
        <v>4</v>
      </c>
      <c r="C2651" s="7">
        <f>SUMIF('Truncated Transaction Data'!A2651:A22135,A2651,'Truncated Transaction Data'!C2651:C22135)</f>
        <v>26</v>
      </c>
    </row>
    <row r="2652" spans="1:3" x14ac:dyDescent="0.35">
      <c r="A2652" s="6" t="str">
        <v>I840B</v>
      </c>
      <c r="B2652">
        <f>COUNTIF('Truncated Transaction Data'!A2652:A22136,A2652)</f>
        <v>2</v>
      </c>
      <c r="C2652" s="7">
        <f>SUMIF('Truncated Transaction Data'!A2652:A22136,A2652,'Truncated Transaction Data'!C2652:C22136)</f>
        <v>8</v>
      </c>
    </row>
    <row r="2653" spans="1:3" x14ac:dyDescent="0.35">
      <c r="A2653" s="6" t="str">
        <v>I1732B+15</v>
      </c>
      <c r="B2653">
        <f>COUNTIF('Truncated Transaction Data'!A2653:A22137,A2653)</f>
        <v>1</v>
      </c>
      <c r="C2653" s="7">
        <f>SUMIF('Truncated Transaction Data'!A2653:A22137,A2653,'Truncated Transaction Data'!C2653:C22137)</f>
        <v>4</v>
      </c>
    </row>
    <row r="2654" spans="1:3" x14ac:dyDescent="0.35">
      <c r="A2654" s="6" t="str">
        <v>01945EA2</v>
      </c>
      <c r="B2654">
        <f>COUNTIF('Truncated Transaction Data'!A2654:A22138,A2654)</f>
        <v>6</v>
      </c>
      <c r="C2654" s="7">
        <f>SUMIF('Truncated Transaction Data'!A2654:A22138,A2654,'Truncated Transaction Data'!C2654:C22138)</f>
        <v>26</v>
      </c>
    </row>
    <row r="2655" spans="1:3" x14ac:dyDescent="0.35">
      <c r="A2655" s="6" t="str">
        <v>E942P</v>
      </c>
      <c r="B2655">
        <f>COUNTIF('Truncated Transaction Data'!A2655:A22139,A2655)</f>
        <v>5</v>
      </c>
      <c r="C2655" s="7">
        <f>SUMIF('Truncated Transaction Data'!A2655:A22139,A2655,'Truncated Transaction Data'!C2655:C22139)</f>
        <v>8</v>
      </c>
    </row>
    <row r="2656" spans="1:3" x14ac:dyDescent="0.35">
      <c r="A2656" s="6" t="str">
        <v>E1788P</v>
      </c>
      <c r="B2656">
        <f>COUNTIF('Truncated Transaction Data'!A2656:A22140,A2656)</f>
        <v>3</v>
      </c>
      <c r="C2656" s="7">
        <f>SUMIF('Truncated Transaction Data'!A2656:A22140,A2656,'Truncated Transaction Data'!C2656:C22140)</f>
        <v>5</v>
      </c>
    </row>
    <row r="2657" spans="1:3" x14ac:dyDescent="0.35">
      <c r="A2657" s="6" t="str">
        <v>HL2148WT</v>
      </c>
      <c r="B2657">
        <f>COUNTIF('Truncated Transaction Data'!A2657:A22141,A2657)</f>
        <v>1</v>
      </c>
      <c r="C2657" s="7">
        <f>SUMIF('Truncated Transaction Data'!A2657:A22141,A2657,'Truncated Transaction Data'!C2657:C22141)</f>
        <v>1280</v>
      </c>
    </row>
    <row r="2658" spans="1:3" x14ac:dyDescent="0.35">
      <c r="A2658" s="6" t="str">
        <v>SUM1803</v>
      </c>
      <c r="B2658">
        <f>COUNTIF('Truncated Transaction Data'!A2658:A22142,A2658)</f>
        <v>2</v>
      </c>
      <c r="C2658" s="7">
        <f>SUMIF('Truncated Transaction Data'!A2658:A22142,A2658,'Truncated Transaction Data'!C2658:C22142)</f>
        <v>3</v>
      </c>
    </row>
    <row r="2659" spans="1:3" x14ac:dyDescent="0.35">
      <c r="A2659" s="6" t="str">
        <v>SUM3602</v>
      </c>
      <c r="B2659">
        <f>COUNTIF('Truncated Transaction Data'!A2659:A22143,A2659)</f>
        <v>1</v>
      </c>
      <c r="C2659" s="7">
        <f>SUMIF('Truncated Transaction Data'!A2659:A22143,A2659,'Truncated Transaction Data'!C2659:C22143)</f>
        <v>8</v>
      </c>
    </row>
    <row r="2660" spans="1:3" x14ac:dyDescent="0.35">
      <c r="A2660" s="6" t="str">
        <v>ES453L</v>
      </c>
      <c r="B2660">
        <f>COUNTIF('Truncated Transaction Data'!A2660:A22144,A2660)</f>
        <v>5</v>
      </c>
      <c r="C2660" s="7">
        <f>SUMIF('Truncated Transaction Data'!A2660:A22144,A2660,'Truncated Transaction Data'!C2660:C22144)</f>
        <v>167</v>
      </c>
    </row>
    <row r="2661" spans="1:3" x14ac:dyDescent="0.35">
      <c r="A2661" s="6" t="str">
        <v>I5464B</v>
      </c>
      <c r="B2661">
        <f>COUNTIF('Truncated Transaction Data'!A2661:A22145,A2661)</f>
        <v>1</v>
      </c>
      <c r="C2661" s="7">
        <f>SUMIF('Truncated Transaction Data'!A2661:A22145,A2661,'Truncated Transaction Data'!C2661:C22145)</f>
        <v>8</v>
      </c>
    </row>
    <row r="2662" spans="1:3" x14ac:dyDescent="0.35">
      <c r="A2662" s="6" t="str">
        <v>E5417B</v>
      </c>
      <c r="B2662">
        <f>COUNTIF('Truncated Transaction Data'!A2662:A22146,A2662)</f>
        <v>1</v>
      </c>
      <c r="C2662" s="7">
        <f>SUMIF('Truncated Transaction Data'!A2662:A22146,A2662,'Truncated Transaction Data'!C2662:C22146)</f>
        <v>8</v>
      </c>
    </row>
    <row r="2663" spans="1:3" x14ac:dyDescent="0.35">
      <c r="A2663" s="6" t="str">
        <v>ES2126R</v>
      </c>
      <c r="B2663">
        <f>COUNTIF('Truncated Transaction Data'!A2663:A22147,A2663)</f>
        <v>1</v>
      </c>
      <c r="C2663" s="7">
        <f>SUMIF('Truncated Transaction Data'!A2663:A22147,A2663,'Truncated Transaction Data'!C2663:C22147)</f>
        <v>1</v>
      </c>
    </row>
    <row r="2664" spans="1:3" x14ac:dyDescent="0.35">
      <c r="A2664" s="6" t="str">
        <v>3K6153</v>
      </c>
      <c r="B2664">
        <f>COUNTIF('Truncated Transaction Data'!A2664:A22148,A2664)</f>
        <v>1</v>
      </c>
      <c r="C2664" s="7">
        <f>SUMIF('Truncated Transaction Data'!A2664:A22148,A2664,'Truncated Transaction Data'!C2664:C22148)</f>
        <v>1</v>
      </c>
    </row>
    <row r="2665" spans="1:3" x14ac:dyDescent="0.35">
      <c r="A2665" s="6" t="str">
        <v>HPV19M</v>
      </c>
      <c r="B2665">
        <f>COUNTIF('Truncated Transaction Data'!A2665:A22149,A2665)</f>
        <v>1</v>
      </c>
      <c r="C2665" s="7">
        <f>SUMIF('Truncated Transaction Data'!A2665:A22149,A2665,'Truncated Transaction Data'!C2665:C22149)</f>
        <v>50</v>
      </c>
    </row>
    <row r="2666" spans="1:3" x14ac:dyDescent="0.35">
      <c r="A2666" s="6" t="str">
        <v>PR732S</v>
      </c>
      <c r="B2666">
        <f>COUNTIF('Truncated Transaction Data'!A2666:A22150,A2666)</f>
        <v>2</v>
      </c>
      <c r="C2666" s="7">
        <f>SUMIF('Truncated Transaction Data'!A2666:A22150,A2666,'Truncated Transaction Data'!C2666:C22150)</f>
        <v>56</v>
      </c>
    </row>
    <row r="2667" spans="1:3" x14ac:dyDescent="0.35">
      <c r="A2667" s="6" t="str">
        <v>PR731S</v>
      </c>
      <c r="B2667">
        <f>COUNTIF('Truncated Transaction Data'!A2667:A22151,A2667)</f>
        <v>1</v>
      </c>
      <c r="C2667" s="7">
        <f>SUMIF('Truncated Transaction Data'!A2667:A22151,A2667,'Truncated Transaction Data'!C2667:C22151)</f>
        <v>48</v>
      </c>
    </row>
    <row r="2668" spans="1:3" x14ac:dyDescent="0.35">
      <c r="A2668" s="6" t="str">
        <v>KB853</v>
      </c>
      <c r="B2668">
        <f>COUNTIF('Truncated Transaction Data'!A2668:A22152,A2668)</f>
        <v>14</v>
      </c>
      <c r="C2668" s="7">
        <f>SUMIF('Truncated Transaction Data'!A2668:A22152,A2668,'Truncated Transaction Data'!C2668:C22152)</f>
        <v>51</v>
      </c>
    </row>
    <row r="2669" spans="1:3" x14ac:dyDescent="0.35">
      <c r="A2669" s="6" t="str">
        <v>KB841</v>
      </c>
      <c r="B2669">
        <f>COUNTIF('Truncated Transaction Data'!A2669:A22153,A2669)</f>
        <v>2</v>
      </c>
      <c r="C2669" s="7">
        <f>SUMIF('Truncated Transaction Data'!A2669:A22153,A2669,'Truncated Transaction Data'!C2669:C22153)</f>
        <v>3</v>
      </c>
    </row>
    <row r="2670" spans="1:3" x14ac:dyDescent="0.35">
      <c r="A2670" s="6" t="str">
        <v>PR15740S</v>
      </c>
      <c r="B2670">
        <f>COUNTIF('Truncated Transaction Data'!A2670:A22154,A2670)</f>
        <v>10</v>
      </c>
      <c r="C2670" s="7">
        <f>SUMIF('Truncated Transaction Data'!A2670:A22154,A2670,'Truncated Transaction Data'!C2670:C22154)</f>
        <v>244</v>
      </c>
    </row>
    <row r="2671" spans="1:3" x14ac:dyDescent="0.35">
      <c r="A2671" s="6" t="str">
        <v>KB825</v>
      </c>
      <c r="B2671">
        <f>COUNTIF('Truncated Transaction Data'!A2671:A22155,A2671)</f>
        <v>1</v>
      </c>
      <c r="C2671" s="7">
        <f>SUMIF('Truncated Transaction Data'!A2671:A22155,A2671,'Truncated Transaction Data'!C2671:C22155)</f>
        <v>2</v>
      </c>
    </row>
    <row r="2672" spans="1:3" x14ac:dyDescent="0.35">
      <c r="A2672" s="6" t="str">
        <v>RK840SPNS</v>
      </c>
      <c r="B2672">
        <f>COUNTIF('Truncated Transaction Data'!A2672:A22156,A2672)</f>
        <v>4</v>
      </c>
      <c r="C2672" s="7">
        <f>SUMIF('Truncated Transaction Data'!A2672:A22156,A2672,'Truncated Transaction Data'!C2672:C22156)</f>
        <v>5</v>
      </c>
    </row>
    <row r="2673" spans="1:3" x14ac:dyDescent="0.35">
      <c r="A2673" s="6" t="str">
        <v>RS676</v>
      </c>
      <c r="B2673">
        <f>COUNTIF('Truncated Transaction Data'!A2673:A22157,A2673)</f>
        <v>4</v>
      </c>
      <c r="C2673" s="7">
        <f>SUMIF('Truncated Transaction Data'!A2673:A22157,A2673,'Truncated Transaction Data'!C2673:C22157)</f>
        <v>12</v>
      </c>
    </row>
    <row r="2674" spans="1:3" x14ac:dyDescent="0.35">
      <c r="A2674" s="6" t="str">
        <v>E1192P</v>
      </c>
      <c r="B2674">
        <f>COUNTIF('Truncated Transaction Data'!A2674:A22158,A2674)</f>
        <v>3</v>
      </c>
      <c r="C2674" s="7">
        <f>SUMIF('Truncated Transaction Data'!A2674:A22158,A2674,'Truncated Transaction Data'!C2674:C22158)</f>
        <v>5</v>
      </c>
    </row>
    <row r="2675" spans="1:3" x14ac:dyDescent="0.35">
      <c r="A2675" s="6" t="str">
        <v>000000005234</v>
      </c>
      <c r="B2675">
        <f>COUNTIF('Truncated Transaction Data'!A2675:A22159,A2675)</f>
        <v>3</v>
      </c>
      <c r="C2675" s="7">
        <f>SUMIF('Truncated Transaction Data'!A2675:A22159,A2675,'Truncated Transaction Data'!C2675:C22159)</f>
        <v>3</v>
      </c>
    </row>
    <row r="2676" spans="1:3" x14ac:dyDescent="0.35">
      <c r="A2676" s="6" t="str">
        <v>EHC137S</v>
      </c>
      <c r="B2676">
        <f>COUNTIF('Truncated Transaction Data'!A2676:A22160,A2676)</f>
        <v>1</v>
      </c>
      <c r="C2676" s="7">
        <f>SUMIF('Truncated Transaction Data'!A2676:A22160,A2676,'Truncated Transaction Data'!C2676:C22160)</f>
        <v>1</v>
      </c>
    </row>
    <row r="2677" spans="1:3" x14ac:dyDescent="0.35">
      <c r="A2677" s="6" t="str">
        <v>MC838</v>
      </c>
      <c r="B2677">
        <f>COUNTIF('Truncated Transaction Data'!A2677:A22161,A2677)</f>
        <v>1</v>
      </c>
      <c r="C2677" s="7">
        <f>SUMIF('Truncated Transaction Data'!A2677:A22161,A2677,'Truncated Transaction Data'!C2677:C22161)</f>
        <v>1</v>
      </c>
    </row>
    <row r="2678" spans="1:3" x14ac:dyDescent="0.35">
      <c r="A2678" s="6" t="str">
        <v>DS917</v>
      </c>
      <c r="B2678">
        <f>COUNTIF('Truncated Transaction Data'!A2678:A22162,A2678)</f>
        <v>1</v>
      </c>
      <c r="C2678" s="7">
        <f>SUMIF('Truncated Transaction Data'!A2678:A22162,A2678,'Truncated Transaction Data'!C2678:C22162)</f>
        <v>1</v>
      </c>
    </row>
    <row r="2679" spans="1:3" x14ac:dyDescent="0.35">
      <c r="A2679" s="6" t="str">
        <v>000000006312</v>
      </c>
      <c r="B2679">
        <f>COUNTIF('Truncated Transaction Data'!A2679:A22163,A2679)</f>
        <v>5</v>
      </c>
      <c r="C2679" s="7">
        <f>SUMIF('Truncated Transaction Data'!A2679:A22163,A2679,'Truncated Transaction Data'!C2679:C22163)</f>
        <v>27</v>
      </c>
    </row>
    <row r="2680" spans="1:3" x14ac:dyDescent="0.35">
      <c r="A2680" s="6" t="str">
        <v>4K408</v>
      </c>
      <c r="B2680">
        <f>COUNTIF('Truncated Transaction Data'!A2680:A22164,A2680)</f>
        <v>5</v>
      </c>
      <c r="C2680" s="7">
        <f>SUMIF('Truncated Transaction Data'!A2680:A22164,A2680,'Truncated Transaction Data'!C2680:C22164)</f>
        <v>53</v>
      </c>
    </row>
    <row r="2681" spans="1:3" x14ac:dyDescent="0.35">
      <c r="A2681" s="6" t="str">
        <v>E574SWT</v>
      </c>
      <c r="B2681">
        <f>COUNTIF('Truncated Transaction Data'!A2681:A22165,A2681)</f>
        <v>2</v>
      </c>
      <c r="C2681" s="7">
        <f>SUMIF('Truncated Transaction Data'!A2681:A22165,A2681,'Truncated Transaction Data'!C2681:C22165)</f>
        <v>3</v>
      </c>
    </row>
    <row r="2682" spans="1:3" x14ac:dyDescent="0.35">
      <c r="A2682" s="6" t="str">
        <v>EX1779B</v>
      </c>
      <c r="B2682">
        <f>COUNTIF('Truncated Transaction Data'!A2682:A22166,A2682)</f>
        <v>7</v>
      </c>
      <c r="C2682" s="7">
        <f>SUMIF('Truncated Transaction Data'!A2682:A22166,A2682,'Truncated Transaction Data'!C2682:C22166)</f>
        <v>46</v>
      </c>
    </row>
    <row r="2683" spans="1:3" x14ac:dyDescent="0.35">
      <c r="A2683" s="6" t="str">
        <v>ES370R</v>
      </c>
      <c r="B2683">
        <f>COUNTIF('Truncated Transaction Data'!A2683:A22167,A2683)</f>
        <v>1</v>
      </c>
      <c r="C2683" s="7">
        <f>SUMIF('Truncated Transaction Data'!A2683:A22167,A2683,'Truncated Transaction Data'!C2683:C22167)</f>
        <v>2</v>
      </c>
    </row>
    <row r="2684" spans="1:3" x14ac:dyDescent="0.35">
      <c r="A2684" s="6" t="str">
        <v>PLC133B10</v>
      </c>
      <c r="B2684">
        <f>COUNTIF('Truncated Transaction Data'!A2684:A22168,A2684)</f>
        <v>2</v>
      </c>
      <c r="C2684" s="7">
        <f>SUMIF('Truncated Transaction Data'!A2684:A22168,A2684,'Truncated Transaction Data'!C2684:C22168)</f>
        <v>70</v>
      </c>
    </row>
    <row r="2685" spans="1:3" x14ac:dyDescent="0.35">
      <c r="A2685" s="6" t="str">
        <v>HPV7</v>
      </c>
      <c r="B2685">
        <f>COUNTIF('Truncated Transaction Data'!A2685:A22169,A2685)</f>
        <v>1</v>
      </c>
      <c r="C2685" s="7">
        <f>SUMIF('Truncated Transaction Data'!A2685:A22169,A2685,'Truncated Transaction Data'!C2685:C22169)</f>
        <v>16</v>
      </c>
    </row>
    <row r="2686" spans="1:3" x14ac:dyDescent="0.35">
      <c r="A2686" s="6" t="str">
        <v>EOS240B100</v>
      </c>
      <c r="B2686">
        <f>COUNTIF('Truncated Transaction Data'!A2686:A22170,A2686)</f>
        <v>1</v>
      </c>
      <c r="C2686" s="7">
        <f>SUMIF('Truncated Transaction Data'!A2686:A22170,A2686,'Truncated Transaction Data'!C2686:C22170)</f>
        <v>200</v>
      </c>
    </row>
    <row r="2687" spans="1:3" x14ac:dyDescent="0.35">
      <c r="A2687" s="6" t="str">
        <v>55005BS</v>
      </c>
      <c r="B2687">
        <f>COUNTIF('Truncated Transaction Data'!A2687:A22171,A2687)</f>
        <v>3</v>
      </c>
      <c r="C2687" s="7">
        <f>SUMIF('Truncated Transaction Data'!A2687:A22171,A2687,'Truncated Transaction Data'!C2687:C22171)</f>
        <v>20</v>
      </c>
    </row>
    <row r="2688" spans="1:3" x14ac:dyDescent="0.35">
      <c r="A2688" s="6" t="str">
        <v>55005B</v>
      </c>
      <c r="B2688">
        <f>COUNTIF('Truncated Transaction Data'!A2688:A22172,A2688)</f>
        <v>3</v>
      </c>
      <c r="C2688" s="7">
        <f>SUMIF('Truncated Transaction Data'!A2688:A22172,A2688,'Truncated Transaction Data'!C2688:C22172)</f>
        <v>150</v>
      </c>
    </row>
    <row r="2689" spans="1:3" x14ac:dyDescent="0.35">
      <c r="A2689" s="6" t="str">
        <v>RK840SPRS</v>
      </c>
      <c r="B2689">
        <f>COUNTIF('Truncated Transaction Data'!A2689:A22173,A2689)</f>
        <v>3</v>
      </c>
      <c r="C2689" s="7">
        <f>SUMIF('Truncated Transaction Data'!A2689:A22173,A2689,'Truncated Transaction Data'!C2689:C22173)</f>
        <v>4</v>
      </c>
    </row>
    <row r="2690" spans="1:3" x14ac:dyDescent="0.35">
      <c r="A2690" s="6" t="str">
        <v>68S</v>
      </c>
      <c r="B2690">
        <f>COUNTIF('Truncated Transaction Data'!A2690:A22174,A2690)</f>
        <v>2</v>
      </c>
      <c r="C2690" s="7">
        <f>SUMIF('Truncated Transaction Data'!A2690:A22174,A2690,'Truncated Transaction Data'!C2690:C22174)</f>
        <v>4</v>
      </c>
    </row>
    <row r="2691" spans="1:3" x14ac:dyDescent="0.35">
      <c r="A2691" s="6" t="str">
        <v>VSB203HP</v>
      </c>
      <c r="B2691">
        <f>COUNTIF('Truncated Transaction Data'!A2691:A22175,A2691)</f>
        <v>1</v>
      </c>
      <c r="C2691" s="7">
        <f>SUMIF('Truncated Transaction Data'!A2691:A22175,A2691,'Truncated Transaction Data'!C2691:C22175)</f>
        <v>50</v>
      </c>
    </row>
    <row r="2692" spans="1:3" x14ac:dyDescent="0.35">
      <c r="A2692" s="6" t="str">
        <v>PR314</v>
      </c>
      <c r="B2692">
        <f>COUNTIF('Truncated Transaction Data'!A2692:A22176,A2692)</f>
        <v>1</v>
      </c>
      <c r="C2692" s="7">
        <f>SUMIF('Truncated Transaction Data'!A2692:A22176,A2692,'Truncated Transaction Data'!C2692:C22176)</f>
        <v>100</v>
      </c>
    </row>
    <row r="2693" spans="1:3" x14ac:dyDescent="0.35">
      <c r="A2693" s="6" t="str">
        <v>22FS</v>
      </c>
      <c r="B2693">
        <f>COUNTIF('Truncated Transaction Data'!A2693:A22177,A2693)</f>
        <v>1</v>
      </c>
      <c r="C2693" s="7">
        <f>SUMIF('Truncated Transaction Data'!A2693:A22177,A2693,'Truncated Transaction Data'!C2693:C22177)</f>
        <v>1</v>
      </c>
    </row>
    <row r="2694" spans="1:3" x14ac:dyDescent="0.35">
      <c r="A2694" s="6" t="str">
        <v>EM20G</v>
      </c>
      <c r="B2694">
        <f>COUNTIF('Truncated Transaction Data'!A2694:A22178,A2694)</f>
        <v>2</v>
      </c>
      <c r="C2694" s="7">
        <f>SUMIF('Truncated Transaction Data'!A2694:A22178,A2694,'Truncated Transaction Data'!C2694:C22178)</f>
        <v>6</v>
      </c>
    </row>
    <row r="2695" spans="1:3" x14ac:dyDescent="0.35">
      <c r="A2695" s="6" t="str">
        <v>1K6117T</v>
      </c>
      <c r="B2695">
        <f>COUNTIF('Truncated Transaction Data'!A2695:A22179,A2695)</f>
        <v>2</v>
      </c>
      <c r="C2695" s="7">
        <f>SUMIF('Truncated Transaction Data'!A2695:A22179,A2695,'Truncated Transaction Data'!C2695:C22179)</f>
        <v>15</v>
      </c>
    </row>
    <row r="2696" spans="1:3" x14ac:dyDescent="0.35">
      <c r="A2696" s="6" t="str">
        <v>PLC146BR8</v>
      </c>
      <c r="B2696">
        <f>COUNTIF('Truncated Transaction Data'!A2696:A22180,A2696)</f>
        <v>1</v>
      </c>
      <c r="C2696" s="7">
        <f>SUMIF('Truncated Transaction Data'!A2696:A22180,A2696,'Truncated Transaction Data'!C2696:C22180)</f>
        <v>248</v>
      </c>
    </row>
    <row r="2697" spans="1:3" x14ac:dyDescent="0.35">
      <c r="A2697" s="6" t="str">
        <v>EK55</v>
      </c>
      <c r="B2697">
        <f>COUNTIF('Truncated Transaction Data'!A2697:A22181,A2697)</f>
        <v>1</v>
      </c>
      <c r="C2697" s="7">
        <f>SUMIF('Truncated Transaction Data'!A2697:A22181,A2697,'Truncated Transaction Data'!C2697:C22181)</f>
        <v>7</v>
      </c>
    </row>
    <row r="2698" spans="1:3" x14ac:dyDescent="0.35">
      <c r="A2698" s="6" t="str">
        <v>SUM5201</v>
      </c>
      <c r="B2698">
        <f>COUNTIF('Truncated Transaction Data'!A2698:A22182,A2698)</f>
        <v>1</v>
      </c>
      <c r="C2698" s="7">
        <f>SUMIF('Truncated Transaction Data'!A2698:A22182,A2698,'Truncated Transaction Data'!C2698:C22182)</f>
        <v>3</v>
      </c>
    </row>
    <row r="2699" spans="1:3" x14ac:dyDescent="0.35">
      <c r="A2699" s="6" t="str">
        <v>SUM1303</v>
      </c>
      <c r="B2699">
        <f>COUNTIF('Truncated Transaction Data'!A2699:A22183,A2699)</f>
        <v>1</v>
      </c>
      <c r="C2699" s="7">
        <f>SUMIF('Truncated Transaction Data'!A2699:A22183,A2699,'Truncated Transaction Data'!C2699:C22183)</f>
        <v>12</v>
      </c>
    </row>
    <row r="2700" spans="1:3" x14ac:dyDescent="0.35">
      <c r="A2700" s="6" t="str">
        <v>SUM8700</v>
      </c>
      <c r="B2700">
        <f>COUNTIF('Truncated Transaction Data'!A2700:A22184,A2700)</f>
        <v>4</v>
      </c>
      <c r="C2700" s="7">
        <f>SUMIF('Truncated Transaction Data'!A2700:A22184,A2700,'Truncated Transaction Data'!C2700:C22184)</f>
        <v>44</v>
      </c>
    </row>
    <row r="2701" spans="1:3" x14ac:dyDescent="0.35">
      <c r="A2701" s="6" t="str">
        <v>PR327</v>
      </c>
      <c r="B2701">
        <f>COUNTIF('Truncated Transaction Data'!A2701:A22185,A2701)</f>
        <v>3</v>
      </c>
      <c r="C2701" s="7">
        <f>SUMIF('Truncated Transaction Data'!A2701:A22185,A2701,'Truncated Transaction Data'!C2701:C22185)</f>
        <v>800</v>
      </c>
    </row>
    <row r="2702" spans="1:3" x14ac:dyDescent="0.35">
      <c r="A2702" s="6" t="str">
        <v>PR765S</v>
      </c>
      <c r="B2702">
        <f>COUNTIF('Truncated Transaction Data'!A2702:A22186,A2702)</f>
        <v>1</v>
      </c>
      <c r="C2702" s="7">
        <f>SUMIF('Truncated Transaction Data'!A2702:A22186,A2702,'Truncated Transaction Data'!C2702:C22186)</f>
        <v>4</v>
      </c>
    </row>
    <row r="2703" spans="1:3" x14ac:dyDescent="0.35">
      <c r="A2703" s="6" t="str">
        <v>SUM1786</v>
      </c>
      <c r="B2703">
        <f>COUNTIF('Truncated Transaction Data'!A2703:A22187,A2703)</f>
        <v>1</v>
      </c>
      <c r="C2703" s="7">
        <f>SUMIF('Truncated Transaction Data'!A2703:A22187,A2703,'Truncated Transaction Data'!C2703:C22187)</f>
        <v>9</v>
      </c>
    </row>
    <row r="2704" spans="1:3" x14ac:dyDescent="0.35">
      <c r="A2704" s="6" t="str">
        <v>E1866P</v>
      </c>
      <c r="B2704">
        <f>COUNTIF('Truncated Transaction Data'!A2704:A22188,A2704)</f>
        <v>3</v>
      </c>
      <c r="C2704" s="7">
        <f>SUMIF('Truncated Transaction Data'!A2704:A22188,A2704,'Truncated Transaction Data'!C2704:C22188)</f>
        <v>3</v>
      </c>
    </row>
    <row r="2705" spans="1:3" x14ac:dyDescent="0.35">
      <c r="A2705" s="6" t="str">
        <v>1K5202</v>
      </c>
      <c r="B2705">
        <f>COUNTIF('Truncated Transaction Data'!A2705:A22189,A2705)</f>
        <v>3</v>
      </c>
      <c r="C2705" s="7">
        <f>SUMIF('Truncated Transaction Data'!A2705:A22189,A2705,'Truncated Transaction Data'!C2705:C22189)</f>
        <v>8</v>
      </c>
    </row>
    <row r="2706" spans="1:3" x14ac:dyDescent="0.35">
      <c r="A2706" s="6" t="str">
        <v>SUM1106</v>
      </c>
      <c r="B2706">
        <f>COUNTIF('Truncated Transaction Data'!A2706:A22190,A2706)</f>
        <v>6</v>
      </c>
      <c r="C2706" s="7">
        <f>SUMIF('Truncated Transaction Data'!A2706:A22190,A2706,'Truncated Transaction Data'!C2706:C22190)</f>
        <v>122</v>
      </c>
    </row>
    <row r="2707" spans="1:3" x14ac:dyDescent="0.35">
      <c r="A2707" s="6" t="str">
        <v>E861S</v>
      </c>
      <c r="B2707">
        <f>COUNTIF('Truncated Transaction Data'!A2707:A22191,A2707)</f>
        <v>2</v>
      </c>
      <c r="C2707" s="7">
        <f>SUMIF('Truncated Transaction Data'!A2707:A22191,A2707,'Truncated Transaction Data'!C2707:C22191)</f>
        <v>2</v>
      </c>
    </row>
    <row r="2708" spans="1:3" x14ac:dyDescent="0.35">
      <c r="A2708" s="6" t="str">
        <v>EHC1001115</v>
      </c>
      <c r="B2708">
        <f>COUNTIF('Truncated Transaction Data'!A2708:A22192,A2708)</f>
        <v>1</v>
      </c>
      <c r="C2708" s="7">
        <f>SUMIF('Truncated Transaction Data'!A2708:A22192,A2708,'Truncated Transaction Data'!C2708:C22192)</f>
        <v>805</v>
      </c>
    </row>
    <row r="2709" spans="1:3" x14ac:dyDescent="0.35">
      <c r="A2709" s="6" t="str">
        <v>31779S</v>
      </c>
      <c r="B2709">
        <f>COUNTIF('Truncated Transaction Data'!A2709:A22193,A2709)</f>
        <v>2</v>
      </c>
      <c r="C2709" s="7">
        <f>SUMIF('Truncated Transaction Data'!A2709:A22193,A2709,'Truncated Transaction Data'!C2709:C22193)</f>
        <v>8</v>
      </c>
    </row>
    <row r="2710" spans="1:3" x14ac:dyDescent="0.35">
      <c r="A2710" s="6" t="str">
        <v>EHC746R</v>
      </c>
      <c r="B2710">
        <f>COUNTIF('Truncated Transaction Data'!A2710:A22194,A2710)</f>
        <v>8</v>
      </c>
      <c r="C2710" s="7">
        <f>SUMIF('Truncated Transaction Data'!A2710:A22194,A2710,'Truncated Transaction Data'!C2710:C22194)</f>
        <v>9</v>
      </c>
    </row>
    <row r="2711" spans="1:3" x14ac:dyDescent="0.35">
      <c r="A2711" s="6" t="str">
        <v>PR13840S</v>
      </c>
      <c r="B2711">
        <f>COUNTIF('Truncated Transaction Data'!A2711:A22195,A2711)</f>
        <v>6</v>
      </c>
      <c r="C2711" s="7">
        <f>SUMIF('Truncated Transaction Data'!A2711:A22195,A2711,'Truncated Transaction Data'!C2711:C22195)</f>
        <v>48</v>
      </c>
    </row>
    <row r="2712" spans="1:3" x14ac:dyDescent="0.35">
      <c r="A2712" s="6" t="str">
        <v>I1266B</v>
      </c>
      <c r="B2712">
        <f>COUNTIF('Truncated Transaction Data'!A2712:A22196,A2712)</f>
        <v>7</v>
      </c>
      <c r="C2712" s="7">
        <f>SUMIF('Truncated Transaction Data'!A2712:A22196,A2712,'Truncated Transaction Data'!C2712:C22196)</f>
        <v>44</v>
      </c>
    </row>
    <row r="2713" spans="1:3" x14ac:dyDescent="0.35">
      <c r="A2713" s="6" t="str">
        <v>E1267B</v>
      </c>
      <c r="B2713">
        <f>COUNTIF('Truncated Transaction Data'!A2713:A22197,A2713)</f>
        <v>6</v>
      </c>
      <c r="C2713" s="7">
        <f>SUMIF('Truncated Transaction Data'!A2713:A22197,A2713,'Truncated Transaction Data'!C2713:C22197)</f>
        <v>42</v>
      </c>
    </row>
    <row r="2714" spans="1:3" x14ac:dyDescent="0.35">
      <c r="A2714" s="6" t="str">
        <v>I3446B</v>
      </c>
      <c r="B2714">
        <f>COUNTIF('Truncated Transaction Data'!A2714:A22198,A2714)</f>
        <v>1</v>
      </c>
      <c r="C2714" s="7">
        <f>SUMIF('Truncated Transaction Data'!A2714:A22198,A2714,'Truncated Transaction Data'!C2714:C22198)</f>
        <v>2</v>
      </c>
    </row>
    <row r="2715" spans="1:3" x14ac:dyDescent="0.35">
      <c r="A2715" s="6" t="str">
        <v>I2690B</v>
      </c>
      <c r="B2715">
        <f>COUNTIF('Truncated Transaction Data'!A2715:A22199,A2715)</f>
        <v>5</v>
      </c>
      <c r="C2715" s="7">
        <f>SUMIF('Truncated Transaction Data'!A2715:A22199,A2715,'Truncated Transaction Data'!C2715:C22199)</f>
        <v>30</v>
      </c>
    </row>
    <row r="2716" spans="1:3" x14ac:dyDescent="0.35">
      <c r="A2716" s="6" t="str">
        <v>PR777S</v>
      </c>
      <c r="B2716">
        <f>COUNTIF('Truncated Transaction Data'!A2716:A22200,A2716)</f>
        <v>3</v>
      </c>
      <c r="C2716" s="7">
        <f>SUMIF('Truncated Transaction Data'!A2716:A22200,A2716,'Truncated Transaction Data'!C2716:C22200)</f>
        <v>60</v>
      </c>
    </row>
    <row r="2717" spans="1:3" x14ac:dyDescent="0.35">
      <c r="A2717" s="6" t="str">
        <v>01756EA</v>
      </c>
      <c r="B2717">
        <f>COUNTIF('Truncated Transaction Data'!A2717:A22201,A2717)</f>
        <v>2</v>
      </c>
      <c r="C2717" s="7">
        <f>SUMIF('Truncated Transaction Data'!A2717:A22201,A2717,'Truncated Transaction Data'!C2717:C22201)</f>
        <v>150</v>
      </c>
    </row>
    <row r="2718" spans="1:3" x14ac:dyDescent="0.35">
      <c r="A2718" s="6" t="str">
        <v>02262EA</v>
      </c>
      <c r="B2718">
        <f>COUNTIF('Truncated Transaction Data'!A2718:A22202,A2718)</f>
        <v>2</v>
      </c>
      <c r="C2718" s="7">
        <f>SUMIF('Truncated Transaction Data'!A2718:A22202,A2718,'Truncated Transaction Data'!C2718:C22202)</f>
        <v>50</v>
      </c>
    </row>
    <row r="2719" spans="1:3" x14ac:dyDescent="0.35">
      <c r="A2719" s="6" t="str">
        <v>01911NEA</v>
      </c>
      <c r="B2719">
        <f>COUNTIF('Truncated Transaction Data'!A2719:A22203,A2719)</f>
        <v>2</v>
      </c>
      <c r="C2719" s="7">
        <f>SUMIF('Truncated Transaction Data'!A2719:A22203,A2719,'Truncated Transaction Data'!C2719:C22203)</f>
        <v>50</v>
      </c>
    </row>
    <row r="2720" spans="1:3" x14ac:dyDescent="0.35">
      <c r="A2720" s="6" t="str">
        <v>00603EA</v>
      </c>
      <c r="B2720">
        <f>COUNTIF('Truncated Transaction Data'!A2720:A22204,A2720)</f>
        <v>2</v>
      </c>
      <c r="C2720" s="7">
        <f>SUMIF('Truncated Transaction Data'!A2720:A22204,A2720,'Truncated Transaction Data'!C2720:C22204)</f>
        <v>50</v>
      </c>
    </row>
    <row r="2721" spans="1:3" x14ac:dyDescent="0.35">
      <c r="A2721" s="6" t="str">
        <v>01663EA</v>
      </c>
      <c r="B2721">
        <f>COUNTIF('Truncated Transaction Data'!A2721:A22205,A2721)</f>
        <v>1</v>
      </c>
      <c r="C2721" s="7">
        <f>SUMIF('Truncated Transaction Data'!A2721:A22205,A2721,'Truncated Transaction Data'!C2721:C22205)</f>
        <v>25</v>
      </c>
    </row>
    <row r="2722" spans="1:3" x14ac:dyDescent="0.35">
      <c r="A2722" s="6" t="str">
        <v>00602EA</v>
      </c>
      <c r="B2722">
        <f>COUNTIF('Truncated Transaction Data'!A2722:A22206,A2722)</f>
        <v>1</v>
      </c>
      <c r="C2722" s="7">
        <f>SUMIF('Truncated Transaction Data'!A2722:A22206,A2722,'Truncated Transaction Data'!C2722:C22206)</f>
        <v>50</v>
      </c>
    </row>
    <row r="2723" spans="1:3" x14ac:dyDescent="0.35">
      <c r="A2723" s="6" t="str">
        <v>SS207</v>
      </c>
      <c r="B2723">
        <f>COUNTIF('Truncated Transaction Data'!A2723:A22207,A2723)</f>
        <v>1</v>
      </c>
      <c r="C2723" s="7">
        <f>SUMIF('Truncated Transaction Data'!A2723:A22207,A2723,'Truncated Transaction Data'!C2723:C22207)</f>
        <v>1</v>
      </c>
    </row>
    <row r="2724" spans="1:3" x14ac:dyDescent="0.35">
      <c r="A2724" s="6" t="str">
        <v>EM19</v>
      </c>
      <c r="B2724">
        <f>COUNTIF('Truncated Transaction Data'!A2724:A22208,A2724)</f>
        <v>1</v>
      </c>
      <c r="C2724" s="7">
        <f>SUMIF('Truncated Transaction Data'!A2724:A22208,A2724,'Truncated Transaction Data'!C2724:C22208)</f>
        <v>1</v>
      </c>
    </row>
    <row r="2725" spans="1:3" x14ac:dyDescent="0.35">
      <c r="A2725" s="6" t="str">
        <v>IS83</v>
      </c>
      <c r="B2725">
        <f>COUNTIF('Truncated Transaction Data'!A2725:A22209,A2725)</f>
        <v>4</v>
      </c>
      <c r="C2725" s="7">
        <f>SUMIF('Truncated Transaction Data'!A2725:A22209,A2725,'Truncated Transaction Data'!C2725:C22209)</f>
        <v>10</v>
      </c>
    </row>
    <row r="2726" spans="1:3" x14ac:dyDescent="0.35">
      <c r="A2726" s="6" t="str">
        <v>PL1225</v>
      </c>
      <c r="B2726">
        <f>COUNTIF('Truncated Transaction Data'!A2726:A22210,A2726)</f>
        <v>1</v>
      </c>
      <c r="C2726" s="7">
        <f>SUMIF('Truncated Transaction Data'!A2726:A22210,A2726,'Truncated Transaction Data'!C2726:C22210)</f>
        <v>25</v>
      </c>
    </row>
    <row r="2727" spans="1:3" x14ac:dyDescent="0.35">
      <c r="A2727" s="6" t="str">
        <v>PLC28225</v>
      </c>
      <c r="B2727">
        <f>COUNTIF('Truncated Transaction Data'!A2727:A22211,A2727)</f>
        <v>8</v>
      </c>
      <c r="C2727" s="7">
        <f>SUMIF('Truncated Transaction Data'!A2727:A22211,A2727,'Truncated Transaction Data'!C2727:C22211)</f>
        <v>325</v>
      </c>
    </row>
    <row r="2728" spans="1:3" x14ac:dyDescent="0.35">
      <c r="A2728" s="6" t="str">
        <v>EP117BR</v>
      </c>
      <c r="B2728">
        <f>COUNTIF('Truncated Transaction Data'!A2728:A22212,A2728)</f>
        <v>6</v>
      </c>
      <c r="C2728" s="7">
        <f>SUMIF('Truncated Transaction Data'!A2728:A22212,A2728,'Truncated Transaction Data'!C2728:C22212)</f>
        <v>9</v>
      </c>
    </row>
    <row r="2729" spans="1:3" x14ac:dyDescent="0.35">
      <c r="A2729" s="6" t="str">
        <v>PLC4825</v>
      </c>
      <c r="B2729">
        <f>COUNTIF('Truncated Transaction Data'!A2729:A22213,A2729)</f>
        <v>2</v>
      </c>
      <c r="C2729" s="7">
        <f>SUMIF('Truncated Transaction Data'!A2729:A22213,A2729,'Truncated Transaction Data'!C2729:C22213)</f>
        <v>50</v>
      </c>
    </row>
    <row r="2730" spans="1:3" x14ac:dyDescent="0.35">
      <c r="A2730" s="6" t="str">
        <v>EP250R</v>
      </c>
      <c r="B2730">
        <f>COUNTIF('Truncated Transaction Data'!A2730:A22214,A2730)</f>
        <v>2</v>
      </c>
      <c r="C2730" s="7">
        <f>SUMIF('Truncated Transaction Data'!A2730:A22214,A2730,'Truncated Transaction Data'!C2730:C22214)</f>
        <v>2</v>
      </c>
    </row>
    <row r="2731" spans="1:3" x14ac:dyDescent="0.35">
      <c r="A2731" s="6" t="str">
        <v>R9114M</v>
      </c>
      <c r="B2731">
        <f>COUNTIF('Truncated Transaction Data'!A2731:A22215,A2731)</f>
        <v>2</v>
      </c>
      <c r="C2731" s="7">
        <f>SUMIF('Truncated Transaction Data'!A2731:A22215,A2731,'Truncated Transaction Data'!C2731:C22215)</f>
        <v>300</v>
      </c>
    </row>
    <row r="2732" spans="1:3" x14ac:dyDescent="0.35">
      <c r="A2732" s="6" t="str">
        <v>EHC2795500</v>
      </c>
      <c r="B2732">
        <f>COUNTIF('Truncated Transaction Data'!A2732:A22216,A2732)</f>
        <v>6</v>
      </c>
      <c r="C2732" s="7">
        <f>SUMIF('Truncated Transaction Data'!A2732:A22216,A2732,'Truncated Transaction Data'!C2732:C22216)</f>
        <v>34500</v>
      </c>
    </row>
    <row r="2733" spans="1:3" x14ac:dyDescent="0.35">
      <c r="A2733" s="6" t="str">
        <v>TC701F10</v>
      </c>
      <c r="B2733">
        <f>COUNTIF('Truncated Transaction Data'!A2733:A22217,A2733)</f>
        <v>1</v>
      </c>
      <c r="C2733" s="7">
        <f>SUMIF('Truncated Transaction Data'!A2733:A22217,A2733,'Truncated Transaction Data'!C2733:C22217)</f>
        <v>50</v>
      </c>
    </row>
    <row r="2734" spans="1:3" x14ac:dyDescent="0.35">
      <c r="A2734" s="6" t="str">
        <v>PR323</v>
      </c>
      <c r="B2734">
        <f>COUNTIF('Truncated Transaction Data'!A2734:A22218,A2734)</f>
        <v>6</v>
      </c>
      <c r="C2734" s="7">
        <f>SUMIF('Truncated Transaction Data'!A2734:A22218,A2734,'Truncated Transaction Data'!C2734:C22218)</f>
        <v>2000</v>
      </c>
    </row>
    <row r="2735" spans="1:3" x14ac:dyDescent="0.35">
      <c r="A2735" s="6" t="str">
        <v>HPV5</v>
      </c>
      <c r="B2735">
        <f>COUNTIF('Truncated Transaction Data'!A2735:A22219,A2735)</f>
        <v>1</v>
      </c>
      <c r="C2735" s="7">
        <f>SUMIF('Truncated Transaction Data'!A2735:A22219,A2735,'Truncated Transaction Data'!C2735:C22219)</f>
        <v>16</v>
      </c>
    </row>
    <row r="2736" spans="1:3" x14ac:dyDescent="0.35">
      <c r="A2736" s="6" t="str">
        <v>PR741S</v>
      </c>
      <c r="B2736">
        <f>COUNTIF('Truncated Transaction Data'!A2736:A22220,A2736)</f>
        <v>1</v>
      </c>
      <c r="C2736" s="7">
        <f>SUMIF('Truncated Transaction Data'!A2736:A22220,A2736,'Truncated Transaction Data'!C2736:C22220)</f>
        <v>32</v>
      </c>
    </row>
    <row r="2737" spans="1:3" x14ac:dyDescent="0.35">
      <c r="A2737" s="6" t="str">
        <v>E959P</v>
      </c>
      <c r="B2737">
        <f>COUNTIF('Truncated Transaction Data'!A2737:A22221,A2737)</f>
        <v>7</v>
      </c>
      <c r="C2737" s="7">
        <f>SUMIF('Truncated Transaction Data'!A2737:A22221,A2737,'Truncated Transaction Data'!C2737:C22221)</f>
        <v>10</v>
      </c>
    </row>
    <row r="2738" spans="1:3" x14ac:dyDescent="0.35">
      <c r="A2738" s="6" t="str">
        <v>GP111S</v>
      </c>
      <c r="B2738">
        <f>COUNTIF('Truncated Transaction Data'!A2738:A22222,A2738)</f>
        <v>4</v>
      </c>
      <c r="C2738" s="7">
        <f>SUMIF('Truncated Transaction Data'!A2738:A22222,A2738,'Truncated Transaction Data'!C2738:C22222)</f>
        <v>14</v>
      </c>
    </row>
    <row r="2739" spans="1:3" x14ac:dyDescent="0.35">
      <c r="A2739" s="6" t="str">
        <v>E1101P</v>
      </c>
      <c r="B2739">
        <f>COUNTIF('Truncated Transaction Data'!A2739:A22223,A2739)</f>
        <v>2</v>
      </c>
      <c r="C2739" s="7">
        <f>SUMIF('Truncated Transaction Data'!A2739:A22223,A2739,'Truncated Transaction Data'!C2739:C22223)</f>
        <v>2</v>
      </c>
    </row>
    <row r="2740" spans="1:3" x14ac:dyDescent="0.35">
      <c r="A2740" s="6" t="str">
        <v>2357B</v>
      </c>
      <c r="B2740">
        <f>COUNTIF('Truncated Transaction Data'!A2740:A22224,A2740)</f>
        <v>3</v>
      </c>
      <c r="C2740" s="7">
        <f>SUMIF('Truncated Transaction Data'!A2740:A22224,A2740,'Truncated Transaction Data'!C2740:C22224)</f>
        <v>66</v>
      </c>
    </row>
    <row r="2741" spans="1:3" x14ac:dyDescent="0.35">
      <c r="A2741" s="6" t="str">
        <v>FPS118</v>
      </c>
      <c r="B2741">
        <f>COUNTIF('Truncated Transaction Data'!A2741:A22225,A2741)</f>
        <v>1</v>
      </c>
      <c r="C2741" s="7">
        <f>SUMIF('Truncated Transaction Data'!A2741:A22225,A2741,'Truncated Transaction Data'!C2741:C22225)</f>
        <v>2</v>
      </c>
    </row>
    <row r="2742" spans="1:3" x14ac:dyDescent="0.35">
      <c r="A2742" s="6" t="str">
        <v>VSA104</v>
      </c>
      <c r="B2742">
        <f>COUNTIF('Truncated Transaction Data'!A2742:A22226,A2742)</f>
        <v>1</v>
      </c>
      <c r="C2742" s="7">
        <f>SUMIF('Truncated Transaction Data'!A2742:A22226,A2742,'Truncated Transaction Data'!C2742:C22226)</f>
        <v>200</v>
      </c>
    </row>
    <row r="2743" spans="1:3" x14ac:dyDescent="0.35">
      <c r="A2743" s="6" t="str">
        <v>FPS107</v>
      </c>
      <c r="B2743">
        <f>COUNTIF('Truncated Transaction Data'!A2743:A22227,A2743)</f>
        <v>2</v>
      </c>
      <c r="C2743" s="7">
        <f>SUMIF('Truncated Transaction Data'!A2743:A22227,A2743,'Truncated Transaction Data'!C2743:C22227)</f>
        <v>3</v>
      </c>
    </row>
    <row r="2744" spans="1:3" x14ac:dyDescent="0.35">
      <c r="A2744" s="6" t="str">
        <v>HL2201</v>
      </c>
      <c r="B2744">
        <f>COUNTIF('Truncated Transaction Data'!A2744:A22228,A2744)</f>
        <v>7</v>
      </c>
      <c r="C2744" s="7">
        <f>SUMIF('Truncated Transaction Data'!A2744:A22228,A2744,'Truncated Transaction Data'!C2744:C22228)</f>
        <v>972</v>
      </c>
    </row>
    <row r="2745" spans="1:3" x14ac:dyDescent="0.35">
      <c r="A2745" s="6" t="str">
        <v>PR155</v>
      </c>
      <c r="B2745">
        <f>COUNTIF('Truncated Transaction Data'!A2745:A22229,A2745)</f>
        <v>2</v>
      </c>
      <c r="C2745" s="7">
        <f>SUMIF('Truncated Transaction Data'!A2745:A22229,A2745,'Truncated Transaction Data'!C2745:C22229)</f>
        <v>400</v>
      </c>
    </row>
    <row r="2746" spans="1:3" x14ac:dyDescent="0.35">
      <c r="A2746" s="6" t="str">
        <v>RM1772100</v>
      </c>
      <c r="B2746">
        <f>COUNTIF('Truncated Transaction Data'!A2746:A22230,A2746)</f>
        <v>1</v>
      </c>
      <c r="C2746" s="7">
        <f>SUMIF('Truncated Transaction Data'!A2746:A22230,A2746,'Truncated Transaction Data'!C2746:C22230)</f>
        <v>100</v>
      </c>
    </row>
    <row r="2747" spans="1:3" x14ac:dyDescent="0.35">
      <c r="A2747" s="6" t="str">
        <v>E251S</v>
      </c>
      <c r="B2747">
        <f>COUNTIF('Truncated Transaction Data'!A2747:A22231,A2747)</f>
        <v>6</v>
      </c>
      <c r="C2747" s="7">
        <f>SUMIF('Truncated Transaction Data'!A2747:A22231,A2747,'Truncated Transaction Data'!C2747:C22231)</f>
        <v>12</v>
      </c>
    </row>
    <row r="2748" spans="1:3" x14ac:dyDescent="0.35">
      <c r="A2748" s="6" t="str">
        <v>PL310</v>
      </c>
      <c r="B2748">
        <f>COUNTIF('Truncated Transaction Data'!A2748:A22232,A2748)</f>
        <v>2</v>
      </c>
      <c r="C2748" s="7">
        <f>SUMIF('Truncated Transaction Data'!A2748:A22232,A2748,'Truncated Transaction Data'!C2748:C22232)</f>
        <v>20</v>
      </c>
    </row>
    <row r="2749" spans="1:3" x14ac:dyDescent="0.35">
      <c r="A2749" s="6" t="str">
        <v>PLC208B10</v>
      </c>
      <c r="B2749">
        <f>COUNTIF('Truncated Transaction Data'!A2749:A22233,A2749)</f>
        <v>2</v>
      </c>
      <c r="C2749" s="7">
        <f>SUMIF('Truncated Transaction Data'!A2749:A22233,A2749,'Truncated Transaction Data'!C2749:C22233)</f>
        <v>40</v>
      </c>
    </row>
    <row r="2750" spans="1:3" x14ac:dyDescent="0.35">
      <c r="A2750" s="6" t="str">
        <v>PL10325</v>
      </c>
      <c r="B2750">
        <f>COUNTIF('Truncated Transaction Data'!A2750:A22234,A2750)</f>
        <v>1</v>
      </c>
      <c r="C2750" s="7">
        <f>SUMIF('Truncated Transaction Data'!A2750:A22234,A2750,'Truncated Transaction Data'!C2750:C22234)</f>
        <v>25</v>
      </c>
    </row>
    <row r="2751" spans="1:3" x14ac:dyDescent="0.35">
      <c r="A2751" s="6" t="str">
        <v>51826S</v>
      </c>
      <c r="B2751">
        <f>COUNTIF('Truncated Transaction Data'!A2751:A22235,A2751)</f>
        <v>9</v>
      </c>
      <c r="C2751" s="7">
        <f>SUMIF('Truncated Transaction Data'!A2751:A22235,A2751,'Truncated Transaction Data'!C2751:C22235)</f>
        <v>100</v>
      </c>
    </row>
    <row r="2752" spans="1:3" x14ac:dyDescent="0.35">
      <c r="A2752" s="6" t="str">
        <v>30556S</v>
      </c>
      <c r="B2752">
        <f>COUNTIF('Truncated Transaction Data'!A2752:A22236,A2752)</f>
        <v>1</v>
      </c>
      <c r="C2752" s="7">
        <f>SUMIF('Truncated Transaction Data'!A2752:A22236,A2752,'Truncated Transaction Data'!C2752:C22236)</f>
        <v>8</v>
      </c>
    </row>
    <row r="2753" spans="1:3" x14ac:dyDescent="0.35">
      <c r="A2753" s="6" t="str">
        <v>RV1330XS</v>
      </c>
      <c r="B2753">
        <f>COUNTIF('Truncated Transaction Data'!A2753:A22237,A2753)</f>
        <v>2</v>
      </c>
      <c r="C2753" s="7">
        <f>SUMIF('Truncated Transaction Data'!A2753:A22237,A2753,'Truncated Transaction Data'!C2753:C22237)</f>
        <v>48</v>
      </c>
    </row>
    <row r="2754" spans="1:3" x14ac:dyDescent="0.35">
      <c r="A2754" s="6" t="str">
        <v>E2249B</v>
      </c>
      <c r="B2754">
        <f>COUNTIF('Truncated Transaction Data'!A2754:A22238,A2754)</f>
        <v>1</v>
      </c>
      <c r="C2754" s="7">
        <f>SUMIF('Truncated Transaction Data'!A2754:A22238,A2754,'Truncated Transaction Data'!C2754:C22238)</f>
        <v>2</v>
      </c>
    </row>
    <row r="2755" spans="1:3" x14ac:dyDescent="0.35">
      <c r="A2755" s="6" t="str">
        <v>02175EA</v>
      </c>
      <c r="B2755">
        <f>COUNTIF('Truncated Transaction Data'!A2755:A22239,A2755)</f>
        <v>3</v>
      </c>
      <c r="C2755" s="7">
        <f>SUMIF('Truncated Transaction Data'!A2755:A22239,A2755,'Truncated Transaction Data'!C2755:C22239)</f>
        <v>250</v>
      </c>
    </row>
    <row r="2756" spans="1:3" x14ac:dyDescent="0.35">
      <c r="A2756" s="6" t="str">
        <v>02176EA</v>
      </c>
      <c r="B2756">
        <f>COUNTIF('Truncated Transaction Data'!A2756:A22240,A2756)</f>
        <v>3</v>
      </c>
      <c r="C2756" s="7">
        <f>SUMIF('Truncated Transaction Data'!A2756:A22240,A2756,'Truncated Transaction Data'!C2756:C22240)</f>
        <v>250</v>
      </c>
    </row>
    <row r="2757" spans="1:3" x14ac:dyDescent="0.35">
      <c r="A2757" s="6" t="str">
        <v>5K5248</v>
      </c>
      <c r="B2757">
        <f>COUNTIF('Truncated Transaction Data'!A2757:A22241,A2757)</f>
        <v>2</v>
      </c>
      <c r="C2757" s="7">
        <f>SUMIF('Truncated Transaction Data'!A2757:A22241,A2757,'Truncated Transaction Data'!C2757:C22241)</f>
        <v>10</v>
      </c>
    </row>
    <row r="2758" spans="1:3" x14ac:dyDescent="0.35">
      <c r="A2758" s="6" t="str">
        <v>DS781</v>
      </c>
      <c r="B2758">
        <f>COUNTIF('Truncated Transaction Data'!A2758:A22242,A2758)</f>
        <v>4</v>
      </c>
      <c r="C2758" s="7">
        <f>SUMIF('Truncated Transaction Data'!A2758:A22242,A2758,'Truncated Transaction Data'!C2758:C22242)</f>
        <v>10</v>
      </c>
    </row>
    <row r="2759" spans="1:3" x14ac:dyDescent="0.35">
      <c r="A2759" s="6" t="str">
        <v>PLC248100</v>
      </c>
      <c r="B2759">
        <f>COUNTIF('Truncated Transaction Data'!A2759:A22243,A2759)</f>
        <v>2</v>
      </c>
      <c r="C2759" s="7">
        <f>SUMIF('Truncated Transaction Data'!A2759:A22243,A2759,'Truncated Transaction Data'!C2759:C22243)</f>
        <v>200</v>
      </c>
    </row>
    <row r="2760" spans="1:3" x14ac:dyDescent="0.35">
      <c r="A2760" s="6" t="str">
        <v>PP63725</v>
      </c>
      <c r="B2760">
        <f>COUNTIF('Truncated Transaction Data'!A2760:A22244,A2760)</f>
        <v>5</v>
      </c>
      <c r="C2760" s="7">
        <f>SUMIF('Truncated Transaction Data'!A2760:A22244,A2760,'Truncated Transaction Data'!C2760:C22244)</f>
        <v>200</v>
      </c>
    </row>
    <row r="2761" spans="1:3" x14ac:dyDescent="0.35">
      <c r="A2761" s="6">
        <v>2753808</v>
      </c>
      <c r="B2761">
        <f>COUNTIF('Truncated Transaction Data'!A2761:A22245,A2761)</f>
        <v>1</v>
      </c>
      <c r="C2761" s="7">
        <f>SUMIF('Truncated Transaction Data'!A2761:A22245,A2761,'Truncated Transaction Data'!C2761:C22245)</f>
        <v>2</v>
      </c>
    </row>
    <row r="2762" spans="1:3" x14ac:dyDescent="0.35">
      <c r="A2762" s="6" t="str">
        <v>TC398F</v>
      </c>
      <c r="B2762">
        <f>COUNTIF('Truncated Transaction Data'!A2762:A22246,A2762)</f>
        <v>2</v>
      </c>
      <c r="C2762" s="7">
        <f>SUMIF('Truncated Transaction Data'!A2762:A22246,A2762,'Truncated Transaction Data'!C2762:C22246)</f>
        <v>2</v>
      </c>
    </row>
    <row r="2763" spans="1:3" x14ac:dyDescent="0.35">
      <c r="A2763" s="6" t="str">
        <v>R918</v>
      </c>
      <c r="B2763">
        <f>COUNTIF('Truncated Transaction Data'!A2763:A22247,A2763)</f>
        <v>2</v>
      </c>
      <c r="C2763" s="7">
        <f>SUMIF('Truncated Transaction Data'!A2763:A22247,A2763,'Truncated Transaction Data'!C2763:C22247)</f>
        <v>18</v>
      </c>
    </row>
    <row r="2764" spans="1:3" x14ac:dyDescent="0.35">
      <c r="A2764" s="6" t="str">
        <v>RV3517</v>
      </c>
      <c r="B2764">
        <f>COUNTIF('Truncated Transaction Data'!A2764:A22248,A2764)</f>
        <v>5</v>
      </c>
      <c r="C2764" s="7">
        <f>SUMIF('Truncated Transaction Data'!A2764:A22248,A2764,'Truncated Transaction Data'!C2764:C22248)</f>
        <v>300</v>
      </c>
    </row>
    <row r="2765" spans="1:3" x14ac:dyDescent="0.35">
      <c r="A2765" s="6" t="str">
        <v>E2927</v>
      </c>
      <c r="B2765">
        <f>COUNTIF('Truncated Transaction Data'!A2765:A22249,A2765)</f>
        <v>2</v>
      </c>
      <c r="C2765" s="7">
        <f>SUMIF('Truncated Transaction Data'!A2765:A22249,A2765,'Truncated Transaction Data'!C2765:C22249)</f>
        <v>72</v>
      </c>
    </row>
    <row r="2766" spans="1:3" x14ac:dyDescent="0.35">
      <c r="A2766" s="6" t="str">
        <v>71682S+10</v>
      </c>
      <c r="B2766">
        <f>COUNTIF('Truncated Transaction Data'!A2766:A22250,A2766)</f>
        <v>1</v>
      </c>
      <c r="C2766" s="7">
        <f>SUMIF('Truncated Transaction Data'!A2766:A22250,A2766,'Truncated Transaction Data'!C2766:C22250)</f>
        <v>120</v>
      </c>
    </row>
    <row r="2767" spans="1:3" x14ac:dyDescent="0.35">
      <c r="A2767" s="6" t="str">
        <v>KB826CB</v>
      </c>
      <c r="B2767">
        <f>COUNTIF('Truncated Transaction Data'!A2767:A22251,A2767)</f>
        <v>1</v>
      </c>
      <c r="C2767" s="7">
        <f>SUMIF('Truncated Transaction Data'!A2767:A22251,A2767,'Truncated Transaction Data'!C2767:C22251)</f>
        <v>1</v>
      </c>
    </row>
    <row r="2768" spans="1:3" x14ac:dyDescent="0.35">
      <c r="A2768" s="6" t="str">
        <v>01900SEA2</v>
      </c>
      <c r="B2768">
        <f>COUNTIF('Truncated Transaction Data'!A2768:A22252,A2768)</f>
        <v>2</v>
      </c>
      <c r="C2768" s="7">
        <f>SUMIF('Truncated Transaction Data'!A2768:A22252,A2768,'Truncated Transaction Data'!C2768:C22252)</f>
        <v>156</v>
      </c>
    </row>
    <row r="2769" spans="1:3" x14ac:dyDescent="0.35">
      <c r="A2769" s="6" t="str">
        <v>01667EA2</v>
      </c>
      <c r="B2769">
        <f>COUNTIF('Truncated Transaction Data'!A2769:A22253,A2769)</f>
        <v>3</v>
      </c>
      <c r="C2769" s="7">
        <f>SUMIF('Truncated Transaction Data'!A2769:A22253,A2769,'Truncated Transaction Data'!C2769:C22253)</f>
        <v>64</v>
      </c>
    </row>
    <row r="2770" spans="1:3" x14ac:dyDescent="0.35">
      <c r="A2770" s="6" t="str">
        <v>DS979</v>
      </c>
      <c r="B2770">
        <f>COUNTIF('Truncated Transaction Data'!A2770:A22254,A2770)</f>
        <v>1</v>
      </c>
      <c r="C2770" s="7">
        <f>SUMIF('Truncated Transaction Data'!A2770:A22254,A2770,'Truncated Transaction Data'!C2770:C22254)</f>
        <v>1</v>
      </c>
    </row>
    <row r="2771" spans="1:3" x14ac:dyDescent="0.35">
      <c r="A2771" s="6" t="str">
        <v>MC819</v>
      </c>
      <c r="B2771">
        <f>COUNTIF('Truncated Transaction Data'!A2771:A22255,A2771)</f>
        <v>1</v>
      </c>
      <c r="C2771" s="7">
        <f>SUMIF('Truncated Transaction Data'!A2771:A22255,A2771,'Truncated Transaction Data'!C2771:C22255)</f>
        <v>1</v>
      </c>
    </row>
    <row r="2772" spans="1:3" x14ac:dyDescent="0.35">
      <c r="A2772" s="6" t="str">
        <v>MC641</v>
      </c>
      <c r="B2772">
        <f>COUNTIF('Truncated Transaction Data'!A2772:A22256,A2772)</f>
        <v>6</v>
      </c>
      <c r="C2772" s="7">
        <f>SUMIF('Truncated Transaction Data'!A2772:A22256,A2772,'Truncated Transaction Data'!C2772:C22256)</f>
        <v>19</v>
      </c>
    </row>
    <row r="2773" spans="1:3" x14ac:dyDescent="0.35">
      <c r="A2773" s="6" t="str">
        <v>000000005556</v>
      </c>
      <c r="B2773">
        <f>COUNTIF('Truncated Transaction Data'!A2773:A22257,A2773)</f>
        <v>7</v>
      </c>
      <c r="C2773" s="7">
        <f>SUMIF('Truncated Transaction Data'!A2773:A22257,A2773,'Truncated Transaction Data'!C2773:C22257)</f>
        <v>19</v>
      </c>
    </row>
    <row r="2774" spans="1:3" x14ac:dyDescent="0.35">
      <c r="A2774" s="6" t="str">
        <v>000000006450</v>
      </c>
      <c r="B2774">
        <f>COUNTIF('Truncated Transaction Data'!A2774:A22258,A2774)</f>
        <v>3</v>
      </c>
      <c r="C2774" s="7">
        <f>SUMIF('Truncated Transaction Data'!A2774:A22258,A2774,'Truncated Transaction Data'!C2774:C22258)</f>
        <v>4</v>
      </c>
    </row>
    <row r="2775" spans="1:3" x14ac:dyDescent="0.35">
      <c r="A2775" s="6" t="str">
        <v>RK840N</v>
      </c>
      <c r="B2775">
        <f>COUNTIF('Truncated Transaction Data'!A2775:A22259,A2775)</f>
        <v>3</v>
      </c>
      <c r="C2775" s="7">
        <f>SUMIF('Truncated Transaction Data'!A2775:A22259,A2775,'Truncated Transaction Data'!C2775:C22259)</f>
        <v>96</v>
      </c>
    </row>
    <row r="2776" spans="1:3" x14ac:dyDescent="0.35">
      <c r="A2776" s="6" t="str">
        <v>PL9B10</v>
      </c>
      <c r="B2776">
        <f>COUNTIF('Truncated Transaction Data'!A2776:A22260,A2776)</f>
        <v>1</v>
      </c>
      <c r="C2776" s="7">
        <f>SUMIF('Truncated Transaction Data'!A2776:A22260,A2776,'Truncated Transaction Data'!C2776:C22260)</f>
        <v>10</v>
      </c>
    </row>
    <row r="2777" spans="1:3" x14ac:dyDescent="0.35">
      <c r="A2777" s="6" t="str">
        <v>PL21B10</v>
      </c>
      <c r="B2777">
        <f>COUNTIF('Truncated Transaction Data'!A2777:A22261,A2777)</f>
        <v>1</v>
      </c>
      <c r="C2777" s="7">
        <f>SUMIF('Truncated Transaction Data'!A2777:A22261,A2777,'Truncated Transaction Data'!C2777:C22261)</f>
        <v>10</v>
      </c>
    </row>
    <row r="2778" spans="1:3" x14ac:dyDescent="0.35">
      <c r="A2778" s="6" t="str">
        <v>ES304R</v>
      </c>
      <c r="B2778">
        <f>COUNTIF('Truncated Transaction Data'!A2778:A22262,A2778)</f>
        <v>1</v>
      </c>
      <c r="C2778" s="7">
        <f>SUMIF('Truncated Transaction Data'!A2778:A22262,A2778,'Truncated Transaction Data'!C2778:C22262)</f>
        <v>6</v>
      </c>
    </row>
    <row r="2779" spans="1:3" x14ac:dyDescent="0.35">
      <c r="A2779" s="6" t="str">
        <v>3K6339</v>
      </c>
      <c r="B2779">
        <f>COUNTIF('Truncated Transaction Data'!A2779:A22263,A2779)</f>
        <v>1</v>
      </c>
      <c r="C2779" s="7">
        <f>SUMIF('Truncated Transaction Data'!A2779:A22263,A2779,'Truncated Transaction Data'!C2779:C22263)</f>
        <v>2</v>
      </c>
    </row>
    <row r="2780" spans="1:3" x14ac:dyDescent="0.35">
      <c r="A2780" s="6" t="str">
        <v>DS949</v>
      </c>
      <c r="B2780">
        <f>COUNTIF('Truncated Transaction Data'!A2780:A22264,A2780)</f>
        <v>1</v>
      </c>
      <c r="C2780" s="7">
        <f>SUMIF('Truncated Transaction Data'!A2780:A22264,A2780,'Truncated Transaction Data'!C2780:C22264)</f>
        <v>1</v>
      </c>
    </row>
    <row r="2781" spans="1:3" x14ac:dyDescent="0.35">
      <c r="A2781" s="6" t="str">
        <v>KB706</v>
      </c>
      <c r="B2781">
        <f>COUNTIF('Truncated Transaction Data'!A2781:A22265,A2781)</f>
        <v>1</v>
      </c>
      <c r="C2781" s="7">
        <f>SUMIF('Truncated Transaction Data'!A2781:A22265,A2781,'Truncated Transaction Data'!C2781:C22265)</f>
        <v>6</v>
      </c>
    </row>
    <row r="2782" spans="1:3" x14ac:dyDescent="0.35">
      <c r="A2782" s="6" t="str">
        <v>DS1220</v>
      </c>
      <c r="B2782">
        <f>COUNTIF('Truncated Transaction Data'!A2782:A22266,A2782)</f>
        <v>1</v>
      </c>
      <c r="C2782" s="7">
        <f>SUMIF('Truncated Transaction Data'!A2782:A22266,A2782,'Truncated Transaction Data'!C2782:C22266)</f>
        <v>4</v>
      </c>
    </row>
    <row r="2783" spans="1:3" x14ac:dyDescent="0.35">
      <c r="A2783" s="6" t="str">
        <v>ES354R</v>
      </c>
      <c r="B2783">
        <f>COUNTIF('Truncated Transaction Data'!A2783:A22267,A2783)</f>
        <v>4</v>
      </c>
      <c r="C2783" s="7">
        <f>SUMIF('Truncated Transaction Data'!A2783:A22267,A2783,'Truncated Transaction Data'!C2783:C22267)</f>
        <v>13</v>
      </c>
    </row>
    <row r="2784" spans="1:3" x14ac:dyDescent="0.35">
      <c r="A2784" s="6" t="str">
        <v>3K8314</v>
      </c>
      <c r="B2784">
        <f>COUNTIF('Truncated Transaction Data'!A2784:A22268,A2784)</f>
        <v>1</v>
      </c>
      <c r="C2784" s="7">
        <f>SUMIF('Truncated Transaction Data'!A2784:A22268,A2784,'Truncated Transaction Data'!C2784:C22268)</f>
        <v>10</v>
      </c>
    </row>
    <row r="2785" spans="1:3" x14ac:dyDescent="0.35">
      <c r="A2785" s="6" t="str">
        <v>C2750AS</v>
      </c>
      <c r="B2785">
        <f>COUNTIF('Truncated Transaction Data'!A2785:A22269,A2785)</f>
        <v>1</v>
      </c>
      <c r="C2785" s="7">
        <f>SUMIF('Truncated Transaction Data'!A2785:A22269,A2785,'Truncated Transaction Data'!C2785:C22269)</f>
        <v>1</v>
      </c>
    </row>
    <row r="2786" spans="1:3" x14ac:dyDescent="0.35">
      <c r="A2786" s="6" t="str">
        <v>PR715S</v>
      </c>
      <c r="B2786">
        <f>COUNTIF('Truncated Transaction Data'!A2786:A22270,A2786)</f>
        <v>2</v>
      </c>
      <c r="C2786" s="7">
        <f>SUMIF('Truncated Transaction Data'!A2786:A22270,A2786,'Truncated Transaction Data'!C2786:C22270)</f>
        <v>48</v>
      </c>
    </row>
    <row r="2787" spans="1:3" x14ac:dyDescent="0.35">
      <c r="A2787" s="6" t="str">
        <v>PR716S</v>
      </c>
      <c r="B2787">
        <f>COUNTIF('Truncated Transaction Data'!A2787:A22271,A2787)</f>
        <v>3</v>
      </c>
      <c r="C2787" s="7">
        <f>SUMIF('Truncated Transaction Data'!A2787:A22271,A2787,'Truncated Transaction Data'!C2787:C22271)</f>
        <v>24</v>
      </c>
    </row>
    <row r="2788" spans="1:3" x14ac:dyDescent="0.35">
      <c r="A2788" s="6" t="str">
        <v>EM54F</v>
      </c>
      <c r="B2788">
        <f>COUNTIF('Truncated Transaction Data'!A2788:A22272,A2788)</f>
        <v>2</v>
      </c>
      <c r="C2788" s="7">
        <f>SUMIF('Truncated Transaction Data'!A2788:A22272,A2788,'Truncated Transaction Data'!C2788:C22272)</f>
        <v>2</v>
      </c>
    </row>
    <row r="2789" spans="1:3" x14ac:dyDescent="0.35">
      <c r="A2789" s="6" t="str">
        <v>E778S</v>
      </c>
      <c r="B2789">
        <f>COUNTIF('Truncated Transaction Data'!A2789:A22273,A2789)</f>
        <v>3</v>
      </c>
      <c r="C2789" s="7">
        <f>SUMIF('Truncated Transaction Data'!A2789:A22273,A2789,'Truncated Transaction Data'!C2789:C22273)</f>
        <v>7</v>
      </c>
    </row>
    <row r="2790" spans="1:3" x14ac:dyDescent="0.35">
      <c r="A2790" s="6" t="str">
        <v>E619S</v>
      </c>
      <c r="B2790">
        <f>COUNTIF('Truncated Transaction Data'!A2790:A22274,A2790)</f>
        <v>1</v>
      </c>
      <c r="C2790" s="7">
        <f>SUMIF('Truncated Transaction Data'!A2790:A22274,A2790,'Truncated Transaction Data'!C2790:C22274)</f>
        <v>1</v>
      </c>
    </row>
    <row r="2791" spans="1:3" x14ac:dyDescent="0.35">
      <c r="A2791" s="6" t="str">
        <v>PR13800S</v>
      </c>
      <c r="B2791">
        <f>COUNTIF('Truncated Transaction Data'!A2791:A22275,A2791)</f>
        <v>1</v>
      </c>
      <c r="C2791" s="7">
        <f>SUMIF('Truncated Transaction Data'!A2791:A22275,A2791,'Truncated Transaction Data'!C2791:C22275)</f>
        <v>8</v>
      </c>
    </row>
    <row r="2792" spans="1:3" x14ac:dyDescent="0.35">
      <c r="A2792" s="6" t="str">
        <v>PR13880S</v>
      </c>
      <c r="B2792">
        <f>COUNTIF('Truncated Transaction Data'!A2792:A22276,A2792)</f>
        <v>1</v>
      </c>
      <c r="C2792" s="7">
        <f>SUMIF('Truncated Transaction Data'!A2792:A22276,A2792,'Truncated Transaction Data'!C2792:C22276)</f>
        <v>8</v>
      </c>
    </row>
    <row r="2793" spans="1:3" x14ac:dyDescent="0.35">
      <c r="A2793" s="6" t="str">
        <v>I5300B</v>
      </c>
      <c r="B2793">
        <f>COUNTIF('Truncated Transaction Data'!A2793:A22277,A2793)</f>
        <v>3</v>
      </c>
      <c r="C2793" s="7">
        <f>SUMIF('Truncated Transaction Data'!A2793:A22277,A2793,'Truncated Transaction Data'!C2793:C22277)</f>
        <v>18</v>
      </c>
    </row>
    <row r="2794" spans="1:3" x14ac:dyDescent="0.35">
      <c r="A2794" s="6" t="str">
        <v>01694EA2</v>
      </c>
      <c r="B2794">
        <f>COUNTIF('Truncated Transaction Data'!A2794:A22278,A2794)</f>
        <v>3</v>
      </c>
      <c r="C2794" s="7">
        <f>SUMIF('Truncated Transaction Data'!A2794:A22278,A2794,'Truncated Transaction Data'!C2794:C22278)</f>
        <v>8</v>
      </c>
    </row>
    <row r="2795" spans="1:3" x14ac:dyDescent="0.35">
      <c r="A2795" s="6" t="str">
        <v>PR399S</v>
      </c>
      <c r="B2795">
        <f>COUNTIF('Truncated Transaction Data'!A2795:A22279,A2795)</f>
        <v>2</v>
      </c>
      <c r="C2795" s="7">
        <f>SUMIF('Truncated Transaction Data'!A2795:A22279,A2795,'Truncated Transaction Data'!C2795:C22279)</f>
        <v>24</v>
      </c>
    </row>
    <row r="2796" spans="1:3" x14ac:dyDescent="0.35">
      <c r="A2796" s="6" t="str">
        <v>TC397</v>
      </c>
      <c r="B2796">
        <f>COUNTIF('Truncated Transaction Data'!A2796:A22280,A2796)</f>
        <v>1</v>
      </c>
      <c r="C2796" s="7">
        <f>SUMIF('Truncated Transaction Data'!A2796:A22280,A2796,'Truncated Transaction Data'!C2796:C22280)</f>
        <v>1</v>
      </c>
    </row>
    <row r="2797" spans="1:3" x14ac:dyDescent="0.35">
      <c r="A2797" s="6" t="str">
        <v>PR669S</v>
      </c>
      <c r="B2797">
        <f>COUNTIF('Truncated Transaction Data'!A2797:A22281,A2797)</f>
        <v>4</v>
      </c>
      <c r="C2797" s="7">
        <f>SUMIF('Truncated Transaction Data'!A2797:A22281,A2797,'Truncated Transaction Data'!C2797:C22281)</f>
        <v>40</v>
      </c>
    </row>
    <row r="2798" spans="1:3" x14ac:dyDescent="0.35">
      <c r="A2798" s="6" t="str">
        <v>GP106K</v>
      </c>
      <c r="B2798">
        <f>COUNTIF('Truncated Transaction Data'!A2798:A22282,A2798)</f>
        <v>2</v>
      </c>
      <c r="C2798" s="7">
        <f>SUMIF('Truncated Transaction Data'!A2798:A22282,A2798,'Truncated Transaction Data'!C2798:C22282)</f>
        <v>5</v>
      </c>
    </row>
    <row r="2799" spans="1:3" x14ac:dyDescent="0.35">
      <c r="A2799" s="6" t="str">
        <v>ES800421</v>
      </c>
      <c r="B2799">
        <f>COUNTIF('Truncated Transaction Data'!A2799:A22283,A2799)</f>
        <v>1</v>
      </c>
      <c r="C2799" s="7">
        <f>SUMIF('Truncated Transaction Data'!A2799:A22283,A2799,'Truncated Transaction Data'!C2799:C22283)</f>
        <v>4</v>
      </c>
    </row>
    <row r="2800" spans="1:3" x14ac:dyDescent="0.35">
      <c r="A2800" s="6" t="str">
        <v>DS806</v>
      </c>
      <c r="B2800">
        <f>COUNTIF('Truncated Transaction Data'!A2800:A22284,A2800)</f>
        <v>2</v>
      </c>
      <c r="C2800" s="7">
        <f>SUMIF('Truncated Transaction Data'!A2800:A22284,A2800,'Truncated Transaction Data'!C2800:C22284)</f>
        <v>7</v>
      </c>
    </row>
    <row r="2801" spans="1:3" x14ac:dyDescent="0.35">
      <c r="A2801" s="6" t="str">
        <v>ES413R</v>
      </c>
      <c r="B2801">
        <f>COUNTIF('Truncated Transaction Data'!A2801:A22285,A2801)</f>
        <v>1</v>
      </c>
      <c r="C2801" s="7">
        <f>SUMIF('Truncated Transaction Data'!A2801:A22285,A2801,'Truncated Transaction Data'!C2801:C22285)</f>
        <v>6</v>
      </c>
    </row>
    <row r="2802" spans="1:3" x14ac:dyDescent="0.35">
      <c r="A2802" s="6" t="str">
        <v>MC844</v>
      </c>
      <c r="B2802">
        <f>COUNTIF('Truncated Transaction Data'!A2802:A22286,A2802)</f>
        <v>2</v>
      </c>
      <c r="C2802" s="7">
        <f>SUMIF('Truncated Transaction Data'!A2802:A22286,A2802,'Truncated Transaction Data'!C2802:C22286)</f>
        <v>2</v>
      </c>
    </row>
    <row r="2803" spans="1:3" x14ac:dyDescent="0.35">
      <c r="A2803" s="6" t="str">
        <v>MC822</v>
      </c>
      <c r="B2803">
        <f>COUNTIF('Truncated Transaction Data'!A2803:A22287,A2803)</f>
        <v>1</v>
      </c>
      <c r="C2803" s="7">
        <f>SUMIF('Truncated Transaction Data'!A2803:A22287,A2803,'Truncated Transaction Data'!C2803:C22287)</f>
        <v>1</v>
      </c>
    </row>
    <row r="2804" spans="1:3" x14ac:dyDescent="0.35">
      <c r="A2804" s="6" t="str">
        <v>KB572DC</v>
      </c>
      <c r="B2804">
        <f>COUNTIF('Truncated Transaction Data'!A2804:A22288,A2804)</f>
        <v>1</v>
      </c>
      <c r="C2804" s="7">
        <f>SUMIF('Truncated Transaction Data'!A2804:A22288,A2804,'Truncated Transaction Data'!C2804:C22288)</f>
        <v>1</v>
      </c>
    </row>
    <row r="2805" spans="1:3" x14ac:dyDescent="0.35">
      <c r="A2805" s="6" t="str">
        <v>DS911</v>
      </c>
      <c r="B2805">
        <f>COUNTIF('Truncated Transaction Data'!A2805:A22289,A2805)</f>
        <v>1</v>
      </c>
      <c r="C2805" s="7">
        <f>SUMIF('Truncated Transaction Data'!A2805:A22289,A2805,'Truncated Transaction Data'!C2805:C22289)</f>
        <v>1</v>
      </c>
    </row>
    <row r="2806" spans="1:3" x14ac:dyDescent="0.35">
      <c r="A2806" s="6" t="str">
        <v>PR15750S</v>
      </c>
      <c r="B2806">
        <f>COUNTIF('Truncated Transaction Data'!A2806:A22290,A2806)</f>
        <v>4</v>
      </c>
      <c r="C2806" s="7">
        <f>SUMIF('Truncated Transaction Data'!A2806:A22290,A2806,'Truncated Transaction Data'!C2806:C22290)</f>
        <v>40</v>
      </c>
    </row>
    <row r="2807" spans="1:3" x14ac:dyDescent="0.35">
      <c r="A2807" s="6" t="str">
        <v>PL14210</v>
      </c>
      <c r="B2807">
        <f>COUNTIF('Truncated Transaction Data'!A2807:A22291,A2807)</f>
        <v>1</v>
      </c>
      <c r="C2807" s="7">
        <f>SUMIF('Truncated Transaction Data'!A2807:A22291,A2807,'Truncated Transaction Data'!C2807:C22291)</f>
        <v>10</v>
      </c>
    </row>
    <row r="2808" spans="1:3" x14ac:dyDescent="0.35">
      <c r="A2808" s="6" t="str">
        <v>30560S</v>
      </c>
      <c r="B2808">
        <f>COUNTIF('Truncated Transaction Data'!A2808:A22292,A2808)</f>
        <v>2</v>
      </c>
      <c r="C2808" s="7">
        <f>SUMIF('Truncated Transaction Data'!A2808:A22292,A2808,'Truncated Transaction Data'!C2808:C22292)</f>
        <v>12</v>
      </c>
    </row>
    <row r="2809" spans="1:3" x14ac:dyDescent="0.35">
      <c r="A2809" s="6" t="str">
        <v>RK1737</v>
      </c>
      <c r="B2809">
        <f>COUNTIF('Truncated Transaction Data'!A2809:A22293,A2809)</f>
        <v>2</v>
      </c>
      <c r="C2809" s="7">
        <f>SUMIF('Truncated Transaction Data'!A2809:A22293,A2809,'Truncated Transaction Data'!C2809:C22293)</f>
        <v>21</v>
      </c>
    </row>
    <row r="2810" spans="1:3" x14ac:dyDescent="0.35">
      <c r="A2810" s="6" t="str">
        <v>R916</v>
      </c>
      <c r="B2810">
        <f>COUNTIF('Truncated Transaction Data'!A2810:A22294,A2810)</f>
        <v>5</v>
      </c>
      <c r="C2810" s="7">
        <f>SUMIF('Truncated Transaction Data'!A2810:A22294,A2810,'Truncated Transaction Data'!C2810:C22294)</f>
        <v>37</v>
      </c>
    </row>
    <row r="2811" spans="1:3" x14ac:dyDescent="0.35">
      <c r="A2811" s="6" t="str">
        <v>58592S</v>
      </c>
      <c r="B2811">
        <f>COUNTIF('Truncated Transaction Data'!A2811:A22295,A2811)</f>
        <v>4</v>
      </c>
      <c r="C2811" s="7">
        <f>SUMIF('Truncated Transaction Data'!A2811:A22295,A2811,'Truncated Transaction Data'!C2811:C22295)</f>
        <v>48</v>
      </c>
    </row>
    <row r="2812" spans="1:3" x14ac:dyDescent="0.35">
      <c r="A2812" s="6" t="str">
        <v>I1588B</v>
      </c>
      <c r="B2812">
        <f>COUNTIF('Truncated Transaction Data'!A2812:A22296,A2812)</f>
        <v>3</v>
      </c>
      <c r="C2812" s="7">
        <f>SUMIF('Truncated Transaction Data'!A2812:A22296,A2812,'Truncated Transaction Data'!C2812:C22296)</f>
        <v>8</v>
      </c>
    </row>
    <row r="2813" spans="1:3" x14ac:dyDescent="0.35">
      <c r="A2813" s="6" t="str">
        <v>02095EA2</v>
      </c>
      <c r="B2813">
        <f>COUNTIF('Truncated Transaction Data'!A2813:A22297,A2813)</f>
        <v>3</v>
      </c>
      <c r="C2813" s="7">
        <f>SUMIF('Truncated Transaction Data'!A2813:A22297,A2813,'Truncated Transaction Data'!C2813:C22297)</f>
        <v>10</v>
      </c>
    </row>
    <row r="2814" spans="1:3" x14ac:dyDescent="0.35">
      <c r="A2814" s="6" t="str">
        <v>RV3557</v>
      </c>
      <c r="B2814">
        <f>COUNTIF('Truncated Transaction Data'!A2814:A22298,A2814)</f>
        <v>2</v>
      </c>
      <c r="C2814" s="7">
        <f>SUMIF('Truncated Transaction Data'!A2814:A22298,A2814,'Truncated Transaction Data'!C2814:C22298)</f>
        <v>700</v>
      </c>
    </row>
    <row r="2815" spans="1:3" x14ac:dyDescent="0.35">
      <c r="A2815" s="6" t="str">
        <v>E1777SWT</v>
      </c>
      <c r="B2815">
        <f>COUNTIF('Truncated Transaction Data'!A2815:A22299,A2815)</f>
        <v>1</v>
      </c>
      <c r="C2815" s="7">
        <f>SUMIF('Truncated Transaction Data'!A2815:A22299,A2815,'Truncated Transaction Data'!C2815:C22299)</f>
        <v>50</v>
      </c>
    </row>
    <row r="2816" spans="1:3" x14ac:dyDescent="0.35">
      <c r="A2816" s="6" t="str">
        <v>E626S</v>
      </c>
      <c r="B2816">
        <f>COUNTIF('Truncated Transaction Data'!A2816:A22300,A2816)</f>
        <v>3</v>
      </c>
      <c r="C2816" s="7">
        <f>SUMIF('Truncated Transaction Data'!A2816:A22300,A2816,'Truncated Transaction Data'!C2816:C22300)</f>
        <v>3</v>
      </c>
    </row>
    <row r="2817" spans="1:3" x14ac:dyDescent="0.35">
      <c r="A2817" s="6" t="str">
        <v>PP47225</v>
      </c>
      <c r="B2817">
        <f>COUNTIF('Truncated Transaction Data'!A2817:A22301,A2817)</f>
        <v>1</v>
      </c>
      <c r="C2817" s="7">
        <f>SUMIF('Truncated Transaction Data'!A2817:A22301,A2817,'Truncated Transaction Data'!C2817:C22301)</f>
        <v>25</v>
      </c>
    </row>
    <row r="2818" spans="1:3" x14ac:dyDescent="0.35">
      <c r="A2818" s="6" t="str">
        <v>RM173116</v>
      </c>
      <c r="B2818">
        <f>COUNTIF('Truncated Transaction Data'!A2818:A22302,A2818)</f>
        <v>3</v>
      </c>
      <c r="C2818" s="7">
        <f>SUMIF('Truncated Transaction Data'!A2818:A22302,A2818,'Truncated Transaction Data'!C2818:C22302)</f>
        <v>48</v>
      </c>
    </row>
    <row r="2819" spans="1:3" x14ac:dyDescent="0.35">
      <c r="A2819" s="6" t="str">
        <v>RV1373S</v>
      </c>
      <c r="B2819">
        <f>COUNTIF('Truncated Transaction Data'!A2819:A22303,A2819)</f>
        <v>6</v>
      </c>
      <c r="C2819" s="7">
        <f>SUMIF('Truncated Transaction Data'!A2819:A22303,A2819,'Truncated Transaction Data'!C2819:C22303)</f>
        <v>40</v>
      </c>
    </row>
    <row r="2820" spans="1:3" x14ac:dyDescent="0.35">
      <c r="A2820" s="6" t="str">
        <v>324S</v>
      </c>
      <c r="B2820">
        <f>COUNTIF('Truncated Transaction Data'!A2820:A22304,A2820)</f>
        <v>2</v>
      </c>
      <c r="C2820" s="7">
        <f>SUMIF('Truncated Transaction Data'!A2820:A22304,A2820,'Truncated Transaction Data'!C2820:C22304)</f>
        <v>2</v>
      </c>
    </row>
    <row r="2821" spans="1:3" x14ac:dyDescent="0.35">
      <c r="A2821" s="6" t="str">
        <v>IS63</v>
      </c>
      <c r="B2821">
        <f>COUNTIF('Truncated Transaction Data'!A2821:A22305,A2821)</f>
        <v>3</v>
      </c>
      <c r="C2821" s="7">
        <f>SUMIF('Truncated Transaction Data'!A2821:A22305,A2821,'Truncated Transaction Data'!C2821:C22305)</f>
        <v>3</v>
      </c>
    </row>
    <row r="2822" spans="1:3" x14ac:dyDescent="0.35">
      <c r="A2822" s="6" t="str">
        <v>63S3</v>
      </c>
      <c r="B2822">
        <f>COUNTIF('Truncated Transaction Data'!A2822:A22306,A2822)</f>
        <v>4</v>
      </c>
      <c r="C2822" s="7">
        <f>SUMIF('Truncated Transaction Data'!A2822:A22306,A2822,'Truncated Transaction Data'!C2822:C22306)</f>
        <v>10</v>
      </c>
    </row>
    <row r="2823" spans="1:3" x14ac:dyDescent="0.35">
      <c r="A2823" s="6" t="str">
        <v>EM295</v>
      </c>
      <c r="B2823">
        <f>COUNTIF('Truncated Transaction Data'!A2823:A22307,A2823)</f>
        <v>4</v>
      </c>
      <c r="C2823" s="7">
        <f>SUMIF('Truncated Transaction Data'!A2823:A22307,A2823,'Truncated Transaction Data'!C2823:C22307)</f>
        <v>6</v>
      </c>
    </row>
    <row r="2824" spans="1:3" x14ac:dyDescent="0.35">
      <c r="A2824" s="6" t="str">
        <v>E1635B</v>
      </c>
      <c r="B2824">
        <f>COUNTIF('Truncated Transaction Data'!A2824:A22308,A2824)</f>
        <v>1</v>
      </c>
      <c r="C2824" s="7">
        <f>SUMIF('Truncated Transaction Data'!A2824:A22308,A2824,'Truncated Transaction Data'!C2824:C22308)</f>
        <v>6</v>
      </c>
    </row>
    <row r="2825" spans="1:3" x14ac:dyDescent="0.35">
      <c r="A2825" s="6" t="str">
        <v>E2141B+15</v>
      </c>
      <c r="B2825">
        <f>COUNTIF('Truncated Transaction Data'!A2825:A22309,A2825)</f>
        <v>2</v>
      </c>
      <c r="C2825" s="7">
        <f>SUMIF('Truncated Transaction Data'!A2825:A22309,A2825,'Truncated Transaction Data'!C2825:C22309)</f>
        <v>18</v>
      </c>
    </row>
    <row r="2826" spans="1:3" x14ac:dyDescent="0.35">
      <c r="A2826" s="6" t="str">
        <v>I2138B+15</v>
      </c>
      <c r="B2826">
        <f>COUNTIF('Truncated Transaction Data'!A2826:A22310,A2826)</f>
        <v>2</v>
      </c>
      <c r="C2826" s="7">
        <f>SUMIF('Truncated Transaction Data'!A2826:A22310,A2826,'Truncated Transaction Data'!C2826:C22310)</f>
        <v>16</v>
      </c>
    </row>
    <row r="2827" spans="1:3" x14ac:dyDescent="0.35">
      <c r="A2827" s="6" t="str">
        <v>I2692B</v>
      </c>
      <c r="B2827">
        <f>COUNTIF('Truncated Transaction Data'!A2827:A22311,A2827)</f>
        <v>13</v>
      </c>
      <c r="C2827" s="7">
        <f>SUMIF('Truncated Transaction Data'!A2827:A22311,A2827,'Truncated Transaction Data'!C2827:C22311)</f>
        <v>96</v>
      </c>
    </row>
    <row r="2828" spans="1:3" x14ac:dyDescent="0.35">
      <c r="A2828" s="6" t="str">
        <v>I5198B</v>
      </c>
      <c r="B2828">
        <f>COUNTIF('Truncated Transaction Data'!A2828:A22312,A2828)</f>
        <v>4</v>
      </c>
      <c r="C2828" s="7">
        <f>SUMIF('Truncated Transaction Data'!A2828:A22312,A2828,'Truncated Transaction Data'!C2828:C22312)</f>
        <v>24</v>
      </c>
    </row>
    <row r="2829" spans="1:3" x14ac:dyDescent="0.35">
      <c r="A2829" s="6" t="str">
        <v>PR700S</v>
      </c>
      <c r="B2829">
        <f>COUNTIF('Truncated Transaction Data'!A2829:A22313,A2829)</f>
        <v>5</v>
      </c>
      <c r="C2829" s="7">
        <f>SUMIF('Truncated Transaction Data'!A2829:A22313,A2829,'Truncated Transaction Data'!C2829:C22313)</f>
        <v>56</v>
      </c>
    </row>
    <row r="2830" spans="1:3" x14ac:dyDescent="0.35">
      <c r="A2830" s="6" t="str">
        <v>I1078B</v>
      </c>
      <c r="B2830">
        <f>COUNTIF('Truncated Transaction Data'!A2830:A22314,A2830)</f>
        <v>3</v>
      </c>
      <c r="C2830" s="7">
        <f>SUMIF('Truncated Transaction Data'!A2830:A22314,A2830,'Truncated Transaction Data'!C2830:C22314)</f>
        <v>24</v>
      </c>
    </row>
    <row r="2831" spans="1:3" x14ac:dyDescent="0.35">
      <c r="A2831" s="6" t="str">
        <v>EHC237525</v>
      </c>
      <c r="B2831">
        <f>COUNTIF('Truncated Transaction Data'!A2831:A22315,A2831)</f>
        <v>3</v>
      </c>
      <c r="C2831" s="7">
        <f>SUMIF('Truncated Transaction Data'!A2831:A22315,A2831,'Truncated Transaction Data'!C2831:C22315)</f>
        <v>125</v>
      </c>
    </row>
    <row r="2832" spans="1:3" x14ac:dyDescent="0.35">
      <c r="A2832" s="6" t="str">
        <v>RM1721100</v>
      </c>
      <c r="B2832">
        <f>COUNTIF('Truncated Transaction Data'!A2832:A22316,A2832)</f>
        <v>3</v>
      </c>
      <c r="C2832" s="7">
        <f>SUMIF('Truncated Transaction Data'!A2832:A22316,A2832,'Truncated Transaction Data'!C2832:C22316)</f>
        <v>400</v>
      </c>
    </row>
    <row r="2833" spans="1:3" x14ac:dyDescent="0.35">
      <c r="A2833" s="6" t="str">
        <v>000000031031</v>
      </c>
      <c r="B2833">
        <f>COUNTIF('Truncated Transaction Data'!A2833:A22317,A2833)</f>
        <v>3</v>
      </c>
      <c r="C2833" s="7">
        <f>SUMIF('Truncated Transaction Data'!A2833:A22317,A2833,'Truncated Transaction Data'!C2833:C22317)</f>
        <v>200</v>
      </c>
    </row>
    <row r="2834" spans="1:3" x14ac:dyDescent="0.35">
      <c r="A2834" s="6" t="str">
        <v>PLS19110</v>
      </c>
      <c r="B2834">
        <f>COUNTIF('Truncated Transaction Data'!A2834:A22318,A2834)</f>
        <v>4</v>
      </c>
      <c r="C2834" s="7">
        <f>SUMIF('Truncated Transaction Data'!A2834:A22318,A2834,'Truncated Transaction Data'!C2834:C22318)</f>
        <v>60</v>
      </c>
    </row>
    <row r="2835" spans="1:3" x14ac:dyDescent="0.35">
      <c r="A2835" s="6" t="str">
        <v>RV3504</v>
      </c>
      <c r="B2835">
        <f>COUNTIF('Truncated Transaction Data'!A2835:A22319,A2835)</f>
        <v>10</v>
      </c>
      <c r="C2835" s="7">
        <f>SUMIF('Truncated Transaction Data'!A2835:A22319,A2835,'Truncated Transaction Data'!C2835:C22319)</f>
        <v>850</v>
      </c>
    </row>
    <row r="2836" spans="1:3" x14ac:dyDescent="0.35">
      <c r="A2836" s="6" t="str">
        <v>RV812</v>
      </c>
      <c r="B2836">
        <f>COUNTIF('Truncated Transaction Data'!A2836:A22320,A2836)</f>
        <v>3</v>
      </c>
      <c r="C2836" s="7">
        <f>SUMIF('Truncated Transaction Data'!A2836:A22320,A2836,'Truncated Transaction Data'!C2836:C22320)</f>
        <v>150</v>
      </c>
    </row>
    <row r="2837" spans="1:3" x14ac:dyDescent="0.35">
      <c r="A2837" s="6" t="str">
        <v>TC3019</v>
      </c>
      <c r="B2837">
        <f>COUNTIF('Truncated Transaction Data'!A2837:A22321,A2837)</f>
        <v>4</v>
      </c>
      <c r="C2837" s="7">
        <f>SUMIF('Truncated Transaction Data'!A2837:A22321,A2837,'Truncated Transaction Data'!C2837:C22321)</f>
        <v>14</v>
      </c>
    </row>
    <row r="2838" spans="1:3" x14ac:dyDescent="0.35">
      <c r="A2838" s="6" t="str">
        <v>EM256S</v>
      </c>
      <c r="B2838">
        <f>COUNTIF('Truncated Transaction Data'!A2838:A22322,A2838)</f>
        <v>4</v>
      </c>
      <c r="C2838" s="7">
        <f>SUMIF('Truncated Transaction Data'!A2838:A22322,A2838,'Truncated Transaction Data'!C2838:C22322)</f>
        <v>5</v>
      </c>
    </row>
    <row r="2839" spans="1:3" x14ac:dyDescent="0.35">
      <c r="A2839" s="6" t="str">
        <v>EM248</v>
      </c>
      <c r="B2839">
        <f>COUNTIF('Truncated Transaction Data'!A2839:A22323,A2839)</f>
        <v>3</v>
      </c>
      <c r="C2839" s="7">
        <f>SUMIF('Truncated Transaction Data'!A2839:A22323,A2839,'Truncated Transaction Data'!C2839:C22323)</f>
        <v>3</v>
      </c>
    </row>
    <row r="2840" spans="1:3" x14ac:dyDescent="0.35">
      <c r="A2840" s="6" t="str">
        <v>I1418B+15</v>
      </c>
      <c r="B2840">
        <f>COUNTIF('Truncated Transaction Data'!A2840:A22324,A2840)</f>
        <v>4</v>
      </c>
      <c r="C2840" s="7">
        <f>SUMIF('Truncated Transaction Data'!A2840:A22324,A2840,'Truncated Transaction Data'!C2840:C22324)</f>
        <v>22</v>
      </c>
    </row>
    <row r="2841" spans="1:3" x14ac:dyDescent="0.35">
      <c r="A2841" s="6" t="str">
        <v>I1586B+15</v>
      </c>
      <c r="B2841">
        <f>COUNTIF('Truncated Transaction Data'!A2841:A22325,A2841)</f>
        <v>2</v>
      </c>
      <c r="C2841" s="7">
        <f>SUMIF('Truncated Transaction Data'!A2841:A22325,A2841,'Truncated Transaction Data'!C2841:C22325)</f>
        <v>12</v>
      </c>
    </row>
    <row r="2842" spans="1:3" x14ac:dyDescent="0.35">
      <c r="A2842" s="6">
        <v>1250470</v>
      </c>
      <c r="B2842">
        <f>COUNTIF('Truncated Transaction Data'!A2842:A22326,A2842)</f>
        <v>5</v>
      </c>
      <c r="C2842" s="7">
        <f>SUMIF('Truncated Transaction Data'!A2842:A22326,A2842,'Truncated Transaction Data'!C2842:C22326)</f>
        <v>9</v>
      </c>
    </row>
    <row r="2843" spans="1:3" x14ac:dyDescent="0.35">
      <c r="A2843" s="6" t="str">
        <v>PR301</v>
      </c>
      <c r="B2843">
        <f>COUNTIF('Truncated Transaction Data'!A2843:A22327,A2843)</f>
        <v>1</v>
      </c>
      <c r="C2843" s="7">
        <f>SUMIF('Truncated Transaction Data'!A2843:A22327,A2843,'Truncated Transaction Data'!C2843:C22327)</f>
        <v>100</v>
      </c>
    </row>
    <row r="2844" spans="1:3" x14ac:dyDescent="0.35">
      <c r="A2844" s="6" t="str">
        <v>RM177225</v>
      </c>
      <c r="B2844">
        <f>COUNTIF('Truncated Transaction Data'!A2844:A22328,A2844)</f>
        <v>1</v>
      </c>
      <c r="C2844" s="7">
        <f>SUMIF('Truncated Transaction Data'!A2844:A22328,A2844,'Truncated Transaction Data'!C2844:C22328)</f>
        <v>75</v>
      </c>
    </row>
    <row r="2845" spans="1:3" x14ac:dyDescent="0.35">
      <c r="A2845" s="6" t="str">
        <v>E1021P</v>
      </c>
      <c r="B2845">
        <f>COUNTIF('Truncated Transaction Data'!A2845:A22329,A2845)</f>
        <v>1</v>
      </c>
      <c r="C2845" s="7">
        <f>SUMIF('Truncated Transaction Data'!A2845:A22329,A2845,'Truncated Transaction Data'!C2845:C22329)</f>
        <v>1</v>
      </c>
    </row>
    <row r="2846" spans="1:3" x14ac:dyDescent="0.35">
      <c r="A2846" s="6" t="str">
        <v>RK1840NS</v>
      </c>
      <c r="B2846">
        <f>COUNTIF('Truncated Transaction Data'!A2846:A22330,A2846)</f>
        <v>1</v>
      </c>
      <c r="C2846" s="7">
        <f>SUMIF('Truncated Transaction Data'!A2846:A22330,A2846,'Truncated Transaction Data'!C2846:C22330)</f>
        <v>1</v>
      </c>
    </row>
    <row r="2847" spans="1:3" x14ac:dyDescent="0.35">
      <c r="A2847" s="6" t="str">
        <v>E3449</v>
      </c>
      <c r="B2847">
        <f>COUNTIF('Truncated Transaction Data'!A2847:A22331,A2847)</f>
        <v>4</v>
      </c>
      <c r="C2847" s="7">
        <f>SUMIF('Truncated Transaction Data'!A2847:A22331,A2847,'Truncated Transaction Data'!C2847:C22331)</f>
        <v>104</v>
      </c>
    </row>
    <row r="2848" spans="1:3" x14ac:dyDescent="0.35">
      <c r="A2848" s="6" t="str">
        <v>I1078+30</v>
      </c>
      <c r="B2848">
        <f>COUNTIF('Truncated Transaction Data'!A2848:A22332,A2848)</f>
        <v>2</v>
      </c>
      <c r="C2848" s="7">
        <f>SUMIF('Truncated Transaction Data'!A2848:A22332,A2848,'Truncated Transaction Data'!C2848:C22332)</f>
        <v>48</v>
      </c>
    </row>
    <row r="2849" spans="1:3" x14ac:dyDescent="0.35">
      <c r="A2849" s="6" t="str">
        <v>RM186025</v>
      </c>
      <c r="B2849">
        <f>COUNTIF('Truncated Transaction Data'!A2849:A22333,A2849)</f>
        <v>2</v>
      </c>
      <c r="C2849" s="7">
        <f>SUMIF('Truncated Transaction Data'!A2849:A22333,A2849,'Truncated Transaction Data'!C2849:C22333)</f>
        <v>100</v>
      </c>
    </row>
    <row r="2850" spans="1:3" x14ac:dyDescent="0.35">
      <c r="A2850" s="6" t="str">
        <v>I3434</v>
      </c>
      <c r="B2850">
        <f>COUNTIF('Truncated Transaction Data'!A2850:A22334,A2850)</f>
        <v>3</v>
      </c>
      <c r="C2850" s="7">
        <f>SUMIF('Truncated Transaction Data'!A2850:A22334,A2850,'Truncated Transaction Data'!C2850:C22334)</f>
        <v>56</v>
      </c>
    </row>
    <row r="2851" spans="1:3" x14ac:dyDescent="0.35">
      <c r="A2851" s="6" t="str">
        <v>I3004FWT</v>
      </c>
      <c r="B2851">
        <f>COUNTIF('Truncated Transaction Data'!A2851:A22335,A2851)</f>
        <v>1</v>
      </c>
      <c r="C2851" s="7">
        <f>SUMIF('Truncated Transaction Data'!A2851:A22335,A2851,'Truncated Transaction Data'!C2851:C22335)</f>
        <v>32</v>
      </c>
    </row>
    <row r="2852" spans="1:3" x14ac:dyDescent="0.35">
      <c r="A2852" s="6" t="str">
        <v>I3052FWT</v>
      </c>
      <c r="B2852">
        <f>COUNTIF('Truncated Transaction Data'!A2852:A22336,A2852)</f>
        <v>1</v>
      </c>
      <c r="C2852" s="7">
        <f>SUMIF('Truncated Transaction Data'!A2852:A22336,A2852,'Truncated Transaction Data'!C2852:C22336)</f>
        <v>36</v>
      </c>
    </row>
    <row r="2853" spans="1:3" x14ac:dyDescent="0.35">
      <c r="A2853" s="6" t="str">
        <v>HL2148SWT</v>
      </c>
      <c r="B2853">
        <f>COUNTIF('Truncated Transaction Data'!A2853:A22337,A2853)</f>
        <v>1</v>
      </c>
      <c r="C2853" s="7">
        <f>SUMIF('Truncated Transaction Data'!A2853:A22337,A2853,'Truncated Transaction Data'!C2853:C22337)</f>
        <v>8</v>
      </c>
    </row>
    <row r="2854" spans="1:3" x14ac:dyDescent="0.35">
      <c r="A2854" s="6" t="str">
        <v>EM212</v>
      </c>
      <c r="B2854">
        <f>COUNTIF('Truncated Transaction Data'!A2854:A22338,A2854)</f>
        <v>1</v>
      </c>
      <c r="C2854" s="7">
        <f>SUMIF('Truncated Transaction Data'!A2854:A22338,A2854,'Truncated Transaction Data'!C2854:C22338)</f>
        <v>1</v>
      </c>
    </row>
    <row r="2855" spans="1:3" x14ac:dyDescent="0.35">
      <c r="A2855" s="6" t="str">
        <v>TC499</v>
      </c>
      <c r="B2855">
        <f>COUNTIF('Truncated Transaction Data'!A2855:A22339,A2855)</f>
        <v>4</v>
      </c>
      <c r="C2855" s="7">
        <f>SUMIF('Truncated Transaction Data'!A2855:A22339,A2855,'Truncated Transaction Data'!C2855:C22339)</f>
        <v>11</v>
      </c>
    </row>
    <row r="2856" spans="1:3" x14ac:dyDescent="0.35">
      <c r="A2856" s="6" t="str">
        <v>HB1648</v>
      </c>
      <c r="B2856">
        <f>COUNTIF('Truncated Transaction Data'!A2856:A22340,A2856)</f>
        <v>1</v>
      </c>
      <c r="C2856" s="7">
        <f>SUMIF('Truncated Transaction Data'!A2856:A22340,A2856,'Truncated Transaction Data'!C2856:C22340)</f>
        <v>10</v>
      </c>
    </row>
    <row r="2857" spans="1:3" x14ac:dyDescent="0.35">
      <c r="A2857" s="6" t="str">
        <v>HB1418</v>
      </c>
      <c r="B2857">
        <f>COUNTIF('Truncated Transaction Data'!A2857:A22341,A2857)</f>
        <v>2</v>
      </c>
      <c r="C2857" s="7">
        <f>SUMIF('Truncated Transaction Data'!A2857:A22341,A2857,'Truncated Transaction Data'!C2857:C22341)</f>
        <v>30</v>
      </c>
    </row>
    <row r="2858" spans="1:3" x14ac:dyDescent="0.35">
      <c r="A2858" s="6" t="str">
        <v>HL2011HPS</v>
      </c>
      <c r="B2858">
        <f>COUNTIF('Truncated Transaction Data'!A2858:A22342,A2858)</f>
        <v>1</v>
      </c>
      <c r="C2858" s="7">
        <f>SUMIF('Truncated Transaction Data'!A2858:A22342,A2858,'Truncated Transaction Data'!C2858:C22342)</f>
        <v>8</v>
      </c>
    </row>
    <row r="2859" spans="1:3" x14ac:dyDescent="0.35">
      <c r="A2859" s="6" t="str">
        <v>E1991</v>
      </c>
      <c r="B2859">
        <f>COUNTIF('Truncated Transaction Data'!A2859:A22343,A2859)</f>
        <v>1</v>
      </c>
      <c r="C2859" s="7">
        <f>SUMIF('Truncated Transaction Data'!A2859:A22343,A2859,'Truncated Transaction Data'!C2859:C22343)</f>
        <v>16</v>
      </c>
    </row>
    <row r="2860" spans="1:3" x14ac:dyDescent="0.35">
      <c r="A2860" s="6" t="str">
        <v>RM1718100</v>
      </c>
      <c r="B2860">
        <f>COUNTIF('Truncated Transaction Data'!A2860:A22344,A2860)</f>
        <v>1</v>
      </c>
      <c r="C2860" s="7">
        <f>SUMIF('Truncated Transaction Data'!A2860:A22344,A2860,'Truncated Transaction Data'!C2860:C22344)</f>
        <v>100</v>
      </c>
    </row>
    <row r="2861" spans="1:3" x14ac:dyDescent="0.35">
      <c r="A2861" s="6" t="str">
        <v>PLC21825</v>
      </c>
      <c r="B2861">
        <f>COUNTIF('Truncated Transaction Data'!A2861:A22345,A2861)</f>
        <v>1</v>
      </c>
      <c r="C2861" s="7">
        <f>SUMIF('Truncated Transaction Data'!A2861:A22345,A2861,'Truncated Transaction Data'!C2861:C22345)</f>
        <v>25</v>
      </c>
    </row>
    <row r="2862" spans="1:3" x14ac:dyDescent="0.35">
      <c r="A2862" s="6" t="str">
        <v>RK5532</v>
      </c>
      <c r="B2862">
        <f>COUNTIF('Truncated Transaction Data'!A2862:A22346,A2862)</f>
        <v>11</v>
      </c>
      <c r="C2862" s="7">
        <f>SUMIF('Truncated Transaction Data'!A2862:A22346,A2862,'Truncated Transaction Data'!C2862:C22346)</f>
        <v>90</v>
      </c>
    </row>
    <row r="2863" spans="1:3" x14ac:dyDescent="0.35">
      <c r="A2863" s="6" t="str">
        <v>RV9928XS</v>
      </c>
      <c r="B2863">
        <f>COUNTIF('Truncated Transaction Data'!A2863:A22347,A2863)</f>
        <v>2</v>
      </c>
      <c r="C2863" s="7">
        <f>SUMIF('Truncated Transaction Data'!A2863:A22347,A2863,'Truncated Transaction Data'!C2863:C22347)</f>
        <v>24</v>
      </c>
    </row>
    <row r="2864" spans="1:3" x14ac:dyDescent="0.35">
      <c r="A2864" s="6" t="str">
        <v>RV1289S</v>
      </c>
      <c r="B2864">
        <f>COUNTIF('Truncated Transaction Data'!A2864:A22348,A2864)</f>
        <v>3</v>
      </c>
      <c r="C2864" s="7">
        <f>SUMIF('Truncated Transaction Data'!A2864:A22348,A2864,'Truncated Transaction Data'!C2864:C22348)</f>
        <v>24</v>
      </c>
    </row>
    <row r="2865" spans="1:3" x14ac:dyDescent="0.35">
      <c r="A2865" s="6" t="str">
        <v>35056S</v>
      </c>
      <c r="B2865">
        <f>COUNTIF('Truncated Transaction Data'!A2865:A22349,A2865)</f>
        <v>3</v>
      </c>
      <c r="C2865" s="7">
        <f>SUMIF('Truncated Transaction Data'!A2865:A22349,A2865,'Truncated Transaction Data'!C2865:C22349)</f>
        <v>64</v>
      </c>
    </row>
    <row r="2866" spans="1:3" x14ac:dyDescent="0.35">
      <c r="A2866" s="6" t="str">
        <v>30840S</v>
      </c>
      <c r="B2866">
        <f>COUNTIF('Truncated Transaction Data'!A2866:A22350,A2866)</f>
        <v>2</v>
      </c>
      <c r="C2866" s="7">
        <f>SUMIF('Truncated Transaction Data'!A2866:A22350,A2866,'Truncated Transaction Data'!C2866:C22350)</f>
        <v>12</v>
      </c>
    </row>
    <row r="2867" spans="1:3" x14ac:dyDescent="0.35">
      <c r="A2867" s="6" t="str">
        <v>PR301S</v>
      </c>
      <c r="B2867">
        <f>COUNTIF('Truncated Transaction Data'!A2867:A22351,A2867)</f>
        <v>4</v>
      </c>
      <c r="C2867" s="7">
        <f>SUMIF('Truncated Transaction Data'!A2867:A22351,A2867,'Truncated Transaction Data'!C2867:C22351)</f>
        <v>44</v>
      </c>
    </row>
    <row r="2868" spans="1:3" x14ac:dyDescent="0.35">
      <c r="A2868" s="6" t="str">
        <v>PR13870S</v>
      </c>
      <c r="B2868">
        <f>COUNTIF('Truncated Transaction Data'!A2868:A22352,A2868)</f>
        <v>3</v>
      </c>
      <c r="C2868" s="7">
        <f>SUMIF('Truncated Transaction Data'!A2868:A22352,A2868,'Truncated Transaction Data'!C2868:C22352)</f>
        <v>20</v>
      </c>
    </row>
    <row r="2869" spans="1:3" x14ac:dyDescent="0.35">
      <c r="A2869" s="6" t="str">
        <v>I1750B</v>
      </c>
      <c r="B2869">
        <f>COUNTIF('Truncated Transaction Data'!A2869:A22353,A2869)</f>
        <v>1</v>
      </c>
      <c r="C2869" s="7">
        <f>SUMIF('Truncated Transaction Data'!A2869:A22353,A2869,'Truncated Transaction Data'!C2869:C22353)</f>
        <v>4</v>
      </c>
    </row>
    <row r="2870" spans="1:3" x14ac:dyDescent="0.35">
      <c r="A2870" s="6" t="str">
        <v>01666EA2</v>
      </c>
      <c r="B2870">
        <f>COUNTIF('Truncated Transaction Data'!A2870:A22354,A2870)</f>
        <v>6</v>
      </c>
      <c r="C2870" s="7">
        <f>SUMIF('Truncated Transaction Data'!A2870:A22354,A2870,'Truncated Transaction Data'!C2870:C22354)</f>
        <v>24</v>
      </c>
    </row>
    <row r="2871" spans="1:3" x14ac:dyDescent="0.35">
      <c r="A2871" s="6" t="str">
        <v>000000006004</v>
      </c>
      <c r="B2871">
        <f>COUNTIF('Truncated Transaction Data'!A2871:A22355,A2871)</f>
        <v>5</v>
      </c>
      <c r="C2871" s="7">
        <f>SUMIF('Truncated Transaction Data'!A2871:A22355,A2871,'Truncated Transaction Data'!C2871:C22355)</f>
        <v>20</v>
      </c>
    </row>
    <row r="2872" spans="1:3" x14ac:dyDescent="0.35">
      <c r="A2872" s="6" t="str">
        <v>PR15630</v>
      </c>
      <c r="B2872">
        <f>COUNTIF('Truncated Transaction Data'!A2872:A22356,A2872)</f>
        <v>1</v>
      </c>
      <c r="C2872" s="7">
        <f>SUMIF('Truncated Transaction Data'!A2872:A22356,A2872,'Truncated Transaction Data'!C2872:C22356)</f>
        <v>100</v>
      </c>
    </row>
    <row r="2873" spans="1:3" x14ac:dyDescent="0.35">
      <c r="A2873" s="6" t="str">
        <v>ICE400840</v>
      </c>
      <c r="B2873">
        <f>COUNTIF('Truncated Transaction Data'!A2873:A22357,A2873)</f>
        <v>3</v>
      </c>
      <c r="C2873" s="7">
        <f>SUMIF('Truncated Transaction Data'!A2873:A22357,A2873,'Truncated Transaction Data'!C2873:C22357)</f>
        <v>5</v>
      </c>
    </row>
    <row r="2874" spans="1:3" x14ac:dyDescent="0.35">
      <c r="A2874" s="6" t="str">
        <v>SUM6400</v>
      </c>
      <c r="B2874">
        <f>COUNTIF('Truncated Transaction Data'!A2874:A22358,A2874)</f>
        <v>1</v>
      </c>
      <c r="C2874" s="7">
        <f>SUMIF('Truncated Transaction Data'!A2874:A22358,A2874,'Truncated Transaction Data'!C2874:C22358)</f>
        <v>22</v>
      </c>
    </row>
    <row r="2875" spans="1:3" x14ac:dyDescent="0.35">
      <c r="A2875" s="6" t="str">
        <v>EGS1035</v>
      </c>
      <c r="B2875">
        <f>COUNTIF('Truncated Transaction Data'!A2875:A22359,A2875)</f>
        <v>2</v>
      </c>
      <c r="C2875" s="7">
        <f>SUMIF('Truncated Transaction Data'!A2875:A22359,A2875,'Truncated Transaction Data'!C2875:C22359)</f>
        <v>2</v>
      </c>
    </row>
    <row r="2876" spans="1:3" x14ac:dyDescent="0.35">
      <c r="A2876" s="6" t="str">
        <v>242S</v>
      </c>
      <c r="B2876">
        <f>COUNTIF('Truncated Transaction Data'!A2876:A22360,A2876)</f>
        <v>1</v>
      </c>
      <c r="C2876" s="7">
        <f>SUMIF('Truncated Transaction Data'!A2876:A22360,A2876,'Truncated Transaction Data'!C2876:C22360)</f>
        <v>1</v>
      </c>
    </row>
    <row r="2877" spans="1:3" x14ac:dyDescent="0.35">
      <c r="A2877" s="6" t="str">
        <v>I5001</v>
      </c>
      <c r="B2877">
        <f>COUNTIF('Truncated Transaction Data'!A2877:A22361,A2877)</f>
        <v>5</v>
      </c>
      <c r="C2877" s="7">
        <f>SUMIF('Truncated Transaction Data'!A2877:A22361,A2877,'Truncated Transaction Data'!C2877:C22361)</f>
        <v>192</v>
      </c>
    </row>
    <row r="2878" spans="1:3" x14ac:dyDescent="0.35">
      <c r="A2878" s="6" t="str">
        <v>E1771SWT</v>
      </c>
      <c r="B2878">
        <f>COUNTIF('Truncated Transaction Data'!A2878:A22362,A2878)</f>
        <v>1</v>
      </c>
      <c r="C2878" s="7">
        <f>SUMIF('Truncated Transaction Data'!A2878:A22362,A2878,'Truncated Transaction Data'!C2878:C22362)</f>
        <v>4</v>
      </c>
    </row>
    <row r="2879" spans="1:3" x14ac:dyDescent="0.35">
      <c r="A2879" s="6" t="str">
        <v>RV1305X</v>
      </c>
      <c r="B2879">
        <f>COUNTIF('Truncated Transaction Data'!A2879:A22363,A2879)</f>
        <v>3</v>
      </c>
      <c r="C2879" s="7">
        <f>SUMIF('Truncated Transaction Data'!A2879:A22363,A2879,'Truncated Transaction Data'!C2879:C22363)</f>
        <v>150</v>
      </c>
    </row>
    <row r="2880" spans="1:3" x14ac:dyDescent="0.35">
      <c r="A2880" s="6" t="str">
        <v>TC4217</v>
      </c>
      <c r="B2880">
        <f>COUNTIF('Truncated Transaction Data'!A2880:A22364,A2880)</f>
        <v>1</v>
      </c>
      <c r="C2880" s="7">
        <f>SUMIF('Truncated Transaction Data'!A2880:A22364,A2880,'Truncated Transaction Data'!C2880:C22364)</f>
        <v>1</v>
      </c>
    </row>
    <row r="2881" spans="1:3" x14ac:dyDescent="0.35">
      <c r="A2881" s="6" t="str">
        <v>TC75310</v>
      </c>
      <c r="B2881">
        <f>COUNTIF('Truncated Transaction Data'!A2881:A22365,A2881)</f>
        <v>2</v>
      </c>
      <c r="C2881" s="7">
        <f>SUMIF('Truncated Transaction Data'!A2881:A22365,A2881,'Truncated Transaction Data'!C2881:C22365)</f>
        <v>140</v>
      </c>
    </row>
    <row r="2882" spans="1:3" x14ac:dyDescent="0.35">
      <c r="A2882" s="6" t="str">
        <v>000000006204</v>
      </c>
      <c r="B2882">
        <f>COUNTIF('Truncated Transaction Data'!A2882:A22366,A2882)</f>
        <v>8</v>
      </c>
      <c r="C2882" s="7">
        <f>SUMIF('Truncated Transaction Data'!A2882:A22366,A2882,'Truncated Transaction Data'!C2882:C22366)</f>
        <v>44</v>
      </c>
    </row>
    <row r="2883" spans="1:3" x14ac:dyDescent="0.35">
      <c r="A2883" s="6" t="str">
        <v>HL2089S</v>
      </c>
      <c r="B2883">
        <f>COUNTIF('Truncated Transaction Data'!A2883:A22367,A2883)</f>
        <v>2</v>
      </c>
      <c r="C2883" s="7">
        <f>SUMIF('Truncated Transaction Data'!A2883:A22367,A2883,'Truncated Transaction Data'!C2883:C22367)</f>
        <v>20</v>
      </c>
    </row>
    <row r="2884" spans="1:3" x14ac:dyDescent="0.35">
      <c r="A2884" s="6" t="str">
        <v>EZ187</v>
      </c>
      <c r="B2884">
        <f>COUNTIF('Truncated Transaction Data'!A2884:A22368,A2884)</f>
        <v>1</v>
      </c>
      <c r="C2884" s="7">
        <f>SUMIF('Truncated Transaction Data'!A2884:A22368,A2884,'Truncated Transaction Data'!C2884:C22368)</f>
        <v>8</v>
      </c>
    </row>
    <row r="2885" spans="1:3" x14ac:dyDescent="0.35">
      <c r="A2885" s="6" t="str">
        <v>HPV37</v>
      </c>
      <c r="B2885">
        <f>COUNTIF('Truncated Transaction Data'!A2885:A22369,A2885)</f>
        <v>1</v>
      </c>
      <c r="C2885" s="7">
        <f>SUMIF('Truncated Transaction Data'!A2885:A22369,A2885,'Truncated Transaction Data'!C2885:C22369)</f>
        <v>16</v>
      </c>
    </row>
    <row r="2886" spans="1:3" x14ac:dyDescent="0.35">
      <c r="A2886" s="6" t="str">
        <v>WP488</v>
      </c>
      <c r="B2886">
        <f>COUNTIF('Truncated Transaction Data'!A2886:A22370,A2886)</f>
        <v>3</v>
      </c>
      <c r="C2886" s="7">
        <f>SUMIF('Truncated Transaction Data'!A2886:A22370,A2886,'Truncated Transaction Data'!C2886:C22370)</f>
        <v>6</v>
      </c>
    </row>
    <row r="2887" spans="1:3" x14ac:dyDescent="0.35">
      <c r="A2887" s="6" t="str">
        <v>57S2</v>
      </c>
      <c r="B2887">
        <f>COUNTIF('Truncated Transaction Data'!A2887:A22371,A2887)</f>
        <v>2</v>
      </c>
      <c r="C2887" s="7">
        <f>SUMIF('Truncated Transaction Data'!A2887:A22371,A2887,'Truncated Transaction Data'!C2887:C22371)</f>
        <v>3</v>
      </c>
    </row>
    <row r="2888" spans="1:3" x14ac:dyDescent="0.35">
      <c r="A2888" s="6" t="str">
        <v>I1922B</v>
      </c>
      <c r="B2888">
        <f>COUNTIF('Truncated Transaction Data'!A2888:A22372,A2888)</f>
        <v>7</v>
      </c>
      <c r="C2888" s="7">
        <f>SUMIF('Truncated Transaction Data'!A2888:A22372,A2888,'Truncated Transaction Data'!C2888:C22372)</f>
        <v>78</v>
      </c>
    </row>
    <row r="2889" spans="1:3" x14ac:dyDescent="0.35">
      <c r="A2889" s="6" t="str">
        <v>PR540S</v>
      </c>
      <c r="B2889">
        <f>COUNTIF('Truncated Transaction Data'!A2889:A22373,A2889)</f>
        <v>1</v>
      </c>
      <c r="C2889" s="7">
        <f>SUMIF('Truncated Transaction Data'!A2889:A22373,A2889,'Truncated Transaction Data'!C2889:C22373)</f>
        <v>32</v>
      </c>
    </row>
    <row r="2890" spans="1:3" x14ac:dyDescent="0.35">
      <c r="A2890" s="6" t="str">
        <v>PR559S</v>
      </c>
      <c r="B2890">
        <f>COUNTIF('Truncated Transaction Data'!A2890:A22374,A2890)</f>
        <v>5</v>
      </c>
      <c r="C2890" s="7">
        <f>SUMIF('Truncated Transaction Data'!A2890:A22374,A2890,'Truncated Transaction Data'!C2890:C22374)</f>
        <v>104</v>
      </c>
    </row>
    <row r="2891" spans="1:3" x14ac:dyDescent="0.35">
      <c r="A2891" s="6" t="str">
        <v>E1176P</v>
      </c>
      <c r="B2891">
        <f>COUNTIF('Truncated Transaction Data'!A2891:A22375,A2891)</f>
        <v>3</v>
      </c>
      <c r="C2891" s="7">
        <f>SUMIF('Truncated Transaction Data'!A2891:A22375,A2891,'Truncated Transaction Data'!C2891:C22375)</f>
        <v>25</v>
      </c>
    </row>
    <row r="2892" spans="1:3" x14ac:dyDescent="0.35">
      <c r="A2892" s="6" t="str">
        <v>RV527</v>
      </c>
      <c r="B2892">
        <f>COUNTIF('Truncated Transaction Data'!A2892:A22376,A2892)</f>
        <v>2</v>
      </c>
      <c r="C2892" s="7">
        <f>SUMIF('Truncated Transaction Data'!A2892:A22376,A2892,'Truncated Transaction Data'!C2892:C22376)</f>
        <v>500</v>
      </c>
    </row>
    <row r="2893" spans="1:3" x14ac:dyDescent="0.35">
      <c r="A2893" s="6" t="str">
        <v>E1727S</v>
      </c>
      <c r="B2893">
        <f>COUNTIF('Truncated Transaction Data'!A2893:A22377,A2893)</f>
        <v>5</v>
      </c>
      <c r="C2893" s="7">
        <f>SUMIF('Truncated Transaction Data'!A2893:A22377,A2893,'Truncated Transaction Data'!C2893:C22377)</f>
        <v>10</v>
      </c>
    </row>
    <row r="2894" spans="1:3" x14ac:dyDescent="0.35">
      <c r="A2894" s="6" t="str">
        <v>R823</v>
      </c>
      <c r="B2894">
        <f>COUNTIF('Truncated Transaction Data'!A2894:A22378,A2894)</f>
        <v>1</v>
      </c>
      <c r="C2894" s="7">
        <f>SUMIF('Truncated Transaction Data'!A2894:A22378,A2894,'Truncated Transaction Data'!C2894:C22378)</f>
        <v>3</v>
      </c>
    </row>
    <row r="2895" spans="1:3" x14ac:dyDescent="0.35">
      <c r="A2895" s="6" t="str">
        <v>ICE400840R</v>
      </c>
      <c r="B2895">
        <f>COUNTIF('Truncated Transaction Data'!A2895:A22379,A2895)</f>
        <v>1</v>
      </c>
      <c r="C2895" s="7">
        <f>SUMIF('Truncated Transaction Data'!A2895:A22379,A2895,'Truncated Transaction Data'!C2895:C22379)</f>
        <v>3</v>
      </c>
    </row>
    <row r="2896" spans="1:3" x14ac:dyDescent="0.35">
      <c r="A2896" s="6" t="str">
        <v>E1761B+15</v>
      </c>
      <c r="B2896">
        <f>COUNTIF('Truncated Transaction Data'!A2896:A22380,A2896)</f>
        <v>2</v>
      </c>
      <c r="C2896" s="7">
        <f>SUMIF('Truncated Transaction Data'!A2896:A22380,A2896,'Truncated Transaction Data'!C2896:C22380)</f>
        <v>8</v>
      </c>
    </row>
    <row r="2897" spans="1:3" x14ac:dyDescent="0.35">
      <c r="A2897" s="6" t="str">
        <v>EHC2783500</v>
      </c>
      <c r="B2897">
        <f>COUNTIF('Truncated Transaction Data'!A2897:A22381,A2897)</f>
        <v>5</v>
      </c>
      <c r="C2897" s="7">
        <f>SUMIF('Truncated Transaction Data'!A2897:A22381,A2897,'Truncated Transaction Data'!C2897:C22381)</f>
        <v>35500</v>
      </c>
    </row>
    <row r="2898" spans="1:3" x14ac:dyDescent="0.35">
      <c r="A2898" s="6" t="str">
        <v>EHC746200</v>
      </c>
      <c r="B2898">
        <f>COUNTIF('Truncated Transaction Data'!A2898:A22382,A2898)</f>
        <v>4</v>
      </c>
      <c r="C2898" s="7">
        <f>SUMIF('Truncated Transaction Data'!A2898:A22382,A2898,'Truncated Transaction Data'!C2898:C22382)</f>
        <v>1400</v>
      </c>
    </row>
    <row r="2899" spans="1:3" x14ac:dyDescent="0.35">
      <c r="A2899" s="6" t="str">
        <v>TC18110</v>
      </c>
      <c r="B2899">
        <f>COUNTIF('Truncated Transaction Data'!A2899:A22383,A2899)</f>
        <v>1</v>
      </c>
      <c r="C2899" s="7">
        <f>SUMIF('Truncated Transaction Data'!A2899:A22383,A2899,'Truncated Transaction Data'!C2899:C22383)</f>
        <v>20</v>
      </c>
    </row>
    <row r="2900" spans="1:3" x14ac:dyDescent="0.35">
      <c r="A2900" s="6" t="str">
        <v>30712S</v>
      </c>
      <c r="B2900">
        <f>COUNTIF('Truncated Transaction Data'!A2900:A22384,A2900)</f>
        <v>1</v>
      </c>
      <c r="C2900" s="7">
        <f>SUMIF('Truncated Transaction Data'!A2900:A22384,A2900,'Truncated Transaction Data'!C2900:C22384)</f>
        <v>4</v>
      </c>
    </row>
    <row r="2901" spans="1:3" x14ac:dyDescent="0.35">
      <c r="A2901" s="6" t="str">
        <v>EHC803200</v>
      </c>
      <c r="B2901">
        <f>COUNTIF('Truncated Transaction Data'!A2901:A22385,A2901)</f>
        <v>1</v>
      </c>
      <c r="C2901" s="7">
        <f>SUMIF('Truncated Transaction Data'!A2901:A22385,A2901,'Truncated Transaction Data'!C2901:C22385)</f>
        <v>200</v>
      </c>
    </row>
    <row r="2902" spans="1:3" x14ac:dyDescent="0.35">
      <c r="A2902" s="6" t="str">
        <v>51174S</v>
      </c>
      <c r="B2902">
        <f>COUNTIF('Truncated Transaction Data'!A2902:A22386,A2902)</f>
        <v>2</v>
      </c>
      <c r="C2902" s="7">
        <f>SUMIF('Truncated Transaction Data'!A2902:A22386,A2902,'Truncated Transaction Data'!C2902:C22386)</f>
        <v>16</v>
      </c>
    </row>
    <row r="2903" spans="1:3" x14ac:dyDescent="0.35">
      <c r="A2903" s="6" t="str">
        <v>E841B</v>
      </c>
      <c r="B2903">
        <f>COUNTIF('Truncated Transaction Data'!A2903:A22387,A2903)</f>
        <v>1</v>
      </c>
      <c r="C2903" s="7">
        <f>SUMIF('Truncated Transaction Data'!A2903:A22387,A2903,'Truncated Transaction Data'!C2903:C22387)</f>
        <v>6</v>
      </c>
    </row>
    <row r="2904" spans="1:3" x14ac:dyDescent="0.35">
      <c r="A2904" s="6" t="str">
        <v>PR9BS</v>
      </c>
      <c r="B2904">
        <f>COUNTIF('Truncated Transaction Data'!A2904:A22388,A2904)</f>
        <v>6</v>
      </c>
      <c r="C2904" s="7">
        <f>SUMIF('Truncated Transaction Data'!A2904:A22388,A2904,'Truncated Transaction Data'!C2904:C22388)</f>
        <v>92</v>
      </c>
    </row>
    <row r="2905" spans="1:3" x14ac:dyDescent="0.35">
      <c r="A2905" s="6" t="str">
        <v>PR313S</v>
      </c>
      <c r="B2905">
        <f>COUNTIF('Truncated Transaction Data'!A2905:A22389,A2905)</f>
        <v>5</v>
      </c>
      <c r="C2905" s="7">
        <f>SUMIF('Truncated Transaction Data'!A2905:A22389,A2905,'Truncated Transaction Data'!C2905:C22389)</f>
        <v>52</v>
      </c>
    </row>
    <row r="2906" spans="1:3" x14ac:dyDescent="0.35">
      <c r="A2906" s="6" t="str">
        <v>00921EA2</v>
      </c>
      <c r="B2906">
        <f>COUNTIF('Truncated Transaction Data'!A2906:A22390,A2906)</f>
        <v>2</v>
      </c>
      <c r="C2906" s="7">
        <f>SUMIF('Truncated Transaction Data'!A2906:A22390,A2906,'Truncated Transaction Data'!C2906:C22390)</f>
        <v>6</v>
      </c>
    </row>
    <row r="2907" spans="1:3" x14ac:dyDescent="0.35">
      <c r="A2907" s="6" t="str">
        <v>E1069P</v>
      </c>
      <c r="B2907">
        <f>COUNTIF('Truncated Transaction Data'!A2907:A22391,A2907)</f>
        <v>1</v>
      </c>
      <c r="C2907" s="7">
        <f>SUMIF('Truncated Transaction Data'!A2907:A22391,A2907,'Truncated Transaction Data'!C2907:C22391)</f>
        <v>2</v>
      </c>
    </row>
    <row r="2908" spans="1:3" x14ac:dyDescent="0.35">
      <c r="A2908" s="6" t="str">
        <v>RM1791100</v>
      </c>
      <c r="B2908">
        <f>COUNTIF('Truncated Transaction Data'!A2908:A22392,A2908)</f>
        <v>3</v>
      </c>
      <c r="C2908" s="7">
        <f>SUMIF('Truncated Transaction Data'!A2908:A22392,A2908,'Truncated Transaction Data'!C2908:C22392)</f>
        <v>400</v>
      </c>
    </row>
    <row r="2909" spans="1:3" x14ac:dyDescent="0.35">
      <c r="A2909" s="6" t="str">
        <v>I408M</v>
      </c>
      <c r="B2909">
        <f>COUNTIF('Truncated Transaction Data'!A2909:A22393,A2909)</f>
        <v>2</v>
      </c>
      <c r="C2909" s="7">
        <f>SUMIF('Truncated Transaction Data'!A2909:A22393,A2909,'Truncated Transaction Data'!C2909:C22393)</f>
        <v>100</v>
      </c>
    </row>
    <row r="2910" spans="1:3" x14ac:dyDescent="0.35">
      <c r="A2910" s="6" t="str">
        <v>E1923M</v>
      </c>
      <c r="B2910">
        <f>COUNTIF('Truncated Transaction Data'!A2910:A22394,A2910)</f>
        <v>2</v>
      </c>
      <c r="C2910" s="7">
        <f>SUMIF('Truncated Transaction Data'!A2910:A22394,A2910,'Truncated Transaction Data'!C2910:C22394)</f>
        <v>150</v>
      </c>
    </row>
    <row r="2911" spans="1:3" x14ac:dyDescent="0.35">
      <c r="A2911" s="6" t="str">
        <v>000000005244</v>
      </c>
      <c r="B2911">
        <f>COUNTIF('Truncated Transaction Data'!A2911:A22395,A2911)</f>
        <v>3</v>
      </c>
      <c r="C2911" s="7">
        <f>SUMIF('Truncated Transaction Data'!A2911:A22395,A2911,'Truncated Transaction Data'!C2911:C22395)</f>
        <v>7</v>
      </c>
    </row>
    <row r="2912" spans="1:3" x14ac:dyDescent="0.35">
      <c r="A2912" s="6" t="str">
        <v>PR670S</v>
      </c>
      <c r="B2912">
        <f>COUNTIF('Truncated Transaction Data'!A2912:A22396,A2912)</f>
        <v>3</v>
      </c>
      <c r="C2912" s="7">
        <f>SUMIF('Truncated Transaction Data'!A2912:A22396,A2912,'Truncated Transaction Data'!C2912:C22396)</f>
        <v>16</v>
      </c>
    </row>
    <row r="2913" spans="1:3" x14ac:dyDescent="0.35">
      <c r="A2913" s="6" t="str">
        <v>EGS1125</v>
      </c>
      <c r="B2913">
        <f>COUNTIF('Truncated Transaction Data'!A2913:A22397,A2913)</f>
        <v>1</v>
      </c>
      <c r="C2913" s="7">
        <f>SUMIF('Truncated Transaction Data'!A2913:A22397,A2913,'Truncated Transaction Data'!C2913:C22397)</f>
        <v>5</v>
      </c>
    </row>
    <row r="2914" spans="1:3" x14ac:dyDescent="0.35">
      <c r="A2914" s="6" t="str">
        <v>PR105</v>
      </c>
      <c r="B2914">
        <f>COUNTIF('Truncated Transaction Data'!A2914:A22398,A2914)</f>
        <v>16</v>
      </c>
      <c r="C2914" s="7">
        <f>SUMIF('Truncated Transaction Data'!A2914:A22398,A2914,'Truncated Transaction Data'!C2914:C22398)</f>
        <v>6600</v>
      </c>
    </row>
    <row r="2915" spans="1:3" x14ac:dyDescent="0.35">
      <c r="A2915" s="6" t="str">
        <v>E1719SWT</v>
      </c>
      <c r="B2915">
        <f>COUNTIF('Truncated Transaction Data'!A2915:A22399,A2915)</f>
        <v>1</v>
      </c>
      <c r="C2915" s="7">
        <f>SUMIF('Truncated Transaction Data'!A2915:A22399,A2915,'Truncated Transaction Data'!C2915:C22399)</f>
        <v>2</v>
      </c>
    </row>
    <row r="2916" spans="1:3" x14ac:dyDescent="0.35">
      <c r="A2916" s="6" t="str">
        <v>CL1798PK</v>
      </c>
      <c r="B2916">
        <f>COUNTIF('Truncated Transaction Data'!A2916:A22400,A2916)</f>
        <v>1</v>
      </c>
      <c r="C2916" s="7">
        <f>SUMIF('Truncated Transaction Data'!A2916:A22400,A2916,'Truncated Transaction Data'!C2916:C22400)</f>
        <v>1</v>
      </c>
    </row>
    <row r="2917" spans="1:3" x14ac:dyDescent="0.35">
      <c r="A2917" s="6" t="str">
        <v>E836S</v>
      </c>
      <c r="B2917">
        <f>COUNTIF('Truncated Transaction Data'!A2917:A22401,A2917)</f>
        <v>3</v>
      </c>
      <c r="C2917" s="7">
        <f>SUMIF('Truncated Transaction Data'!A2917:A22401,A2917,'Truncated Transaction Data'!C2917:C22401)</f>
        <v>7</v>
      </c>
    </row>
    <row r="2918" spans="1:3" x14ac:dyDescent="0.35">
      <c r="A2918" s="6" t="str">
        <v>PR445</v>
      </c>
      <c r="B2918">
        <f>COUNTIF('Truncated Transaction Data'!A2918:A22402,A2918)</f>
        <v>4</v>
      </c>
      <c r="C2918" s="7">
        <f>SUMIF('Truncated Transaction Data'!A2918:A22402,A2918,'Truncated Transaction Data'!C2918:C22402)</f>
        <v>4000</v>
      </c>
    </row>
    <row r="2919" spans="1:3" x14ac:dyDescent="0.35">
      <c r="A2919" s="6" t="str">
        <v>R738K</v>
      </c>
      <c r="B2919">
        <f>COUNTIF('Truncated Transaction Data'!A2919:A22403,A2919)</f>
        <v>1</v>
      </c>
      <c r="C2919" s="7">
        <f>SUMIF('Truncated Transaction Data'!A2919:A22403,A2919,'Truncated Transaction Data'!C2919:C22403)</f>
        <v>2</v>
      </c>
    </row>
    <row r="2920" spans="1:3" x14ac:dyDescent="0.35">
      <c r="A2920" s="6" t="str">
        <v>IS55G</v>
      </c>
      <c r="B2920">
        <f>COUNTIF('Truncated Transaction Data'!A2920:A22404,A2920)</f>
        <v>8</v>
      </c>
      <c r="C2920" s="7">
        <f>SUMIF('Truncated Transaction Data'!A2920:A22404,A2920,'Truncated Transaction Data'!C2920:C22404)</f>
        <v>115</v>
      </c>
    </row>
    <row r="2921" spans="1:3" x14ac:dyDescent="0.35">
      <c r="A2921" s="6" t="str">
        <v>ES3477</v>
      </c>
      <c r="B2921">
        <f>COUNTIF('Truncated Transaction Data'!A2921:A22405,A2921)</f>
        <v>2</v>
      </c>
      <c r="C2921" s="7">
        <f>SUMIF('Truncated Transaction Data'!A2921:A22405,A2921,'Truncated Transaction Data'!C2921:C22405)</f>
        <v>27</v>
      </c>
    </row>
    <row r="2922" spans="1:3" x14ac:dyDescent="0.35">
      <c r="A2922" s="6" t="str">
        <v>ES2091R</v>
      </c>
      <c r="B2922">
        <f>COUNTIF('Truncated Transaction Data'!A2922:A22406,A2922)</f>
        <v>4</v>
      </c>
      <c r="C2922" s="7">
        <f>SUMIF('Truncated Transaction Data'!A2922:A22406,A2922,'Truncated Transaction Data'!C2922:C22406)</f>
        <v>19</v>
      </c>
    </row>
    <row r="2923" spans="1:3" x14ac:dyDescent="0.35">
      <c r="A2923" s="6" t="str">
        <v>ES2090L</v>
      </c>
      <c r="B2923">
        <f>COUNTIF('Truncated Transaction Data'!A2923:A22407,A2923)</f>
        <v>3</v>
      </c>
      <c r="C2923" s="7">
        <f>SUMIF('Truncated Transaction Data'!A2923:A22407,A2923,'Truncated Transaction Data'!C2923:C22407)</f>
        <v>19</v>
      </c>
    </row>
    <row r="2924" spans="1:3" x14ac:dyDescent="0.35">
      <c r="A2924" s="6" t="str">
        <v>ES3476</v>
      </c>
      <c r="B2924">
        <f>COUNTIF('Truncated Transaction Data'!A2924:A22408,A2924)</f>
        <v>2</v>
      </c>
      <c r="C2924" s="7">
        <f>SUMIF('Truncated Transaction Data'!A2924:A22408,A2924,'Truncated Transaction Data'!C2924:C22408)</f>
        <v>14</v>
      </c>
    </row>
    <row r="2925" spans="1:3" x14ac:dyDescent="0.35">
      <c r="A2925" s="6" t="str">
        <v>PR758S</v>
      </c>
      <c r="B2925">
        <f>COUNTIF('Truncated Transaction Data'!A2925:A22409,A2925)</f>
        <v>1</v>
      </c>
      <c r="C2925" s="7">
        <f>SUMIF('Truncated Transaction Data'!A2925:A22409,A2925,'Truncated Transaction Data'!C2925:C22409)</f>
        <v>4</v>
      </c>
    </row>
    <row r="2926" spans="1:3" x14ac:dyDescent="0.35">
      <c r="A2926" s="6" t="str">
        <v>PR13950S</v>
      </c>
      <c r="B2926">
        <f>COUNTIF('Truncated Transaction Data'!A2926:A22410,A2926)</f>
        <v>2</v>
      </c>
      <c r="C2926" s="7">
        <f>SUMIF('Truncated Transaction Data'!A2926:A22410,A2926,'Truncated Transaction Data'!C2926:C22410)</f>
        <v>8</v>
      </c>
    </row>
    <row r="2927" spans="1:3" x14ac:dyDescent="0.35">
      <c r="A2927" s="6" t="str">
        <v>PR15945S</v>
      </c>
      <c r="B2927">
        <f>COUNTIF('Truncated Transaction Data'!A2927:A22411,A2927)</f>
        <v>1</v>
      </c>
      <c r="C2927" s="7">
        <f>SUMIF('Truncated Transaction Data'!A2927:A22411,A2927,'Truncated Transaction Data'!C2927:C22411)</f>
        <v>4</v>
      </c>
    </row>
    <row r="2928" spans="1:3" x14ac:dyDescent="0.35">
      <c r="A2928" s="6" t="str">
        <v>RV9913XS</v>
      </c>
      <c r="B2928">
        <f>COUNTIF('Truncated Transaction Data'!A2928:A22412,A2928)</f>
        <v>2</v>
      </c>
      <c r="C2928" s="7">
        <f>SUMIF('Truncated Transaction Data'!A2928:A22412,A2928,'Truncated Transaction Data'!C2928:C22412)</f>
        <v>48</v>
      </c>
    </row>
    <row r="2929" spans="1:3" x14ac:dyDescent="0.35">
      <c r="A2929" s="6" t="str">
        <v>SS3138</v>
      </c>
      <c r="B2929">
        <f>COUNTIF('Truncated Transaction Data'!A2929:A22413,A2929)</f>
        <v>5</v>
      </c>
      <c r="C2929" s="7">
        <f>SUMIF('Truncated Transaction Data'!A2929:A22413,A2929,'Truncated Transaction Data'!C2929:C22413)</f>
        <v>8</v>
      </c>
    </row>
    <row r="2930" spans="1:3" x14ac:dyDescent="0.35">
      <c r="A2930" s="6" t="str">
        <v>I5234</v>
      </c>
      <c r="B2930">
        <f>COUNTIF('Truncated Transaction Data'!A2930:A22414,A2930)</f>
        <v>1</v>
      </c>
      <c r="C2930" s="7">
        <f>SUMIF('Truncated Transaction Data'!A2930:A22414,A2930,'Truncated Transaction Data'!C2930:C22414)</f>
        <v>16</v>
      </c>
    </row>
    <row r="2931" spans="1:3" x14ac:dyDescent="0.35">
      <c r="A2931" s="6" t="str">
        <v>53137S</v>
      </c>
      <c r="B2931">
        <f>COUNTIF('Truncated Transaction Data'!A2931:A22415,A2931)</f>
        <v>1</v>
      </c>
      <c r="C2931" s="7">
        <f>SUMIF('Truncated Transaction Data'!A2931:A22415,A2931,'Truncated Transaction Data'!C2931:C22415)</f>
        <v>8</v>
      </c>
    </row>
    <row r="2932" spans="1:3" x14ac:dyDescent="0.35">
      <c r="A2932" s="6" t="str">
        <v>58218S</v>
      </c>
      <c r="B2932">
        <f>COUNTIF('Truncated Transaction Data'!A2932:A22416,A2932)</f>
        <v>4</v>
      </c>
      <c r="C2932" s="7">
        <f>SUMIF('Truncated Transaction Data'!A2932:A22416,A2932,'Truncated Transaction Data'!C2932:C22416)</f>
        <v>68</v>
      </c>
    </row>
    <row r="2933" spans="1:3" x14ac:dyDescent="0.35">
      <c r="A2933" s="6" t="str">
        <v>53130S</v>
      </c>
      <c r="B2933">
        <f>COUNTIF('Truncated Transaction Data'!A2933:A22417,A2933)</f>
        <v>1</v>
      </c>
      <c r="C2933" s="7">
        <f>SUMIF('Truncated Transaction Data'!A2933:A22417,A2933,'Truncated Transaction Data'!C2933:C22417)</f>
        <v>60</v>
      </c>
    </row>
    <row r="2934" spans="1:3" x14ac:dyDescent="0.35">
      <c r="A2934" s="6" t="str">
        <v>E1619S</v>
      </c>
      <c r="B2934">
        <f>COUNTIF('Truncated Transaction Data'!A2934:A22418,A2934)</f>
        <v>2</v>
      </c>
      <c r="C2934" s="7">
        <f>SUMIF('Truncated Transaction Data'!A2934:A22418,A2934,'Truncated Transaction Data'!C2934:C22418)</f>
        <v>4</v>
      </c>
    </row>
    <row r="2935" spans="1:3" x14ac:dyDescent="0.35">
      <c r="A2935" s="6" t="str">
        <v>E589SWT</v>
      </c>
      <c r="B2935">
        <f>COUNTIF('Truncated Transaction Data'!A2935:A22419,A2935)</f>
        <v>2</v>
      </c>
      <c r="C2935" s="7">
        <f>SUMIF('Truncated Transaction Data'!A2935:A22419,A2935,'Truncated Transaction Data'!C2935:C22419)</f>
        <v>4</v>
      </c>
    </row>
    <row r="2936" spans="1:3" x14ac:dyDescent="0.35">
      <c r="A2936" s="6" t="str">
        <v>EX2929</v>
      </c>
      <c r="B2936">
        <f>COUNTIF('Truncated Transaction Data'!A2936:A22420,A2936)</f>
        <v>1</v>
      </c>
      <c r="C2936" s="7">
        <f>SUMIF('Truncated Transaction Data'!A2936:A22420,A2936,'Truncated Transaction Data'!C2936:C22420)</f>
        <v>25</v>
      </c>
    </row>
    <row r="2937" spans="1:3" x14ac:dyDescent="0.35">
      <c r="A2937" s="6" t="str">
        <v>01945EA</v>
      </c>
      <c r="B2937">
        <f>COUNTIF('Truncated Transaction Data'!A2937:A22421,A2937)</f>
        <v>1</v>
      </c>
      <c r="C2937" s="7">
        <f>SUMIF('Truncated Transaction Data'!A2937:A22421,A2937,'Truncated Transaction Data'!C2937:C22421)</f>
        <v>50</v>
      </c>
    </row>
    <row r="2938" spans="1:3" x14ac:dyDescent="0.35">
      <c r="A2938" s="6" t="str">
        <v>R889</v>
      </c>
      <c r="B2938">
        <f>COUNTIF('Truncated Transaction Data'!A2938:A22422,A2938)</f>
        <v>6</v>
      </c>
      <c r="C2938" s="7">
        <f>SUMIF('Truncated Transaction Data'!A2938:A22422,A2938,'Truncated Transaction Data'!C2938:C22422)</f>
        <v>56</v>
      </c>
    </row>
    <row r="2939" spans="1:3" x14ac:dyDescent="0.35">
      <c r="A2939" s="6" t="str">
        <v>R9098WT</v>
      </c>
      <c r="B2939">
        <f>COUNTIF('Truncated Transaction Data'!A2939:A22423,A2939)</f>
        <v>4</v>
      </c>
      <c r="C2939" s="7">
        <f>SUMIF('Truncated Transaction Data'!A2939:A22423,A2939,'Truncated Transaction Data'!C2939:C22423)</f>
        <v>134</v>
      </c>
    </row>
    <row r="2940" spans="1:3" x14ac:dyDescent="0.35">
      <c r="A2940" s="6" t="str">
        <v>PR471AS</v>
      </c>
      <c r="B2940">
        <f>COUNTIF('Truncated Transaction Data'!A2940:A22424,A2940)</f>
        <v>4</v>
      </c>
      <c r="C2940" s="7">
        <f>SUMIF('Truncated Transaction Data'!A2940:A22424,A2940,'Truncated Transaction Data'!C2940:C22424)</f>
        <v>64</v>
      </c>
    </row>
    <row r="2941" spans="1:3" x14ac:dyDescent="0.35">
      <c r="A2941" s="6" t="str">
        <v>R9099WT</v>
      </c>
      <c r="B2941">
        <f>COUNTIF('Truncated Transaction Data'!A2941:A22425,A2941)</f>
        <v>6</v>
      </c>
      <c r="C2941" s="7">
        <f>SUMIF('Truncated Transaction Data'!A2941:A22425,A2941,'Truncated Transaction Data'!C2941:C22425)</f>
        <v>134</v>
      </c>
    </row>
    <row r="2942" spans="1:3" x14ac:dyDescent="0.35">
      <c r="A2942" s="6" t="str">
        <v>PR274</v>
      </c>
      <c r="B2942">
        <f>COUNTIF('Truncated Transaction Data'!A2942:A22426,A2942)</f>
        <v>9</v>
      </c>
      <c r="C2942" s="7">
        <f>SUMIF('Truncated Transaction Data'!A2942:A22426,A2942,'Truncated Transaction Data'!C2942:C22426)</f>
        <v>2700</v>
      </c>
    </row>
    <row r="2943" spans="1:3" x14ac:dyDescent="0.35">
      <c r="A2943" s="6" t="str">
        <v>PR152</v>
      </c>
      <c r="B2943">
        <f>COUNTIF('Truncated Transaction Data'!A2943:A22427,A2943)</f>
        <v>1</v>
      </c>
      <c r="C2943" s="7">
        <f>SUMIF('Truncated Transaction Data'!A2943:A22427,A2943,'Truncated Transaction Data'!C2943:C22427)</f>
        <v>100</v>
      </c>
    </row>
    <row r="2944" spans="1:3" x14ac:dyDescent="0.35">
      <c r="A2944" s="6" t="str">
        <v>PR310B</v>
      </c>
      <c r="B2944">
        <f>COUNTIF('Truncated Transaction Data'!A2944:A22428,A2944)</f>
        <v>3</v>
      </c>
      <c r="C2944" s="7">
        <f>SUMIF('Truncated Transaction Data'!A2944:A22428,A2944,'Truncated Transaction Data'!C2944:C22428)</f>
        <v>300</v>
      </c>
    </row>
    <row r="2945" spans="1:3" x14ac:dyDescent="0.35">
      <c r="A2945" s="6" t="str">
        <v>EHC2350190</v>
      </c>
      <c r="B2945">
        <f>COUNTIF('Truncated Transaction Data'!A2945:A22429,A2945)</f>
        <v>5</v>
      </c>
      <c r="C2945" s="7">
        <f>SUMIF('Truncated Transaction Data'!A2945:A22429,A2945,'Truncated Transaction Data'!C2945:C22429)</f>
        <v>6460</v>
      </c>
    </row>
    <row r="2946" spans="1:3" x14ac:dyDescent="0.35">
      <c r="A2946" s="6" t="str">
        <v>51838S</v>
      </c>
      <c r="B2946">
        <f>COUNTIF('Truncated Transaction Data'!A2946:A22430,A2946)</f>
        <v>2</v>
      </c>
      <c r="C2946" s="7">
        <f>SUMIF('Truncated Transaction Data'!A2946:A22430,A2946,'Truncated Transaction Data'!C2946:C22430)</f>
        <v>8</v>
      </c>
    </row>
    <row r="2947" spans="1:3" x14ac:dyDescent="0.35">
      <c r="A2947" s="6" t="str">
        <v>02014EA2</v>
      </c>
      <c r="B2947">
        <f>COUNTIF('Truncated Transaction Data'!A2947:A22431,A2947)</f>
        <v>20</v>
      </c>
      <c r="C2947" s="7">
        <f>SUMIF('Truncated Transaction Data'!A2947:A22431,A2947,'Truncated Transaction Data'!C2947:C22431)</f>
        <v>232</v>
      </c>
    </row>
    <row r="2948" spans="1:3" x14ac:dyDescent="0.35">
      <c r="A2948" s="6" t="str">
        <v>PRB385</v>
      </c>
      <c r="B2948">
        <f>COUNTIF('Truncated Transaction Data'!A2948:A22432,A2948)</f>
        <v>5</v>
      </c>
      <c r="C2948" s="7">
        <f>SUMIF('Truncated Transaction Data'!A2948:A22432,A2948,'Truncated Transaction Data'!C2948:C22432)</f>
        <v>6200</v>
      </c>
    </row>
    <row r="2949" spans="1:3" x14ac:dyDescent="0.35">
      <c r="A2949" s="6" t="str">
        <v>70658S</v>
      </c>
      <c r="B2949">
        <f>COUNTIF('Truncated Transaction Data'!A2949:A22433,A2949)</f>
        <v>1</v>
      </c>
      <c r="C2949" s="7">
        <f>SUMIF('Truncated Transaction Data'!A2949:A22433,A2949,'Truncated Transaction Data'!C2949:C22433)</f>
        <v>8</v>
      </c>
    </row>
    <row r="2950" spans="1:3" x14ac:dyDescent="0.35">
      <c r="A2950" s="6" t="str">
        <v>RK535</v>
      </c>
      <c r="B2950">
        <f>COUNTIF('Truncated Transaction Data'!A2950:A22434,A2950)</f>
        <v>3</v>
      </c>
      <c r="C2950" s="7">
        <f>SUMIF('Truncated Transaction Data'!A2950:A22434,A2950,'Truncated Transaction Data'!C2950:C22434)</f>
        <v>48</v>
      </c>
    </row>
    <row r="2951" spans="1:3" x14ac:dyDescent="0.35">
      <c r="A2951" s="6" t="str">
        <v>RV2225S</v>
      </c>
      <c r="B2951">
        <f>COUNTIF('Truncated Transaction Data'!A2951:A22435,A2951)</f>
        <v>4</v>
      </c>
      <c r="C2951" s="7">
        <f>SUMIF('Truncated Transaction Data'!A2951:A22435,A2951,'Truncated Transaction Data'!C2951:C22435)</f>
        <v>60</v>
      </c>
    </row>
    <row r="2952" spans="1:3" x14ac:dyDescent="0.35">
      <c r="A2952" s="6" t="str">
        <v>RV1061S</v>
      </c>
      <c r="B2952">
        <f>COUNTIF('Truncated Transaction Data'!A2952:A22436,A2952)</f>
        <v>4</v>
      </c>
      <c r="C2952" s="7">
        <f>SUMIF('Truncated Transaction Data'!A2952:A22436,A2952,'Truncated Transaction Data'!C2952:C22436)</f>
        <v>44</v>
      </c>
    </row>
    <row r="2953" spans="1:3" x14ac:dyDescent="0.35">
      <c r="A2953" s="6" t="str">
        <v>70646S</v>
      </c>
      <c r="B2953">
        <f>COUNTIF('Truncated Transaction Data'!A2953:A22437,A2953)</f>
        <v>2</v>
      </c>
      <c r="C2953" s="7">
        <f>SUMIF('Truncated Transaction Data'!A2953:A22437,A2953,'Truncated Transaction Data'!C2953:C22437)</f>
        <v>8</v>
      </c>
    </row>
    <row r="2954" spans="1:3" x14ac:dyDescent="0.35">
      <c r="A2954" s="6" t="str">
        <v>58689S</v>
      </c>
      <c r="B2954">
        <f>COUNTIF('Truncated Transaction Data'!A2954:A22438,A2954)</f>
        <v>3</v>
      </c>
      <c r="C2954" s="7">
        <f>SUMIF('Truncated Transaction Data'!A2954:A22438,A2954,'Truncated Transaction Data'!C2954:C22438)</f>
        <v>16</v>
      </c>
    </row>
    <row r="2955" spans="1:3" x14ac:dyDescent="0.35">
      <c r="A2955" s="6" t="str">
        <v>PR604S</v>
      </c>
      <c r="B2955">
        <f>COUNTIF('Truncated Transaction Data'!A2955:A22439,A2955)</f>
        <v>3</v>
      </c>
      <c r="C2955" s="7">
        <f>SUMIF('Truncated Transaction Data'!A2955:A22439,A2955,'Truncated Transaction Data'!C2955:C22439)</f>
        <v>40</v>
      </c>
    </row>
    <row r="2956" spans="1:3" x14ac:dyDescent="0.35">
      <c r="A2956" s="6" t="str">
        <v>000000006486</v>
      </c>
      <c r="B2956">
        <f>COUNTIF('Truncated Transaction Data'!A2956:A22440,A2956)</f>
        <v>2</v>
      </c>
      <c r="C2956" s="7">
        <f>SUMIF('Truncated Transaction Data'!A2956:A22440,A2956,'Truncated Transaction Data'!C2956:C22440)</f>
        <v>4</v>
      </c>
    </row>
    <row r="2957" spans="1:3" x14ac:dyDescent="0.35">
      <c r="A2957" s="6" t="str">
        <v>000000006194</v>
      </c>
      <c r="B2957">
        <f>COUNTIF('Truncated Transaction Data'!A2957:A22441,A2957)</f>
        <v>1</v>
      </c>
      <c r="C2957" s="7">
        <f>SUMIF('Truncated Transaction Data'!A2957:A22441,A2957,'Truncated Transaction Data'!C2957:C22441)</f>
        <v>6</v>
      </c>
    </row>
    <row r="2958" spans="1:3" x14ac:dyDescent="0.35">
      <c r="A2958" s="6" t="str">
        <v>000000006314</v>
      </c>
      <c r="B2958">
        <f>COUNTIF('Truncated Transaction Data'!A2958:A22442,A2958)</f>
        <v>2</v>
      </c>
      <c r="C2958" s="7">
        <f>SUMIF('Truncated Transaction Data'!A2958:A22442,A2958,'Truncated Transaction Data'!C2958:C22442)</f>
        <v>10</v>
      </c>
    </row>
    <row r="2959" spans="1:3" x14ac:dyDescent="0.35">
      <c r="A2959" s="6" t="str">
        <v>ES716</v>
      </c>
      <c r="B2959">
        <f>COUNTIF('Truncated Transaction Data'!A2959:A22443,A2959)</f>
        <v>1</v>
      </c>
      <c r="C2959" s="7">
        <f>SUMIF('Truncated Transaction Data'!A2959:A22443,A2959,'Truncated Transaction Data'!C2959:C22443)</f>
        <v>1</v>
      </c>
    </row>
    <row r="2960" spans="1:3" x14ac:dyDescent="0.35">
      <c r="A2960" s="6" t="str">
        <v>ICE201015</v>
      </c>
      <c r="B2960">
        <f>COUNTIF('Truncated Transaction Data'!A2960:A22444,A2960)</f>
        <v>2</v>
      </c>
      <c r="C2960" s="7">
        <f>SUMIF('Truncated Transaction Data'!A2960:A22444,A2960,'Truncated Transaction Data'!C2960:C22444)</f>
        <v>3</v>
      </c>
    </row>
    <row r="2961" spans="1:3" x14ac:dyDescent="0.35">
      <c r="A2961" s="6" t="str">
        <v>EHC2799100</v>
      </c>
      <c r="B2961">
        <f>COUNTIF('Truncated Transaction Data'!A2961:A22445,A2961)</f>
        <v>1</v>
      </c>
      <c r="C2961" s="7">
        <f>SUMIF('Truncated Transaction Data'!A2961:A22445,A2961,'Truncated Transaction Data'!C2961:C22445)</f>
        <v>100</v>
      </c>
    </row>
    <row r="2962" spans="1:3" x14ac:dyDescent="0.35">
      <c r="A2962" s="6" t="str">
        <v>PLC128100</v>
      </c>
      <c r="B2962">
        <f>COUNTIF('Truncated Transaction Data'!A2962:A22446,A2962)</f>
        <v>1</v>
      </c>
      <c r="C2962" s="7">
        <f>SUMIF('Truncated Transaction Data'!A2962:A22446,A2962,'Truncated Transaction Data'!C2962:C22446)</f>
        <v>100</v>
      </c>
    </row>
    <row r="2963" spans="1:3" x14ac:dyDescent="0.35">
      <c r="A2963" s="6" t="str">
        <v>PLC1925</v>
      </c>
      <c r="B2963">
        <f>COUNTIF('Truncated Transaction Data'!A2963:A22447,A2963)</f>
        <v>1</v>
      </c>
      <c r="C2963" s="7">
        <f>SUMIF('Truncated Transaction Data'!A2963:A22447,A2963,'Truncated Transaction Data'!C2963:C22447)</f>
        <v>25</v>
      </c>
    </row>
    <row r="2964" spans="1:3" x14ac:dyDescent="0.35">
      <c r="A2964" s="6" t="str">
        <v>PLC25B10</v>
      </c>
      <c r="B2964">
        <f>COUNTIF('Truncated Transaction Data'!A2964:A22448,A2964)</f>
        <v>2</v>
      </c>
      <c r="C2964" s="7">
        <f>SUMIF('Truncated Transaction Data'!A2964:A22448,A2964,'Truncated Transaction Data'!C2964:C22448)</f>
        <v>20</v>
      </c>
    </row>
    <row r="2965" spans="1:3" x14ac:dyDescent="0.35">
      <c r="A2965" s="6" t="str">
        <v>EP824R</v>
      </c>
      <c r="B2965">
        <f>COUNTIF('Truncated Transaction Data'!A2965:A22449,A2965)</f>
        <v>7</v>
      </c>
      <c r="C2965" s="7">
        <f>SUMIF('Truncated Transaction Data'!A2965:A22449,A2965,'Truncated Transaction Data'!C2965:C22449)</f>
        <v>9</v>
      </c>
    </row>
    <row r="2966" spans="1:3" x14ac:dyDescent="0.35">
      <c r="A2966" s="6" t="str">
        <v>EPG48525</v>
      </c>
      <c r="B2966">
        <f>COUNTIF('Truncated Transaction Data'!A2966:A22450,A2966)</f>
        <v>1</v>
      </c>
      <c r="C2966" s="7">
        <f>SUMIF('Truncated Transaction Data'!A2966:A22450,A2966,'Truncated Transaction Data'!C2966:C22450)</f>
        <v>25</v>
      </c>
    </row>
    <row r="2967" spans="1:3" x14ac:dyDescent="0.35">
      <c r="A2967" s="6" t="str">
        <v>RV3613S</v>
      </c>
      <c r="B2967">
        <f>COUNTIF('Truncated Transaction Data'!A2967:A22451,A2967)</f>
        <v>2</v>
      </c>
      <c r="C2967" s="7">
        <f>SUMIF('Truncated Transaction Data'!A2967:A22451,A2967,'Truncated Transaction Data'!C2967:C22451)</f>
        <v>8</v>
      </c>
    </row>
    <row r="2968" spans="1:3" x14ac:dyDescent="0.35">
      <c r="A2968" s="6" t="str">
        <v>E2843B</v>
      </c>
      <c r="B2968">
        <f>COUNTIF('Truncated Transaction Data'!A2968:A22452,A2968)</f>
        <v>1</v>
      </c>
      <c r="C2968" s="7">
        <f>SUMIF('Truncated Transaction Data'!A2968:A22452,A2968,'Truncated Transaction Data'!C2968:C22452)</f>
        <v>2</v>
      </c>
    </row>
    <row r="2969" spans="1:3" x14ac:dyDescent="0.35">
      <c r="A2969" s="6" t="str">
        <v>4K7417</v>
      </c>
      <c r="B2969">
        <f>COUNTIF('Truncated Transaction Data'!A2969:A22453,A2969)</f>
        <v>9</v>
      </c>
      <c r="C2969" s="7">
        <f>SUMIF('Truncated Transaction Data'!A2969:A22453,A2969,'Truncated Transaction Data'!C2969:C22453)</f>
        <v>165</v>
      </c>
    </row>
    <row r="2970" spans="1:3" x14ac:dyDescent="0.35">
      <c r="A2970" s="6" t="str">
        <v>5K200880</v>
      </c>
      <c r="B2970">
        <f>COUNTIF('Truncated Transaction Data'!A2970:A22454,A2970)</f>
        <v>1</v>
      </c>
      <c r="C2970" s="7">
        <f>SUMIF('Truncated Transaction Data'!A2970:A22454,A2970,'Truncated Transaction Data'!C2970:C22454)</f>
        <v>5</v>
      </c>
    </row>
    <row r="2971" spans="1:3" x14ac:dyDescent="0.35">
      <c r="A2971" s="6" t="str">
        <v>5K201297</v>
      </c>
      <c r="B2971">
        <f>COUNTIF('Truncated Transaction Data'!A2971:A22455,A2971)</f>
        <v>2</v>
      </c>
      <c r="C2971" s="7">
        <f>SUMIF('Truncated Transaction Data'!A2971:A22455,A2971,'Truncated Transaction Data'!C2971:C22455)</f>
        <v>60</v>
      </c>
    </row>
    <row r="2972" spans="1:3" x14ac:dyDescent="0.35">
      <c r="A2972" s="6" t="str">
        <v>5K8122</v>
      </c>
      <c r="B2972">
        <f>COUNTIF('Truncated Transaction Data'!A2972:A22456,A2972)</f>
        <v>3</v>
      </c>
      <c r="C2972" s="7">
        <f>SUMIF('Truncated Transaction Data'!A2972:A22456,A2972,'Truncated Transaction Data'!C2972:C22456)</f>
        <v>25</v>
      </c>
    </row>
    <row r="2973" spans="1:3" x14ac:dyDescent="0.35">
      <c r="A2973" s="6" t="str">
        <v>3K6130</v>
      </c>
      <c r="B2973">
        <f>COUNTIF('Truncated Transaction Data'!A2973:A22457,A2973)</f>
        <v>1</v>
      </c>
      <c r="C2973" s="7">
        <f>SUMIF('Truncated Transaction Data'!A2973:A22457,A2973,'Truncated Transaction Data'!C2973:C22457)</f>
        <v>2</v>
      </c>
    </row>
    <row r="2974" spans="1:3" x14ac:dyDescent="0.35">
      <c r="A2974" s="6" t="str">
        <v>5K201280</v>
      </c>
      <c r="B2974">
        <f>COUNTIF('Truncated Transaction Data'!A2974:A22458,A2974)</f>
        <v>1</v>
      </c>
      <c r="C2974" s="7">
        <f>SUMIF('Truncated Transaction Data'!A2974:A22458,A2974,'Truncated Transaction Data'!C2974:C22458)</f>
        <v>10</v>
      </c>
    </row>
    <row r="2975" spans="1:3" x14ac:dyDescent="0.35">
      <c r="A2975" s="6" t="str">
        <v>1K3083</v>
      </c>
      <c r="B2975">
        <f>COUNTIF('Truncated Transaction Data'!A2975:A22459,A2975)</f>
        <v>1</v>
      </c>
      <c r="C2975" s="7">
        <f>SUMIF('Truncated Transaction Data'!A2975:A22459,A2975,'Truncated Transaction Data'!C2975:C22459)</f>
        <v>4</v>
      </c>
    </row>
    <row r="2976" spans="1:3" x14ac:dyDescent="0.35">
      <c r="A2976" s="6" t="str">
        <v>ES2251S</v>
      </c>
      <c r="B2976">
        <f>COUNTIF('Truncated Transaction Data'!A2976:A22460,A2976)</f>
        <v>3</v>
      </c>
      <c r="C2976" s="7">
        <f>SUMIF('Truncated Transaction Data'!A2976:A22460,A2976,'Truncated Transaction Data'!C2976:C22460)</f>
        <v>35</v>
      </c>
    </row>
    <row r="2977" spans="1:3" x14ac:dyDescent="0.35">
      <c r="A2977" s="6" t="str">
        <v>EV800604</v>
      </c>
      <c r="B2977">
        <f>COUNTIF('Truncated Transaction Data'!A2977:A22461,A2977)</f>
        <v>4</v>
      </c>
      <c r="C2977" s="7">
        <f>SUMIF('Truncated Transaction Data'!A2977:A22461,A2977,'Truncated Transaction Data'!C2977:C22461)</f>
        <v>50</v>
      </c>
    </row>
    <row r="2978" spans="1:3" x14ac:dyDescent="0.35">
      <c r="A2978" s="6" t="str">
        <v>3K779</v>
      </c>
      <c r="B2978">
        <f>COUNTIF('Truncated Transaction Data'!A2978:A22462,A2978)</f>
        <v>1</v>
      </c>
      <c r="C2978" s="7">
        <f>SUMIF('Truncated Transaction Data'!A2978:A22462,A2978,'Truncated Transaction Data'!C2978:C22462)</f>
        <v>5</v>
      </c>
    </row>
    <row r="2979" spans="1:3" x14ac:dyDescent="0.35">
      <c r="A2979" s="6" t="str">
        <v>4K8237</v>
      </c>
      <c r="B2979">
        <f>COUNTIF('Truncated Transaction Data'!A2979:A22463,A2979)</f>
        <v>1</v>
      </c>
      <c r="C2979" s="7">
        <f>SUMIF('Truncated Transaction Data'!A2979:A22463,A2979,'Truncated Transaction Data'!C2979:C22463)</f>
        <v>10</v>
      </c>
    </row>
    <row r="2980" spans="1:3" x14ac:dyDescent="0.35">
      <c r="A2980" s="6" t="str">
        <v>R738</v>
      </c>
      <c r="B2980">
        <f>COUNTIF('Truncated Transaction Data'!A2980:A22464,A2980)</f>
        <v>3</v>
      </c>
      <c r="C2980" s="7">
        <f>SUMIF('Truncated Transaction Data'!A2980:A22464,A2980,'Truncated Transaction Data'!C2980:C22464)</f>
        <v>22</v>
      </c>
    </row>
    <row r="2981" spans="1:3" x14ac:dyDescent="0.35">
      <c r="A2981" s="6" t="str">
        <v>TC3062</v>
      </c>
      <c r="B2981">
        <f>COUNTIF('Truncated Transaction Data'!A2981:A22465,A2981)</f>
        <v>4</v>
      </c>
      <c r="C2981" s="7">
        <f>SUMIF('Truncated Transaction Data'!A2981:A22465,A2981,'Truncated Transaction Data'!C2981:C22465)</f>
        <v>9</v>
      </c>
    </row>
    <row r="2982" spans="1:3" x14ac:dyDescent="0.35">
      <c r="A2982" s="6" t="str">
        <v>E2359B+15</v>
      </c>
      <c r="B2982">
        <f>COUNTIF('Truncated Transaction Data'!A2982:A22466,A2982)</f>
        <v>1</v>
      </c>
      <c r="C2982" s="7">
        <f>SUMIF('Truncated Transaction Data'!A2982:A22466,A2982,'Truncated Transaction Data'!C2982:C22466)</f>
        <v>6</v>
      </c>
    </row>
    <row r="2983" spans="1:3" x14ac:dyDescent="0.35">
      <c r="A2983" s="6">
        <v>1252662</v>
      </c>
      <c r="B2983">
        <f>COUNTIF('Truncated Transaction Data'!A2983:A22467,A2983)</f>
        <v>1</v>
      </c>
      <c r="C2983" s="7">
        <f>SUMIF('Truncated Transaction Data'!A2983:A22467,A2983,'Truncated Transaction Data'!C2983:C22467)</f>
        <v>1</v>
      </c>
    </row>
    <row r="2984" spans="1:3" x14ac:dyDescent="0.35">
      <c r="A2984" s="6" t="str">
        <v>TC4204</v>
      </c>
      <c r="B2984">
        <f>COUNTIF('Truncated Transaction Data'!A2984:A22468,A2984)</f>
        <v>1</v>
      </c>
      <c r="C2984" s="7">
        <f>SUMIF('Truncated Transaction Data'!A2984:A22468,A2984,'Truncated Transaction Data'!C2984:C22468)</f>
        <v>1</v>
      </c>
    </row>
    <row r="2985" spans="1:3" x14ac:dyDescent="0.35">
      <c r="A2985" s="6">
        <v>1351277</v>
      </c>
      <c r="B2985">
        <f>COUNTIF('Truncated Transaction Data'!A2985:A22469,A2985)</f>
        <v>1</v>
      </c>
      <c r="C2985" s="7">
        <f>SUMIF('Truncated Transaction Data'!A2985:A22469,A2985,'Truncated Transaction Data'!C2985:C22469)</f>
        <v>12</v>
      </c>
    </row>
    <row r="2986" spans="1:3" x14ac:dyDescent="0.35">
      <c r="A2986" s="6">
        <v>9548912</v>
      </c>
      <c r="B2986">
        <f>COUNTIF('Truncated Transaction Data'!A2986:A22470,A2986)</f>
        <v>1</v>
      </c>
      <c r="C2986" s="7">
        <f>SUMIF('Truncated Transaction Data'!A2986:A22470,A2986,'Truncated Transaction Data'!C2986:C22470)</f>
        <v>24</v>
      </c>
    </row>
    <row r="2987" spans="1:3" x14ac:dyDescent="0.35">
      <c r="A2987" s="6">
        <v>9542210</v>
      </c>
      <c r="B2987">
        <f>COUNTIF('Truncated Transaction Data'!A2987:A22471,A2987)</f>
        <v>1</v>
      </c>
      <c r="C2987" s="7">
        <f>SUMIF('Truncated Transaction Data'!A2987:A22471,A2987,'Truncated Transaction Data'!C2987:C22471)</f>
        <v>20</v>
      </c>
    </row>
    <row r="2988" spans="1:3" x14ac:dyDescent="0.35">
      <c r="A2988" s="6" t="str">
        <v>E1699S</v>
      </c>
      <c r="B2988">
        <f>COUNTIF('Truncated Transaction Data'!A2988:A22472,A2988)</f>
        <v>2</v>
      </c>
      <c r="C2988" s="7">
        <f>SUMIF('Truncated Transaction Data'!A2988:A22472,A2988,'Truncated Transaction Data'!C2988:C22472)</f>
        <v>2</v>
      </c>
    </row>
    <row r="2989" spans="1:3" x14ac:dyDescent="0.35">
      <c r="A2989" s="6" t="str">
        <v>000000005276</v>
      </c>
      <c r="B2989">
        <f>COUNTIF('Truncated Transaction Data'!A2989:A22473,A2989)</f>
        <v>1</v>
      </c>
      <c r="C2989" s="7">
        <f>SUMIF('Truncated Transaction Data'!A2989:A22473,A2989,'Truncated Transaction Data'!C2989:C22473)</f>
        <v>1</v>
      </c>
    </row>
    <row r="2990" spans="1:3" x14ac:dyDescent="0.35">
      <c r="A2990" s="6" t="str">
        <v>4K6063</v>
      </c>
      <c r="B2990">
        <f>COUNTIF('Truncated Transaction Data'!A2990:A22474,A2990)</f>
        <v>1</v>
      </c>
      <c r="C2990" s="7">
        <f>SUMIF('Truncated Transaction Data'!A2990:A22474,A2990,'Truncated Transaction Data'!C2990:C22474)</f>
        <v>2</v>
      </c>
    </row>
    <row r="2991" spans="1:3" x14ac:dyDescent="0.35">
      <c r="A2991" s="6" t="str">
        <v>ES675</v>
      </c>
      <c r="B2991">
        <f>COUNTIF('Truncated Transaction Data'!A2991:A22475,A2991)</f>
        <v>1</v>
      </c>
      <c r="C2991" s="7">
        <f>SUMIF('Truncated Transaction Data'!A2991:A22475,A2991,'Truncated Transaction Data'!C2991:C22475)</f>
        <v>1</v>
      </c>
    </row>
    <row r="2992" spans="1:3" x14ac:dyDescent="0.35">
      <c r="A2992" s="6" t="str">
        <v>PK4025</v>
      </c>
      <c r="B2992">
        <f>COUNTIF('Truncated Transaction Data'!A2992:A22476,A2992)</f>
        <v>1</v>
      </c>
      <c r="C2992" s="7">
        <f>SUMIF('Truncated Transaction Data'!A2992:A22476,A2992,'Truncated Transaction Data'!C2992:C22476)</f>
        <v>75</v>
      </c>
    </row>
    <row r="2993" spans="1:3" x14ac:dyDescent="0.35">
      <c r="A2993" s="6" t="str">
        <v>RV1265</v>
      </c>
      <c r="B2993">
        <f>COUNTIF('Truncated Transaction Data'!A2993:A22477,A2993)</f>
        <v>2</v>
      </c>
      <c r="C2993" s="7">
        <f>SUMIF('Truncated Transaction Data'!A2993:A22477,A2993,'Truncated Transaction Data'!C2993:C22477)</f>
        <v>400</v>
      </c>
    </row>
    <row r="2994" spans="1:3" x14ac:dyDescent="0.35">
      <c r="A2994" s="6" t="str">
        <v>000000053156</v>
      </c>
      <c r="B2994">
        <f>COUNTIF('Truncated Transaction Data'!A2994:A22478,A2994)</f>
        <v>4</v>
      </c>
      <c r="C2994" s="7">
        <f>SUMIF('Truncated Transaction Data'!A2994:A22478,A2994,'Truncated Transaction Data'!C2994:C22478)</f>
        <v>200</v>
      </c>
    </row>
    <row r="2995" spans="1:3" x14ac:dyDescent="0.35">
      <c r="A2995" s="6" t="str">
        <v>PR609</v>
      </c>
      <c r="B2995">
        <f>COUNTIF('Truncated Transaction Data'!A2995:A22479,A2995)</f>
        <v>1</v>
      </c>
      <c r="C2995" s="7">
        <f>SUMIF('Truncated Transaction Data'!A2995:A22479,A2995,'Truncated Transaction Data'!C2995:C22479)</f>
        <v>400</v>
      </c>
    </row>
    <row r="2996" spans="1:3" x14ac:dyDescent="0.35">
      <c r="A2996" s="6" t="str">
        <v>PR691S</v>
      </c>
      <c r="B2996">
        <f>COUNTIF('Truncated Transaction Data'!A2996:A22480,A2996)</f>
        <v>1</v>
      </c>
      <c r="C2996" s="7">
        <f>SUMIF('Truncated Transaction Data'!A2996:A22480,A2996,'Truncated Transaction Data'!C2996:C22480)</f>
        <v>28</v>
      </c>
    </row>
    <row r="2997" spans="1:3" x14ac:dyDescent="0.35">
      <c r="A2997" s="6" t="str">
        <v>IS130</v>
      </c>
      <c r="B2997">
        <f>COUNTIF('Truncated Transaction Data'!A2997:A22481,A2997)</f>
        <v>1</v>
      </c>
      <c r="C2997" s="7">
        <f>SUMIF('Truncated Transaction Data'!A2997:A22481,A2997,'Truncated Transaction Data'!C2997:C22481)</f>
        <v>7</v>
      </c>
    </row>
    <row r="2998" spans="1:3" x14ac:dyDescent="0.35">
      <c r="A2998" s="6" t="str">
        <v>30989S</v>
      </c>
      <c r="B2998">
        <f>COUNTIF('Truncated Transaction Data'!A2998:A22482,A2998)</f>
        <v>4</v>
      </c>
      <c r="C2998" s="7">
        <f>SUMIF('Truncated Transaction Data'!A2998:A22482,A2998,'Truncated Transaction Data'!C2998:C22482)</f>
        <v>32</v>
      </c>
    </row>
    <row r="2999" spans="1:3" x14ac:dyDescent="0.35">
      <c r="A2999" s="6" t="str">
        <v>RV814S</v>
      </c>
      <c r="B2999">
        <f>COUNTIF('Truncated Transaction Data'!A2999:A22483,A2999)</f>
        <v>3</v>
      </c>
      <c r="C2999" s="7">
        <f>SUMIF('Truncated Transaction Data'!A2999:A22483,A2999,'Truncated Transaction Data'!C2999:C22483)</f>
        <v>36</v>
      </c>
    </row>
    <row r="3000" spans="1:3" x14ac:dyDescent="0.35">
      <c r="A3000" s="6" t="str">
        <v>58692S</v>
      </c>
      <c r="B3000">
        <f>COUNTIF('Truncated Transaction Data'!A3000:A22484,A3000)</f>
        <v>6</v>
      </c>
      <c r="C3000" s="7">
        <f>SUMIF('Truncated Transaction Data'!A3000:A22484,A3000,'Truncated Transaction Data'!C3000:C22484)</f>
        <v>52</v>
      </c>
    </row>
    <row r="3001" spans="1:3" x14ac:dyDescent="0.35">
      <c r="A3001" s="6" t="str">
        <v>PR13865S</v>
      </c>
      <c r="B3001">
        <f>COUNTIF('Truncated Transaction Data'!A3001:A22485,A3001)</f>
        <v>3</v>
      </c>
      <c r="C3001" s="7">
        <f>SUMIF('Truncated Transaction Data'!A3001:A22485,A3001,'Truncated Transaction Data'!C3001:C22485)</f>
        <v>56</v>
      </c>
    </row>
    <row r="3002" spans="1:3" x14ac:dyDescent="0.35">
      <c r="A3002" s="6" t="str">
        <v>RK542R</v>
      </c>
      <c r="B3002">
        <f>COUNTIF('Truncated Transaction Data'!A3002:A22486,A3002)</f>
        <v>1</v>
      </c>
      <c r="C3002" s="7">
        <f>SUMIF('Truncated Transaction Data'!A3002:A22486,A3002,'Truncated Transaction Data'!C3002:C22486)</f>
        <v>3</v>
      </c>
    </row>
    <row r="3003" spans="1:3" x14ac:dyDescent="0.35">
      <c r="A3003" s="6" t="str">
        <v>RK533</v>
      </c>
      <c r="B3003">
        <f>COUNTIF('Truncated Transaction Data'!A3003:A22487,A3003)</f>
        <v>1</v>
      </c>
      <c r="C3003" s="7">
        <f>SUMIF('Truncated Transaction Data'!A3003:A22487,A3003,'Truncated Transaction Data'!C3003:C22487)</f>
        <v>25</v>
      </c>
    </row>
    <row r="3004" spans="1:3" x14ac:dyDescent="0.35">
      <c r="A3004" s="6" t="str">
        <v>PR318</v>
      </c>
      <c r="B3004">
        <f>COUNTIF('Truncated Transaction Data'!A3004:A22488,A3004)</f>
        <v>1</v>
      </c>
      <c r="C3004" s="7">
        <f>SUMIF('Truncated Transaction Data'!A3004:A22488,A3004,'Truncated Transaction Data'!C3004:C22488)</f>
        <v>100</v>
      </c>
    </row>
    <row r="3005" spans="1:3" x14ac:dyDescent="0.35">
      <c r="A3005" s="6" t="str">
        <v>PLC7525</v>
      </c>
      <c r="B3005">
        <f>COUNTIF('Truncated Transaction Data'!A3005:A22489,A3005)</f>
        <v>2</v>
      </c>
      <c r="C3005" s="7">
        <f>SUMIF('Truncated Transaction Data'!A3005:A22489,A3005,'Truncated Transaction Data'!C3005:C22489)</f>
        <v>50</v>
      </c>
    </row>
    <row r="3006" spans="1:3" x14ac:dyDescent="0.35">
      <c r="A3006" s="6" t="str">
        <v>55009S</v>
      </c>
      <c r="B3006">
        <f>COUNTIF('Truncated Transaction Data'!A3006:A22490,A3006)</f>
        <v>2</v>
      </c>
      <c r="C3006" s="7">
        <f>SUMIF('Truncated Transaction Data'!A3006:A22490,A3006,'Truncated Transaction Data'!C3006:C22490)</f>
        <v>16</v>
      </c>
    </row>
    <row r="3007" spans="1:3" x14ac:dyDescent="0.35">
      <c r="A3007" s="6" t="str">
        <v>EHC743200</v>
      </c>
      <c r="B3007">
        <f>COUNTIF('Truncated Transaction Data'!A3007:A22491,A3007)</f>
        <v>1</v>
      </c>
      <c r="C3007" s="7">
        <f>SUMIF('Truncated Transaction Data'!A3007:A22491,A3007,'Truncated Transaction Data'!C3007:C22491)</f>
        <v>200</v>
      </c>
    </row>
    <row r="3008" spans="1:3" x14ac:dyDescent="0.35">
      <c r="A3008" s="6" t="str">
        <v>RV3634S</v>
      </c>
      <c r="B3008">
        <f>COUNTIF('Truncated Transaction Data'!A3008:A22492,A3008)</f>
        <v>2</v>
      </c>
      <c r="C3008" s="7">
        <f>SUMIF('Truncated Transaction Data'!A3008:A22492,A3008,'Truncated Transaction Data'!C3008:C22492)</f>
        <v>32</v>
      </c>
    </row>
    <row r="3009" spans="1:3" x14ac:dyDescent="0.35">
      <c r="A3009" s="6" t="str">
        <v>RV3502S</v>
      </c>
      <c r="B3009">
        <f>COUNTIF('Truncated Transaction Data'!A3009:A22493,A3009)</f>
        <v>1</v>
      </c>
      <c r="C3009" s="7">
        <f>SUMIF('Truncated Transaction Data'!A3009:A22493,A3009,'Truncated Transaction Data'!C3009:C22493)</f>
        <v>4</v>
      </c>
    </row>
    <row r="3010" spans="1:3" x14ac:dyDescent="0.35">
      <c r="A3010" s="6" t="str">
        <v>RV798S</v>
      </c>
      <c r="B3010">
        <f>COUNTIF('Truncated Transaction Data'!A3010:A22494,A3010)</f>
        <v>3</v>
      </c>
      <c r="C3010" s="7">
        <f>SUMIF('Truncated Transaction Data'!A3010:A22494,A3010,'Truncated Transaction Data'!C3010:C22494)</f>
        <v>64</v>
      </c>
    </row>
    <row r="3011" spans="1:3" x14ac:dyDescent="0.35">
      <c r="A3011" s="6" t="str">
        <v>PR32LS</v>
      </c>
      <c r="B3011">
        <f>COUNTIF('Truncated Transaction Data'!A3011:A22495,A3011)</f>
        <v>5</v>
      </c>
      <c r="C3011" s="7">
        <f>SUMIF('Truncated Transaction Data'!A3011:A22495,A3011,'Truncated Transaction Data'!C3011:C22495)</f>
        <v>108</v>
      </c>
    </row>
    <row r="3012" spans="1:3" x14ac:dyDescent="0.35">
      <c r="A3012" s="6" t="str">
        <v>I2192B</v>
      </c>
      <c r="B3012">
        <f>COUNTIF('Truncated Transaction Data'!A3012:A22496,A3012)</f>
        <v>1</v>
      </c>
      <c r="C3012" s="7">
        <f>SUMIF('Truncated Transaction Data'!A3012:A22496,A3012,'Truncated Transaction Data'!C3012:C22496)</f>
        <v>6</v>
      </c>
    </row>
    <row r="3013" spans="1:3" x14ac:dyDescent="0.35">
      <c r="A3013" s="6" t="str">
        <v>E2419B</v>
      </c>
      <c r="B3013">
        <f>COUNTIF('Truncated Transaction Data'!A3013:A22497,A3013)</f>
        <v>1</v>
      </c>
      <c r="C3013" s="7">
        <f>SUMIF('Truncated Transaction Data'!A3013:A22497,A3013,'Truncated Transaction Data'!C3013:C22497)</f>
        <v>8</v>
      </c>
    </row>
    <row r="3014" spans="1:3" x14ac:dyDescent="0.35">
      <c r="A3014" s="6" t="str">
        <v>EX5051B</v>
      </c>
      <c r="B3014">
        <f>COUNTIF('Truncated Transaction Data'!A3014:A22498,A3014)</f>
        <v>1</v>
      </c>
      <c r="C3014" s="7">
        <f>SUMIF('Truncated Transaction Data'!A3014:A22498,A3014,'Truncated Transaction Data'!C3014:C22498)</f>
        <v>6</v>
      </c>
    </row>
    <row r="3015" spans="1:3" x14ac:dyDescent="0.35">
      <c r="A3015" s="6" t="str">
        <v>S365</v>
      </c>
      <c r="B3015">
        <f>COUNTIF('Truncated Transaction Data'!A3015:A22499,A3015)</f>
        <v>2</v>
      </c>
      <c r="C3015" s="7">
        <f>SUMIF('Truncated Transaction Data'!A3015:A22499,A3015,'Truncated Transaction Data'!C3015:C22499)</f>
        <v>4</v>
      </c>
    </row>
    <row r="3016" spans="1:3" x14ac:dyDescent="0.35">
      <c r="A3016" s="6" t="str">
        <v>E919P</v>
      </c>
      <c r="B3016">
        <f>COUNTIF('Truncated Transaction Data'!A3016:A22500,A3016)</f>
        <v>1</v>
      </c>
      <c r="C3016" s="7">
        <f>SUMIF('Truncated Transaction Data'!A3016:A22500,A3016,'Truncated Transaction Data'!C3016:C22500)</f>
        <v>2</v>
      </c>
    </row>
    <row r="3017" spans="1:3" x14ac:dyDescent="0.35">
      <c r="A3017" s="6" t="str">
        <v>E1194P</v>
      </c>
      <c r="B3017">
        <f>COUNTIF('Truncated Transaction Data'!A3017:A22501,A3017)</f>
        <v>1</v>
      </c>
      <c r="C3017" s="7">
        <f>SUMIF('Truncated Transaction Data'!A3017:A22501,A3017,'Truncated Transaction Data'!C3017:C22501)</f>
        <v>1</v>
      </c>
    </row>
    <row r="3018" spans="1:3" x14ac:dyDescent="0.35">
      <c r="A3018" s="6" t="str">
        <v>31726S</v>
      </c>
      <c r="B3018">
        <f>COUNTIF('Truncated Transaction Data'!A3018:A22502,A3018)</f>
        <v>3</v>
      </c>
      <c r="C3018" s="7">
        <f>SUMIF('Truncated Transaction Data'!A3018:A22502,A3018,'Truncated Transaction Data'!C3018:C22502)</f>
        <v>12</v>
      </c>
    </row>
    <row r="3019" spans="1:3" x14ac:dyDescent="0.35">
      <c r="A3019" s="6">
        <v>1282977</v>
      </c>
      <c r="B3019">
        <f>COUNTIF('Truncated Transaction Data'!A3019:A22503,A3019)</f>
        <v>2</v>
      </c>
      <c r="C3019" s="7">
        <f>SUMIF('Truncated Transaction Data'!A3019:A22503,A3019,'Truncated Transaction Data'!C3019:C22503)</f>
        <v>2</v>
      </c>
    </row>
    <row r="3020" spans="1:3" x14ac:dyDescent="0.35">
      <c r="A3020" s="6" t="str">
        <v>SUM8601</v>
      </c>
      <c r="B3020">
        <f>COUNTIF('Truncated Transaction Data'!A3020:A22504,A3020)</f>
        <v>2</v>
      </c>
      <c r="C3020" s="7">
        <f>SUMIF('Truncated Transaction Data'!A3020:A22504,A3020,'Truncated Transaction Data'!C3020:C22504)</f>
        <v>5</v>
      </c>
    </row>
    <row r="3021" spans="1:3" x14ac:dyDescent="0.35">
      <c r="A3021" s="6" t="str">
        <v>E1062P</v>
      </c>
      <c r="B3021">
        <f>COUNTIF('Truncated Transaction Data'!A3021:A22505,A3021)</f>
        <v>1</v>
      </c>
      <c r="C3021" s="7">
        <f>SUMIF('Truncated Transaction Data'!A3021:A22505,A3021,'Truncated Transaction Data'!C3021:C22505)</f>
        <v>1</v>
      </c>
    </row>
    <row r="3022" spans="1:3" x14ac:dyDescent="0.35">
      <c r="A3022" s="6" t="str">
        <v>ES3443L</v>
      </c>
      <c r="B3022">
        <f>COUNTIF('Truncated Transaction Data'!A3022:A22506,A3022)</f>
        <v>2</v>
      </c>
      <c r="C3022" s="7">
        <f>SUMIF('Truncated Transaction Data'!A3022:A22506,A3022,'Truncated Transaction Data'!C3022:C22506)</f>
        <v>5</v>
      </c>
    </row>
    <row r="3023" spans="1:3" x14ac:dyDescent="0.35">
      <c r="A3023" s="6" t="str">
        <v>5K201486</v>
      </c>
      <c r="B3023">
        <f>COUNTIF('Truncated Transaction Data'!A3023:A22507,A3023)</f>
        <v>2</v>
      </c>
      <c r="C3023" s="7">
        <f>SUMIF('Truncated Transaction Data'!A3023:A22507,A3023,'Truncated Transaction Data'!C3023:C22507)</f>
        <v>7</v>
      </c>
    </row>
    <row r="3024" spans="1:3" x14ac:dyDescent="0.35">
      <c r="A3024" s="6" t="str">
        <v>4K8135</v>
      </c>
      <c r="B3024">
        <f>COUNTIF('Truncated Transaction Data'!A3024:A22508,A3024)</f>
        <v>1</v>
      </c>
      <c r="C3024" s="7">
        <f>SUMIF('Truncated Transaction Data'!A3024:A22508,A3024,'Truncated Transaction Data'!C3024:C22508)</f>
        <v>3</v>
      </c>
    </row>
    <row r="3025" spans="1:3" x14ac:dyDescent="0.35">
      <c r="A3025" s="6" t="str">
        <v>I1418B</v>
      </c>
      <c r="B3025">
        <f>COUNTIF('Truncated Transaction Data'!A3025:A22509,A3025)</f>
        <v>14</v>
      </c>
      <c r="C3025" s="7">
        <f>SUMIF('Truncated Transaction Data'!A3025:A22509,A3025,'Truncated Transaction Data'!C3025:C22509)</f>
        <v>184</v>
      </c>
    </row>
    <row r="3026" spans="1:3" x14ac:dyDescent="0.35">
      <c r="A3026" s="6" t="str">
        <v>GP103</v>
      </c>
      <c r="B3026">
        <f>COUNTIF('Truncated Transaction Data'!A3026:A22510,A3026)</f>
        <v>1</v>
      </c>
      <c r="C3026" s="7">
        <f>SUMIF('Truncated Transaction Data'!A3026:A22510,A3026,'Truncated Transaction Data'!C3026:C22510)</f>
        <v>50</v>
      </c>
    </row>
    <row r="3027" spans="1:3" x14ac:dyDescent="0.35">
      <c r="A3027" s="6" t="str">
        <v>E1669B+15</v>
      </c>
      <c r="B3027">
        <f>COUNTIF('Truncated Transaction Data'!A3027:A22511,A3027)</f>
        <v>1</v>
      </c>
      <c r="C3027" s="7">
        <f>SUMIF('Truncated Transaction Data'!A3027:A22511,A3027,'Truncated Transaction Data'!C3027:C22511)</f>
        <v>8</v>
      </c>
    </row>
    <row r="3028" spans="1:3" x14ac:dyDescent="0.35">
      <c r="A3028" s="6" t="str">
        <v>I1670B+15</v>
      </c>
      <c r="B3028">
        <f>COUNTIF('Truncated Transaction Data'!A3028:A22512,A3028)</f>
        <v>1</v>
      </c>
      <c r="C3028" s="7">
        <f>SUMIF('Truncated Transaction Data'!A3028:A22512,A3028,'Truncated Transaction Data'!C3028:C22512)</f>
        <v>8</v>
      </c>
    </row>
    <row r="3029" spans="1:3" x14ac:dyDescent="0.35">
      <c r="A3029" s="6" t="str">
        <v>PR15915S</v>
      </c>
      <c r="B3029">
        <f>COUNTIF('Truncated Transaction Data'!A3029:A22513,A3029)</f>
        <v>3</v>
      </c>
      <c r="C3029" s="7">
        <f>SUMIF('Truncated Transaction Data'!A3029:A22513,A3029,'Truncated Transaction Data'!C3029:C22513)</f>
        <v>76</v>
      </c>
    </row>
    <row r="3030" spans="1:3" x14ac:dyDescent="0.35">
      <c r="A3030" s="6" t="str">
        <v>PRB498</v>
      </c>
      <c r="B3030">
        <f>COUNTIF('Truncated Transaction Data'!A3030:A22514,A3030)</f>
        <v>1</v>
      </c>
      <c r="C3030" s="7">
        <f>SUMIF('Truncated Transaction Data'!A3030:A22514,A3030,'Truncated Transaction Data'!C3030:C22514)</f>
        <v>100</v>
      </c>
    </row>
    <row r="3031" spans="1:3" x14ac:dyDescent="0.35">
      <c r="A3031" s="6" t="str">
        <v>PR618</v>
      </c>
      <c r="B3031">
        <f>COUNTIF('Truncated Transaction Data'!A3031:A22515,A3031)</f>
        <v>1</v>
      </c>
      <c r="C3031" s="7">
        <f>SUMIF('Truncated Transaction Data'!A3031:A22515,A3031,'Truncated Transaction Data'!C3031:C22515)</f>
        <v>400</v>
      </c>
    </row>
    <row r="3032" spans="1:3" x14ac:dyDescent="0.35">
      <c r="A3032" s="6" t="str">
        <v>PR617</v>
      </c>
      <c r="B3032">
        <f>COUNTIF('Truncated Transaction Data'!A3032:A22516,A3032)</f>
        <v>1</v>
      </c>
      <c r="C3032" s="7">
        <f>SUMIF('Truncated Transaction Data'!A3032:A22516,A3032,'Truncated Transaction Data'!C3032:C22516)</f>
        <v>100</v>
      </c>
    </row>
    <row r="3033" spans="1:3" x14ac:dyDescent="0.35">
      <c r="A3033" s="6" t="str">
        <v>RV672</v>
      </c>
      <c r="B3033">
        <f>COUNTIF('Truncated Transaction Data'!A3033:A22517,A3033)</f>
        <v>7</v>
      </c>
      <c r="C3033" s="7">
        <f>SUMIF('Truncated Transaction Data'!A3033:A22517,A3033,'Truncated Transaction Data'!C3033:C22517)</f>
        <v>550</v>
      </c>
    </row>
    <row r="3034" spans="1:3" x14ac:dyDescent="0.35">
      <c r="A3034" s="6" t="str">
        <v>RS666</v>
      </c>
      <c r="B3034">
        <f>COUNTIF('Truncated Transaction Data'!A3034:A22518,A3034)</f>
        <v>2</v>
      </c>
      <c r="C3034" s="7">
        <f>SUMIF('Truncated Transaction Data'!A3034:A22518,A3034,'Truncated Transaction Data'!C3034:C22518)</f>
        <v>4</v>
      </c>
    </row>
    <row r="3035" spans="1:3" x14ac:dyDescent="0.35">
      <c r="A3035" s="6" t="str">
        <v>58714S</v>
      </c>
      <c r="B3035">
        <f>COUNTIF('Truncated Transaction Data'!A3035:A22519,A3035)</f>
        <v>1</v>
      </c>
      <c r="C3035" s="7">
        <f>SUMIF('Truncated Transaction Data'!A3035:A22519,A3035,'Truncated Transaction Data'!C3035:C22519)</f>
        <v>8</v>
      </c>
    </row>
    <row r="3036" spans="1:3" x14ac:dyDescent="0.35">
      <c r="A3036" s="6" t="str">
        <v>PR15825S</v>
      </c>
      <c r="B3036">
        <f>COUNTIF('Truncated Transaction Data'!A3036:A22520,A3036)</f>
        <v>2</v>
      </c>
      <c r="C3036" s="7">
        <f>SUMIF('Truncated Transaction Data'!A3036:A22520,A3036,'Truncated Transaction Data'!C3036:C22520)</f>
        <v>32</v>
      </c>
    </row>
    <row r="3037" spans="1:3" x14ac:dyDescent="0.35">
      <c r="A3037" s="6" t="str">
        <v>I5082B</v>
      </c>
      <c r="B3037">
        <f>COUNTIF('Truncated Transaction Data'!A3037:A22521,A3037)</f>
        <v>2</v>
      </c>
      <c r="C3037" s="7">
        <f>SUMIF('Truncated Transaction Data'!A3037:A22521,A3037,'Truncated Transaction Data'!C3037:C22521)</f>
        <v>10</v>
      </c>
    </row>
    <row r="3038" spans="1:3" x14ac:dyDescent="0.35">
      <c r="A3038" s="6" t="str">
        <v>E5083B</v>
      </c>
      <c r="B3038">
        <f>COUNTIF('Truncated Transaction Data'!A3038:A22522,A3038)</f>
        <v>3</v>
      </c>
      <c r="C3038" s="7">
        <f>SUMIF('Truncated Transaction Data'!A3038:A22522,A3038,'Truncated Transaction Data'!C3038:C22522)</f>
        <v>18</v>
      </c>
    </row>
    <row r="3039" spans="1:3" x14ac:dyDescent="0.35">
      <c r="A3039" s="6" t="str">
        <v>E3201B</v>
      </c>
      <c r="B3039">
        <f>COUNTIF('Truncated Transaction Data'!A3039:A22523,A3039)</f>
        <v>3</v>
      </c>
      <c r="C3039" s="7">
        <f>SUMIF('Truncated Transaction Data'!A3039:A22523,A3039,'Truncated Transaction Data'!C3039:C22523)</f>
        <v>6</v>
      </c>
    </row>
    <row r="3040" spans="1:3" x14ac:dyDescent="0.35">
      <c r="A3040" s="6" t="str">
        <v>R840NM</v>
      </c>
      <c r="B3040">
        <f>COUNTIF('Truncated Transaction Data'!A3040:A22524,A3040)</f>
        <v>3</v>
      </c>
      <c r="C3040" s="7">
        <f>SUMIF('Truncated Transaction Data'!A3040:A22524,A3040,'Truncated Transaction Data'!C3040:C22524)</f>
        <v>500</v>
      </c>
    </row>
    <row r="3041" spans="1:3" x14ac:dyDescent="0.35">
      <c r="A3041" s="6" t="str">
        <v>PK9A25</v>
      </c>
      <c r="B3041">
        <f>COUNTIF('Truncated Transaction Data'!A3041:A22525,A3041)</f>
        <v>2</v>
      </c>
      <c r="C3041" s="7">
        <f>SUMIF('Truncated Transaction Data'!A3041:A22525,A3041,'Truncated Transaction Data'!C3041:C22525)</f>
        <v>125</v>
      </c>
    </row>
    <row r="3042" spans="1:3" x14ac:dyDescent="0.35">
      <c r="A3042" s="6" t="str">
        <v>EHC281650</v>
      </c>
      <c r="B3042">
        <f>COUNTIF('Truncated Transaction Data'!A3042:A22526,A3042)</f>
        <v>1</v>
      </c>
      <c r="C3042" s="7">
        <f>SUMIF('Truncated Transaction Data'!A3042:A22526,A3042,'Truncated Transaction Data'!C3042:C22526)</f>
        <v>50</v>
      </c>
    </row>
    <row r="3043" spans="1:3" x14ac:dyDescent="0.35">
      <c r="A3043" s="6" t="str">
        <v>56254S</v>
      </c>
      <c r="B3043">
        <f>COUNTIF('Truncated Transaction Data'!A3043:A22527,A3043)</f>
        <v>2</v>
      </c>
      <c r="C3043" s="7">
        <f>SUMIF('Truncated Transaction Data'!A3043:A22527,A3043,'Truncated Transaction Data'!C3043:C22527)</f>
        <v>20</v>
      </c>
    </row>
    <row r="3044" spans="1:3" x14ac:dyDescent="0.35">
      <c r="A3044" s="6" t="str">
        <v>EHC81950</v>
      </c>
      <c r="B3044">
        <f>COUNTIF('Truncated Transaction Data'!A3044:A22528,A3044)</f>
        <v>1</v>
      </c>
      <c r="C3044" s="7">
        <f>SUMIF('Truncated Transaction Data'!A3044:A22528,A3044,'Truncated Transaction Data'!C3044:C22528)</f>
        <v>50</v>
      </c>
    </row>
    <row r="3045" spans="1:3" x14ac:dyDescent="0.35">
      <c r="A3045" s="6" t="str">
        <v>EHC1060100</v>
      </c>
      <c r="B3045">
        <f>COUNTIF('Truncated Transaction Data'!A3045:A22529,A3045)</f>
        <v>3</v>
      </c>
      <c r="C3045" s="7">
        <f>SUMIF('Truncated Transaction Data'!A3045:A22529,A3045,'Truncated Transaction Data'!C3045:C22529)</f>
        <v>300</v>
      </c>
    </row>
    <row r="3046" spans="1:3" x14ac:dyDescent="0.35">
      <c r="A3046" s="6" t="str">
        <v>53112S</v>
      </c>
      <c r="B3046">
        <f>COUNTIF('Truncated Transaction Data'!A3046:A22530,A3046)</f>
        <v>1</v>
      </c>
      <c r="C3046" s="7">
        <f>SUMIF('Truncated Transaction Data'!A3046:A22530,A3046,'Truncated Transaction Data'!C3046:C22530)</f>
        <v>4</v>
      </c>
    </row>
    <row r="3047" spans="1:3" x14ac:dyDescent="0.35">
      <c r="A3047" s="6" t="str">
        <v>E1579S</v>
      </c>
      <c r="B3047">
        <f>COUNTIF('Truncated Transaction Data'!A3047:A22531,A3047)</f>
        <v>1</v>
      </c>
      <c r="C3047" s="7">
        <f>SUMIF('Truncated Transaction Data'!A3047:A22531,A3047,'Truncated Transaction Data'!C3047:C22531)</f>
        <v>3</v>
      </c>
    </row>
    <row r="3048" spans="1:3" x14ac:dyDescent="0.35">
      <c r="A3048" s="6" t="str">
        <v>4K5300</v>
      </c>
      <c r="B3048">
        <f>COUNTIF('Truncated Transaction Data'!A3048:A22532,A3048)</f>
        <v>1</v>
      </c>
      <c r="C3048" s="7">
        <f>SUMIF('Truncated Transaction Data'!A3048:A22532,A3048,'Truncated Transaction Data'!C3048:C22532)</f>
        <v>4</v>
      </c>
    </row>
    <row r="3049" spans="1:3" x14ac:dyDescent="0.35">
      <c r="A3049" s="6" t="str">
        <v>E999P</v>
      </c>
      <c r="B3049">
        <f>COUNTIF('Truncated Transaction Data'!A3049:A22533,A3049)</f>
        <v>1</v>
      </c>
      <c r="C3049" s="7">
        <f>SUMIF('Truncated Transaction Data'!A3049:A22533,A3049,'Truncated Transaction Data'!C3049:C22533)</f>
        <v>6</v>
      </c>
    </row>
    <row r="3050" spans="1:3" x14ac:dyDescent="0.35">
      <c r="A3050" s="6" t="str">
        <v>PR15980S</v>
      </c>
      <c r="B3050">
        <f>COUNTIF('Truncated Transaction Data'!A3050:A22534,A3050)</f>
        <v>1</v>
      </c>
      <c r="C3050" s="7">
        <f>SUMIF('Truncated Transaction Data'!A3050:A22534,A3050,'Truncated Transaction Data'!C3050:C22534)</f>
        <v>32</v>
      </c>
    </row>
    <row r="3051" spans="1:3" x14ac:dyDescent="0.35">
      <c r="A3051" s="6" t="str">
        <v>PR13910S</v>
      </c>
      <c r="B3051">
        <f>COUNTIF('Truncated Transaction Data'!A3051:A22535,A3051)</f>
        <v>1</v>
      </c>
      <c r="C3051" s="7">
        <f>SUMIF('Truncated Transaction Data'!A3051:A22535,A3051,'Truncated Transaction Data'!C3051:C22535)</f>
        <v>16</v>
      </c>
    </row>
    <row r="3052" spans="1:3" x14ac:dyDescent="0.35">
      <c r="A3052" s="6" t="str">
        <v>PR13810S</v>
      </c>
      <c r="B3052">
        <f>COUNTIF('Truncated Transaction Data'!A3052:A22536,A3052)</f>
        <v>3</v>
      </c>
      <c r="C3052" s="7">
        <f>SUMIF('Truncated Transaction Data'!A3052:A22536,A3052,'Truncated Transaction Data'!C3052:C22536)</f>
        <v>148</v>
      </c>
    </row>
    <row r="3053" spans="1:3" x14ac:dyDescent="0.35">
      <c r="A3053" s="6" t="str">
        <v>PR15865S</v>
      </c>
      <c r="B3053">
        <f>COUNTIF('Truncated Transaction Data'!A3053:A22537,A3053)</f>
        <v>2</v>
      </c>
      <c r="C3053" s="7">
        <f>SUMIF('Truncated Transaction Data'!A3053:A22537,A3053,'Truncated Transaction Data'!C3053:C22537)</f>
        <v>56</v>
      </c>
    </row>
    <row r="3054" spans="1:3" x14ac:dyDescent="0.35">
      <c r="A3054" s="6" t="str">
        <v>PR633S</v>
      </c>
      <c r="B3054">
        <f>COUNTIF('Truncated Transaction Data'!A3054:A22538,A3054)</f>
        <v>1</v>
      </c>
      <c r="C3054" s="7">
        <f>SUMIF('Truncated Transaction Data'!A3054:A22538,A3054,'Truncated Transaction Data'!C3054:C22538)</f>
        <v>24</v>
      </c>
    </row>
    <row r="3055" spans="1:3" x14ac:dyDescent="0.35">
      <c r="A3055" s="6" t="str">
        <v>RM8827100</v>
      </c>
      <c r="B3055">
        <f>COUNTIF('Truncated Transaction Data'!A3055:A22539,A3055)</f>
        <v>2</v>
      </c>
      <c r="C3055" s="7">
        <f>SUMIF('Truncated Transaction Data'!A3055:A22539,A3055,'Truncated Transaction Data'!C3055:C22539)</f>
        <v>200</v>
      </c>
    </row>
    <row r="3056" spans="1:3" x14ac:dyDescent="0.35">
      <c r="A3056" s="6" t="str">
        <v>RK1840SPNK</v>
      </c>
      <c r="B3056">
        <f>COUNTIF('Truncated Transaction Data'!A3056:A22540,A3056)</f>
        <v>1</v>
      </c>
      <c r="C3056" s="7">
        <f>SUMIF('Truncated Transaction Data'!A3056:A22540,A3056,'Truncated Transaction Data'!C3056:C22540)</f>
        <v>1</v>
      </c>
    </row>
    <row r="3057" spans="1:3" x14ac:dyDescent="0.35">
      <c r="A3057" s="6" t="str">
        <v>RK1840NK</v>
      </c>
      <c r="B3057">
        <f>COUNTIF('Truncated Transaction Data'!A3057:A22541,A3057)</f>
        <v>1</v>
      </c>
      <c r="C3057" s="7">
        <f>SUMIF('Truncated Transaction Data'!A3057:A22541,A3057,'Truncated Transaction Data'!C3057:C22541)</f>
        <v>1</v>
      </c>
    </row>
    <row r="3058" spans="1:3" x14ac:dyDescent="0.35">
      <c r="A3058" s="6" t="str">
        <v>TC3083</v>
      </c>
      <c r="B3058">
        <f>COUNTIF('Truncated Transaction Data'!A3058:A22542,A3058)</f>
        <v>2</v>
      </c>
      <c r="C3058" s="7">
        <f>SUMIF('Truncated Transaction Data'!A3058:A22542,A3058,'Truncated Transaction Data'!C3058:C22542)</f>
        <v>5</v>
      </c>
    </row>
    <row r="3059" spans="1:3" x14ac:dyDescent="0.35">
      <c r="A3059" s="6" t="str">
        <v>E1880S</v>
      </c>
      <c r="B3059">
        <f>COUNTIF('Truncated Transaction Data'!A3059:A22543,A3059)</f>
        <v>2</v>
      </c>
      <c r="C3059" s="7">
        <f>SUMIF('Truncated Transaction Data'!A3059:A22543,A3059,'Truncated Transaction Data'!C3059:C22543)</f>
        <v>2</v>
      </c>
    </row>
    <row r="3060" spans="1:3" x14ac:dyDescent="0.35">
      <c r="A3060" s="6" t="str">
        <v>PL20125</v>
      </c>
      <c r="B3060">
        <f>COUNTIF('Truncated Transaction Data'!A3060:A22544,A3060)</f>
        <v>1</v>
      </c>
      <c r="C3060" s="7">
        <f>SUMIF('Truncated Transaction Data'!A3060:A22544,A3060,'Truncated Transaction Data'!C3060:C22544)</f>
        <v>25</v>
      </c>
    </row>
    <row r="3061" spans="1:3" x14ac:dyDescent="0.35">
      <c r="A3061" s="6" t="str">
        <v>PLC113100</v>
      </c>
      <c r="B3061">
        <f>COUNTIF('Truncated Transaction Data'!A3061:A22545,A3061)</f>
        <v>1</v>
      </c>
      <c r="C3061" s="7">
        <f>SUMIF('Truncated Transaction Data'!A3061:A22545,A3061,'Truncated Transaction Data'!C3061:C22545)</f>
        <v>100</v>
      </c>
    </row>
    <row r="3062" spans="1:3" x14ac:dyDescent="0.35">
      <c r="A3062" s="6" t="str">
        <v>PLC212100</v>
      </c>
      <c r="B3062">
        <f>COUNTIF('Truncated Transaction Data'!A3062:A22546,A3062)</f>
        <v>3</v>
      </c>
      <c r="C3062" s="7">
        <f>SUMIF('Truncated Transaction Data'!A3062:A22546,A3062,'Truncated Transaction Data'!C3062:C22546)</f>
        <v>400</v>
      </c>
    </row>
    <row r="3063" spans="1:3" x14ac:dyDescent="0.35">
      <c r="A3063" s="6" t="str">
        <v>PLC23425</v>
      </c>
      <c r="B3063">
        <f>COUNTIF('Truncated Transaction Data'!A3063:A22547,A3063)</f>
        <v>3</v>
      </c>
      <c r="C3063" s="7">
        <f>SUMIF('Truncated Transaction Data'!A3063:A22547,A3063,'Truncated Transaction Data'!C3063:C22547)</f>
        <v>100</v>
      </c>
    </row>
    <row r="3064" spans="1:3" x14ac:dyDescent="0.35">
      <c r="A3064" s="6" t="str">
        <v>PLC27225</v>
      </c>
      <c r="B3064">
        <f>COUNTIF('Truncated Transaction Data'!A3064:A22548,A3064)</f>
        <v>4</v>
      </c>
      <c r="C3064" s="7">
        <f>SUMIF('Truncated Transaction Data'!A3064:A22548,A3064,'Truncated Transaction Data'!C3064:C22548)</f>
        <v>100</v>
      </c>
    </row>
    <row r="3065" spans="1:3" x14ac:dyDescent="0.35">
      <c r="A3065" s="6" t="str">
        <v>EOS930100</v>
      </c>
      <c r="B3065">
        <f>COUNTIF('Truncated Transaction Data'!A3065:A22549,A3065)</f>
        <v>1</v>
      </c>
      <c r="C3065" s="7">
        <f>SUMIF('Truncated Transaction Data'!A3065:A22549,A3065,'Truncated Transaction Data'!C3065:C22549)</f>
        <v>100</v>
      </c>
    </row>
    <row r="3066" spans="1:3" x14ac:dyDescent="0.35">
      <c r="A3066" s="6" t="str">
        <v>EPG225100</v>
      </c>
      <c r="B3066">
        <f>COUNTIF('Truncated Transaction Data'!A3066:A22550,A3066)</f>
        <v>1</v>
      </c>
      <c r="C3066" s="7">
        <f>SUMIF('Truncated Transaction Data'!A3066:A22550,A3066,'Truncated Transaction Data'!C3066:C22550)</f>
        <v>200</v>
      </c>
    </row>
    <row r="3067" spans="1:3" x14ac:dyDescent="0.35">
      <c r="A3067" s="6" t="str">
        <v>PR630S</v>
      </c>
      <c r="B3067">
        <f>COUNTIF('Truncated Transaction Data'!A3067:A22551,A3067)</f>
        <v>1</v>
      </c>
      <c r="C3067" s="7">
        <f>SUMIF('Truncated Transaction Data'!A3067:A22551,A3067,'Truncated Transaction Data'!C3067:C22551)</f>
        <v>8</v>
      </c>
    </row>
    <row r="3068" spans="1:3" x14ac:dyDescent="0.35">
      <c r="A3068" s="6" t="str">
        <v>R865M</v>
      </c>
      <c r="B3068">
        <f>COUNTIF('Truncated Transaction Data'!A3068:A22552,A3068)</f>
        <v>6</v>
      </c>
      <c r="C3068" s="7">
        <f>SUMIF('Truncated Transaction Data'!A3068:A22552,A3068,'Truncated Transaction Data'!C3068:C22552)</f>
        <v>4400</v>
      </c>
    </row>
    <row r="3069" spans="1:3" x14ac:dyDescent="0.35">
      <c r="A3069" s="6" t="str">
        <v>EHC2061000</v>
      </c>
      <c r="B3069">
        <f>COUNTIF('Truncated Transaction Data'!A3069:A22553,A3069)</f>
        <v>4</v>
      </c>
      <c r="C3069" s="7">
        <f>SUMIF('Truncated Transaction Data'!A3069:A22553,A3069,'Truncated Transaction Data'!C3069:C22553)</f>
        <v>26000</v>
      </c>
    </row>
    <row r="3070" spans="1:3" x14ac:dyDescent="0.35">
      <c r="A3070" s="6" t="str">
        <v>R900M</v>
      </c>
      <c r="B3070">
        <f>COUNTIF('Truncated Transaction Data'!A3070:A22554,A3070)</f>
        <v>2</v>
      </c>
      <c r="C3070" s="7">
        <f>SUMIF('Truncated Transaction Data'!A3070:A22554,A3070,'Truncated Transaction Data'!C3070:C22554)</f>
        <v>400</v>
      </c>
    </row>
    <row r="3071" spans="1:3" x14ac:dyDescent="0.35">
      <c r="A3071" s="6" t="str">
        <v>TC398F10</v>
      </c>
      <c r="B3071">
        <f>COUNTIF('Truncated Transaction Data'!A3071:A22555,A3071)</f>
        <v>2</v>
      </c>
      <c r="C3071" s="7">
        <f>SUMIF('Truncated Transaction Data'!A3071:A22555,A3071,'Truncated Transaction Data'!C3071:C22555)</f>
        <v>60</v>
      </c>
    </row>
    <row r="3072" spans="1:3" x14ac:dyDescent="0.35">
      <c r="A3072" s="6" t="str">
        <v>RV765</v>
      </c>
      <c r="B3072">
        <f>COUNTIF('Truncated Transaction Data'!A3072:A22556,A3072)</f>
        <v>2</v>
      </c>
      <c r="C3072" s="7">
        <f>SUMIF('Truncated Transaction Data'!A3072:A22556,A3072,'Truncated Transaction Data'!C3072:C22556)</f>
        <v>600</v>
      </c>
    </row>
    <row r="3073" spans="1:3" x14ac:dyDescent="0.35">
      <c r="A3073" s="6" t="str">
        <v>PRB326</v>
      </c>
      <c r="B3073">
        <f>COUNTIF('Truncated Transaction Data'!A3073:A22557,A3073)</f>
        <v>4</v>
      </c>
      <c r="C3073" s="7">
        <f>SUMIF('Truncated Transaction Data'!A3073:A22557,A3073,'Truncated Transaction Data'!C3073:C22557)</f>
        <v>1711</v>
      </c>
    </row>
    <row r="3074" spans="1:3" x14ac:dyDescent="0.35">
      <c r="A3074" s="6" t="str">
        <v>TC11810</v>
      </c>
      <c r="B3074">
        <f>COUNTIF('Truncated Transaction Data'!A3074:A22558,A3074)</f>
        <v>1</v>
      </c>
      <c r="C3074" s="7">
        <f>SUMIF('Truncated Transaction Data'!A3074:A22558,A3074,'Truncated Transaction Data'!C3074:C22558)</f>
        <v>50</v>
      </c>
    </row>
    <row r="3075" spans="1:3" x14ac:dyDescent="0.35">
      <c r="A3075" s="6" t="str">
        <v>EOS110016</v>
      </c>
      <c r="B3075">
        <f>COUNTIF('Truncated Transaction Data'!A3075:A22559,A3075)</f>
        <v>1</v>
      </c>
      <c r="C3075" s="7">
        <f>SUMIF('Truncated Transaction Data'!A3075:A22559,A3075,'Truncated Transaction Data'!C3075:C22559)</f>
        <v>16</v>
      </c>
    </row>
    <row r="3076" spans="1:3" x14ac:dyDescent="0.35">
      <c r="A3076" s="6" t="str">
        <v>MC507</v>
      </c>
      <c r="B3076">
        <f>COUNTIF('Truncated Transaction Data'!A3076:A22560,A3076)</f>
        <v>2</v>
      </c>
      <c r="C3076" s="7">
        <f>SUMIF('Truncated Transaction Data'!A3076:A22560,A3076,'Truncated Transaction Data'!C3076:C22560)</f>
        <v>6</v>
      </c>
    </row>
    <row r="3077" spans="1:3" x14ac:dyDescent="0.35">
      <c r="A3077" s="6" t="str">
        <v>000000005030</v>
      </c>
      <c r="B3077">
        <f>COUNTIF('Truncated Transaction Data'!A3077:A22561,A3077)</f>
        <v>1</v>
      </c>
      <c r="C3077" s="7">
        <f>SUMIF('Truncated Transaction Data'!A3077:A22561,A3077,'Truncated Transaction Data'!C3077:C22561)</f>
        <v>2</v>
      </c>
    </row>
    <row r="3078" spans="1:3" x14ac:dyDescent="0.35">
      <c r="A3078" s="6" t="str">
        <v>000000005379</v>
      </c>
      <c r="B3078">
        <f>COUNTIF('Truncated Transaction Data'!A3078:A22562,A3078)</f>
        <v>2</v>
      </c>
      <c r="C3078" s="7">
        <f>SUMIF('Truncated Transaction Data'!A3078:A22562,A3078,'Truncated Transaction Data'!C3078:C22562)</f>
        <v>2</v>
      </c>
    </row>
    <row r="3079" spans="1:3" x14ac:dyDescent="0.35">
      <c r="A3079" s="6" t="str">
        <v>MC865</v>
      </c>
      <c r="B3079">
        <f>COUNTIF('Truncated Transaction Data'!A3079:A22563,A3079)</f>
        <v>2</v>
      </c>
      <c r="C3079" s="7">
        <f>SUMIF('Truncated Transaction Data'!A3079:A22563,A3079,'Truncated Transaction Data'!C3079:C22563)</f>
        <v>5</v>
      </c>
    </row>
    <row r="3080" spans="1:3" x14ac:dyDescent="0.35">
      <c r="A3080" s="6" t="str">
        <v>000000005032</v>
      </c>
      <c r="B3080">
        <f>COUNTIF('Truncated Transaction Data'!A3080:A22564,A3080)</f>
        <v>2</v>
      </c>
      <c r="C3080" s="7">
        <f>SUMIF('Truncated Transaction Data'!A3080:A22564,A3080,'Truncated Transaction Data'!C3080:C22564)</f>
        <v>3</v>
      </c>
    </row>
    <row r="3081" spans="1:3" x14ac:dyDescent="0.35">
      <c r="A3081" s="6" t="str">
        <v>PLC14610</v>
      </c>
      <c r="B3081">
        <f>COUNTIF('Truncated Transaction Data'!A3081:A22565,A3081)</f>
        <v>2</v>
      </c>
      <c r="C3081" s="7">
        <f>SUMIF('Truncated Transaction Data'!A3081:A22565,A3081,'Truncated Transaction Data'!C3081:C22565)</f>
        <v>20</v>
      </c>
    </row>
    <row r="3082" spans="1:3" x14ac:dyDescent="0.35">
      <c r="A3082" s="6" t="str">
        <v>PLC8510</v>
      </c>
      <c r="B3082">
        <f>COUNTIF('Truncated Transaction Data'!A3082:A22566,A3082)</f>
        <v>1</v>
      </c>
      <c r="C3082" s="7">
        <f>SUMIF('Truncated Transaction Data'!A3082:A22566,A3082,'Truncated Transaction Data'!C3082:C22566)</f>
        <v>20</v>
      </c>
    </row>
    <row r="3083" spans="1:3" x14ac:dyDescent="0.35">
      <c r="A3083" s="6" t="str">
        <v>C2532S</v>
      </c>
      <c r="B3083">
        <f>COUNTIF('Truncated Transaction Data'!A3083:A22567,A3083)</f>
        <v>3</v>
      </c>
      <c r="C3083" s="7">
        <f>SUMIF('Truncated Transaction Data'!A3083:A22567,A3083,'Truncated Transaction Data'!C3083:C22567)</f>
        <v>3</v>
      </c>
    </row>
    <row r="3084" spans="1:3" x14ac:dyDescent="0.35">
      <c r="A3084" s="6" t="str">
        <v>PR475</v>
      </c>
      <c r="B3084">
        <f>COUNTIF('Truncated Transaction Data'!A3084:A22568,A3084)</f>
        <v>1</v>
      </c>
      <c r="C3084" s="7">
        <f>SUMIF('Truncated Transaction Data'!A3084:A22568,A3084,'Truncated Transaction Data'!C3084:C22568)</f>
        <v>1000</v>
      </c>
    </row>
    <row r="3085" spans="1:3" x14ac:dyDescent="0.35">
      <c r="A3085" s="6" t="str">
        <v>PR648</v>
      </c>
      <c r="B3085">
        <f>COUNTIF('Truncated Transaction Data'!A3085:A22569,A3085)</f>
        <v>1</v>
      </c>
      <c r="C3085" s="7">
        <f>SUMIF('Truncated Transaction Data'!A3085:A22569,A3085,'Truncated Transaction Data'!C3085:C22569)</f>
        <v>100</v>
      </c>
    </row>
    <row r="3086" spans="1:3" x14ac:dyDescent="0.35">
      <c r="A3086" s="6" t="str">
        <v>R910M</v>
      </c>
      <c r="B3086">
        <f>COUNTIF('Truncated Transaction Data'!A3086:A22570,A3086)</f>
        <v>2</v>
      </c>
      <c r="C3086" s="7">
        <f>SUMIF('Truncated Transaction Data'!A3086:A22570,A3086,'Truncated Transaction Data'!C3086:C22570)</f>
        <v>100</v>
      </c>
    </row>
    <row r="3087" spans="1:3" x14ac:dyDescent="0.35">
      <c r="A3087" s="6" t="str">
        <v>R911M</v>
      </c>
      <c r="B3087">
        <f>COUNTIF('Truncated Transaction Data'!A3087:A22571,A3087)</f>
        <v>3</v>
      </c>
      <c r="C3087" s="7">
        <f>SUMIF('Truncated Transaction Data'!A3087:A22571,A3087,'Truncated Transaction Data'!C3087:C22571)</f>
        <v>150</v>
      </c>
    </row>
    <row r="3088" spans="1:3" x14ac:dyDescent="0.35">
      <c r="A3088" s="6" t="str">
        <v>EHC6131000</v>
      </c>
      <c r="B3088">
        <f>COUNTIF('Truncated Transaction Data'!A3088:A22572,A3088)</f>
        <v>1</v>
      </c>
      <c r="C3088" s="7">
        <f>SUMIF('Truncated Transaction Data'!A3088:A22572,A3088,'Truncated Transaction Data'!C3088:C22572)</f>
        <v>1000</v>
      </c>
    </row>
    <row r="3089" spans="1:3" x14ac:dyDescent="0.35">
      <c r="A3089" s="6" t="str">
        <v>PLC80100</v>
      </c>
      <c r="B3089">
        <f>COUNTIF('Truncated Transaction Data'!A3089:A22573,A3089)</f>
        <v>2</v>
      </c>
      <c r="C3089" s="7">
        <f>SUMIF('Truncated Transaction Data'!A3089:A22573,A3089,'Truncated Transaction Data'!C3089:C22573)</f>
        <v>200</v>
      </c>
    </row>
    <row r="3090" spans="1:3" x14ac:dyDescent="0.35">
      <c r="A3090" s="6" t="str">
        <v>R710M</v>
      </c>
      <c r="B3090">
        <f>COUNTIF('Truncated Transaction Data'!A3090:A22574,A3090)</f>
        <v>6</v>
      </c>
      <c r="C3090" s="7">
        <f>SUMIF('Truncated Transaction Data'!A3090:A22574,A3090,'Truncated Transaction Data'!C3090:C22574)</f>
        <v>550</v>
      </c>
    </row>
    <row r="3091" spans="1:3" x14ac:dyDescent="0.35">
      <c r="A3091" s="6" t="str">
        <v>PP505T10</v>
      </c>
      <c r="B3091">
        <f>COUNTIF('Truncated Transaction Data'!A3091:A22575,A3091)</f>
        <v>1</v>
      </c>
      <c r="C3091" s="7">
        <f>SUMIF('Truncated Transaction Data'!A3091:A22575,A3091,'Truncated Transaction Data'!C3091:C22575)</f>
        <v>10</v>
      </c>
    </row>
    <row r="3092" spans="1:3" x14ac:dyDescent="0.35">
      <c r="A3092" s="6" t="str">
        <v>PLC72B10</v>
      </c>
      <c r="B3092">
        <f>COUNTIF('Truncated Transaction Data'!A3092:A22576,A3092)</f>
        <v>4</v>
      </c>
      <c r="C3092" s="7">
        <f>SUMIF('Truncated Transaction Data'!A3092:A22576,A3092,'Truncated Transaction Data'!C3092:C22576)</f>
        <v>70</v>
      </c>
    </row>
    <row r="3093" spans="1:3" x14ac:dyDescent="0.35">
      <c r="A3093" s="6" t="str">
        <v>R1840</v>
      </c>
      <c r="B3093">
        <f>COUNTIF('Truncated Transaction Data'!A3093:A22577,A3093)</f>
        <v>3</v>
      </c>
      <c r="C3093" s="7">
        <f>SUMIF('Truncated Transaction Data'!A3093:A22577,A3093,'Truncated Transaction Data'!C3093:C22577)</f>
        <v>57</v>
      </c>
    </row>
    <row r="3094" spans="1:3" x14ac:dyDescent="0.35">
      <c r="A3094" s="6" t="str">
        <v>R840</v>
      </c>
      <c r="B3094">
        <f>COUNTIF('Truncated Transaction Data'!A3094:A22578,A3094)</f>
        <v>4</v>
      </c>
      <c r="C3094" s="7">
        <f>SUMIF('Truncated Transaction Data'!A3094:A22578,A3094,'Truncated Transaction Data'!C3094:C22578)</f>
        <v>22</v>
      </c>
    </row>
    <row r="3095" spans="1:3" x14ac:dyDescent="0.35">
      <c r="A3095" s="6" t="str">
        <v>R842</v>
      </c>
      <c r="B3095">
        <f>COUNTIF('Truncated Transaction Data'!A3095:A22579,A3095)</f>
        <v>2</v>
      </c>
      <c r="C3095" s="7">
        <f>SUMIF('Truncated Transaction Data'!A3095:A22579,A3095,'Truncated Transaction Data'!C3095:C22579)</f>
        <v>40</v>
      </c>
    </row>
    <row r="3096" spans="1:3" x14ac:dyDescent="0.35">
      <c r="A3096" s="6" t="str">
        <v>IS84</v>
      </c>
      <c r="B3096">
        <f>COUNTIF('Truncated Transaction Data'!A3096:A22580,A3096)</f>
        <v>3</v>
      </c>
      <c r="C3096" s="7">
        <f>SUMIF('Truncated Transaction Data'!A3096:A22580,A3096,'Truncated Transaction Data'!C3096:C22580)</f>
        <v>3</v>
      </c>
    </row>
    <row r="3097" spans="1:3" x14ac:dyDescent="0.35">
      <c r="A3097" s="6" t="str">
        <v>259S</v>
      </c>
      <c r="B3097">
        <f>COUNTIF('Truncated Transaction Data'!A3097:A22581,A3097)</f>
        <v>1</v>
      </c>
      <c r="C3097" s="7">
        <f>SUMIF('Truncated Transaction Data'!A3097:A22581,A3097,'Truncated Transaction Data'!C3097:C22581)</f>
        <v>1</v>
      </c>
    </row>
    <row r="3098" spans="1:3" x14ac:dyDescent="0.35">
      <c r="A3098" s="6" t="str">
        <v>E5121B</v>
      </c>
      <c r="B3098">
        <f>COUNTIF('Truncated Transaction Data'!A3098:A22582,A3098)</f>
        <v>1</v>
      </c>
      <c r="C3098" s="7">
        <f>SUMIF('Truncated Transaction Data'!A3098:A22582,A3098,'Truncated Transaction Data'!C3098:C22582)</f>
        <v>2</v>
      </c>
    </row>
    <row r="3099" spans="1:3" x14ac:dyDescent="0.35">
      <c r="A3099" s="6" t="str">
        <v>I2434B</v>
      </c>
      <c r="B3099">
        <f>COUNTIF('Truncated Transaction Data'!A3099:A22583,A3099)</f>
        <v>2</v>
      </c>
      <c r="C3099" s="7">
        <f>SUMIF('Truncated Transaction Data'!A3099:A22583,A3099,'Truncated Transaction Data'!C3099:C22583)</f>
        <v>8</v>
      </c>
    </row>
    <row r="3100" spans="1:3" x14ac:dyDescent="0.35">
      <c r="A3100" s="6" t="str">
        <v>E1349B+15</v>
      </c>
      <c r="B3100">
        <f>COUNTIF('Truncated Transaction Data'!A3100:A22584,A3100)</f>
        <v>1</v>
      </c>
      <c r="C3100" s="7">
        <f>SUMIF('Truncated Transaction Data'!A3100:A22584,A3100,'Truncated Transaction Data'!C3100:C22584)</f>
        <v>4</v>
      </c>
    </row>
    <row r="3101" spans="1:3" x14ac:dyDescent="0.35">
      <c r="A3101" s="6" t="str">
        <v>I5114B</v>
      </c>
      <c r="B3101">
        <f>COUNTIF('Truncated Transaction Data'!A3101:A22585,A3101)</f>
        <v>1</v>
      </c>
      <c r="C3101" s="7">
        <f>SUMIF('Truncated Transaction Data'!A3101:A22585,A3101,'Truncated Transaction Data'!C3101:C22585)</f>
        <v>2</v>
      </c>
    </row>
    <row r="3102" spans="1:3" x14ac:dyDescent="0.35">
      <c r="A3102" s="6" t="str">
        <v>I1350B+15</v>
      </c>
      <c r="B3102">
        <f>COUNTIF('Truncated Transaction Data'!A3102:A22586,A3102)</f>
        <v>1</v>
      </c>
      <c r="C3102" s="7">
        <f>SUMIF('Truncated Transaction Data'!A3102:A22586,A3102,'Truncated Transaction Data'!C3102:C22586)</f>
        <v>4</v>
      </c>
    </row>
    <row r="3103" spans="1:3" x14ac:dyDescent="0.35">
      <c r="A3103" s="6" t="str">
        <v>E2473B</v>
      </c>
      <c r="B3103">
        <f>COUNTIF('Truncated Transaction Data'!A3103:A22587,A3103)</f>
        <v>2</v>
      </c>
      <c r="C3103" s="7">
        <f>SUMIF('Truncated Transaction Data'!A3103:A22587,A3103,'Truncated Transaction Data'!C3103:C22587)</f>
        <v>4</v>
      </c>
    </row>
    <row r="3104" spans="1:3" x14ac:dyDescent="0.35">
      <c r="A3104" s="6" t="str">
        <v>E806S</v>
      </c>
      <c r="B3104">
        <f>COUNTIF('Truncated Transaction Data'!A3104:A22588,A3104)</f>
        <v>2</v>
      </c>
      <c r="C3104" s="7">
        <f>SUMIF('Truncated Transaction Data'!A3104:A22588,A3104,'Truncated Transaction Data'!C3104:C22588)</f>
        <v>2</v>
      </c>
    </row>
    <row r="3105" spans="1:3" x14ac:dyDescent="0.35">
      <c r="A3105" s="6" t="str">
        <v>E843S</v>
      </c>
      <c r="B3105">
        <f>COUNTIF('Truncated Transaction Data'!A3105:A22589,A3105)</f>
        <v>1</v>
      </c>
      <c r="C3105" s="7">
        <f>SUMIF('Truncated Transaction Data'!A3105:A22589,A3105,'Truncated Transaction Data'!C3105:C22589)</f>
        <v>1</v>
      </c>
    </row>
    <row r="3106" spans="1:3" x14ac:dyDescent="0.35">
      <c r="A3106" s="6" t="str">
        <v>EOS938100</v>
      </c>
      <c r="B3106">
        <f>COUNTIF('Truncated Transaction Data'!A3106:A22590,A3106)</f>
        <v>3</v>
      </c>
      <c r="C3106" s="7">
        <f>SUMIF('Truncated Transaction Data'!A3106:A22590,A3106,'Truncated Transaction Data'!C3106:C22590)</f>
        <v>300</v>
      </c>
    </row>
    <row r="3107" spans="1:3" x14ac:dyDescent="0.35">
      <c r="A3107" s="6" t="str">
        <v>EOS530100</v>
      </c>
      <c r="B3107">
        <f>COUNTIF('Truncated Transaction Data'!A3107:A22591,A3107)</f>
        <v>4</v>
      </c>
      <c r="C3107" s="7">
        <f>SUMIF('Truncated Transaction Data'!A3107:A22591,A3107,'Truncated Transaction Data'!C3107:C22591)</f>
        <v>500</v>
      </c>
    </row>
    <row r="3108" spans="1:3" x14ac:dyDescent="0.35">
      <c r="A3108" s="6" t="str">
        <v>TEK613</v>
      </c>
      <c r="B3108">
        <f>COUNTIF('Truncated Transaction Data'!A3108:A22592,A3108)</f>
        <v>4</v>
      </c>
      <c r="C3108" s="7">
        <f>SUMIF('Truncated Transaction Data'!A3108:A22592,A3108,'Truncated Transaction Data'!C3108:C22592)</f>
        <v>15</v>
      </c>
    </row>
    <row r="3109" spans="1:3" x14ac:dyDescent="0.35">
      <c r="A3109" s="6" t="str">
        <v>EOS9052</v>
      </c>
      <c r="B3109">
        <f>COUNTIF('Truncated Transaction Data'!A3109:A22593,A3109)</f>
        <v>2</v>
      </c>
      <c r="C3109" s="7">
        <f>SUMIF('Truncated Transaction Data'!A3109:A22593,A3109,'Truncated Transaction Data'!C3109:C22593)</f>
        <v>200</v>
      </c>
    </row>
    <row r="3110" spans="1:3" x14ac:dyDescent="0.35">
      <c r="A3110" s="6" t="str">
        <v>WLG8</v>
      </c>
      <c r="B3110">
        <f>COUNTIF('Truncated Transaction Data'!A3110:A22594,A3110)</f>
        <v>8</v>
      </c>
      <c r="C3110" s="7">
        <f>SUMIF('Truncated Transaction Data'!A3110:A22594,A3110,'Truncated Transaction Data'!C3110:C22594)</f>
        <v>255</v>
      </c>
    </row>
    <row r="3111" spans="1:3" x14ac:dyDescent="0.35">
      <c r="A3111" s="6" t="str">
        <v>I1820B+15</v>
      </c>
      <c r="B3111">
        <f>COUNTIF('Truncated Transaction Data'!A3111:A22595,A3111)</f>
        <v>4</v>
      </c>
      <c r="C3111" s="7">
        <f>SUMIF('Truncated Transaction Data'!A3111:A22595,A3111,'Truncated Transaction Data'!C3111:C22595)</f>
        <v>16</v>
      </c>
    </row>
    <row r="3112" spans="1:3" x14ac:dyDescent="0.35">
      <c r="A3112" s="6" t="str">
        <v>ER3978R</v>
      </c>
      <c r="B3112">
        <f>COUNTIF('Truncated Transaction Data'!A3112:A22596,A3112)</f>
        <v>1</v>
      </c>
      <c r="C3112" s="7">
        <f>SUMIF('Truncated Transaction Data'!A3112:A22596,A3112,'Truncated Transaction Data'!C3112:C22596)</f>
        <v>3</v>
      </c>
    </row>
    <row r="3113" spans="1:3" x14ac:dyDescent="0.35">
      <c r="A3113" s="6" t="str">
        <v>ER3977R</v>
      </c>
      <c r="B3113">
        <f>COUNTIF('Truncated Transaction Data'!A3113:A22597,A3113)</f>
        <v>2</v>
      </c>
      <c r="C3113" s="7">
        <f>SUMIF('Truncated Transaction Data'!A3113:A22597,A3113,'Truncated Transaction Data'!C3113:C22597)</f>
        <v>3</v>
      </c>
    </row>
    <row r="3114" spans="1:3" x14ac:dyDescent="0.35">
      <c r="A3114" s="6" t="str">
        <v>PR15730Q4</v>
      </c>
      <c r="B3114">
        <f>COUNTIF('Truncated Transaction Data'!A3114:A22598,A3114)</f>
        <v>1</v>
      </c>
      <c r="C3114" s="7">
        <f>SUMIF('Truncated Transaction Data'!A3114:A22598,A3114,'Truncated Transaction Data'!C3114:C22598)</f>
        <v>5</v>
      </c>
    </row>
    <row r="3115" spans="1:3" x14ac:dyDescent="0.35">
      <c r="A3115" s="6" t="str">
        <v>PR15775Q4</v>
      </c>
      <c r="B3115">
        <f>COUNTIF('Truncated Transaction Data'!A3115:A22599,A3115)</f>
        <v>2</v>
      </c>
      <c r="C3115" s="7">
        <f>SUMIF('Truncated Transaction Data'!A3115:A22599,A3115,'Truncated Transaction Data'!C3115:C22599)</f>
        <v>3</v>
      </c>
    </row>
    <row r="3116" spans="1:3" x14ac:dyDescent="0.35">
      <c r="A3116" s="6" t="str">
        <v>PR13935Q4</v>
      </c>
      <c r="B3116">
        <f>COUNTIF('Truncated Transaction Data'!A3116:A22600,A3116)</f>
        <v>1</v>
      </c>
      <c r="C3116" s="7">
        <f>SUMIF('Truncated Transaction Data'!A3116:A22600,A3116,'Truncated Transaction Data'!C3116:C22600)</f>
        <v>2</v>
      </c>
    </row>
    <row r="3117" spans="1:3" x14ac:dyDescent="0.35">
      <c r="A3117" s="6" t="str">
        <v>PR15770Q4</v>
      </c>
      <c r="B3117">
        <f>COUNTIF('Truncated Transaction Data'!A3117:A22601,A3117)</f>
        <v>2</v>
      </c>
      <c r="C3117" s="7">
        <f>SUMIF('Truncated Transaction Data'!A3117:A22601,A3117,'Truncated Transaction Data'!C3117:C22601)</f>
        <v>7</v>
      </c>
    </row>
    <row r="3118" spans="1:3" x14ac:dyDescent="0.35">
      <c r="A3118" s="6" t="str">
        <v>PR13860Q4</v>
      </c>
      <c r="B3118">
        <f>COUNTIF('Truncated Transaction Data'!A3118:A22602,A3118)</f>
        <v>1</v>
      </c>
      <c r="C3118" s="7">
        <f>SUMIF('Truncated Transaction Data'!A3118:A22602,A3118,'Truncated Transaction Data'!C3118:C22602)</f>
        <v>4</v>
      </c>
    </row>
    <row r="3119" spans="1:3" x14ac:dyDescent="0.35">
      <c r="A3119" s="6" t="str">
        <v>RV9902ZQ4</v>
      </c>
      <c r="B3119">
        <f>COUNTIF('Truncated Transaction Data'!A3119:A22603,A3119)</f>
        <v>2</v>
      </c>
      <c r="C3119" s="7">
        <f>SUMIF('Truncated Transaction Data'!A3119:A22603,A3119,'Truncated Transaction Data'!C3119:C22603)</f>
        <v>10</v>
      </c>
    </row>
    <row r="3120" spans="1:3" x14ac:dyDescent="0.35">
      <c r="A3120" s="6" t="str">
        <v>RV880XQ4</v>
      </c>
      <c r="B3120">
        <f>COUNTIF('Truncated Transaction Data'!A3120:A22604,A3120)</f>
        <v>2</v>
      </c>
      <c r="C3120" s="7">
        <f>SUMIF('Truncated Transaction Data'!A3120:A22604,A3120,'Truncated Transaction Data'!C3120:C22604)</f>
        <v>10</v>
      </c>
    </row>
    <row r="3121" spans="1:3" x14ac:dyDescent="0.35">
      <c r="A3121" s="6" t="str">
        <v>PRC112</v>
      </c>
      <c r="B3121">
        <f>COUNTIF('Truncated Transaction Data'!A3121:A22605,A3121)</f>
        <v>1</v>
      </c>
      <c r="C3121" s="7">
        <f>SUMIF('Truncated Transaction Data'!A3121:A22605,A3121,'Truncated Transaction Data'!C3121:C22605)</f>
        <v>1</v>
      </c>
    </row>
    <row r="3122" spans="1:3" x14ac:dyDescent="0.35">
      <c r="A3122" s="6" t="str">
        <v>ICE102920</v>
      </c>
      <c r="B3122">
        <f>COUNTIF('Truncated Transaction Data'!A3122:A22606,A3122)</f>
        <v>4</v>
      </c>
      <c r="C3122" s="7">
        <f>SUMIF('Truncated Transaction Data'!A3122:A22606,A3122,'Truncated Transaction Data'!C3122:C22606)</f>
        <v>34</v>
      </c>
    </row>
    <row r="3123" spans="1:3" x14ac:dyDescent="0.35">
      <c r="A3123" s="6" t="str">
        <v>E1077M</v>
      </c>
      <c r="B3123">
        <f>COUNTIF('Truncated Transaction Data'!A3123:A22607,A3123)</f>
        <v>1</v>
      </c>
      <c r="C3123" s="7">
        <f>SUMIF('Truncated Transaction Data'!A3123:A22607,A3123,'Truncated Transaction Data'!C3123:C22607)</f>
        <v>50</v>
      </c>
    </row>
    <row r="3124" spans="1:3" x14ac:dyDescent="0.35">
      <c r="A3124" s="6" t="str">
        <v>ER3993R</v>
      </c>
      <c r="B3124">
        <f>COUNTIF('Truncated Transaction Data'!A3124:A22608,A3124)</f>
        <v>1</v>
      </c>
      <c r="C3124" s="7">
        <f>SUMIF('Truncated Transaction Data'!A3124:A22608,A3124,'Truncated Transaction Data'!C3124:C22608)</f>
        <v>4</v>
      </c>
    </row>
    <row r="3125" spans="1:3" x14ac:dyDescent="0.35">
      <c r="A3125" s="6" t="str">
        <v>2200311B</v>
      </c>
      <c r="B3125">
        <f>COUNTIF('Truncated Transaction Data'!A3125:A22609,A3125)</f>
        <v>1</v>
      </c>
      <c r="C3125" s="7">
        <f>SUMIF('Truncated Transaction Data'!A3125:A22609,A3125,'Truncated Transaction Data'!C3125:C22609)</f>
        <v>100</v>
      </c>
    </row>
    <row r="3126" spans="1:3" x14ac:dyDescent="0.35">
      <c r="A3126" s="6" t="str">
        <v>000000005612</v>
      </c>
      <c r="B3126">
        <f>COUNTIF('Truncated Transaction Data'!A3126:A22610,A3126)</f>
        <v>1</v>
      </c>
      <c r="C3126" s="7">
        <f>SUMIF('Truncated Transaction Data'!A3126:A22610,A3126,'Truncated Transaction Data'!C3126:C22610)</f>
        <v>2</v>
      </c>
    </row>
    <row r="3127" spans="1:3" x14ac:dyDescent="0.35">
      <c r="A3127" s="6" t="str">
        <v>EOS494316</v>
      </c>
      <c r="B3127">
        <f>COUNTIF('Truncated Transaction Data'!A3127:A22611,A3127)</f>
        <v>2</v>
      </c>
      <c r="C3127" s="7">
        <f>SUMIF('Truncated Transaction Data'!A3127:A22611,A3127,'Truncated Transaction Data'!C3127:C22611)</f>
        <v>96</v>
      </c>
    </row>
    <row r="3128" spans="1:3" x14ac:dyDescent="0.35">
      <c r="A3128" s="6" t="str">
        <v>EOS902116</v>
      </c>
      <c r="B3128">
        <f>COUNTIF('Truncated Transaction Data'!A3128:A22612,A3128)</f>
        <v>2</v>
      </c>
      <c r="C3128" s="7">
        <f>SUMIF('Truncated Transaction Data'!A3128:A22612,A3128,'Truncated Transaction Data'!C3128:C22612)</f>
        <v>32</v>
      </c>
    </row>
    <row r="3129" spans="1:3" x14ac:dyDescent="0.35">
      <c r="A3129" s="6" t="str">
        <v>IS77A</v>
      </c>
      <c r="B3129">
        <f>COUNTIF('Truncated Transaction Data'!A3129:A22613,A3129)</f>
        <v>1</v>
      </c>
      <c r="C3129" s="7">
        <f>SUMIF('Truncated Transaction Data'!A3129:A22613,A3129,'Truncated Transaction Data'!C3129:C22613)</f>
        <v>10</v>
      </c>
    </row>
    <row r="3130" spans="1:3" x14ac:dyDescent="0.35">
      <c r="A3130" s="6" t="str">
        <v>PR105S</v>
      </c>
      <c r="B3130">
        <f>COUNTIF('Truncated Transaction Data'!A3130:A22614,A3130)</f>
        <v>18</v>
      </c>
      <c r="C3130" s="7">
        <f>SUMIF('Truncated Transaction Data'!A3130:A22614,A3130,'Truncated Transaction Data'!C3130:C22614)</f>
        <v>360</v>
      </c>
    </row>
    <row r="3131" spans="1:3" x14ac:dyDescent="0.35">
      <c r="A3131" s="6" t="str">
        <v>000000005402</v>
      </c>
      <c r="B3131">
        <f>COUNTIF('Truncated Transaction Data'!A3131:A22615,A3131)</f>
        <v>2</v>
      </c>
      <c r="C3131" s="7">
        <f>SUMIF('Truncated Transaction Data'!A3131:A22615,A3131,'Truncated Transaction Data'!C3131:C22615)</f>
        <v>5</v>
      </c>
    </row>
    <row r="3132" spans="1:3" x14ac:dyDescent="0.35">
      <c r="A3132" s="6" t="str">
        <v>RM8825100</v>
      </c>
      <c r="B3132">
        <f>COUNTIF('Truncated Transaction Data'!A3132:A22616,A3132)</f>
        <v>2</v>
      </c>
      <c r="C3132" s="7">
        <f>SUMIF('Truncated Transaction Data'!A3132:A22616,A3132,'Truncated Transaction Data'!C3132:C22616)</f>
        <v>200</v>
      </c>
    </row>
    <row r="3133" spans="1:3" x14ac:dyDescent="0.35">
      <c r="A3133" s="6" t="str">
        <v>PR278</v>
      </c>
      <c r="B3133">
        <f>COUNTIF('Truncated Transaction Data'!A3133:A22617,A3133)</f>
        <v>1</v>
      </c>
      <c r="C3133" s="7">
        <f>SUMIF('Truncated Transaction Data'!A3133:A22617,A3133,'Truncated Transaction Data'!C3133:C22617)</f>
        <v>100</v>
      </c>
    </row>
    <row r="3134" spans="1:3" x14ac:dyDescent="0.35">
      <c r="A3134" s="6" t="str">
        <v>E881S</v>
      </c>
      <c r="B3134">
        <f>COUNTIF('Truncated Transaction Data'!A3134:A22618,A3134)</f>
        <v>3</v>
      </c>
      <c r="C3134" s="7">
        <f>SUMIF('Truncated Transaction Data'!A3134:A22618,A3134,'Truncated Transaction Data'!C3134:C22618)</f>
        <v>3</v>
      </c>
    </row>
    <row r="3135" spans="1:3" x14ac:dyDescent="0.35">
      <c r="A3135" s="6" t="str">
        <v>PP490100</v>
      </c>
      <c r="B3135">
        <f>COUNTIF('Truncated Transaction Data'!A3135:A22619,A3135)</f>
        <v>1</v>
      </c>
      <c r="C3135" s="7">
        <f>SUMIF('Truncated Transaction Data'!A3135:A22619,A3135,'Truncated Transaction Data'!C3135:C22619)</f>
        <v>100</v>
      </c>
    </row>
    <row r="3136" spans="1:3" x14ac:dyDescent="0.35">
      <c r="A3136" s="6" t="str">
        <v>EP180R</v>
      </c>
      <c r="B3136">
        <f>COUNTIF('Truncated Transaction Data'!A3136:A22620,A3136)</f>
        <v>1</v>
      </c>
      <c r="C3136" s="7">
        <f>SUMIF('Truncated Transaction Data'!A3136:A22620,A3136,'Truncated Transaction Data'!C3136:C22620)</f>
        <v>2</v>
      </c>
    </row>
    <row r="3137" spans="1:3" x14ac:dyDescent="0.35">
      <c r="A3137" s="6" t="str">
        <v>EP185B</v>
      </c>
      <c r="B3137">
        <f>COUNTIF('Truncated Transaction Data'!A3137:A22621,A3137)</f>
        <v>1</v>
      </c>
      <c r="C3137" s="7">
        <f>SUMIF('Truncated Transaction Data'!A3137:A22621,A3137,'Truncated Transaction Data'!C3137:C22621)</f>
        <v>2</v>
      </c>
    </row>
    <row r="3138" spans="1:3" x14ac:dyDescent="0.35">
      <c r="A3138" s="6" t="str">
        <v>EK58</v>
      </c>
      <c r="B3138">
        <f>COUNTIF('Truncated Transaction Data'!A3138:A22622,A3138)</f>
        <v>1</v>
      </c>
      <c r="C3138" s="7">
        <f>SUMIF('Truncated Transaction Data'!A3138:A22622,A3138,'Truncated Transaction Data'!C3138:C22622)</f>
        <v>1</v>
      </c>
    </row>
    <row r="3139" spans="1:3" x14ac:dyDescent="0.35">
      <c r="A3139" s="6" t="str">
        <v>MC849</v>
      </c>
      <c r="B3139">
        <f>COUNTIF('Truncated Transaction Data'!A3139:A22623,A3139)</f>
        <v>4</v>
      </c>
      <c r="C3139" s="7">
        <f>SUMIF('Truncated Transaction Data'!A3139:A22623,A3139,'Truncated Transaction Data'!C3139:C22623)</f>
        <v>24</v>
      </c>
    </row>
    <row r="3140" spans="1:3" x14ac:dyDescent="0.35">
      <c r="A3140" s="6" t="str">
        <v>PR610</v>
      </c>
      <c r="B3140">
        <f>COUNTIF('Truncated Transaction Data'!A3140:A22624,A3140)</f>
        <v>4</v>
      </c>
      <c r="C3140" s="7">
        <f>SUMIF('Truncated Transaction Data'!A3140:A22624,A3140,'Truncated Transaction Data'!C3140:C22624)</f>
        <v>1100</v>
      </c>
    </row>
    <row r="3141" spans="1:3" x14ac:dyDescent="0.35">
      <c r="A3141" s="6" t="str">
        <v>EZ75</v>
      </c>
      <c r="B3141">
        <f>COUNTIF('Truncated Transaction Data'!A3141:A22625,A3141)</f>
        <v>1</v>
      </c>
      <c r="C3141" s="7">
        <f>SUMIF('Truncated Transaction Data'!A3141:A22625,A3141,'Truncated Transaction Data'!C3141:C22625)</f>
        <v>2</v>
      </c>
    </row>
    <row r="3142" spans="1:3" x14ac:dyDescent="0.35">
      <c r="A3142" s="6" t="str">
        <v>GP106S</v>
      </c>
      <c r="B3142">
        <f>COUNTIF('Truncated Transaction Data'!A3142:A22626,A3142)</f>
        <v>1</v>
      </c>
      <c r="C3142" s="7">
        <f>SUMIF('Truncated Transaction Data'!A3142:A22626,A3142,'Truncated Transaction Data'!C3142:C22626)</f>
        <v>5</v>
      </c>
    </row>
    <row r="3143" spans="1:3" x14ac:dyDescent="0.35">
      <c r="A3143" s="6" t="str">
        <v>HPV24M</v>
      </c>
      <c r="B3143">
        <f>COUNTIF('Truncated Transaction Data'!A3143:A22627,A3143)</f>
        <v>1</v>
      </c>
      <c r="C3143" s="7">
        <f>SUMIF('Truncated Transaction Data'!A3143:A22627,A3143,'Truncated Transaction Data'!C3143:C22627)</f>
        <v>50</v>
      </c>
    </row>
    <row r="3144" spans="1:3" x14ac:dyDescent="0.35">
      <c r="A3144" s="6" t="str">
        <v>EM83HV</v>
      </c>
      <c r="B3144">
        <f>COUNTIF('Truncated Transaction Data'!A3144:A22628,A3144)</f>
        <v>2</v>
      </c>
      <c r="C3144" s="7">
        <f>SUMIF('Truncated Transaction Data'!A3144:A22628,A3144,'Truncated Transaction Data'!C3144:C22628)</f>
        <v>5</v>
      </c>
    </row>
    <row r="3145" spans="1:3" x14ac:dyDescent="0.35">
      <c r="A3145" s="6" t="str">
        <v>PL925</v>
      </c>
      <c r="B3145">
        <f>COUNTIF('Truncated Transaction Data'!A3145:A22629,A3145)</f>
        <v>1</v>
      </c>
      <c r="C3145" s="7">
        <f>SUMIF('Truncated Transaction Data'!A3145:A22629,A3145,'Truncated Transaction Data'!C3145:C22629)</f>
        <v>25</v>
      </c>
    </row>
    <row r="3146" spans="1:3" x14ac:dyDescent="0.35">
      <c r="A3146" s="6" t="str">
        <v>PL825</v>
      </c>
      <c r="B3146">
        <f>COUNTIF('Truncated Transaction Data'!A3146:A22630,A3146)</f>
        <v>2</v>
      </c>
      <c r="C3146" s="7">
        <f>SUMIF('Truncated Transaction Data'!A3146:A22630,A3146,'Truncated Transaction Data'!C3146:C22630)</f>
        <v>50</v>
      </c>
    </row>
    <row r="3147" spans="1:3" x14ac:dyDescent="0.35">
      <c r="A3147" s="6" t="str">
        <v>PL625</v>
      </c>
      <c r="B3147">
        <f>COUNTIF('Truncated Transaction Data'!A3147:A22631,A3147)</f>
        <v>1</v>
      </c>
      <c r="C3147" s="7">
        <f>SUMIF('Truncated Transaction Data'!A3147:A22631,A3147,'Truncated Transaction Data'!C3147:C22631)</f>
        <v>25</v>
      </c>
    </row>
    <row r="3148" spans="1:3" x14ac:dyDescent="0.35">
      <c r="A3148" s="6" t="str">
        <v>PLC212B10</v>
      </c>
      <c r="B3148">
        <f>COUNTIF('Truncated Transaction Data'!A3148:A22632,A3148)</f>
        <v>1</v>
      </c>
      <c r="C3148" s="7">
        <f>SUMIF('Truncated Transaction Data'!A3148:A22632,A3148,'Truncated Transaction Data'!C3148:C22632)</f>
        <v>10</v>
      </c>
    </row>
    <row r="3149" spans="1:3" x14ac:dyDescent="0.35">
      <c r="A3149" s="6" t="str">
        <v>PLC41B25</v>
      </c>
      <c r="B3149">
        <f>COUNTIF('Truncated Transaction Data'!A3149:A22633,A3149)</f>
        <v>1</v>
      </c>
      <c r="C3149" s="7">
        <f>SUMIF('Truncated Transaction Data'!A3149:A22633,A3149,'Truncated Transaction Data'!C3149:C22633)</f>
        <v>50</v>
      </c>
    </row>
    <row r="3150" spans="1:3" x14ac:dyDescent="0.35">
      <c r="A3150" s="6" t="str">
        <v>PLC8525</v>
      </c>
      <c r="B3150">
        <f>COUNTIF('Truncated Transaction Data'!A3150:A22634,A3150)</f>
        <v>3</v>
      </c>
      <c r="C3150" s="7">
        <f>SUMIF('Truncated Transaction Data'!A3150:A22634,A3150,'Truncated Transaction Data'!C3150:C22634)</f>
        <v>125</v>
      </c>
    </row>
    <row r="3151" spans="1:3" x14ac:dyDescent="0.35">
      <c r="A3151" s="6" t="str">
        <v>PLS11010</v>
      </c>
      <c r="B3151">
        <f>COUNTIF('Truncated Transaction Data'!A3151:A22635,A3151)</f>
        <v>1</v>
      </c>
      <c r="C3151" s="7">
        <f>SUMIF('Truncated Transaction Data'!A3151:A22635,A3151,'Truncated Transaction Data'!C3151:C22635)</f>
        <v>10</v>
      </c>
    </row>
    <row r="3152" spans="1:3" x14ac:dyDescent="0.35">
      <c r="A3152" s="6" t="str">
        <v>PLS126B10</v>
      </c>
      <c r="B3152">
        <f>COUNTIF('Truncated Transaction Data'!A3152:A22636,A3152)</f>
        <v>1</v>
      </c>
      <c r="C3152" s="7">
        <f>SUMIF('Truncated Transaction Data'!A3152:A22636,A3152,'Truncated Transaction Data'!C3152:C22636)</f>
        <v>10</v>
      </c>
    </row>
    <row r="3153" spans="1:3" x14ac:dyDescent="0.35">
      <c r="A3153" s="6" t="str">
        <v>PLS15910</v>
      </c>
      <c r="B3153">
        <f>COUNTIF('Truncated Transaction Data'!A3153:A22637,A3153)</f>
        <v>2</v>
      </c>
      <c r="C3153" s="7">
        <f>SUMIF('Truncated Transaction Data'!A3153:A22637,A3153,'Truncated Transaction Data'!C3153:C22637)</f>
        <v>30</v>
      </c>
    </row>
    <row r="3154" spans="1:3" x14ac:dyDescent="0.35">
      <c r="A3154" s="6" t="str">
        <v>PLS6610</v>
      </c>
      <c r="B3154">
        <f>COUNTIF('Truncated Transaction Data'!A3154:A22638,A3154)</f>
        <v>2</v>
      </c>
      <c r="C3154" s="7">
        <f>SUMIF('Truncated Transaction Data'!A3154:A22638,A3154,'Truncated Transaction Data'!C3154:C22638)</f>
        <v>20</v>
      </c>
    </row>
    <row r="3155" spans="1:3" x14ac:dyDescent="0.35">
      <c r="A3155" s="6" t="str">
        <v>53204S</v>
      </c>
      <c r="B3155">
        <f>COUNTIF('Truncated Transaction Data'!A3155:A22639,A3155)</f>
        <v>1</v>
      </c>
      <c r="C3155" s="7">
        <f>SUMIF('Truncated Transaction Data'!A3155:A22639,A3155,'Truncated Transaction Data'!C3155:C22639)</f>
        <v>20</v>
      </c>
    </row>
    <row r="3156" spans="1:3" x14ac:dyDescent="0.35">
      <c r="A3156" s="6" t="str">
        <v>HPV1</v>
      </c>
      <c r="B3156">
        <f>COUNTIF('Truncated Transaction Data'!A3156:A22640,A3156)</f>
        <v>5</v>
      </c>
      <c r="C3156" s="7">
        <f>SUMIF('Truncated Transaction Data'!A3156:A22640,A3156,'Truncated Transaction Data'!C3156:C22640)</f>
        <v>48</v>
      </c>
    </row>
    <row r="3157" spans="1:3" x14ac:dyDescent="0.35">
      <c r="A3157" s="6" t="str">
        <v>HPV9</v>
      </c>
      <c r="B3157">
        <f>COUNTIF('Truncated Transaction Data'!A3157:A22641,A3157)</f>
        <v>1</v>
      </c>
      <c r="C3157" s="7">
        <f>SUMIF('Truncated Transaction Data'!A3157:A22641,A3157,'Truncated Transaction Data'!C3157:C22641)</f>
        <v>16</v>
      </c>
    </row>
    <row r="3158" spans="1:3" x14ac:dyDescent="0.35">
      <c r="A3158" s="6" t="str">
        <v>HPV46</v>
      </c>
      <c r="B3158">
        <f>COUNTIF('Truncated Transaction Data'!A3158:A22642,A3158)</f>
        <v>4</v>
      </c>
      <c r="C3158" s="7">
        <f>SUMIF('Truncated Transaction Data'!A3158:A22642,A3158,'Truncated Transaction Data'!C3158:C22642)</f>
        <v>40</v>
      </c>
    </row>
    <row r="3159" spans="1:3" x14ac:dyDescent="0.35">
      <c r="A3159" s="6" t="str">
        <v>HPV45</v>
      </c>
      <c r="B3159">
        <f>COUNTIF('Truncated Transaction Data'!A3159:A22643,A3159)</f>
        <v>3</v>
      </c>
      <c r="C3159" s="7">
        <f>SUMIF('Truncated Transaction Data'!A3159:A22643,A3159,'Truncated Transaction Data'!C3159:C22643)</f>
        <v>40</v>
      </c>
    </row>
    <row r="3160" spans="1:3" x14ac:dyDescent="0.35">
      <c r="A3160" s="6" t="str">
        <v>EHC281750</v>
      </c>
      <c r="B3160">
        <f>COUNTIF('Truncated Transaction Data'!A3160:A22644,A3160)</f>
        <v>1</v>
      </c>
      <c r="C3160" s="7">
        <f>SUMIF('Truncated Transaction Data'!A3160:A22644,A3160,'Truncated Transaction Data'!C3160:C22644)</f>
        <v>50</v>
      </c>
    </row>
    <row r="3161" spans="1:3" x14ac:dyDescent="0.35">
      <c r="A3161" s="6" t="str">
        <v>54524S</v>
      </c>
      <c r="B3161">
        <f>COUNTIF('Truncated Transaction Data'!A3161:A22645,A3161)</f>
        <v>3</v>
      </c>
      <c r="C3161" s="7">
        <f>SUMIF('Truncated Transaction Data'!A3161:A22645,A3161,'Truncated Transaction Data'!C3161:C22645)</f>
        <v>36</v>
      </c>
    </row>
    <row r="3162" spans="1:3" x14ac:dyDescent="0.35">
      <c r="A3162" s="6" t="str">
        <v>58695S</v>
      </c>
      <c r="B3162">
        <f>COUNTIF('Truncated Transaction Data'!A3162:A22646,A3162)</f>
        <v>1</v>
      </c>
      <c r="C3162" s="7">
        <f>SUMIF('Truncated Transaction Data'!A3162:A22646,A3162,'Truncated Transaction Data'!C3162:C22646)</f>
        <v>8</v>
      </c>
    </row>
    <row r="3163" spans="1:3" x14ac:dyDescent="0.35">
      <c r="A3163" s="6" t="str">
        <v>57026GS</v>
      </c>
      <c r="B3163">
        <f>COUNTIF('Truncated Transaction Data'!A3163:A22647,A3163)</f>
        <v>1</v>
      </c>
      <c r="C3163" s="7">
        <f>SUMIF('Truncated Transaction Data'!A3163:A22647,A3163,'Truncated Transaction Data'!C3163:C22647)</f>
        <v>4</v>
      </c>
    </row>
    <row r="3164" spans="1:3" x14ac:dyDescent="0.35">
      <c r="A3164" s="6" t="str">
        <v>EOS913116</v>
      </c>
      <c r="B3164">
        <f>COUNTIF('Truncated Transaction Data'!A3164:A22648,A3164)</f>
        <v>1</v>
      </c>
      <c r="C3164" s="7">
        <f>SUMIF('Truncated Transaction Data'!A3164:A22648,A3164,'Truncated Transaction Data'!C3164:C22648)</f>
        <v>80</v>
      </c>
    </row>
    <row r="3165" spans="1:3" x14ac:dyDescent="0.35">
      <c r="A3165" s="6" t="str">
        <v>R913</v>
      </c>
      <c r="B3165">
        <f>COUNTIF('Truncated Transaction Data'!A3165:A22649,A3165)</f>
        <v>5</v>
      </c>
      <c r="C3165" s="7">
        <f>SUMIF('Truncated Transaction Data'!A3165:A22649,A3165,'Truncated Transaction Data'!C3165:C22649)</f>
        <v>57</v>
      </c>
    </row>
    <row r="3166" spans="1:3" x14ac:dyDescent="0.35">
      <c r="A3166" s="6" t="str">
        <v>RV3705S</v>
      </c>
      <c r="B3166">
        <f>COUNTIF('Truncated Transaction Data'!A3166:A22650,A3166)</f>
        <v>1</v>
      </c>
      <c r="C3166" s="7">
        <f>SUMIF('Truncated Transaction Data'!A3166:A22650,A3166,'Truncated Transaction Data'!C3166:C22650)</f>
        <v>4</v>
      </c>
    </row>
    <row r="3167" spans="1:3" x14ac:dyDescent="0.35">
      <c r="A3167" s="6" t="str">
        <v>EOS905116</v>
      </c>
      <c r="B3167">
        <f>COUNTIF('Truncated Transaction Data'!A3167:A22651,A3167)</f>
        <v>1</v>
      </c>
      <c r="C3167" s="7">
        <f>SUMIF('Truncated Transaction Data'!A3167:A22651,A3167,'Truncated Transaction Data'!C3167:C22651)</f>
        <v>48</v>
      </c>
    </row>
    <row r="3168" spans="1:3" x14ac:dyDescent="0.35">
      <c r="A3168" s="6" t="str">
        <v>EHC277950</v>
      </c>
      <c r="B3168">
        <f>COUNTIF('Truncated Transaction Data'!A3168:A22652,A3168)</f>
        <v>1</v>
      </c>
      <c r="C3168" s="7">
        <f>SUMIF('Truncated Transaction Data'!A3168:A22652,A3168,'Truncated Transaction Data'!C3168:C22652)</f>
        <v>50</v>
      </c>
    </row>
    <row r="3169" spans="1:3" x14ac:dyDescent="0.35">
      <c r="A3169" s="6" t="str">
        <v>RV3596S</v>
      </c>
      <c r="B3169">
        <f>COUNTIF('Truncated Transaction Data'!A3169:A22653,A3169)</f>
        <v>2</v>
      </c>
      <c r="C3169" s="7">
        <f>SUMIF('Truncated Transaction Data'!A3169:A22653,A3169,'Truncated Transaction Data'!C3169:C22653)</f>
        <v>32</v>
      </c>
    </row>
    <row r="3170" spans="1:3" x14ac:dyDescent="0.35">
      <c r="A3170" s="6" t="str">
        <v>RV9941XS</v>
      </c>
      <c r="B3170">
        <f>COUNTIF('Truncated Transaction Data'!A3170:A22654,A3170)</f>
        <v>2</v>
      </c>
      <c r="C3170" s="7">
        <f>SUMIF('Truncated Transaction Data'!A3170:A22654,A3170,'Truncated Transaction Data'!C3170:C22654)</f>
        <v>24</v>
      </c>
    </row>
    <row r="3171" spans="1:3" x14ac:dyDescent="0.35">
      <c r="A3171" s="6" t="str">
        <v>RV3513S</v>
      </c>
      <c r="B3171">
        <f>COUNTIF('Truncated Transaction Data'!A3171:A22655,A3171)</f>
        <v>1</v>
      </c>
      <c r="C3171" s="7">
        <f>SUMIF('Truncated Transaction Data'!A3171:A22655,A3171,'Truncated Transaction Data'!C3171:C22655)</f>
        <v>20</v>
      </c>
    </row>
    <row r="3172" spans="1:3" x14ac:dyDescent="0.35">
      <c r="A3172" s="6" t="str">
        <v>RV813S</v>
      </c>
      <c r="B3172">
        <f>COUNTIF('Truncated Transaction Data'!A3172:A22656,A3172)</f>
        <v>2</v>
      </c>
      <c r="C3172" s="7">
        <f>SUMIF('Truncated Transaction Data'!A3172:A22656,A3172,'Truncated Transaction Data'!C3172:C22656)</f>
        <v>20</v>
      </c>
    </row>
    <row r="3173" spans="1:3" x14ac:dyDescent="0.35">
      <c r="A3173" s="6" t="str">
        <v>RV786XS</v>
      </c>
      <c r="B3173">
        <f>COUNTIF('Truncated Transaction Data'!A3173:A22657,A3173)</f>
        <v>3</v>
      </c>
      <c r="C3173" s="7">
        <f>SUMIF('Truncated Transaction Data'!A3173:A22657,A3173,'Truncated Transaction Data'!C3173:C22657)</f>
        <v>52</v>
      </c>
    </row>
    <row r="3174" spans="1:3" x14ac:dyDescent="0.35">
      <c r="A3174" s="6" t="str">
        <v>57011S</v>
      </c>
      <c r="B3174">
        <f>COUNTIF('Truncated Transaction Data'!A3174:A22658,A3174)</f>
        <v>1</v>
      </c>
      <c r="C3174" s="7">
        <f>SUMIF('Truncated Transaction Data'!A3174:A22658,A3174,'Truncated Transaction Data'!C3174:C22658)</f>
        <v>16</v>
      </c>
    </row>
    <row r="3175" spans="1:3" x14ac:dyDescent="0.35">
      <c r="A3175" s="6" t="str">
        <v>57005S</v>
      </c>
      <c r="B3175">
        <f>COUNTIF('Truncated Transaction Data'!A3175:A22659,A3175)</f>
        <v>6</v>
      </c>
      <c r="C3175" s="7">
        <f>SUMIF('Truncated Transaction Data'!A3175:A22659,A3175,'Truncated Transaction Data'!C3175:C22659)</f>
        <v>184</v>
      </c>
    </row>
    <row r="3176" spans="1:3" x14ac:dyDescent="0.35">
      <c r="A3176" s="6" t="str">
        <v>E2001B</v>
      </c>
      <c r="B3176">
        <f>COUNTIF('Truncated Transaction Data'!A3176:A22660,A3176)</f>
        <v>1</v>
      </c>
      <c r="C3176" s="7">
        <f>SUMIF('Truncated Transaction Data'!A3176:A22660,A3176,'Truncated Transaction Data'!C3176:C22660)</f>
        <v>4</v>
      </c>
    </row>
    <row r="3177" spans="1:3" x14ac:dyDescent="0.35">
      <c r="A3177" s="6" t="str">
        <v>E1981B</v>
      </c>
      <c r="B3177">
        <f>COUNTIF('Truncated Transaction Data'!A3177:A22661,A3177)</f>
        <v>2</v>
      </c>
      <c r="C3177" s="7">
        <f>SUMIF('Truncated Transaction Data'!A3177:A22661,A3177,'Truncated Transaction Data'!C3177:C22661)</f>
        <v>14</v>
      </c>
    </row>
    <row r="3178" spans="1:3" x14ac:dyDescent="0.35">
      <c r="A3178" s="6" t="str">
        <v>E3427B</v>
      </c>
      <c r="B3178">
        <f>COUNTIF('Truncated Transaction Data'!A3178:A22662,A3178)</f>
        <v>3</v>
      </c>
      <c r="C3178" s="7">
        <f>SUMIF('Truncated Transaction Data'!A3178:A22662,A3178,'Truncated Transaction Data'!C3178:C22662)</f>
        <v>10</v>
      </c>
    </row>
    <row r="3179" spans="1:3" x14ac:dyDescent="0.35">
      <c r="A3179" s="6" t="str">
        <v>E1907B</v>
      </c>
      <c r="B3179">
        <f>COUNTIF('Truncated Transaction Data'!A3179:A22663,A3179)</f>
        <v>1</v>
      </c>
      <c r="C3179" s="7">
        <f>SUMIF('Truncated Transaction Data'!A3179:A22663,A3179,'Truncated Transaction Data'!C3179:C22663)</f>
        <v>8</v>
      </c>
    </row>
    <row r="3180" spans="1:3" x14ac:dyDescent="0.35">
      <c r="A3180" s="6" t="str">
        <v>13177SEA2</v>
      </c>
      <c r="B3180">
        <f>COUNTIF('Truncated Transaction Data'!A3180:A22664,A3180)</f>
        <v>1</v>
      </c>
      <c r="C3180" s="7">
        <f>SUMIF('Truncated Transaction Data'!A3180:A22664,A3180,'Truncated Transaction Data'!C3180:C22664)</f>
        <v>6</v>
      </c>
    </row>
    <row r="3181" spans="1:3" x14ac:dyDescent="0.35">
      <c r="A3181" s="6" t="str">
        <v>I5020B</v>
      </c>
      <c r="B3181">
        <f>COUNTIF('Truncated Transaction Data'!A3181:A22665,A3181)</f>
        <v>4</v>
      </c>
      <c r="C3181" s="7">
        <f>SUMIF('Truncated Transaction Data'!A3181:A22665,A3181,'Truncated Transaction Data'!C3181:C22665)</f>
        <v>20</v>
      </c>
    </row>
    <row r="3182" spans="1:3" x14ac:dyDescent="0.35">
      <c r="A3182" s="6" t="str">
        <v>E5021B</v>
      </c>
      <c r="B3182">
        <f>COUNTIF('Truncated Transaction Data'!A3182:A22666,A3182)</f>
        <v>2</v>
      </c>
      <c r="C3182" s="7">
        <f>SUMIF('Truncated Transaction Data'!A3182:A22666,A3182,'Truncated Transaction Data'!C3182:C22666)</f>
        <v>10</v>
      </c>
    </row>
    <row r="3183" spans="1:3" x14ac:dyDescent="0.35">
      <c r="A3183" s="6" t="str">
        <v>RK508SPS</v>
      </c>
      <c r="B3183">
        <f>COUNTIF('Truncated Transaction Data'!A3183:A22667,A3183)</f>
        <v>1</v>
      </c>
      <c r="C3183" s="7">
        <f>SUMIF('Truncated Transaction Data'!A3183:A22667,A3183,'Truncated Transaction Data'!C3183:C22667)</f>
        <v>1</v>
      </c>
    </row>
    <row r="3184" spans="1:3" x14ac:dyDescent="0.35">
      <c r="A3184" s="6" t="str">
        <v>WP5044</v>
      </c>
      <c r="B3184">
        <f>COUNTIF('Truncated Transaction Data'!A3184:A22668,A3184)</f>
        <v>1</v>
      </c>
      <c r="C3184" s="7">
        <f>SUMIF('Truncated Transaction Data'!A3184:A22668,A3184,'Truncated Transaction Data'!C3184:C22668)</f>
        <v>2</v>
      </c>
    </row>
    <row r="3185" spans="1:3" x14ac:dyDescent="0.35">
      <c r="A3185" s="6" t="str">
        <v>CL922PK</v>
      </c>
      <c r="B3185">
        <f>COUNTIF('Truncated Transaction Data'!A3185:A22669,A3185)</f>
        <v>2</v>
      </c>
      <c r="C3185" s="7">
        <f>SUMIF('Truncated Transaction Data'!A3185:A22669,A3185,'Truncated Transaction Data'!C3185:C22669)</f>
        <v>2</v>
      </c>
    </row>
    <row r="3186" spans="1:3" x14ac:dyDescent="0.35">
      <c r="A3186" s="6" t="str">
        <v>PLC144100</v>
      </c>
      <c r="B3186">
        <f>COUNTIF('Truncated Transaction Data'!A3186:A22670,A3186)</f>
        <v>2</v>
      </c>
      <c r="C3186" s="7">
        <f>SUMIF('Truncated Transaction Data'!A3186:A22670,A3186,'Truncated Transaction Data'!C3186:C22670)</f>
        <v>400</v>
      </c>
    </row>
    <row r="3187" spans="1:3" x14ac:dyDescent="0.35">
      <c r="A3187" s="6" t="str">
        <v>I5170</v>
      </c>
      <c r="B3187">
        <f>COUNTIF('Truncated Transaction Data'!A3187:A22671,A3187)</f>
        <v>1</v>
      </c>
      <c r="C3187" s="7">
        <f>SUMIF('Truncated Transaction Data'!A3187:A22671,A3187,'Truncated Transaction Data'!C3187:C22671)</f>
        <v>76</v>
      </c>
    </row>
    <row r="3188" spans="1:3" x14ac:dyDescent="0.35">
      <c r="A3188" s="6" t="str">
        <v>HL2269</v>
      </c>
      <c r="B3188">
        <f>COUNTIF('Truncated Transaction Data'!A3188:A22672,A3188)</f>
        <v>4</v>
      </c>
      <c r="C3188" s="7">
        <f>SUMIF('Truncated Transaction Data'!A3188:A22672,A3188,'Truncated Transaction Data'!C3188:C22672)</f>
        <v>496</v>
      </c>
    </row>
    <row r="3189" spans="1:3" x14ac:dyDescent="0.35">
      <c r="A3189" s="6" t="str">
        <v>PR626</v>
      </c>
      <c r="B3189">
        <f>COUNTIF('Truncated Transaction Data'!A3189:A22673,A3189)</f>
        <v>1</v>
      </c>
      <c r="C3189" s="7">
        <f>SUMIF('Truncated Transaction Data'!A3189:A22673,A3189,'Truncated Transaction Data'!C3189:C22673)</f>
        <v>82</v>
      </c>
    </row>
    <row r="3190" spans="1:3" x14ac:dyDescent="0.35">
      <c r="A3190" s="6" t="str">
        <v>2212B</v>
      </c>
      <c r="B3190">
        <f>COUNTIF('Truncated Transaction Data'!A3190:A22674,A3190)</f>
        <v>1</v>
      </c>
      <c r="C3190" s="7">
        <f>SUMIF('Truncated Transaction Data'!A3190:A22674,A3190,'Truncated Transaction Data'!C3190:C22674)</f>
        <v>8</v>
      </c>
    </row>
    <row r="3191" spans="1:3" x14ac:dyDescent="0.35">
      <c r="A3191" s="6" t="str">
        <v>VT2302S</v>
      </c>
      <c r="B3191">
        <f>COUNTIF('Truncated Transaction Data'!A3191:A22675,A3191)</f>
        <v>1</v>
      </c>
      <c r="C3191" s="7">
        <f>SUMIF('Truncated Transaction Data'!A3191:A22675,A3191,'Truncated Transaction Data'!C3191:C22675)</f>
        <v>12</v>
      </c>
    </row>
    <row r="3192" spans="1:3" x14ac:dyDescent="0.35">
      <c r="A3192" s="6" t="str">
        <v>EHC2315100</v>
      </c>
      <c r="B3192">
        <f>COUNTIF('Truncated Transaction Data'!A3192:A22676,A3192)</f>
        <v>2</v>
      </c>
      <c r="C3192" s="7">
        <f>SUMIF('Truncated Transaction Data'!A3192:A22676,A3192,'Truncated Transaction Data'!C3192:C22676)</f>
        <v>1100</v>
      </c>
    </row>
    <row r="3193" spans="1:3" x14ac:dyDescent="0.35">
      <c r="A3193" s="6" t="str">
        <v>EHC2317100</v>
      </c>
      <c r="B3193">
        <f>COUNTIF('Truncated Transaction Data'!A3193:A22677,A3193)</f>
        <v>3</v>
      </c>
      <c r="C3193" s="7">
        <f>SUMIF('Truncated Transaction Data'!A3193:A22677,A3193,'Truncated Transaction Data'!C3193:C22677)</f>
        <v>2300</v>
      </c>
    </row>
    <row r="3194" spans="1:3" x14ac:dyDescent="0.35">
      <c r="A3194" s="6" t="str">
        <v>EHC2316100</v>
      </c>
      <c r="B3194">
        <f>COUNTIF('Truncated Transaction Data'!A3194:A22678,A3194)</f>
        <v>1</v>
      </c>
      <c r="C3194" s="7">
        <f>SUMIF('Truncated Transaction Data'!A3194:A22678,A3194,'Truncated Transaction Data'!C3194:C22678)</f>
        <v>500</v>
      </c>
    </row>
    <row r="3195" spans="1:3" x14ac:dyDescent="0.35">
      <c r="A3195" s="6" t="str">
        <v>VT2086S</v>
      </c>
      <c r="B3195">
        <f>COUNTIF('Truncated Transaction Data'!A3195:A22679,A3195)</f>
        <v>1</v>
      </c>
      <c r="C3195" s="7">
        <f>SUMIF('Truncated Transaction Data'!A3195:A22679,A3195,'Truncated Transaction Data'!C3195:C22679)</f>
        <v>12</v>
      </c>
    </row>
    <row r="3196" spans="1:3" x14ac:dyDescent="0.35">
      <c r="A3196" s="6" t="str">
        <v>EOS530PA100</v>
      </c>
      <c r="B3196">
        <f>COUNTIF('Truncated Transaction Data'!A3196:A22680,A3196)</f>
        <v>1</v>
      </c>
      <c r="C3196" s="7">
        <f>SUMIF('Truncated Transaction Data'!A3196:A22680,A3196,'Truncated Transaction Data'!C3196:C22680)</f>
        <v>100</v>
      </c>
    </row>
    <row r="3197" spans="1:3" x14ac:dyDescent="0.35">
      <c r="A3197" s="6" t="str">
        <v>E1801P</v>
      </c>
      <c r="B3197">
        <f>COUNTIF('Truncated Transaction Data'!A3197:A22681,A3197)</f>
        <v>2</v>
      </c>
      <c r="C3197" s="7">
        <f>SUMIF('Truncated Transaction Data'!A3197:A22681,A3197,'Truncated Transaction Data'!C3197:C22681)</f>
        <v>2</v>
      </c>
    </row>
    <row r="3198" spans="1:3" x14ac:dyDescent="0.35">
      <c r="A3198" s="6" t="str">
        <v>RV415</v>
      </c>
      <c r="B3198">
        <f>COUNTIF('Truncated Transaction Data'!A3198:A22682,A3198)</f>
        <v>2</v>
      </c>
      <c r="C3198" s="7">
        <f>SUMIF('Truncated Transaction Data'!A3198:A22682,A3198,'Truncated Transaction Data'!C3198:C22682)</f>
        <v>200</v>
      </c>
    </row>
    <row r="3199" spans="1:3" x14ac:dyDescent="0.35">
      <c r="A3199" s="6" t="str">
        <v>000000005395</v>
      </c>
      <c r="B3199">
        <f>COUNTIF('Truncated Transaction Data'!A3199:A22683,A3199)</f>
        <v>3</v>
      </c>
      <c r="C3199" s="7">
        <f>SUMIF('Truncated Transaction Data'!A3199:A22683,A3199,'Truncated Transaction Data'!C3199:C22683)</f>
        <v>3</v>
      </c>
    </row>
    <row r="3200" spans="1:3" x14ac:dyDescent="0.35">
      <c r="A3200" s="6" t="str">
        <v>E1179P</v>
      </c>
      <c r="B3200">
        <f>COUNTIF('Truncated Transaction Data'!A3200:A22684,A3200)</f>
        <v>1</v>
      </c>
      <c r="C3200" s="7">
        <f>SUMIF('Truncated Transaction Data'!A3200:A22684,A3200,'Truncated Transaction Data'!C3200:C22684)</f>
        <v>14</v>
      </c>
    </row>
    <row r="3201" spans="1:3" x14ac:dyDescent="0.35">
      <c r="A3201" s="6" t="str">
        <v>PR628</v>
      </c>
      <c r="B3201">
        <f>COUNTIF('Truncated Transaction Data'!A3201:A22685,A3201)</f>
        <v>1</v>
      </c>
      <c r="C3201" s="7">
        <f>SUMIF('Truncated Transaction Data'!A3201:A22685,A3201,'Truncated Transaction Data'!C3201:C22685)</f>
        <v>200</v>
      </c>
    </row>
    <row r="3202" spans="1:3" x14ac:dyDescent="0.35">
      <c r="A3202" s="6" t="str">
        <v>PLC224B10</v>
      </c>
      <c r="B3202">
        <f>COUNTIF('Truncated Transaction Data'!A3202:A22686,A3202)</f>
        <v>1</v>
      </c>
      <c r="C3202" s="7">
        <f>SUMIF('Truncated Transaction Data'!A3202:A22686,A3202,'Truncated Transaction Data'!C3202:C22686)</f>
        <v>20</v>
      </c>
    </row>
    <row r="3203" spans="1:3" x14ac:dyDescent="0.35">
      <c r="A3203" s="6" t="str">
        <v>PLC35225</v>
      </c>
      <c r="B3203">
        <f>COUNTIF('Truncated Transaction Data'!A3203:A22687,A3203)</f>
        <v>1</v>
      </c>
      <c r="C3203" s="7">
        <f>SUMIF('Truncated Transaction Data'!A3203:A22687,A3203,'Truncated Transaction Data'!C3203:C22687)</f>
        <v>25</v>
      </c>
    </row>
    <row r="3204" spans="1:3" x14ac:dyDescent="0.35">
      <c r="A3204" s="6" t="str">
        <v>PP567T25</v>
      </c>
      <c r="B3204">
        <f>COUNTIF('Truncated Transaction Data'!A3204:A22688,A3204)</f>
        <v>2</v>
      </c>
      <c r="C3204" s="7">
        <f>SUMIF('Truncated Transaction Data'!A3204:A22688,A3204,'Truncated Transaction Data'!C3204:C22688)</f>
        <v>100</v>
      </c>
    </row>
    <row r="3205" spans="1:3" x14ac:dyDescent="0.35">
      <c r="A3205" s="6" t="str">
        <v>EHC280750</v>
      </c>
      <c r="B3205">
        <f>COUNTIF('Truncated Transaction Data'!A3205:A22689,A3205)</f>
        <v>1</v>
      </c>
      <c r="C3205" s="7">
        <f>SUMIF('Truncated Transaction Data'!A3205:A22689,A3205,'Truncated Transaction Data'!C3205:C22689)</f>
        <v>50</v>
      </c>
    </row>
    <row r="3206" spans="1:3" x14ac:dyDescent="0.35">
      <c r="A3206" s="6" t="str">
        <v>RV1242S</v>
      </c>
      <c r="B3206">
        <f>COUNTIF('Truncated Transaction Data'!A3206:A22690,A3206)</f>
        <v>1</v>
      </c>
      <c r="C3206" s="7">
        <f>SUMIF('Truncated Transaction Data'!A3206:A22690,A3206,'Truncated Transaction Data'!C3206:C22690)</f>
        <v>4</v>
      </c>
    </row>
    <row r="3207" spans="1:3" x14ac:dyDescent="0.35">
      <c r="A3207" s="6" t="str">
        <v>PR675</v>
      </c>
      <c r="B3207">
        <f>COUNTIF('Truncated Transaction Data'!A3207:A22691,A3207)</f>
        <v>1</v>
      </c>
      <c r="C3207" s="7">
        <f>SUMIF('Truncated Transaction Data'!A3207:A22691,A3207,'Truncated Transaction Data'!C3207:C22691)</f>
        <v>600</v>
      </c>
    </row>
    <row r="3208" spans="1:3" x14ac:dyDescent="0.35">
      <c r="A3208" s="6" t="str">
        <v>TC387</v>
      </c>
      <c r="B3208">
        <f>COUNTIF('Truncated Transaction Data'!A3208:A22692,A3208)</f>
        <v>1</v>
      </c>
      <c r="C3208" s="7">
        <f>SUMIF('Truncated Transaction Data'!A3208:A22692,A3208,'Truncated Transaction Data'!C3208:C22692)</f>
        <v>1</v>
      </c>
    </row>
    <row r="3209" spans="1:3" x14ac:dyDescent="0.35">
      <c r="A3209" s="6" t="str">
        <v>EP608BR</v>
      </c>
      <c r="B3209">
        <f>COUNTIF('Truncated Transaction Data'!A3209:A22693,A3209)</f>
        <v>3</v>
      </c>
      <c r="C3209" s="7">
        <f>SUMIF('Truncated Transaction Data'!A3209:A22693,A3209,'Truncated Transaction Data'!C3209:C22693)</f>
        <v>12</v>
      </c>
    </row>
    <row r="3210" spans="1:3" x14ac:dyDescent="0.35">
      <c r="A3210" s="6" t="str">
        <v>R756</v>
      </c>
      <c r="B3210">
        <f>COUNTIF('Truncated Transaction Data'!A3210:A22694,A3210)</f>
        <v>3</v>
      </c>
      <c r="C3210" s="7">
        <f>SUMIF('Truncated Transaction Data'!A3210:A22694,A3210,'Truncated Transaction Data'!C3210:C22694)</f>
        <v>39</v>
      </c>
    </row>
    <row r="3211" spans="1:3" x14ac:dyDescent="0.35">
      <c r="A3211" s="6" t="str">
        <v>TC3085</v>
      </c>
      <c r="B3211">
        <f>COUNTIF('Truncated Transaction Data'!A3211:A22695,A3211)</f>
        <v>4</v>
      </c>
      <c r="C3211" s="7">
        <f>SUMIF('Truncated Transaction Data'!A3211:A22695,A3211,'Truncated Transaction Data'!C3211:C22695)</f>
        <v>4</v>
      </c>
    </row>
    <row r="3212" spans="1:3" x14ac:dyDescent="0.35">
      <c r="A3212" s="6" t="str">
        <v>PR15735S</v>
      </c>
      <c r="B3212">
        <f>COUNTIF('Truncated Transaction Data'!A3212:A22696,A3212)</f>
        <v>6</v>
      </c>
      <c r="C3212" s="7">
        <f>SUMIF('Truncated Transaction Data'!A3212:A22696,A3212,'Truncated Transaction Data'!C3212:C22696)</f>
        <v>168</v>
      </c>
    </row>
    <row r="3213" spans="1:3" x14ac:dyDescent="0.35">
      <c r="A3213" s="6" t="str">
        <v>EM22F</v>
      </c>
      <c r="B3213">
        <f>COUNTIF('Truncated Transaction Data'!A3213:A22697,A3213)</f>
        <v>1</v>
      </c>
      <c r="C3213" s="7">
        <f>SUMIF('Truncated Transaction Data'!A3213:A22697,A3213,'Truncated Transaction Data'!C3213:C22697)</f>
        <v>1</v>
      </c>
    </row>
    <row r="3214" spans="1:3" x14ac:dyDescent="0.35">
      <c r="A3214" s="6" t="str">
        <v>S337</v>
      </c>
      <c r="B3214">
        <f>COUNTIF('Truncated Transaction Data'!A3214:A22698,A3214)</f>
        <v>1</v>
      </c>
      <c r="C3214" s="7">
        <f>SUMIF('Truncated Transaction Data'!A3214:A22698,A3214,'Truncated Transaction Data'!C3214:C22698)</f>
        <v>3</v>
      </c>
    </row>
    <row r="3215" spans="1:3" x14ac:dyDescent="0.35">
      <c r="A3215" s="6" t="str">
        <v>PLC52B10</v>
      </c>
      <c r="B3215">
        <f>COUNTIF('Truncated Transaction Data'!A3215:A22699,A3215)</f>
        <v>2</v>
      </c>
      <c r="C3215" s="7">
        <f>SUMIF('Truncated Transaction Data'!A3215:A22699,A3215,'Truncated Transaction Data'!C3215:C22699)</f>
        <v>20</v>
      </c>
    </row>
    <row r="3216" spans="1:3" x14ac:dyDescent="0.35">
      <c r="A3216" s="6" t="str">
        <v>EP165R</v>
      </c>
      <c r="B3216">
        <f>COUNTIF('Truncated Transaction Data'!A3216:A22700,A3216)</f>
        <v>1</v>
      </c>
      <c r="C3216" s="7">
        <f>SUMIF('Truncated Transaction Data'!A3216:A22700,A3216,'Truncated Transaction Data'!C3216:C22700)</f>
        <v>1</v>
      </c>
    </row>
    <row r="3217" spans="1:3" x14ac:dyDescent="0.35">
      <c r="A3217" s="6" t="str">
        <v>57625S</v>
      </c>
      <c r="B3217">
        <f>COUNTIF('Truncated Transaction Data'!A3217:A22701,A3217)</f>
        <v>1</v>
      </c>
      <c r="C3217" s="7">
        <f>SUMIF('Truncated Transaction Data'!A3217:A22701,A3217,'Truncated Transaction Data'!C3217:C22701)</f>
        <v>4</v>
      </c>
    </row>
    <row r="3218" spans="1:3" x14ac:dyDescent="0.35">
      <c r="A3218" s="6" t="str">
        <v>30801S</v>
      </c>
      <c r="B3218">
        <f>COUNTIF('Truncated Transaction Data'!A3218:A22702,A3218)</f>
        <v>2</v>
      </c>
      <c r="C3218" s="7">
        <f>SUMIF('Truncated Transaction Data'!A3218:A22702,A3218,'Truncated Transaction Data'!C3218:C22702)</f>
        <v>32</v>
      </c>
    </row>
    <row r="3219" spans="1:3" x14ac:dyDescent="0.35">
      <c r="A3219" s="6" t="str">
        <v>E2143B</v>
      </c>
      <c r="B3219">
        <f>COUNTIF('Truncated Transaction Data'!A3219:A22703,A3219)</f>
        <v>2</v>
      </c>
      <c r="C3219" s="7">
        <f>SUMIF('Truncated Transaction Data'!A3219:A22703,A3219,'Truncated Transaction Data'!C3219:C22703)</f>
        <v>6</v>
      </c>
    </row>
    <row r="3220" spans="1:3" x14ac:dyDescent="0.35">
      <c r="A3220" s="6" t="str">
        <v>I2758B</v>
      </c>
      <c r="B3220">
        <f>COUNTIF('Truncated Transaction Data'!A3220:A22704,A3220)</f>
        <v>1</v>
      </c>
      <c r="C3220" s="7">
        <f>SUMIF('Truncated Transaction Data'!A3220:A22704,A3220,'Truncated Transaction Data'!C3220:C22704)</f>
        <v>8</v>
      </c>
    </row>
    <row r="3221" spans="1:3" x14ac:dyDescent="0.35">
      <c r="A3221" s="6" t="str">
        <v>E2141B</v>
      </c>
      <c r="B3221">
        <f>COUNTIF('Truncated Transaction Data'!A3221:A22705,A3221)</f>
        <v>1</v>
      </c>
      <c r="C3221" s="7">
        <f>SUMIF('Truncated Transaction Data'!A3221:A22705,A3221,'Truncated Transaction Data'!C3221:C22705)</f>
        <v>6</v>
      </c>
    </row>
    <row r="3222" spans="1:3" x14ac:dyDescent="0.35">
      <c r="A3222" s="6" t="str">
        <v>01203EA2</v>
      </c>
      <c r="B3222">
        <f>COUNTIF('Truncated Transaction Data'!A3222:A22706,A3222)</f>
        <v>1</v>
      </c>
      <c r="C3222" s="7">
        <f>SUMIF('Truncated Transaction Data'!A3222:A22706,A3222,'Truncated Transaction Data'!C3222:C22706)</f>
        <v>6</v>
      </c>
    </row>
    <row r="3223" spans="1:3" x14ac:dyDescent="0.35">
      <c r="A3223" s="6" t="str">
        <v>01204EA2</v>
      </c>
      <c r="B3223">
        <f>COUNTIF('Truncated Transaction Data'!A3223:A22707,A3223)</f>
        <v>1</v>
      </c>
      <c r="C3223" s="7">
        <f>SUMIF('Truncated Transaction Data'!A3223:A22707,A3223,'Truncated Transaction Data'!C3223:C22707)</f>
        <v>4</v>
      </c>
    </row>
    <row r="3224" spans="1:3" x14ac:dyDescent="0.35">
      <c r="A3224" s="6" t="str">
        <v>32004S</v>
      </c>
      <c r="B3224">
        <f>COUNTIF('Truncated Transaction Data'!A3224:A22708,A3224)</f>
        <v>1</v>
      </c>
      <c r="C3224" s="7">
        <f>SUMIF('Truncated Transaction Data'!A3224:A22708,A3224,'Truncated Transaction Data'!C3224:C22708)</f>
        <v>4</v>
      </c>
    </row>
    <row r="3225" spans="1:3" x14ac:dyDescent="0.35">
      <c r="A3225" s="6" t="str">
        <v>55011S</v>
      </c>
      <c r="B3225">
        <f>COUNTIF('Truncated Transaction Data'!A3225:A22709,A3225)</f>
        <v>3</v>
      </c>
      <c r="C3225" s="7">
        <f>SUMIF('Truncated Transaction Data'!A3225:A22709,A3225,'Truncated Transaction Data'!C3225:C22709)</f>
        <v>24</v>
      </c>
    </row>
    <row r="3226" spans="1:3" x14ac:dyDescent="0.35">
      <c r="A3226" s="6" t="str">
        <v>55023S</v>
      </c>
      <c r="B3226">
        <f>COUNTIF('Truncated Transaction Data'!A3226:A22710,A3226)</f>
        <v>2</v>
      </c>
      <c r="C3226" s="7">
        <f>SUMIF('Truncated Transaction Data'!A3226:A22710,A3226,'Truncated Transaction Data'!C3226:C22710)</f>
        <v>12</v>
      </c>
    </row>
    <row r="3227" spans="1:3" x14ac:dyDescent="0.35">
      <c r="A3227" s="6" t="str">
        <v>PLS5910</v>
      </c>
      <c r="B3227">
        <f>COUNTIF('Truncated Transaction Data'!A3227:A22711,A3227)</f>
        <v>1</v>
      </c>
      <c r="C3227" s="7">
        <f>SUMIF('Truncated Transaction Data'!A3227:A22711,A3227,'Truncated Transaction Data'!C3227:C22711)</f>
        <v>10</v>
      </c>
    </row>
    <row r="3228" spans="1:3" x14ac:dyDescent="0.35">
      <c r="A3228" s="6" t="str">
        <v>HPV22</v>
      </c>
      <c r="B3228">
        <f>COUNTIF('Truncated Transaction Data'!A3228:A22712,A3228)</f>
        <v>3</v>
      </c>
      <c r="C3228" s="7">
        <f>SUMIF('Truncated Transaction Data'!A3228:A22712,A3228,'Truncated Transaction Data'!C3228:C22712)</f>
        <v>24</v>
      </c>
    </row>
    <row r="3229" spans="1:3" x14ac:dyDescent="0.35">
      <c r="A3229" s="6" t="str">
        <v>I1538B</v>
      </c>
      <c r="B3229">
        <f>COUNTIF('Truncated Transaction Data'!A3229:A22713,A3229)</f>
        <v>4</v>
      </c>
      <c r="C3229" s="7">
        <f>SUMIF('Truncated Transaction Data'!A3229:A22713,A3229,'Truncated Transaction Data'!C3229:C22713)</f>
        <v>26</v>
      </c>
    </row>
    <row r="3230" spans="1:3" x14ac:dyDescent="0.35">
      <c r="A3230" s="6" t="str">
        <v>I2400B</v>
      </c>
      <c r="B3230">
        <f>COUNTIF('Truncated Transaction Data'!A3230:A22714,A3230)</f>
        <v>3</v>
      </c>
      <c r="C3230" s="7">
        <f>SUMIF('Truncated Transaction Data'!A3230:A22714,A3230,'Truncated Transaction Data'!C3230:C22714)</f>
        <v>16</v>
      </c>
    </row>
    <row r="3231" spans="1:3" x14ac:dyDescent="0.35">
      <c r="A3231" s="6" t="str">
        <v>PR377S</v>
      </c>
      <c r="B3231">
        <f>COUNTIF('Truncated Transaction Data'!A3231:A22715,A3231)</f>
        <v>2</v>
      </c>
      <c r="C3231" s="7">
        <f>SUMIF('Truncated Transaction Data'!A3231:A22715,A3231,'Truncated Transaction Data'!C3231:C22715)</f>
        <v>16</v>
      </c>
    </row>
    <row r="3232" spans="1:3" x14ac:dyDescent="0.35">
      <c r="A3232" s="6" t="str">
        <v>EHC61450</v>
      </c>
      <c r="B3232">
        <f>COUNTIF('Truncated Transaction Data'!A3232:A22716,A3232)</f>
        <v>1</v>
      </c>
      <c r="C3232" s="7">
        <f>SUMIF('Truncated Transaction Data'!A3232:A22716,A3232,'Truncated Transaction Data'!C3232:C22716)</f>
        <v>50</v>
      </c>
    </row>
    <row r="3233" spans="1:3" x14ac:dyDescent="0.35">
      <c r="A3233" s="6" t="str">
        <v>30677S</v>
      </c>
      <c r="B3233">
        <f>COUNTIF('Truncated Transaction Data'!A3233:A22717,A3233)</f>
        <v>3</v>
      </c>
      <c r="C3233" s="7">
        <f>SUMIF('Truncated Transaction Data'!A3233:A22717,A3233,'Truncated Transaction Data'!C3233:C22717)</f>
        <v>24</v>
      </c>
    </row>
    <row r="3234" spans="1:3" x14ac:dyDescent="0.35">
      <c r="A3234" s="6" t="str">
        <v>EX5173B</v>
      </c>
      <c r="B3234">
        <f>COUNTIF('Truncated Transaction Data'!A3234:A22718,A3234)</f>
        <v>1</v>
      </c>
      <c r="C3234" s="7">
        <f>SUMIF('Truncated Transaction Data'!A3234:A22718,A3234,'Truncated Transaction Data'!C3234:C22718)</f>
        <v>4</v>
      </c>
    </row>
    <row r="3235" spans="1:3" x14ac:dyDescent="0.35">
      <c r="A3235" s="6" t="str">
        <v>E5019B</v>
      </c>
      <c r="B3235">
        <f>COUNTIF('Truncated Transaction Data'!A3235:A22719,A3235)</f>
        <v>2</v>
      </c>
      <c r="C3235" s="7">
        <f>SUMIF('Truncated Transaction Data'!A3235:A22719,A3235,'Truncated Transaction Data'!C3235:C22719)</f>
        <v>6</v>
      </c>
    </row>
    <row r="3236" spans="1:3" x14ac:dyDescent="0.35">
      <c r="A3236" s="6" t="str">
        <v>PR343S</v>
      </c>
      <c r="B3236">
        <f>COUNTIF('Truncated Transaction Data'!A3236:A22720,A3236)</f>
        <v>4</v>
      </c>
      <c r="C3236" s="7">
        <f>SUMIF('Truncated Transaction Data'!A3236:A22720,A3236,'Truncated Transaction Data'!C3236:C22720)</f>
        <v>40</v>
      </c>
    </row>
    <row r="3237" spans="1:3" x14ac:dyDescent="0.35">
      <c r="A3237" s="6" t="str">
        <v>E904P</v>
      </c>
      <c r="B3237">
        <f>COUNTIF('Truncated Transaction Data'!A3237:A22721,A3237)</f>
        <v>5</v>
      </c>
      <c r="C3237" s="7">
        <f>SUMIF('Truncated Transaction Data'!A3237:A22721,A3237,'Truncated Transaction Data'!C3237:C22721)</f>
        <v>13</v>
      </c>
    </row>
    <row r="3238" spans="1:3" x14ac:dyDescent="0.35">
      <c r="A3238" s="6" t="str">
        <v>FPS116</v>
      </c>
      <c r="B3238">
        <f>COUNTIF('Truncated Transaction Data'!A3238:A22722,A3238)</f>
        <v>2</v>
      </c>
      <c r="C3238" s="7">
        <f>SUMIF('Truncated Transaction Data'!A3238:A22722,A3238,'Truncated Transaction Data'!C3238:C22722)</f>
        <v>4</v>
      </c>
    </row>
    <row r="3239" spans="1:3" x14ac:dyDescent="0.35">
      <c r="A3239" s="6" t="str">
        <v>FPS114</v>
      </c>
      <c r="B3239">
        <f>COUNTIF('Truncated Transaction Data'!A3239:A22723,A3239)</f>
        <v>1</v>
      </c>
      <c r="C3239" s="7">
        <f>SUMIF('Truncated Transaction Data'!A3239:A22723,A3239,'Truncated Transaction Data'!C3239:C22723)</f>
        <v>11</v>
      </c>
    </row>
    <row r="3240" spans="1:3" x14ac:dyDescent="0.35">
      <c r="A3240" s="6" t="str">
        <v>I1968</v>
      </c>
      <c r="B3240">
        <f>COUNTIF('Truncated Transaction Data'!A3240:A22724,A3240)</f>
        <v>1</v>
      </c>
      <c r="C3240" s="7">
        <f>SUMIF('Truncated Transaction Data'!A3240:A22724,A3240,'Truncated Transaction Data'!C3240:C22724)</f>
        <v>8</v>
      </c>
    </row>
    <row r="3241" spans="1:3" x14ac:dyDescent="0.35">
      <c r="A3241" s="6" t="str">
        <v>E1714SWT</v>
      </c>
      <c r="B3241">
        <f>COUNTIF('Truncated Transaction Data'!A3241:A22725,A3241)</f>
        <v>3</v>
      </c>
      <c r="C3241" s="7">
        <f>SUMIF('Truncated Transaction Data'!A3241:A22725,A3241,'Truncated Transaction Data'!C3241:C22725)</f>
        <v>5</v>
      </c>
    </row>
    <row r="3242" spans="1:3" x14ac:dyDescent="0.35">
      <c r="A3242" s="6" t="str">
        <v>E1835SWT</v>
      </c>
      <c r="B3242">
        <f>COUNTIF('Truncated Transaction Data'!A3242:A22726,A3242)</f>
        <v>1</v>
      </c>
      <c r="C3242" s="7">
        <f>SUMIF('Truncated Transaction Data'!A3242:A22726,A3242,'Truncated Transaction Data'!C3242:C22726)</f>
        <v>1</v>
      </c>
    </row>
    <row r="3243" spans="1:3" x14ac:dyDescent="0.35">
      <c r="A3243" s="6" t="str">
        <v>SUM8702</v>
      </c>
      <c r="B3243">
        <f>COUNTIF('Truncated Transaction Data'!A3243:A22727,A3243)</f>
        <v>1</v>
      </c>
      <c r="C3243" s="7">
        <f>SUMIF('Truncated Transaction Data'!A3243:A22727,A3243,'Truncated Transaction Data'!C3243:C22727)</f>
        <v>12</v>
      </c>
    </row>
    <row r="3244" spans="1:3" x14ac:dyDescent="0.35">
      <c r="A3244" s="6" t="str">
        <v>I2584</v>
      </c>
      <c r="B3244">
        <f>COUNTIF('Truncated Transaction Data'!A3244:A22728,A3244)</f>
        <v>3</v>
      </c>
      <c r="C3244" s="7">
        <f>SUMIF('Truncated Transaction Data'!A3244:A22728,A3244,'Truncated Transaction Data'!C3244:C22728)</f>
        <v>102</v>
      </c>
    </row>
    <row r="3245" spans="1:3" x14ac:dyDescent="0.35">
      <c r="A3245" s="6" t="str">
        <v>I2044</v>
      </c>
      <c r="B3245">
        <f>COUNTIF('Truncated Transaction Data'!A3245:A22729,A3245)</f>
        <v>1</v>
      </c>
      <c r="C3245" s="7">
        <f>SUMIF('Truncated Transaction Data'!A3245:A22729,A3245,'Truncated Transaction Data'!C3245:C22729)</f>
        <v>8</v>
      </c>
    </row>
    <row r="3246" spans="1:3" x14ac:dyDescent="0.35">
      <c r="A3246" s="6" t="str">
        <v>I2198</v>
      </c>
      <c r="B3246">
        <f>COUNTIF('Truncated Transaction Data'!A3246:A22730,A3246)</f>
        <v>3</v>
      </c>
      <c r="C3246" s="7">
        <f>SUMIF('Truncated Transaction Data'!A3246:A22730,A3246,'Truncated Transaction Data'!C3246:C22730)</f>
        <v>28</v>
      </c>
    </row>
    <row r="3247" spans="1:3" x14ac:dyDescent="0.35">
      <c r="A3247" s="6" t="str">
        <v>I3452</v>
      </c>
      <c r="B3247">
        <f>COUNTIF('Truncated Transaction Data'!A3247:A22731,A3247)</f>
        <v>2</v>
      </c>
      <c r="C3247" s="7">
        <f>SUMIF('Truncated Transaction Data'!A3247:A22731,A3247,'Truncated Transaction Data'!C3247:C22731)</f>
        <v>240</v>
      </c>
    </row>
    <row r="3248" spans="1:3" x14ac:dyDescent="0.35">
      <c r="A3248" s="6" t="str">
        <v>3K6151</v>
      </c>
      <c r="B3248">
        <f>COUNTIF('Truncated Transaction Data'!A3248:A22732,A3248)</f>
        <v>1</v>
      </c>
      <c r="C3248" s="7">
        <f>SUMIF('Truncated Transaction Data'!A3248:A22732,A3248,'Truncated Transaction Data'!C3248:C22732)</f>
        <v>4</v>
      </c>
    </row>
    <row r="3249" spans="1:3" x14ac:dyDescent="0.35">
      <c r="A3249" s="6" t="str">
        <v>5K201356</v>
      </c>
      <c r="B3249">
        <f>COUNTIF('Truncated Transaction Data'!A3249:A22733,A3249)</f>
        <v>1</v>
      </c>
      <c r="C3249" s="7">
        <f>SUMIF('Truncated Transaction Data'!A3249:A22733,A3249,'Truncated Transaction Data'!C3249:C22733)</f>
        <v>30</v>
      </c>
    </row>
    <row r="3250" spans="1:3" x14ac:dyDescent="0.35">
      <c r="A3250" s="6" t="str">
        <v>ES363RL</v>
      </c>
      <c r="B3250">
        <f>COUNTIF('Truncated Transaction Data'!A3250:A22734,A3250)</f>
        <v>1</v>
      </c>
      <c r="C3250" s="7">
        <f>SUMIF('Truncated Transaction Data'!A3250:A22734,A3250,'Truncated Transaction Data'!C3250:C22734)</f>
        <v>2</v>
      </c>
    </row>
    <row r="3251" spans="1:3" x14ac:dyDescent="0.35">
      <c r="A3251" s="6" t="str">
        <v>DS897</v>
      </c>
      <c r="B3251">
        <f>COUNTIF('Truncated Transaction Data'!A3251:A22735,A3251)</f>
        <v>1</v>
      </c>
      <c r="C3251" s="7">
        <f>SUMIF('Truncated Transaction Data'!A3251:A22735,A3251,'Truncated Transaction Data'!C3251:C22735)</f>
        <v>2</v>
      </c>
    </row>
    <row r="3252" spans="1:3" x14ac:dyDescent="0.35">
      <c r="A3252" s="6" t="str">
        <v>PR737</v>
      </c>
      <c r="B3252">
        <f>COUNTIF('Truncated Transaction Data'!A3252:A22736,A3252)</f>
        <v>1</v>
      </c>
      <c r="C3252" s="7">
        <f>SUMIF('Truncated Transaction Data'!A3252:A22736,A3252,'Truncated Transaction Data'!C3252:C22736)</f>
        <v>400</v>
      </c>
    </row>
    <row r="3253" spans="1:3" x14ac:dyDescent="0.35">
      <c r="A3253" s="6" t="str">
        <v>PR777</v>
      </c>
      <c r="B3253">
        <f>COUNTIF('Truncated Transaction Data'!A3253:A22737,A3253)</f>
        <v>1</v>
      </c>
      <c r="C3253" s="7">
        <f>SUMIF('Truncated Transaction Data'!A3253:A22737,A3253,'Truncated Transaction Data'!C3253:C22737)</f>
        <v>400</v>
      </c>
    </row>
    <row r="3254" spans="1:3" x14ac:dyDescent="0.35">
      <c r="A3254" s="6" t="str">
        <v>RDS93425</v>
      </c>
      <c r="B3254">
        <f>COUNTIF('Truncated Transaction Data'!A3254:A22738,A3254)</f>
        <v>1</v>
      </c>
      <c r="C3254" s="7">
        <f>SUMIF('Truncated Transaction Data'!A3254:A22738,A3254,'Truncated Transaction Data'!C3254:C22738)</f>
        <v>25</v>
      </c>
    </row>
    <row r="3255" spans="1:3" x14ac:dyDescent="0.35">
      <c r="A3255" s="6" t="str">
        <v>RM178312</v>
      </c>
      <c r="B3255">
        <f>COUNTIF('Truncated Transaction Data'!A3255:A22739,A3255)</f>
        <v>3</v>
      </c>
      <c r="C3255" s="7">
        <f>SUMIF('Truncated Transaction Data'!A3255:A22739,A3255,'Truncated Transaction Data'!C3255:C22739)</f>
        <v>36</v>
      </c>
    </row>
    <row r="3256" spans="1:3" x14ac:dyDescent="0.35">
      <c r="A3256" s="6" t="str">
        <v>ICE700035</v>
      </c>
      <c r="B3256">
        <f>COUNTIF('Truncated Transaction Data'!A3256:A22740,A3256)</f>
        <v>1</v>
      </c>
      <c r="C3256" s="7">
        <f>SUMIF('Truncated Transaction Data'!A3256:A22740,A3256,'Truncated Transaction Data'!C3256:C22740)</f>
        <v>1</v>
      </c>
    </row>
    <row r="3257" spans="1:3" x14ac:dyDescent="0.35">
      <c r="A3257" s="6" t="str">
        <v>PR464</v>
      </c>
      <c r="B3257">
        <f>COUNTIF('Truncated Transaction Data'!A3257:A22741,A3257)</f>
        <v>1</v>
      </c>
      <c r="C3257" s="7">
        <f>SUMIF('Truncated Transaction Data'!A3257:A22741,A3257,'Truncated Transaction Data'!C3257:C22741)</f>
        <v>200</v>
      </c>
    </row>
    <row r="3258" spans="1:3" x14ac:dyDescent="0.35">
      <c r="A3258" s="6" t="str">
        <v>PR415</v>
      </c>
      <c r="B3258">
        <f>COUNTIF('Truncated Transaction Data'!A3258:A22742,A3258)</f>
        <v>2</v>
      </c>
      <c r="C3258" s="7">
        <f>SUMIF('Truncated Transaction Data'!A3258:A22742,A3258,'Truncated Transaction Data'!C3258:C22742)</f>
        <v>500</v>
      </c>
    </row>
    <row r="3259" spans="1:3" x14ac:dyDescent="0.35">
      <c r="A3259" s="6" t="str">
        <v>R9126M</v>
      </c>
      <c r="B3259">
        <f>COUNTIF('Truncated Transaction Data'!A3259:A22743,A3259)</f>
        <v>1</v>
      </c>
      <c r="C3259" s="7">
        <f>SUMIF('Truncated Transaction Data'!A3259:A22743,A3259,'Truncated Transaction Data'!C3259:C22743)</f>
        <v>50</v>
      </c>
    </row>
    <row r="3260" spans="1:3" x14ac:dyDescent="0.35">
      <c r="A3260" s="6" t="str">
        <v>EOS105016</v>
      </c>
      <c r="B3260">
        <f>COUNTIF('Truncated Transaction Data'!A3260:A22744,A3260)</f>
        <v>1</v>
      </c>
      <c r="C3260" s="7">
        <f>SUMIF('Truncated Transaction Data'!A3260:A22744,A3260,'Truncated Transaction Data'!C3260:C22744)</f>
        <v>16</v>
      </c>
    </row>
    <row r="3261" spans="1:3" x14ac:dyDescent="0.35">
      <c r="A3261" s="6" t="str">
        <v>SS3135</v>
      </c>
      <c r="B3261">
        <f>COUNTIF('Truncated Transaction Data'!A3261:A22745,A3261)</f>
        <v>4</v>
      </c>
      <c r="C3261" s="7">
        <f>SUMIF('Truncated Transaction Data'!A3261:A22745,A3261,'Truncated Transaction Data'!C3261:C22745)</f>
        <v>8</v>
      </c>
    </row>
    <row r="3262" spans="1:3" x14ac:dyDescent="0.35">
      <c r="A3262" s="6" t="str">
        <v>E1765</v>
      </c>
      <c r="B3262">
        <f>COUNTIF('Truncated Transaction Data'!A3262:A22746,A3262)</f>
        <v>2</v>
      </c>
      <c r="C3262" s="7">
        <f>SUMIF('Truncated Transaction Data'!A3262:A22746,A3262,'Truncated Transaction Data'!C3262:C22746)</f>
        <v>72</v>
      </c>
    </row>
    <row r="3263" spans="1:3" x14ac:dyDescent="0.35">
      <c r="A3263" s="6" t="str">
        <v>E1587+15</v>
      </c>
      <c r="B3263">
        <f>COUNTIF('Truncated Transaction Data'!A3263:A22747,A3263)</f>
        <v>1</v>
      </c>
      <c r="C3263" s="7">
        <f>SUMIF('Truncated Transaction Data'!A3263:A22747,A3263,'Truncated Transaction Data'!C3263:C22747)</f>
        <v>12</v>
      </c>
    </row>
    <row r="3264" spans="1:3" x14ac:dyDescent="0.35">
      <c r="A3264" s="6" t="str">
        <v>I1586+3</v>
      </c>
      <c r="B3264">
        <f>COUNTIF('Truncated Transaction Data'!A3264:A22748,A3264)</f>
        <v>1</v>
      </c>
      <c r="C3264" s="7">
        <f>SUMIF('Truncated Transaction Data'!A3264:A22748,A3264,'Truncated Transaction Data'!C3264:C22748)</f>
        <v>6</v>
      </c>
    </row>
    <row r="3265" spans="1:3" x14ac:dyDescent="0.35">
      <c r="A3265" s="6" t="str">
        <v>I1586+15</v>
      </c>
      <c r="B3265">
        <f>COUNTIF('Truncated Transaction Data'!A3265:A22749,A3265)</f>
        <v>1</v>
      </c>
      <c r="C3265" s="7">
        <f>SUMIF('Truncated Transaction Data'!A3265:A22749,A3265,'Truncated Transaction Data'!C3265:C22749)</f>
        <v>6</v>
      </c>
    </row>
    <row r="3266" spans="1:3" x14ac:dyDescent="0.35">
      <c r="A3266" s="6" t="str">
        <v>E1077+30</v>
      </c>
      <c r="B3266">
        <f>COUNTIF('Truncated Transaction Data'!A3266:A22750,A3266)</f>
        <v>3</v>
      </c>
      <c r="C3266" s="7">
        <f>SUMIF('Truncated Transaction Data'!A3266:A22750,A3266,'Truncated Transaction Data'!C3266:C22750)</f>
        <v>136</v>
      </c>
    </row>
    <row r="3267" spans="1:3" x14ac:dyDescent="0.35">
      <c r="A3267" s="6" t="str">
        <v>I1476+3</v>
      </c>
      <c r="B3267">
        <f>COUNTIF('Truncated Transaction Data'!A3267:A22751,A3267)</f>
        <v>1</v>
      </c>
      <c r="C3267" s="7">
        <f>SUMIF('Truncated Transaction Data'!A3267:A22751,A3267,'Truncated Transaction Data'!C3267:C22751)</f>
        <v>24</v>
      </c>
    </row>
    <row r="3268" spans="1:3" x14ac:dyDescent="0.35">
      <c r="A3268" s="6" t="str">
        <v>E3201+3</v>
      </c>
      <c r="B3268">
        <f>COUNTIF('Truncated Transaction Data'!A3268:A22752,A3268)</f>
        <v>2</v>
      </c>
      <c r="C3268" s="7">
        <f>SUMIF('Truncated Transaction Data'!A3268:A22752,A3268,'Truncated Transaction Data'!C3268:C22752)</f>
        <v>18</v>
      </c>
    </row>
    <row r="3269" spans="1:3" x14ac:dyDescent="0.35">
      <c r="A3269" s="6" t="str">
        <v>I2388</v>
      </c>
      <c r="B3269">
        <f>COUNTIF('Truncated Transaction Data'!A3269:A22753,A3269)</f>
        <v>3</v>
      </c>
      <c r="C3269" s="7">
        <f>SUMIF('Truncated Transaction Data'!A3269:A22753,A3269,'Truncated Transaction Data'!C3269:C22753)</f>
        <v>40</v>
      </c>
    </row>
    <row r="3270" spans="1:3" x14ac:dyDescent="0.35">
      <c r="A3270" s="6" t="str">
        <v>I2114</v>
      </c>
      <c r="B3270">
        <f>COUNTIF('Truncated Transaction Data'!A3270:A22754,A3270)</f>
        <v>3</v>
      </c>
      <c r="C3270" s="7">
        <f>SUMIF('Truncated Transaction Data'!A3270:A22754,A3270,'Truncated Transaction Data'!C3270:C22754)</f>
        <v>54</v>
      </c>
    </row>
    <row r="3271" spans="1:3" x14ac:dyDescent="0.35">
      <c r="A3271" s="6" t="str">
        <v>I1874</v>
      </c>
      <c r="B3271">
        <f>COUNTIF('Truncated Transaction Data'!A3271:A22755,A3271)</f>
        <v>1</v>
      </c>
      <c r="C3271" s="7">
        <f>SUMIF('Truncated Transaction Data'!A3271:A22755,A3271,'Truncated Transaction Data'!C3271:C22755)</f>
        <v>16</v>
      </c>
    </row>
    <row r="3272" spans="1:3" x14ac:dyDescent="0.35">
      <c r="A3272" s="6" t="str">
        <v>E1891+15</v>
      </c>
      <c r="B3272">
        <f>COUNTIF('Truncated Transaction Data'!A3272:A22756,A3272)</f>
        <v>1</v>
      </c>
      <c r="C3272" s="7">
        <f>SUMIF('Truncated Transaction Data'!A3272:A22756,A3272,'Truncated Transaction Data'!C3272:C22756)</f>
        <v>8</v>
      </c>
    </row>
    <row r="3273" spans="1:3" x14ac:dyDescent="0.35">
      <c r="A3273" s="6" t="str">
        <v>E1875</v>
      </c>
      <c r="B3273">
        <f>COUNTIF('Truncated Transaction Data'!A3273:A22757,A3273)</f>
        <v>2</v>
      </c>
      <c r="C3273" s="7">
        <f>SUMIF('Truncated Transaction Data'!A3273:A22757,A3273,'Truncated Transaction Data'!C3273:C22757)</f>
        <v>40</v>
      </c>
    </row>
    <row r="3274" spans="1:3" x14ac:dyDescent="0.35">
      <c r="A3274" s="6" t="str">
        <v>I1732+3</v>
      </c>
      <c r="B3274">
        <f>COUNTIF('Truncated Transaction Data'!A3274:A22758,A3274)</f>
        <v>1</v>
      </c>
      <c r="C3274" s="7">
        <f>SUMIF('Truncated Transaction Data'!A3274:A22758,A3274,'Truncated Transaction Data'!C3274:C22758)</f>
        <v>8</v>
      </c>
    </row>
    <row r="3275" spans="1:3" x14ac:dyDescent="0.35">
      <c r="A3275" s="6" t="str">
        <v>E3445</v>
      </c>
      <c r="B3275">
        <f>COUNTIF('Truncated Transaction Data'!A3275:A22759,A3275)</f>
        <v>2</v>
      </c>
      <c r="C3275" s="7">
        <f>SUMIF('Truncated Transaction Data'!A3275:A22759,A3275,'Truncated Transaction Data'!C3275:C22759)</f>
        <v>48</v>
      </c>
    </row>
    <row r="3276" spans="1:3" x14ac:dyDescent="0.35">
      <c r="A3276" s="6" t="str">
        <v>E5071</v>
      </c>
      <c r="B3276">
        <f>COUNTIF('Truncated Transaction Data'!A3276:A22760,A3276)</f>
        <v>2</v>
      </c>
      <c r="C3276" s="7">
        <f>SUMIF('Truncated Transaction Data'!A3276:A22760,A3276,'Truncated Transaction Data'!C3276:C22760)</f>
        <v>88</v>
      </c>
    </row>
    <row r="3277" spans="1:3" x14ac:dyDescent="0.35">
      <c r="A3277" s="6" t="str">
        <v>E5087</v>
      </c>
      <c r="B3277">
        <f>COUNTIF('Truncated Transaction Data'!A3277:A22761,A3277)</f>
        <v>3</v>
      </c>
      <c r="C3277" s="7">
        <f>SUMIF('Truncated Transaction Data'!A3277:A22761,A3277,'Truncated Transaction Data'!C3277:C22761)</f>
        <v>114</v>
      </c>
    </row>
    <row r="3278" spans="1:3" x14ac:dyDescent="0.35">
      <c r="A3278" s="6" t="str">
        <v>I5024</v>
      </c>
      <c r="B3278">
        <f>COUNTIF('Truncated Transaction Data'!A3278:A22762,A3278)</f>
        <v>1</v>
      </c>
      <c r="C3278" s="7">
        <f>SUMIF('Truncated Transaction Data'!A3278:A22762,A3278,'Truncated Transaction Data'!C3278:C22762)</f>
        <v>6</v>
      </c>
    </row>
    <row r="3279" spans="1:3" x14ac:dyDescent="0.35">
      <c r="A3279" s="6" t="str">
        <v>HL7006S</v>
      </c>
      <c r="B3279">
        <f>COUNTIF('Truncated Transaction Data'!A3279:A22763,A3279)</f>
        <v>3</v>
      </c>
      <c r="C3279" s="7">
        <f>SUMIF('Truncated Transaction Data'!A3279:A22763,A3279,'Truncated Transaction Data'!C3279:C22763)</f>
        <v>72</v>
      </c>
    </row>
    <row r="3280" spans="1:3" x14ac:dyDescent="0.35">
      <c r="A3280" s="6" t="str">
        <v>E5173</v>
      </c>
      <c r="B3280">
        <f>COUNTIF('Truncated Transaction Data'!A3280:A22764,A3280)</f>
        <v>2</v>
      </c>
      <c r="C3280" s="7">
        <f>SUMIF('Truncated Transaction Data'!A3280:A22764,A3280,'Truncated Transaction Data'!C3280:C22764)</f>
        <v>48</v>
      </c>
    </row>
    <row r="3281" spans="1:3" x14ac:dyDescent="0.35">
      <c r="A3281" s="6" t="str">
        <v>57588S</v>
      </c>
      <c r="B3281">
        <f>COUNTIF('Truncated Transaction Data'!A3281:A22765,A3281)</f>
        <v>2</v>
      </c>
      <c r="C3281" s="7">
        <f>SUMIF('Truncated Transaction Data'!A3281:A22765,A3281,'Truncated Transaction Data'!C3281:C22765)</f>
        <v>12</v>
      </c>
    </row>
    <row r="3282" spans="1:3" x14ac:dyDescent="0.35">
      <c r="A3282" s="6" t="str">
        <v>E2334</v>
      </c>
      <c r="B3282">
        <f>COUNTIF('Truncated Transaction Data'!A3282:A22766,A3282)</f>
        <v>3</v>
      </c>
      <c r="C3282" s="7">
        <f>SUMIF('Truncated Transaction Data'!A3282:A22766,A3282,'Truncated Transaction Data'!C3282:C22766)</f>
        <v>20</v>
      </c>
    </row>
    <row r="3283" spans="1:3" x14ac:dyDescent="0.35">
      <c r="A3283" s="6" t="str">
        <v>I3466</v>
      </c>
      <c r="B3283">
        <f>COUNTIF('Truncated Transaction Data'!A3283:A22767,A3283)</f>
        <v>2</v>
      </c>
      <c r="C3283" s="7">
        <f>SUMIF('Truncated Transaction Data'!A3283:A22767,A3283,'Truncated Transaction Data'!C3283:C22767)</f>
        <v>24</v>
      </c>
    </row>
    <row r="3284" spans="1:3" x14ac:dyDescent="0.35">
      <c r="A3284" s="6" t="str">
        <v>HL2056SWT</v>
      </c>
      <c r="B3284">
        <f>COUNTIF('Truncated Transaction Data'!A3284:A22768,A3284)</f>
        <v>1</v>
      </c>
      <c r="C3284" s="7">
        <f>SUMIF('Truncated Transaction Data'!A3284:A22768,A3284,'Truncated Transaction Data'!C3284:C22768)</f>
        <v>8</v>
      </c>
    </row>
    <row r="3285" spans="1:3" x14ac:dyDescent="0.35">
      <c r="A3285" s="6" t="str">
        <v>58558S</v>
      </c>
      <c r="B3285">
        <f>COUNTIF('Truncated Transaction Data'!A3285:A22769,A3285)</f>
        <v>2</v>
      </c>
      <c r="C3285" s="7">
        <f>SUMIF('Truncated Transaction Data'!A3285:A22769,A3285,'Truncated Transaction Data'!C3285:C22769)</f>
        <v>40</v>
      </c>
    </row>
    <row r="3286" spans="1:3" x14ac:dyDescent="0.35">
      <c r="A3286" s="6" t="str">
        <v>E1819SWT</v>
      </c>
      <c r="B3286">
        <f>COUNTIF('Truncated Transaction Data'!A3286:A22770,A3286)</f>
        <v>2</v>
      </c>
      <c r="C3286" s="7">
        <f>SUMIF('Truncated Transaction Data'!A3286:A22770,A3286,'Truncated Transaction Data'!C3286:C22770)</f>
        <v>2</v>
      </c>
    </row>
    <row r="3287" spans="1:3" x14ac:dyDescent="0.35">
      <c r="A3287" s="6" t="str">
        <v>E1732S</v>
      </c>
      <c r="B3287">
        <f>COUNTIF('Truncated Transaction Data'!A3287:A22771,A3287)</f>
        <v>1</v>
      </c>
      <c r="C3287" s="7">
        <f>SUMIF('Truncated Transaction Data'!A3287:A22771,A3287,'Truncated Transaction Data'!C3287:C22771)</f>
        <v>2</v>
      </c>
    </row>
    <row r="3288" spans="1:3" x14ac:dyDescent="0.35">
      <c r="A3288" s="6" t="str">
        <v>WP918</v>
      </c>
      <c r="B3288">
        <f>COUNTIF('Truncated Transaction Data'!A3288:A22772,A3288)</f>
        <v>1</v>
      </c>
      <c r="C3288" s="7">
        <f>SUMIF('Truncated Transaction Data'!A3288:A22772,A3288,'Truncated Transaction Data'!C3288:C22772)</f>
        <v>4</v>
      </c>
    </row>
    <row r="3289" spans="1:3" x14ac:dyDescent="0.35">
      <c r="A3289" s="6" t="str">
        <v>E1745S</v>
      </c>
      <c r="B3289">
        <f>COUNTIF('Truncated Transaction Data'!A3289:A22773,A3289)</f>
        <v>1</v>
      </c>
      <c r="C3289" s="7">
        <f>SUMIF('Truncated Transaction Data'!A3289:A22773,A3289,'Truncated Transaction Data'!C3289:C22773)</f>
        <v>1</v>
      </c>
    </row>
    <row r="3290" spans="1:3" x14ac:dyDescent="0.35">
      <c r="A3290" s="6" t="str">
        <v>E1744S</v>
      </c>
      <c r="B3290">
        <f>COUNTIF('Truncated Transaction Data'!A3290:A22774,A3290)</f>
        <v>1</v>
      </c>
      <c r="C3290" s="7">
        <f>SUMIF('Truncated Transaction Data'!A3290:A22774,A3290,'Truncated Transaction Data'!C3290:C22774)</f>
        <v>1</v>
      </c>
    </row>
    <row r="3291" spans="1:3" x14ac:dyDescent="0.35">
      <c r="A3291" s="6" t="str">
        <v>6K7258</v>
      </c>
      <c r="B3291">
        <f>COUNTIF('Truncated Transaction Data'!A3291:A22775,A3291)</f>
        <v>2</v>
      </c>
      <c r="C3291" s="7">
        <f>SUMIF('Truncated Transaction Data'!A3291:A22775,A3291,'Truncated Transaction Data'!C3291:C22775)</f>
        <v>20</v>
      </c>
    </row>
    <row r="3292" spans="1:3" x14ac:dyDescent="0.35">
      <c r="A3292" s="6" t="str">
        <v>5K7145</v>
      </c>
      <c r="B3292">
        <f>COUNTIF('Truncated Transaction Data'!A3292:A22776,A3292)</f>
        <v>2</v>
      </c>
      <c r="C3292" s="7">
        <f>SUMIF('Truncated Transaction Data'!A3292:A22776,A3292,'Truncated Transaction Data'!C3292:C22776)</f>
        <v>20</v>
      </c>
    </row>
    <row r="3293" spans="1:3" x14ac:dyDescent="0.35">
      <c r="A3293" s="6" t="str">
        <v>3K14</v>
      </c>
      <c r="B3293">
        <f>COUNTIF('Truncated Transaction Data'!A3293:A22777,A3293)</f>
        <v>2</v>
      </c>
      <c r="C3293" s="7">
        <f>SUMIF('Truncated Transaction Data'!A3293:A22777,A3293,'Truncated Transaction Data'!C3293:C22777)</f>
        <v>40</v>
      </c>
    </row>
    <row r="3294" spans="1:3" x14ac:dyDescent="0.35">
      <c r="A3294" s="6" t="str">
        <v>HB1495KHD</v>
      </c>
      <c r="B3294">
        <f>COUNTIF('Truncated Transaction Data'!A3294:A22778,A3294)</f>
        <v>1</v>
      </c>
      <c r="C3294" s="7">
        <f>SUMIF('Truncated Transaction Data'!A3294:A22778,A3294,'Truncated Transaction Data'!C3294:C22778)</f>
        <v>96</v>
      </c>
    </row>
    <row r="3295" spans="1:3" x14ac:dyDescent="0.35">
      <c r="A3295" s="6" t="str">
        <v>6K750802</v>
      </c>
      <c r="B3295">
        <f>COUNTIF('Truncated Transaction Data'!A3295:A22779,A3295)</f>
        <v>1</v>
      </c>
      <c r="C3295" s="7">
        <f>SUMIF('Truncated Transaction Data'!A3295:A22779,A3295,'Truncated Transaction Data'!C3295:C22779)</f>
        <v>4</v>
      </c>
    </row>
    <row r="3296" spans="1:3" x14ac:dyDescent="0.35">
      <c r="A3296" s="6" t="str">
        <v>E1061P</v>
      </c>
      <c r="B3296">
        <f>COUNTIF('Truncated Transaction Data'!A3296:A22780,A3296)</f>
        <v>1</v>
      </c>
      <c r="C3296" s="7">
        <f>SUMIF('Truncated Transaction Data'!A3296:A22780,A3296,'Truncated Transaction Data'!C3296:C22780)</f>
        <v>1</v>
      </c>
    </row>
    <row r="3297" spans="1:3" x14ac:dyDescent="0.35">
      <c r="A3297" s="6" t="str">
        <v>R890</v>
      </c>
      <c r="B3297">
        <f>COUNTIF('Truncated Transaction Data'!A3297:A22781,A3297)</f>
        <v>3</v>
      </c>
      <c r="C3297" s="7">
        <f>SUMIF('Truncated Transaction Data'!A3297:A22781,A3297,'Truncated Transaction Data'!C3297:C22781)</f>
        <v>64</v>
      </c>
    </row>
    <row r="3298" spans="1:3" x14ac:dyDescent="0.35">
      <c r="A3298" s="6" t="str">
        <v>000000005372</v>
      </c>
      <c r="B3298">
        <f>COUNTIF('Truncated Transaction Data'!A3298:A22782,A3298)</f>
        <v>2</v>
      </c>
      <c r="C3298" s="7">
        <f>SUMIF('Truncated Transaction Data'!A3298:A22782,A3298,'Truncated Transaction Data'!C3298:C22782)</f>
        <v>2</v>
      </c>
    </row>
    <row r="3299" spans="1:3" x14ac:dyDescent="0.35">
      <c r="A3299" s="6" t="str">
        <v>000000005401</v>
      </c>
      <c r="B3299">
        <f>COUNTIF('Truncated Transaction Data'!A3299:A22783,A3299)</f>
        <v>1</v>
      </c>
      <c r="C3299" s="7">
        <f>SUMIF('Truncated Transaction Data'!A3299:A22783,A3299,'Truncated Transaction Data'!C3299:C22783)</f>
        <v>1</v>
      </c>
    </row>
    <row r="3300" spans="1:3" x14ac:dyDescent="0.35">
      <c r="A3300" s="6" t="str">
        <v>000000005413</v>
      </c>
      <c r="B3300">
        <f>COUNTIF('Truncated Transaction Data'!A3300:A22784,A3300)</f>
        <v>1</v>
      </c>
      <c r="C3300" s="7">
        <f>SUMIF('Truncated Transaction Data'!A3300:A22784,A3300,'Truncated Transaction Data'!C3300:C22784)</f>
        <v>3</v>
      </c>
    </row>
    <row r="3301" spans="1:3" x14ac:dyDescent="0.35">
      <c r="A3301" s="6" t="str">
        <v>000000005398</v>
      </c>
      <c r="B3301">
        <f>COUNTIF('Truncated Transaction Data'!A3301:A22785,A3301)</f>
        <v>1</v>
      </c>
      <c r="C3301" s="7">
        <f>SUMIF('Truncated Transaction Data'!A3301:A22785,A3301,'Truncated Transaction Data'!C3301:C22785)</f>
        <v>1</v>
      </c>
    </row>
    <row r="3302" spans="1:3" x14ac:dyDescent="0.35">
      <c r="A3302" s="6" t="str">
        <v>4K6075</v>
      </c>
      <c r="B3302">
        <f>COUNTIF('Truncated Transaction Data'!A3302:A22786,A3302)</f>
        <v>1</v>
      </c>
      <c r="C3302" s="7">
        <f>SUMIF('Truncated Transaction Data'!A3302:A22786,A3302,'Truncated Transaction Data'!C3302:C22786)</f>
        <v>5</v>
      </c>
    </row>
    <row r="3303" spans="1:3" x14ac:dyDescent="0.35">
      <c r="A3303" s="6" t="str">
        <v>HL9003</v>
      </c>
      <c r="B3303">
        <f>COUNTIF('Truncated Transaction Data'!A3303:A22787,A3303)</f>
        <v>1</v>
      </c>
      <c r="C3303" s="7">
        <f>SUMIF('Truncated Transaction Data'!A3303:A22787,A3303,'Truncated Transaction Data'!C3303:C22787)</f>
        <v>40</v>
      </c>
    </row>
    <row r="3304" spans="1:3" x14ac:dyDescent="0.35">
      <c r="A3304" s="6" t="str">
        <v>2730B</v>
      </c>
      <c r="B3304">
        <f>COUNTIF('Truncated Transaction Data'!A3304:A22788,A3304)</f>
        <v>1</v>
      </c>
      <c r="C3304" s="7">
        <f>SUMIF('Truncated Transaction Data'!A3304:A22788,A3304,'Truncated Transaction Data'!C3304:C22788)</f>
        <v>20</v>
      </c>
    </row>
    <row r="3305" spans="1:3" x14ac:dyDescent="0.35">
      <c r="A3305" s="6" t="str">
        <v>TC372WT</v>
      </c>
      <c r="B3305">
        <f>COUNTIF('Truncated Transaction Data'!A3305:A22789,A3305)</f>
        <v>1</v>
      </c>
      <c r="C3305" s="7">
        <f>SUMIF('Truncated Transaction Data'!A3305:A22789,A3305,'Truncated Transaction Data'!C3305:C22789)</f>
        <v>2</v>
      </c>
    </row>
    <row r="3306" spans="1:3" x14ac:dyDescent="0.35">
      <c r="A3306" s="6" t="str">
        <v>TC3072</v>
      </c>
      <c r="B3306">
        <f>COUNTIF('Truncated Transaction Data'!A3306:A22790,A3306)</f>
        <v>5</v>
      </c>
      <c r="C3306" s="7">
        <f>SUMIF('Truncated Transaction Data'!A3306:A22790,A3306,'Truncated Transaction Data'!C3306:C22790)</f>
        <v>5</v>
      </c>
    </row>
    <row r="3307" spans="1:3" x14ac:dyDescent="0.35">
      <c r="A3307" s="6" t="str">
        <v>TC705F</v>
      </c>
      <c r="B3307">
        <f>COUNTIF('Truncated Transaction Data'!A3307:A22791,A3307)</f>
        <v>1</v>
      </c>
      <c r="C3307" s="7">
        <f>SUMIF('Truncated Transaction Data'!A3307:A22791,A3307,'Truncated Transaction Data'!C3307:C22791)</f>
        <v>5</v>
      </c>
    </row>
    <row r="3308" spans="1:3" x14ac:dyDescent="0.35">
      <c r="A3308" s="6" t="str">
        <v>5K6530</v>
      </c>
      <c r="B3308">
        <f>COUNTIF('Truncated Transaction Data'!A3308:A22792,A3308)</f>
        <v>1</v>
      </c>
      <c r="C3308" s="7">
        <f>SUMIF('Truncated Transaction Data'!A3308:A22792,A3308,'Truncated Transaction Data'!C3308:C22792)</f>
        <v>1</v>
      </c>
    </row>
    <row r="3309" spans="1:3" x14ac:dyDescent="0.35">
      <c r="A3309" s="6" t="str">
        <v>4K7471</v>
      </c>
      <c r="B3309">
        <f>COUNTIF('Truncated Transaction Data'!A3309:A22793,A3309)</f>
        <v>3</v>
      </c>
      <c r="C3309" s="7">
        <f>SUMIF('Truncated Transaction Data'!A3309:A22793,A3309,'Truncated Transaction Data'!C3309:C22793)</f>
        <v>8</v>
      </c>
    </row>
    <row r="3310" spans="1:3" x14ac:dyDescent="0.35">
      <c r="A3310" s="6" t="str">
        <v>TC0391SBWT</v>
      </c>
      <c r="B3310">
        <f>COUNTIF('Truncated Transaction Data'!A3310:A22794,A3310)</f>
        <v>1</v>
      </c>
      <c r="C3310" s="7">
        <f>SUMIF('Truncated Transaction Data'!A3310:A22794,A3310,'Truncated Transaction Data'!C3310:C22794)</f>
        <v>4</v>
      </c>
    </row>
    <row r="3311" spans="1:3" x14ac:dyDescent="0.35">
      <c r="A3311" s="6" t="str">
        <v>5K80079</v>
      </c>
      <c r="B3311">
        <f>COUNTIF('Truncated Transaction Data'!A3311:A22795,A3311)</f>
        <v>1</v>
      </c>
      <c r="C3311" s="7">
        <f>SUMIF('Truncated Transaction Data'!A3311:A22795,A3311,'Truncated Transaction Data'!C3311:C22795)</f>
        <v>2</v>
      </c>
    </row>
    <row r="3312" spans="1:3" x14ac:dyDescent="0.35">
      <c r="A3312" s="6" t="str">
        <v>5K200846</v>
      </c>
      <c r="B3312">
        <f>COUNTIF('Truncated Transaction Data'!A3312:A22796,A3312)</f>
        <v>1</v>
      </c>
      <c r="C3312" s="7">
        <f>SUMIF('Truncated Transaction Data'!A3312:A22796,A3312,'Truncated Transaction Data'!C3312:C22796)</f>
        <v>5</v>
      </c>
    </row>
    <row r="3313" spans="1:3" x14ac:dyDescent="0.35">
      <c r="A3313" s="6" t="str">
        <v>4K200341</v>
      </c>
      <c r="B3313">
        <f>COUNTIF('Truncated Transaction Data'!A3313:A22797,A3313)</f>
        <v>4</v>
      </c>
      <c r="C3313" s="7">
        <f>SUMIF('Truncated Transaction Data'!A3313:A22797,A3313,'Truncated Transaction Data'!C3313:C22797)</f>
        <v>19</v>
      </c>
    </row>
    <row r="3314" spans="1:3" x14ac:dyDescent="0.35">
      <c r="A3314" s="6" t="str">
        <v>5K200160</v>
      </c>
      <c r="B3314">
        <f>COUNTIF('Truncated Transaction Data'!A3314:A22798,A3314)</f>
        <v>2</v>
      </c>
      <c r="C3314" s="7">
        <f>SUMIF('Truncated Transaction Data'!A3314:A22798,A3314,'Truncated Transaction Data'!C3314:C22798)</f>
        <v>6</v>
      </c>
    </row>
    <row r="3315" spans="1:3" x14ac:dyDescent="0.35">
      <c r="A3315" s="6" t="str">
        <v>6K700432</v>
      </c>
      <c r="B3315">
        <f>COUNTIF('Truncated Transaction Data'!A3315:A22799,A3315)</f>
        <v>2</v>
      </c>
      <c r="C3315" s="7">
        <f>SUMIF('Truncated Transaction Data'!A3315:A22799,A3315,'Truncated Transaction Data'!C3315:C22799)</f>
        <v>20</v>
      </c>
    </row>
    <row r="3316" spans="1:3" x14ac:dyDescent="0.35">
      <c r="A3316" s="6" t="str">
        <v>5K200220</v>
      </c>
      <c r="B3316">
        <f>COUNTIF('Truncated Transaction Data'!A3316:A22800,A3316)</f>
        <v>1</v>
      </c>
      <c r="C3316" s="7">
        <f>SUMIF('Truncated Transaction Data'!A3316:A22800,A3316,'Truncated Transaction Data'!C3316:C22800)</f>
        <v>20</v>
      </c>
    </row>
    <row r="3317" spans="1:3" x14ac:dyDescent="0.35">
      <c r="A3317" s="6">
        <v>1320231</v>
      </c>
      <c r="B3317">
        <f>COUNTIF('Truncated Transaction Data'!A3317:A22801,A3317)</f>
        <v>1</v>
      </c>
      <c r="C3317" s="7">
        <f>SUMIF('Truncated Transaction Data'!A3317:A22801,A3317,'Truncated Transaction Data'!C3317:C22801)</f>
        <v>1</v>
      </c>
    </row>
    <row r="3318" spans="1:3" x14ac:dyDescent="0.35">
      <c r="A3318" s="6" t="str">
        <v>6K8265</v>
      </c>
      <c r="B3318">
        <f>COUNTIF('Truncated Transaction Data'!A3318:A22802,A3318)</f>
        <v>1</v>
      </c>
      <c r="C3318" s="7">
        <f>SUMIF('Truncated Transaction Data'!A3318:A22802,A3318,'Truncated Transaction Data'!C3318:C22802)</f>
        <v>5</v>
      </c>
    </row>
    <row r="3319" spans="1:3" x14ac:dyDescent="0.35">
      <c r="A3319" s="6" t="str">
        <v>2731B</v>
      </c>
      <c r="B3319">
        <f>COUNTIF('Truncated Transaction Data'!A3319:A22803,A3319)</f>
        <v>1</v>
      </c>
      <c r="C3319" s="7">
        <f>SUMIF('Truncated Transaction Data'!A3319:A22803,A3319,'Truncated Transaction Data'!C3319:C22803)</f>
        <v>36</v>
      </c>
    </row>
    <row r="3320" spans="1:3" x14ac:dyDescent="0.35">
      <c r="A3320" s="6" t="str">
        <v>TC356</v>
      </c>
      <c r="B3320">
        <f>COUNTIF('Truncated Transaction Data'!A3320:A22804,A3320)</f>
        <v>1</v>
      </c>
      <c r="C3320" s="7">
        <f>SUMIF('Truncated Transaction Data'!A3320:A22804,A3320,'Truncated Transaction Data'!C3320:C22804)</f>
        <v>2</v>
      </c>
    </row>
    <row r="3321" spans="1:3" x14ac:dyDescent="0.35">
      <c r="A3321" s="6" t="str">
        <v>6K8097</v>
      </c>
      <c r="B3321">
        <f>COUNTIF('Truncated Transaction Data'!A3321:A22805,A3321)</f>
        <v>1</v>
      </c>
      <c r="C3321" s="7">
        <f>SUMIF('Truncated Transaction Data'!A3321:A22805,A3321,'Truncated Transaction Data'!C3321:C22805)</f>
        <v>2</v>
      </c>
    </row>
    <row r="3322" spans="1:3" x14ac:dyDescent="0.35">
      <c r="A3322" s="6" t="str">
        <v>ES638S</v>
      </c>
      <c r="B3322">
        <f>COUNTIF('Truncated Transaction Data'!A3322:A22806,A3322)</f>
        <v>1</v>
      </c>
      <c r="C3322" s="7">
        <f>SUMIF('Truncated Transaction Data'!A3322:A22806,A3322,'Truncated Transaction Data'!C3322:C22806)</f>
        <v>1</v>
      </c>
    </row>
    <row r="3323" spans="1:3" x14ac:dyDescent="0.35">
      <c r="A3323" s="6" t="str">
        <v>PR746S</v>
      </c>
      <c r="B3323">
        <f>COUNTIF('Truncated Transaction Data'!A3323:A22807,A3323)</f>
        <v>3</v>
      </c>
      <c r="C3323" s="7">
        <f>SUMIF('Truncated Transaction Data'!A3323:A22807,A3323,'Truncated Transaction Data'!C3323:C22807)</f>
        <v>20</v>
      </c>
    </row>
    <row r="3324" spans="1:3" x14ac:dyDescent="0.35">
      <c r="A3324" s="6" t="str">
        <v>FPS144</v>
      </c>
      <c r="B3324">
        <f>COUNTIF('Truncated Transaction Data'!A3324:A22808,A3324)</f>
        <v>3</v>
      </c>
      <c r="C3324" s="7">
        <f>SUMIF('Truncated Transaction Data'!A3324:A22808,A3324,'Truncated Transaction Data'!C3324:C22808)</f>
        <v>129</v>
      </c>
    </row>
    <row r="3325" spans="1:3" x14ac:dyDescent="0.35">
      <c r="A3325" s="6" t="str">
        <v>000000006321</v>
      </c>
      <c r="B3325">
        <f>COUNTIF('Truncated Transaction Data'!A3325:A22809,A3325)</f>
        <v>3</v>
      </c>
      <c r="C3325" s="7">
        <f>SUMIF('Truncated Transaction Data'!A3325:A22809,A3325,'Truncated Transaction Data'!C3325:C22809)</f>
        <v>3</v>
      </c>
    </row>
    <row r="3326" spans="1:3" x14ac:dyDescent="0.35">
      <c r="A3326" s="6" t="str">
        <v>EHC5557000</v>
      </c>
      <c r="B3326">
        <f>COUNTIF('Truncated Transaction Data'!A3326:A22810,A3326)</f>
        <v>2</v>
      </c>
      <c r="C3326" s="7">
        <f>SUMIF('Truncated Transaction Data'!A3326:A22810,A3326,'Truncated Transaction Data'!C3326:C22810)</f>
        <v>14000</v>
      </c>
    </row>
    <row r="3327" spans="1:3" x14ac:dyDescent="0.35">
      <c r="A3327" s="6" t="str">
        <v>E1246PW</v>
      </c>
      <c r="B3327">
        <f>COUNTIF('Truncated Transaction Data'!A3327:A22811,A3327)</f>
        <v>1</v>
      </c>
      <c r="C3327" s="7">
        <f>SUMIF('Truncated Transaction Data'!A3327:A22811,A3327,'Truncated Transaction Data'!C3327:C22811)</f>
        <v>1</v>
      </c>
    </row>
    <row r="3328" spans="1:3" x14ac:dyDescent="0.35">
      <c r="A3328" s="6" t="str">
        <v>ES423L</v>
      </c>
      <c r="B3328">
        <f>COUNTIF('Truncated Transaction Data'!A3328:A22812,A3328)</f>
        <v>3</v>
      </c>
      <c r="C3328" s="7">
        <f>SUMIF('Truncated Transaction Data'!A3328:A22812,A3328,'Truncated Transaction Data'!C3328:C22812)</f>
        <v>13</v>
      </c>
    </row>
    <row r="3329" spans="1:3" x14ac:dyDescent="0.35">
      <c r="A3329" s="6" t="str">
        <v>EOS844VT16</v>
      </c>
      <c r="B3329">
        <f>COUNTIF('Truncated Transaction Data'!A3329:A22813,A3329)</f>
        <v>1</v>
      </c>
      <c r="C3329" s="7">
        <f>SUMIF('Truncated Transaction Data'!A3329:A22813,A3329,'Truncated Transaction Data'!C3329:C22813)</f>
        <v>16</v>
      </c>
    </row>
    <row r="3330" spans="1:3" x14ac:dyDescent="0.35">
      <c r="A3330" s="6" t="str">
        <v>RDS93416</v>
      </c>
      <c r="B3330">
        <f>COUNTIF('Truncated Transaction Data'!A3330:A22814,A3330)</f>
        <v>1</v>
      </c>
      <c r="C3330" s="7">
        <f>SUMIF('Truncated Transaction Data'!A3330:A22814,A3330,'Truncated Transaction Data'!C3330:C22814)</f>
        <v>16</v>
      </c>
    </row>
    <row r="3331" spans="1:3" x14ac:dyDescent="0.35">
      <c r="A3331" s="6" t="str">
        <v>PLC134B10</v>
      </c>
      <c r="B3331">
        <f>COUNTIF('Truncated Transaction Data'!A3331:A22815,A3331)</f>
        <v>2</v>
      </c>
      <c r="C3331" s="7">
        <f>SUMIF('Truncated Transaction Data'!A3331:A22815,A3331,'Truncated Transaction Data'!C3331:C22815)</f>
        <v>30</v>
      </c>
    </row>
    <row r="3332" spans="1:3" x14ac:dyDescent="0.35">
      <c r="A3332" s="6" t="str">
        <v>PLC80B100</v>
      </c>
      <c r="B3332">
        <f>COUNTIF('Truncated Transaction Data'!A3332:A22816,A3332)</f>
        <v>2</v>
      </c>
      <c r="C3332" s="7">
        <f>SUMIF('Truncated Transaction Data'!A3332:A22816,A3332,'Truncated Transaction Data'!C3332:C22816)</f>
        <v>200</v>
      </c>
    </row>
    <row r="3333" spans="1:3" x14ac:dyDescent="0.35">
      <c r="A3333" s="6" t="str">
        <v>PR726</v>
      </c>
      <c r="B3333">
        <f>COUNTIF('Truncated Transaction Data'!A3333:A22817,A3333)</f>
        <v>1</v>
      </c>
      <c r="C3333" s="7">
        <f>SUMIF('Truncated Transaction Data'!A3333:A22817,A3333,'Truncated Transaction Data'!C3333:C22817)</f>
        <v>100</v>
      </c>
    </row>
    <row r="3334" spans="1:3" x14ac:dyDescent="0.35">
      <c r="A3334" s="6" t="str">
        <v>PR13780S</v>
      </c>
      <c r="B3334">
        <f>COUNTIF('Truncated Transaction Data'!A3334:A22818,A3334)</f>
        <v>1</v>
      </c>
      <c r="C3334" s="7">
        <f>SUMIF('Truncated Transaction Data'!A3334:A22818,A3334,'Truncated Transaction Data'!C3334:C22818)</f>
        <v>20</v>
      </c>
    </row>
    <row r="3335" spans="1:3" x14ac:dyDescent="0.35">
      <c r="A3335" s="6" t="str">
        <v>B233</v>
      </c>
      <c r="B3335">
        <f>COUNTIF('Truncated Transaction Data'!A3335:A22819,A3335)</f>
        <v>2</v>
      </c>
      <c r="C3335" s="7">
        <f>SUMIF('Truncated Transaction Data'!A3335:A22819,A3335,'Truncated Transaction Data'!C3335:C22819)</f>
        <v>90</v>
      </c>
    </row>
    <row r="3336" spans="1:3" x14ac:dyDescent="0.35">
      <c r="A3336" s="6" t="str">
        <v>246S</v>
      </c>
      <c r="B3336">
        <f>COUNTIF('Truncated Transaction Data'!A3336:A22820,A3336)</f>
        <v>1</v>
      </c>
      <c r="C3336" s="7">
        <f>SUMIF('Truncated Transaction Data'!A3336:A22820,A3336,'Truncated Transaction Data'!C3336:C22820)</f>
        <v>1</v>
      </c>
    </row>
    <row r="3337" spans="1:3" x14ac:dyDescent="0.35">
      <c r="A3337" s="6" t="str">
        <v>PR15800S</v>
      </c>
      <c r="B3337">
        <f>COUNTIF('Truncated Transaction Data'!A3337:A22821,A3337)</f>
        <v>5</v>
      </c>
      <c r="C3337" s="7">
        <f>SUMIF('Truncated Transaction Data'!A3337:A22821,A3337,'Truncated Transaction Data'!C3337:C22821)</f>
        <v>84</v>
      </c>
    </row>
    <row r="3338" spans="1:3" x14ac:dyDescent="0.35">
      <c r="A3338" s="6" t="str">
        <v>ICE100940</v>
      </c>
      <c r="B3338">
        <f>COUNTIF('Truncated Transaction Data'!A3338:A22822,A3338)</f>
        <v>5</v>
      </c>
      <c r="C3338" s="7">
        <f>SUMIF('Truncated Transaction Data'!A3338:A22822,A3338,'Truncated Transaction Data'!C3338:C22822)</f>
        <v>18</v>
      </c>
    </row>
    <row r="3339" spans="1:3" x14ac:dyDescent="0.35">
      <c r="A3339" s="6" t="str">
        <v>1K772</v>
      </c>
      <c r="B3339">
        <f>COUNTIF('Truncated Transaction Data'!A3339:A22823,A3339)</f>
        <v>3</v>
      </c>
      <c r="C3339" s="7">
        <f>SUMIF('Truncated Transaction Data'!A3339:A22823,A3339,'Truncated Transaction Data'!C3339:C22823)</f>
        <v>15</v>
      </c>
    </row>
    <row r="3340" spans="1:3" x14ac:dyDescent="0.35">
      <c r="A3340" s="6" t="str">
        <v>E1155P</v>
      </c>
      <c r="B3340">
        <f>COUNTIF('Truncated Transaction Data'!A3340:A22824,A3340)</f>
        <v>2</v>
      </c>
      <c r="C3340" s="7">
        <f>SUMIF('Truncated Transaction Data'!A3340:A22824,A3340,'Truncated Transaction Data'!C3340:C22824)</f>
        <v>3</v>
      </c>
    </row>
    <row r="3341" spans="1:3" x14ac:dyDescent="0.35">
      <c r="A3341" s="6" t="str">
        <v>RV3657</v>
      </c>
      <c r="B3341">
        <f>COUNTIF('Truncated Transaction Data'!A3341:A22825,A3341)</f>
        <v>2</v>
      </c>
      <c r="C3341" s="7">
        <f>SUMIF('Truncated Transaction Data'!A3341:A22825,A3341,'Truncated Transaction Data'!C3341:C22825)</f>
        <v>600</v>
      </c>
    </row>
    <row r="3342" spans="1:3" x14ac:dyDescent="0.35">
      <c r="A3342" s="6" t="str">
        <v>TC3036</v>
      </c>
      <c r="B3342">
        <f>COUNTIF('Truncated Transaction Data'!A3342:A22826,A3342)</f>
        <v>1</v>
      </c>
      <c r="C3342" s="7">
        <f>SUMIF('Truncated Transaction Data'!A3342:A22826,A3342,'Truncated Transaction Data'!C3342:C22826)</f>
        <v>3</v>
      </c>
    </row>
    <row r="3343" spans="1:3" x14ac:dyDescent="0.35">
      <c r="A3343" s="6" t="str">
        <v>30675S</v>
      </c>
      <c r="B3343">
        <f>COUNTIF('Truncated Transaction Data'!A3343:A22827,A3343)</f>
        <v>4</v>
      </c>
      <c r="C3343" s="7">
        <f>SUMIF('Truncated Transaction Data'!A3343:A22827,A3343,'Truncated Transaction Data'!C3343:C22827)</f>
        <v>20</v>
      </c>
    </row>
    <row r="3344" spans="1:3" x14ac:dyDescent="0.35">
      <c r="A3344" s="6" t="str">
        <v>RK907</v>
      </c>
      <c r="B3344">
        <f>COUNTIF('Truncated Transaction Data'!A3344:A22828,A3344)</f>
        <v>4</v>
      </c>
      <c r="C3344" s="7">
        <f>SUMIF('Truncated Transaction Data'!A3344:A22828,A3344,'Truncated Transaction Data'!C3344:C22828)</f>
        <v>14</v>
      </c>
    </row>
    <row r="3345" spans="1:3" x14ac:dyDescent="0.35">
      <c r="A3345" s="6" t="str">
        <v>57318GS</v>
      </c>
      <c r="B3345">
        <f>COUNTIF('Truncated Transaction Data'!A3345:A22829,A3345)</f>
        <v>1</v>
      </c>
      <c r="C3345" s="7">
        <f>SUMIF('Truncated Transaction Data'!A3345:A22829,A3345,'Truncated Transaction Data'!C3345:C22829)</f>
        <v>8</v>
      </c>
    </row>
    <row r="3346" spans="1:3" x14ac:dyDescent="0.35">
      <c r="A3346" s="6" t="str">
        <v>53001S</v>
      </c>
      <c r="B3346">
        <f>COUNTIF('Truncated Transaction Data'!A3346:A22830,A3346)</f>
        <v>2</v>
      </c>
      <c r="C3346" s="7">
        <f>SUMIF('Truncated Transaction Data'!A3346:A22830,A3346,'Truncated Transaction Data'!C3346:C22830)</f>
        <v>16</v>
      </c>
    </row>
    <row r="3347" spans="1:3" x14ac:dyDescent="0.35">
      <c r="A3347" s="6" t="str">
        <v>E1875B+3</v>
      </c>
      <c r="B3347">
        <f>COUNTIF('Truncated Transaction Data'!A3347:A22831,A3347)</f>
        <v>1</v>
      </c>
      <c r="C3347" s="7">
        <f>SUMIF('Truncated Transaction Data'!A3347:A22831,A3347,'Truncated Transaction Data'!C3347:C22831)</f>
        <v>6</v>
      </c>
    </row>
    <row r="3348" spans="1:3" x14ac:dyDescent="0.35">
      <c r="A3348" s="6" t="str">
        <v>10767SEA2</v>
      </c>
      <c r="B3348">
        <f>COUNTIF('Truncated Transaction Data'!A3348:A22832,A3348)</f>
        <v>2</v>
      </c>
      <c r="C3348" s="7">
        <f>SUMIF('Truncated Transaction Data'!A3348:A22832,A3348,'Truncated Transaction Data'!C3348:C22832)</f>
        <v>8</v>
      </c>
    </row>
    <row r="3349" spans="1:3" x14ac:dyDescent="0.35">
      <c r="A3349" s="6" t="str">
        <v>RM1758100</v>
      </c>
      <c r="B3349">
        <f>COUNTIF('Truncated Transaction Data'!A3349:A22833,A3349)</f>
        <v>3</v>
      </c>
      <c r="C3349" s="7">
        <f>SUMIF('Truncated Transaction Data'!A3349:A22833,A3349,'Truncated Transaction Data'!C3349:C22833)</f>
        <v>700</v>
      </c>
    </row>
    <row r="3350" spans="1:3" x14ac:dyDescent="0.35">
      <c r="A3350" s="6" t="str">
        <v>PR13900S</v>
      </c>
      <c r="B3350">
        <f>COUNTIF('Truncated Transaction Data'!A3350:A22834,A3350)</f>
        <v>1</v>
      </c>
      <c r="C3350" s="7">
        <f>SUMIF('Truncated Transaction Data'!A3350:A22834,A3350,'Truncated Transaction Data'!C3350:C22834)</f>
        <v>8</v>
      </c>
    </row>
    <row r="3351" spans="1:3" x14ac:dyDescent="0.35">
      <c r="A3351" s="6" t="str">
        <v>ICE700014</v>
      </c>
      <c r="B3351">
        <f>COUNTIF('Truncated Transaction Data'!A3351:A22835,A3351)</f>
        <v>1</v>
      </c>
      <c r="C3351" s="7">
        <f>SUMIF('Truncated Transaction Data'!A3351:A22835,A3351,'Truncated Transaction Data'!C3351:C22835)</f>
        <v>4</v>
      </c>
    </row>
    <row r="3352" spans="1:3" x14ac:dyDescent="0.35">
      <c r="A3352" s="6" t="str">
        <v>PLC11210</v>
      </c>
      <c r="B3352">
        <f>COUNTIF('Truncated Transaction Data'!A3352:A22836,A3352)</f>
        <v>3</v>
      </c>
      <c r="C3352" s="7">
        <f>SUMIF('Truncated Transaction Data'!A3352:A22836,A3352,'Truncated Transaction Data'!C3352:C22836)</f>
        <v>30</v>
      </c>
    </row>
    <row r="3353" spans="1:3" x14ac:dyDescent="0.35">
      <c r="A3353" s="6" t="str">
        <v>E3413B</v>
      </c>
      <c r="B3353">
        <f>COUNTIF('Truncated Transaction Data'!A3353:A22837,A3353)</f>
        <v>2</v>
      </c>
      <c r="C3353" s="7">
        <f>SUMIF('Truncated Transaction Data'!A3353:A22837,A3353,'Truncated Transaction Data'!C3353:C22837)</f>
        <v>8</v>
      </c>
    </row>
    <row r="3354" spans="1:3" x14ac:dyDescent="0.35">
      <c r="A3354" s="6" t="str">
        <v>I3414B</v>
      </c>
      <c r="B3354">
        <f>COUNTIF('Truncated Transaction Data'!A3354:A22838,A3354)</f>
        <v>1</v>
      </c>
      <c r="C3354" s="7">
        <f>SUMIF('Truncated Transaction Data'!A3354:A22838,A3354,'Truncated Transaction Data'!C3354:C22838)</f>
        <v>4</v>
      </c>
    </row>
    <row r="3355" spans="1:3" x14ac:dyDescent="0.35">
      <c r="A3355" s="6" t="str">
        <v>54418S</v>
      </c>
      <c r="B3355">
        <f>COUNTIF('Truncated Transaction Data'!A3355:A22839,A3355)</f>
        <v>1</v>
      </c>
      <c r="C3355" s="7">
        <f>SUMIF('Truncated Transaction Data'!A3355:A22839,A3355,'Truncated Transaction Data'!C3355:C22839)</f>
        <v>4</v>
      </c>
    </row>
    <row r="3356" spans="1:3" x14ac:dyDescent="0.35">
      <c r="A3356" s="6" t="str">
        <v>EHC102750</v>
      </c>
      <c r="B3356">
        <f>COUNTIF('Truncated Transaction Data'!A3356:A22840,A3356)</f>
        <v>1</v>
      </c>
      <c r="C3356" s="7">
        <f>SUMIF('Truncated Transaction Data'!A3356:A22840,A3356,'Truncated Transaction Data'!C3356:C22840)</f>
        <v>50</v>
      </c>
    </row>
    <row r="3357" spans="1:3" x14ac:dyDescent="0.35">
      <c r="A3357" s="6" t="str">
        <v>PR13960S</v>
      </c>
      <c r="B3357">
        <f>COUNTIF('Truncated Transaction Data'!A3357:A22841,A3357)</f>
        <v>4</v>
      </c>
      <c r="C3357" s="7">
        <f>SUMIF('Truncated Transaction Data'!A3357:A22841,A3357,'Truncated Transaction Data'!C3357:C22841)</f>
        <v>120</v>
      </c>
    </row>
    <row r="3358" spans="1:3" x14ac:dyDescent="0.35">
      <c r="A3358" s="6" t="str">
        <v>PR280AS</v>
      </c>
      <c r="B3358">
        <f>COUNTIF('Truncated Transaction Data'!A3358:A22842,A3358)</f>
        <v>2</v>
      </c>
      <c r="C3358" s="7">
        <f>SUMIF('Truncated Transaction Data'!A3358:A22842,A3358,'Truncated Transaction Data'!C3358:C22842)</f>
        <v>32</v>
      </c>
    </row>
    <row r="3359" spans="1:3" x14ac:dyDescent="0.35">
      <c r="A3359" s="6" t="str">
        <v>10766EA2</v>
      </c>
      <c r="B3359">
        <f>COUNTIF('Truncated Transaction Data'!A3359:A22843,A3359)</f>
        <v>1</v>
      </c>
      <c r="C3359" s="7">
        <f>SUMIF('Truncated Transaction Data'!A3359:A22843,A3359,'Truncated Transaction Data'!C3359:C22843)</f>
        <v>2</v>
      </c>
    </row>
    <row r="3360" spans="1:3" x14ac:dyDescent="0.35">
      <c r="A3360" s="6" t="str">
        <v>RM171725</v>
      </c>
      <c r="B3360">
        <f>COUNTIF('Truncated Transaction Data'!A3360:A22844,A3360)</f>
        <v>1</v>
      </c>
      <c r="C3360" s="7">
        <f>SUMIF('Truncated Transaction Data'!A3360:A22844,A3360,'Truncated Transaction Data'!C3360:C22844)</f>
        <v>25</v>
      </c>
    </row>
    <row r="3361" spans="1:3" x14ac:dyDescent="0.35">
      <c r="A3361" s="6" t="str">
        <v>RV1302XS</v>
      </c>
      <c r="B3361">
        <f>COUNTIF('Truncated Transaction Data'!A3361:A22845,A3361)</f>
        <v>3</v>
      </c>
      <c r="C3361" s="7">
        <f>SUMIF('Truncated Transaction Data'!A3361:A22845,A3361,'Truncated Transaction Data'!C3361:C22845)</f>
        <v>24</v>
      </c>
    </row>
    <row r="3362" spans="1:3" x14ac:dyDescent="0.35">
      <c r="A3362" s="6" t="str">
        <v>RV1943X</v>
      </c>
      <c r="B3362">
        <f>COUNTIF('Truncated Transaction Data'!A3362:A22846,A3362)</f>
        <v>9</v>
      </c>
      <c r="C3362" s="7">
        <f>SUMIF('Truncated Transaction Data'!A3362:A22846,A3362,'Truncated Transaction Data'!C3362:C22846)</f>
        <v>900</v>
      </c>
    </row>
    <row r="3363" spans="1:3" x14ac:dyDescent="0.35">
      <c r="A3363" s="6" t="str">
        <v>I3200+3</v>
      </c>
      <c r="B3363">
        <f>COUNTIF('Truncated Transaction Data'!A3363:A22847,A3363)</f>
        <v>1</v>
      </c>
      <c r="C3363" s="7">
        <f>SUMIF('Truncated Transaction Data'!A3363:A22847,A3363,'Truncated Transaction Data'!C3363:C22847)</f>
        <v>12</v>
      </c>
    </row>
    <row r="3364" spans="1:3" x14ac:dyDescent="0.35">
      <c r="A3364" s="6" t="str">
        <v>E1919B</v>
      </c>
      <c r="B3364">
        <f>COUNTIF('Truncated Transaction Data'!A3364:A22848,A3364)</f>
        <v>3</v>
      </c>
      <c r="C3364" s="7">
        <f>SUMIF('Truncated Transaction Data'!A3364:A22848,A3364,'Truncated Transaction Data'!C3364:C22848)</f>
        <v>12</v>
      </c>
    </row>
    <row r="3365" spans="1:3" x14ac:dyDescent="0.35">
      <c r="A3365" s="6" t="str">
        <v>FPS125</v>
      </c>
      <c r="B3365">
        <f>COUNTIF('Truncated Transaction Data'!A3365:A22849,A3365)</f>
        <v>1</v>
      </c>
      <c r="C3365" s="7">
        <f>SUMIF('Truncated Transaction Data'!A3365:A22849,A3365,'Truncated Transaction Data'!C3365:C22849)</f>
        <v>31</v>
      </c>
    </row>
    <row r="3366" spans="1:3" x14ac:dyDescent="0.35">
      <c r="A3366" s="6" t="str">
        <v>4K8211</v>
      </c>
      <c r="B3366">
        <f>COUNTIF('Truncated Transaction Data'!A3366:A22850,A3366)</f>
        <v>6</v>
      </c>
      <c r="C3366" s="7">
        <f>SUMIF('Truncated Transaction Data'!A3366:A22850,A3366,'Truncated Transaction Data'!C3366:C22850)</f>
        <v>60</v>
      </c>
    </row>
    <row r="3367" spans="1:3" x14ac:dyDescent="0.35">
      <c r="A3367" s="6" t="str">
        <v>HL7015WT</v>
      </c>
      <c r="B3367">
        <f>COUNTIF('Truncated Transaction Data'!A3367:A22851,A3367)</f>
        <v>1</v>
      </c>
      <c r="C3367" s="7">
        <f>SUMIF('Truncated Transaction Data'!A3367:A22851,A3367,'Truncated Transaction Data'!C3367:C22851)</f>
        <v>4</v>
      </c>
    </row>
    <row r="3368" spans="1:3" x14ac:dyDescent="0.35">
      <c r="A3368" s="6" t="str">
        <v>E1849</v>
      </c>
      <c r="B3368">
        <f>COUNTIF('Truncated Transaction Data'!A3368:A22852,A3368)</f>
        <v>1</v>
      </c>
      <c r="C3368" s="7">
        <f>SUMIF('Truncated Transaction Data'!A3368:A22852,A3368,'Truncated Transaction Data'!C3368:C22852)</f>
        <v>8</v>
      </c>
    </row>
    <row r="3369" spans="1:3" x14ac:dyDescent="0.35">
      <c r="A3369" s="6" t="str">
        <v>4K7097</v>
      </c>
      <c r="B3369">
        <f>COUNTIF('Truncated Transaction Data'!A3369:A22853,A3369)</f>
        <v>3</v>
      </c>
      <c r="C3369" s="7">
        <f>SUMIF('Truncated Transaction Data'!A3369:A22853,A3369,'Truncated Transaction Data'!C3369:C22853)</f>
        <v>36</v>
      </c>
    </row>
    <row r="3370" spans="1:3" x14ac:dyDescent="0.35">
      <c r="A3370" s="6" t="str">
        <v>PLC224B100</v>
      </c>
      <c r="B3370">
        <f>COUNTIF('Truncated Transaction Data'!A3370:A22854,A3370)</f>
        <v>2</v>
      </c>
      <c r="C3370" s="7">
        <f>SUMIF('Truncated Transaction Data'!A3370:A22854,A3370,'Truncated Transaction Data'!C3370:C22854)</f>
        <v>600</v>
      </c>
    </row>
    <row r="3371" spans="1:3" x14ac:dyDescent="0.35">
      <c r="A3371" s="6" t="str">
        <v>PLC113B10</v>
      </c>
      <c r="B3371">
        <f>COUNTIF('Truncated Transaction Data'!A3371:A22855,A3371)</f>
        <v>2</v>
      </c>
      <c r="C3371" s="7">
        <f>SUMIF('Truncated Transaction Data'!A3371:A22855,A3371,'Truncated Transaction Data'!C3371:C22855)</f>
        <v>20</v>
      </c>
    </row>
    <row r="3372" spans="1:3" x14ac:dyDescent="0.35">
      <c r="A3372" s="6" t="str">
        <v>31670S</v>
      </c>
      <c r="B3372">
        <f>COUNTIF('Truncated Transaction Data'!A3372:A22856,A3372)</f>
        <v>1</v>
      </c>
      <c r="C3372" s="7">
        <f>SUMIF('Truncated Transaction Data'!A3372:A22856,A3372,'Truncated Transaction Data'!C3372:C22856)</f>
        <v>12</v>
      </c>
    </row>
    <row r="3373" spans="1:3" x14ac:dyDescent="0.35">
      <c r="A3373" s="6" t="str">
        <v>E1027P</v>
      </c>
      <c r="B3373">
        <f>COUNTIF('Truncated Transaction Data'!A3373:A22857,A3373)</f>
        <v>2</v>
      </c>
      <c r="C3373" s="7">
        <f>SUMIF('Truncated Transaction Data'!A3373:A22857,A3373,'Truncated Transaction Data'!C3373:C22857)</f>
        <v>2</v>
      </c>
    </row>
    <row r="3374" spans="1:3" x14ac:dyDescent="0.35">
      <c r="A3374" s="6" t="str">
        <v>RV864XS</v>
      </c>
      <c r="B3374">
        <f>COUNTIF('Truncated Transaction Data'!A3374:A22858,A3374)</f>
        <v>5</v>
      </c>
      <c r="C3374" s="7">
        <f>SUMIF('Truncated Transaction Data'!A3374:A22858,A3374,'Truncated Transaction Data'!C3374:C22858)</f>
        <v>64</v>
      </c>
    </row>
    <row r="3375" spans="1:3" x14ac:dyDescent="0.35">
      <c r="A3375" s="6" t="str">
        <v>E917P</v>
      </c>
      <c r="B3375">
        <f>COUNTIF('Truncated Transaction Data'!A3375:A22859,A3375)</f>
        <v>1</v>
      </c>
      <c r="C3375" s="7">
        <f>SUMIF('Truncated Transaction Data'!A3375:A22859,A3375,'Truncated Transaction Data'!C3375:C22859)</f>
        <v>1</v>
      </c>
    </row>
    <row r="3376" spans="1:3" x14ac:dyDescent="0.35">
      <c r="A3376" s="6" t="str">
        <v>PLC29B100</v>
      </c>
      <c r="B3376">
        <f>COUNTIF('Truncated Transaction Data'!A3376:A22860,A3376)</f>
        <v>1</v>
      </c>
      <c r="C3376" s="7">
        <f>SUMIF('Truncated Transaction Data'!A3376:A22860,A3376,'Truncated Transaction Data'!C3376:C22860)</f>
        <v>100</v>
      </c>
    </row>
    <row r="3377" spans="1:3" x14ac:dyDescent="0.35">
      <c r="A3377" s="6" t="str">
        <v>PL10225</v>
      </c>
      <c r="B3377">
        <f>COUNTIF('Truncated Transaction Data'!A3377:A22861,A3377)</f>
        <v>3</v>
      </c>
      <c r="C3377" s="7">
        <f>SUMIF('Truncated Transaction Data'!A3377:A22861,A3377,'Truncated Transaction Data'!C3377:C22861)</f>
        <v>75</v>
      </c>
    </row>
    <row r="3378" spans="1:3" x14ac:dyDescent="0.35">
      <c r="A3378" s="6" t="str">
        <v>EP844R</v>
      </c>
      <c r="B3378">
        <f>COUNTIF('Truncated Transaction Data'!A3378:A22862,A3378)</f>
        <v>1</v>
      </c>
      <c r="C3378" s="7">
        <f>SUMIF('Truncated Transaction Data'!A3378:A22862,A3378,'Truncated Transaction Data'!C3378:C22862)</f>
        <v>1</v>
      </c>
    </row>
    <row r="3379" spans="1:3" x14ac:dyDescent="0.35">
      <c r="A3379" s="6" t="str">
        <v>RM177616</v>
      </c>
      <c r="B3379">
        <f>COUNTIF('Truncated Transaction Data'!A3379:A22863,A3379)</f>
        <v>1</v>
      </c>
      <c r="C3379" s="7">
        <f>SUMIF('Truncated Transaction Data'!A3379:A22863,A3379,'Truncated Transaction Data'!C3379:C22863)</f>
        <v>32</v>
      </c>
    </row>
    <row r="3380" spans="1:3" x14ac:dyDescent="0.35">
      <c r="A3380" s="6" t="str">
        <v>RM174016</v>
      </c>
      <c r="B3380">
        <f>COUNTIF('Truncated Transaction Data'!A3380:A22864,A3380)</f>
        <v>1</v>
      </c>
      <c r="C3380" s="7">
        <f>SUMIF('Truncated Transaction Data'!A3380:A22864,A3380,'Truncated Transaction Data'!C3380:C22864)</f>
        <v>16</v>
      </c>
    </row>
    <row r="3381" spans="1:3" x14ac:dyDescent="0.35">
      <c r="A3381" s="6" t="str">
        <v>R9111M</v>
      </c>
      <c r="B3381">
        <f>COUNTIF('Truncated Transaction Data'!A3381:A22865,A3381)</f>
        <v>8</v>
      </c>
      <c r="C3381" s="7">
        <f>SUMIF('Truncated Transaction Data'!A3381:A22865,A3381,'Truncated Transaction Data'!C3381:C22865)</f>
        <v>1150</v>
      </c>
    </row>
    <row r="3382" spans="1:3" x14ac:dyDescent="0.35">
      <c r="A3382" s="6" t="str">
        <v>IS60</v>
      </c>
      <c r="B3382">
        <f>COUNTIF('Truncated Transaction Data'!A3382:A22866,A3382)</f>
        <v>5</v>
      </c>
      <c r="C3382" s="7">
        <f>SUMIF('Truncated Transaction Data'!A3382:A22866,A3382,'Truncated Transaction Data'!C3382:C22866)</f>
        <v>5</v>
      </c>
    </row>
    <row r="3383" spans="1:3" x14ac:dyDescent="0.35">
      <c r="A3383" s="6" t="str">
        <v>E1637B</v>
      </c>
      <c r="B3383">
        <f>COUNTIF('Truncated Transaction Data'!A3383:A22867,A3383)</f>
        <v>1</v>
      </c>
      <c r="C3383" s="7">
        <f>SUMIF('Truncated Transaction Data'!A3383:A22867,A3383,'Truncated Transaction Data'!C3383:C22867)</f>
        <v>2</v>
      </c>
    </row>
    <row r="3384" spans="1:3" x14ac:dyDescent="0.35">
      <c r="A3384" s="6" t="str">
        <v>I1800B</v>
      </c>
      <c r="B3384">
        <f>COUNTIF('Truncated Transaction Data'!A3384:A22868,A3384)</f>
        <v>2</v>
      </c>
      <c r="C3384" s="7">
        <f>SUMIF('Truncated Transaction Data'!A3384:A22868,A3384,'Truncated Transaction Data'!C3384:C22868)</f>
        <v>16</v>
      </c>
    </row>
    <row r="3385" spans="1:3" x14ac:dyDescent="0.35">
      <c r="A3385" s="6" t="str">
        <v>I1876B+15</v>
      </c>
      <c r="B3385">
        <f>COUNTIF('Truncated Transaction Data'!A3385:A22869,A3385)</f>
        <v>1</v>
      </c>
      <c r="C3385" s="7">
        <f>SUMIF('Truncated Transaction Data'!A3385:A22869,A3385,'Truncated Transaction Data'!C3385:C22869)</f>
        <v>6</v>
      </c>
    </row>
    <row r="3386" spans="1:3" x14ac:dyDescent="0.35">
      <c r="A3386" s="6">
        <v>1311466</v>
      </c>
      <c r="B3386">
        <f>COUNTIF('Truncated Transaction Data'!A3386:A22870,A3386)</f>
        <v>2</v>
      </c>
      <c r="C3386" s="7">
        <f>SUMIF('Truncated Transaction Data'!A3386:A22870,A3386,'Truncated Transaction Data'!C3386:C22870)</f>
        <v>4</v>
      </c>
    </row>
    <row r="3387" spans="1:3" x14ac:dyDescent="0.35">
      <c r="A3387" s="6" t="str">
        <v>R737M</v>
      </c>
      <c r="B3387">
        <f>COUNTIF('Truncated Transaction Data'!A3387:A22871,A3387)</f>
        <v>1</v>
      </c>
      <c r="C3387" s="7">
        <f>SUMIF('Truncated Transaction Data'!A3387:A22871,A3387,'Truncated Transaction Data'!C3387:C22871)</f>
        <v>100</v>
      </c>
    </row>
    <row r="3388" spans="1:3" x14ac:dyDescent="0.35">
      <c r="A3388" s="6" t="str">
        <v>RM1720100</v>
      </c>
      <c r="B3388">
        <f>COUNTIF('Truncated Transaction Data'!A3388:A22872,A3388)</f>
        <v>2</v>
      </c>
      <c r="C3388" s="7">
        <f>SUMIF('Truncated Transaction Data'!A3388:A22872,A3388,'Truncated Transaction Data'!C3388:C22872)</f>
        <v>300</v>
      </c>
    </row>
    <row r="3389" spans="1:3" x14ac:dyDescent="0.35">
      <c r="A3389" s="6" t="str">
        <v>RV9947XS</v>
      </c>
      <c r="B3389">
        <f>COUNTIF('Truncated Transaction Data'!A3389:A22873,A3389)</f>
        <v>2</v>
      </c>
      <c r="C3389" s="7">
        <f>SUMIF('Truncated Transaction Data'!A3389:A22873,A3389,'Truncated Transaction Data'!C3389:C22873)</f>
        <v>28</v>
      </c>
    </row>
    <row r="3390" spans="1:3" x14ac:dyDescent="0.35">
      <c r="A3390" s="6" t="str">
        <v>RV9940XS</v>
      </c>
      <c r="B3390">
        <f>COUNTIF('Truncated Transaction Data'!A3390:A22874,A3390)</f>
        <v>3</v>
      </c>
      <c r="C3390" s="7">
        <f>SUMIF('Truncated Transaction Data'!A3390:A22874,A3390,'Truncated Transaction Data'!C3390:C22874)</f>
        <v>44</v>
      </c>
    </row>
    <row r="3391" spans="1:3" x14ac:dyDescent="0.35">
      <c r="A3391" s="6" t="str">
        <v>EP100B</v>
      </c>
      <c r="B3391">
        <f>COUNTIF('Truncated Transaction Data'!A3391:A22875,A3391)</f>
        <v>2</v>
      </c>
      <c r="C3391" s="7">
        <f>SUMIF('Truncated Transaction Data'!A3391:A22875,A3391,'Truncated Transaction Data'!C3391:C22875)</f>
        <v>4</v>
      </c>
    </row>
    <row r="3392" spans="1:3" x14ac:dyDescent="0.35">
      <c r="A3392" s="6" t="str">
        <v>EOS2112100</v>
      </c>
      <c r="B3392">
        <f>COUNTIF('Truncated Transaction Data'!A3392:A22876,A3392)</f>
        <v>1</v>
      </c>
      <c r="C3392" s="7">
        <f>SUMIF('Truncated Transaction Data'!A3392:A22876,A3392,'Truncated Transaction Data'!C3392:C22876)</f>
        <v>100</v>
      </c>
    </row>
    <row r="3393" spans="1:3" x14ac:dyDescent="0.35">
      <c r="A3393" s="6" t="str">
        <v>EOS9080100</v>
      </c>
      <c r="B3393">
        <f>COUNTIF('Truncated Transaction Data'!A3393:A22877,A3393)</f>
        <v>1</v>
      </c>
      <c r="C3393" s="7">
        <f>SUMIF('Truncated Transaction Data'!A3393:A22877,A3393,'Truncated Transaction Data'!C3393:C22877)</f>
        <v>100</v>
      </c>
    </row>
    <row r="3394" spans="1:3" x14ac:dyDescent="0.35">
      <c r="A3394" s="6" t="str">
        <v>RV2476</v>
      </c>
      <c r="B3394">
        <f>COUNTIF('Truncated Transaction Data'!A3394:A22878,A3394)</f>
        <v>2</v>
      </c>
      <c r="C3394" s="7">
        <f>SUMIF('Truncated Transaction Data'!A3394:A22878,A3394,'Truncated Transaction Data'!C3394:C22878)</f>
        <v>100</v>
      </c>
    </row>
    <row r="3395" spans="1:3" x14ac:dyDescent="0.35">
      <c r="A3395" s="6" t="str">
        <v>RV1016</v>
      </c>
      <c r="B3395">
        <f>COUNTIF('Truncated Transaction Data'!A3395:A22879,A3395)</f>
        <v>1</v>
      </c>
      <c r="C3395" s="7">
        <f>SUMIF('Truncated Transaction Data'!A3395:A22879,A3395,'Truncated Transaction Data'!C3395:C22879)</f>
        <v>50</v>
      </c>
    </row>
    <row r="3396" spans="1:3" x14ac:dyDescent="0.35">
      <c r="A3396" s="6" t="str">
        <v>VSC203</v>
      </c>
      <c r="B3396">
        <f>COUNTIF('Truncated Transaction Data'!A3396:A22880,A3396)</f>
        <v>1</v>
      </c>
      <c r="C3396" s="7">
        <f>SUMIF('Truncated Transaction Data'!A3396:A22880,A3396,'Truncated Transaction Data'!C3396:C22880)</f>
        <v>100</v>
      </c>
    </row>
    <row r="3397" spans="1:3" x14ac:dyDescent="0.35">
      <c r="A3397" s="6" t="str">
        <v>ES3631</v>
      </c>
      <c r="B3397">
        <f>COUNTIF('Truncated Transaction Data'!A3397:A22881,A3397)</f>
        <v>1</v>
      </c>
      <c r="C3397" s="7">
        <f>SUMIF('Truncated Transaction Data'!A3397:A22881,A3397,'Truncated Transaction Data'!C3397:C22881)</f>
        <v>12</v>
      </c>
    </row>
    <row r="3398" spans="1:3" x14ac:dyDescent="0.35">
      <c r="A3398" s="6" t="str">
        <v>ES800473</v>
      </c>
      <c r="B3398">
        <f>COUNTIF('Truncated Transaction Data'!A3398:A22882,A3398)</f>
        <v>1</v>
      </c>
      <c r="C3398" s="7">
        <f>SUMIF('Truncated Transaction Data'!A3398:A22882,A3398,'Truncated Transaction Data'!C3398:C22882)</f>
        <v>2</v>
      </c>
    </row>
    <row r="3399" spans="1:3" x14ac:dyDescent="0.35">
      <c r="A3399" s="6" t="str">
        <v>6K6665</v>
      </c>
      <c r="B3399">
        <f>COUNTIF('Truncated Transaction Data'!A3399:A22883,A3399)</f>
        <v>1</v>
      </c>
      <c r="C3399" s="7">
        <f>SUMIF('Truncated Transaction Data'!A3399:A22883,A3399,'Truncated Transaction Data'!C3399:C22883)</f>
        <v>6</v>
      </c>
    </row>
    <row r="3400" spans="1:3" x14ac:dyDescent="0.35">
      <c r="A3400" s="6" t="str">
        <v>EV800898</v>
      </c>
      <c r="B3400">
        <f>COUNTIF('Truncated Transaction Data'!A3400:A22884,A3400)</f>
        <v>1</v>
      </c>
      <c r="C3400" s="7">
        <f>SUMIF('Truncated Transaction Data'!A3400:A22884,A3400,'Truncated Transaction Data'!C3400:C22884)</f>
        <v>16</v>
      </c>
    </row>
    <row r="3401" spans="1:3" x14ac:dyDescent="0.35">
      <c r="A3401" s="6" t="str">
        <v>ES409LT</v>
      </c>
      <c r="B3401">
        <f>COUNTIF('Truncated Transaction Data'!A3401:A22885,A3401)</f>
        <v>1</v>
      </c>
      <c r="C3401" s="7">
        <f>SUMIF('Truncated Transaction Data'!A3401:A22885,A3401,'Truncated Transaction Data'!C3401:C22885)</f>
        <v>4</v>
      </c>
    </row>
    <row r="3402" spans="1:3" x14ac:dyDescent="0.35">
      <c r="A3402" s="6" t="str">
        <v>ES3302RL</v>
      </c>
      <c r="B3402">
        <f>COUNTIF('Truncated Transaction Data'!A3402:A22886,A3402)</f>
        <v>1</v>
      </c>
      <c r="C3402" s="7">
        <f>SUMIF('Truncated Transaction Data'!A3402:A22886,A3402,'Truncated Transaction Data'!C3402:C22886)</f>
        <v>12</v>
      </c>
    </row>
    <row r="3403" spans="1:3" x14ac:dyDescent="0.35">
      <c r="A3403" s="6" t="str">
        <v>6K80824</v>
      </c>
      <c r="B3403">
        <f>COUNTIF('Truncated Transaction Data'!A3403:A22887,A3403)</f>
        <v>1</v>
      </c>
      <c r="C3403" s="7">
        <f>SUMIF('Truncated Transaction Data'!A3403:A22887,A3403,'Truncated Transaction Data'!C3403:C22887)</f>
        <v>4</v>
      </c>
    </row>
    <row r="3404" spans="1:3" x14ac:dyDescent="0.35">
      <c r="A3404" s="6" t="str">
        <v>ES3370T</v>
      </c>
      <c r="B3404">
        <f>COUNTIF('Truncated Transaction Data'!A3404:A22888,A3404)</f>
        <v>3</v>
      </c>
      <c r="C3404" s="7">
        <f>SUMIF('Truncated Transaction Data'!A3404:A22888,A3404,'Truncated Transaction Data'!C3404:C22888)</f>
        <v>4</v>
      </c>
    </row>
    <row r="3405" spans="1:3" x14ac:dyDescent="0.35">
      <c r="A3405" s="6" t="str">
        <v>ES3461</v>
      </c>
      <c r="B3405">
        <f>COUNTIF('Truncated Transaction Data'!A3405:A22889,A3405)</f>
        <v>1</v>
      </c>
      <c r="C3405" s="7">
        <f>SUMIF('Truncated Transaction Data'!A3405:A22889,A3405,'Truncated Transaction Data'!C3405:C22889)</f>
        <v>6</v>
      </c>
    </row>
    <row r="3406" spans="1:3" x14ac:dyDescent="0.35">
      <c r="A3406" s="6" t="str">
        <v>3K6654</v>
      </c>
      <c r="B3406">
        <f>COUNTIF('Truncated Transaction Data'!A3406:A22890,A3406)</f>
        <v>2</v>
      </c>
      <c r="C3406" s="7">
        <f>SUMIF('Truncated Transaction Data'!A3406:A22890,A3406,'Truncated Transaction Data'!C3406:C22890)</f>
        <v>6</v>
      </c>
    </row>
    <row r="3407" spans="1:3" x14ac:dyDescent="0.35">
      <c r="A3407" s="6" t="str">
        <v>6K7275</v>
      </c>
      <c r="B3407">
        <f>COUNTIF('Truncated Transaction Data'!A3407:A22891,A3407)</f>
        <v>2</v>
      </c>
      <c r="C3407" s="7">
        <f>SUMIF('Truncated Transaction Data'!A3407:A22891,A3407,'Truncated Transaction Data'!C3407:C22891)</f>
        <v>83</v>
      </c>
    </row>
    <row r="3408" spans="1:3" x14ac:dyDescent="0.35">
      <c r="A3408" s="6" t="str">
        <v>4K6176</v>
      </c>
      <c r="B3408">
        <f>COUNTIF('Truncated Transaction Data'!A3408:A22892,A3408)</f>
        <v>1</v>
      </c>
      <c r="C3408" s="7">
        <f>SUMIF('Truncated Transaction Data'!A3408:A22892,A3408,'Truncated Transaction Data'!C3408:C22892)</f>
        <v>1</v>
      </c>
    </row>
    <row r="3409" spans="1:3" x14ac:dyDescent="0.35">
      <c r="A3409" s="6" t="str">
        <v>EV800938</v>
      </c>
      <c r="B3409">
        <f>COUNTIF('Truncated Transaction Data'!A3409:A22893,A3409)</f>
        <v>1</v>
      </c>
      <c r="C3409" s="7">
        <f>SUMIF('Truncated Transaction Data'!A3409:A22893,A3409,'Truncated Transaction Data'!C3409:C22893)</f>
        <v>4</v>
      </c>
    </row>
    <row r="3410" spans="1:3" x14ac:dyDescent="0.35">
      <c r="A3410" s="6" t="str">
        <v>ES2838RL</v>
      </c>
      <c r="B3410">
        <f>COUNTIF('Truncated Transaction Data'!A3410:A22894,A3410)</f>
        <v>2</v>
      </c>
      <c r="C3410" s="7">
        <f>SUMIF('Truncated Transaction Data'!A3410:A22894,A3410,'Truncated Transaction Data'!C3410:C22894)</f>
        <v>16</v>
      </c>
    </row>
    <row r="3411" spans="1:3" x14ac:dyDescent="0.35">
      <c r="A3411" s="6" t="str">
        <v>ES360RL</v>
      </c>
      <c r="B3411">
        <f>COUNTIF('Truncated Transaction Data'!A3411:A22895,A3411)</f>
        <v>2</v>
      </c>
      <c r="C3411" s="7">
        <f>SUMIF('Truncated Transaction Data'!A3411:A22895,A3411,'Truncated Transaction Data'!C3411:C22895)</f>
        <v>14</v>
      </c>
    </row>
    <row r="3412" spans="1:3" x14ac:dyDescent="0.35">
      <c r="A3412" s="6" t="str">
        <v>EV800369</v>
      </c>
      <c r="B3412">
        <f>COUNTIF('Truncated Transaction Data'!A3412:A22896,A3412)</f>
        <v>1</v>
      </c>
      <c r="C3412" s="7">
        <f>SUMIF('Truncated Transaction Data'!A3412:A22896,A3412,'Truncated Transaction Data'!C3412:C22896)</f>
        <v>8</v>
      </c>
    </row>
    <row r="3413" spans="1:3" x14ac:dyDescent="0.35">
      <c r="A3413" s="6" t="str">
        <v>4K8042</v>
      </c>
      <c r="B3413">
        <f>COUNTIF('Truncated Transaction Data'!A3413:A22897,A3413)</f>
        <v>2</v>
      </c>
      <c r="C3413" s="7">
        <f>SUMIF('Truncated Transaction Data'!A3413:A22897,A3413,'Truncated Transaction Data'!C3413:C22897)</f>
        <v>3</v>
      </c>
    </row>
    <row r="3414" spans="1:3" x14ac:dyDescent="0.35">
      <c r="A3414" s="6" t="str">
        <v>ES2077RT</v>
      </c>
      <c r="B3414">
        <f>COUNTIF('Truncated Transaction Data'!A3414:A22898,A3414)</f>
        <v>2</v>
      </c>
      <c r="C3414" s="7">
        <f>SUMIF('Truncated Transaction Data'!A3414:A22898,A3414,'Truncated Transaction Data'!C3414:C22898)</f>
        <v>30</v>
      </c>
    </row>
    <row r="3415" spans="1:3" x14ac:dyDescent="0.35">
      <c r="A3415" s="6" t="str">
        <v>4K7007</v>
      </c>
      <c r="B3415">
        <f>COUNTIF('Truncated Transaction Data'!A3415:A22899,A3415)</f>
        <v>1</v>
      </c>
      <c r="C3415" s="7">
        <f>SUMIF('Truncated Transaction Data'!A3415:A22899,A3415,'Truncated Transaction Data'!C3415:C22899)</f>
        <v>1</v>
      </c>
    </row>
    <row r="3416" spans="1:3" x14ac:dyDescent="0.35">
      <c r="A3416" s="6" t="str">
        <v>1K80008</v>
      </c>
      <c r="B3416">
        <f>COUNTIF('Truncated Transaction Data'!A3416:A22900,A3416)</f>
        <v>1</v>
      </c>
      <c r="C3416" s="7">
        <f>SUMIF('Truncated Transaction Data'!A3416:A22900,A3416,'Truncated Transaction Data'!C3416:C22900)</f>
        <v>11</v>
      </c>
    </row>
    <row r="3417" spans="1:3" x14ac:dyDescent="0.35">
      <c r="A3417" s="6" t="str">
        <v>ES2001L</v>
      </c>
      <c r="B3417">
        <f>COUNTIF('Truncated Transaction Data'!A3417:A22901,A3417)</f>
        <v>2</v>
      </c>
      <c r="C3417" s="7">
        <f>SUMIF('Truncated Transaction Data'!A3417:A22901,A3417,'Truncated Transaction Data'!C3417:C22901)</f>
        <v>6</v>
      </c>
    </row>
    <row r="3418" spans="1:3" x14ac:dyDescent="0.35">
      <c r="A3418" s="6" t="str">
        <v>ES800762</v>
      </c>
      <c r="B3418">
        <f>COUNTIF('Truncated Transaction Data'!A3418:A22902,A3418)</f>
        <v>1</v>
      </c>
      <c r="C3418" s="7">
        <f>SUMIF('Truncated Transaction Data'!A3418:A22902,A3418,'Truncated Transaction Data'!C3418:C22902)</f>
        <v>34</v>
      </c>
    </row>
    <row r="3419" spans="1:3" x14ac:dyDescent="0.35">
      <c r="A3419" s="6" t="str">
        <v>PR443</v>
      </c>
      <c r="B3419">
        <f>COUNTIF('Truncated Transaction Data'!A3419:A22903,A3419)</f>
        <v>4</v>
      </c>
      <c r="C3419" s="7">
        <f>SUMIF('Truncated Transaction Data'!A3419:A22903,A3419,'Truncated Transaction Data'!C3419:C22903)</f>
        <v>2000</v>
      </c>
    </row>
    <row r="3420" spans="1:3" x14ac:dyDescent="0.35">
      <c r="A3420" s="6" t="str">
        <v>PR794</v>
      </c>
      <c r="B3420">
        <f>COUNTIF('Truncated Transaction Data'!A3420:A22904,A3420)</f>
        <v>6</v>
      </c>
      <c r="C3420" s="7">
        <f>SUMIF('Truncated Transaction Data'!A3420:A22904,A3420,'Truncated Transaction Data'!C3420:C22904)</f>
        <v>600</v>
      </c>
    </row>
    <row r="3421" spans="1:3" x14ac:dyDescent="0.35">
      <c r="A3421" s="6" t="str">
        <v>1K783</v>
      </c>
      <c r="B3421">
        <f>COUNTIF('Truncated Transaction Data'!A3421:A22905,A3421)</f>
        <v>1</v>
      </c>
      <c r="C3421" s="7">
        <f>SUMIF('Truncated Transaction Data'!A3421:A22905,A3421,'Truncated Transaction Data'!C3421:C22905)</f>
        <v>4</v>
      </c>
    </row>
    <row r="3422" spans="1:3" x14ac:dyDescent="0.35">
      <c r="A3422" s="6" t="str">
        <v>ES378R</v>
      </c>
      <c r="B3422">
        <f>COUNTIF('Truncated Transaction Data'!A3422:A22906,A3422)</f>
        <v>2</v>
      </c>
      <c r="C3422" s="7">
        <f>SUMIF('Truncated Transaction Data'!A3422:A22906,A3422,'Truncated Transaction Data'!C3422:C22906)</f>
        <v>18</v>
      </c>
    </row>
    <row r="3423" spans="1:3" x14ac:dyDescent="0.35">
      <c r="A3423" s="6" t="str">
        <v>6K750744</v>
      </c>
      <c r="B3423">
        <f>COUNTIF('Truncated Transaction Data'!A3423:A22907,A3423)</f>
        <v>1</v>
      </c>
      <c r="C3423" s="7">
        <f>SUMIF('Truncated Transaction Data'!A3423:A22907,A3423,'Truncated Transaction Data'!C3423:C22907)</f>
        <v>4</v>
      </c>
    </row>
    <row r="3424" spans="1:3" x14ac:dyDescent="0.35">
      <c r="A3424" s="6" t="str">
        <v>E844S</v>
      </c>
      <c r="B3424">
        <f>COUNTIF('Truncated Transaction Data'!A3424:A22908,A3424)</f>
        <v>2</v>
      </c>
      <c r="C3424" s="7">
        <f>SUMIF('Truncated Transaction Data'!A3424:A22908,A3424,'Truncated Transaction Data'!C3424:C22908)</f>
        <v>2</v>
      </c>
    </row>
    <row r="3425" spans="1:3" x14ac:dyDescent="0.35">
      <c r="A3425" s="6" t="str">
        <v>4K7084</v>
      </c>
      <c r="B3425">
        <f>COUNTIF('Truncated Transaction Data'!A3425:A22909,A3425)</f>
        <v>2</v>
      </c>
      <c r="C3425" s="7">
        <f>SUMIF('Truncated Transaction Data'!A3425:A22909,A3425,'Truncated Transaction Data'!C3425:C22909)</f>
        <v>20</v>
      </c>
    </row>
    <row r="3426" spans="1:3" x14ac:dyDescent="0.35">
      <c r="A3426" s="6" t="str">
        <v>000000008646</v>
      </c>
      <c r="B3426">
        <f>COUNTIF('Truncated Transaction Data'!A3426:A22910,A3426)</f>
        <v>1</v>
      </c>
      <c r="C3426" s="7">
        <f>SUMIF('Truncated Transaction Data'!A3426:A22910,A3426,'Truncated Transaction Data'!C3426:C22910)</f>
        <v>1</v>
      </c>
    </row>
    <row r="3427" spans="1:3" x14ac:dyDescent="0.35">
      <c r="A3427" s="6" t="str">
        <v>DS899</v>
      </c>
      <c r="B3427">
        <f>COUNTIF('Truncated Transaction Data'!A3427:A22911,A3427)</f>
        <v>2</v>
      </c>
      <c r="C3427" s="7">
        <f>SUMIF('Truncated Transaction Data'!A3427:A22911,A3427,'Truncated Transaction Data'!C3427:C22911)</f>
        <v>10</v>
      </c>
    </row>
    <row r="3428" spans="1:3" x14ac:dyDescent="0.35">
      <c r="A3428" s="6" t="str">
        <v>HL7005S</v>
      </c>
      <c r="B3428">
        <f>COUNTIF('Truncated Transaction Data'!A3428:A22912,A3428)</f>
        <v>3</v>
      </c>
      <c r="C3428" s="7">
        <f>SUMIF('Truncated Transaction Data'!A3428:A22912,A3428,'Truncated Transaction Data'!C3428:C22912)</f>
        <v>60</v>
      </c>
    </row>
    <row r="3429" spans="1:3" x14ac:dyDescent="0.35">
      <c r="A3429" s="6" t="str">
        <v>RV1265S</v>
      </c>
      <c r="B3429">
        <f>COUNTIF('Truncated Transaction Data'!A3429:A22913,A3429)</f>
        <v>1</v>
      </c>
      <c r="C3429" s="7">
        <f>SUMIF('Truncated Transaction Data'!A3429:A22913,A3429,'Truncated Transaction Data'!C3429:C22913)</f>
        <v>8</v>
      </c>
    </row>
    <row r="3430" spans="1:3" x14ac:dyDescent="0.35">
      <c r="A3430" s="6" t="str">
        <v>58728S</v>
      </c>
      <c r="B3430">
        <f>COUNTIF('Truncated Transaction Data'!A3430:A22914,A3430)</f>
        <v>4</v>
      </c>
      <c r="C3430" s="7">
        <f>SUMIF('Truncated Transaction Data'!A3430:A22914,A3430,'Truncated Transaction Data'!C3430:C22914)</f>
        <v>48</v>
      </c>
    </row>
    <row r="3431" spans="1:3" x14ac:dyDescent="0.35">
      <c r="A3431" s="6" t="str">
        <v>000000005600</v>
      </c>
      <c r="B3431">
        <f>COUNTIF('Truncated Transaction Data'!A3431:A22915,A3431)</f>
        <v>1</v>
      </c>
      <c r="C3431" s="7">
        <f>SUMIF('Truncated Transaction Data'!A3431:A22915,A3431,'Truncated Transaction Data'!C3431:C22915)</f>
        <v>1</v>
      </c>
    </row>
    <row r="3432" spans="1:3" x14ac:dyDescent="0.35">
      <c r="A3432" s="6" t="str">
        <v>000000006187</v>
      </c>
      <c r="B3432">
        <f>COUNTIF('Truncated Transaction Data'!A3432:A22916,A3432)</f>
        <v>3</v>
      </c>
      <c r="C3432" s="7">
        <f>SUMIF('Truncated Transaction Data'!A3432:A22916,A3432,'Truncated Transaction Data'!C3432:C22916)</f>
        <v>15</v>
      </c>
    </row>
    <row r="3433" spans="1:3" x14ac:dyDescent="0.35">
      <c r="A3433" s="6" t="str">
        <v>PR742</v>
      </c>
      <c r="B3433">
        <f>COUNTIF('Truncated Transaction Data'!A3433:A22917,A3433)</f>
        <v>1</v>
      </c>
      <c r="C3433" s="7">
        <f>SUMIF('Truncated Transaction Data'!A3433:A22917,A3433,'Truncated Transaction Data'!C3433:C22917)</f>
        <v>100</v>
      </c>
    </row>
    <row r="3434" spans="1:3" x14ac:dyDescent="0.35">
      <c r="A3434" s="6" t="str">
        <v>000000005385</v>
      </c>
      <c r="B3434">
        <f>COUNTIF('Truncated Transaction Data'!A3434:A22918,A3434)</f>
        <v>1</v>
      </c>
      <c r="C3434" s="7">
        <f>SUMIF('Truncated Transaction Data'!A3434:A22918,A3434,'Truncated Transaction Data'!C3434:C22918)</f>
        <v>1</v>
      </c>
    </row>
    <row r="3435" spans="1:3" x14ac:dyDescent="0.35">
      <c r="A3435" s="6" t="str">
        <v>PR13980S</v>
      </c>
      <c r="B3435">
        <f>COUNTIF('Truncated Transaction Data'!A3435:A22919,A3435)</f>
        <v>2</v>
      </c>
      <c r="C3435" s="7">
        <f>SUMIF('Truncated Transaction Data'!A3435:A22919,A3435,'Truncated Transaction Data'!C3435:C22919)</f>
        <v>56</v>
      </c>
    </row>
    <row r="3436" spans="1:3" x14ac:dyDescent="0.35">
      <c r="A3436" s="6" t="str">
        <v>EOS123916</v>
      </c>
      <c r="B3436">
        <f>COUNTIF('Truncated Transaction Data'!A3436:A22920,A3436)</f>
        <v>2</v>
      </c>
      <c r="C3436" s="7">
        <f>SUMIF('Truncated Transaction Data'!A3436:A22920,A3436,'Truncated Transaction Data'!C3436:C22920)</f>
        <v>96</v>
      </c>
    </row>
    <row r="3437" spans="1:3" x14ac:dyDescent="0.35">
      <c r="A3437" s="6" t="str">
        <v>EOS914016</v>
      </c>
      <c r="B3437">
        <f>COUNTIF('Truncated Transaction Data'!A3437:A22921,A3437)</f>
        <v>1</v>
      </c>
      <c r="C3437" s="7">
        <f>SUMIF('Truncated Transaction Data'!A3437:A22921,A3437,'Truncated Transaction Data'!C3437:C22921)</f>
        <v>304</v>
      </c>
    </row>
    <row r="3438" spans="1:3" x14ac:dyDescent="0.35">
      <c r="A3438" s="6" t="str">
        <v>30698S+10</v>
      </c>
      <c r="B3438">
        <f>COUNTIF('Truncated Transaction Data'!A3438:A22922,A3438)</f>
        <v>1</v>
      </c>
      <c r="C3438" s="7">
        <f>SUMIF('Truncated Transaction Data'!A3438:A22922,A3438,'Truncated Transaction Data'!C3438:C22922)</f>
        <v>60</v>
      </c>
    </row>
    <row r="3439" spans="1:3" x14ac:dyDescent="0.35">
      <c r="A3439" s="6" t="str">
        <v>4K791</v>
      </c>
      <c r="B3439">
        <f>COUNTIF('Truncated Transaction Data'!A3439:A22923,A3439)</f>
        <v>1</v>
      </c>
      <c r="C3439" s="7">
        <f>SUMIF('Truncated Transaction Data'!A3439:A22923,A3439,'Truncated Transaction Data'!C3439:C22923)</f>
        <v>2</v>
      </c>
    </row>
    <row r="3440" spans="1:3" x14ac:dyDescent="0.35">
      <c r="A3440" s="6" t="str">
        <v>ES319S</v>
      </c>
      <c r="B3440">
        <f>COUNTIF('Truncated Transaction Data'!A3440:A22924,A3440)</f>
        <v>1</v>
      </c>
      <c r="C3440" s="7">
        <f>SUMIF('Truncated Transaction Data'!A3440:A22924,A3440,'Truncated Transaction Data'!C3440:C22924)</f>
        <v>6</v>
      </c>
    </row>
    <row r="3441" spans="1:3" x14ac:dyDescent="0.35">
      <c r="A3441" s="6" t="str">
        <v>000000000580</v>
      </c>
      <c r="B3441">
        <f>COUNTIF('Truncated Transaction Data'!A3441:A22925,A3441)</f>
        <v>2</v>
      </c>
      <c r="C3441" s="7">
        <f>SUMIF('Truncated Transaction Data'!A3441:A22925,A3441,'Truncated Transaction Data'!C3441:C22925)</f>
        <v>5</v>
      </c>
    </row>
    <row r="3442" spans="1:3" x14ac:dyDescent="0.35">
      <c r="A3442" s="6" t="str">
        <v>000000005604</v>
      </c>
      <c r="B3442">
        <f>COUNTIF('Truncated Transaction Data'!A3442:A22926,A3442)</f>
        <v>3</v>
      </c>
      <c r="C3442" s="7">
        <f>SUMIF('Truncated Transaction Data'!A3442:A22926,A3442,'Truncated Transaction Data'!C3442:C22926)</f>
        <v>3</v>
      </c>
    </row>
    <row r="3443" spans="1:3" x14ac:dyDescent="0.35">
      <c r="A3443" s="6" t="str">
        <v>000000008350</v>
      </c>
      <c r="B3443">
        <f>COUNTIF('Truncated Transaction Data'!A3443:A22927,A3443)</f>
        <v>3</v>
      </c>
      <c r="C3443" s="7">
        <f>SUMIF('Truncated Transaction Data'!A3443:A22927,A3443,'Truncated Transaction Data'!C3443:C22927)</f>
        <v>3</v>
      </c>
    </row>
    <row r="3444" spans="1:3" x14ac:dyDescent="0.35">
      <c r="A3444" s="6" t="str">
        <v>000000005384</v>
      </c>
      <c r="B3444">
        <f>COUNTIF('Truncated Transaction Data'!A3444:A22928,A3444)</f>
        <v>1</v>
      </c>
      <c r="C3444" s="7">
        <f>SUMIF('Truncated Transaction Data'!A3444:A22928,A3444,'Truncated Transaction Data'!C3444:C22928)</f>
        <v>2</v>
      </c>
    </row>
    <row r="3445" spans="1:3" x14ac:dyDescent="0.35">
      <c r="A3445" s="6" t="str">
        <v>000000005231</v>
      </c>
      <c r="B3445">
        <f>COUNTIF('Truncated Transaction Data'!A3445:A22929,A3445)</f>
        <v>1</v>
      </c>
      <c r="C3445" s="7">
        <f>SUMIF('Truncated Transaction Data'!A3445:A22929,A3445,'Truncated Transaction Data'!C3445:C22929)</f>
        <v>1</v>
      </c>
    </row>
    <row r="3446" spans="1:3" x14ac:dyDescent="0.35">
      <c r="A3446" s="6" t="str">
        <v>MC825</v>
      </c>
      <c r="B3446">
        <f>COUNTIF('Truncated Transaction Data'!A3446:A22930,A3446)</f>
        <v>1</v>
      </c>
      <c r="C3446" s="7">
        <f>SUMIF('Truncated Transaction Data'!A3446:A22930,A3446,'Truncated Transaction Data'!C3446:C22930)</f>
        <v>1</v>
      </c>
    </row>
    <row r="3447" spans="1:3" x14ac:dyDescent="0.35">
      <c r="A3447" s="6" t="str">
        <v>000000008356</v>
      </c>
      <c r="B3447">
        <f>COUNTIF('Truncated Transaction Data'!A3447:A22931,A3447)</f>
        <v>1</v>
      </c>
      <c r="C3447" s="7">
        <f>SUMIF('Truncated Transaction Data'!A3447:A22931,A3447,'Truncated Transaction Data'!C3447:C22931)</f>
        <v>1</v>
      </c>
    </row>
    <row r="3448" spans="1:3" x14ac:dyDescent="0.35">
      <c r="A3448" s="6" t="str">
        <v>MC627</v>
      </c>
      <c r="B3448">
        <f>COUNTIF('Truncated Transaction Data'!A3448:A22932,A3448)</f>
        <v>1</v>
      </c>
      <c r="C3448" s="7">
        <f>SUMIF('Truncated Transaction Data'!A3448:A22932,A3448,'Truncated Transaction Data'!C3448:C22932)</f>
        <v>1</v>
      </c>
    </row>
    <row r="3449" spans="1:3" x14ac:dyDescent="0.35">
      <c r="A3449" s="6" t="str">
        <v>MC623</v>
      </c>
      <c r="B3449">
        <f>COUNTIF('Truncated Transaction Data'!A3449:A22933,A3449)</f>
        <v>1</v>
      </c>
      <c r="C3449" s="7">
        <f>SUMIF('Truncated Transaction Data'!A3449:A22933,A3449,'Truncated Transaction Data'!C3449:C22933)</f>
        <v>1</v>
      </c>
    </row>
    <row r="3450" spans="1:3" x14ac:dyDescent="0.35">
      <c r="A3450" s="6" t="str">
        <v>MC501</v>
      </c>
      <c r="B3450">
        <f>COUNTIF('Truncated Transaction Data'!A3450:A22934,A3450)</f>
        <v>2</v>
      </c>
      <c r="C3450" s="7">
        <f>SUMIF('Truncated Transaction Data'!A3450:A22934,A3450,'Truncated Transaction Data'!C3450:C22934)</f>
        <v>6</v>
      </c>
    </row>
    <row r="3451" spans="1:3" x14ac:dyDescent="0.35">
      <c r="A3451" s="6" t="str">
        <v>000000008596</v>
      </c>
      <c r="B3451">
        <f>COUNTIF('Truncated Transaction Data'!A3451:A22935,A3451)</f>
        <v>1</v>
      </c>
      <c r="C3451" s="7">
        <f>SUMIF('Truncated Transaction Data'!A3451:A22935,A3451,'Truncated Transaction Data'!C3451:C22935)</f>
        <v>1</v>
      </c>
    </row>
    <row r="3452" spans="1:3" x14ac:dyDescent="0.35">
      <c r="A3452" s="6" t="str">
        <v>000000000586</v>
      </c>
      <c r="B3452">
        <f>COUNTIF('Truncated Transaction Data'!A3452:A22936,A3452)</f>
        <v>1</v>
      </c>
      <c r="C3452" s="7">
        <f>SUMIF('Truncated Transaction Data'!A3452:A22936,A3452,'Truncated Transaction Data'!C3452:C22936)</f>
        <v>3</v>
      </c>
    </row>
    <row r="3453" spans="1:3" x14ac:dyDescent="0.35">
      <c r="A3453" s="6" t="str">
        <v>000000008000</v>
      </c>
      <c r="B3453">
        <f>COUNTIF('Truncated Transaction Data'!A3453:A22937,A3453)</f>
        <v>2</v>
      </c>
      <c r="C3453" s="7">
        <f>SUMIF('Truncated Transaction Data'!A3453:A22937,A3453,'Truncated Transaction Data'!C3453:C22937)</f>
        <v>4</v>
      </c>
    </row>
    <row r="3454" spans="1:3" x14ac:dyDescent="0.35">
      <c r="A3454" s="6" t="str">
        <v>EM165</v>
      </c>
      <c r="B3454">
        <f>COUNTIF('Truncated Transaction Data'!A3454:A22938,A3454)</f>
        <v>1</v>
      </c>
      <c r="C3454" s="7">
        <f>SUMIF('Truncated Transaction Data'!A3454:A22938,A3454,'Truncated Transaction Data'!C3454:C22938)</f>
        <v>1</v>
      </c>
    </row>
    <row r="3455" spans="1:3" x14ac:dyDescent="0.35">
      <c r="A3455" s="6" t="str">
        <v>EM208</v>
      </c>
      <c r="B3455">
        <f>COUNTIF('Truncated Transaction Data'!A3455:A22939,A3455)</f>
        <v>1</v>
      </c>
      <c r="C3455" s="7">
        <f>SUMIF('Truncated Transaction Data'!A3455:A22939,A3455,'Truncated Transaction Data'!C3455:C22939)</f>
        <v>1</v>
      </c>
    </row>
    <row r="3456" spans="1:3" x14ac:dyDescent="0.35">
      <c r="A3456" s="6" t="str">
        <v>EM87</v>
      </c>
      <c r="B3456">
        <f>COUNTIF('Truncated Transaction Data'!A3456:A22940,A3456)</f>
        <v>1</v>
      </c>
      <c r="C3456" s="7">
        <f>SUMIF('Truncated Transaction Data'!A3456:A22940,A3456,'Truncated Transaction Data'!C3456:C22940)</f>
        <v>2</v>
      </c>
    </row>
    <row r="3457" spans="1:3" x14ac:dyDescent="0.35">
      <c r="A3457" s="6" t="str">
        <v>S420T</v>
      </c>
      <c r="B3457">
        <f>COUNTIF('Truncated Transaction Data'!A3457:A22941,A3457)</f>
        <v>1</v>
      </c>
      <c r="C3457" s="7">
        <f>SUMIF('Truncated Transaction Data'!A3457:A22941,A3457,'Truncated Transaction Data'!C3457:C22941)</f>
        <v>1</v>
      </c>
    </row>
    <row r="3458" spans="1:3" x14ac:dyDescent="0.35">
      <c r="A3458" s="6" t="str">
        <v>S493</v>
      </c>
      <c r="B3458">
        <f>COUNTIF('Truncated Transaction Data'!A3458:A22942,A3458)</f>
        <v>1</v>
      </c>
      <c r="C3458" s="7">
        <f>SUMIF('Truncated Transaction Data'!A3458:A22942,A3458,'Truncated Transaction Data'!C3458:C22942)</f>
        <v>6</v>
      </c>
    </row>
    <row r="3459" spans="1:3" x14ac:dyDescent="0.35">
      <c r="A3459" s="6" t="str">
        <v>E572SWT</v>
      </c>
      <c r="B3459">
        <f>COUNTIF('Truncated Transaction Data'!A3459:A22943,A3459)</f>
        <v>1</v>
      </c>
      <c r="C3459" s="7">
        <f>SUMIF('Truncated Transaction Data'!A3459:A22943,A3459,'Truncated Transaction Data'!C3459:C22943)</f>
        <v>2</v>
      </c>
    </row>
    <row r="3460" spans="1:3" x14ac:dyDescent="0.35">
      <c r="A3460" s="6" t="str">
        <v>EV370</v>
      </c>
      <c r="B3460">
        <f>COUNTIF('Truncated Transaction Data'!A3460:A22944,A3460)</f>
        <v>1</v>
      </c>
      <c r="C3460" s="7">
        <f>SUMIF('Truncated Transaction Data'!A3460:A22944,A3460,'Truncated Transaction Data'!C3460:C22944)</f>
        <v>6</v>
      </c>
    </row>
    <row r="3461" spans="1:3" x14ac:dyDescent="0.35">
      <c r="A3461" s="6" t="str">
        <v>4K6658</v>
      </c>
      <c r="B3461">
        <f>COUNTIF('Truncated Transaction Data'!A3461:A22945,A3461)</f>
        <v>1</v>
      </c>
      <c r="C3461" s="7">
        <f>SUMIF('Truncated Transaction Data'!A3461:A22945,A3461,'Truncated Transaction Data'!C3461:C22945)</f>
        <v>1</v>
      </c>
    </row>
    <row r="3462" spans="1:3" x14ac:dyDescent="0.35">
      <c r="A3462" s="6" t="str">
        <v>4K8836</v>
      </c>
      <c r="B3462">
        <f>COUNTIF('Truncated Transaction Data'!A3462:A22946,A3462)</f>
        <v>1</v>
      </c>
      <c r="C3462" s="7">
        <f>SUMIF('Truncated Transaction Data'!A3462:A22946,A3462,'Truncated Transaction Data'!C3462:C22946)</f>
        <v>2</v>
      </c>
    </row>
    <row r="3463" spans="1:3" x14ac:dyDescent="0.35">
      <c r="A3463" s="6" t="str">
        <v>1K500014</v>
      </c>
      <c r="B3463">
        <f>COUNTIF('Truncated Transaction Data'!A3463:A22947,A3463)</f>
        <v>1</v>
      </c>
      <c r="C3463" s="7">
        <f>SUMIF('Truncated Transaction Data'!A3463:A22947,A3463,'Truncated Transaction Data'!C3463:C22947)</f>
        <v>6</v>
      </c>
    </row>
    <row r="3464" spans="1:3" x14ac:dyDescent="0.35">
      <c r="A3464" s="6" t="str">
        <v>1K8412T</v>
      </c>
      <c r="B3464">
        <f>COUNTIF('Truncated Transaction Data'!A3464:A22948,A3464)</f>
        <v>2</v>
      </c>
      <c r="C3464" s="7">
        <f>SUMIF('Truncated Transaction Data'!A3464:A22948,A3464,'Truncated Transaction Data'!C3464:C22948)</f>
        <v>4</v>
      </c>
    </row>
    <row r="3465" spans="1:3" x14ac:dyDescent="0.35">
      <c r="A3465" s="6" t="str">
        <v>3K6251T</v>
      </c>
      <c r="B3465">
        <f>COUNTIF('Truncated Transaction Data'!A3465:A22949,A3465)</f>
        <v>1</v>
      </c>
      <c r="C3465" s="7">
        <f>SUMIF('Truncated Transaction Data'!A3465:A22949,A3465,'Truncated Transaction Data'!C3465:C22949)</f>
        <v>6</v>
      </c>
    </row>
    <row r="3466" spans="1:3" x14ac:dyDescent="0.35">
      <c r="A3466" s="6" t="str">
        <v>DS794</v>
      </c>
      <c r="B3466">
        <f>COUNTIF('Truncated Transaction Data'!A3466:A22950,A3466)</f>
        <v>1</v>
      </c>
      <c r="C3466" s="7">
        <f>SUMIF('Truncated Transaction Data'!A3466:A22950,A3466,'Truncated Transaction Data'!C3466:C22950)</f>
        <v>2</v>
      </c>
    </row>
    <row r="3467" spans="1:3" x14ac:dyDescent="0.35">
      <c r="A3467" s="6" t="str">
        <v>ES187L</v>
      </c>
      <c r="B3467">
        <f>COUNTIF('Truncated Transaction Data'!A3467:A22951,A3467)</f>
        <v>3</v>
      </c>
      <c r="C3467" s="7">
        <f>SUMIF('Truncated Transaction Data'!A3467:A22951,A3467,'Truncated Transaction Data'!C3467:C22951)</f>
        <v>22</v>
      </c>
    </row>
    <row r="3468" spans="1:3" x14ac:dyDescent="0.35">
      <c r="A3468" s="6" t="str">
        <v>ES3587</v>
      </c>
      <c r="B3468">
        <f>COUNTIF('Truncated Transaction Data'!A3468:A22952,A3468)</f>
        <v>2</v>
      </c>
      <c r="C3468" s="7">
        <f>SUMIF('Truncated Transaction Data'!A3468:A22952,A3468,'Truncated Transaction Data'!C3468:C22952)</f>
        <v>4</v>
      </c>
    </row>
    <row r="3469" spans="1:3" x14ac:dyDescent="0.35">
      <c r="A3469" s="6" t="str">
        <v>EV800911</v>
      </c>
      <c r="B3469">
        <f>COUNTIF('Truncated Transaction Data'!A3469:A22953,A3469)</f>
        <v>1</v>
      </c>
      <c r="C3469" s="7">
        <f>SUMIF('Truncated Transaction Data'!A3469:A22953,A3469,'Truncated Transaction Data'!C3469:C22953)</f>
        <v>16</v>
      </c>
    </row>
    <row r="3470" spans="1:3" x14ac:dyDescent="0.35">
      <c r="A3470" s="6" t="str">
        <v>ES3493T</v>
      </c>
      <c r="B3470">
        <f>COUNTIF('Truncated Transaction Data'!A3470:A22954,A3470)</f>
        <v>2</v>
      </c>
      <c r="C3470" s="7">
        <f>SUMIF('Truncated Transaction Data'!A3470:A22954,A3470,'Truncated Transaction Data'!C3470:C22954)</f>
        <v>16</v>
      </c>
    </row>
    <row r="3471" spans="1:3" x14ac:dyDescent="0.35">
      <c r="A3471" s="6" t="str">
        <v>ES2836RL</v>
      </c>
      <c r="B3471">
        <f>COUNTIF('Truncated Transaction Data'!A3471:A22955,A3471)</f>
        <v>2</v>
      </c>
      <c r="C3471" s="7">
        <f>SUMIF('Truncated Transaction Data'!A3471:A22955,A3471,'Truncated Transaction Data'!C3471:C22955)</f>
        <v>24</v>
      </c>
    </row>
    <row r="3472" spans="1:3" x14ac:dyDescent="0.35">
      <c r="A3472" s="6" t="str">
        <v>6K6666</v>
      </c>
      <c r="B3472">
        <f>COUNTIF('Truncated Transaction Data'!A3472:A22956,A3472)</f>
        <v>1</v>
      </c>
      <c r="C3472" s="7">
        <f>SUMIF('Truncated Transaction Data'!A3472:A22956,A3472,'Truncated Transaction Data'!C3472:C22956)</f>
        <v>6</v>
      </c>
    </row>
    <row r="3473" spans="1:3" x14ac:dyDescent="0.35">
      <c r="A3473" s="6" t="str">
        <v>1K6539</v>
      </c>
      <c r="B3473">
        <f>COUNTIF('Truncated Transaction Data'!A3473:A22957,A3473)</f>
        <v>1</v>
      </c>
      <c r="C3473" s="7">
        <f>SUMIF('Truncated Transaction Data'!A3473:A22957,A3473,'Truncated Transaction Data'!C3473:C22957)</f>
        <v>6</v>
      </c>
    </row>
    <row r="3474" spans="1:3" x14ac:dyDescent="0.35">
      <c r="A3474" s="6" t="str">
        <v>3K8739T</v>
      </c>
      <c r="B3474">
        <f>COUNTIF('Truncated Transaction Data'!A3474:A22958,A3474)</f>
        <v>1</v>
      </c>
      <c r="C3474" s="7">
        <f>SUMIF('Truncated Transaction Data'!A3474:A22958,A3474,'Truncated Transaction Data'!C3474:C22958)</f>
        <v>6</v>
      </c>
    </row>
    <row r="3475" spans="1:3" x14ac:dyDescent="0.35">
      <c r="A3475" s="6" t="str">
        <v>1K80149</v>
      </c>
      <c r="B3475">
        <f>COUNTIF('Truncated Transaction Data'!A3475:A22959,A3475)</f>
        <v>1</v>
      </c>
      <c r="C3475" s="7">
        <f>SUMIF('Truncated Transaction Data'!A3475:A22959,A3475,'Truncated Transaction Data'!C3475:C22959)</f>
        <v>20</v>
      </c>
    </row>
    <row r="3476" spans="1:3" x14ac:dyDescent="0.35">
      <c r="A3476" s="6" t="str">
        <v>5K201311</v>
      </c>
      <c r="B3476">
        <f>COUNTIF('Truncated Transaction Data'!A3476:A22960,A3476)</f>
        <v>1</v>
      </c>
      <c r="C3476" s="7">
        <f>SUMIF('Truncated Transaction Data'!A3476:A22960,A3476,'Truncated Transaction Data'!C3476:C22960)</f>
        <v>6</v>
      </c>
    </row>
    <row r="3477" spans="1:3" x14ac:dyDescent="0.35">
      <c r="A3477" s="6" t="str">
        <v>ES3367T</v>
      </c>
      <c r="B3477">
        <f>COUNTIF('Truncated Transaction Data'!A3477:A22961,A3477)</f>
        <v>1</v>
      </c>
      <c r="C3477" s="7">
        <f>SUMIF('Truncated Transaction Data'!A3477:A22961,A3477,'Truncated Transaction Data'!C3477:C22961)</f>
        <v>4</v>
      </c>
    </row>
    <row r="3478" spans="1:3" x14ac:dyDescent="0.35">
      <c r="A3478" s="6" t="str">
        <v>3K6447</v>
      </c>
      <c r="B3478">
        <f>COUNTIF('Truncated Transaction Data'!A3478:A22962,A3478)</f>
        <v>1</v>
      </c>
      <c r="C3478" s="7">
        <f>SUMIF('Truncated Transaction Data'!A3478:A22962,A3478,'Truncated Transaction Data'!C3478:C22962)</f>
        <v>2</v>
      </c>
    </row>
    <row r="3479" spans="1:3" x14ac:dyDescent="0.35">
      <c r="A3479" s="6" t="str">
        <v>1K6293</v>
      </c>
      <c r="B3479">
        <f>COUNTIF('Truncated Transaction Data'!A3479:A22963,A3479)</f>
        <v>1</v>
      </c>
      <c r="C3479" s="7">
        <f>SUMIF('Truncated Transaction Data'!A3479:A22963,A3479,'Truncated Transaction Data'!C3479:C22963)</f>
        <v>14</v>
      </c>
    </row>
    <row r="3480" spans="1:3" x14ac:dyDescent="0.35">
      <c r="A3480" s="6" t="str">
        <v>1K6540</v>
      </c>
      <c r="B3480">
        <f>COUNTIF('Truncated Transaction Data'!A3480:A22964,A3480)</f>
        <v>1</v>
      </c>
      <c r="C3480" s="7">
        <f>SUMIF('Truncated Transaction Data'!A3480:A22964,A3480,'Truncated Transaction Data'!C3480:C22964)</f>
        <v>17</v>
      </c>
    </row>
    <row r="3481" spans="1:3" x14ac:dyDescent="0.35">
      <c r="A3481" s="6" t="str">
        <v>6K750394</v>
      </c>
      <c r="B3481">
        <f>COUNTIF('Truncated Transaction Data'!A3481:A22965,A3481)</f>
        <v>2</v>
      </c>
      <c r="C3481" s="7">
        <f>SUMIF('Truncated Transaction Data'!A3481:A22965,A3481,'Truncated Transaction Data'!C3481:C22965)</f>
        <v>8</v>
      </c>
    </row>
    <row r="3482" spans="1:3" x14ac:dyDescent="0.35">
      <c r="A3482" s="6" t="str">
        <v>3K6723</v>
      </c>
      <c r="B3482">
        <f>COUNTIF('Truncated Transaction Data'!A3482:A22966,A3482)</f>
        <v>1</v>
      </c>
      <c r="C3482" s="7">
        <f>SUMIF('Truncated Transaction Data'!A3482:A22966,A3482,'Truncated Transaction Data'!C3482:C22966)</f>
        <v>3</v>
      </c>
    </row>
    <row r="3483" spans="1:3" x14ac:dyDescent="0.35">
      <c r="A3483" s="6" t="str">
        <v>ES409RT</v>
      </c>
      <c r="B3483">
        <f>COUNTIF('Truncated Transaction Data'!A3483:A22967,A3483)</f>
        <v>1</v>
      </c>
      <c r="C3483" s="7">
        <f>SUMIF('Truncated Transaction Data'!A3483:A22967,A3483,'Truncated Transaction Data'!C3483:C22967)</f>
        <v>1</v>
      </c>
    </row>
    <row r="3484" spans="1:3" x14ac:dyDescent="0.35">
      <c r="A3484" s="6" t="str">
        <v>ES800474</v>
      </c>
      <c r="B3484">
        <f>COUNTIF('Truncated Transaction Data'!A3484:A22968,A3484)</f>
        <v>2</v>
      </c>
      <c r="C3484" s="7">
        <f>SUMIF('Truncated Transaction Data'!A3484:A22968,A3484,'Truncated Transaction Data'!C3484:C22968)</f>
        <v>10</v>
      </c>
    </row>
    <row r="3485" spans="1:3" x14ac:dyDescent="0.35">
      <c r="A3485" s="6" t="str">
        <v>ES800952</v>
      </c>
      <c r="B3485">
        <f>COUNTIF('Truncated Transaction Data'!A3485:A22969,A3485)</f>
        <v>1</v>
      </c>
      <c r="C3485" s="7">
        <f>SUMIF('Truncated Transaction Data'!A3485:A22969,A3485,'Truncated Transaction Data'!C3485:C22969)</f>
        <v>10</v>
      </c>
    </row>
    <row r="3486" spans="1:3" x14ac:dyDescent="0.35">
      <c r="A3486" s="6" t="str">
        <v>1K80010</v>
      </c>
      <c r="B3486">
        <f>COUNTIF('Truncated Transaction Data'!A3486:A22970,A3486)</f>
        <v>1</v>
      </c>
      <c r="C3486" s="7">
        <f>SUMIF('Truncated Transaction Data'!A3486:A22970,A3486,'Truncated Transaction Data'!C3486:C22970)</f>
        <v>16</v>
      </c>
    </row>
    <row r="3487" spans="1:3" x14ac:dyDescent="0.35">
      <c r="A3487" s="6" t="str">
        <v>PL4425</v>
      </c>
      <c r="B3487">
        <f>COUNTIF('Truncated Transaction Data'!A3487:A22971,A3487)</f>
        <v>1</v>
      </c>
      <c r="C3487" s="7">
        <f>SUMIF('Truncated Transaction Data'!A3487:A22971,A3487,'Truncated Transaction Data'!C3487:C22971)</f>
        <v>25</v>
      </c>
    </row>
    <row r="3488" spans="1:3" x14ac:dyDescent="0.35">
      <c r="A3488" s="6" t="str">
        <v>52200S</v>
      </c>
      <c r="B3488">
        <f>COUNTIF('Truncated Transaction Data'!A3488:A22972,A3488)</f>
        <v>1</v>
      </c>
      <c r="C3488" s="7">
        <f>SUMIF('Truncated Transaction Data'!A3488:A22972,A3488,'Truncated Transaction Data'!C3488:C22972)</f>
        <v>8</v>
      </c>
    </row>
    <row r="3489" spans="1:3" x14ac:dyDescent="0.35">
      <c r="A3489" s="6" t="str">
        <v>WP984</v>
      </c>
      <c r="B3489">
        <f>COUNTIF('Truncated Transaction Data'!A3489:A22973,A3489)</f>
        <v>1</v>
      </c>
      <c r="C3489" s="7">
        <f>SUMIF('Truncated Transaction Data'!A3489:A22973,A3489,'Truncated Transaction Data'!C3489:C22973)</f>
        <v>1</v>
      </c>
    </row>
    <row r="3490" spans="1:3" x14ac:dyDescent="0.35">
      <c r="A3490" s="6" t="str">
        <v>5K8361</v>
      </c>
      <c r="B3490">
        <f>COUNTIF('Truncated Transaction Data'!A3490:A22974,A3490)</f>
        <v>1</v>
      </c>
      <c r="C3490" s="7">
        <f>SUMIF('Truncated Transaction Data'!A3490:A22974,A3490,'Truncated Transaction Data'!C3490:C22974)</f>
        <v>1</v>
      </c>
    </row>
    <row r="3491" spans="1:3" x14ac:dyDescent="0.35">
      <c r="A3491" s="6" t="str">
        <v>5K6408</v>
      </c>
      <c r="B3491">
        <f>COUNTIF('Truncated Transaction Data'!A3491:A22975,A3491)</f>
        <v>1</v>
      </c>
      <c r="C3491" s="7">
        <f>SUMIF('Truncated Transaction Data'!A3491:A22975,A3491,'Truncated Transaction Data'!C3491:C22975)</f>
        <v>1</v>
      </c>
    </row>
    <row r="3492" spans="1:3" x14ac:dyDescent="0.35">
      <c r="A3492" s="6" t="str">
        <v>6K8772</v>
      </c>
      <c r="B3492">
        <f>COUNTIF('Truncated Transaction Data'!A3492:A22976,A3492)</f>
        <v>1</v>
      </c>
      <c r="C3492" s="7">
        <f>SUMIF('Truncated Transaction Data'!A3492:A22976,A3492,'Truncated Transaction Data'!C3492:C22976)</f>
        <v>15</v>
      </c>
    </row>
    <row r="3493" spans="1:3" x14ac:dyDescent="0.35">
      <c r="A3493" s="6" t="str">
        <v>RV3501</v>
      </c>
      <c r="B3493">
        <f>COUNTIF('Truncated Transaction Data'!A3493:A22977,A3493)</f>
        <v>2</v>
      </c>
      <c r="C3493" s="7">
        <f>SUMIF('Truncated Transaction Data'!A3493:A22977,A3493,'Truncated Transaction Data'!C3493:C22977)</f>
        <v>200</v>
      </c>
    </row>
    <row r="3494" spans="1:3" x14ac:dyDescent="0.35">
      <c r="A3494" s="6" t="str">
        <v>30730S</v>
      </c>
      <c r="B3494">
        <f>COUNTIF('Truncated Transaction Data'!A3494:A22978,A3494)</f>
        <v>3</v>
      </c>
      <c r="C3494" s="7">
        <f>SUMIF('Truncated Transaction Data'!A3494:A22978,A3494,'Truncated Transaction Data'!C3494:C22978)</f>
        <v>28</v>
      </c>
    </row>
    <row r="3495" spans="1:3" x14ac:dyDescent="0.35">
      <c r="A3495" s="6" t="str">
        <v>ICE410868</v>
      </c>
      <c r="B3495">
        <f>COUNTIF('Truncated Transaction Data'!A3495:A22979,A3495)</f>
        <v>2</v>
      </c>
      <c r="C3495" s="7">
        <f>SUMIF('Truncated Transaction Data'!A3495:A22979,A3495,'Truncated Transaction Data'!C3495:C22979)</f>
        <v>8</v>
      </c>
    </row>
    <row r="3496" spans="1:3" x14ac:dyDescent="0.35">
      <c r="A3496" s="6" t="str">
        <v>E1787P</v>
      </c>
      <c r="B3496">
        <f>COUNTIF('Truncated Transaction Data'!A3496:A22980,A3496)</f>
        <v>1</v>
      </c>
      <c r="C3496" s="7">
        <f>SUMIF('Truncated Transaction Data'!A3496:A22980,A3496,'Truncated Transaction Data'!C3496:C22980)</f>
        <v>1</v>
      </c>
    </row>
    <row r="3497" spans="1:3" x14ac:dyDescent="0.35">
      <c r="A3497" s="6" t="str">
        <v>RV798</v>
      </c>
      <c r="B3497">
        <f>COUNTIF('Truncated Transaction Data'!A3497:A22981,A3497)</f>
        <v>1</v>
      </c>
      <c r="C3497" s="7">
        <f>SUMIF('Truncated Transaction Data'!A3497:A22981,A3497,'Truncated Transaction Data'!C3497:C22981)</f>
        <v>100</v>
      </c>
    </row>
    <row r="3498" spans="1:3" x14ac:dyDescent="0.35">
      <c r="A3498" s="6" t="str">
        <v>PR13BS</v>
      </c>
      <c r="B3498">
        <f>COUNTIF('Truncated Transaction Data'!A3498:A22982,A3498)</f>
        <v>1</v>
      </c>
      <c r="C3498" s="7">
        <f>SUMIF('Truncated Transaction Data'!A3498:A22982,A3498,'Truncated Transaction Data'!C3498:C22982)</f>
        <v>32</v>
      </c>
    </row>
    <row r="3499" spans="1:3" x14ac:dyDescent="0.35">
      <c r="A3499" s="6" t="str">
        <v>EHC244850</v>
      </c>
      <c r="B3499">
        <f>COUNTIF('Truncated Transaction Data'!A3499:A22983,A3499)</f>
        <v>1</v>
      </c>
      <c r="C3499" s="7">
        <f>SUMIF('Truncated Transaction Data'!A3499:A22983,A3499,'Truncated Transaction Data'!C3499:C22983)</f>
        <v>100</v>
      </c>
    </row>
    <row r="3500" spans="1:3" x14ac:dyDescent="0.35">
      <c r="A3500" s="6" t="str">
        <v>PR328</v>
      </c>
      <c r="B3500">
        <f>COUNTIF('Truncated Transaction Data'!A3500:A22984,A3500)</f>
        <v>1</v>
      </c>
      <c r="C3500" s="7">
        <f>SUMIF('Truncated Transaction Data'!A3500:A22984,A3500,'Truncated Transaction Data'!C3500:C22984)</f>
        <v>200</v>
      </c>
    </row>
    <row r="3501" spans="1:3" x14ac:dyDescent="0.35">
      <c r="A3501" s="6" t="str">
        <v>PR13860S</v>
      </c>
      <c r="B3501">
        <f>COUNTIF('Truncated Transaction Data'!A3501:A22985,A3501)</f>
        <v>2</v>
      </c>
      <c r="C3501" s="7">
        <f>SUMIF('Truncated Transaction Data'!A3501:A22985,A3501,'Truncated Transaction Data'!C3501:C22985)</f>
        <v>16</v>
      </c>
    </row>
    <row r="3502" spans="1:3" x14ac:dyDescent="0.35">
      <c r="A3502" s="6" t="str">
        <v>000000053182</v>
      </c>
      <c r="B3502">
        <f>COUNTIF('Truncated Transaction Data'!A3502:A22986,A3502)</f>
        <v>1</v>
      </c>
      <c r="C3502" s="7">
        <f>SUMIF('Truncated Transaction Data'!A3502:A22986,A3502,'Truncated Transaction Data'!C3502:C22986)</f>
        <v>50</v>
      </c>
    </row>
    <row r="3503" spans="1:3" x14ac:dyDescent="0.35">
      <c r="A3503" s="6" t="str">
        <v>E1717S</v>
      </c>
      <c r="B3503">
        <f>COUNTIF('Truncated Transaction Data'!A3503:A22987,A3503)</f>
        <v>3</v>
      </c>
      <c r="C3503" s="7">
        <f>SUMIF('Truncated Transaction Data'!A3503:A22987,A3503,'Truncated Transaction Data'!C3503:C22987)</f>
        <v>25</v>
      </c>
    </row>
    <row r="3504" spans="1:3" x14ac:dyDescent="0.35">
      <c r="A3504" s="6" t="str">
        <v>TC3002</v>
      </c>
      <c r="B3504">
        <f>COUNTIF('Truncated Transaction Data'!A3504:A22988,A3504)</f>
        <v>6</v>
      </c>
      <c r="C3504" s="7">
        <f>SUMIF('Truncated Transaction Data'!A3504:A22988,A3504,'Truncated Transaction Data'!C3504:C22988)</f>
        <v>15</v>
      </c>
    </row>
    <row r="3505" spans="1:3" x14ac:dyDescent="0.35">
      <c r="A3505" s="6" t="str">
        <v>PR494</v>
      </c>
      <c r="B3505">
        <f>COUNTIF('Truncated Transaction Data'!A3505:A22989,A3505)</f>
        <v>1</v>
      </c>
      <c r="C3505" s="7">
        <f>SUMIF('Truncated Transaction Data'!A3505:A22989,A3505,'Truncated Transaction Data'!C3505:C22989)</f>
        <v>100</v>
      </c>
    </row>
    <row r="3506" spans="1:3" x14ac:dyDescent="0.35">
      <c r="A3506" s="6" t="str">
        <v>31223S</v>
      </c>
      <c r="B3506">
        <f>COUNTIF('Truncated Transaction Data'!A3506:A22990,A3506)</f>
        <v>4</v>
      </c>
      <c r="C3506" s="7">
        <f>SUMIF('Truncated Transaction Data'!A3506:A22990,A3506,'Truncated Transaction Data'!C3506:C22990)</f>
        <v>16</v>
      </c>
    </row>
    <row r="3507" spans="1:3" x14ac:dyDescent="0.35">
      <c r="A3507" s="6" t="str">
        <v>E2247B</v>
      </c>
      <c r="B3507">
        <f>COUNTIF('Truncated Transaction Data'!A3507:A22991,A3507)</f>
        <v>1</v>
      </c>
      <c r="C3507" s="7">
        <f>SUMIF('Truncated Transaction Data'!A3507:A22991,A3507,'Truncated Transaction Data'!C3507:C22991)</f>
        <v>6</v>
      </c>
    </row>
    <row r="3508" spans="1:3" x14ac:dyDescent="0.35">
      <c r="A3508" s="6" t="str">
        <v>EP115B</v>
      </c>
      <c r="B3508">
        <f>COUNTIF('Truncated Transaction Data'!A3508:A22992,A3508)</f>
        <v>2</v>
      </c>
      <c r="C3508" s="7">
        <f>SUMIF('Truncated Transaction Data'!A3508:A22992,A3508,'Truncated Transaction Data'!C3508:C22992)</f>
        <v>3</v>
      </c>
    </row>
    <row r="3509" spans="1:3" x14ac:dyDescent="0.35">
      <c r="A3509" s="6" t="str">
        <v>4K201406</v>
      </c>
      <c r="B3509">
        <f>COUNTIF('Truncated Transaction Data'!A3509:A22993,A3509)</f>
        <v>5</v>
      </c>
      <c r="C3509" s="7">
        <f>SUMIF('Truncated Transaction Data'!A3509:A22993,A3509,'Truncated Transaction Data'!C3509:C22993)</f>
        <v>130</v>
      </c>
    </row>
    <row r="3510" spans="1:3" x14ac:dyDescent="0.35">
      <c r="A3510" s="6" t="str">
        <v>ES800223</v>
      </c>
      <c r="B3510">
        <f>COUNTIF('Truncated Transaction Data'!A3510:A22994,A3510)</f>
        <v>1</v>
      </c>
      <c r="C3510" s="7">
        <f>SUMIF('Truncated Transaction Data'!A3510:A22994,A3510,'Truncated Transaction Data'!C3510:C22994)</f>
        <v>4</v>
      </c>
    </row>
    <row r="3511" spans="1:3" x14ac:dyDescent="0.35">
      <c r="A3511" s="6" t="str">
        <v>EZ137</v>
      </c>
      <c r="B3511">
        <f>COUNTIF('Truncated Transaction Data'!A3511:A22995,A3511)</f>
        <v>1</v>
      </c>
      <c r="C3511" s="7">
        <f>SUMIF('Truncated Transaction Data'!A3511:A22995,A3511,'Truncated Transaction Data'!C3511:C22995)</f>
        <v>10</v>
      </c>
    </row>
    <row r="3512" spans="1:3" x14ac:dyDescent="0.35">
      <c r="A3512" s="6" t="str">
        <v>E918P</v>
      </c>
      <c r="B3512">
        <f>COUNTIF('Truncated Transaction Data'!A3512:A22996,A3512)</f>
        <v>1</v>
      </c>
      <c r="C3512" s="7">
        <f>SUMIF('Truncated Transaction Data'!A3512:A22996,A3512,'Truncated Transaction Data'!C3512:C22996)</f>
        <v>1</v>
      </c>
    </row>
    <row r="3513" spans="1:3" x14ac:dyDescent="0.35">
      <c r="A3513" s="6" t="str">
        <v>4K6068</v>
      </c>
      <c r="B3513">
        <f>COUNTIF('Truncated Transaction Data'!A3513:A22997,A3513)</f>
        <v>3</v>
      </c>
      <c r="C3513" s="7">
        <f>SUMIF('Truncated Transaction Data'!A3513:A22997,A3513,'Truncated Transaction Data'!C3513:C22997)</f>
        <v>30</v>
      </c>
    </row>
    <row r="3514" spans="1:3" x14ac:dyDescent="0.35">
      <c r="A3514" s="6" t="str">
        <v>RV3618</v>
      </c>
      <c r="B3514">
        <f>COUNTIF('Truncated Transaction Data'!A3514:A22998,A3514)</f>
        <v>2</v>
      </c>
      <c r="C3514" s="7">
        <f>SUMIF('Truncated Transaction Data'!A3514:A22998,A3514,'Truncated Transaction Data'!C3514:C22998)</f>
        <v>100</v>
      </c>
    </row>
    <row r="3515" spans="1:3" x14ac:dyDescent="0.35">
      <c r="A3515" s="6" t="str">
        <v>NT815803</v>
      </c>
      <c r="B3515">
        <f>COUNTIF('Truncated Transaction Data'!A3515:A22999,A3515)</f>
        <v>1</v>
      </c>
      <c r="C3515" s="7">
        <f>SUMIF('Truncated Transaction Data'!A3515:A22999,A3515,'Truncated Transaction Data'!C3515:C22999)</f>
        <v>100</v>
      </c>
    </row>
    <row r="3516" spans="1:3" x14ac:dyDescent="0.35">
      <c r="A3516" s="6" t="str">
        <v>E1878S</v>
      </c>
      <c r="B3516">
        <f>COUNTIF('Truncated Transaction Data'!A3516:A23000,A3516)</f>
        <v>1</v>
      </c>
      <c r="C3516" s="7">
        <f>SUMIF('Truncated Transaction Data'!A3516:A23000,A3516,'Truncated Transaction Data'!C3516:C23000)</f>
        <v>1</v>
      </c>
    </row>
    <row r="3517" spans="1:3" x14ac:dyDescent="0.35">
      <c r="A3517" s="6" t="str">
        <v>GP103K</v>
      </c>
      <c r="B3517">
        <f>COUNTIF('Truncated Transaction Data'!A3517:A23001,A3517)</f>
        <v>3</v>
      </c>
      <c r="C3517" s="7">
        <f>SUMIF('Truncated Transaction Data'!A3517:A23001,A3517,'Truncated Transaction Data'!C3517:C23001)</f>
        <v>5</v>
      </c>
    </row>
    <row r="3518" spans="1:3" x14ac:dyDescent="0.35">
      <c r="A3518" s="6" t="str">
        <v>RV943XK</v>
      </c>
      <c r="B3518">
        <f>COUNTIF('Truncated Transaction Data'!A3518:A23002,A3518)</f>
        <v>3</v>
      </c>
      <c r="C3518" s="7">
        <f>SUMIF('Truncated Transaction Data'!A3518:A23002,A3518,'Truncated Transaction Data'!C3518:C23002)</f>
        <v>16</v>
      </c>
    </row>
    <row r="3519" spans="1:3" x14ac:dyDescent="0.35">
      <c r="A3519" s="6" t="str">
        <v>PR577K</v>
      </c>
      <c r="B3519">
        <f>COUNTIF('Truncated Transaction Data'!A3519:A23003,A3519)</f>
        <v>1</v>
      </c>
      <c r="C3519" s="7">
        <f>SUMIF('Truncated Transaction Data'!A3519:A23003,A3519,'Truncated Transaction Data'!C3519:C23003)</f>
        <v>2</v>
      </c>
    </row>
    <row r="3520" spans="1:3" x14ac:dyDescent="0.35">
      <c r="A3520" s="6" t="str">
        <v>PR737K</v>
      </c>
      <c r="B3520">
        <f>COUNTIF('Truncated Transaction Data'!A3520:A23004,A3520)</f>
        <v>1</v>
      </c>
      <c r="C3520" s="7">
        <f>SUMIF('Truncated Transaction Data'!A3520:A23004,A3520,'Truncated Transaction Data'!C3520:C23004)</f>
        <v>2</v>
      </c>
    </row>
    <row r="3521" spans="1:3" x14ac:dyDescent="0.35">
      <c r="A3521" s="6" t="str">
        <v>PR777K</v>
      </c>
      <c r="B3521">
        <f>COUNTIF('Truncated Transaction Data'!A3521:A23005,A3521)</f>
        <v>1</v>
      </c>
      <c r="C3521" s="7">
        <f>SUMIF('Truncated Transaction Data'!A3521:A23005,A3521,'Truncated Transaction Data'!C3521:C23005)</f>
        <v>1</v>
      </c>
    </row>
    <row r="3522" spans="1:3" x14ac:dyDescent="0.35">
      <c r="A3522" s="6" t="str">
        <v>PLC230100</v>
      </c>
      <c r="B3522">
        <f>COUNTIF('Truncated Transaction Data'!A3522:A23006,A3522)</f>
        <v>1</v>
      </c>
      <c r="C3522" s="7">
        <f>SUMIF('Truncated Transaction Data'!A3522:A23006,A3522,'Truncated Transaction Data'!C3522:C23006)</f>
        <v>100</v>
      </c>
    </row>
    <row r="3523" spans="1:3" x14ac:dyDescent="0.35">
      <c r="A3523" s="6" t="str">
        <v>HPV10</v>
      </c>
      <c r="B3523">
        <f>COUNTIF('Truncated Transaction Data'!A3523:A23007,A3523)</f>
        <v>2</v>
      </c>
      <c r="C3523" s="7">
        <f>SUMIF('Truncated Transaction Data'!A3523:A23007,A3523,'Truncated Transaction Data'!C3523:C23007)</f>
        <v>24</v>
      </c>
    </row>
    <row r="3524" spans="1:3" x14ac:dyDescent="0.35">
      <c r="A3524" s="6" t="str">
        <v>EHC236925</v>
      </c>
      <c r="B3524">
        <f>COUNTIF('Truncated Transaction Data'!A3524:A23008,A3524)</f>
        <v>2</v>
      </c>
      <c r="C3524" s="7">
        <f>SUMIF('Truncated Transaction Data'!A3524:A23008,A3524,'Truncated Transaction Data'!C3524:C23008)</f>
        <v>175</v>
      </c>
    </row>
    <row r="3525" spans="1:3" x14ac:dyDescent="0.35">
      <c r="A3525" s="6" t="str">
        <v>EOS2100100</v>
      </c>
      <c r="B3525">
        <f>COUNTIF('Truncated Transaction Data'!A3525:A23009,A3525)</f>
        <v>2</v>
      </c>
      <c r="C3525" s="7">
        <f>SUMIF('Truncated Transaction Data'!A3525:A23009,A3525,'Truncated Transaction Data'!C3525:C23009)</f>
        <v>300</v>
      </c>
    </row>
    <row r="3526" spans="1:3" x14ac:dyDescent="0.35">
      <c r="A3526" s="6" t="str">
        <v>000000030691</v>
      </c>
      <c r="B3526">
        <f>COUNTIF('Truncated Transaction Data'!A3526:A23010,A3526)</f>
        <v>1</v>
      </c>
      <c r="C3526" s="7">
        <f>SUMIF('Truncated Transaction Data'!A3526:A23010,A3526,'Truncated Transaction Data'!C3526:C23010)</f>
        <v>50</v>
      </c>
    </row>
    <row r="3527" spans="1:3" x14ac:dyDescent="0.35">
      <c r="A3527" s="6" t="str">
        <v>EHC766100</v>
      </c>
      <c r="B3527">
        <f>COUNTIF('Truncated Transaction Data'!A3527:A23011,A3527)</f>
        <v>2</v>
      </c>
      <c r="C3527" s="7">
        <f>SUMIF('Truncated Transaction Data'!A3527:A23011,A3527,'Truncated Transaction Data'!C3527:C23011)</f>
        <v>300</v>
      </c>
    </row>
    <row r="3528" spans="1:3" x14ac:dyDescent="0.35">
      <c r="A3528" s="6" t="str">
        <v>RK672</v>
      </c>
      <c r="B3528">
        <f>COUNTIF('Truncated Transaction Data'!A3528:A23012,A3528)</f>
        <v>4</v>
      </c>
      <c r="C3528" s="7">
        <f>SUMIF('Truncated Transaction Data'!A3528:A23012,A3528,'Truncated Transaction Data'!C3528:C23012)</f>
        <v>47</v>
      </c>
    </row>
    <row r="3529" spans="1:3" x14ac:dyDescent="0.35">
      <c r="A3529" s="6" t="str">
        <v>EM365WT</v>
      </c>
      <c r="B3529">
        <f>COUNTIF('Truncated Transaction Data'!A3529:A23013,A3529)</f>
        <v>2</v>
      </c>
      <c r="C3529" s="7">
        <f>SUMIF('Truncated Transaction Data'!A3529:A23013,A3529,'Truncated Transaction Data'!C3529:C23013)</f>
        <v>3</v>
      </c>
    </row>
    <row r="3530" spans="1:3" x14ac:dyDescent="0.35">
      <c r="A3530" s="6" t="str">
        <v>ETK16</v>
      </c>
      <c r="B3530">
        <f>COUNTIF('Truncated Transaction Data'!A3530:A23014,A3530)</f>
        <v>1</v>
      </c>
      <c r="C3530" s="7">
        <f>SUMIF('Truncated Transaction Data'!A3530:A23014,A3530,'Truncated Transaction Data'!C3530:C23014)</f>
        <v>4</v>
      </c>
    </row>
    <row r="3531" spans="1:3" x14ac:dyDescent="0.35">
      <c r="A3531" s="6" t="str">
        <v>000000058575</v>
      </c>
      <c r="B3531">
        <f>COUNTIF('Truncated Transaction Data'!A3531:A23015,A3531)</f>
        <v>1</v>
      </c>
      <c r="C3531" s="7">
        <f>SUMIF('Truncated Transaction Data'!A3531:A23015,A3531,'Truncated Transaction Data'!C3531:C23015)</f>
        <v>50</v>
      </c>
    </row>
    <row r="3532" spans="1:3" x14ac:dyDescent="0.35">
      <c r="A3532" s="6" t="str">
        <v>TC3026</v>
      </c>
      <c r="B3532">
        <f>COUNTIF('Truncated Transaction Data'!A3532:A23016,A3532)</f>
        <v>1</v>
      </c>
      <c r="C3532" s="7">
        <f>SUMIF('Truncated Transaction Data'!A3532:A23016,A3532,'Truncated Transaction Data'!C3532:C23016)</f>
        <v>1</v>
      </c>
    </row>
    <row r="3533" spans="1:3" x14ac:dyDescent="0.35">
      <c r="A3533" s="6" t="str">
        <v>E2633M</v>
      </c>
      <c r="B3533">
        <f>COUNTIF('Truncated Transaction Data'!A3533:A23017,A3533)</f>
        <v>1</v>
      </c>
      <c r="C3533" s="7">
        <f>SUMIF('Truncated Transaction Data'!A3533:A23017,A3533,'Truncated Transaction Data'!C3533:C23017)</f>
        <v>50</v>
      </c>
    </row>
    <row r="3534" spans="1:3" x14ac:dyDescent="0.35">
      <c r="A3534" s="6" t="str">
        <v>EZ225</v>
      </c>
      <c r="B3534">
        <f>COUNTIF('Truncated Transaction Data'!A3534:A23018,A3534)</f>
        <v>3</v>
      </c>
      <c r="C3534" s="7">
        <f>SUMIF('Truncated Transaction Data'!A3534:A23018,A3534,'Truncated Transaction Data'!C3534:C23018)</f>
        <v>14</v>
      </c>
    </row>
    <row r="3535" spans="1:3" x14ac:dyDescent="0.35">
      <c r="A3535" s="6" t="str">
        <v>EZ150</v>
      </c>
      <c r="B3535">
        <f>COUNTIF('Truncated Transaction Data'!A3535:A23019,A3535)</f>
        <v>2</v>
      </c>
      <c r="C3535" s="7">
        <f>SUMIF('Truncated Transaction Data'!A3535:A23019,A3535,'Truncated Transaction Data'!C3535:C23019)</f>
        <v>9</v>
      </c>
    </row>
    <row r="3536" spans="1:3" x14ac:dyDescent="0.35">
      <c r="A3536" s="6" t="str">
        <v>EZ87</v>
      </c>
      <c r="B3536">
        <f>COUNTIF('Truncated Transaction Data'!A3536:A23020,A3536)</f>
        <v>2</v>
      </c>
      <c r="C3536" s="7">
        <f>SUMIF('Truncated Transaction Data'!A3536:A23020,A3536,'Truncated Transaction Data'!C3536:C23020)</f>
        <v>7</v>
      </c>
    </row>
    <row r="3537" spans="1:3" x14ac:dyDescent="0.35">
      <c r="A3537" s="6" t="str">
        <v>265S</v>
      </c>
      <c r="B3537">
        <f>COUNTIF('Truncated Transaction Data'!A3537:A23021,A3537)</f>
        <v>2</v>
      </c>
      <c r="C3537" s="7">
        <f>SUMIF('Truncated Transaction Data'!A3537:A23021,A3537,'Truncated Transaction Data'!C3537:C23021)</f>
        <v>4</v>
      </c>
    </row>
    <row r="3538" spans="1:3" x14ac:dyDescent="0.35">
      <c r="A3538" s="6" t="str">
        <v>000000005006</v>
      </c>
      <c r="B3538">
        <f>COUNTIF('Truncated Transaction Data'!A3538:A23022,A3538)</f>
        <v>2</v>
      </c>
      <c r="C3538" s="7">
        <f>SUMIF('Truncated Transaction Data'!A3538:A23022,A3538,'Truncated Transaction Data'!C3538:C23022)</f>
        <v>6</v>
      </c>
    </row>
    <row r="3539" spans="1:3" x14ac:dyDescent="0.35">
      <c r="A3539" s="6" t="str">
        <v>DS1018T</v>
      </c>
      <c r="B3539">
        <f>COUNTIF('Truncated Transaction Data'!A3539:A23023,A3539)</f>
        <v>3</v>
      </c>
      <c r="C3539" s="7">
        <f>SUMIF('Truncated Transaction Data'!A3539:A23023,A3539,'Truncated Transaction Data'!C3539:C23023)</f>
        <v>13</v>
      </c>
    </row>
    <row r="3540" spans="1:3" x14ac:dyDescent="0.35">
      <c r="A3540" s="6" t="str">
        <v>EV800278</v>
      </c>
      <c r="B3540">
        <f>COUNTIF('Truncated Transaction Data'!A3540:A23024,A3540)</f>
        <v>1</v>
      </c>
      <c r="C3540" s="7">
        <f>SUMIF('Truncated Transaction Data'!A3540:A23024,A3540,'Truncated Transaction Data'!C3540:C23024)</f>
        <v>40</v>
      </c>
    </row>
    <row r="3541" spans="1:3" x14ac:dyDescent="0.35">
      <c r="A3541" s="6" t="str">
        <v>4K8103</v>
      </c>
      <c r="B3541">
        <f>COUNTIF('Truncated Transaction Data'!A3541:A23025,A3541)</f>
        <v>1</v>
      </c>
      <c r="C3541" s="7">
        <f>SUMIF('Truncated Transaction Data'!A3541:A23025,A3541,'Truncated Transaction Data'!C3541:C23025)</f>
        <v>2</v>
      </c>
    </row>
    <row r="3542" spans="1:3" x14ac:dyDescent="0.35">
      <c r="A3542" s="6" t="str">
        <v>EM340WT</v>
      </c>
      <c r="B3542">
        <f>COUNTIF('Truncated Transaction Data'!A3542:A23026,A3542)</f>
        <v>1</v>
      </c>
      <c r="C3542" s="7">
        <f>SUMIF('Truncated Transaction Data'!A3542:A23026,A3542,'Truncated Transaction Data'!C3542:C23026)</f>
        <v>4</v>
      </c>
    </row>
    <row r="3543" spans="1:3" x14ac:dyDescent="0.35">
      <c r="A3543" s="6" t="str">
        <v>5K201544</v>
      </c>
      <c r="B3543">
        <f>COUNTIF('Truncated Transaction Data'!A3543:A23027,A3543)</f>
        <v>2</v>
      </c>
      <c r="C3543" s="7">
        <f>SUMIF('Truncated Transaction Data'!A3543:A23027,A3543,'Truncated Transaction Data'!C3543:C23027)</f>
        <v>3</v>
      </c>
    </row>
    <row r="3544" spans="1:3" x14ac:dyDescent="0.35">
      <c r="A3544" s="6" t="str">
        <v>6K750362</v>
      </c>
      <c r="B3544">
        <f>COUNTIF('Truncated Transaction Data'!A3544:A23028,A3544)</f>
        <v>1</v>
      </c>
      <c r="C3544" s="7">
        <f>SUMIF('Truncated Transaction Data'!A3544:A23028,A3544,'Truncated Transaction Data'!C3544:C23028)</f>
        <v>10</v>
      </c>
    </row>
    <row r="3545" spans="1:3" x14ac:dyDescent="0.35">
      <c r="A3545" s="6" t="str">
        <v>6K750184</v>
      </c>
      <c r="B3545">
        <f>COUNTIF('Truncated Transaction Data'!A3545:A23029,A3545)</f>
        <v>1</v>
      </c>
      <c r="C3545" s="7">
        <f>SUMIF('Truncated Transaction Data'!A3545:A23029,A3545,'Truncated Transaction Data'!C3545:C23029)</f>
        <v>3</v>
      </c>
    </row>
    <row r="3546" spans="1:3" x14ac:dyDescent="0.35">
      <c r="A3546" s="6" t="str">
        <v>5K200172</v>
      </c>
      <c r="B3546">
        <f>COUNTIF('Truncated Transaction Data'!A3546:A23030,A3546)</f>
        <v>1</v>
      </c>
      <c r="C3546" s="7">
        <f>SUMIF('Truncated Transaction Data'!A3546:A23030,A3546,'Truncated Transaction Data'!C3546:C23030)</f>
        <v>14</v>
      </c>
    </row>
    <row r="3547" spans="1:3" x14ac:dyDescent="0.35">
      <c r="A3547" s="6" t="str">
        <v>2356B</v>
      </c>
      <c r="B3547">
        <f>COUNTIF('Truncated Transaction Data'!A3547:A23031,A3547)</f>
        <v>1</v>
      </c>
      <c r="C3547" s="7">
        <f>SUMIF('Truncated Transaction Data'!A3547:A23031,A3547,'Truncated Transaction Data'!C3547:C23031)</f>
        <v>6</v>
      </c>
    </row>
    <row r="3548" spans="1:3" x14ac:dyDescent="0.35">
      <c r="A3548" s="6" t="str">
        <v>6K7305</v>
      </c>
      <c r="B3548">
        <f>COUNTIF('Truncated Transaction Data'!A3548:A23032,A3548)</f>
        <v>2</v>
      </c>
      <c r="C3548" s="7">
        <f>SUMIF('Truncated Transaction Data'!A3548:A23032,A3548,'Truncated Transaction Data'!C3548:C23032)</f>
        <v>8</v>
      </c>
    </row>
    <row r="3549" spans="1:3" x14ac:dyDescent="0.35">
      <c r="A3549" s="6" t="str">
        <v>5K80081</v>
      </c>
      <c r="B3549">
        <f>COUNTIF('Truncated Transaction Data'!A3549:A23033,A3549)</f>
        <v>2</v>
      </c>
      <c r="C3549" s="7">
        <f>SUMIF('Truncated Transaction Data'!A3549:A23033,A3549,'Truncated Transaction Data'!C3549:C23033)</f>
        <v>4</v>
      </c>
    </row>
    <row r="3550" spans="1:3" x14ac:dyDescent="0.35">
      <c r="A3550" s="6" t="str">
        <v>5K7144</v>
      </c>
      <c r="B3550">
        <f>COUNTIF('Truncated Transaction Data'!A3550:A23034,A3550)</f>
        <v>3</v>
      </c>
      <c r="C3550" s="7">
        <f>SUMIF('Truncated Transaction Data'!A3550:A23034,A3550,'Truncated Transaction Data'!C3550:C23034)</f>
        <v>8</v>
      </c>
    </row>
    <row r="3551" spans="1:3" x14ac:dyDescent="0.35">
      <c r="A3551" s="6" t="str">
        <v>4K201191</v>
      </c>
      <c r="B3551">
        <f>COUNTIF('Truncated Transaction Data'!A3551:A23035,A3551)</f>
        <v>2</v>
      </c>
      <c r="C3551" s="7">
        <f>SUMIF('Truncated Transaction Data'!A3551:A23035,A3551,'Truncated Transaction Data'!C3551:C23035)</f>
        <v>2</v>
      </c>
    </row>
    <row r="3552" spans="1:3" x14ac:dyDescent="0.35">
      <c r="A3552" s="6" t="str">
        <v>RV9937K</v>
      </c>
      <c r="B3552">
        <f>COUNTIF('Truncated Transaction Data'!A3552:A23036,A3552)</f>
        <v>1</v>
      </c>
      <c r="C3552" s="7">
        <f>SUMIF('Truncated Transaction Data'!A3552:A23036,A3552,'Truncated Transaction Data'!C3552:C23036)</f>
        <v>3</v>
      </c>
    </row>
    <row r="3553" spans="1:3" x14ac:dyDescent="0.35">
      <c r="A3553" s="6" t="str">
        <v>PLC42100</v>
      </c>
      <c r="B3553">
        <f>COUNTIF('Truncated Transaction Data'!A3553:A23037,A3553)</f>
        <v>1</v>
      </c>
      <c r="C3553" s="7">
        <f>SUMIF('Truncated Transaction Data'!A3553:A23037,A3553,'Truncated Transaction Data'!C3553:C23037)</f>
        <v>200</v>
      </c>
    </row>
    <row r="3554" spans="1:3" x14ac:dyDescent="0.35">
      <c r="A3554" s="6" t="str">
        <v>30682S</v>
      </c>
      <c r="B3554">
        <f>COUNTIF('Truncated Transaction Data'!A3554:A23038,A3554)</f>
        <v>2</v>
      </c>
      <c r="C3554" s="7">
        <f>SUMIF('Truncated Transaction Data'!A3554:A23038,A3554,'Truncated Transaction Data'!C3554:C23038)</f>
        <v>8</v>
      </c>
    </row>
    <row r="3555" spans="1:3" x14ac:dyDescent="0.35">
      <c r="A3555" s="6" t="str">
        <v>PR281AS</v>
      </c>
      <c r="B3555">
        <f>COUNTIF('Truncated Transaction Data'!A3555:A23039,A3555)</f>
        <v>1</v>
      </c>
      <c r="C3555" s="7">
        <f>SUMIF('Truncated Transaction Data'!A3555:A23039,A3555,'Truncated Transaction Data'!C3555:C23039)</f>
        <v>16</v>
      </c>
    </row>
    <row r="3556" spans="1:3" x14ac:dyDescent="0.35">
      <c r="A3556" s="6" t="str">
        <v>PR737S</v>
      </c>
      <c r="B3556">
        <f>COUNTIF('Truncated Transaction Data'!A3556:A23040,A3556)</f>
        <v>5</v>
      </c>
      <c r="C3556" s="7">
        <f>SUMIF('Truncated Transaction Data'!A3556:A23040,A3556,'Truncated Transaction Data'!C3556:C23040)</f>
        <v>60</v>
      </c>
    </row>
    <row r="3557" spans="1:3" x14ac:dyDescent="0.35">
      <c r="A3557" s="6" t="str">
        <v>I5126B</v>
      </c>
      <c r="B3557">
        <f>COUNTIF('Truncated Transaction Data'!A3557:A23041,A3557)</f>
        <v>1</v>
      </c>
      <c r="C3557" s="7">
        <f>SUMIF('Truncated Transaction Data'!A3557:A23041,A3557,'Truncated Transaction Data'!C3557:C23041)</f>
        <v>4</v>
      </c>
    </row>
    <row r="3558" spans="1:3" x14ac:dyDescent="0.35">
      <c r="A3558" s="6" t="str">
        <v>559607S</v>
      </c>
      <c r="B3558">
        <f>COUNTIF('Truncated Transaction Data'!A3558:A23042,A3558)</f>
        <v>1</v>
      </c>
      <c r="C3558" s="7">
        <f>SUMIF('Truncated Transaction Data'!A3558:A23042,A3558,'Truncated Transaction Data'!C3558:C23042)</f>
        <v>16</v>
      </c>
    </row>
    <row r="3559" spans="1:3" x14ac:dyDescent="0.35">
      <c r="A3559" s="6" t="str">
        <v>5939S</v>
      </c>
      <c r="B3559">
        <f>COUNTIF('Truncated Transaction Data'!A3559:A23043,A3559)</f>
        <v>1</v>
      </c>
      <c r="C3559" s="7">
        <f>SUMIF('Truncated Transaction Data'!A3559:A23043,A3559,'Truncated Transaction Data'!C3559:C23043)</f>
        <v>4</v>
      </c>
    </row>
    <row r="3560" spans="1:3" x14ac:dyDescent="0.35">
      <c r="A3560" s="6" t="str">
        <v>R892</v>
      </c>
      <c r="B3560">
        <f>COUNTIF('Truncated Transaction Data'!A3560:A23044,A3560)</f>
        <v>9</v>
      </c>
      <c r="C3560" s="7">
        <f>SUMIF('Truncated Transaction Data'!A3560:A23044,A3560,'Truncated Transaction Data'!C3560:C23044)</f>
        <v>115</v>
      </c>
    </row>
    <row r="3561" spans="1:3" x14ac:dyDescent="0.35">
      <c r="A3561" s="6" t="str">
        <v>RK673</v>
      </c>
      <c r="B3561">
        <f>COUNTIF('Truncated Transaction Data'!A3561:A23045,A3561)</f>
        <v>4</v>
      </c>
      <c r="C3561" s="7">
        <f>SUMIF('Truncated Transaction Data'!A3561:A23045,A3561,'Truncated Transaction Data'!C3561:C23045)</f>
        <v>32</v>
      </c>
    </row>
    <row r="3562" spans="1:3" x14ac:dyDescent="0.35">
      <c r="A3562" s="6" t="str">
        <v>I1652B</v>
      </c>
      <c r="B3562">
        <f>COUNTIF('Truncated Transaction Data'!A3562:A23046,A3562)</f>
        <v>16</v>
      </c>
      <c r="C3562" s="7">
        <f>SUMIF('Truncated Transaction Data'!A3562:A23046,A3562,'Truncated Transaction Data'!C3562:C23046)</f>
        <v>238</v>
      </c>
    </row>
    <row r="3563" spans="1:3" x14ac:dyDescent="0.35">
      <c r="A3563" s="6" t="str">
        <v>RV769</v>
      </c>
      <c r="B3563">
        <f>COUNTIF('Truncated Transaction Data'!A3563:A23047,A3563)</f>
        <v>1</v>
      </c>
      <c r="C3563" s="7">
        <f>SUMIF('Truncated Transaction Data'!A3563:A23047,A3563,'Truncated Transaction Data'!C3563:C23047)</f>
        <v>50</v>
      </c>
    </row>
    <row r="3564" spans="1:3" x14ac:dyDescent="0.35">
      <c r="A3564" s="6" t="str">
        <v>01429SEA</v>
      </c>
      <c r="B3564">
        <f>COUNTIF('Truncated Transaction Data'!A3564:A23048,A3564)</f>
        <v>1</v>
      </c>
      <c r="C3564" s="7">
        <f>SUMIF('Truncated Transaction Data'!A3564:A23048,A3564,'Truncated Transaction Data'!C3564:C23048)</f>
        <v>50</v>
      </c>
    </row>
    <row r="3565" spans="1:3" x14ac:dyDescent="0.35">
      <c r="A3565" s="6" t="str">
        <v>PLC2525</v>
      </c>
      <c r="B3565">
        <f>COUNTIF('Truncated Transaction Data'!A3565:A23049,A3565)</f>
        <v>2</v>
      </c>
      <c r="C3565" s="7">
        <f>SUMIF('Truncated Transaction Data'!A3565:A23049,A3565,'Truncated Transaction Data'!C3565:C23049)</f>
        <v>50</v>
      </c>
    </row>
    <row r="3566" spans="1:3" x14ac:dyDescent="0.35">
      <c r="A3566" s="6" t="str">
        <v>E1160P</v>
      </c>
      <c r="B3566">
        <f>COUNTIF('Truncated Transaction Data'!A3566:A23050,A3566)</f>
        <v>3</v>
      </c>
      <c r="C3566" s="7">
        <f>SUMIF('Truncated Transaction Data'!A3566:A23050,A3566,'Truncated Transaction Data'!C3566:C23050)</f>
        <v>3</v>
      </c>
    </row>
    <row r="3567" spans="1:3" x14ac:dyDescent="0.35">
      <c r="A3567" s="6" t="str">
        <v>TC39110</v>
      </c>
      <c r="B3567">
        <f>COUNTIF('Truncated Transaction Data'!A3567:A23051,A3567)</f>
        <v>1</v>
      </c>
      <c r="C3567" s="7">
        <f>SUMIF('Truncated Transaction Data'!A3567:A23051,A3567,'Truncated Transaction Data'!C3567:C23051)</f>
        <v>30</v>
      </c>
    </row>
    <row r="3568" spans="1:3" x14ac:dyDescent="0.35">
      <c r="A3568" s="6" t="str">
        <v>CL920PK</v>
      </c>
      <c r="B3568">
        <f>COUNTIF('Truncated Transaction Data'!A3568:A23052,A3568)</f>
        <v>1</v>
      </c>
      <c r="C3568" s="7">
        <f>SUMIF('Truncated Transaction Data'!A3568:A23052,A3568,'Truncated Transaction Data'!C3568:C23052)</f>
        <v>1</v>
      </c>
    </row>
    <row r="3569" spans="1:3" x14ac:dyDescent="0.35">
      <c r="A3569" s="6" t="str">
        <v>SUM1123</v>
      </c>
      <c r="B3569">
        <f>COUNTIF('Truncated Transaction Data'!A3569:A23053,A3569)</f>
        <v>2</v>
      </c>
      <c r="C3569" s="7">
        <f>SUMIF('Truncated Transaction Data'!A3569:A23053,A3569,'Truncated Transaction Data'!C3569:C23053)</f>
        <v>10</v>
      </c>
    </row>
    <row r="3570" spans="1:3" x14ac:dyDescent="0.35">
      <c r="A3570" s="6" t="str">
        <v>E1816S</v>
      </c>
      <c r="B3570">
        <f>COUNTIF('Truncated Transaction Data'!A3570:A23054,A3570)</f>
        <v>2</v>
      </c>
      <c r="C3570" s="7">
        <f>SUMIF('Truncated Transaction Data'!A3570:A23054,A3570,'Truncated Transaction Data'!C3570:C23054)</f>
        <v>3</v>
      </c>
    </row>
    <row r="3571" spans="1:3" x14ac:dyDescent="0.35">
      <c r="A3571" s="6" t="str">
        <v>1K80771</v>
      </c>
      <c r="B3571">
        <f>COUNTIF('Truncated Transaction Data'!A3571:A23055,A3571)</f>
        <v>2</v>
      </c>
      <c r="C3571" s="7">
        <f>SUMIF('Truncated Transaction Data'!A3571:A23055,A3571,'Truncated Transaction Data'!C3571:C23055)</f>
        <v>2</v>
      </c>
    </row>
    <row r="3572" spans="1:3" x14ac:dyDescent="0.35">
      <c r="A3572" s="6" t="str">
        <v>5K8620</v>
      </c>
      <c r="B3572">
        <f>COUNTIF('Truncated Transaction Data'!A3572:A23056,A3572)</f>
        <v>2</v>
      </c>
      <c r="C3572" s="7">
        <f>SUMIF('Truncated Transaction Data'!A3572:A23056,A3572,'Truncated Transaction Data'!C3572:C23056)</f>
        <v>2</v>
      </c>
    </row>
    <row r="3573" spans="1:3" x14ac:dyDescent="0.35">
      <c r="A3573" s="6" t="str">
        <v>EHC1004200</v>
      </c>
      <c r="B3573">
        <f>COUNTIF('Truncated Transaction Data'!A3573:A23057,A3573)</f>
        <v>1</v>
      </c>
      <c r="C3573" s="7">
        <f>SUMIF('Truncated Transaction Data'!A3573:A23057,A3573,'Truncated Transaction Data'!C3573:C23057)</f>
        <v>400</v>
      </c>
    </row>
    <row r="3574" spans="1:3" x14ac:dyDescent="0.35">
      <c r="A3574" s="6" t="str">
        <v>E273S</v>
      </c>
      <c r="B3574">
        <f>COUNTIF('Truncated Transaction Data'!A3574:A23058,A3574)</f>
        <v>1</v>
      </c>
      <c r="C3574" s="7">
        <f>SUMIF('Truncated Transaction Data'!A3574:A23058,A3574,'Truncated Transaction Data'!C3574:C23058)</f>
        <v>1</v>
      </c>
    </row>
    <row r="3575" spans="1:3" x14ac:dyDescent="0.35">
      <c r="A3575" s="6" t="str">
        <v>SUM1122</v>
      </c>
      <c r="B3575">
        <f>COUNTIF('Truncated Transaction Data'!A3575:A23059,A3575)</f>
        <v>1</v>
      </c>
      <c r="C3575" s="7">
        <f>SUMIF('Truncated Transaction Data'!A3575:A23059,A3575,'Truncated Transaction Data'!C3575:C23059)</f>
        <v>5</v>
      </c>
    </row>
    <row r="3576" spans="1:3" x14ac:dyDescent="0.35">
      <c r="A3576" s="6" t="str">
        <v>RM178316</v>
      </c>
      <c r="B3576">
        <f>COUNTIF('Truncated Transaction Data'!A3576:A23060,A3576)</f>
        <v>2</v>
      </c>
      <c r="C3576" s="7">
        <f>SUMIF('Truncated Transaction Data'!A3576:A23060,A3576,'Truncated Transaction Data'!C3576:C23060)</f>
        <v>32</v>
      </c>
    </row>
    <row r="3577" spans="1:3" x14ac:dyDescent="0.35">
      <c r="A3577" s="6" t="str">
        <v>TC3207</v>
      </c>
      <c r="B3577">
        <f>COUNTIF('Truncated Transaction Data'!A3577:A23061,A3577)</f>
        <v>3</v>
      </c>
      <c r="C3577" s="7">
        <f>SUMIF('Truncated Transaction Data'!A3577:A23061,A3577,'Truncated Transaction Data'!C3577:C23061)</f>
        <v>4</v>
      </c>
    </row>
    <row r="3578" spans="1:3" x14ac:dyDescent="0.35">
      <c r="A3578" s="6" t="str">
        <v>E2049B</v>
      </c>
      <c r="B3578">
        <f>COUNTIF('Truncated Transaction Data'!A3578:A23062,A3578)</f>
        <v>2</v>
      </c>
      <c r="C3578" s="7">
        <f>SUMIF('Truncated Transaction Data'!A3578:A23062,A3578,'Truncated Transaction Data'!C3578:C23062)</f>
        <v>4</v>
      </c>
    </row>
    <row r="3579" spans="1:3" x14ac:dyDescent="0.35">
      <c r="A3579" s="6" t="str">
        <v>PR376S</v>
      </c>
      <c r="B3579">
        <f>COUNTIF('Truncated Transaction Data'!A3579:A23063,A3579)</f>
        <v>1</v>
      </c>
      <c r="C3579" s="7">
        <f>SUMIF('Truncated Transaction Data'!A3579:A23063,A3579,'Truncated Transaction Data'!C3579:C23063)</f>
        <v>12</v>
      </c>
    </row>
    <row r="3580" spans="1:3" x14ac:dyDescent="0.35">
      <c r="A3580" s="6" t="str">
        <v>RK1840SPNS</v>
      </c>
      <c r="B3580">
        <f>COUNTIF('Truncated Transaction Data'!A3580:A23064,A3580)</f>
        <v>1</v>
      </c>
      <c r="C3580" s="7">
        <f>SUMIF('Truncated Transaction Data'!A3580:A23064,A3580,'Truncated Transaction Data'!C3580:C23064)</f>
        <v>2</v>
      </c>
    </row>
    <row r="3581" spans="1:3" x14ac:dyDescent="0.35">
      <c r="A3581" s="6" t="str">
        <v>2237B</v>
      </c>
      <c r="B3581">
        <f>COUNTIF('Truncated Transaction Data'!A3581:A23065,A3581)</f>
        <v>1</v>
      </c>
      <c r="C3581" s="7">
        <f>SUMIF('Truncated Transaction Data'!A3581:A23065,A3581,'Truncated Transaction Data'!C3581:C23065)</f>
        <v>6</v>
      </c>
    </row>
    <row r="3582" spans="1:3" x14ac:dyDescent="0.35">
      <c r="A3582" s="6" t="str">
        <v>ES3275R</v>
      </c>
      <c r="B3582">
        <f>COUNTIF('Truncated Transaction Data'!A3582:A23066,A3582)</f>
        <v>1</v>
      </c>
      <c r="C3582" s="7">
        <f>SUMIF('Truncated Transaction Data'!A3582:A23066,A3582,'Truncated Transaction Data'!C3582:C23066)</f>
        <v>1</v>
      </c>
    </row>
    <row r="3583" spans="1:3" x14ac:dyDescent="0.35">
      <c r="A3583" s="6" t="str">
        <v>ES3274L</v>
      </c>
      <c r="B3583">
        <f>COUNTIF('Truncated Transaction Data'!A3583:A23067,A3583)</f>
        <v>2</v>
      </c>
      <c r="C3583" s="7">
        <f>SUMIF('Truncated Transaction Data'!A3583:A23067,A3583,'Truncated Transaction Data'!C3583:C23067)</f>
        <v>2</v>
      </c>
    </row>
    <row r="3584" spans="1:3" x14ac:dyDescent="0.35">
      <c r="A3584" s="6" t="str">
        <v>RV902</v>
      </c>
      <c r="B3584">
        <f>COUNTIF('Truncated Transaction Data'!A3584:A23068,A3584)</f>
        <v>1</v>
      </c>
      <c r="C3584" s="7">
        <f>SUMIF('Truncated Transaction Data'!A3584:A23068,A3584,'Truncated Transaction Data'!C3584:C23068)</f>
        <v>100</v>
      </c>
    </row>
    <row r="3585" spans="1:3" x14ac:dyDescent="0.35">
      <c r="A3585" s="6" t="str">
        <v>EHC2783R</v>
      </c>
      <c r="B3585">
        <f>COUNTIF('Truncated Transaction Data'!A3585:A23069,A3585)</f>
        <v>1</v>
      </c>
      <c r="C3585" s="7">
        <f>SUMIF('Truncated Transaction Data'!A3585:A23069,A3585,'Truncated Transaction Data'!C3585:C23069)</f>
        <v>5</v>
      </c>
    </row>
    <row r="3586" spans="1:3" x14ac:dyDescent="0.35">
      <c r="A3586" s="6" t="str">
        <v>RV527S</v>
      </c>
      <c r="B3586">
        <f>COUNTIF('Truncated Transaction Data'!A3586:A23070,A3586)</f>
        <v>3</v>
      </c>
      <c r="C3586" s="7">
        <f>SUMIF('Truncated Transaction Data'!A3586:A23070,A3586,'Truncated Transaction Data'!C3586:C23070)</f>
        <v>64</v>
      </c>
    </row>
    <row r="3587" spans="1:3" x14ac:dyDescent="0.35">
      <c r="A3587" s="6" t="str">
        <v>PR303S</v>
      </c>
      <c r="B3587">
        <f>COUNTIF('Truncated Transaction Data'!A3587:A23071,A3587)</f>
        <v>3</v>
      </c>
      <c r="C3587" s="7">
        <f>SUMIF('Truncated Transaction Data'!A3587:A23071,A3587,'Truncated Transaction Data'!C3587:C23071)</f>
        <v>36</v>
      </c>
    </row>
    <row r="3588" spans="1:3" x14ac:dyDescent="0.35">
      <c r="A3588" s="6" t="str">
        <v>PR13815S</v>
      </c>
      <c r="B3588">
        <f>COUNTIF('Truncated Transaction Data'!A3588:A23072,A3588)</f>
        <v>2</v>
      </c>
      <c r="C3588" s="7">
        <f>SUMIF('Truncated Transaction Data'!A3588:A23072,A3588,'Truncated Transaction Data'!C3588:C23072)</f>
        <v>36</v>
      </c>
    </row>
    <row r="3589" spans="1:3" x14ac:dyDescent="0.35">
      <c r="A3589" s="6" t="str">
        <v>000000005376</v>
      </c>
      <c r="B3589">
        <f>COUNTIF('Truncated Transaction Data'!A3589:A23073,A3589)</f>
        <v>2</v>
      </c>
      <c r="C3589" s="7">
        <f>SUMIF('Truncated Transaction Data'!A3589:A23073,A3589,'Truncated Transaction Data'!C3589:C23073)</f>
        <v>4</v>
      </c>
    </row>
    <row r="3590" spans="1:3" x14ac:dyDescent="0.35">
      <c r="A3590" s="6" t="str">
        <v>MC607</v>
      </c>
      <c r="B3590">
        <f>COUNTIF('Truncated Transaction Data'!A3590:A23074,A3590)</f>
        <v>1</v>
      </c>
      <c r="C3590" s="7">
        <f>SUMIF('Truncated Transaction Data'!A3590:A23074,A3590,'Truncated Transaction Data'!C3590:C23074)</f>
        <v>2</v>
      </c>
    </row>
    <row r="3591" spans="1:3" x14ac:dyDescent="0.35">
      <c r="A3591" s="6" t="str">
        <v>RV2484</v>
      </c>
      <c r="B3591">
        <f>COUNTIF('Truncated Transaction Data'!A3591:A23075,A3591)</f>
        <v>1</v>
      </c>
      <c r="C3591" s="7">
        <f>SUMIF('Truncated Transaction Data'!A3591:A23075,A3591,'Truncated Transaction Data'!C3591:C23075)</f>
        <v>150</v>
      </c>
    </row>
    <row r="3592" spans="1:3" x14ac:dyDescent="0.35">
      <c r="A3592" s="6" t="str">
        <v>000000006560</v>
      </c>
      <c r="B3592">
        <f>COUNTIF('Truncated Transaction Data'!A3592:A23076,A3592)</f>
        <v>1</v>
      </c>
      <c r="C3592" s="7">
        <f>SUMIF('Truncated Transaction Data'!A3592:A23076,A3592,'Truncated Transaction Data'!C3592:C23076)</f>
        <v>1</v>
      </c>
    </row>
    <row r="3593" spans="1:3" x14ac:dyDescent="0.35">
      <c r="A3593" s="6">
        <v>2754174</v>
      </c>
      <c r="B3593">
        <f>COUNTIF('Truncated Transaction Data'!A3593:A23077,A3593)</f>
        <v>1</v>
      </c>
      <c r="C3593" s="7">
        <f>SUMIF('Truncated Transaction Data'!A3593:A23077,A3593,'Truncated Transaction Data'!C3593:C23077)</f>
        <v>1</v>
      </c>
    </row>
    <row r="3594" spans="1:3" x14ac:dyDescent="0.35">
      <c r="A3594" s="6" t="str">
        <v>HL9001S</v>
      </c>
      <c r="B3594">
        <f>COUNTIF('Truncated Transaction Data'!A3594:A23078,A3594)</f>
        <v>1</v>
      </c>
      <c r="C3594" s="7">
        <f>SUMIF('Truncated Transaction Data'!A3594:A23078,A3594,'Truncated Transaction Data'!C3594:C23078)</f>
        <v>40</v>
      </c>
    </row>
    <row r="3595" spans="1:3" x14ac:dyDescent="0.35">
      <c r="A3595" s="6" t="str">
        <v>E3191</v>
      </c>
      <c r="B3595">
        <f>COUNTIF('Truncated Transaction Data'!A3595:A23079,A3595)</f>
        <v>1</v>
      </c>
      <c r="C3595" s="7">
        <f>SUMIF('Truncated Transaction Data'!A3595:A23079,A3595,'Truncated Transaction Data'!C3595:C23079)</f>
        <v>24</v>
      </c>
    </row>
    <row r="3596" spans="1:3" x14ac:dyDescent="0.35">
      <c r="A3596" s="6" t="str">
        <v>I3188</v>
      </c>
      <c r="B3596">
        <f>COUNTIF('Truncated Transaction Data'!A3596:A23080,A3596)</f>
        <v>1</v>
      </c>
      <c r="C3596" s="7">
        <f>SUMIF('Truncated Transaction Data'!A3596:A23080,A3596,'Truncated Transaction Data'!C3596:C23080)</f>
        <v>8</v>
      </c>
    </row>
    <row r="3597" spans="1:3" x14ac:dyDescent="0.35">
      <c r="A3597" s="6" t="str">
        <v>PLC186B100</v>
      </c>
      <c r="B3597">
        <f>COUNTIF('Truncated Transaction Data'!A3597:A23081,A3597)</f>
        <v>2</v>
      </c>
      <c r="C3597" s="7">
        <f>SUMIF('Truncated Transaction Data'!A3597:A23081,A3597,'Truncated Transaction Data'!C3597:C23081)</f>
        <v>200</v>
      </c>
    </row>
    <row r="3598" spans="1:3" x14ac:dyDescent="0.35">
      <c r="A3598" s="6" t="str">
        <v>E2787</v>
      </c>
      <c r="B3598">
        <f>COUNTIF('Truncated Transaction Data'!A3598:A23082,A3598)</f>
        <v>1</v>
      </c>
      <c r="C3598" s="7">
        <f>SUMIF('Truncated Transaction Data'!A3598:A23082,A3598,'Truncated Transaction Data'!C3598:C23082)</f>
        <v>12</v>
      </c>
    </row>
    <row r="3599" spans="1:3" x14ac:dyDescent="0.35">
      <c r="A3599" s="6" t="str">
        <v>I1922</v>
      </c>
      <c r="B3599">
        <f>COUNTIF('Truncated Transaction Data'!A3599:A23083,A3599)</f>
        <v>3</v>
      </c>
      <c r="C3599" s="7">
        <f>SUMIF('Truncated Transaction Data'!A3599:A23083,A3599,'Truncated Transaction Data'!C3599:C23083)</f>
        <v>48</v>
      </c>
    </row>
    <row r="3600" spans="1:3" x14ac:dyDescent="0.35">
      <c r="A3600" s="6" t="str">
        <v>I1902</v>
      </c>
      <c r="B3600">
        <f>COUNTIF('Truncated Transaction Data'!A3600:A23084,A3600)</f>
        <v>1</v>
      </c>
      <c r="C3600" s="7">
        <f>SUMIF('Truncated Transaction Data'!A3600:A23084,A3600,'Truncated Transaction Data'!C3600:C23084)</f>
        <v>16</v>
      </c>
    </row>
    <row r="3601" spans="1:3" x14ac:dyDescent="0.35">
      <c r="A3601" s="6" t="str">
        <v>E2761</v>
      </c>
      <c r="B3601">
        <f>COUNTIF('Truncated Transaction Data'!A3601:A23085,A3601)</f>
        <v>1</v>
      </c>
      <c r="C3601" s="7">
        <f>SUMIF('Truncated Transaction Data'!A3601:A23085,A3601,'Truncated Transaction Data'!C3601:C23085)</f>
        <v>24</v>
      </c>
    </row>
    <row r="3602" spans="1:3" x14ac:dyDescent="0.35">
      <c r="A3602" s="6" t="str">
        <v>HL7016SWT</v>
      </c>
      <c r="B3602">
        <f>COUNTIF('Truncated Transaction Data'!A3602:A23086,A3602)</f>
        <v>1</v>
      </c>
      <c r="C3602" s="7">
        <f>SUMIF('Truncated Transaction Data'!A3602:A23086,A3602,'Truncated Transaction Data'!C3602:C23086)</f>
        <v>24</v>
      </c>
    </row>
    <row r="3603" spans="1:3" x14ac:dyDescent="0.35">
      <c r="A3603" s="6" t="str">
        <v>HL7002SWT</v>
      </c>
      <c r="B3603">
        <f>COUNTIF('Truncated Transaction Data'!A3603:A23087,A3603)</f>
        <v>1</v>
      </c>
      <c r="C3603" s="7">
        <f>SUMIF('Truncated Transaction Data'!A3603:A23087,A3603,'Truncated Transaction Data'!C3603:C23087)</f>
        <v>24</v>
      </c>
    </row>
    <row r="3604" spans="1:3" x14ac:dyDescent="0.35">
      <c r="A3604" s="6" t="str">
        <v>HL7003SWT</v>
      </c>
      <c r="B3604">
        <f>COUNTIF('Truncated Transaction Data'!A3604:A23088,A3604)</f>
        <v>2</v>
      </c>
      <c r="C3604" s="7">
        <f>SUMIF('Truncated Transaction Data'!A3604:A23088,A3604,'Truncated Transaction Data'!C3604:C23088)</f>
        <v>48</v>
      </c>
    </row>
    <row r="3605" spans="1:3" x14ac:dyDescent="0.35">
      <c r="A3605" s="6" t="str">
        <v>ETK31</v>
      </c>
      <c r="B3605">
        <f>COUNTIF('Truncated Transaction Data'!A3605:A23089,A3605)</f>
        <v>1</v>
      </c>
      <c r="C3605" s="7">
        <f>SUMIF('Truncated Transaction Data'!A3605:A23089,A3605,'Truncated Transaction Data'!C3605:C23089)</f>
        <v>5</v>
      </c>
    </row>
    <row r="3606" spans="1:3" x14ac:dyDescent="0.35">
      <c r="A3606" s="6" t="str">
        <v>R892M</v>
      </c>
      <c r="B3606">
        <f>COUNTIF('Truncated Transaction Data'!A3606:A23090,A3606)</f>
        <v>2</v>
      </c>
      <c r="C3606" s="7">
        <f>SUMIF('Truncated Transaction Data'!A3606:A23090,A3606,'Truncated Transaction Data'!C3606:C23090)</f>
        <v>150</v>
      </c>
    </row>
    <row r="3607" spans="1:3" x14ac:dyDescent="0.35">
      <c r="A3607" s="6" t="str">
        <v>77S1</v>
      </c>
      <c r="B3607">
        <f>COUNTIF('Truncated Transaction Data'!A3607:A23091,A3607)</f>
        <v>2</v>
      </c>
      <c r="C3607" s="7">
        <f>SUMIF('Truncated Transaction Data'!A3607:A23091,A3607,'Truncated Transaction Data'!C3607:C23091)</f>
        <v>4</v>
      </c>
    </row>
    <row r="3608" spans="1:3" x14ac:dyDescent="0.35">
      <c r="A3608" s="6" t="str">
        <v>1K6034</v>
      </c>
      <c r="B3608">
        <f>COUNTIF('Truncated Transaction Data'!A3608:A23092,A3608)</f>
        <v>2</v>
      </c>
      <c r="C3608" s="7">
        <f>SUMIF('Truncated Transaction Data'!A3608:A23092,A3608,'Truncated Transaction Data'!C3608:C23092)</f>
        <v>50</v>
      </c>
    </row>
    <row r="3609" spans="1:3" x14ac:dyDescent="0.35">
      <c r="A3609" s="6" t="str">
        <v>000000005758</v>
      </c>
      <c r="B3609">
        <f>COUNTIF('Truncated Transaction Data'!A3609:A23093,A3609)</f>
        <v>1</v>
      </c>
      <c r="C3609" s="7">
        <f>SUMIF('Truncated Transaction Data'!A3609:A23093,A3609,'Truncated Transaction Data'!C3609:C23093)</f>
        <v>5</v>
      </c>
    </row>
    <row r="3610" spans="1:3" x14ac:dyDescent="0.35">
      <c r="A3610" s="6" t="str">
        <v>I2070</v>
      </c>
      <c r="B3610">
        <f>COUNTIF('Truncated Transaction Data'!A3610:A23094,A3610)</f>
        <v>1</v>
      </c>
      <c r="C3610" s="7">
        <f>SUMIF('Truncated Transaction Data'!A3610:A23094,A3610,'Truncated Transaction Data'!C3610:C23094)</f>
        <v>24</v>
      </c>
    </row>
    <row r="3611" spans="1:3" x14ac:dyDescent="0.35">
      <c r="A3611" s="6" t="str">
        <v>E2233</v>
      </c>
      <c r="B3611">
        <f>COUNTIF('Truncated Transaction Data'!A3611:A23095,A3611)</f>
        <v>1</v>
      </c>
      <c r="C3611" s="7">
        <f>SUMIF('Truncated Transaction Data'!A3611:A23095,A3611,'Truncated Transaction Data'!C3611:C23095)</f>
        <v>24</v>
      </c>
    </row>
    <row r="3612" spans="1:3" x14ac:dyDescent="0.35">
      <c r="A3612" s="6" t="str">
        <v>EP128BR</v>
      </c>
      <c r="B3612">
        <f>COUNTIF('Truncated Transaction Data'!A3612:A23096,A3612)</f>
        <v>2</v>
      </c>
      <c r="C3612" s="7">
        <f>SUMIF('Truncated Transaction Data'!A3612:A23096,A3612,'Truncated Transaction Data'!C3612:C23096)</f>
        <v>3</v>
      </c>
    </row>
    <row r="3613" spans="1:3" x14ac:dyDescent="0.35">
      <c r="A3613" s="6" t="str">
        <v>R840SPK</v>
      </c>
      <c r="B3613">
        <f>COUNTIF('Truncated Transaction Data'!A3613:A23097,A3613)</f>
        <v>1</v>
      </c>
      <c r="C3613" s="7">
        <f>SUMIF('Truncated Transaction Data'!A3613:A23097,A3613,'Truncated Transaction Data'!C3613:C23097)</f>
        <v>2</v>
      </c>
    </row>
    <row r="3614" spans="1:3" x14ac:dyDescent="0.35">
      <c r="A3614" s="6" t="str">
        <v>RV1943XQ4</v>
      </c>
      <c r="B3614">
        <f>COUNTIF('Truncated Transaction Data'!A3614:A23098,A3614)</f>
        <v>1</v>
      </c>
      <c r="C3614" s="7">
        <f>SUMIF('Truncated Transaction Data'!A3614:A23098,A3614,'Truncated Transaction Data'!C3614:C23098)</f>
        <v>18</v>
      </c>
    </row>
    <row r="3615" spans="1:3" x14ac:dyDescent="0.35">
      <c r="A3615" s="6" t="str">
        <v>E1584S</v>
      </c>
      <c r="B3615">
        <f>COUNTIF('Truncated Transaction Data'!A3615:A23099,A3615)</f>
        <v>1</v>
      </c>
      <c r="C3615" s="7">
        <f>SUMIF('Truncated Transaction Data'!A3615:A23099,A3615,'Truncated Transaction Data'!C3615:C23099)</f>
        <v>1</v>
      </c>
    </row>
    <row r="3616" spans="1:3" x14ac:dyDescent="0.35">
      <c r="A3616" s="6" t="str">
        <v>EHC118K</v>
      </c>
      <c r="B3616">
        <f>COUNTIF('Truncated Transaction Data'!A3616:A23100,A3616)</f>
        <v>1</v>
      </c>
      <c r="C3616" s="7">
        <f>SUMIF('Truncated Transaction Data'!A3616:A23100,A3616,'Truncated Transaction Data'!C3616:C23100)</f>
        <v>1</v>
      </c>
    </row>
    <row r="3617" spans="1:3" x14ac:dyDescent="0.35">
      <c r="A3617" s="6" t="str">
        <v>4K200894</v>
      </c>
      <c r="B3617">
        <f>COUNTIF('Truncated Transaction Data'!A3617:A23101,A3617)</f>
        <v>1</v>
      </c>
      <c r="C3617" s="7">
        <f>SUMIF('Truncated Transaction Data'!A3617:A23101,A3617,'Truncated Transaction Data'!C3617:C23101)</f>
        <v>50</v>
      </c>
    </row>
    <row r="3618" spans="1:3" x14ac:dyDescent="0.35">
      <c r="A3618" s="6" t="str">
        <v>6K6600</v>
      </c>
      <c r="B3618">
        <f>COUNTIF('Truncated Transaction Data'!A3618:A23102,A3618)</f>
        <v>1</v>
      </c>
      <c r="C3618" s="7">
        <f>SUMIF('Truncated Transaction Data'!A3618:A23102,A3618,'Truncated Transaction Data'!C3618:C23102)</f>
        <v>1</v>
      </c>
    </row>
    <row r="3619" spans="1:3" x14ac:dyDescent="0.35">
      <c r="A3619" s="6" t="str">
        <v>1K693</v>
      </c>
      <c r="B3619">
        <f>COUNTIF('Truncated Transaction Data'!A3619:A23103,A3619)</f>
        <v>1</v>
      </c>
      <c r="C3619" s="7">
        <f>SUMIF('Truncated Transaction Data'!A3619:A23103,A3619,'Truncated Transaction Data'!C3619:C23103)</f>
        <v>10</v>
      </c>
    </row>
    <row r="3620" spans="1:3" x14ac:dyDescent="0.35">
      <c r="A3620" s="6" t="str">
        <v>000000006041</v>
      </c>
      <c r="B3620">
        <f>COUNTIF('Truncated Transaction Data'!A3620:A23104,A3620)</f>
        <v>3</v>
      </c>
      <c r="C3620" s="7">
        <f>SUMIF('Truncated Transaction Data'!A3620:A23104,A3620,'Truncated Transaction Data'!C3620:C23104)</f>
        <v>18</v>
      </c>
    </row>
    <row r="3621" spans="1:3" x14ac:dyDescent="0.35">
      <c r="A3621" s="6" t="str">
        <v>R9111</v>
      </c>
      <c r="B3621">
        <f>COUNTIF('Truncated Transaction Data'!A3621:A23105,A3621)</f>
        <v>2</v>
      </c>
      <c r="C3621" s="7">
        <f>SUMIF('Truncated Transaction Data'!A3621:A23105,A3621,'Truncated Transaction Data'!C3621:C23105)</f>
        <v>8</v>
      </c>
    </row>
    <row r="3622" spans="1:3" x14ac:dyDescent="0.35">
      <c r="A3622" s="6" t="str">
        <v>PR15720S</v>
      </c>
      <c r="B3622">
        <f>COUNTIF('Truncated Transaction Data'!A3622:A23106,A3622)</f>
        <v>16</v>
      </c>
      <c r="C3622" s="7">
        <f>SUMIF('Truncated Transaction Data'!A3622:A23106,A3622,'Truncated Transaction Data'!C3622:C23106)</f>
        <v>1024</v>
      </c>
    </row>
    <row r="3623" spans="1:3" x14ac:dyDescent="0.35">
      <c r="A3623" s="6" t="str">
        <v>PR15760S</v>
      </c>
      <c r="B3623">
        <f>COUNTIF('Truncated Transaction Data'!A3623:A23107,A3623)</f>
        <v>2</v>
      </c>
      <c r="C3623" s="7">
        <f>SUMIF('Truncated Transaction Data'!A3623:A23107,A3623,'Truncated Transaction Data'!C3623:C23107)</f>
        <v>136</v>
      </c>
    </row>
    <row r="3624" spans="1:3" x14ac:dyDescent="0.35">
      <c r="A3624" s="6" t="str">
        <v>PR15875S</v>
      </c>
      <c r="B3624">
        <f>COUNTIF('Truncated Transaction Data'!A3624:A23108,A3624)</f>
        <v>2</v>
      </c>
      <c r="C3624" s="7">
        <f>SUMIF('Truncated Transaction Data'!A3624:A23108,A3624,'Truncated Transaction Data'!C3624:C23108)</f>
        <v>92</v>
      </c>
    </row>
    <row r="3625" spans="1:3" x14ac:dyDescent="0.35">
      <c r="A3625" s="6" t="str">
        <v>PR15820S</v>
      </c>
      <c r="B3625">
        <f>COUNTIF('Truncated Transaction Data'!A3625:A23109,A3625)</f>
        <v>3</v>
      </c>
      <c r="C3625" s="7">
        <f>SUMIF('Truncated Transaction Data'!A3625:A23109,A3625,'Truncated Transaction Data'!C3625:C23109)</f>
        <v>76</v>
      </c>
    </row>
    <row r="3626" spans="1:3" x14ac:dyDescent="0.35">
      <c r="A3626" s="6" t="str">
        <v>PR15645S</v>
      </c>
      <c r="B3626">
        <f>COUNTIF('Truncated Transaction Data'!A3626:A23110,A3626)</f>
        <v>1</v>
      </c>
      <c r="C3626" s="7">
        <f>SUMIF('Truncated Transaction Data'!A3626:A23110,A3626,'Truncated Transaction Data'!C3626:C23110)</f>
        <v>16</v>
      </c>
    </row>
    <row r="3627" spans="1:3" x14ac:dyDescent="0.35">
      <c r="A3627" s="6" t="str">
        <v>E1728S</v>
      </c>
      <c r="B3627">
        <f>COUNTIF('Truncated Transaction Data'!A3627:A23111,A3627)</f>
        <v>2</v>
      </c>
      <c r="C3627" s="7">
        <f>SUMIF('Truncated Transaction Data'!A3627:A23111,A3627,'Truncated Transaction Data'!C3627:C23111)</f>
        <v>2</v>
      </c>
    </row>
    <row r="3628" spans="1:3" x14ac:dyDescent="0.35">
      <c r="A3628" s="6" t="str">
        <v>PR720</v>
      </c>
      <c r="B3628">
        <f>COUNTIF('Truncated Transaction Data'!A3628:A23112,A3628)</f>
        <v>3</v>
      </c>
      <c r="C3628" s="7">
        <f>SUMIF('Truncated Transaction Data'!A3628:A23112,A3628,'Truncated Transaction Data'!C3628:C23112)</f>
        <v>400</v>
      </c>
    </row>
    <row r="3629" spans="1:3" x14ac:dyDescent="0.35">
      <c r="A3629" s="6" t="str">
        <v>PR311AS</v>
      </c>
      <c r="B3629">
        <f>COUNTIF('Truncated Transaction Data'!A3629:A23113,A3629)</f>
        <v>1</v>
      </c>
      <c r="C3629" s="7">
        <f>SUMIF('Truncated Transaction Data'!A3629:A23113,A3629,'Truncated Transaction Data'!C3629:C23113)</f>
        <v>16</v>
      </c>
    </row>
    <row r="3630" spans="1:3" x14ac:dyDescent="0.35">
      <c r="A3630" s="6" t="str">
        <v>RK1840RS</v>
      </c>
      <c r="B3630">
        <f>COUNTIF('Truncated Transaction Data'!A3630:A23114,A3630)</f>
        <v>2</v>
      </c>
      <c r="C3630" s="7">
        <f>SUMIF('Truncated Transaction Data'!A3630:A23114,A3630,'Truncated Transaction Data'!C3630:C23114)</f>
        <v>2</v>
      </c>
    </row>
    <row r="3631" spans="1:3" x14ac:dyDescent="0.35">
      <c r="A3631" s="6" t="str">
        <v>E1132P</v>
      </c>
      <c r="B3631">
        <f>COUNTIF('Truncated Transaction Data'!A3631:A23115,A3631)</f>
        <v>2</v>
      </c>
      <c r="C3631" s="7">
        <f>SUMIF('Truncated Transaction Data'!A3631:A23115,A3631,'Truncated Transaction Data'!C3631:C23115)</f>
        <v>10</v>
      </c>
    </row>
    <row r="3632" spans="1:3" x14ac:dyDescent="0.35">
      <c r="A3632" s="6" t="str">
        <v>RDS92025</v>
      </c>
      <c r="B3632">
        <f>COUNTIF('Truncated Transaction Data'!A3632:A23116,A3632)</f>
        <v>2</v>
      </c>
      <c r="C3632" s="7">
        <f>SUMIF('Truncated Transaction Data'!A3632:A23116,A3632,'Truncated Transaction Data'!C3632:C23116)</f>
        <v>50</v>
      </c>
    </row>
    <row r="3633" spans="1:3" x14ac:dyDescent="0.35">
      <c r="A3633" s="6" t="str">
        <v>RA10511/2</v>
      </c>
      <c r="B3633">
        <f>COUNTIF('Truncated Transaction Data'!A3633:A23117,A3633)</f>
        <v>1</v>
      </c>
      <c r="C3633" s="7">
        <f>SUMIF('Truncated Transaction Data'!A3633:A23117,A3633,'Truncated Transaction Data'!C3633:C23117)</f>
        <v>1</v>
      </c>
    </row>
    <row r="3634" spans="1:3" x14ac:dyDescent="0.35">
      <c r="A3634" s="6" t="str">
        <v>EGS1269</v>
      </c>
      <c r="B3634">
        <f>COUNTIF('Truncated Transaction Data'!A3634:A23118,A3634)</f>
        <v>1</v>
      </c>
      <c r="C3634" s="7">
        <f>SUMIF('Truncated Transaction Data'!A3634:A23118,A3634,'Truncated Transaction Data'!C3634:C23118)</f>
        <v>8</v>
      </c>
    </row>
    <row r="3635" spans="1:3" x14ac:dyDescent="0.35">
      <c r="A3635" s="6" t="str">
        <v>6K750074</v>
      </c>
      <c r="B3635">
        <f>COUNTIF('Truncated Transaction Data'!A3635:A23119,A3635)</f>
        <v>2</v>
      </c>
      <c r="C3635" s="7">
        <f>SUMIF('Truncated Transaction Data'!A3635:A23119,A3635,'Truncated Transaction Data'!C3635:C23119)</f>
        <v>40</v>
      </c>
    </row>
    <row r="3636" spans="1:3" x14ac:dyDescent="0.35">
      <c r="A3636" s="6" t="str">
        <v>ES3366T</v>
      </c>
      <c r="B3636">
        <f>COUNTIF('Truncated Transaction Data'!A3636:A23120,A3636)</f>
        <v>1</v>
      </c>
      <c r="C3636" s="7">
        <f>SUMIF('Truncated Transaction Data'!A3636:A23120,A3636,'Truncated Transaction Data'!C3636:C23120)</f>
        <v>4</v>
      </c>
    </row>
    <row r="3637" spans="1:3" x14ac:dyDescent="0.35">
      <c r="A3637" s="6" t="str">
        <v>EV463</v>
      </c>
      <c r="B3637">
        <f>COUNTIF('Truncated Transaction Data'!A3637:A23121,A3637)</f>
        <v>1</v>
      </c>
      <c r="C3637" s="7">
        <f>SUMIF('Truncated Transaction Data'!A3637:A23121,A3637,'Truncated Transaction Data'!C3637:C23121)</f>
        <v>1</v>
      </c>
    </row>
    <row r="3638" spans="1:3" x14ac:dyDescent="0.35">
      <c r="A3638" s="6" t="str">
        <v>3K6096T</v>
      </c>
      <c r="B3638">
        <f>COUNTIF('Truncated Transaction Data'!A3638:A23122,A3638)</f>
        <v>1</v>
      </c>
      <c r="C3638" s="7">
        <f>SUMIF('Truncated Transaction Data'!A3638:A23122,A3638,'Truncated Transaction Data'!C3638:C23122)</f>
        <v>3</v>
      </c>
    </row>
    <row r="3639" spans="1:3" x14ac:dyDescent="0.35">
      <c r="A3639" s="6" t="str">
        <v>4K200353</v>
      </c>
      <c r="B3639">
        <f>COUNTIF('Truncated Transaction Data'!A3639:A23123,A3639)</f>
        <v>1</v>
      </c>
      <c r="C3639" s="7">
        <f>SUMIF('Truncated Transaction Data'!A3639:A23123,A3639,'Truncated Transaction Data'!C3639:C23123)</f>
        <v>10</v>
      </c>
    </row>
    <row r="3640" spans="1:3" x14ac:dyDescent="0.35">
      <c r="A3640" s="6" t="str">
        <v>4K200270</v>
      </c>
      <c r="B3640">
        <f>COUNTIF('Truncated Transaction Data'!A3640:A23124,A3640)</f>
        <v>1</v>
      </c>
      <c r="C3640" s="7">
        <f>SUMIF('Truncated Transaction Data'!A3640:A23124,A3640,'Truncated Transaction Data'!C3640:C23124)</f>
        <v>2</v>
      </c>
    </row>
    <row r="3641" spans="1:3" x14ac:dyDescent="0.35">
      <c r="A3641" s="6" t="str">
        <v>4K200272</v>
      </c>
      <c r="B3641">
        <f>COUNTIF('Truncated Transaction Data'!A3641:A23125,A3641)</f>
        <v>1</v>
      </c>
      <c r="C3641" s="7">
        <f>SUMIF('Truncated Transaction Data'!A3641:A23125,A3641,'Truncated Transaction Data'!C3641:C23125)</f>
        <v>8</v>
      </c>
    </row>
    <row r="3642" spans="1:3" x14ac:dyDescent="0.35">
      <c r="A3642" s="6" t="str">
        <v>5K7327</v>
      </c>
      <c r="B3642">
        <f>COUNTIF('Truncated Transaction Data'!A3642:A23126,A3642)</f>
        <v>1</v>
      </c>
      <c r="C3642" s="7">
        <f>SUMIF('Truncated Transaction Data'!A3642:A23126,A3642,'Truncated Transaction Data'!C3642:C23126)</f>
        <v>4</v>
      </c>
    </row>
    <row r="3643" spans="1:3" x14ac:dyDescent="0.35">
      <c r="A3643" s="6" t="str">
        <v>57595S</v>
      </c>
      <c r="B3643">
        <f>COUNTIF('Truncated Transaction Data'!A3643:A23127,A3643)</f>
        <v>2</v>
      </c>
      <c r="C3643" s="7">
        <f>SUMIF('Truncated Transaction Data'!A3643:A23127,A3643,'Truncated Transaction Data'!C3643:C23127)</f>
        <v>8</v>
      </c>
    </row>
    <row r="3644" spans="1:3" x14ac:dyDescent="0.35">
      <c r="A3644" s="6" t="str">
        <v>57104S</v>
      </c>
      <c r="B3644">
        <f>COUNTIF('Truncated Transaction Data'!A3644:A23128,A3644)</f>
        <v>4</v>
      </c>
      <c r="C3644" s="7">
        <f>SUMIF('Truncated Transaction Data'!A3644:A23128,A3644,'Truncated Transaction Data'!C3644:C23128)</f>
        <v>20</v>
      </c>
    </row>
    <row r="3645" spans="1:3" x14ac:dyDescent="0.35">
      <c r="A3645" s="6" t="str">
        <v>RV3631</v>
      </c>
      <c r="B3645">
        <f>COUNTIF('Truncated Transaction Data'!A3645:A23129,A3645)</f>
        <v>1</v>
      </c>
      <c r="C3645" s="7">
        <f>SUMIF('Truncated Transaction Data'!A3645:A23129,A3645,'Truncated Transaction Data'!C3645:C23129)</f>
        <v>50</v>
      </c>
    </row>
    <row r="3646" spans="1:3" x14ac:dyDescent="0.35">
      <c r="A3646" s="6" t="str">
        <v>E941P</v>
      </c>
      <c r="B3646">
        <f>COUNTIF('Truncated Transaction Data'!A3646:A23130,A3646)</f>
        <v>1</v>
      </c>
      <c r="C3646" s="7">
        <f>SUMIF('Truncated Transaction Data'!A3646:A23130,A3646,'Truncated Transaction Data'!C3646:C23130)</f>
        <v>1</v>
      </c>
    </row>
    <row r="3647" spans="1:3" x14ac:dyDescent="0.35">
      <c r="A3647" s="6" t="str">
        <v>PLS15025</v>
      </c>
      <c r="B3647">
        <f>COUNTIF('Truncated Transaction Data'!A3647:A23131,A3647)</f>
        <v>1</v>
      </c>
      <c r="C3647" s="7">
        <f>SUMIF('Truncated Transaction Data'!A3647:A23131,A3647,'Truncated Transaction Data'!C3647:C23131)</f>
        <v>50</v>
      </c>
    </row>
    <row r="3648" spans="1:3" x14ac:dyDescent="0.35">
      <c r="A3648" s="6" t="str">
        <v>RV1135S</v>
      </c>
      <c r="B3648">
        <f>COUNTIF('Truncated Transaction Data'!A3648:A23132,A3648)</f>
        <v>3</v>
      </c>
      <c r="C3648" s="7">
        <f>SUMIF('Truncated Transaction Data'!A3648:A23132,A3648,'Truncated Transaction Data'!C3648:C23132)</f>
        <v>32</v>
      </c>
    </row>
    <row r="3649" spans="1:3" x14ac:dyDescent="0.35">
      <c r="A3649" s="6" t="str">
        <v>TC3013</v>
      </c>
      <c r="B3649">
        <f>COUNTIF('Truncated Transaction Data'!A3649:A23133,A3649)</f>
        <v>2</v>
      </c>
      <c r="C3649" s="7">
        <f>SUMIF('Truncated Transaction Data'!A3649:A23133,A3649,'Truncated Transaction Data'!C3649:C23133)</f>
        <v>2</v>
      </c>
    </row>
    <row r="3650" spans="1:3" x14ac:dyDescent="0.35">
      <c r="A3650" s="6" t="str">
        <v>TC3077</v>
      </c>
      <c r="B3650">
        <f>COUNTIF('Truncated Transaction Data'!A3650:A23134,A3650)</f>
        <v>1</v>
      </c>
      <c r="C3650" s="7">
        <f>SUMIF('Truncated Transaction Data'!A3650:A23134,A3650,'Truncated Transaction Data'!C3650:C23134)</f>
        <v>1</v>
      </c>
    </row>
    <row r="3651" spans="1:3" x14ac:dyDescent="0.35">
      <c r="A3651" s="6" t="str">
        <v>PR202S</v>
      </c>
      <c r="B3651">
        <f>COUNTIF('Truncated Transaction Data'!A3651:A23135,A3651)</f>
        <v>2</v>
      </c>
      <c r="C3651" s="7">
        <f>SUMIF('Truncated Transaction Data'!A3651:A23135,A3651,'Truncated Transaction Data'!C3651:C23135)</f>
        <v>28</v>
      </c>
    </row>
    <row r="3652" spans="1:3" x14ac:dyDescent="0.35">
      <c r="A3652" s="6" t="str">
        <v>I632B</v>
      </c>
      <c r="B3652">
        <f>COUNTIF('Truncated Transaction Data'!A3652:A23136,A3652)</f>
        <v>2</v>
      </c>
      <c r="C3652" s="7">
        <f>SUMIF('Truncated Transaction Data'!A3652:A23136,A3652,'Truncated Transaction Data'!C3652:C23136)</f>
        <v>4</v>
      </c>
    </row>
    <row r="3653" spans="1:3" x14ac:dyDescent="0.35">
      <c r="A3653" s="6" t="str">
        <v>PR371S</v>
      </c>
      <c r="B3653">
        <f>COUNTIF('Truncated Transaction Data'!A3653:A23137,A3653)</f>
        <v>3</v>
      </c>
      <c r="C3653" s="7">
        <f>SUMIF('Truncated Transaction Data'!A3653:A23137,A3653,'Truncated Transaction Data'!C3653:C23137)</f>
        <v>24</v>
      </c>
    </row>
    <row r="3654" spans="1:3" x14ac:dyDescent="0.35">
      <c r="A3654" s="6" t="str">
        <v>PR670</v>
      </c>
      <c r="B3654">
        <f>COUNTIF('Truncated Transaction Data'!A3654:A23138,A3654)</f>
        <v>1</v>
      </c>
      <c r="C3654" s="7">
        <f>SUMIF('Truncated Transaction Data'!A3654:A23138,A3654,'Truncated Transaction Data'!C3654:C23138)</f>
        <v>200</v>
      </c>
    </row>
    <row r="3655" spans="1:3" x14ac:dyDescent="0.35">
      <c r="A3655" s="6" t="str">
        <v>EHC243825</v>
      </c>
      <c r="B3655">
        <f>COUNTIF('Truncated Transaction Data'!A3655:A23139,A3655)</f>
        <v>4</v>
      </c>
      <c r="C3655" s="7">
        <f>SUMIF('Truncated Transaction Data'!A3655:A23139,A3655,'Truncated Transaction Data'!C3655:C23139)</f>
        <v>1400</v>
      </c>
    </row>
    <row r="3656" spans="1:3" x14ac:dyDescent="0.35">
      <c r="A3656" s="6" t="str">
        <v>000000053039</v>
      </c>
      <c r="B3656">
        <f>COUNTIF('Truncated Transaction Data'!A3656:A23140,A3656)</f>
        <v>1</v>
      </c>
      <c r="C3656" s="7">
        <f>SUMIF('Truncated Transaction Data'!A3656:A23140,A3656,'Truncated Transaction Data'!C3656:C23140)</f>
        <v>200</v>
      </c>
    </row>
    <row r="3657" spans="1:3" x14ac:dyDescent="0.35">
      <c r="A3657" s="6" t="str">
        <v>OS6A785</v>
      </c>
      <c r="B3657">
        <f>COUNTIF('Truncated Transaction Data'!A3657:A23141,A3657)</f>
        <v>1</v>
      </c>
      <c r="C3657" s="7">
        <f>SUMIF('Truncated Transaction Data'!A3657:A23141,A3657,'Truncated Transaction Data'!C3657:C23141)</f>
        <v>8</v>
      </c>
    </row>
    <row r="3658" spans="1:3" x14ac:dyDescent="0.35">
      <c r="A3658" s="6" t="str">
        <v>00922EA2</v>
      </c>
      <c r="B3658">
        <f>COUNTIF('Truncated Transaction Data'!A3658:A23142,A3658)</f>
        <v>1</v>
      </c>
      <c r="C3658" s="7">
        <f>SUMIF('Truncated Transaction Data'!A3658:A23142,A3658,'Truncated Transaction Data'!C3658:C23142)</f>
        <v>6</v>
      </c>
    </row>
    <row r="3659" spans="1:3" x14ac:dyDescent="0.35">
      <c r="A3659" s="6" t="str">
        <v>E5295B</v>
      </c>
      <c r="B3659">
        <f>COUNTIF('Truncated Transaction Data'!A3659:A23143,A3659)</f>
        <v>2</v>
      </c>
      <c r="C3659" s="7">
        <f>SUMIF('Truncated Transaction Data'!A3659:A23143,A3659,'Truncated Transaction Data'!C3659:C23143)</f>
        <v>8</v>
      </c>
    </row>
    <row r="3660" spans="1:3" x14ac:dyDescent="0.35">
      <c r="A3660" s="6" t="str">
        <v>I3406B</v>
      </c>
      <c r="B3660">
        <f>COUNTIF('Truncated Transaction Data'!A3660:A23144,A3660)</f>
        <v>1</v>
      </c>
      <c r="C3660" s="7">
        <f>SUMIF('Truncated Transaction Data'!A3660:A23144,A3660,'Truncated Transaction Data'!C3660:C23144)</f>
        <v>2</v>
      </c>
    </row>
    <row r="3661" spans="1:3" x14ac:dyDescent="0.35">
      <c r="A3661" s="6" t="str">
        <v>I2060M</v>
      </c>
      <c r="B3661">
        <f>COUNTIF('Truncated Transaction Data'!A3661:A23145,A3661)</f>
        <v>1</v>
      </c>
      <c r="C3661" s="7">
        <f>SUMIF('Truncated Transaction Data'!A3661:A23145,A3661,'Truncated Transaction Data'!C3661:C23145)</f>
        <v>50</v>
      </c>
    </row>
    <row r="3662" spans="1:3" x14ac:dyDescent="0.35">
      <c r="A3662" s="6" t="str">
        <v>PLC18825</v>
      </c>
      <c r="B3662">
        <f>COUNTIF('Truncated Transaction Data'!A3662:A23146,A3662)</f>
        <v>1</v>
      </c>
      <c r="C3662" s="7">
        <f>SUMIF('Truncated Transaction Data'!A3662:A23146,A3662,'Truncated Transaction Data'!C3662:C23146)</f>
        <v>25</v>
      </c>
    </row>
    <row r="3663" spans="1:3" x14ac:dyDescent="0.35">
      <c r="A3663" s="6" t="str">
        <v>55027S</v>
      </c>
      <c r="B3663">
        <f>COUNTIF('Truncated Transaction Data'!A3663:A23147,A3663)</f>
        <v>1</v>
      </c>
      <c r="C3663" s="7">
        <f>SUMIF('Truncated Transaction Data'!A3663:A23147,A3663,'Truncated Transaction Data'!C3663:C23147)</f>
        <v>16</v>
      </c>
    </row>
    <row r="3664" spans="1:3" x14ac:dyDescent="0.35">
      <c r="A3664" s="6" t="str">
        <v>55017S</v>
      </c>
      <c r="B3664">
        <f>COUNTIF('Truncated Transaction Data'!A3664:A23148,A3664)</f>
        <v>4</v>
      </c>
      <c r="C3664" s="7">
        <f>SUMIF('Truncated Transaction Data'!A3664:A23148,A3664,'Truncated Transaction Data'!C3664:C23148)</f>
        <v>72</v>
      </c>
    </row>
    <row r="3665" spans="1:3" x14ac:dyDescent="0.35">
      <c r="A3665" s="6" t="str">
        <v>RV891XS</v>
      </c>
      <c r="B3665">
        <f>COUNTIF('Truncated Transaction Data'!A3665:A23149,A3665)</f>
        <v>2</v>
      </c>
      <c r="C3665" s="7">
        <f>SUMIF('Truncated Transaction Data'!A3665:A23149,A3665,'Truncated Transaction Data'!C3665:C23149)</f>
        <v>24</v>
      </c>
    </row>
    <row r="3666" spans="1:3" x14ac:dyDescent="0.35">
      <c r="A3666" s="6" t="str">
        <v>PR21S</v>
      </c>
      <c r="B3666">
        <f>COUNTIF('Truncated Transaction Data'!A3666:A23150,A3666)</f>
        <v>1</v>
      </c>
      <c r="C3666" s="7">
        <f>SUMIF('Truncated Transaction Data'!A3666:A23150,A3666,'Truncated Transaction Data'!C3666:C23150)</f>
        <v>16</v>
      </c>
    </row>
    <row r="3667" spans="1:3" x14ac:dyDescent="0.35">
      <c r="A3667" s="6" t="str">
        <v>EM66C</v>
      </c>
      <c r="B3667">
        <f>COUNTIF('Truncated Transaction Data'!A3667:A23151,A3667)</f>
        <v>1</v>
      </c>
      <c r="C3667" s="7">
        <f>SUMIF('Truncated Transaction Data'!A3667:A23151,A3667,'Truncated Transaction Data'!C3667:C23151)</f>
        <v>2</v>
      </c>
    </row>
    <row r="3668" spans="1:3" x14ac:dyDescent="0.35">
      <c r="A3668" s="6" t="str">
        <v>PR783S</v>
      </c>
      <c r="B3668">
        <f>COUNTIF('Truncated Transaction Data'!A3668:A23152,A3668)</f>
        <v>1</v>
      </c>
      <c r="C3668" s="7">
        <f>SUMIF('Truncated Transaction Data'!A3668:A23152,A3668,'Truncated Transaction Data'!C3668:C23152)</f>
        <v>16</v>
      </c>
    </row>
    <row r="3669" spans="1:3" x14ac:dyDescent="0.35">
      <c r="A3669" s="6" t="str">
        <v>E1219P</v>
      </c>
      <c r="B3669">
        <f>COUNTIF('Truncated Transaction Data'!A3669:A23153,A3669)</f>
        <v>1</v>
      </c>
      <c r="C3669" s="7">
        <f>SUMIF('Truncated Transaction Data'!A3669:A23153,A3669,'Truncated Transaction Data'!C3669:C23153)</f>
        <v>2</v>
      </c>
    </row>
    <row r="3670" spans="1:3" x14ac:dyDescent="0.35">
      <c r="A3670" s="6" t="str">
        <v>PL26B10</v>
      </c>
      <c r="B3670">
        <f>COUNTIF('Truncated Transaction Data'!A3670:A23154,A3670)</f>
        <v>1</v>
      </c>
      <c r="C3670" s="7">
        <f>SUMIF('Truncated Transaction Data'!A3670:A23154,A3670,'Truncated Transaction Data'!C3670:C23154)</f>
        <v>10</v>
      </c>
    </row>
    <row r="3671" spans="1:3" x14ac:dyDescent="0.35">
      <c r="A3671" s="6" t="str">
        <v>PLC41B10</v>
      </c>
      <c r="B3671">
        <f>COUNTIF('Truncated Transaction Data'!A3671:A23155,A3671)</f>
        <v>2</v>
      </c>
      <c r="C3671" s="7">
        <f>SUMIF('Truncated Transaction Data'!A3671:A23155,A3671,'Truncated Transaction Data'!C3671:C23155)</f>
        <v>40</v>
      </c>
    </row>
    <row r="3672" spans="1:3" x14ac:dyDescent="0.35">
      <c r="A3672" s="6" t="str">
        <v>000000005382</v>
      </c>
      <c r="B3672">
        <f>COUNTIF('Truncated Transaction Data'!A3672:A23156,A3672)</f>
        <v>2</v>
      </c>
      <c r="C3672" s="7">
        <f>SUMIF('Truncated Transaction Data'!A3672:A23156,A3672,'Truncated Transaction Data'!C3672:C23156)</f>
        <v>2</v>
      </c>
    </row>
    <row r="3673" spans="1:3" x14ac:dyDescent="0.35">
      <c r="A3673" s="6" t="str">
        <v>4K5161</v>
      </c>
      <c r="B3673">
        <f>COUNTIF('Truncated Transaction Data'!A3673:A23157,A3673)</f>
        <v>2</v>
      </c>
      <c r="C3673" s="7">
        <f>SUMIF('Truncated Transaction Data'!A3673:A23157,A3673,'Truncated Transaction Data'!C3673:C23157)</f>
        <v>5</v>
      </c>
    </row>
    <row r="3674" spans="1:3" x14ac:dyDescent="0.35">
      <c r="A3674" s="6" t="str">
        <v>E1828S</v>
      </c>
      <c r="B3674">
        <f>COUNTIF('Truncated Transaction Data'!A3674:A23158,A3674)</f>
        <v>3</v>
      </c>
      <c r="C3674" s="7">
        <f>SUMIF('Truncated Transaction Data'!A3674:A23158,A3674,'Truncated Transaction Data'!C3674:C23158)</f>
        <v>3</v>
      </c>
    </row>
    <row r="3675" spans="1:3" x14ac:dyDescent="0.35">
      <c r="A3675" s="6" t="str">
        <v>E1220P</v>
      </c>
      <c r="B3675">
        <f>COUNTIF('Truncated Transaction Data'!A3675:A23159,A3675)</f>
        <v>1</v>
      </c>
      <c r="C3675" s="7">
        <f>SUMIF('Truncated Transaction Data'!A3675:A23159,A3675,'Truncated Transaction Data'!C3675:C23159)</f>
        <v>3</v>
      </c>
    </row>
    <row r="3676" spans="1:3" x14ac:dyDescent="0.35">
      <c r="A3676" s="6" t="str">
        <v>E1180P</v>
      </c>
      <c r="B3676">
        <f>COUNTIF('Truncated Transaction Data'!A3676:A23160,A3676)</f>
        <v>1</v>
      </c>
      <c r="C3676" s="7">
        <f>SUMIF('Truncated Transaction Data'!A3676:A23160,A3676,'Truncated Transaction Data'!C3676:C23160)</f>
        <v>5</v>
      </c>
    </row>
    <row r="3677" spans="1:3" x14ac:dyDescent="0.35">
      <c r="A3677" s="6" t="str">
        <v>51023S</v>
      </c>
      <c r="B3677">
        <f>COUNTIF('Truncated Transaction Data'!A3677:A23161,A3677)</f>
        <v>1</v>
      </c>
      <c r="C3677" s="7">
        <f>SUMIF('Truncated Transaction Data'!A3677:A23161,A3677,'Truncated Transaction Data'!C3677:C23161)</f>
        <v>4</v>
      </c>
    </row>
    <row r="3678" spans="1:3" x14ac:dyDescent="0.35">
      <c r="A3678" s="6" t="str">
        <v>51130S</v>
      </c>
      <c r="B3678">
        <f>COUNTIF('Truncated Transaction Data'!A3678:A23162,A3678)</f>
        <v>1</v>
      </c>
      <c r="C3678" s="7">
        <f>SUMIF('Truncated Transaction Data'!A3678:A23162,A3678,'Truncated Transaction Data'!C3678:C23162)</f>
        <v>4</v>
      </c>
    </row>
    <row r="3679" spans="1:3" x14ac:dyDescent="0.35">
      <c r="A3679" s="6" t="str">
        <v>30754S</v>
      </c>
      <c r="B3679">
        <f>COUNTIF('Truncated Transaction Data'!A3679:A23163,A3679)</f>
        <v>1</v>
      </c>
      <c r="C3679" s="7">
        <f>SUMIF('Truncated Transaction Data'!A3679:A23163,A3679,'Truncated Transaction Data'!C3679:C23163)</f>
        <v>4</v>
      </c>
    </row>
    <row r="3680" spans="1:3" x14ac:dyDescent="0.35">
      <c r="A3680" s="6" t="str">
        <v>PLC112B10</v>
      </c>
      <c r="B3680">
        <f>COUNTIF('Truncated Transaction Data'!A3680:A23164,A3680)</f>
        <v>1</v>
      </c>
      <c r="C3680" s="7">
        <f>SUMIF('Truncated Transaction Data'!A3680:A23164,A3680,'Truncated Transaction Data'!C3680:C23164)</f>
        <v>20</v>
      </c>
    </row>
    <row r="3681" spans="1:3" x14ac:dyDescent="0.35">
      <c r="A3681" s="6" t="str">
        <v>PLC39B25</v>
      </c>
      <c r="B3681">
        <f>COUNTIF('Truncated Transaction Data'!A3681:A23165,A3681)</f>
        <v>2</v>
      </c>
      <c r="C3681" s="7">
        <f>SUMIF('Truncated Transaction Data'!A3681:A23165,A3681,'Truncated Transaction Data'!C3681:C23165)</f>
        <v>75</v>
      </c>
    </row>
    <row r="3682" spans="1:3" x14ac:dyDescent="0.35">
      <c r="A3682" s="6" t="str">
        <v>PLC80B10</v>
      </c>
      <c r="B3682">
        <f>COUNTIF('Truncated Transaction Data'!A3682:A23166,A3682)</f>
        <v>2</v>
      </c>
      <c r="C3682" s="7">
        <f>SUMIF('Truncated Transaction Data'!A3682:A23166,A3682,'Truncated Transaction Data'!C3682:C23166)</f>
        <v>30</v>
      </c>
    </row>
    <row r="3683" spans="1:3" x14ac:dyDescent="0.35">
      <c r="A3683" s="6" t="str">
        <v>TEK407</v>
      </c>
      <c r="B3683">
        <f>COUNTIF('Truncated Transaction Data'!A3683:A23167,A3683)</f>
        <v>1</v>
      </c>
      <c r="C3683" s="7">
        <f>SUMIF('Truncated Transaction Data'!A3683:A23167,A3683,'Truncated Transaction Data'!C3683:C23167)</f>
        <v>2</v>
      </c>
    </row>
    <row r="3684" spans="1:3" x14ac:dyDescent="0.35">
      <c r="A3684" s="6" t="str">
        <v>RV815X</v>
      </c>
      <c r="B3684">
        <f>COUNTIF('Truncated Transaction Data'!A3684:A23168,A3684)</f>
        <v>1</v>
      </c>
      <c r="C3684" s="7">
        <f>SUMIF('Truncated Transaction Data'!A3684:A23168,A3684,'Truncated Transaction Data'!C3684:C23168)</f>
        <v>50</v>
      </c>
    </row>
    <row r="3685" spans="1:3" x14ac:dyDescent="0.35">
      <c r="A3685" s="6" t="str">
        <v>E911M</v>
      </c>
      <c r="B3685">
        <f>COUNTIF('Truncated Transaction Data'!A3685:A23169,A3685)</f>
        <v>2</v>
      </c>
      <c r="C3685" s="7">
        <f>SUMIF('Truncated Transaction Data'!A3685:A23169,A3685,'Truncated Transaction Data'!C3685:C23169)</f>
        <v>100</v>
      </c>
    </row>
    <row r="3686" spans="1:3" x14ac:dyDescent="0.35">
      <c r="A3686" s="6" t="str">
        <v>I1586M+15</v>
      </c>
      <c r="B3686">
        <f>COUNTIF('Truncated Transaction Data'!A3686:A23170,A3686)</f>
        <v>1</v>
      </c>
      <c r="C3686" s="7">
        <f>SUMIF('Truncated Transaction Data'!A3686:A23170,A3686,'Truncated Transaction Data'!C3686:C23170)</f>
        <v>50</v>
      </c>
    </row>
    <row r="3687" spans="1:3" x14ac:dyDescent="0.35">
      <c r="A3687" s="6" t="str">
        <v>I1222M</v>
      </c>
      <c r="B3687">
        <f>COUNTIF('Truncated Transaction Data'!A3687:A23171,A3687)</f>
        <v>1</v>
      </c>
      <c r="C3687" s="7">
        <f>SUMIF('Truncated Transaction Data'!A3687:A23171,A3687,'Truncated Transaction Data'!C3687:C23171)</f>
        <v>50</v>
      </c>
    </row>
    <row r="3688" spans="1:3" x14ac:dyDescent="0.35">
      <c r="A3688" s="6" t="str">
        <v>I1650M+15</v>
      </c>
      <c r="B3688">
        <f>COUNTIF('Truncated Transaction Data'!A3688:A23172,A3688)</f>
        <v>1</v>
      </c>
      <c r="C3688" s="7">
        <f>SUMIF('Truncated Transaction Data'!A3688:A23172,A3688,'Truncated Transaction Data'!C3688:C23172)</f>
        <v>50</v>
      </c>
    </row>
    <row r="3689" spans="1:3" x14ac:dyDescent="0.35">
      <c r="A3689" s="6" t="str">
        <v>TC3095</v>
      </c>
      <c r="B3689">
        <f>COUNTIF('Truncated Transaction Data'!A3689:A23173,A3689)</f>
        <v>2</v>
      </c>
      <c r="C3689" s="7">
        <f>SUMIF('Truncated Transaction Data'!A3689:A23173,A3689,'Truncated Transaction Data'!C3689:C23173)</f>
        <v>4</v>
      </c>
    </row>
    <row r="3690" spans="1:3" x14ac:dyDescent="0.35">
      <c r="A3690" s="6" t="str">
        <v>E1875M+15</v>
      </c>
      <c r="B3690">
        <f>COUNTIF('Truncated Transaction Data'!A3690:A23174,A3690)</f>
        <v>2</v>
      </c>
      <c r="C3690" s="7">
        <f>SUMIF('Truncated Transaction Data'!A3690:A23174,A3690,'Truncated Transaction Data'!C3690:C23174)</f>
        <v>100</v>
      </c>
    </row>
    <row r="3691" spans="1:3" x14ac:dyDescent="0.35">
      <c r="A3691" s="6" t="str">
        <v>I1874M+15</v>
      </c>
      <c r="B3691">
        <f>COUNTIF('Truncated Transaction Data'!A3691:A23175,A3691)</f>
        <v>2</v>
      </c>
      <c r="C3691" s="7">
        <f>SUMIF('Truncated Transaction Data'!A3691:A23175,A3691,'Truncated Transaction Data'!C3691:C23175)</f>
        <v>100</v>
      </c>
    </row>
    <row r="3692" spans="1:3" x14ac:dyDescent="0.35">
      <c r="A3692" s="6" t="str">
        <v>PR636</v>
      </c>
      <c r="B3692">
        <f>COUNTIF('Truncated Transaction Data'!A3692:A23176,A3692)</f>
        <v>2</v>
      </c>
      <c r="C3692" s="7">
        <f>SUMIF('Truncated Transaction Data'!A3692:A23176,A3692,'Truncated Transaction Data'!C3692:C23176)</f>
        <v>300</v>
      </c>
    </row>
    <row r="3693" spans="1:3" x14ac:dyDescent="0.35">
      <c r="A3693" s="6" t="str">
        <v>PR44A</v>
      </c>
      <c r="B3693">
        <f>COUNTIF('Truncated Transaction Data'!A3693:A23177,A3693)</f>
        <v>1</v>
      </c>
      <c r="C3693" s="7">
        <f>SUMIF('Truncated Transaction Data'!A3693:A23177,A3693,'Truncated Transaction Data'!C3693:C23177)</f>
        <v>100</v>
      </c>
    </row>
    <row r="3694" spans="1:3" x14ac:dyDescent="0.35">
      <c r="A3694" s="6" t="str">
        <v>PR44</v>
      </c>
      <c r="B3694">
        <f>COUNTIF('Truncated Transaction Data'!A3694:A23178,A3694)</f>
        <v>1</v>
      </c>
      <c r="C3694" s="7">
        <f>SUMIF('Truncated Transaction Data'!A3694:A23178,A3694,'Truncated Transaction Data'!C3694:C23178)</f>
        <v>100</v>
      </c>
    </row>
    <row r="3695" spans="1:3" x14ac:dyDescent="0.35">
      <c r="A3695" s="6" t="str">
        <v>I1778M+15</v>
      </c>
      <c r="B3695">
        <f>COUNTIF('Truncated Transaction Data'!A3695:A23179,A3695)</f>
        <v>1</v>
      </c>
      <c r="C3695" s="7">
        <f>SUMIF('Truncated Transaction Data'!A3695:A23179,A3695,'Truncated Transaction Data'!C3695:C23179)</f>
        <v>50</v>
      </c>
    </row>
    <row r="3696" spans="1:3" x14ac:dyDescent="0.35">
      <c r="A3696" s="6" t="str">
        <v>PR375S</v>
      </c>
      <c r="B3696">
        <f>COUNTIF('Truncated Transaction Data'!A3696:A23180,A3696)</f>
        <v>2</v>
      </c>
      <c r="C3696" s="7">
        <f>SUMIF('Truncated Transaction Data'!A3696:A23180,A3696,'Truncated Transaction Data'!C3696:C23180)</f>
        <v>8</v>
      </c>
    </row>
    <row r="3697" spans="1:3" x14ac:dyDescent="0.35">
      <c r="A3697" s="6" t="str">
        <v>57007S</v>
      </c>
      <c r="B3697">
        <f>COUNTIF('Truncated Transaction Data'!A3697:A23181,A3697)</f>
        <v>2</v>
      </c>
      <c r="C3697" s="7">
        <f>SUMIF('Truncated Transaction Data'!A3697:A23181,A3697,'Truncated Transaction Data'!C3697:C23181)</f>
        <v>16</v>
      </c>
    </row>
    <row r="3698" spans="1:3" x14ac:dyDescent="0.35">
      <c r="A3698" s="6" t="str">
        <v>30691S</v>
      </c>
      <c r="B3698">
        <f>COUNTIF('Truncated Transaction Data'!A3698:A23182,A3698)</f>
        <v>2</v>
      </c>
      <c r="C3698" s="7">
        <f>SUMIF('Truncated Transaction Data'!A3698:A23182,A3698,'Truncated Transaction Data'!C3698:C23182)</f>
        <v>12</v>
      </c>
    </row>
    <row r="3699" spans="1:3" x14ac:dyDescent="0.35">
      <c r="A3699" s="6" t="str">
        <v>70711S</v>
      </c>
      <c r="B3699">
        <f>COUNTIF('Truncated Transaction Data'!A3699:A23183,A3699)</f>
        <v>1</v>
      </c>
      <c r="C3699" s="7">
        <f>SUMIF('Truncated Transaction Data'!A3699:A23183,A3699,'Truncated Transaction Data'!C3699:C23183)</f>
        <v>8</v>
      </c>
    </row>
    <row r="3700" spans="1:3" x14ac:dyDescent="0.35">
      <c r="A3700" s="6" t="str">
        <v>SS3118</v>
      </c>
      <c r="B3700">
        <f>COUNTIF('Truncated Transaction Data'!A3700:A23184,A3700)</f>
        <v>2</v>
      </c>
      <c r="C3700" s="7">
        <f>SUMIF('Truncated Transaction Data'!A3700:A23184,A3700,'Truncated Transaction Data'!C3700:C23184)</f>
        <v>4</v>
      </c>
    </row>
    <row r="3701" spans="1:3" x14ac:dyDescent="0.35">
      <c r="A3701" s="6" t="str">
        <v>01581SEA2</v>
      </c>
      <c r="B3701">
        <f>COUNTIF('Truncated Transaction Data'!A3701:A23185,A3701)</f>
        <v>1</v>
      </c>
      <c r="C3701" s="7">
        <f>SUMIF('Truncated Transaction Data'!A3701:A23185,A3701,'Truncated Transaction Data'!C3701:C23185)</f>
        <v>4</v>
      </c>
    </row>
    <row r="3702" spans="1:3" x14ac:dyDescent="0.35">
      <c r="A3702" s="6" t="str">
        <v>EHC99S1</v>
      </c>
      <c r="B3702">
        <f>COUNTIF('Truncated Transaction Data'!A3702:A23186,A3702)</f>
        <v>2</v>
      </c>
      <c r="C3702" s="7">
        <f>SUMIF('Truncated Transaction Data'!A3702:A23186,A3702,'Truncated Transaction Data'!C3702:C23186)</f>
        <v>3</v>
      </c>
    </row>
    <row r="3703" spans="1:3" x14ac:dyDescent="0.35">
      <c r="A3703" s="6" t="str">
        <v>57009S</v>
      </c>
      <c r="B3703">
        <f>COUNTIF('Truncated Transaction Data'!A3703:A23187,A3703)</f>
        <v>2</v>
      </c>
      <c r="C3703" s="7">
        <f>SUMIF('Truncated Transaction Data'!A3703:A23187,A3703,'Truncated Transaction Data'!C3703:C23187)</f>
        <v>32</v>
      </c>
    </row>
    <row r="3704" spans="1:3" x14ac:dyDescent="0.35">
      <c r="A3704" s="6" t="str">
        <v>EHC206050</v>
      </c>
      <c r="B3704">
        <f>COUNTIF('Truncated Transaction Data'!A3704:A23188,A3704)</f>
        <v>1</v>
      </c>
      <c r="C3704" s="7">
        <f>SUMIF('Truncated Transaction Data'!A3704:A23188,A3704,'Truncated Transaction Data'!C3704:C23188)</f>
        <v>50</v>
      </c>
    </row>
    <row r="3705" spans="1:3" x14ac:dyDescent="0.35">
      <c r="A3705" s="6" t="str">
        <v>RV3619S</v>
      </c>
      <c r="B3705">
        <f>COUNTIF('Truncated Transaction Data'!A3705:A23189,A3705)</f>
        <v>1</v>
      </c>
      <c r="C3705" s="7">
        <f>SUMIF('Truncated Transaction Data'!A3705:A23189,A3705,'Truncated Transaction Data'!C3705:C23189)</f>
        <v>8</v>
      </c>
    </row>
    <row r="3706" spans="1:3" x14ac:dyDescent="0.35">
      <c r="A3706" s="6" t="str">
        <v>RV3544S</v>
      </c>
      <c r="B3706">
        <f>COUNTIF('Truncated Transaction Data'!A3706:A23190,A3706)</f>
        <v>2</v>
      </c>
      <c r="C3706" s="7">
        <f>SUMIF('Truncated Transaction Data'!A3706:A23190,A3706,'Truncated Transaction Data'!C3706:C23190)</f>
        <v>12</v>
      </c>
    </row>
    <row r="3707" spans="1:3" x14ac:dyDescent="0.35">
      <c r="A3707" s="6" t="str">
        <v>PR15742S</v>
      </c>
      <c r="B3707">
        <f>COUNTIF('Truncated Transaction Data'!A3707:A23191,A3707)</f>
        <v>2</v>
      </c>
      <c r="C3707" s="7">
        <f>SUMIF('Truncated Transaction Data'!A3707:A23191,A3707,'Truncated Transaction Data'!C3707:C23191)</f>
        <v>16</v>
      </c>
    </row>
    <row r="3708" spans="1:3" x14ac:dyDescent="0.35">
      <c r="A3708" s="6" t="str">
        <v>I2464B</v>
      </c>
      <c r="B3708">
        <f>COUNTIF('Truncated Transaction Data'!A3708:A23192,A3708)</f>
        <v>2</v>
      </c>
      <c r="C3708" s="7">
        <f>SUMIF('Truncated Transaction Data'!A3708:A23192,A3708,'Truncated Transaction Data'!C3708:C23192)</f>
        <v>4</v>
      </c>
    </row>
    <row r="3709" spans="1:3" x14ac:dyDescent="0.35">
      <c r="A3709" s="6" t="str">
        <v>35119S</v>
      </c>
      <c r="B3709">
        <f>COUNTIF('Truncated Transaction Data'!A3709:A23193,A3709)</f>
        <v>1</v>
      </c>
      <c r="C3709" s="7">
        <f>SUMIF('Truncated Transaction Data'!A3709:A23193,A3709,'Truncated Transaction Data'!C3709:C23193)</f>
        <v>4</v>
      </c>
    </row>
    <row r="3710" spans="1:3" x14ac:dyDescent="0.35">
      <c r="A3710" s="6" t="str">
        <v>31270S</v>
      </c>
      <c r="B3710">
        <f>COUNTIF('Truncated Transaction Data'!A3710:A23194,A3710)</f>
        <v>1</v>
      </c>
      <c r="C3710" s="7">
        <f>SUMIF('Truncated Transaction Data'!A3710:A23194,A3710,'Truncated Transaction Data'!C3710:C23194)</f>
        <v>4</v>
      </c>
    </row>
    <row r="3711" spans="1:3" x14ac:dyDescent="0.35">
      <c r="A3711" s="6" t="str">
        <v>35066S</v>
      </c>
      <c r="B3711">
        <f>COUNTIF('Truncated Transaction Data'!A3711:A23195,A3711)</f>
        <v>1</v>
      </c>
      <c r="C3711" s="7">
        <f>SUMIF('Truncated Transaction Data'!A3711:A23195,A3711,'Truncated Transaction Data'!C3711:C23195)</f>
        <v>4</v>
      </c>
    </row>
    <row r="3712" spans="1:3" x14ac:dyDescent="0.35">
      <c r="A3712" s="6" t="str">
        <v>35058S</v>
      </c>
      <c r="B3712">
        <f>COUNTIF('Truncated Transaction Data'!A3712:A23196,A3712)</f>
        <v>1</v>
      </c>
      <c r="C3712" s="7">
        <f>SUMIF('Truncated Transaction Data'!A3712:A23196,A3712,'Truncated Transaction Data'!C3712:C23196)</f>
        <v>4</v>
      </c>
    </row>
    <row r="3713" spans="1:3" x14ac:dyDescent="0.35">
      <c r="A3713" s="6" t="str">
        <v>E5293B</v>
      </c>
      <c r="B3713">
        <f>COUNTIF('Truncated Transaction Data'!A3713:A23197,A3713)</f>
        <v>2</v>
      </c>
      <c r="C3713" s="7">
        <f>SUMIF('Truncated Transaction Data'!A3713:A23197,A3713,'Truncated Transaction Data'!C3713:C23197)</f>
        <v>4</v>
      </c>
    </row>
    <row r="3714" spans="1:3" x14ac:dyDescent="0.35">
      <c r="A3714" s="6" t="str">
        <v>ES187L/R</v>
      </c>
      <c r="B3714">
        <f>COUNTIF('Truncated Transaction Data'!A3714:A23198,A3714)</f>
        <v>1</v>
      </c>
      <c r="C3714" s="7">
        <f>SUMIF('Truncated Transaction Data'!A3714:A23198,A3714,'Truncated Transaction Data'!C3714:C23198)</f>
        <v>1</v>
      </c>
    </row>
    <row r="3715" spans="1:3" x14ac:dyDescent="0.35">
      <c r="A3715" s="6" t="str">
        <v>KB739CB</v>
      </c>
      <c r="B3715">
        <f>COUNTIF('Truncated Transaction Data'!A3715:A23199,A3715)</f>
        <v>1</v>
      </c>
      <c r="C3715" s="7">
        <f>SUMIF('Truncated Transaction Data'!A3715:A23199,A3715,'Truncated Transaction Data'!C3715:C23199)</f>
        <v>1</v>
      </c>
    </row>
    <row r="3716" spans="1:3" x14ac:dyDescent="0.35">
      <c r="A3716" s="6" t="str">
        <v>ES346L/R</v>
      </c>
      <c r="B3716">
        <f>COUNTIF('Truncated Transaction Data'!A3716:A23200,A3716)</f>
        <v>1</v>
      </c>
      <c r="C3716" s="7">
        <f>SUMIF('Truncated Transaction Data'!A3716:A23200,A3716,'Truncated Transaction Data'!C3716:C23200)</f>
        <v>3</v>
      </c>
    </row>
    <row r="3717" spans="1:3" x14ac:dyDescent="0.35">
      <c r="A3717" s="6" t="str">
        <v>PLC202B100</v>
      </c>
      <c r="B3717">
        <f>COUNTIF('Truncated Transaction Data'!A3717:A23201,A3717)</f>
        <v>1</v>
      </c>
      <c r="C3717" s="7">
        <f>SUMIF('Truncated Transaction Data'!A3717:A23201,A3717,'Truncated Transaction Data'!C3717:C23201)</f>
        <v>100</v>
      </c>
    </row>
    <row r="3718" spans="1:3" x14ac:dyDescent="0.35">
      <c r="A3718" s="6" t="str">
        <v>PLC69B25</v>
      </c>
      <c r="B3718">
        <f>COUNTIF('Truncated Transaction Data'!A3718:A23202,A3718)</f>
        <v>1</v>
      </c>
      <c r="C3718" s="7">
        <f>SUMIF('Truncated Transaction Data'!A3718:A23202,A3718,'Truncated Transaction Data'!C3718:C23202)</f>
        <v>25</v>
      </c>
    </row>
    <row r="3719" spans="1:3" x14ac:dyDescent="0.35">
      <c r="A3719" s="6" t="str">
        <v>PLC84B10</v>
      </c>
      <c r="B3719">
        <f>COUNTIF('Truncated Transaction Data'!A3719:A23203,A3719)</f>
        <v>1</v>
      </c>
      <c r="C3719" s="7">
        <f>SUMIF('Truncated Transaction Data'!A3719:A23203,A3719,'Truncated Transaction Data'!C3719:C23203)</f>
        <v>30</v>
      </c>
    </row>
    <row r="3720" spans="1:3" x14ac:dyDescent="0.35">
      <c r="A3720" s="6" t="str">
        <v>EOS9099</v>
      </c>
      <c r="B3720">
        <f>COUNTIF('Truncated Transaction Data'!A3720:A23204,A3720)</f>
        <v>1</v>
      </c>
      <c r="C3720" s="7">
        <f>SUMIF('Truncated Transaction Data'!A3720:A23204,A3720,'Truncated Transaction Data'!C3720:C23204)</f>
        <v>100</v>
      </c>
    </row>
    <row r="3721" spans="1:3" x14ac:dyDescent="0.35">
      <c r="A3721" s="6" t="str">
        <v>E1841B</v>
      </c>
      <c r="B3721">
        <f>COUNTIF('Truncated Transaction Data'!A3721:A23205,A3721)</f>
        <v>1</v>
      </c>
      <c r="C3721" s="7">
        <f>SUMIF('Truncated Transaction Data'!A3721:A23205,A3721,'Truncated Transaction Data'!C3721:C23205)</f>
        <v>4</v>
      </c>
    </row>
    <row r="3722" spans="1:3" x14ac:dyDescent="0.35">
      <c r="A3722" s="6" t="str">
        <v>I1826B</v>
      </c>
      <c r="B3722">
        <f>COUNTIF('Truncated Transaction Data'!A3722:A23206,A3722)</f>
        <v>1</v>
      </c>
      <c r="C3722" s="7">
        <f>SUMIF('Truncated Transaction Data'!A3722:A23206,A3722,'Truncated Transaction Data'!C3722:C23206)</f>
        <v>4</v>
      </c>
    </row>
    <row r="3723" spans="1:3" x14ac:dyDescent="0.35">
      <c r="A3723" s="6" t="str">
        <v>TC349</v>
      </c>
      <c r="B3723">
        <f>COUNTIF('Truncated Transaction Data'!A3723:A23207,A3723)</f>
        <v>2</v>
      </c>
      <c r="C3723" s="7">
        <f>SUMIF('Truncated Transaction Data'!A3723:A23207,A3723,'Truncated Transaction Data'!C3723:C23207)</f>
        <v>6</v>
      </c>
    </row>
    <row r="3724" spans="1:3" x14ac:dyDescent="0.35">
      <c r="A3724" s="6" t="str">
        <v>E996P</v>
      </c>
      <c r="B3724">
        <f>COUNTIF('Truncated Transaction Data'!A3724:A23208,A3724)</f>
        <v>1</v>
      </c>
      <c r="C3724" s="7">
        <f>SUMIF('Truncated Transaction Data'!A3724:A23208,A3724,'Truncated Transaction Data'!C3724:C23208)</f>
        <v>1</v>
      </c>
    </row>
    <row r="3725" spans="1:3" x14ac:dyDescent="0.35">
      <c r="A3725" s="6" t="str">
        <v>1546002S</v>
      </c>
      <c r="B3725">
        <f>COUNTIF('Truncated Transaction Data'!A3725:A23209,A3725)</f>
        <v>1</v>
      </c>
      <c r="C3725" s="7">
        <f>SUMIF('Truncated Transaction Data'!A3725:A23209,A3725,'Truncated Transaction Data'!C3725:C23209)</f>
        <v>2</v>
      </c>
    </row>
    <row r="3726" spans="1:3" x14ac:dyDescent="0.35">
      <c r="A3726" s="6" t="str">
        <v>E865S</v>
      </c>
      <c r="B3726">
        <f>COUNTIF('Truncated Transaction Data'!A3726:A23210,A3726)</f>
        <v>2</v>
      </c>
      <c r="C3726" s="7">
        <f>SUMIF('Truncated Transaction Data'!A3726:A23210,A3726,'Truncated Transaction Data'!C3726:C23210)</f>
        <v>2</v>
      </c>
    </row>
    <row r="3727" spans="1:3" x14ac:dyDescent="0.35">
      <c r="A3727" s="6" t="str">
        <v>PLC146B100</v>
      </c>
      <c r="B3727">
        <f>COUNTIF('Truncated Transaction Data'!A3727:A23211,A3727)</f>
        <v>1</v>
      </c>
      <c r="C3727" s="7">
        <f>SUMIF('Truncated Transaction Data'!A3727:A23211,A3727,'Truncated Transaction Data'!C3727:C23211)</f>
        <v>100</v>
      </c>
    </row>
    <row r="3728" spans="1:3" x14ac:dyDescent="0.35">
      <c r="A3728" s="6" t="str">
        <v>R752M</v>
      </c>
      <c r="B3728">
        <f>COUNTIF('Truncated Transaction Data'!A3728:A23212,A3728)</f>
        <v>2</v>
      </c>
      <c r="C3728" s="7">
        <f>SUMIF('Truncated Transaction Data'!A3728:A23212,A3728,'Truncated Transaction Data'!C3728:C23212)</f>
        <v>300</v>
      </c>
    </row>
    <row r="3729" spans="1:3" x14ac:dyDescent="0.35">
      <c r="A3729" s="6" t="str">
        <v>I1760B+15</v>
      </c>
      <c r="B3729">
        <f>COUNTIF('Truncated Transaction Data'!A3729:A23213,A3729)</f>
        <v>3</v>
      </c>
      <c r="C3729" s="7">
        <f>SUMIF('Truncated Transaction Data'!A3729:A23213,A3729,'Truncated Transaction Data'!C3729:C23213)</f>
        <v>16</v>
      </c>
    </row>
    <row r="3730" spans="1:3" x14ac:dyDescent="0.35">
      <c r="A3730" s="6" t="str">
        <v>WP932</v>
      </c>
      <c r="B3730">
        <f>COUNTIF('Truncated Transaction Data'!A3730:A23214,A3730)</f>
        <v>1</v>
      </c>
      <c r="C3730" s="7">
        <f>SUMIF('Truncated Transaction Data'!A3730:A23214,A3730,'Truncated Transaction Data'!C3730:C23214)</f>
        <v>1</v>
      </c>
    </row>
    <row r="3731" spans="1:3" x14ac:dyDescent="0.35">
      <c r="A3731" s="6" t="str">
        <v>I5068</v>
      </c>
      <c r="B3731">
        <f>COUNTIF('Truncated Transaction Data'!A3731:A23215,A3731)</f>
        <v>1</v>
      </c>
      <c r="C3731" s="7">
        <f>SUMIF('Truncated Transaction Data'!A3731:A23215,A3731,'Truncated Transaction Data'!C3731:C23215)</f>
        <v>72</v>
      </c>
    </row>
    <row r="3732" spans="1:3" x14ac:dyDescent="0.35">
      <c r="A3732" s="6" t="str">
        <v>PR78S</v>
      </c>
      <c r="B3732">
        <f>COUNTIF('Truncated Transaction Data'!A3732:A23216,A3732)</f>
        <v>1</v>
      </c>
      <c r="C3732" s="7">
        <f>SUMIF('Truncated Transaction Data'!A3732:A23216,A3732,'Truncated Transaction Data'!C3732:C23216)</f>
        <v>16</v>
      </c>
    </row>
    <row r="3733" spans="1:3" x14ac:dyDescent="0.35">
      <c r="A3733" s="6" t="str">
        <v>EM365</v>
      </c>
      <c r="B3733">
        <f>COUNTIF('Truncated Transaction Data'!A3733:A23217,A3733)</f>
        <v>1</v>
      </c>
      <c r="C3733" s="7">
        <f>SUMIF('Truncated Transaction Data'!A3733:A23217,A3733,'Truncated Transaction Data'!C3733:C23217)</f>
        <v>1</v>
      </c>
    </row>
    <row r="3734" spans="1:3" x14ac:dyDescent="0.35">
      <c r="A3734" s="6" t="str">
        <v>RA1048</v>
      </c>
      <c r="B3734">
        <f>COUNTIF('Truncated Transaction Data'!A3734:A23218,A3734)</f>
        <v>5</v>
      </c>
      <c r="C3734" s="7">
        <f>SUMIF('Truncated Transaction Data'!A3734:A23218,A3734,'Truncated Transaction Data'!C3734:C23218)</f>
        <v>18</v>
      </c>
    </row>
    <row r="3735" spans="1:3" x14ac:dyDescent="0.35">
      <c r="A3735" s="6" t="str">
        <v>TC754</v>
      </c>
      <c r="B3735">
        <f>COUNTIF('Truncated Transaction Data'!A3735:A23219,A3735)</f>
        <v>2</v>
      </c>
      <c r="C3735" s="7">
        <f>SUMIF('Truncated Transaction Data'!A3735:A23219,A3735,'Truncated Transaction Data'!C3735:C23219)</f>
        <v>8</v>
      </c>
    </row>
    <row r="3736" spans="1:3" x14ac:dyDescent="0.35">
      <c r="A3736" s="6" t="str">
        <v>RV1245</v>
      </c>
      <c r="B3736">
        <f>COUNTIF('Truncated Transaction Data'!A3736:A23220,A3736)</f>
        <v>1</v>
      </c>
      <c r="C3736" s="7">
        <f>SUMIF('Truncated Transaction Data'!A3736:A23220,A3736,'Truncated Transaction Data'!C3736:C23220)</f>
        <v>100</v>
      </c>
    </row>
    <row r="3737" spans="1:3" x14ac:dyDescent="0.35">
      <c r="A3737" s="6" t="str">
        <v>VSB102HP</v>
      </c>
      <c r="B3737">
        <f>COUNTIF('Truncated Transaction Data'!A3737:A23221,A3737)</f>
        <v>1</v>
      </c>
      <c r="C3737" s="7">
        <f>SUMIF('Truncated Transaction Data'!A3737:A23221,A3737,'Truncated Transaction Data'!C3737:C23221)</f>
        <v>50</v>
      </c>
    </row>
    <row r="3738" spans="1:3" x14ac:dyDescent="0.35">
      <c r="A3738" s="6" t="str">
        <v>VSC305HP</v>
      </c>
      <c r="B3738">
        <f>COUNTIF('Truncated Transaction Data'!A3738:A23222,A3738)</f>
        <v>1</v>
      </c>
      <c r="C3738" s="7">
        <f>SUMIF('Truncated Transaction Data'!A3738:A23222,A3738,'Truncated Transaction Data'!C3738:C23222)</f>
        <v>50</v>
      </c>
    </row>
    <row r="3739" spans="1:3" x14ac:dyDescent="0.35">
      <c r="A3739" s="6" t="str">
        <v>VSB305HP</v>
      </c>
      <c r="B3739">
        <f>COUNTIF('Truncated Transaction Data'!A3739:A23223,A3739)</f>
        <v>1</v>
      </c>
      <c r="C3739" s="7">
        <f>SUMIF('Truncated Transaction Data'!A3739:A23223,A3739,'Truncated Transaction Data'!C3739:C23223)</f>
        <v>50</v>
      </c>
    </row>
    <row r="3740" spans="1:3" x14ac:dyDescent="0.35">
      <c r="A3740" s="6" t="str">
        <v>VSC102HP</v>
      </c>
      <c r="B3740">
        <f>COUNTIF('Truncated Transaction Data'!A3740:A23224,A3740)</f>
        <v>1</v>
      </c>
      <c r="C3740" s="7">
        <f>SUMIF('Truncated Transaction Data'!A3740:A23224,A3740,'Truncated Transaction Data'!C3740:C23224)</f>
        <v>50</v>
      </c>
    </row>
    <row r="3741" spans="1:3" x14ac:dyDescent="0.35">
      <c r="A3741" s="6" t="str">
        <v>VSA305HP</v>
      </c>
      <c r="B3741">
        <f>COUNTIF('Truncated Transaction Data'!A3741:A23225,A3741)</f>
        <v>1</v>
      </c>
      <c r="C3741" s="7">
        <f>SUMIF('Truncated Transaction Data'!A3741:A23225,A3741,'Truncated Transaction Data'!C3741:C23225)</f>
        <v>50</v>
      </c>
    </row>
    <row r="3742" spans="1:3" x14ac:dyDescent="0.35">
      <c r="A3742" s="6" t="str">
        <v>EZ125</v>
      </c>
      <c r="B3742">
        <f>COUNTIF('Truncated Transaction Data'!A3742:A23226,A3742)</f>
        <v>2</v>
      </c>
      <c r="C3742" s="7">
        <f>SUMIF('Truncated Transaction Data'!A3742:A23226,A3742,'Truncated Transaction Data'!C3742:C23226)</f>
        <v>8</v>
      </c>
    </row>
    <row r="3743" spans="1:3" x14ac:dyDescent="0.35">
      <c r="A3743" s="6" t="str">
        <v>HL2083HPS</v>
      </c>
      <c r="B3743">
        <f>COUNTIF('Truncated Transaction Data'!A3743:A23227,A3743)</f>
        <v>2</v>
      </c>
      <c r="C3743" s="7">
        <f>SUMIF('Truncated Transaction Data'!A3743:A23227,A3743,'Truncated Transaction Data'!C3743:C23227)</f>
        <v>32</v>
      </c>
    </row>
    <row r="3744" spans="1:3" x14ac:dyDescent="0.35">
      <c r="A3744" s="6" t="str">
        <v>RV677S</v>
      </c>
      <c r="B3744">
        <f>COUNTIF('Truncated Transaction Data'!A3744:A23228,A3744)</f>
        <v>3</v>
      </c>
      <c r="C3744" s="7">
        <f>SUMIF('Truncated Transaction Data'!A3744:A23228,A3744,'Truncated Transaction Data'!C3744:C23228)</f>
        <v>48</v>
      </c>
    </row>
    <row r="3745" spans="1:3" x14ac:dyDescent="0.35">
      <c r="A3745" s="6" t="str">
        <v>TC393</v>
      </c>
      <c r="B3745">
        <f>COUNTIF('Truncated Transaction Data'!A3745:A23229,A3745)</f>
        <v>2</v>
      </c>
      <c r="C3745" s="7">
        <f>SUMIF('Truncated Transaction Data'!A3745:A23229,A3745,'Truncated Transaction Data'!C3745:C23229)</f>
        <v>2</v>
      </c>
    </row>
    <row r="3746" spans="1:3" x14ac:dyDescent="0.35">
      <c r="A3746" s="6" t="str">
        <v>ICE700074</v>
      </c>
      <c r="B3746">
        <f>COUNTIF('Truncated Transaction Data'!A3746:A23230,A3746)</f>
        <v>1</v>
      </c>
      <c r="C3746" s="7">
        <f>SUMIF('Truncated Transaction Data'!A3746:A23230,A3746,'Truncated Transaction Data'!C3746:C23230)</f>
        <v>1</v>
      </c>
    </row>
    <row r="3747" spans="1:3" x14ac:dyDescent="0.35">
      <c r="A3747" s="6" t="str">
        <v>30541S</v>
      </c>
      <c r="B3747">
        <f>COUNTIF('Truncated Transaction Data'!A3747:A23231,A3747)</f>
        <v>1</v>
      </c>
      <c r="C3747" s="7">
        <f>SUMIF('Truncated Transaction Data'!A3747:A23231,A3747,'Truncated Transaction Data'!C3747:C23231)</f>
        <v>4</v>
      </c>
    </row>
    <row r="3748" spans="1:3" x14ac:dyDescent="0.35">
      <c r="A3748" s="6" t="str">
        <v>E1148P</v>
      </c>
      <c r="B3748">
        <f>COUNTIF('Truncated Transaction Data'!A3748:A23232,A3748)</f>
        <v>1</v>
      </c>
      <c r="C3748" s="7">
        <f>SUMIF('Truncated Transaction Data'!A3748:A23232,A3748,'Truncated Transaction Data'!C3748:C23232)</f>
        <v>2</v>
      </c>
    </row>
    <row r="3749" spans="1:3" x14ac:dyDescent="0.35">
      <c r="A3749" s="6" t="str">
        <v>DS1041</v>
      </c>
      <c r="B3749">
        <f>COUNTIF('Truncated Transaction Data'!A3749:A23233,A3749)</f>
        <v>1</v>
      </c>
      <c r="C3749" s="7">
        <f>SUMIF('Truncated Transaction Data'!A3749:A23233,A3749,'Truncated Transaction Data'!C3749:C23233)</f>
        <v>1</v>
      </c>
    </row>
    <row r="3750" spans="1:3" x14ac:dyDescent="0.35">
      <c r="A3750" s="6" t="str">
        <v>E860S</v>
      </c>
      <c r="B3750">
        <f>COUNTIF('Truncated Transaction Data'!A3750:A23234,A3750)</f>
        <v>1</v>
      </c>
      <c r="C3750" s="7">
        <f>SUMIF('Truncated Transaction Data'!A3750:A23234,A3750,'Truncated Transaction Data'!C3750:C23234)</f>
        <v>1</v>
      </c>
    </row>
    <row r="3751" spans="1:3" x14ac:dyDescent="0.35">
      <c r="A3751" s="6" t="str">
        <v>00327EA2</v>
      </c>
      <c r="B3751">
        <f>COUNTIF('Truncated Transaction Data'!A3751:A23235,A3751)</f>
        <v>1</v>
      </c>
      <c r="C3751" s="7">
        <f>SUMIF('Truncated Transaction Data'!A3751:A23235,A3751,'Truncated Transaction Data'!C3751:C23235)</f>
        <v>2</v>
      </c>
    </row>
    <row r="3752" spans="1:3" x14ac:dyDescent="0.35">
      <c r="A3752" s="6" t="str">
        <v>PLC81100</v>
      </c>
      <c r="B3752">
        <f>COUNTIF('Truncated Transaction Data'!A3752:A23236,A3752)</f>
        <v>1</v>
      </c>
      <c r="C3752" s="7">
        <f>SUMIF('Truncated Transaction Data'!A3752:A23236,A3752,'Truncated Transaction Data'!C3752:C23236)</f>
        <v>100</v>
      </c>
    </row>
    <row r="3753" spans="1:3" x14ac:dyDescent="0.35">
      <c r="A3753" s="6" t="str">
        <v>35168S</v>
      </c>
      <c r="B3753">
        <f>COUNTIF('Truncated Transaction Data'!A3753:A23237,A3753)</f>
        <v>1</v>
      </c>
      <c r="C3753" s="7">
        <f>SUMIF('Truncated Transaction Data'!A3753:A23237,A3753,'Truncated Transaction Data'!C3753:C23237)</f>
        <v>4</v>
      </c>
    </row>
    <row r="3754" spans="1:3" x14ac:dyDescent="0.35">
      <c r="A3754" s="6" t="str">
        <v>32013S</v>
      </c>
      <c r="B3754">
        <f>COUNTIF('Truncated Transaction Data'!A3754:A23238,A3754)</f>
        <v>1</v>
      </c>
      <c r="C3754" s="7">
        <f>SUMIF('Truncated Transaction Data'!A3754:A23238,A3754,'Truncated Transaction Data'!C3754:C23238)</f>
        <v>4</v>
      </c>
    </row>
    <row r="3755" spans="1:3" x14ac:dyDescent="0.35">
      <c r="A3755" s="6" t="str">
        <v>PR13850S</v>
      </c>
      <c r="B3755">
        <f>COUNTIF('Truncated Transaction Data'!A3755:A23239,A3755)</f>
        <v>1</v>
      </c>
      <c r="C3755" s="7">
        <f>SUMIF('Truncated Transaction Data'!A3755:A23239,A3755,'Truncated Transaction Data'!C3755:C23239)</f>
        <v>8</v>
      </c>
    </row>
    <row r="3756" spans="1:3" x14ac:dyDescent="0.35">
      <c r="A3756" s="6" t="str">
        <v>PLC52100</v>
      </c>
      <c r="B3756">
        <f>COUNTIF('Truncated Transaction Data'!A3756:A23240,A3756)</f>
        <v>1</v>
      </c>
      <c r="C3756" s="7">
        <f>SUMIF('Truncated Transaction Data'!A3756:A23240,A3756,'Truncated Transaction Data'!C3756:C23240)</f>
        <v>100</v>
      </c>
    </row>
    <row r="3757" spans="1:3" x14ac:dyDescent="0.35">
      <c r="A3757" s="6" t="str">
        <v>PLS6625</v>
      </c>
      <c r="B3757">
        <f>COUNTIF('Truncated Transaction Data'!A3757:A23241,A3757)</f>
        <v>2</v>
      </c>
      <c r="C3757" s="7">
        <f>SUMIF('Truncated Transaction Data'!A3757:A23241,A3757,'Truncated Transaction Data'!C3757:C23241)</f>
        <v>50</v>
      </c>
    </row>
    <row r="3758" spans="1:3" x14ac:dyDescent="0.35">
      <c r="A3758" s="6" t="str">
        <v>R881M</v>
      </c>
      <c r="B3758">
        <f>COUNTIF('Truncated Transaction Data'!A3758:A23242,A3758)</f>
        <v>1</v>
      </c>
      <c r="C3758" s="7">
        <f>SUMIF('Truncated Transaction Data'!A3758:A23242,A3758,'Truncated Transaction Data'!C3758:C23242)</f>
        <v>250</v>
      </c>
    </row>
    <row r="3759" spans="1:3" x14ac:dyDescent="0.35">
      <c r="A3759" s="6" t="str">
        <v>PLC28025</v>
      </c>
      <c r="B3759">
        <f>COUNTIF('Truncated Transaction Data'!A3759:A23243,A3759)</f>
        <v>1</v>
      </c>
      <c r="C3759" s="7">
        <f>SUMIF('Truncated Transaction Data'!A3759:A23243,A3759,'Truncated Transaction Data'!C3759:C23243)</f>
        <v>25</v>
      </c>
    </row>
    <row r="3760" spans="1:3" x14ac:dyDescent="0.35">
      <c r="A3760" s="6" t="str">
        <v>PLC35025</v>
      </c>
      <c r="B3760">
        <f>COUNTIF('Truncated Transaction Data'!A3760:A23244,A3760)</f>
        <v>1</v>
      </c>
      <c r="C3760" s="7">
        <f>SUMIF('Truncated Transaction Data'!A3760:A23244,A3760,'Truncated Transaction Data'!C3760:C23244)</f>
        <v>25</v>
      </c>
    </row>
    <row r="3761" spans="1:3" x14ac:dyDescent="0.35">
      <c r="A3761" s="6" t="str">
        <v>PLC85B10</v>
      </c>
      <c r="B3761">
        <f>COUNTIF('Truncated Transaction Data'!A3761:A23245,A3761)</f>
        <v>2</v>
      </c>
      <c r="C3761" s="7">
        <f>SUMIF('Truncated Transaction Data'!A3761:A23245,A3761,'Truncated Transaction Data'!C3761:C23245)</f>
        <v>20</v>
      </c>
    </row>
    <row r="3762" spans="1:3" x14ac:dyDescent="0.35">
      <c r="A3762" s="6" t="str">
        <v>E2869B</v>
      </c>
      <c r="B3762">
        <f>COUNTIF('Truncated Transaction Data'!A3762:A23246,A3762)</f>
        <v>1</v>
      </c>
      <c r="C3762" s="7">
        <f>SUMIF('Truncated Transaction Data'!A3762:A23246,A3762,'Truncated Transaction Data'!C3762:C23246)</f>
        <v>2</v>
      </c>
    </row>
    <row r="3763" spans="1:3" x14ac:dyDescent="0.35">
      <c r="A3763" s="6" t="str">
        <v>E2045B</v>
      </c>
      <c r="B3763">
        <f>COUNTIF('Truncated Transaction Data'!A3763:A23247,A3763)</f>
        <v>1</v>
      </c>
      <c r="C3763" s="7">
        <f>SUMIF('Truncated Transaction Data'!A3763:A23247,A3763,'Truncated Transaction Data'!C3763:C23247)</f>
        <v>2</v>
      </c>
    </row>
    <row r="3764" spans="1:3" x14ac:dyDescent="0.35">
      <c r="A3764" s="6" t="str">
        <v>E1721B+15</v>
      </c>
      <c r="B3764">
        <f>COUNTIF('Truncated Transaction Data'!A3764:A23248,A3764)</f>
        <v>1</v>
      </c>
      <c r="C3764" s="7">
        <f>SUMIF('Truncated Transaction Data'!A3764:A23248,A3764,'Truncated Transaction Data'!C3764:C23248)</f>
        <v>8</v>
      </c>
    </row>
    <row r="3765" spans="1:3" x14ac:dyDescent="0.35">
      <c r="A3765" s="6" t="str">
        <v>PR15745S</v>
      </c>
      <c r="B3765">
        <f>COUNTIF('Truncated Transaction Data'!A3765:A23249,A3765)</f>
        <v>2</v>
      </c>
      <c r="C3765" s="7">
        <f>SUMIF('Truncated Transaction Data'!A3765:A23249,A3765,'Truncated Transaction Data'!C3765:C23249)</f>
        <v>32</v>
      </c>
    </row>
    <row r="3766" spans="1:3" x14ac:dyDescent="0.35">
      <c r="A3766" s="6" t="str">
        <v>PR15910S</v>
      </c>
      <c r="B3766">
        <f>COUNTIF('Truncated Transaction Data'!A3766:A23250,A3766)</f>
        <v>3</v>
      </c>
      <c r="C3766" s="7">
        <f>SUMIF('Truncated Transaction Data'!A3766:A23250,A3766,'Truncated Transaction Data'!C3766:C23250)</f>
        <v>68</v>
      </c>
    </row>
    <row r="3767" spans="1:3" x14ac:dyDescent="0.35">
      <c r="A3767" s="6" t="str">
        <v>E1749S</v>
      </c>
      <c r="B3767">
        <f>COUNTIF('Truncated Transaction Data'!A3767:A23251,A3767)</f>
        <v>3</v>
      </c>
      <c r="C3767" s="7">
        <f>SUMIF('Truncated Transaction Data'!A3767:A23251,A3767,'Truncated Transaction Data'!C3767:C23251)</f>
        <v>52</v>
      </c>
    </row>
    <row r="3768" spans="1:3" x14ac:dyDescent="0.35">
      <c r="A3768" s="6" t="str">
        <v>PR13955S</v>
      </c>
      <c r="B3768">
        <f>COUNTIF('Truncated Transaction Data'!A3768:A23252,A3768)</f>
        <v>1</v>
      </c>
      <c r="C3768" s="7">
        <f>SUMIF('Truncated Transaction Data'!A3768:A23252,A3768,'Truncated Transaction Data'!C3768:C23252)</f>
        <v>8</v>
      </c>
    </row>
    <row r="3769" spans="1:3" x14ac:dyDescent="0.35">
      <c r="A3769" s="6" t="str">
        <v>HL9026S</v>
      </c>
      <c r="B3769">
        <f>COUNTIF('Truncated Transaction Data'!A3769:A23253,A3769)</f>
        <v>1</v>
      </c>
      <c r="C3769" s="7">
        <f>SUMIF('Truncated Transaction Data'!A3769:A23253,A3769,'Truncated Transaction Data'!C3769:C23253)</f>
        <v>80</v>
      </c>
    </row>
    <row r="3770" spans="1:3" x14ac:dyDescent="0.35">
      <c r="A3770" s="6" t="str">
        <v>I5018</v>
      </c>
      <c r="B3770">
        <f>COUNTIF('Truncated Transaction Data'!A3770:A23254,A3770)</f>
        <v>1</v>
      </c>
      <c r="C3770" s="7">
        <f>SUMIF('Truncated Transaction Data'!A3770:A23254,A3770,'Truncated Transaction Data'!C3770:C23254)</f>
        <v>12</v>
      </c>
    </row>
    <row r="3771" spans="1:3" x14ac:dyDescent="0.35">
      <c r="A3771" s="6" t="str">
        <v>R9121</v>
      </c>
      <c r="B3771">
        <f>COUNTIF('Truncated Transaction Data'!A3771:A23255,A3771)</f>
        <v>1</v>
      </c>
      <c r="C3771" s="7">
        <f>SUMIF('Truncated Transaction Data'!A3771:A23255,A3771,'Truncated Transaction Data'!C3771:C23255)</f>
        <v>32</v>
      </c>
    </row>
    <row r="3772" spans="1:3" x14ac:dyDescent="0.35">
      <c r="A3772" s="6" t="str">
        <v>R808</v>
      </c>
      <c r="B3772">
        <f>COUNTIF('Truncated Transaction Data'!A3772:A23256,A3772)</f>
        <v>2</v>
      </c>
      <c r="C3772" s="7">
        <f>SUMIF('Truncated Transaction Data'!A3772:A23256,A3772,'Truncated Transaction Data'!C3772:C23256)</f>
        <v>14</v>
      </c>
    </row>
    <row r="3773" spans="1:3" x14ac:dyDescent="0.35">
      <c r="A3773" s="6" t="str">
        <v>I5112</v>
      </c>
      <c r="B3773">
        <f>COUNTIF('Truncated Transaction Data'!A3773:A23257,A3773)</f>
        <v>3</v>
      </c>
      <c r="C3773" s="7">
        <f>SUMIF('Truncated Transaction Data'!A3773:A23257,A3773,'Truncated Transaction Data'!C3773:C23257)</f>
        <v>148</v>
      </c>
    </row>
    <row r="3774" spans="1:3" x14ac:dyDescent="0.35">
      <c r="A3774" s="6" t="str">
        <v>I3454</v>
      </c>
      <c r="B3774">
        <f>COUNTIF('Truncated Transaction Data'!A3774:A23258,A3774)</f>
        <v>1</v>
      </c>
      <c r="C3774" s="7">
        <f>SUMIF('Truncated Transaction Data'!A3774:A23258,A3774,'Truncated Transaction Data'!C3774:C23258)</f>
        <v>8</v>
      </c>
    </row>
    <row r="3775" spans="1:3" x14ac:dyDescent="0.35">
      <c r="A3775" s="6" t="str">
        <v>E5073</v>
      </c>
      <c r="B3775">
        <f>COUNTIF('Truncated Transaction Data'!A3775:A23259,A3775)</f>
        <v>1</v>
      </c>
      <c r="C3775" s="7">
        <f>SUMIF('Truncated Transaction Data'!A3775:A23259,A3775,'Truncated Transaction Data'!C3775:C23259)</f>
        <v>20</v>
      </c>
    </row>
    <row r="3776" spans="1:3" x14ac:dyDescent="0.35">
      <c r="A3776" s="6" t="str">
        <v>58712S</v>
      </c>
      <c r="B3776">
        <f>COUNTIF('Truncated Transaction Data'!A3776:A23260,A3776)</f>
        <v>2</v>
      </c>
      <c r="C3776" s="7">
        <f>SUMIF('Truncated Transaction Data'!A3776:A23260,A3776,'Truncated Transaction Data'!C3776:C23260)</f>
        <v>24</v>
      </c>
    </row>
    <row r="3777" spans="1:3" x14ac:dyDescent="0.35">
      <c r="A3777" s="6" t="str">
        <v>R1850WT</v>
      </c>
      <c r="B3777">
        <f>COUNTIF('Truncated Transaction Data'!A3777:A23261,A3777)</f>
        <v>2</v>
      </c>
      <c r="C3777" s="7">
        <f>SUMIF('Truncated Transaction Data'!A3777:A23261,A3777,'Truncated Transaction Data'!C3777:C23261)</f>
        <v>120</v>
      </c>
    </row>
    <row r="3778" spans="1:3" x14ac:dyDescent="0.35">
      <c r="A3778" s="6" t="str">
        <v>51343S</v>
      </c>
      <c r="B3778">
        <f>COUNTIF('Truncated Transaction Data'!A3778:A23262,A3778)</f>
        <v>2</v>
      </c>
      <c r="C3778" s="7">
        <f>SUMIF('Truncated Transaction Data'!A3778:A23262,A3778,'Truncated Transaction Data'!C3778:C23262)</f>
        <v>8</v>
      </c>
    </row>
    <row r="3779" spans="1:3" x14ac:dyDescent="0.35">
      <c r="A3779" s="6" t="str">
        <v>32000S</v>
      </c>
      <c r="B3779">
        <f>COUNTIF('Truncated Transaction Data'!A3779:A23263,A3779)</f>
        <v>3</v>
      </c>
      <c r="C3779" s="7">
        <f>SUMIF('Truncated Transaction Data'!A3779:A23263,A3779,'Truncated Transaction Data'!C3779:C23263)</f>
        <v>20</v>
      </c>
    </row>
    <row r="3780" spans="1:3" x14ac:dyDescent="0.35">
      <c r="A3780" s="6" t="str">
        <v>I2670B</v>
      </c>
      <c r="B3780">
        <f>COUNTIF('Truncated Transaction Data'!A3780:A23264,A3780)</f>
        <v>1</v>
      </c>
      <c r="C3780" s="7">
        <f>SUMIF('Truncated Transaction Data'!A3780:A23264,A3780,'Truncated Transaction Data'!C3780:C23264)</f>
        <v>6</v>
      </c>
    </row>
    <row r="3781" spans="1:3" x14ac:dyDescent="0.35">
      <c r="A3781" s="6" t="str">
        <v>E1771B+3</v>
      </c>
      <c r="B3781">
        <f>COUNTIF('Truncated Transaction Data'!A3781:A23265,A3781)</f>
        <v>1</v>
      </c>
      <c r="C3781" s="7">
        <f>SUMIF('Truncated Transaction Data'!A3781:A23265,A3781,'Truncated Transaction Data'!C3781:C23265)</f>
        <v>6</v>
      </c>
    </row>
    <row r="3782" spans="1:3" x14ac:dyDescent="0.35">
      <c r="A3782" s="6" t="str">
        <v>01484EA2</v>
      </c>
      <c r="B3782">
        <f>COUNTIF('Truncated Transaction Data'!A3782:A23266,A3782)</f>
        <v>3</v>
      </c>
      <c r="C3782" s="7">
        <f>SUMIF('Truncated Transaction Data'!A3782:A23266,A3782,'Truncated Transaction Data'!C3782:C23266)</f>
        <v>16</v>
      </c>
    </row>
    <row r="3783" spans="1:3" x14ac:dyDescent="0.35">
      <c r="A3783" s="6" t="str">
        <v>PP73325</v>
      </c>
      <c r="B3783">
        <f>COUNTIF('Truncated Transaction Data'!A3783:A23267,A3783)</f>
        <v>1</v>
      </c>
      <c r="C3783" s="7">
        <f>SUMIF('Truncated Transaction Data'!A3783:A23267,A3783,'Truncated Transaction Data'!C3783:C23267)</f>
        <v>50</v>
      </c>
    </row>
    <row r="3784" spans="1:3" x14ac:dyDescent="0.35">
      <c r="A3784" s="6" t="str">
        <v>I1924B+3</v>
      </c>
      <c r="B3784">
        <f>COUNTIF('Truncated Transaction Data'!A3784:A23268,A3784)</f>
        <v>1</v>
      </c>
      <c r="C3784" s="7">
        <f>SUMIF('Truncated Transaction Data'!A3784:A23268,A3784,'Truncated Transaction Data'!C3784:C23268)</f>
        <v>4</v>
      </c>
    </row>
    <row r="3785" spans="1:3" x14ac:dyDescent="0.35">
      <c r="A3785" s="6" t="str">
        <v>PLC206B10</v>
      </c>
      <c r="B3785">
        <f>COUNTIF('Truncated Transaction Data'!A3785:A23269,A3785)</f>
        <v>3</v>
      </c>
      <c r="C3785" s="7">
        <f>SUMIF('Truncated Transaction Data'!A3785:A23269,A3785,'Truncated Transaction Data'!C3785:C23269)</f>
        <v>100</v>
      </c>
    </row>
    <row r="3786" spans="1:3" x14ac:dyDescent="0.35">
      <c r="A3786" s="6" t="str">
        <v>52263S</v>
      </c>
      <c r="B3786">
        <f>COUNTIF('Truncated Transaction Data'!A3786:A23270,A3786)</f>
        <v>1</v>
      </c>
      <c r="C3786" s="7">
        <f>SUMIF('Truncated Transaction Data'!A3786:A23270,A3786,'Truncated Transaction Data'!C3786:C23270)</f>
        <v>4</v>
      </c>
    </row>
    <row r="3787" spans="1:3" x14ac:dyDescent="0.35">
      <c r="A3787" s="6" t="str">
        <v>R754M</v>
      </c>
      <c r="B3787">
        <f>COUNTIF('Truncated Transaction Data'!A3787:A23271,A3787)</f>
        <v>3</v>
      </c>
      <c r="C3787" s="7">
        <f>SUMIF('Truncated Transaction Data'!A3787:A23271,A3787,'Truncated Transaction Data'!C3787:C23271)</f>
        <v>150</v>
      </c>
    </row>
    <row r="3788" spans="1:3" x14ac:dyDescent="0.35">
      <c r="A3788" s="6" t="str">
        <v>PR31LS</v>
      </c>
      <c r="B3788">
        <f>COUNTIF('Truncated Transaction Data'!A3788:A23272,A3788)</f>
        <v>3</v>
      </c>
      <c r="C3788" s="7">
        <f>SUMIF('Truncated Transaction Data'!A3788:A23272,A3788,'Truncated Transaction Data'!C3788:C23272)</f>
        <v>24</v>
      </c>
    </row>
    <row r="3789" spans="1:3" x14ac:dyDescent="0.35">
      <c r="A3789" s="6" t="str">
        <v>EP20I</v>
      </c>
      <c r="B3789">
        <f>COUNTIF('Truncated Transaction Data'!A3789:A23273,A3789)</f>
        <v>1</v>
      </c>
      <c r="C3789" s="7">
        <f>SUMIF('Truncated Transaction Data'!A3789:A23273,A3789,'Truncated Transaction Data'!C3789:C23273)</f>
        <v>2</v>
      </c>
    </row>
    <row r="3790" spans="1:3" x14ac:dyDescent="0.35">
      <c r="A3790" s="6" t="str">
        <v>EK20I</v>
      </c>
      <c r="B3790">
        <f>COUNTIF('Truncated Transaction Data'!A3790:A23274,A3790)</f>
        <v>2</v>
      </c>
      <c r="C3790" s="7">
        <f>SUMIF('Truncated Transaction Data'!A3790:A23274,A3790,'Truncated Transaction Data'!C3790:C23274)</f>
        <v>4</v>
      </c>
    </row>
    <row r="3791" spans="1:3" x14ac:dyDescent="0.35">
      <c r="A3791" s="6">
        <v>1150394</v>
      </c>
      <c r="B3791">
        <f>COUNTIF('Truncated Transaction Data'!A3791:A23275,A3791)</f>
        <v>1</v>
      </c>
      <c r="C3791" s="7">
        <f>SUMIF('Truncated Transaction Data'!A3791:A23275,A3791,'Truncated Transaction Data'!C3791:C23275)</f>
        <v>1</v>
      </c>
    </row>
    <row r="3792" spans="1:3" x14ac:dyDescent="0.35">
      <c r="A3792" s="6">
        <v>1190205</v>
      </c>
      <c r="B3792">
        <f>COUNTIF('Truncated Transaction Data'!A3792:A23276,A3792)</f>
        <v>2</v>
      </c>
      <c r="C3792" s="7">
        <f>SUMIF('Truncated Transaction Data'!A3792:A23276,A3792,'Truncated Transaction Data'!C3792:C23276)</f>
        <v>4</v>
      </c>
    </row>
    <row r="3793" spans="1:3" x14ac:dyDescent="0.35">
      <c r="A3793" s="6" t="str">
        <v>000000008226</v>
      </c>
      <c r="B3793">
        <f>COUNTIF('Truncated Transaction Data'!A3793:A23277,A3793)</f>
        <v>2</v>
      </c>
      <c r="C3793" s="7">
        <f>SUMIF('Truncated Transaction Data'!A3793:A23277,A3793,'Truncated Transaction Data'!C3793:C23277)</f>
        <v>2</v>
      </c>
    </row>
    <row r="3794" spans="1:3" x14ac:dyDescent="0.35">
      <c r="A3794" s="6" t="str">
        <v>000000008228</v>
      </c>
      <c r="B3794">
        <f>COUNTIF('Truncated Transaction Data'!A3794:A23278,A3794)</f>
        <v>1</v>
      </c>
      <c r="C3794" s="7">
        <f>SUMIF('Truncated Transaction Data'!A3794:A23278,A3794,'Truncated Transaction Data'!C3794:C23278)</f>
        <v>5</v>
      </c>
    </row>
    <row r="3795" spans="1:3" x14ac:dyDescent="0.35">
      <c r="A3795" s="6" t="str">
        <v>249S</v>
      </c>
      <c r="B3795">
        <f>COUNTIF('Truncated Transaction Data'!A3795:A23279,A3795)</f>
        <v>1</v>
      </c>
      <c r="C3795" s="7">
        <f>SUMIF('Truncated Transaction Data'!A3795:A23279,A3795,'Truncated Transaction Data'!C3795:C23279)</f>
        <v>1</v>
      </c>
    </row>
    <row r="3796" spans="1:3" x14ac:dyDescent="0.35">
      <c r="A3796" s="6" t="str">
        <v>RK1840SPRS</v>
      </c>
      <c r="B3796">
        <f>COUNTIF('Truncated Transaction Data'!A3796:A23280,A3796)</f>
        <v>2</v>
      </c>
      <c r="C3796" s="7">
        <f>SUMIF('Truncated Transaction Data'!A3796:A23280,A3796,'Truncated Transaction Data'!C3796:C23280)</f>
        <v>16</v>
      </c>
    </row>
    <row r="3797" spans="1:3" x14ac:dyDescent="0.35">
      <c r="A3797" s="6" t="str">
        <v>EP163R</v>
      </c>
      <c r="B3797">
        <f>COUNTIF('Truncated Transaction Data'!A3797:A23281,A3797)</f>
        <v>2</v>
      </c>
      <c r="C3797" s="7">
        <f>SUMIF('Truncated Transaction Data'!A3797:A23281,A3797,'Truncated Transaction Data'!C3797:C23281)</f>
        <v>2</v>
      </c>
    </row>
    <row r="3798" spans="1:3" x14ac:dyDescent="0.35">
      <c r="A3798" s="6" t="str">
        <v>PLC22525</v>
      </c>
      <c r="B3798">
        <f>COUNTIF('Truncated Transaction Data'!A3798:A23282,A3798)</f>
        <v>1</v>
      </c>
      <c r="C3798" s="7">
        <f>SUMIF('Truncated Transaction Data'!A3798:A23282,A3798,'Truncated Transaction Data'!C3798:C23282)</f>
        <v>25</v>
      </c>
    </row>
    <row r="3799" spans="1:3" x14ac:dyDescent="0.35">
      <c r="A3799" s="6" t="str">
        <v>PLC8225</v>
      </c>
      <c r="B3799">
        <f>COUNTIF('Truncated Transaction Data'!A3799:A23283,A3799)</f>
        <v>1</v>
      </c>
      <c r="C3799" s="7">
        <f>SUMIF('Truncated Transaction Data'!A3799:A23283,A3799,'Truncated Transaction Data'!C3799:C23283)</f>
        <v>25</v>
      </c>
    </row>
    <row r="3800" spans="1:3" x14ac:dyDescent="0.35">
      <c r="A3800" s="6" t="str">
        <v>55026S</v>
      </c>
      <c r="B3800">
        <f>COUNTIF('Truncated Transaction Data'!A3800:A23284,A3800)</f>
        <v>1</v>
      </c>
      <c r="C3800" s="7">
        <f>SUMIF('Truncated Transaction Data'!A3800:A23284,A3800,'Truncated Transaction Data'!C3800:C23284)</f>
        <v>4</v>
      </c>
    </row>
    <row r="3801" spans="1:3" x14ac:dyDescent="0.35">
      <c r="A3801" s="6" t="str">
        <v>30709S</v>
      </c>
      <c r="B3801">
        <f>COUNTIF('Truncated Transaction Data'!A3801:A23285,A3801)</f>
        <v>1</v>
      </c>
      <c r="C3801" s="7">
        <f>SUMIF('Truncated Transaction Data'!A3801:A23285,A3801,'Truncated Transaction Data'!C3801:C23285)</f>
        <v>4</v>
      </c>
    </row>
    <row r="3802" spans="1:3" x14ac:dyDescent="0.35">
      <c r="A3802" s="6" t="str">
        <v>I3122B</v>
      </c>
      <c r="B3802">
        <f>COUNTIF('Truncated Transaction Data'!A3802:A23286,A3802)</f>
        <v>2</v>
      </c>
      <c r="C3802" s="7">
        <f>SUMIF('Truncated Transaction Data'!A3802:A23286,A3802,'Truncated Transaction Data'!C3802:C23286)</f>
        <v>8</v>
      </c>
    </row>
    <row r="3803" spans="1:3" x14ac:dyDescent="0.35">
      <c r="A3803" s="6" t="str">
        <v>000000005428</v>
      </c>
      <c r="B3803">
        <f>COUNTIF('Truncated Transaction Data'!A3803:A23287,A3803)</f>
        <v>1</v>
      </c>
      <c r="C3803" s="7">
        <f>SUMIF('Truncated Transaction Data'!A3803:A23287,A3803,'Truncated Transaction Data'!C3803:C23287)</f>
        <v>1</v>
      </c>
    </row>
    <row r="3804" spans="1:3" x14ac:dyDescent="0.35">
      <c r="A3804" s="6" t="str">
        <v>HL1817S</v>
      </c>
      <c r="B3804">
        <f>COUNTIF('Truncated Transaction Data'!A3804:A23288,A3804)</f>
        <v>1</v>
      </c>
      <c r="C3804" s="7">
        <f>SUMIF('Truncated Transaction Data'!A3804:A23288,A3804,'Truncated Transaction Data'!C3804:C23288)</f>
        <v>16</v>
      </c>
    </row>
    <row r="3805" spans="1:3" x14ac:dyDescent="0.35">
      <c r="A3805" s="6" t="str">
        <v>R912</v>
      </c>
      <c r="B3805">
        <f>COUNTIF('Truncated Transaction Data'!A3805:A23289,A3805)</f>
        <v>1</v>
      </c>
      <c r="C3805" s="7">
        <f>SUMIF('Truncated Transaction Data'!A3805:A23289,A3805,'Truncated Transaction Data'!C3805:C23289)</f>
        <v>2</v>
      </c>
    </row>
    <row r="3806" spans="1:3" x14ac:dyDescent="0.35">
      <c r="A3806" s="6" t="str">
        <v>RK840SPN</v>
      </c>
      <c r="B3806">
        <f>COUNTIF('Truncated Transaction Data'!A3806:A23290,A3806)</f>
        <v>1</v>
      </c>
      <c r="C3806" s="7">
        <f>SUMIF('Truncated Transaction Data'!A3806:A23290,A3806,'Truncated Transaction Data'!C3806:C23290)</f>
        <v>16</v>
      </c>
    </row>
    <row r="3807" spans="1:3" x14ac:dyDescent="0.35">
      <c r="A3807" s="6" t="str">
        <v>PR385Q4</v>
      </c>
      <c r="B3807">
        <f>COUNTIF('Truncated Transaction Data'!A3807:A23291,A3807)</f>
        <v>1</v>
      </c>
      <c r="C3807" s="7">
        <f>SUMIF('Truncated Transaction Data'!A3807:A23291,A3807,'Truncated Transaction Data'!C3807:C23291)</f>
        <v>4</v>
      </c>
    </row>
    <row r="3808" spans="1:3" x14ac:dyDescent="0.35">
      <c r="A3808" s="6" t="str">
        <v>RV9915XQ4</v>
      </c>
      <c r="B3808">
        <f>COUNTIF('Truncated Transaction Data'!A3808:A23292,A3808)</f>
        <v>1</v>
      </c>
      <c r="C3808" s="7">
        <f>SUMIF('Truncated Transaction Data'!A3808:A23292,A3808,'Truncated Transaction Data'!C3808:C23292)</f>
        <v>9</v>
      </c>
    </row>
    <row r="3809" spans="1:3" x14ac:dyDescent="0.35">
      <c r="A3809" s="6" t="str">
        <v>PR432Q4</v>
      </c>
      <c r="B3809">
        <f>COUNTIF('Truncated Transaction Data'!A3809:A23293,A3809)</f>
        <v>1</v>
      </c>
      <c r="C3809" s="7">
        <f>SUMIF('Truncated Transaction Data'!A3809:A23293,A3809,'Truncated Transaction Data'!C3809:C23293)</f>
        <v>4</v>
      </c>
    </row>
    <row r="3810" spans="1:3" x14ac:dyDescent="0.35">
      <c r="A3810" s="6" t="str">
        <v>RV9941XQ4</v>
      </c>
      <c r="B3810">
        <f>COUNTIF('Truncated Transaction Data'!A3810:A23294,A3810)</f>
        <v>1</v>
      </c>
      <c r="C3810" s="7">
        <f>SUMIF('Truncated Transaction Data'!A3810:A23294,A3810,'Truncated Transaction Data'!C3810:C23294)</f>
        <v>12</v>
      </c>
    </row>
    <row r="3811" spans="1:3" x14ac:dyDescent="0.35">
      <c r="A3811" s="6" t="str">
        <v>PR713Q4</v>
      </c>
      <c r="B3811">
        <f>COUNTIF('Truncated Transaction Data'!A3811:A23295,A3811)</f>
        <v>1</v>
      </c>
      <c r="C3811" s="7">
        <f>SUMIF('Truncated Transaction Data'!A3811:A23295,A3811,'Truncated Transaction Data'!C3811:C23295)</f>
        <v>2</v>
      </c>
    </row>
    <row r="3812" spans="1:3" x14ac:dyDescent="0.35">
      <c r="A3812" s="6" t="str">
        <v>PR13940Q4</v>
      </c>
      <c r="B3812">
        <f>COUNTIF('Truncated Transaction Data'!A3812:A23296,A3812)</f>
        <v>1</v>
      </c>
      <c r="C3812" s="7">
        <f>SUMIF('Truncated Transaction Data'!A3812:A23296,A3812,'Truncated Transaction Data'!C3812:C23296)</f>
        <v>2</v>
      </c>
    </row>
    <row r="3813" spans="1:3" x14ac:dyDescent="0.35">
      <c r="A3813" s="6" t="str">
        <v>PR777Q4</v>
      </c>
      <c r="B3813">
        <f>COUNTIF('Truncated Transaction Data'!A3813:A23297,A3813)</f>
        <v>1</v>
      </c>
      <c r="C3813" s="7">
        <f>SUMIF('Truncated Transaction Data'!A3813:A23297,A3813,'Truncated Transaction Data'!C3813:C23297)</f>
        <v>1</v>
      </c>
    </row>
    <row r="3814" spans="1:3" x14ac:dyDescent="0.35">
      <c r="A3814" s="6" t="str">
        <v>PR230AQ4</v>
      </c>
      <c r="B3814">
        <f>COUNTIF('Truncated Transaction Data'!A3814:A23298,A3814)</f>
        <v>1</v>
      </c>
      <c r="C3814" s="7">
        <f>SUMIF('Truncated Transaction Data'!A3814:A23298,A3814,'Truncated Transaction Data'!C3814:C23298)</f>
        <v>4</v>
      </c>
    </row>
    <row r="3815" spans="1:3" x14ac:dyDescent="0.35">
      <c r="A3815" s="6" t="str">
        <v>E954P</v>
      </c>
      <c r="B3815">
        <f>COUNTIF('Truncated Transaction Data'!A3815:A23299,A3815)</f>
        <v>1</v>
      </c>
      <c r="C3815" s="7">
        <f>SUMIF('Truncated Transaction Data'!A3815:A23299,A3815,'Truncated Transaction Data'!C3815:C23299)</f>
        <v>1</v>
      </c>
    </row>
    <row r="3816" spans="1:3" x14ac:dyDescent="0.35">
      <c r="A3816" s="6" t="str">
        <v>ICE200922</v>
      </c>
      <c r="B3816">
        <f>COUNTIF('Truncated Transaction Data'!A3816:A23300,A3816)</f>
        <v>1</v>
      </c>
      <c r="C3816" s="7">
        <f>SUMIF('Truncated Transaction Data'!A3816:A23300,A3816,'Truncated Transaction Data'!C3816:C23300)</f>
        <v>2</v>
      </c>
    </row>
    <row r="3817" spans="1:3" x14ac:dyDescent="0.35">
      <c r="A3817" s="6" t="str">
        <v>EP253R</v>
      </c>
      <c r="B3817">
        <f>COUNTIF('Truncated Transaction Data'!A3817:A23301,A3817)</f>
        <v>1</v>
      </c>
      <c r="C3817" s="7">
        <f>SUMIF('Truncated Transaction Data'!A3817:A23301,A3817,'Truncated Transaction Data'!C3817:C23301)</f>
        <v>1</v>
      </c>
    </row>
    <row r="3818" spans="1:3" x14ac:dyDescent="0.35">
      <c r="A3818" s="6" t="str">
        <v>EP815R</v>
      </c>
      <c r="B3818">
        <f>COUNTIF('Truncated Transaction Data'!A3818:A23302,A3818)</f>
        <v>1</v>
      </c>
      <c r="C3818" s="7">
        <f>SUMIF('Truncated Transaction Data'!A3818:A23302,A3818,'Truncated Transaction Data'!C3818:C23302)</f>
        <v>1</v>
      </c>
    </row>
    <row r="3819" spans="1:3" x14ac:dyDescent="0.35">
      <c r="A3819" s="6" t="str">
        <v>E890S</v>
      </c>
      <c r="B3819">
        <f>COUNTIF('Truncated Transaction Data'!A3819:A23303,A3819)</f>
        <v>2</v>
      </c>
      <c r="C3819" s="7">
        <f>SUMIF('Truncated Transaction Data'!A3819:A23303,A3819,'Truncated Transaction Data'!C3819:C23303)</f>
        <v>2</v>
      </c>
    </row>
    <row r="3820" spans="1:3" x14ac:dyDescent="0.35">
      <c r="A3820" s="6" t="str">
        <v>EK58F</v>
      </c>
      <c r="B3820">
        <f>COUNTIF('Truncated Transaction Data'!A3820:A23304,A3820)</f>
        <v>1</v>
      </c>
      <c r="C3820" s="7">
        <f>SUMIF('Truncated Transaction Data'!A3820:A23304,A3820,'Truncated Transaction Data'!C3820:C23304)</f>
        <v>4</v>
      </c>
    </row>
    <row r="3821" spans="1:3" x14ac:dyDescent="0.35">
      <c r="A3821" s="6" t="str">
        <v>EK20H</v>
      </c>
      <c r="B3821">
        <f>COUNTIF('Truncated Transaction Data'!A3821:A23305,A3821)</f>
        <v>3</v>
      </c>
      <c r="C3821" s="7">
        <f>SUMIF('Truncated Transaction Data'!A3821:A23305,A3821,'Truncated Transaction Data'!C3821:C23305)</f>
        <v>5</v>
      </c>
    </row>
    <row r="3822" spans="1:3" x14ac:dyDescent="0.35">
      <c r="A3822" s="6" t="str">
        <v>ES387R</v>
      </c>
      <c r="B3822">
        <f>COUNTIF('Truncated Transaction Data'!A3822:A23306,A3822)</f>
        <v>1</v>
      </c>
      <c r="C3822" s="7">
        <f>SUMIF('Truncated Transaction Data'!A3822:A23306,A3822,'Truncated Transaction Data'!C3822:C23306)</f>
        <v>1</v>
      </c>
    </row>
    <row r="3823" spans="1:3" x14ac:dyDescent="0.35">
      <c r="A3823" s="6" t="str">
        <v>57593S</v>
      </c>
      <c r="B3823">
        <f>COUNTIF('Truncated Transaction Data'!A3823:A23307,A3823)</f>
        <v>2</v>
      </c>
      <c r="C3823" s="7">
        <f>SUMIF('Truncated Transaction Data'!A3823:A23307,A3823,'Truncated Transaction Data'!C3823:C23307)</f>
        <v>28</v>
      </c>
    </row>
    <row r="3824" spans="1:3" x14ac:dyDescent="0.35">
      <c r="A3824" s="6" t="str">
        <v>IS87</v>
      </c>
      <c r="B3824">
        <f>COUNTIF('Truncated Transaction Data'!A3824:A23308,A3824)</f>
        <v>1</v>
      </c>
      <c r="C3824" s="7">
        <f>SUMIF('Truncated Transaction Data'!A3824:A23308,A3824,'Truncated Transaction Data'!C3824:C23308)</f>
        <v>1</v>
      </c>
    </row>
    <row r="3825" spans="1:3" x14ac:dyDescent="0.35">
      <c r="A3825" s="6" t="str">
        <v>84BS</v>
      </c>
      <c r="B3825">
        <f>COUNTIF('Truncated Transaction Data'!A3825:A23309,A3825)</f>
        <v>1</v>
      </c>
      <c r="C3825" s="7">
        <f>SUMIF('Truncated Transaction Data'!A3825:A23309,A3825,'Truncated Transaction Data'!C3825:C23309)</f>
        <v>1</v>
      </c>
    </row>
    <row r="3826" spans="1:3" x14ac:dyDescent="0.35">
      <c r="A3826" s="6" t="str">
        <v>22FHVS</v>
      </c>
      <c r="B3826">
        <f>COUNTIF('Truncated Transaction Data'!A3826:A23310,A3826)</f>
        <v>1</v>
      </c>
      <c r="C3826" s="7">
        <f>SUMIF('Truncated Transaction Data'!A3826:A23310,A3826,'Truncated Transaction Data'!C3826:C23310)</f>
        <v>1</v>
      </c>
    </row>
    <row r="3827" spans="1:3" x14ac:dyDescent="0.35">
      <c r="A3827" s="6" t="str">
        <v>ES346L</v>
      </c>
      <c r="B3827">
        <f>COUNTIF('Truncated Transaction Data'!A3827:A23311,A3827)</f>
        <v>1</v>
      </c>
      <c r="C3827" s="7">
        <f>SUMIF('Truncated Transaction Data'!A3827:A23311,A3827,'Truncated Transaction Data'!C3827:C23311)</f>
        <v>4</v>
      </c>
    </row>
    <row r="3828" spans="1:3" x14ac:dyDescent="0.35">
      <c r="A3828" s="6" t="str">
        <v>ES346R</v>
      </c>
      <c r="B3828">
        <f>COUNTIF('Truncated Transaction Data'!A3828:A23312,A3828)</f>
        <v>1</v>
      </c>
      <c r="C3828" s="7">
        <f>SUMIF('Truncated Transaction Data'!A3828:A23312,A3828,'Truncated Transaction Data'!C3828:C23312)</f>
        <v>10</v>
      </c>
    </row>
    <row r="3829" spans="1:3" x14ac:dyDescent="0.35">
      <c r="A3829" s="6" t="str">
        <v>4K6109</v>
      </c>
      <c r="B3829">
        <f>COUNTIF('Truncated Transaction Data'!A3829:A23313,A3829)</f>
        <v>1</v>
      </c>
      <c r="C3829" s="7">
        <f>SUMIF('Truncated Transaction Data'!A3829:A23313,A3829,'Truncated Transaction Data'!C3829:C23313)</f>
        <v>8</v>
      </c>
    </row>
    <row r="3830" spans="1:3" x14ac:dyDescent="0.35">
      <c r="A3830" s="6" t="str">
        <v>E1771S</v>
      </c>
      <c r="B3830">
        <f>COUNTIF('Truncated Transaction Data'!A3830:A23314,A3830)</f>
        <v>1</v>
      </c>
      <c r="C3830" s="7">
        <f>SUMIF('Truncated Transaction Data'!A3830:A23314,A3830,'Truncated Transaction Data'!C3830:C23314)</f>
        <v>1</v>
      </c>
    </row>
    <row r="3831" spans="1:3" x14ac:dyDescent="0.35">
      <c r="A3831" s="6" t="str">
        <v>PR690S</v>
      </c>
      <c r="B3831">
        <f>COUNTIF('Truncated Transaction Data'!A3831:A23315,A3831)</f>
        <v>1</v>
      </c>
      <c r="C3831" s="7">
        <f>SUMIF('Truncated Transaction Data'!A3831:A23315,A3831,'Truncated Transaction Data'!C3831:C23315)</f>
        <v>20</v>
      </c>
    </row>
    <row r="3832" spans="1:3" x14ac:dyDescent="0.35">
      <c r="A3832" s="6" t="str">
        <v>ES800423</v>
      </c>
      <c r="B3832">
        <f>COUNTIF('Truncated Transaction Data'!A3832:A23316,A3832)</f>
        <v>1</v>
      </c>
      <c r="C3832" s="7">
        <f>SUMIF('Truncated Transaction Data'!A3832:A23316,A3832,'Truncated Transaction Data'!C3832:C23316)</f>
        <v>1</v>
      </c>
    </row>
    <row r="3833" spans="1:3" x14ac:dyDescent="0.35">
      <c r="A3833" s="6" t="str">
        <v>PLC34025</v>
      </c>
      <c r="B3833">
        <f>COUNTIF('Truncated Transaction Data'!A3833:A23317,A3833)</f>
        <v>1</v>
      </c>
      <c r="C3833" s="7">
        <f>SUMIF('Truncated Transaction Data'!A3833:A23317,A3833,'Truncated Transaction Data'!C3833:C23317)</f>
        <v>25</v>
      </c>
    </row>
    <row r="3834" spans="1:3" x14ac:dyDescent="0.35">
      <c r="A3834" s="6" t="str">
        <v>57052S</v>
      </c>
      <c r="B3834">
        <f>COUNTIF('Truncated Transaction Data'!A3834:A23318,A3834)</f>
        <v>2</v>
      </c>
      <c r="C3834" s="7">
        <f>SUMIF('Truncated Transaction Data'!A3834:A23318,A3834,'Truncated Transaction Data'!C3834:C23318)</f>
        <v>8</v>
      </c>
    </row>
    <row r="3835" spans="1:3" x14ac:dyDescent="0.35">
      <c r="A3835" s="6" t="str">
        <v>53142S</v>
      </c>
      <c r="B3835">
        <f>COUNTIF('Truncated Transaction Data'!A3835:A23319,A3835)</f>
        <v>2</v>
      </c>
      <c r="C3835" s="7">
        <f>SUMIF('Truncated Transaction Data'!A3835:A23319,A3835,'Truncated Transaction Data'!C3835:C23319)</f>
        <v>8</v>
      </c>
    </row>
    <row r="3836" spans="1:3" x14ac:dyDescent="0.35">
      <c r="A3836" s="6" t="str">
        <v>VSB203</v>
      </c>
      <c r="B3836">
        <f>COUNTIF('Truncated Transaction Data'!A3836:A23320,A3836)</f>
        <v>1</v>
      </c>
      <c r="C3836" s="7">
        <f>SUMIF('Truncated Transaction Data'!A3836:A23320,A3836,'Truncated Transaction Data'!C3836:C23320)</f>
        <v>300</v>
      </c>
    </row>
    <row r="3837" spans="1:3" x14ac:dyDescent="0.35">
      <c r="A3837" s="6" t="str">
        <v>VSB306HP</v>
      </c>
      <c r="B3837">
        <f>COUNTIF('Truncated Transaction Data'!A3837:A23321,A3837)</f>
        <v>1</v>
      </c>
      <c r="C3837" s="7">
        <f>SUMIF('Truncated Transaction Data'!A3837:A23321,A3837,'Truncated Transaction Data'!C3837:C23321)</f>
        <v>150</v>
      </c>
    </row>
    <row r="3838" spans="1:3" x14ac:dyDescent="0.35">
      <c r="A3838" s="6" t="str">
        <v>VSA203HP</v>
      </c>
      <c r="B3838">
        <f>COUNTIF('Truncated Transaction Data'!A3838:A23322,A3838)</f>
        <v>1</v>
      </c>
      <c r="C3838" s="7">
        <f>SUMIF('Truncated Transaction Data'!A3838:A23322,A3838,'Truncated Transaction Data'!C3838:C23322)</f>
        <v>100</v>
      </c>
    </row>
    <row r="3839" spans="1:3" x14ac:dyDescent="0.35">
      <c r="A3839" s="6" t="str">
        <v>PR15905S</v>
      </c>
      <c r="B3839">
        <f>COUNTIF('Truncated Transaction Data'!A3839:A23323,A3839)</f>
        <v>2</v>
      </c>
      <c r="C3839" s="7">
        <f>SUMIF('Truncated Transaction Data'!A3839:A23323,A3839,'Truncated Transaction Data'!C3839:C23323)</f>
        <v>52</v>
      </c>
    </row>
    <row r="3840" spans="1:3" x14ac:dyDescent="0.35">
      <c r="A3840" s="6" t="str">
        <v>PR15955S</v>
      </c>
      <c r="B3840">
        <f>COUNTIF('Truncated Transaction Data'!A3840:A23324,A3840)</f>
        <v>1</v>
      </c>
      <c r="C3840" s="7">
        <f>SUMIF('Truncated Transaction Data'!A3840:A23324,A3840,'Truncated Transaction Data'!C3840:C23324)</f>
        <v>32</v>
      </c>
    </row>
    <row r="3841" spans="1:3" x14ac:dyDescent="0.35">
      <c r="A3841" s="6" t="str">
        <v>PR15650S</v>
      </c>
      <c r="B3841">
        <f>COUNTIF('Truncated Transaction Data'!A3841:A23325,A3841)</f>
        <v>1</v>
      </c>
      <c r="C3841" s="7">
        <f>SUMIF('Truncated Transaction Data'!A3841:A23325,A3841,'Truncated Transaction Data'!C3841:C23325)</f>
        <v>4</v>
      </c>
    </row>
    <row r="3842" spans="1:3" x14ac:dyDescent="0.35">
      <c r="A3842" s="6">
        <v>1289551</v>
      </c>
      <c r="B3842">
        <f>COUNTIF('Truncated Transaction Data'!A3842:A23326,A3842)</f>
        <v>1</v>
      </c>
      <c r="C3842" s="7">
        <f>SUMIF('Truncated Transaction Data'!A3842:A23326,A3842,'Truncated Transaction Data'!C3842:C23326)</f>
        <v>2</v>
      </c>
    </row>
    <row r="3843" spans="1:3" x14ac:dyDescent="0.35">
      <c r="A3843" s="6" t="str">
        <v>PLC105100</v>
      </c>
      <c r="B3843">
        <f>COUNTIF('Truncated Transaction Data'!A3843:A23327,A3843)</f>
        <v>2</v>
      </c>
      <c r="C3843" s="7">
        <f>SUMIF('Truncated Transaction Data'!A3843:A23327,A3843,'Truncated Transaction Data'!C3843:C23327)</f>
        <v>200</v>
      </c>
    </row>
    <row r="3844" spans="1:3" x14ac:dyDescent="0.35">
      <c r="A3844" s="6" t="str">
        <v>PLC23825</v>
      </c>
      <c r="B3844">
        <f>COUNTIF('Truncated Transaction Data'!A3844:A23328,A3844)</f>
        <v>1</v>
      </c>
      <c r="C3844" s="7">
        <f>SUMIF('Truncated Transaction Data'!A3844:A23328,A3844,'Truncated Transaction Data'!C3844:C23328)</f>
        <v>25</v>
      </c>
    </row>
    <row r="3845" spans="1:3" x14ac:dyDescent="0.35">
      <c r="A3845" s="6" t="str">
        <v>000000006192</v>
      </c>
      <c r="B3845">
        <f>COUNTIF('Truncated Transaction Data'!A3845:A23329,A3845)</f>
        <v>3</v>
      </c>
      <c r="C3845" s="7">
        <f>SUMIF('Truncated Transaction Data'!A3845:A23329,A3845,'Truncated Transaction Data'!C3845:C23329)</f>
        <v>12</v>
      </c>
    </row>
    <row r="3846" spans="1:3" x14ac:dyDescent="0.35">
      <c r="A3846" s="6" t="str">
        <v>000000006304</v>
      </c>
      <c r="B3846">
        <f>COUNTIF('Truncated Transaction Data'!A3846:A23330,A3846)</f>
        <v>1</v>
      </c>
      <c r="C3846" s="7">
        <f>SUMIF('Truncated Transaction Data'!A3846:A23330,A3846,'Truncated Transaction Data'!C3846:C23330)</f>
        <v>4</v>
      </c>
    </row>
    <row r="3847" spans="1:3" x14ac:dyDescent="0.35">
      <c r="A3847" s="6" t="str">
        <v>000000005549</v>
      </c>
      <c r="B3847">
        <f>COUNTIF('Truncated Transaction Data'!A3847:A23331,A3847)</f>
        <v>1</v>
      </c>
      <c r="C3847" s="7">
        <f>SUMIF('Truncated Transaction Data'!A3847:A23331,A3847,'Truncated Transaction Data'!C3847:C23331)</f>
        <v>2</v>
      </c>
    </row>
    <row r="3848" spans="1:3" x14ac:dyDescent="0.35">
      <c r="A3848" s="6" t="str">
        <v>PR15860S</v>
      </c>
      <c r="B3848">
        <f>COUNTIF('Truncated Transaction Data'!A3848:A23332,A3848)</f>
        <v>3</v>
      </c>
      <c r="C3848" s="7">
        <f>SUMIF('Truncated Transaction Data'!A3848:A23332,A3848,'Truncated Transaction Data'!C3848:C23332)</f>
        <v>512</v>
      </c>
    </row>
    <row r="3849" spans="1:3" x14ac:dyDescent="0.35">
      <c r="A3849" s="6" t="str">
        <v>PR15815S</v>
      </c>
      <c r="B3849">
        <f>COUNTIF('Truncated Transaction Data'!A3849:A23333,A3849)</f>
        <v>3</v>
      </c>
      <c r="C3849" s="7">
        <f>SUMIF('Truncated Transaction Data'!A3849:A23333,A3849,'Truncated Transaction Data'!C3849:C23333)</f>
        <v>324</v>
      </c>
    </row>
    <row r="3850" spans="1:3" x14ac:dyDescent="0.35">
      <c r="A3850" s="6" t="str">
        <v>PR15925S</v>
      </c>
      <c r="B3850">
        <f>COUNTIF('Truncated Transaction Data'!A3850:A23334,A3850)</f>
        <v>1</v>
      </c>
      <c r="C3850" s="7">
        <f>SUMIF('Truncated Transaction Data'!A3850:A23334,A3850,'Truncated Transaction Data'!C3850:C23334)</f>
        <v>8</v>
      </c>
    </row>
    <row r="3851" spans="1:3" x14ac:dyDescent="0.35">
      <c r="A3851" s="6" t="str">
        <v>PR15855S</v>
      </c>
      <c r="B3851">
        <f>COUNTIF('Truncated Transaction Data'!A3851:A23335,A3851)</f>
        <v>1</v>
      </c>
      <c r="C3851" s="7">
        <f>SUMIF('Truncated Transaction Data'!A3851:A23335,A3851,'Truncated Transaction Data'!C3851:C23335)</f>
        <v>4</v>
      </c>
    </row>
    <row r="3852" spans="1:3" x14ac:dyDescent="0.35">
      <c r="A3852" s="6" t="str">
        <v>PR15675S</v>
      </c>
      <c r="B3852">
        <f>COUNTIF('Truncated Transaction Data'!A3852:A23336,A3852)</f>
        <v>1</v>
      </c>
      <c r="C3852" s="7">
        <f>SUMIF('Truncated Transaction Data'!A3852:A23336,A3852,'Truncated Transaction Data'!C3852:C23336)</f>
        <v>28</v>
      </c>
    </row>
    <row r="3853" spans="1:3" x14ac:dyDescent="0.35">
      <c r="A3853" s="6" t="str">
        <v>PLC38100</v>
      </c>
      <c r="B3853">
        <f>COUNTIF('Truncated Transaction Data'!A3853:A23337,A3853)</f>
        <v>2</v>
      </c>
      <c r="C3853" s="7">
        <f>SUMIF('Truncated Transaction Data'!A3853:A23337,A3853,'Truncated Transaction Data'!C3853:C23337)</f>
        <v>200</v>
      </c>
    </row>
    <row r="3854" spans="1:3" x14ac:dyDescent="0.35">
      <c r="A3854" s="6" t="str">
        <v>PLC107100</v>
      </c>
      <c r="B3854">
        <f>COUNTIF('Truncated Transaction Data'!A3854:A23338,A3854)</f>
        <v>1</v>
      </c>
      <c r="C3854" s="7">
        <f>SUMIF('Truncated Transaction Data'!A3854:A23338,A3854,'Truncated Transaction Data'!C3854:C23338)</f>
        <v>100</v>
      </c>
    </row>
    <row r="3855" spans="1:3" x14ac:dyDescent="0.35">
      <c r="A3855" s="6" t="str">
        <v>E1144P</v>
      </c>
      <c r="B3855">
        <f>COUNTIF('Truncated Transaction Data'!A3855:A23339,A3855)</f>
        <v>1</v>
      </c>
      <c r="C3855" s="7">
        <f>SUMIF('Truncated Transaction Data'!A3855:A23339,A3855,'Truncated Transaction Data'!C3855:C23339)</f>
        <v>2</v>
      </c>
    </row>
    <row r="3856" spans="1:3" x14ac:dyDescent="0.35">
      <c r="A3856" s="6" t="str">
        <v>R754</v>
      </c>
      <c r="B3856">
        <f>COUNTIF('Truncated Transaction Data'!A3856:A23340,A3856)</f>
        <v>1</v>
      </c>
      <c r="C3856" s="7">
        <f>SUMIF('Truncated Transaction Data'!A3856:A23340,A3856,'Truncated Transaction Data'!C3856:C23340)</f>
        <v>16</v>
      </c>
    </row>
    <row r="3857" spans="1:3" x14ac:dyDescent="0.35">
      <c r="A3857" s="6" t="str">
        <v>55040S</v>
      </c>
      <c r="B3857">
        <f>COUNTIF('Truncated Transaction Data'!A3857:A23341,A3857)</f>
        <v>2</v>
      </c>
      <c r="C3857" s="7">
        <f>SUMIF('Truncated Transaction Data'!A3857:A23341,A3857,'Truncated Transaction Data'!C3857:C23341)</f>
        <v>8</v>
      </c>
    </row>
    <row r="3858" spans="1:3" x14ac:dyDescent="0.35">
      <c r="A3858" s="6" t="str">
        <v>30822S</v>
      </c>
      <c r="B3858">
        <f>COUNTIF('Truncated Transaction Data'!A3858:A23342,A3858)</f>
        <v>2</v>
      </c>
      <c r="C3858" s="7">
        <f>SUMIF('Truncated Transaction Data'!A3858:A23342,A3858,'Truncated Transaction Data'!C3858:C23342)</f>
        <v>8</v>
      </c>
    </row>
    <row r="3859" spans="1:3" x14ac:dyDescent="0.35">
      <c r="A3859" s="6" t="str">
        <v>30871S</v>
      </c>
      <c r="B3859">
        <f>COUNTIF('Truncated Transaction Data'!A3859:A23343,A3859)</f>
        <v>1</v>
      </c>
      <c r="C3859" s="7">
        <f>SUMIF('Truncated Transaction Data'!A3859:A23343,A3859,'Truncated Transaction Data'!C3859:C23343)</f>
        <v>4</v>
      </c>
    </row>
    <row r="3860" spans="1:3" x14ac:dyDescent="0.35">
      <c r="A3860" s="6" t="str">
        <v>35117S</v>
      </c>
      <c r="B3860">
        <f>COUNTIF('Truncated Transaction Data'!A3860:A23344,A3860)</f>
        <v>2</v>
      </c>
      <c r="C3860" s="7">
        <f>SUMIF('Truncated Transaction Data'!A3860:A23344,A3860,'Truncated Transaction Data'!C3860:C23344)</f>
        <v>8</v>
      </c>
    </row>
    <row r="3861" spans="1:3" x14ac:dyDescent="0.35">
      <c r="A3861" s="6" t="str">
        <v>35109S</v>
      </c>
      <c r="B3861">
        <f>COUNTIF('Truncated Transaction Data'!A3861:A23345,A3861)</f>
        <v>1</v>
      </c>
      <c r="C3861" s="7">
        <f>SUMIF('Truncated Transaction Data'!A3861:A23345,A3861,'Truncated Transaction Data'!C3861:C23345)</f>
        <v>4</v>
      </c>
    </row>
    <row r="3862" spans="1:3" x14ac:dyDescent="0.35">
      <c r="A3862" s="6" t="str">
        <v>KB420B</v>
      </c>
      <c r="B3862">
        <f>COUNTIF('Truncated Transaction Data'!A3862:A23346,A3862)</f>
        <v>1</v>
      </c>
      <c r="C3862" s="7">
        <f>SUMIF('Truncated Transaction Data'!A3862:A23346,A3862,'Truncated Transaction Data'!C3862:C23346)</f>
        <v>1</v>
      </c>
    </row>
    <row r="3863" spans="1:3" x14ac:dyDescent="0.35">
      <c r="A3863" s="6" t="str">
        <v>E1773S</v>
      </c>
      <c r="B3863">
        <f>COUNTIF('Truncated Transaction Data'!A3863:A23347,A3863)</f>
        <v>5</v>
      </c>
      <c r="C3863" s="7">
        <f>SUMIF('Truncated Transaction Data'!A3863:A23347,A3863,'Truncated Transaction Data'!C3863:C23347)</f>
        <v>18</v>
      </c>
    </row>
    <row r="3864" spans="1:3" x14ac:dyDescent="0.35">
      <c r="A3864" s="6" t="str">
        <v>35086S</v>
      </c>
      <c r="B3864">
        <f>COUNTIF('Truncated Transaction Data'!A3864:A23348,A3864)</f>
        <v>1</v>
      </c>
      <c r="C3864" s="7">
        <f>SUMIF('Truncated Transaction Data'!A3864:A23348,A3864,'Truncated Transaction Data'!C3864:C23348)</f>
        <v>8</v>
      </c>
    </row>
    <row r="3865" spans="1:3" x14ac:dyDescent="0.35">
      <c r="A3865" s="6" t="str">
        <v>000000053047</v>
      </c>
      <c r="B3865">
        <f>COUNTIF('Truncated Transaction Data'!A3865:A23349,A3865)</f>
        <v>1</v>
      </c>
      <c r="C3865" s="7">
        <f>SUMIF('Truncated Transaction Data'!A3865:A23349,A3865,'Truncated Transaction Data'!C3865:C23349)</f>
        <v>50</v>
      </c>
    </row>
    <row r="3866" spans="1:3" x14ac:dyDescent="0.35">
      <c r="A3866" s="6" t="str">
        <v>PP735100</v>
      </c>
      <c r="B3866">
        <f>COUNTIF('Truncated Transaction Data'!A3866:A23350,A3866)</f>
        <v>1</v>
      </c>
      <c r="C3866" s="7">
        <f>SUMIF('Truncated Transaction Data'!A3866:A23350,A3866,'Truncated Transaction Data'!C3866:C23350)</f>
        <v>100</v>
      </c>
    </row>
    <row r="3867" spans="1:3" x14ac:dyDescent="0.35">
      <c r="A3867" s="6" t="str">
        <v>EM297</v>
      </c>
      <c r="B3867">
        <f>COUNTIF('Truncated Transaction Data'!A3867:A23351,A3867)</f>
        <v>1</v>
      </c>
      <c r="C3867" s="7">
        <f>SUMIF('Truncated Transaction Data'!A3867:A23351,A3867,'Truncated Transaction Data'!C3867:C23351)</f>
        <v>4</v>
      </c>
    </row>
    <row r="3868" spans="1:3" x14ac:dyDescent="0.35">
      <c r="A3868" s="6" t="str">
        <v>EM227</v>
      </c>
      <c r="B3868">
        <f>COUNTIF('Truncated Transaction Data'!A3868:A23352,A3868)</f>
        <v>1</v>
      </c>
      <c r="C3868" s="7">
        <f>SUMIF('Truncated Transaction Data'!A3868:A23352,A3868,'Truncated Transaction Data'!C3868:C23352)</f>
        <v>2</v>
      </c>
    </row>
    <row r="3869" spans="1:3" x14ac:dyDescent="0.35">
      <c r="A3869" s="6" t="str">
        <v>RM8822S</v>
      </c>
      <c r="B3869">
        <f>COUNTIF('Truncated Transaction Data'!A3869:A23353,A3869)</f>
        <v>1</v>
      </c>
      <c r="C3869" s="7">
        <f>SUMIF('Truncated Transaction Data'!A3869:A23353,A3869,'Truncated Transaction Data'!C3869:C23353)</f>
        <v>1</v>
      </c>
    </row>
    <row r="3870" spans="1:3" x14ac:dyDescent="0.35">
      <c r="A3870" s="6" t="str">
        <v>PR705A</v>
      </c>
      <c r="B3870">
        <f>COUNTIF('Truncated Transaction Data'!A3870:A23354,A3870)</f>
        <v>1</v>
      </c>
      <c r="C3870" s="7">
        <f>SUMIF('Truncated Transaction Data'!A3870:A23354,A3870,'Truncated Transaction Data'!C3870:C23354)</f>
        <v>100</v>
      </c>
    </row>
    <row r="3871" spans="1:3" x14ac:dyDescent="0.35">
      <c r="A3871" s="6" t="str">
        <v>RDS920100</v>
      </c>
      <c r="B3871">
        <f>COUNTIF('Truncated Transaction Data'!A3871:A23355,A3871)</f>
        <v>3</v>
      </c>
      <c r="C3871" s="7">
        <f>SUMIF('Truncated Transaction Data'!A3871:A23355,A3871,'Truncated Transaction Data'!C3871:C23355)</f>
        <v>300</v>
      </c>
    </row>
    <row r="3872" spans="1:3" x14ac:dyDescent="0.35">
      <c r="A3872" s="6" t="str">
        <v>RV1167S</v>
      </c>
      <c r="B3872">
        <f>COUNTIF('Truncated Transaction Data'!A3872:A23356,A3872)</f>
        <v>1</v>
      </c>
      <c r="C3872" s="7">
        <f>SUMIF('Truncated Transaction Data'!A3872:A23356,A3872,'Truncated Transaction Data'!C3872:C23356)</f>
        <v>8</v>
      </c>
    </row>
    <row r="3873" spans="1:3" x14ac:dyDescent="0.35">
      <c r="A3873" s="6" t="str">
        <v>EM57A</v>
      </c>
      <c r="B3873">
        <f>COUNTIF('Truncated Transaction Data'!A3873:A23357,A3873)</f>
        <v>1</v>
      </c>
      <c r="C3873" s="7">
        <f>SUMIF('Truncated Transaction Data'!A3873:A23357,A3873,'Truncated Transaction Data'!C3873:C23357)</f>
        <v>1</v>
      </c>
    </row>
    <row r="3874" spans="1:3" x14ac:dyDescent="0.35">
      <c r="A3874" s="6" t="str">
        <v>E1685B</v>
      </c>
      <c r="B3874">
        <f>COUNTIF('Truncated Transaction Data'!A3874:A23358,A3874)</f>
        <v>1</v>
      </c>
      <c r="C3874" s="7">
        <f>SUMIF('Truncated Transaction Data'!A3874:A23358,A3874,'Truncated Transaction Data'!C3874:C23358)</f>
        <v>8</v>
      </c>
    </row>
    <row r="3875" spans="1:3" x14ac:dyDescent="0.35">
      <c r="A3875" s="6" t="str">
        <v>E5169B</v>
      </c>
      <c r="B3875">
        <f>COUNTIF('Truncated Transaction Data'!A3875:A23359,A3875)</f>
        <v>1</v>
      </c>
      <c r="C3875" s="7">
        <f>SUMIF('Truncated Transaction Data'!A3875:A23359,A3875,'Truncated Transaction Data'!C3875:C23359)</f>
        <v>8</v>
      </c>
    </row>
    <row r="3876" spans="1:3" x14ac:dyDescent="0.35">
      <c r="A3876" s="6" t="str">
        <v>TC4023S</v>
      </c>
      <c r="B3876">
        <f>COUNTIF('Truncated Transaction Data'!A3876:A23360,A3876)</f>
        <v>1</v>
      </c>
      <c r="C3876" s="7">
        <f>SUMIF('Truncated Transaction Data'!A3876:A23360,A3876,'Truncated Transaction Data'!C3876:C23360)</f>
        <v>1</v>
      </c>
    </row>
    <row r="3877" spans="1:3" x14ac:dyDescent="0.35">
      <c r="A3877" s="6" t="str">
        <v>TC3233</v>
      </c>
      <c r="B3877">
        <f>COUNTIF('Truncated Transaction Data'!A3877:A23361,A3877)</f>
        <v>1</v>
      </c>
      <c r="C3877" s="7">
        <f>SUMIF('Truncated Transaction Data'!A3877:A23361,A3877,'Truncated Transaction Data'!C3877:C23361)</f>
        <v>3</v>
      </c>
    </row>
    <row r="3878" spans="1:3" x14ac:dyDescent="0.35">
      <c r="A3878" s="6" t="str">
        <v>EX1779</v>
      </c>
      <c r="B3878">
        <f>COUNTIF('Truncated Transaction Data'!A3878:A23362,A3878)</f>
        <v>1</v>
      </c>
      <c r="C3878" s="7">
        <f>SUMIF('Truncated Transaction Data'!A3878:A23362,A3878,'Truncated Transaction Data'!C3878:C23362)</f>
        <v>8</v>
      </c>
    </row>
    <row r="3879" spans="1:3" x14ac:dyDescent="0.35">
      <c r="A3879" s="6" t="str">
        <v>I1610</v>
      </c>
      <c r="B3879">
        <f>COUNTIF('Truncated Transaction Data'!A3879:A23363,A3879)</f>
        <v>1</v>
      </c>
      <c r="C3879" s="7">
        <f>SUMIF('Truncated Transaction Data'!A3879:A23363,A3879,'Truncated Transaction Data'!C3879:C23363)</f>
        <v>16</v>
      </c>
    </row>
    <row r="3880" spans="1:3" x14ac:dyDescent="0.35">
      <c r="A3880" s="6" t="str">
        <v>20IS5</v>
      </c>
      <c r="B3880">
        <f>COUNTIF('Truncated Transaction Data'!A3880:A23364,A3880)</f>
        <v>1</v>
      </c>
      <c r="C3880" s="7">
        <f>SUMIF('Truncated Transaction Data'!A3880:A23364,A3880,'Truncated Transaction Data'!C3880:C23364)</f>
        <v>1</v>
      </c>
    </row>
    <row r="3881" spans="1:3" x14ac:dyDescent="0.35">
      <c r="A3881" s="6" t="str">
        <v>GP100</v>
      </c>
      <c r="B3881">
        <f>COUNTIF('Truncated Transaction Data'!A3881:A23365,A3881)</f>
        <v>2</v>
      </c>
      <c r="C3881" s="7">
        <f>SUMIF('Truncated Transaction Data'!A3881:A23365,A3881,'Truncated Transaction Data'!C3881:C23365)</f>
        <v>150</v>
      </c>
    </row>
    <row r="3882" spans="1:3" x14ac:dyDescent="0.35">
      <c r="A3882" s="6" t="str">
        <v>PR303</v>
      </c>
      <c r="B3882">
        <f>COUNTIF('Truncated Transaction Data'!A3882:A23366,A3882)</f>
        <v>1</v>
      </c>
      <c r="C3882" s="7">
        <f>SUMIF('Truncated Transaction Data'!A3882:A23366,A3882,'Truncated Transaction Data'!C3882:C23366)</f>
        <v>100</v>
      </c>
    </row>
    <row r="3883" spans="1:3" x14ac:dyDescent="0.35">
      <c r="A3883" s="6" t="str">
        <v>PR342</v>
      </c>
      <c r="B3883">
        <f>COUNTIF('Truncated Transaction Data'!A3883:A23367,A3883)</f>
        <v>2</v>
      </c>
      <c r="C3883" s="7">
        <f>SUMIF('Truncated Transaction Data'!A3883:A23367,A3883,'Truncated Transaction Data'!C3883:C23367)</f>
        <v>1600</v>
      </c>
    </row>
    <row r="3884" spans="1:3" x14ac:dyDescent="0.35">
      <c r="A3884" s="6" t="str">
        <v>E1983B</v>
      </c>
      <c r="B3884">
        <f>COUNTIF('Truncated Transaction Data'!A3884:A23368,A3884)</f>
        <v>1</v>
      </c>
      <c r="C3884" s="7">
        <f>SUMIF('Truncated Transaction Data'!A3884:A23368,A3884,'Truncated Transaction Data'!C3884:C23368)</f>
        <v>2</v>
      </c>
    </row>
    <row r="3885" spans="1:3" x14ac:dyDescent="0.35">
      <c r="A3885" s="6" t="str">
        <v>PLS12625</v>
      </c>
      <c r="B3885">
        <f>COUNTIF('Truncated Transaction Data'!A3885:A23369,A3885)</f>
        <v>1</v>
      </c>
      <c r="C3885" s="7">
        <f>SUMIF('Truncated Transaction Data'!A3885:A23369,A3885,'Truncated Transaction Data'!C3885:C23369)</f>
        <v>25</v>
      </c>
    </row>
    <row r="3886" spans="1:3" x14ac:dyDescent="0.35">
      <c r="A3886" s="6" t="str">
        <v>RV495S</v>
      </c>
      <c r="B3886">
        <f>COUNTIF('Truncated Transaction Data'!A3886:A23370,A3886)</f>
        <v>1</v>
      </c>
      <c r="C3886" s="7">
        <f>SUMIF('Truncated Transaction Data'!A3886:A23370,A3886,'Truncated Transaction Data'!C3886:C23370)</f>
        <v>8</v>
      </c>
    </row>
    <row r="3887" spans="1:3" x14ac:dyDescent="0.35">
      <c r="A3887" s="6" t="str">
        <v>ICE410736</v>
      </c>
      <c r="B3887">
        <f>COUNTIF('Truncated Transaction Data'!A3887:A23371,A3887)</f>
        <v>1</v>
      </c>
      <c r="C3887" s="7">
        <f>SUMIF('Truncated Transaction Data'!A3887:A23371,A3887,'Truncated Transaction Data'!C3887:C23371)</f>
        <v>3</v>
      </c>
    </row>
    <row r="3888" spans="1:3" x14ac:dyDescent="0.35">
      <c r="A3888" s="6" t="str">
        <v>E1077B+3</v>
      </c>
      <c r="B3888">
        <f>COUNTIF('Truncated Transaction Data'!A3888:A23372,A3888)</f>
        <v>3</v>
      </c>
      <c r="C3888" s="7">
        <f>SUMIF('Truncated Transaction Data'!A3888:A23372,A3888,'Truncated Transaction Data'!C3888:C23372)</f>
        <v>16</v>
      </c>
    </row>
    <row r="3889" spans="1:3" x14ac:dyDescent="0.35">
      <c r="A3889" s="6" t="str">
        <v>I1078B+3</v>
      </c>
      <c r="B3889">
        <f>COUNTIF('Truncated Transaction Data'!A3889:A23373,A3889)</f>
        <v>1</v>
      </c>
      <c r="C3889" s="7">
        <f>SUMIF('Truncated Transaction Data'!A3889:A23373,A3889,'Truncated Transaction Data'!C3889:C23373)</f>
        <v>8</v>
      </c>
    </row>
    <row r="3890" spans="1:3" x14ac:dyDescent="0.35">
      <c r="A3890" s="6" t="str">
        <v>E1549B</v>
      </c>
      <c r="B3890">
        <f>COUNTIF('Truncated Transaction Data'!A3890:A23374,A3890)</f>
        <v>2</v>
      </c>
      <c r="C3890" s="7">
        <f>SUMIF('Truncated Transaction Data'!A3890:A23374,A3890,'Truncated Transaction Data'!C3890:C23374)</f>
        <v>8</v>
      </c>
    </row>
    <row r="3891" spans="1:3" x14ac:dyDescent="0.35">
      <c r="A3891" s="6" t="str">
        <v>I1550B</v>
      </c>
      <c r="B3891">
        <f>COUNTIF('Truncated Transaction Data'!A3891:A23375,A3891)</f>
        <v>2</v>
      </c>
      <c r="C3891" s="7">
        <f>SUMIF('Truncated Transaction Data'!A3891:A23375,A3891,'Truncated Transaction Data'!C3891:C23375)</f>
        <v>10</v>
      </c>
    </row>
    <row r="3892" spans="1:3" x14ac:dyDescent="0.35">
      <c r="A3892" s="6" t="str">
        <v>PR365S</v>
      </c>
      <c r="B3892">
        <f>COUNTIF('Truncated Transaction Data'!A3892:A23376,A3892)</f>
        <v>2</v>
      </c>
      <c r="C3892" s="7">
        <f>SUMIF('Truncated Transaction Data'!A3892:A23376,A3892,'Truncated Transaction Data'!C3892:C23376)</f>
        <v>28</v>
      </c>
    </row>
    <row r="3893" spans="1:3" x14ac:dyDescent="0.35">
      <c r="A3893" s="6" t="str">
        <v>E5081B</v>
      </c>
      <c r="B3893">
        <f>COUNTIF('Truncated Transaction Data'!A3893:A23377,A3893)</f>
        <v>1</v>
      </c>
      <c r="C3893" s="7">
        <f>SUMIF('Truncated Transaction Data'!A3893:A23377,A3893,'Truncated Transaction Data'!C3893:C23377)</f>
        <v>6</v>
      </c>
    </row>
    <row r="3894" spans="1:3" x14ac:dyDescent="0.35">
      <c r="A3894" s="6" t="str">
        <v>TC4191</v>
      </c>
      <c r="B3894">
        <f>COUNTIF('Truncated Transaction Data'!A3894:A23378,A3894)</f>
        <v>3</v>
      </c>
      <c r="C3894" s="7">
        <f>SUMIF('Truncated Transaction Data'!A3894:A23378,A3894,'Truncated Transaction Data'!C3894:C23378)</f>
        <v>4</v>
      </c>
    </row>
    <row r="3895" spans="1:3" x14ac:dyDescent="0.35">
      <c r="A3895" s="6">
        <v>1241340</v>
      </c>
      <c r="B3895">
        <f>COUNTIF('Truncated Transaction Data'!A3895:A23379,A3895)</f>
        <v>2</v>
      </c>
      <c r="C3895" s="7">
        <f>SUMIF('Truncated Transaction Data'!A3895:A23379,A3895,'Truncated Transaction Data'!C3895:C23379)</f>
        <v>5</v>
      </c>
    </row>
    <row r="3896" spans="1:3" x14ac:dyDescent="0.35">
      <c r="A3896" s="6">
        <v>1240975</v>
      </c>
      <c r="B3896">
        <f>COUNTIF('Truncated Transaction Data'!A3896:A23380,A3896)</f>
        <v>2</v>
      </c>
      <c r="C3896" s="7">
        <f>SUMIF('Truncated Transaction Data'!A3896:A23380,A3896,'Truncated Transaction Data'!C3896:C23380)</f>
        <v>3</v>
      </c>
    </row>
    <row r="3897" spans="1:3" x14ac:dyDescent="0.35">
      <c r="A3897" s="6" t="str">
        <v>000000005247</v>
      </c>
      <c r="B3897">
        <f>COUNTIF('Truncated Transaction Data'!A3897:A23381,A3897)</f>
        <v>2</v>
      </c>
      <c r="C3897" s="7">
        <f>SUMIF('Truncated Transaction Data'!A3897:A23381,A3897,'Truncated Transaction Data'!C3897:C23381)</f>
        <v>4</v>
      </c>
    </row>
    <row r="3898" spans="1:3" x14ac:dyDescent="0.35">
      <c r="A3898" s="6" t="str">
        <v>000000005245</v>
      </c>
      <c r="B3898">
        <f>COUNTIF('Truncated Transaction Data'!A3898:A23382,A3898)</f>
        <v>1</v>
      </c>
      <c r="C3898" s="7">
        <f>SUMIF('Truncated Transaction Data'!A3898:A23382,A3898,'Truncated Transaction Data'!C3898:C23382)</f>
        <v>1</v>
      </c>
    </row>
    <row r="3899" spans="1:3" x14ac:dyDescent="0.35">
      <c r="A3899" s="6" t="str">
        <v>000000005044</v>
      </c>
      <c r="B3899">
        <f>COUNTIF('Truncated Transaction Data'!A3899:A23383,A3899)</f>
        <v>1</v>
      </c>
      <c r="C3899" s="7">
        <f>SUMIF('Truncated Transaction Data'!A3899:A23383,A3899,'Truncated Transaction Data'!C3899:C23383)</f>
        <v>1</v>
      </c>
    </row>
    <row r="3900" spans="1:3" x14ac:dyDescent="0.35">
      <c r="A3900" s="6" t="str">
        <v>000000000590</v>
      </c>
      <c r="B3900">
        <f>COUNTIF('Truncated Transaction Data'!A3900:A23384,A3900)</f>
        <v>1</v>
      </c>
      <c r="C3900" s="7">
        <f>SUMIF('Truncated Transaction Data'!A3900:A23384,A3900,'Truncated Transaction Data'!C3900:C23384)</f>
        <v>2</v>
      </c>
    </row>
    <row r="3901" spans="1:3" x14ac:dyDescent="0.35">
      <c r="A3901" s="6" t="str">
        <v>PR539Q4</v>
      </c>
      <c r="B3901">
        <f>COUNTIF('Truncated Transaction Data'!A3901:A23385,A3901)</f>
        <v>1</v>
      </c>
      <c r="C3901" s="7">
        <f>SUMIF('Truncated Transaction Data'!A3901:A23385,A3901,'Truncated Transaction Data'!C3901:C23385)</f>
        <v>5</v>
      </c>
    </row>
    <row r="3902" spans="1:3" x14ac:dyDescent="0.35">
      <c r="A3902" s="6" t="str">
        <v>ICE200920</v>
      </c>
      <c r="B3902">
        <f>COUNTIF('Truncated Transaction Data'!A3902:A23386,A3902)</f>
        <v>2</v>
      </c>
      <c r="C3902" s="7">
        <f>SUMIF('Truncated Transaction Data'!A3902:A23386,A3902,'Truncated Transaction Data'!C3902:C23386)</f>
        <v>2</v>
      </c>
    </row>
    <row r="3903" spans="1:3" x14ac:dyDescent="0.35">
      <c r="A3903" s="6" t="str">
        <v>PLC244B10</v>
      </c>
      <c r="B3903">
        <f>COUNTIF('Truncated Transaction Data'!A3903:A23387,A3903)</f>
        <v>1</v>
      </c>
      <c r="C3903" s="7">
        <f>SUMIF('Truncated Transaction Data'!A3903:A23387,A3903,'Truncated Transaction Data'!C3903:C23387)</f>
        <v>10</v>
      </c>
    </row>
    <row r="3904" spans="1:3" x14ac:dyDescent="0.35">
      <c r="A3904" s="6" t="str">
        <v>I5268B</v>
      </c>
      <c r="B3904">
        <f>COUNTIF('Truncated Transaction Data'!A3904:A23388,A3904)</f>
        <v>1</v>
      </c>
      <c r="C3904" s="7">
        <f>SUMIF('Truncated Transaction Data'!A3904:A23388,A3904,'Truncated Transaction Data'!C3904:C23388)</f>
        <v>2</v>
      </c>
    </row>
    <row r="3905" spans="1:3" x14ac:dyDescent="0.35">
      <c r="A3905" s="6" t="str">
        <v>13246EA2</v>
      </c>
      <c r="B3905">
        <f>COUNTIF('Truncated Transaction Data'!A3905:A23389,A3905)</f>
        <v>3</v>
      </c>
      <c r="C3905" s="7">
        <f>SUMIF('Truncated Transaction Data'!A3905:A23389,A3905,'Truncated Transaction Data'!C3905:C23389)</f>
        <v>18</v>
      </c>
    </row>
    <row r="3906" spans="1:3" x14ac:dyDescent="0.35">
      <c r="A3906" s="6" t="str">
        <v>13417EA2</v>
      </c>
      <c r="B3906">
        <f>COUNTIF('Truncated Transaction Data'!A3906:A23390,A3906)</f>
        <v>1</v>
      </c>
      <c r="C3906" s="7">
        <f>SUMIF('Truncated Transaction Data'!A3906:A23390,A3906,'Truncated Transaction Data'!C3906:C23390)</f>
        <v>4</v>
      </c>
    </row>
    <row r="3907" spans="1:3" x14ac:dyDescent="0.35">
      <c r="A3907" s="6" t="str">
        <v>00691EA2</v>
      </c>
      <c r="B3907">
        <f>COUNTIF('Truncated Transaction Data'!A3907:A23391,A3907)</f>
        <v>1</v>
      </c>
      <c r="C3907" s="7">
        <f>SUMIF('Truncated Transaction Data'!A3907:A23391,A3907,'Truncated Transaction Data'!C3907:C23391)</f>
        <v>2</v>
      </c>
    </row>
    <row r="3908" spans="1:3" x14ac:dyDescent="0.35">
      <c r="A3908" s="6" t="str">
        <v>00690EA2</v>
      </c>
      <c r="B3908">
        <f>COUNTIF('Truncated Transaction Data'!A3908:A23392,A3908)</f>
        <v>1</v>
      </c>
      <c r="C3908" s="7">
        <f>SUMIF('Truncated Transaction Data'!A3908:A23392,A3908,'Truncated Transaction Data'!C3908:C23392)</f>
        <v>2</v>
      </c>
    </row>
    <row r="3909" spans="1:3" x14ac:dyDescent="0.35">
      <c r="A3909" s="6" t="str">
        <v>31371S</v>
      </c>
      <c r="B3909">
        <f>COUNTIF('Truncated Transaction Data'!A3909:A23393,A3909)</f>
        <v>1</v>
      </c>
      <c r="C3909" s="7">
        <f>SUMIF('Truncated Transaction Data'!A3909:A23393,A3909,'Truncated Transaction Data'!C3909:C23393)</f>
        <v>4</v>
      </c>
    </row>
    <row r="3910" spans="1:3" x14ac:dyDescent="0.35">
      <c r="A3910" s="6" t="str">
        <v>000000053053</v>
      </c>
      <c r="B3910">
        <f>COUNTIF('Truncated Transaction Data'!A3910:A23394,A3910)</f>
        <v>1</v>
      </c>
      <c r="C3910" s="7">
        <f>SUMIF('Truncated Transaction Data'!A3910:A23394,A3910,'Truncated Transaction Data'!C3910:C23394)</f>
        <v>150</v>
      </c>
    </row>
    <row r="3911" spans="1:3" x14ac:dyDescent="0.35">
      <c r="A3911" s="6" t="str">
        <v>PLC14710</v>
      </c>
      <c r="B3911">
        <f>COUNTIF('Truncated Transaction Data'!A3911:A23395,A3911)</f>
        <v>1</v>
      </c>
      <c r="C3911" s="7">
        <f>SUMIF('Truncated Transaction Data'!A3911:A23395,A3911,'Truncated Transaction Data'!C3911:C23395)</f>
        <v>10</v>
      </c>
    </row>
    <row r="3912" spans="1:3" x14ac:dyDescent="0.35">
      <c r="A3912" s="6" t="str">
        <v>PLS9825</v>
      </c>
      <c r="B3912">
        <f>COUNTIF('Truncated Transaction Data'!A3912:A23396,A3912)</f>
        <v>1</v>
      </c>
      <c r="C3912" s="7">
        <f>SUMIF('Truncated Transaction Data'!A3912:A23396,A3912,'Truncated Transaction Data'!C3912:C23396)</f>
        <v>25</v>
      </c>
    </row>
    <row r="3913" spans="1:3" x14ac:dyDescent="0.35">
      <c r="A3913" s="6" t="str">
        <v>PLS66B10</v>
      </c>
      <c r="B3913">
        <f>COUNTIF('Truncated Transaction Data'!A3913:A23397,A3913)</f>
        <v>1</v>
      </c>
      <c r="C3913" s="7">
        <f>SUMIF('Truncated Transaction Data'!A3913:A23397,A3913,'Truncated Transaction Data'!C3913:C23397)</f>
        <v>10</v>
      </c>
    </row>
    <row r="3914" spans="1:3" x14ac:dyDescent="0.35">
      <c r="A3914" s="6" t="str">
        <v>EP819R</v>
      </c>
      <c r="B3914">
        <f>COUNTIF('Truncated Transaction Data'!A3914:A23398,A3914)</f>
        <v>1</v>
      </c>
      <c r="C3914" s="7">
        <f>SUMIF('Truncated Transaction Data'!A3914:A23398,A3914,'Truncated Transaction Data'!C3914:C23398)</f>
        <v>1</v>
      </c>
    </row>
    <row r="3915" spans="1:3" x14ac:dyDescent="0.35">
      <c r="A3915" s="6" t="str">
        <v>EP708R</v>
      </c>
      <c r="B3915">
        <f>COUNTIF('Truncated Transaction Data'!A3915:A23399,A3915)</f>
        <v>1</v>
      </c>
      <c r="C3915" s="7">
        <f>SUMIF('Truncated Transaction Data'!A3915:A23399,A3915,'Truncated Transaction Data'!C3915:C23399)</f>
        <v>1</v>
      </c>
    </row>
    <row r="3916" spans="1:3" x14ac:dyDescent="0.35">
      <c r="A3916" s="6" t="str">
        <v>PL7B10</v>
      </c>
      <c r="B3916">
        <f>COUNTIF('Truncated Transaction Data'!A3916:A23400,A3916)</f>
        <v>1</v>
      </c>
      <c r="C3916" s="7">
        <f>SUMIF('Truncated Transaction Data'!A3916:A23400,A3916,'Truncated Transaction Data'!C3916:C23400)</f>
        <v>10</v>
      </c>
    </row>
    <row r="3917" spans="1:3" x14ac:dyDescent="0.35">
      <c r="A3917" s="6" t="str">
        <v>EOS143216</v>
      </c>
      <c r="B3917">
        <f>COUNTIF('Truncated Transaction Data'!A3917:A23401,A3917)</f>
        <v>1</v>
      </c>
      <c r="C3917" s="7">
        <f>SUMIF('Truncated Transaction Data'!A3917:A23401,A3917,'Truncated Transaction Data'!C3917:C23401)</f>
        <v>32</v>
      </c>
    </row>
    <row r="3918" spans="1:3" x14ac:dyDescent="0.35">
      <c r="A3918" s="6" t="str">
        <v>EOS909516</v>
      </c>
      <c r="B3918">
        <f>COUNTIF('Truncated Transaction Data'!A3918:A23402,A3918)</f>
        <v>1</v>
      </c>
      <c r="C3918" s="7">
        <f>SUMIF('Truncated Transaction Data'!A3918:A23402,A3918,'Truncated Transaction Data'!C3918:C23402)</f>
        <v>48</v>
      </c>
    </row>
    <row r="3919" spans="1:3" x14ac:dyDescent="0.35">
      <c r="A3919" s="6" t="str">
        <v>EOS910416</v>
      </c>
      <c r="B3919">
        <f>COUNTIF('Truncated Transaction Data'!A3919:A23403,A3919)</f>
        <v>1</v>
      </c>
      <c r="C3919" s="7">
        <f>SUMIF('Truncated Transaction Data'!A3919:A23403,A3919,'Truncated Transaction Data'!C3919:C23403)</f>
        <v>64</v>
      </c>
    </row>
    <row r="3920" spans="1:3" x14ac:dyDescent="0.35">
      <c r="A3920" s="6" t="str">
        <v>RV1250S</v>
      </c>
      <c r="B3920">
        <f>COUNTIF('Truncated Transaction Data'!A3920:A23404,A3920)</f>
        <v>1</v>
      </c>
      <c r="C3920" s="7">
        <f>SUMIF('Truncated Transaction Data'!A3920:A23404,A3920,'Truncated Transaction Data'!C3920:C23404)</f>
        <v>16</v>
      </c>
    </row>
    <row r="3921" spans="1:3" x14ac:dyDescent="0.35">
      <c r="A3921" s="6" t="str">
        <v>13161EA2</v>
      </c>
      <c r="B3921">
        <f>COUNTIF('Truncated Transaction Data'!A3921:A23405,A3921)</f>
        <v>1</v>
      </c>
      <c r="C3921" s="7">
        <f>SUMIF('Truncated Transaction Data'!A3921:A23405,A3921,'Truncated Transaction Data'!C3921:C23405)</f>
        <v>6</v>
      </c>
    </row>
    <row r="3922" spans="1:3" x14ac:dyDescent="0.35">
      <c r="A3922" s="6" t="str">
        <v>I5234B</v>
      </c>
      <c r="B3922">
        <f>COUNTIF('Truncated Transaction Data'!A3922:A23406,A3922)</f>
        <v>1</v>
      </c>
      <c r="C3922" s="7">
        <f>SUMIF('Truncated Transaction Data'!A3922:A23406,A3922,'Truncated Transaction Data'!C3922:C23406)</f>
        <v>8</v>
      </c>
    </row>
    <row r="3923" spans="1:3" x14ac:dyDescent="0.35">
      <c r="A3923" s="6" t="str">
        <v>E5239B</v>
      </c>
      <c r="B3923">
        <f>COUNTIF('Truncated Transaction Data'!A3923:A23407,A3923)</f>
        <v>1</v>
      </c>
      <c r="C3923" s="7">
        <f>SUMIF('Truncated Transaction Data'!A3923:A23407,A3923,'Truncated Transaction Data'!C3923:C23407)</f>
        <v>8</v>
      </c>
    </row>
    <row r="3924" spans="1:3" x14ac:dyDescent="0.35">
      <c r="A3924" s="6" t="str">
        <v>I5226B</v>
      </c>
      <c r="B3924">
        <f>COUNTIF('Truncated Transaction Data'!A3924:A23408,A3924)</f>
        <v>2</v>
      </c>
      <c r="C3924" s="7">
        <f>SUMIF('Truncated Transaction Data'!A3924:A23408,A3924,'Truncated Transaction Data'!C3924:C23408)</f>
        <v>32</v>
      </c>
    </row>
    <row r="3925" spans="1:3" x14ac:dyDescent="0.35">
      <c r="A3925" s="6" t="str">
        <v>TC3049</v>
      </c>
      <c r="B3925">
        <f>COUNTIF('Truncated Transaction Data'!A3925:A23409,A3925)</f>
        <v>2</v>
      </c>
      <c r="C3925" s="7">
        <f>SUMIF('Truncated Transaction Data'!A3925:A23409,A3925,'Truncated Transaction Data'!C3925:C23409)</f>
        <v>3</v>
      </c>
    </row>
    <row r="3926" spans="1:3" x14ac:dyDescent="0.35">
      <c r="A3926" s="6">
        <v>1308179</v>
      </c>
      <c r="B3926">
        <f>COUNTIF('Truncated Transaction Data'!A3926:A23410,A3926)</f>
        <v>1</v>
      </c>
      <c r="C3926" s="7">
        <f>SUMIF('Truncated Transaction Data'!A3926:A23410,A3926,'Truncated Transaction Data'!C3926:C23410)</f>
        <v>1</v>
      </c>
    </row>
    <row r="3927" spans="1:3" x14ac:dyDescent="0.35">
      <c r="A3927" s="6" t="str">
        <v>I1904B</v>
      </c>
      <c r="B3927">
        <f>COUNTIF('Truncated Transaction Data'!A3927:A23411,A3927)</f>
        <v>1</v>
      </c>
      <c r="C3927" s="7">
        <f>SUMIF('Truncated Transaction Data'!A3927:A23411,A3927,'Truncated Transaction Data'!C3927:C23411)</f>
        <v>6</v>
      </c>
    </row>
    <row r="3928" spans="1:3" x14ac:dyDescent="0.35">
      <c r="A3928" s="6" t="str">
        <v>000000006454</v>
      </c>
      <c r="B3928">
        <f>COUNTIF('Truncated Transaction Data'!A3928:A23412,A3928)</f>
        <v>1</v>
      </c>
      <c r="C3928" s="7">
        <f>SUMIF('Truncated Transaction Data'!A3928:A23412,A3928,'Truncated Transaction Data'!C3928:C23412)</f>
        <v>2</v>
      </c>
    </row>
    <row r="3929" spans="1:3" x14ac:dyDescent="0.35">
      <c r="A3929" s="6" t="str">
        <v>R720</v>
      </c>
      <c r="B3929">
        <f>COUNTIF('Truncated Transaction Data'!A3929:A23413,A3929)</f>
        <v>1</v>
      </c>
      <c r="C3929" s="7">
        <f>SUMIF('Truncated Transaction Data'!A3929:A23413,A3929,'Truncated Transaction Data'!C3929:C23413)</f>
        <v>9</v>
      </c>
    </row>
    <row r="3930" spans="1:3" x14ac:dyDescent="0.35">
      <c r="A3930" s="6" t="str">
        <v>PLS71100</v>
      </c>
      <c r="B3930">
        <f>COUNTIF('Truncated Transaction Data'!A3930:A23414,A3930)</f>
        <v>2</v>
      </c>
      <c r="C3930" s="7">
        <f>SUMIF('Truncated Transaction Data'!A3930:A23414,A3930,'Truncated Transaction Data'!C3930:C23414)</f>
        <v>200</v>
      </c>
    </row>
    <row r="3931" spans="1:3" x14ac:dyDescent="0.35">
      <c r="A3931" s="6" t="str">
        <v>TC3214</v>
      </c>
      <c r="B3931">
        <f>COUNTIF('Truncated Transaction Data'!A3931:A23415,A3931)</f>
        <v>2</v>
      </c>
      <c r="C3931" s="7">
        <f>SUMIF('Truncated Transaction Data'!A3931:A23415,A3931,'Truncated Transaction Data'!C3931:C23415)</f>
        <v>2</v>
      </c>
    </row>
    <row r="3932" spans="1:3" x14ac:dyDescent="0.35">
      <c r="A3932" s="6" t="str">
        <v>TC3006</v>
      </c>
      <c r="B3932">
        <f>COUNTIF('Truncated Transaction Data'!A3932:A23416,A3932)</f>
        <v>1</v>
      </c>
      <c r="C3932" s="7">
        <f>SUMIF('Truncated Transaction Data'!A3932:A23416,A3932,'Truncated Transaction Data'!C3932:C23416)</f>
        <v>1</v>
      </c>
    </row>
    <row r="3933" spans="1:3" x14ac:dyDescent="0.35">
      <c r="A3933" s="6" t="str">
        <v>PRB401</v>
      </c>
      <c r="B3933">
        <f>COUNTIF('Truncated Transaction Data'!A3933:A23417,A3933)</f>
        <v>1</v>
      </c>
      <c r="C3933" s="7">
        <f>SUMIF('Truncated Transaction Data'!A3933:A23417,A3933,'Truncated Transaction Data'!C3933:C23417)</f>
        <v>400</v>
      </c>
    </row>
    <row r="3934" spans="1:3" x14ac:dyDescent="0.35">
      <c r="A3934" s="6" t="str">
        <v>RV2460S</v>
      </c>
      <c r="B3934">
        <f>COUNTIF('Truncated Transaction Data'!A3934:A23418,A3934)</f>
        <v>1</v>
      </c>
      <c r="C3934" s="7">
        <f>SUMIF('Truncated Transaction Data'!A3934:A23418,A3934,'Truncated Transaction Data'!C3934:C23418)</f>
        <v>16</v>
      </c>
    </row>
    <row r="3935" spans="1:3" x14ac:dyDescent="0.35">
      <c r="A3935" s="6" t="str">
        <v>TC75010</v>
      </c>
      <c r="B3935">
        <f>COUNTIF('Truncated Transaction Data'!A3935:A23419,A3935)</f>
        <v>2</v>
      </c>
      <c r="C3935" s="7">
        <f>SUMIF('Truncated Transaction Data'!A3935:A23419,A3935,'Truncated Transaction Data'!C3935:C23419)</f>
        <v>120</v>
      </c>
    </row>
    <row r="3936" spans="1:3" x14ac:dyDescent="0.35">
      <c r="A3936" s="6" t="str">
        <v>1K6136</v>
      </c>
      <c r="B3936">
        <f>COUNTIF('Truncated Transaction Data'!A3936:A23420,A3936)</f>
        <v>1</v>
      </c>
      <c r="C3936" s="7">
        <f>SUMIF('Truncated Transaction Data'!A3936:A23420,A3936,'Truncated Transaction Data'!C3936:C23420)</f>
        <v>10</v>
      </c>
    </row>
    <row r="3937" spans="1:3" x14ac:dyDescent="0.35">
      <c r="A3937" s="6" t="str">
        <v>S9004</v>
      </c>
      <c r="B3937">
        <f>COUNTIF('Truncated Transaction Data'!A3937:A23421,A3937)</f>
        <v>1</v>
      </c>
      <c r="C3937" s="7">
        <f>SUMIF('Truncated Transaction Data'!A3937:A23421,A3937,'Truncated Transaction Data'!C3937:C23421)</f>
        <v>1</v>
      </c>
    </row>
    <row r="3938" spans="1:3" x14ac:dyDescent="0.35">
      <c r="A3938" s="6" t="str">
        <v>2680B</v>
      </c>
      <c r="B3938">
        <f>COUNTIF('Truncated Transaction Data'!A3938:A23422,A3938)</f>
        <v>1</v>
      </c>
      <c r="C3938" s="7">
        <f>SUMIF('Truncated Transaction Data'!A3938:A23422,A3938,'Truncated Transaction Data'!C3938:C23422)</f>
        <v>24</v>
      </c>
    </row>
    <row r="3939" spans="1:3" x14ac:dyDescent="0.35">
      <c r="A3939" s="6" t="str">
        <v>55021S</v>
      </c>
      <c r="B3939">
        <f>COUNTIF('Truncated Transaction Data'!A3939:A23423,A3939)</f>
        <v>1</v>
      </c>
      <c r="C3939" s="7">
        <f>SUMIF('Truncated Transaction Data'!A3939:A23423,A3939,'Truncated Transaction Data'!C3939:C23423)</f>
        <v>20</v>
      </c>
    </row>
    <row r="3940" spans="1:3" x14ac:dyDescent="0.35">
      <c r="A3940" s="6" t="str">
        <v>3128S</v>
      </c>
      <c r="B3940">
        <f>COUNTIF('Truncated Transaction Data'!A3940:A23424,A3940)</f>
        <v>1</v>
      </c>
      <c r="C3940" s="7">
        <f>SUMIF('Truncated Transaction Data'!A3940:A23424,A3940,'Truncated Transaction Data'!C3940:C23424)</f>
        <v>16</v>
      </c>
    </row>
    <row r="3941" spans="1:3" x14ac:dyDescent="0.35">
      <c r="A3941" s="6" t="str">
        <v>PR1000S</v>
      </c>
      <c r="B3941">
        <f>COUNTIF('Truncated Transaction Data'!A3941:A23425,A3941)</f>
        <v>1</v>
      </c>
      <c r="C3941" s="7">
        <f>SUMIF('Truncated Transaction Data'!A3941:A23425,A3941,'Truncated Transaction Data'!C3941:C23425)</f>
        <v>4</v>
      </c>
    </row>
    <row r="3942" spans="1:3" x14ac:dyDescent="0.35">
      <c r="A3942" s="6" t="str">
        <v>PR435S</v>
      </c>
      <c r="B3942">
        <f>COUNTIF('Truncated Transaction Data'!A3942:A23426,A3942)</f>
        <v>1</v>
      </c>
      <c r="C3942" s="7">
        <f>SUMIF('Truncated Transaction Data'!A3942:A23426,A3942,'Truncated Transaction Data'!C3942:C23426)</f>
        <v>8</v>
      </c>
    </row>
    <row r="3943" spans="1:3" x14ac:dyDescent="0.35">
      <c r="A3943" s="6" t="str">
        <v>4K8094</v>
      </c>
      <c r="B3943">
        <f>COUNTIF('Truncated Transaction Data'!A3943:A23427,A3943)</f>
        <v>1</v>
      </c>
      <c r="C3943" s="7">
        <f>SUMIF('Truncated Transaction Data'!A3943:A23427,A3943,'Truncated Transaction Data'!C3943:C23427)</f>
        <v>2</v>
      </c>
    </row>
    <row r="3944" spans="1:3" x14ac:dyDescent="0.35">
      <c r="A3944" s="6" t="str">
        <v>PR42S</v>
      </c>
      <c r="B3944">
        <f>COUNTIF('Truncated Transaction Data'!A3944:A23428,A3944)</f>
        <v>2</v>
      </c>
      <c r="C3944" s="7">
        <f>SUMIF('Truncated Transaction Data'!A3944:A23428,A3944,'Truncated Transaction Data'!C3944:C23428)</f>
        <v>8</v>
      </c>
    </row>
    <row r="3945" spans="1:3" x14ac:dyDescent="0.35">
      <c r="A3945" s="6" t="str">
        <v>PR41S</v>
      </c>
      <c r="B3945">
        <f>COUNTIF('Truncated Transaction Data'!A3945:A23429,A3945)</f>
        <v>1</v>
      </c>
      <c r="C3945" s="7">
        <f>SUMIF('Truncated Transaction Data'!A3945:A23429,A3945,'Truncated Transaction Data'!C3945:C23429)</f>
        <v>4</v>
      </c>
    </row>
    <row r="3946" spans="1:3" x14ac:dyDescent="0.35">
      <c r="A3946" s="6" t="str">
        <v>E3419B</v>
      </c>
      <c r="B3946">
        <f>COUNTIF('Truncated Transaction Data'!A3946:A23430,A3946)</f>
        <v>1</v>
      </c>
      <c r="C3946" s="7">
        <f>SUMIF('Truncated Transaction Data'!A3946:A23430,A3946,'Truncated Transaction Data'!C3946:C23430)</f>
        <v>2</v>
      </c>
    </row>
    <row r="3947" spans="1:3" x14ac:dyDescent="0.35">
      <c r="A3947" s="6" t="str">
        <v>I2138B</v>
      </c>
      <c r="B3947">
        <f>COUNTIF('Truncated Transaction Data'!A3947:A23431,A3947)</f>
        <v>1</v>
      </c>
      <c r="C3947" s="7">
        <f>SUMIF('Truncated Transaction Data'!A3947:A23431,A3947,'Truncated Transaction Data'!C3947:C23431)</f>
        <v>4</v>
      </c>
    </row>
    <row r="3948" spans="1:3" x14ac:dyDescent="0.35">
      <c r="A3948" s="6" t="str">
        <v>RM1798125</v>
      </c>
      <c r="B3948">
        <f>COUNTIF('Truncated Transaction Data'!A3948:A23432,A3948)</f>
        <v>1</v>
      </c>
      <c r="C3948" s="7">
        <f>SUMIF('Truncated Transaction Data'!A3948:A23432,A3948,'Truncated Transaction Data'!C3948:C23432)</f>
        <v>50</v>
      </c>
    </row>
    <row r="3949" spans="1:3" x14ac:dyDescent="0.35">
      <c r="A3949" s="6" t="str">
        <v>TC3029</v>
      </c>
      <c r="B3949">
        <f>COUNTIF('Truncated Transaction Data'!A3949:A23433,A3949)</f>
        <v>1</v>
      </c>
      <c r="C3949" s="7">
        <f>SUMIF('Truncated Transaction Data'!A3949:A23433,A3949,'Truncated Transaction Data'!C3949:C23433)</f>
        <v>4</v>
      </c>
    </row>
    <row r="3950" spans="1:3" x14ac:dyDescent="0.35">
      <c r="A3950" s="6" t="str">
        <v>HPV20M</v>
      </c>
      <c r="B3950">
        <f>COUNTIF('Truncated Transaction Data'!A3950:A23434,A3950)</f>
        <v>2</v>
      </c>
      <c r="C3950" s="7">
        <f>SUMIF('Truncated Transaction Data'!A3950:A23434,A3950,'Truncated Transaction Data'!C3950:C23434)</f>
        <v>200</v>
      </c>
    </row>
    <row r="3951" spans="1:3" x14ac:dyDescent="0.35">
      <c r="A3951" s="6" t="str">
        <v>5K6089</v>
      </c>
      <c r="B3951">
        <f>COUNTIF('Truncated Transaction Data'!A3951:A23435,A3951)</f>
        <v>1</v>
      </c>
      <c r="C3951" s="7">
        <f>SUMIF('Truncated Transaction Data'!A3951:A23435,A3951,'Truncated Transaction Data'!C3951:C23435)</f>
        <v>1</v>
      </c>
    </row>
    <row r="3952" spans="1:3" x14ac:dyDescent="0.35">
      <c r="A3952" s="6" t="str">
        <v>R1850</v>
      </c>
      <c r="B3952">
        <f>COUNTIF('Truncated Transaction Data'!A3952:A23436,A3952)</f>
        <v>1</v>
      </c>
      <c r="C3952" s="7">
        <f>SUMIF('Truncated Transaction Data'!A3952:A23436,A3952,'Truncated Transaction Data'!C3952:C23436)</f>
        <v>2</v>
      </c>
    </row>
    <row r="3953" spans="1:3" x14ac:dyDescent="0.35">
      <c r="A3953" s="6" t="str">
        <v>RV1405S</v>
      </c>
      <c r="B3953">
        <f>COUNTIF('Truncated Transaction Data'!A3953:A23437,A3953)</f>
        <v>1</v>
      </c>
      <c r="C3953" s="7">
        <f>SUMIF('Truncated Transaction Data'!A3953:A23437,A3953,'Truncated Transaction Data'!C3953:C23437)</f>
        <v>8</v>
      </c>
    </row>
    <row r="3954" spans="1:3" x14ac:dyDescent="0.35">
      <c r="A3954" s="6" t="str">
        <v>I5286B</v>
      </c>
      <c r="B3954">
        <f>COUNTIF('Truncated Transaction Data'!A3954:A23438,A3954)</f>
        <v>2</v>
      </c>
      <c r="C3954" s="7">
        <f>SUMIF('Truncated Transaction Data'!A3954:A23438,A3954,'Truncated Transaction Data'!C3954:C23438)</f>
        <v>16</v>
      </c>
    </row>
    <row r="3955" spans="1:3" x14ac:dyDescent="0.35">
      <c r="A3955" s="6" t="str">
        <v>KB538BIR</v>
      </c>
      <c r="B3955">
        <f>COUNTIF('Truncated Transaction Data'!A3955:A23439,A3955)</f>
        <v>1</v>
      </c>
      <c r="C3955" s="7">
        <f>SUMIF('Truncated Transaction Data'!A3955:A23439,A3955,'Truncated Transaction Data'!C3955:C23439)</f>
        <v>5</v>
      </c>
    </row>
    <row r="3956" spans="1:3" x14ac:dyDescent="0.35">
      <c r="A3956" s="6" t="str">
        <v>KB466</v>
      </c>
      <c r="B3956">
        <f>COUNTIF('Truncated Transaction Data'!A3956:A23440,A3956)</f>
        <v>1</v>
      </c>
      <c r="C3956" s="7">
        <f>SUMIF('Truncated Transaction Data'!A3956:A23440,A3956,'Truncated Transaction Data'!C3956:C23440)</f>
        <v>3</v>
      </c>
    </row>
    <row r="3957" spans="1:3" x14ac:dyDescent="0.35">
      <c r="A3957" s="6" t="str">
        <v>I1650B+15</v>
      </c>
      <c r="B3957">
        <f>COUNTIF('Truncated Transaction Data'!A3957:A23441,A3957)</f>
        <v>1</v>
      </c>
      <c r="C3957" s="7">
        <f>SUMIF('Truncated Transaction Data'!A3957:A23441,A3957,'Truncated Transaction Data'!C3957:C23441)</f>
        <v>8</v>
      </c>
    </row>
    <row r="3958" spans="1:3" x14ac:dyDescent="0.35">
      <c r="A3958" s="6" t="str">
        <v>PR683</v>
      </c>
      <c r="B3958">
        <f>COUNTIF('Truncated Transaction Data'!A3958:A23442,A3958)</f>
        <v>1</v>
      </c>
      <c r="C3958" s="7">
        <f>SUMIF('Truncated Transaction Data'!A3958:A23442,A3958,'Truncated Transaction Data'!C3958:C23442)</f>
        <v>500</v>
      </c>
    </row>
    <row r="3959" spans="1:3" x14ac:dyDescent="0.35">
      <c r="A3959" s="6" t="str">
        <v>PR391</v>
      </c>
      <c r="B3959">
        <f>COUNTIF('Truncated Transaction Data'!A3959:A23443,A3959)</f>
        <v>1</v>
      </c>
      <c r="C3959" s="7">
        <f>SUMIF('Truncated Transaction Data'!A3959:A23443,A3959,'Truncated Transaction Data'!C3959:C23443)</f>
        <v>100</v>
      </c>
    </row>
    <row r="3960" spans="1:3" x14ac:dyDescent="0.35">
      <c r="A3960" s="6" t="str">
        <v>30646S</v>
      </c>
      <c r="B3960">
        <f>COUNTIF('Truncated Transaction Data'!A3960:A23444,A3960)</f>
        <v>2</v>
      </c>
      <c r="C3960" s="7">
        <f>SUMIF('Truncated Transaction Data'!A3960:A23444,A3960,'Truncated Transaction Data'!C3960:C23444)</f>
        <v>16</v>
      </c>
    </row>
    <row r="3961" spans="1:3" x14ac:dyDescent="0.35">
      <c r="A3961" s="6" t="str">
        <v>TC39410</v>
      </c>
      <c r="B3961">
        <f>COUNTIF('Truncated Transaction Data'!A3961:A23445,A3961)</f>
        <v>1</v>
      </c>
      <c r="C3961" s="7">
        <f>SUMIF('Truncated Transaction Data'!A3961:A23445,A3961,'Truncated Transaction Data'!C3961:C23445)</f>
        <v>40</v>
      </c>
    </row>
    <row r="3962" spans="1:3" x14ac:dyDescent="0.35">
      <c r="A3962" s="6" t="str">
        <v>HPV14</v>
      </c>
      <c r="B3962">
        <f>COUNTIF('Truncated Transaction Data'!A3962:A23446,A3962)</f>
        <v>6</v>
      </c>
      <c r="C3962" s="7">
        <f>SUMIF('Truncated Transaction Data'!A3962:A23446,A3962,'Truncated Transaction Data'!C3962:C23446)</f>
        <v>120</v>
      </c>
    </row>
    <row r="3963" spans="1:3" x14ac:dyDescent="0.35">
      <c r="A3963" s="6" t="str">
        <v>53163S</v>
      </c>
      <c r="B3963">
        <f>COUNTIF('Truncated Transaction Data'!A3963:A23447,A3963)</f>
        <v>1</v>
      </c>
      <c r="C3963" s="7">
        <f>SUMIF('Truncated Transaction Data'!A3963:A23447,A3963,'Truncated Transaction Data'!C3963:C23447)</f>
        <v>4</v>
      </c>
    </row>
    <row r="3964" spans="1:3" x14ac:dyDescent="0.35">
      <c r="A3964" s="6" t="str">
        <v>58590S</v>
      </c>
      <c r="B3964">
        <f>COUNTIF('Truncated Transaction Data'!A3964:A23448,A3964)</f>
        <v>1</v>
      </c>
      <c r="C3964" s="7">
        <f>SUMIF('Truncated Transaction Data'!A3964:A23448,A3964,'Truncated Transaction Data'!C3964:C23448)</f>
        <v>12</v>
      </c>
    </row>
    <row r="3965" spans="1:3" x14ac:dyDescent="0.35">
      <c r="A3965" s="6" t="str">
        <v>59546S</v>
      </c>
      <c r="B3965">
        <f>COUNTIF('Truncated Transaction Data'!A3965:A23449,A3965)</f>
        <v>1</v>
      </c>
      <c r="C3965" s="7">
        <f>SUMIF('Truncated Transaction Data'!A3965:A23449,A3965,'Truncated Transaction Data'!C3965:C23449)</f>
        <v>4</v>
      </c>
    </row>
    <row r="3966" spans="1:3" x14ac:dyDescent="0.35">
      <c r="A3966" s="6" t="str">
        <v>EX1171B</v>
      </c>
      <c r="B3966">
        <f>COUNTIF('Truncated Transaction Data'!A3966:A23450,A3966)</f>
        <v>1</v>
      </c>
      <c r="C3966" s="7">
        <f>SUMIF('Truncated Transaction Data'!A3966:A23450,A3966,'Truncated Transaction Data'!C3966:C23450)</f>
        <v>2</v>
      </c>
    </row>
    <row r="3967" spans="1:3" x14ac:dyDescent="0.35">
      <c r="A3967" s="6" t="str">
        <v>01579SEA2</v>
      </c>
      <c r="B3967">
        <f>COUNTIF('Truncated Transaction Data'!A3967:A23451,A3967)</f>
        <v>1</v>
      </c>
      <c r="C3967" s="7">
        <f>SUMIF('Truncated Transaction Data'!A3967:A23451,A3967,'Truncated Transaction Data'!C3967:C23451)</f>
        <v>6</v>
      </c>
    </row>
    <row r="3968" spans="1:3" x14ac:dyDescent="0.35">
      <c r="A3968" s="6" t="str">
        <v>PLC29100</v>
      </c>
      <c r="B3968">
        <f>COUNTIF('Truncated Transaction Data'!A3968:A23452,A3968)</f>
        <v>1</v>
      </c>
      <c r="C3968" s="7">
        <f>SUMIF('Truncated Transaction Data'!A3968:A23452,A3968,'Truncated Transaction Data'!C3968:C23452)</f>
        <v>100</v>
      </c>
    </row>
    <row r="3969" spans="1:3" x14ac:dyDescent="0.35">
      <c r="A3969" s="6" t="str">
        <v>000000053055</v>
      </c>
      <c r="B3969">
        <f>COUNTIF('Truncated Transaction Data'!A3969:A23453,A3969)</f>
        <v>1</v>
      </c>
      <c r="C3969" s="7">
        <f>SUMIF('Truncated Transaction Data'!A3969:A23453,A3969,'Truncated Transaction Data'!C3969:C23453)</f>
        <v>200</v>
      </c>
    </row>
    <row r="3970" spans="1:3" x14ac:dyDescent="0.35">
      <c r="A3970" s="6" t="str">
        <v>E977P</v>
      </c>
      <c r="B3970">
        <f>COUNTIF('Truncated Transaction Data'!A3970:A23454,A3970)</f>
        <v>3</v>
      </c>
      <c r="C3970" s="7">
        <f>SUMIF('Truncated Transaction Data'!A3970:A23454,A3970,'Truncated Transaction Data'!C3970:C23454)</f>
        <v>3</v>
      </c>
    </row>
    <row r="3971" spans="1:3" x14ac:dyDescent="0.35">
      <c r="A3971" s="6" t="str">
        <v>PP74525</v>
      </c>
      <c r="B3971">
        <f>COUNTIF('Truncated Transaction Data'!A3971:A23455,A3971)</f>
        <v>1</v>
      </c>
      <c r="C3971" s="7">
        <f>SUMIF('Truncated Transaction Data'!A3971:A23455,A3971,'Truncated Transaction Data'!C3971:C23455)</f>
        <v>50</v>
      </c>
    </row>
    <row r="3972" spans="1:3" x14ac:dyDescent="0.35">
      <c r="A3972" s="6" t="str">
        <v>PP507T25</v>
      </c>
      <c r="B3972">
        <f>COUNTIF('Truncated Transaction Data'!A3972:A23456,A3972)</f>
        <v>1</v>
      </c>
      <c r="C3972" s="7">
        <f>SUMIF('Truncated Transaction Data'!A3972:A23456,A3972,'Truncated Transaction Data'!C3972:C23456)</f>
        <v>50</v>
      </c>
    </row>
    <row r="3973" spans="1:3" x14ac:dyDescent="0.35">
      <c r="A3973" s="6" t="str">
        <v>PR678</v>
      </c>
      <c r="B3973">
        <f>COUNTIF('Truncated Transaction Data'!A3973:A23457,A3973)</f>
        <v>2</v>
      </c>
      <c r="C3973" s="7">
        <f>SUMIF('Truncated Transaction Data'!A3973:A23457,A3973,'Truncated Transaction Data'!C3973:C23457)</f>
        <v>400</v>
      </c>
    </row>
    <row r="3974" spans="1:3" x14ac:dyDescent="0.35">
      <c r="A3974" s="6" t="str">
        <v>PL1325</v>
      </c>
      <c r="B3974">
        <f>COUNTIF('Truncated Transaction Data'!A3974:A23458,A3974)</f>
        <v>1</v>
      </c>
      <c r="C3974" s="7">
        <f>SUMIF('Truncated Transaction Data'!A3974:A23458,A3974,'Truncated Transaction Data'!C3974:C23458)</f>
        <v>25</v>
      </c>
    </row>
    <row r="3975" spans="1:3" x14ac:dyDescent="0.35">
      <c r="A3975" s="6" t="str">
        <v>PLC202B10</v>
      </c>
      <c r="B3975">
        <f>COUNTIF('Truncated Transaction Data'!A3975:A23459,A3975)</f>
        <v>1</v>
      </c>
      <c r="C3975" s="7">
        <f>SUMIF('Truncated Transaction Data'!A3975:A23459,A3975,'Truncated Transaction Data'!C3975:C23459)</f>
        <v>10</v>
      </c>
    </row>
    <row r="3976" spans="1:3" x14ac:dyDescent="0.35">
      <c r="A3976" s="6" t="str">
        <v>PLC21125</v>
      </c>
      <c r="B3976">
        <f>COUNTIF('Truncated Transaction Data'!A3976:A23460,A3976)</f>
        <v>1</v>
      </c>
      <c r="C3976" s="7">
        <f>SUMIF('Truncated Transaction Data'!A3976:A23460,A3976,'Truncated Transaction Data'!C3976:C23460)</f>
        <v>25</v>
      </c>
    </row>
    <row r="3977" spans="1:3" x14ac:dyDescent="0.35">
      <c r="A3977" s="6" t="str">
        <v>55112S</v>
      </c>
      <c r="B3977">
        <f>COUNTIF('Truncated Transaction Data'!A3977:A23461,A3977)</f>
        <v>1</v>
      </c>
      <c r="C3977" s="7">
        <f>SUMIF('Truncated Transaction Data'!A3977:A23461,A3977,'Truncated Transaction Data'!C3977:C23461)</f>
        <v>12</v>
      </c>
    </row>
    <row r="3978" spans="1:3" x14ac:dyDescent="0.35">
      <c r="A3978" s="6" t="str">
        <v>57679S</v>
      </c>
      <c r="B3978">
        <f>COUNTIF('Truncated Transaction Data'!A3978:A23462,A3978)</f>
        <v>1</v>
      </c>
      <c r="C3978" s="7">
        <f>SUMIF('Truncated Transaction Data'!A3978:A23462,A3978,'Truncated Transaction Data'!C3978:C23462)</f>
        <v>12</v>
      </c>
    </row>
    <row r="3979" spans="1:3" x14ac:dyDescent="0.35">
      <c r="A3979" s="6" t="str">
        <v>PR15700S</v>
      </c>
      <c r="B3979">
        <f>COUNTIF('Truncated Transaction Data'!A3979:A23463,A3979)</f>
        <v>1</v>
      </c>
      <c r="C3979" s="7">
        <f>SUMIF('Truncated Transaction Data'!A3979:A23463,A3979,'Truncated Transaction Data'!C3979:C23463)</f>
        <v>40</v>
      </c>
    </row>
    <row r="3980" spans="1:3" x14ac:dyDescent="0.35">
      <c r="A3980" s="6" t="str">
        <v>55019S</v>
      </c>
      <c r="B3980">
        <f>COUNTIF('Truncated Transaction Data'!A3980:A23464,A3980)</f>
        <v>1</v>
      </c>
      <c r="C3980" s="7">
        <f>SUMIF('Truncated Transaction Data'!A3980:A23464,A3980,'Truncated Transaction Data'!C3980:C23464)</f>
        <v>8</v>
      </c>
    </row>
    <row r="3981" spans="1:3" x14ac:dyDescent="0.35">
      <c r="A3981" s="6" t="str">
        <v>PR338S</v>
      </c>
      <c r="B3981">
        <f>COUNTIF('Truncated Transaction Data'!A3981:A23465,A3981)</f>
        <v>1</v>
      </c>
      <c r="C3981" s="7">
        <f>SUMIF('Truncated Transaction Data'!A3981:A23465,A3981,'Truncated Transaction Data'!C3981:C23465)</f>
        <v>8</v>
      </c>
    </row>
    <row r="3982" spans="1:3" x14ac:dyDescent="0.35">
      <c r="A3982" s="6" t="str">
        <v>PR1000</v>
      </c>
      <c r="B3982">
        <f>COUNTIF('Truncated Transaction Data'!A3982:A23466,A3982)</f>
        <v>1</v>
      </c>
      <c r="C3982" s="7">
        <f>SUMIF('Truncated Transaction Data'!A3982:A23466,A3982,'Truncated Transaction Data'!C3982:C23466)</f>
        <v>100</v>
      </c>
    </row>
    <row r="3983" spans="1:3" x14ac:dyDescent="0.35">
      <c r="A3983" s="6" t="str">
        <v>KB502</v>
      </c>
      <c r="B3983">
        <f>COUNTIF('Truncated Transaction Data'!A3983:A23467,A3983)</f>
        <v>1</v>
      </c>
      <c r="C3983" s="7">
        <f>SUMIF('Truncated Transaction Data'!A3983:A23467,A3983,'Truncated Transaction Data'!C3983:C23467)</f>
        <v>1</v>
      </c>
    </row>
    <row r="3984" spans="1:3" x14ac:dyDescent="0.35">
      <c r="A3984" s="6" t="str">
        <v>E965P</v>
      </c>
      <c r="B3984">
        <f>COUNTIF('Truncated Transaction Data'!A3984:A23468,A3984)</f>
        <v>11</v>
      </c>
      <c r="C3984" s="7">
        <f>SUMIF('Truncated Transaction Data'!A3984:A23468,A3984,'Truncated Transaction Data'!C3984:C23468)</f>
        <v>20</v>
      </c>
    </row>
    <row r="3985" spans="1:3" x14ac:dyDescent="0.35">
      <c r="A3985" s="6" t="str">
        <v>R875</v>
      </c>
      <c r="B3985">
        <f>COUNTIF('Truncated Transaction Data'!A3985:A23469,A3985)</f>
        <v>2</v>
      </c>
      <c r="C3985" s="7">
        <f>SUMIF('Truncated Transaction Data'!A3985:A23469,A3985,'Truncated Transaction Data'!C3985:C23469)</f>
        <v>17</v>
      </c>
    </row>
    <row r="3986" spans="1:3" x14ac:dyDescent="0.35">
      <c r="A3986" s="6" t="str">
        <v>RV1615S</v>
      </c>
      <c r="B3986">
        <f>COUNTIF('Truncated Transaction Data'!A3986:A23470,A3986)</f>
        <v>1</v>
      </c>
      <c r="C3986" s="7">
        <f>SUMIF('Truncated Transaction Data'!A3986:A23470,A3986,'Truncated Transaction Data'!C3986:C23470)</f>
        <v>16</v>
      </c>
    </row>
    <row r="3987" spans="1:3" x14ac:dyDescent="0.35">
      <c r="A3987" s="6">
        <v>1154046</v>
      </c>
      <c r="B3987">
        <f>COUNTIF('Truncated Transaction Data'!A3987:A23471,A3987)</f>
        <v>1</v>
      </c>
      <c r="C3987" s="7">
        <f>SUMIF('Truncated Transaction Data'!A3987:A23471,A3987,'Truncated Transaction Data'!C3987:C23471)</f>
        <v>1</v>
      </c>
    </row>
    <row r="3988" spans="1:3" x14ac:dyDescent="0.35">
      <c r="A3988" s="6" t="str">
        <v>22FS1</v>
      </c>
      <c r="B3988">
        <f>COUNTIF('Truncated Transaction Data'!A3988:A23472,A3988)</f>
        <v>1</v>
      </c>
      <c r="C3988" s="7">
        <f>SUMIF('Truncated Transaction Data'!A3988:A23472,A3988,'Truncated Transaction Data'!C3988:C23472)</f>
        <v>1</v>
      </c>
    </row>
    <row r="3989" spans="1:3" x14ac:dyDescent="0.35">
      <c r="A3989" s="6" t="str">
        <v>EM134</v>
      </c>
      <c r="B3989">
        <f>COUNTIF('Truncated Transaction Data'!A3989:A23473,A3989)</f>
        <v>1</v>
      </c>
      <c r="C3989" s="7">
        <f>SUMIF('Truncated Transaction Data'!A3989:A23473,A3989,'Truncated Transaction Data'!C3989:C23473)</f>
        <v>1</v>
      </c>
    </row>
    <row r="3990" spans="1:3" x14ac:dyDescent="0.35">
      <c r="A3990" s="6" t="str">
        <v>EM65</v>
      </c>
      <c r="B3990">
        <f>COUNTIF('Truncated Transaction Data'!A3990:A23474,A3990)</f>
        <v>1</v>
      </c>
      <c r="C3990" s="7">
        <f>SUMIF('Truncated Transaction Data'!A3990:A23474,A3990,'Truncated Transaction Data'!C3990:C23474)</f>
        <v>1</v>
      </c>
    </row>
    <row r="3991" spans="1:3" x14ac:dyDescent="0.35">
      <c r="A3991" s="6" t="str">
        <v>EM63HP</v>
      </c>
      <c r="B3991">
        <f>COUNTIF('Truncated Transaction Data'!A3991:A23475,A3991)</f>
        <v>1</v>
      </c>
      <c r="C3991" s="7">
        <f>SUMIF('Truncated Transaction Data'!A3991:A23475,A3991,'Truncated Transaction Data'!C3991:C23475)</f>
        <v>2</v>
      </c>
    </row>
    <row r="3992" spans="1:3" x14ac:dyDescent="0.35">
      <c r="A3992" s="6" t="str">
        <v>I1806B+15</v>
      </c>
      <c r="B3992">
        <f>COUNTIF('Truncated Transaction Data'!A3992:A23476,A3992)</f>
        <v>1</v>
      </c>
      <c r="C3992" s="7">
        <f>SUMIF('Truncated Transaction Data'!A3992:A23476,A3992,'Truncated Transaction Data'!C3992:C23476)</f>
        <v>6</v>
      </c>
    </row>
    <row r="3993" spans="1:3" x14ac:dyDescent="0.35">
      <c r="A3993" s="6" t="str">
        <v>E2509B</v>
      </c>
      <c r="B3993">
        <f>COUNTIF('Truncated Transaction Data'!A3993:A23477,A3993)</f>
        <v>2</v>
      </c>
      <c r="C3993" s="7">
        <f>SUMIF('Truncated Transaction Data'!A3993:A23477,A3993,'Truncated Transaction Data'!C3993:C23477)</f>
        <v>6</v>
      </c>
    </row>
    <row r="3994" spans="1:3" x14ac:dyDescent="0.35">
      <c r="A3994" s="6" t="str">
        <v>ETK23</v>
      </c>
      <c r="B3994">
        <f>COUNTIF('Truncated Transaction Data'!A3994:A23478,A3994)</f>
        <v>1</v>
      </c>
      <c r="C3994" s="7">
        <f>SUMIF('Truncated Transaction Data'!A3994:A23478,A3994,'Truncated Transaction Data'!C3994:C23478)</f>
        <v>1</v>
      </c>
    </row>
    <row r="3995" spans="1:3" x14ac:dyDescent="0.35">
      <c r="A3995" s="6" t="str">
        <v>PLC18B25</v>
      </c>
      <c r="B3995">
        <f>COUNTIF('Truncated Transaction Data'!A3995:A23479,A3995)</f>
        <v>1</v>
      </c>
      <c r="C3995" s="7">
        <f>SUMIF('Truncated Transaction Data'!A3995:A23479,A3995,'Truncated Transaction Data'!C3995:C23479)</f>
        <v>75</v>
      </c>
    </row>
    <row r="3996" spans="1:3" x14ac:dyDescent="0.35">
      <c r="A3996" s="6" t="str">
        <v>PLC24425</v>
      </c>
      <c r="B3996">
        <f>COUNTIF('Truncated Transaction Data'!A3996:A23480,A3996)</f>
        <v>1</v>
      </c>
      <c r="C3996" s="7">
        <f>SUMIF('Truncated Transaction Data'!A3996:A23480,A3996,'Truncated Transaction Data'!C3996:C23480)</f>
        <v>25</v>
      </c>
    </row>
    <row r="3997" spans="1:3" x14ac:dyDescent="0.35">
      <c r="A3997" s="6" t="str">
        <v>30671S</v>
      </c>
      <c r="B3997">
        <f>COUNTIF('Truncated Transaction Data'!A3997:A23481,A3997)</f>
        <v>1</v>
      </c>
      <c r="C3997" s="7">
        <f>SUMIF('Truncated Transaction Data'!A3997:A23481,A3997,'Truncated Transaction Data'!C3997:C23481)</f>
        <v>4</v>
      </c>
    </row>
    <row r="3998" spans="1:3" x14ac:dyDescent="0.35">
      <c r="A3998" s="6" t="str">
        <v>RK407</v>
      </c>
      <c r="B3998">
        <f>COUNTIF('Truncated Transaction Data'!A3998:A23482,A3998)</f>
        <v>1</v>
      </c>
      <c r="C3998" s="7">
        <f>SUMIF('Truncated Transaction Data'!A3998:A23482,A3998,'Truncated Transaction Data'!C3998:C23482)</f>
        <v>8</v>
      </c>
    </row>
    <row r="3999" spans="1:3" x14ac:dyDescent="0.35">
      <c r="A3999" s="6" t="str">
        <v>EOS9096100</v>
      </c>
      <c r="B3999">
        <f>COUNTIF('Truncated Transaction Data'!A3999:A23483,A3999)</f>
        <v>1</v>
      </c>
      <c r="C3999" s="7">
        <f>SUMIF('Truncated Transaction Data'!A3999:A23483,A3999,'Truncated Transaction Data'!C3999:C23483)</f>
        <v>100</v>
      </c>
    </row>
    <row r="4000" spans="1:3" x14ac:dyDescent="0.35">
      <c r="A4000" s="6" t="str">
        <v>VSA203</v>
      </c>
      <c r="B4000">
        <f>COUNTIF('Truncated Transaction Data'!A4000:A23484,A4000)</f>
        <v>2</v>
      </c>
      <c r="C4000" s="7">
        <f>SUMIF('Truncated Transaction Data'!A4000:A23484,A4000,'Truncated Transaction Data'!C4000:C23484)</f>
        <v>300</v>
      </c>
    </row>
    <row r="4001" spans="1:3" x14ac:dyDescent="0.35">
      <c r="A4001" s="6" t="str">
        <v>E5019M</v>
      </c>
      <c r="B4001">
        <f>COUNTIF('Truncated Transaction Data'!A4001:A23485,A4001)</f>
        <v>1</v>
      </c>
      <c r="C4001" s="7">
        <f>SUMIF('Truncated Transaction Data'!A4001:A23485,A4001,'Truncated Transaction Data'!C4001:C23485)</f>
        <v>50</v>
      </c>
    </row>
    <row r="4002" spans="1:3" x14ac:dyDescent="0.35">
      <c r="A4002" s="6" t="str">
        <v>I5018M</v>
      </c>
      <c r="B4002">
        <f>COUNTIF('Truncated Transaction Data'!A4002:A23486,A4002)</f>
        <v>1</v>
      </c>
      <c r="C4002" s="7">
        <f>SUMIF('Truncated Transaction Data'!A4002:A23486,A4002,'Truncated Transaction Data'!C4002:C23486)</f>
        <v>50</v>
      </c>
    </row>
    <row r="4003" spans="1:3" x14ac:dyDescent="0.35">
      <c r="A4003" s="6" t="str">
        <v>I1652B+15</v>
      </c>
      <c r="B4003">
        <f>COUNTIF('Truncated Transaction Data'!A4003:A23487,A4003)</f>
        <v>1</v>
      </c>
      <c r="C4003" s="7">
        <f>SUMIF('Truncated Transaction Data'!A4003:A23487,A4003,'Truncated Transaction Data'!C4003:C23487)</f>
        <v>26</v>
      </c>
    </row>
    <row r="4004" spans="1:3" x14ac:dyDescent="0.35">
      <c r="A4004" s="6" t="str">
        <v>ES362S</v>
      </c>
      <c r="B4004">
        <f>COUNTIF('Truncated Transaction Data'!A4004:A23488,A4004)</f>
        <v>1</v>
      </c>
      <c r="C4004" s="7">
        <f>SUMIF('Truncated Transaction Data'!A4004:A23488,A4004,'Truncated Transaction Data'!C4004:C23488)</f>
        <v>1</v>
      </c>
    </row>
    <row r="4005" spans="1:3" x14ac:dyDescent="0.35">
      <c r="A4005" s="6" t="str">
        <v>ES2080S</v>
      </c>
      <c r="B4005">
        <f>COUNTIF('Truncated Transaction Data'!A4005:A23489,A4005)</f>
        <v>1</v>
      </c>
      <c r="C4005" s="7">
        <f>SUMIF('Truncated Transaction Data'!A4005:A23489,A4005,'Truncated Transaction Data'!C4005:C23489)</f>
        <v>2</v>
      </c>
    </row>
    <row r="4006" spans="1:3" x14ac:dyDescent="0.35">
      <c r="A4006" s="6" t="str">
        <v>1K8433</v>
      </c>
      <c r="B4006">
        <f>COUNTIF('Truncated Transaction Data'!A4006:A23490,A4006)</f>
        <v>1</v>
      </c>
      <c r="C4006" s="7">
        <f>SUMIF('Truncated Transaction Data'!A4006:A23490,A4006,'Truncated Transaction Data'!C4006:C23490)</f>
        <v>2</v>
      </c>
    </row>
    <row r="4007" spans="1:3" x14ac:dyDescent="0.35">
      <c r="A4007" s="6" t="str">
        <v>5K7353</v>
      </c>
      <c r="B4007">
        <f>COUNTIF('Truncated Transaction Data'!A4007:A23491,A4007)</f>
        <v>1</v>
      </c>
      <c r="C4007" s="7">
        <f>SUMIF('Truncated Transaction Data'!A4007:A23491,A4007,'Truncated Transaction Data'!C4007:C23491)</f>
        <v>3</v>
      </c>
    </row>
    <row r="4008" spans="1:3" x14ac:dyDescent="0.35">
      <c r="A4008" s="6" t="str">
        <v>5K8300</v>
      </c>
      <c r="B4008">
        <f>COUNTIF('Truncated Transaction Data'!A4008:A23492,A4008)</f>
        <v>1</v>
      </c>
      <c r="C4008" s="7">
        <f>SUMIF('Truncated Transaction Data'!A4008:A23492,A4008,'Truncated Transaction Data'!C4008:C23492)</f>
        <v>10</v>
      </c>
    </row>
    <row r="4009" spans="1:3" x14ac:dyDescent="0.35">
      <c r="A4009" s="6" t="str">
        <v>ES2837RL</v>
      </c>
      <c r="B4009">
        <f>COUNTIF('Truncated Transaction Data'!A4009:A23493,A4009)</f>
        <v>1</v>
      </c>
      <c r="C4009" s="7">
        <f>SUMIF('Truncated Transaction Data'!A4009:A23493,A4009,'Truncated Transaction Data'!C4009:C23493)</f>
        <v>2</v>
      </c>
    </row>
    <row r="4010" spans="1:3" x14ac:dyDescent="0.35">
      <c r="A4010" s="6" t="str">
        <v>ES2012S</v>
      </c>
      <c r="B4010">
        <f>COUNTIF('Truncated Transaction Data'!A4010:A23494,A4010)</f>
        <v>1</v>
      </c>
      <c r="C4010" s="7">
        <f>SUMIF('Truncated Transaction Data'!A4010:A23494,A4010,'Truncated Transaction Data'!C4010:C23494)</f>
        <v>3</v>
      </c>
    </row>
    <row r="4011" spans="1:3" x14ac:dyDescent="0.35">
      <c r="A4011" s="6" t="str">
        <v>ES3691</v>
      </c>
      <c r="B4011">
        <f>COUNTIF('Truncated Transaction Data'!A4011:A23495,A4011)</f>
        <v>1</v>
      </c>
      <c r="C4011" s="7">
        <f>SUMIF('Truncated Transaction Data'!A4011:A23495,A4011,'Truncated Transaction Data'!C4011:C23495)</f>
        <v>2</v>
      </c>
    </row>
    <row r="4012" spans="1:3" x14ac:dyDescent="0.35">
      <c r="A4012" s="6" t="str">
        <v>I5408</v>
      </c>
      <c r="B4012">
        <f>COUNTIF('Truncated Transaction Data'!A4012:A23496,A4012)</f>
        <v>1</v>
      </c>
      <c r="C4012" s="7">
        <f>SUMIF('Truncated Transaction Data'!A4012:A23496,A4012,'Truncated Transaction Data'!C4012:C23496)</f>
        <v>8</v>
      </c>
    </row>
    <row r="4013" spans="1:3" x14ac:dyDescent="0.35">
      <c r="A4013" s="6" t="str">
        <v>EX2913</v>
      </c>
      <c r="B4013">
        <f>COUNTIF('Truncated Transaction Data'!A4013:A23497,A4013)</f>
        <v>1</v>
      </c>
      <c r="C4013" s="7">
        <f>SUMIF('Truncated Transaction Data'!A4013:A23497,A4013,'Truncated Transaction Data'!C4013:C23497)</f>
        <v>64</v>
      </c>
    </row>
    <row r="4014" spans="1:3" x14ac:dyDescent="0.35">
      <c r="A4014" s="6" t="str">
        <v>I1814</v>
      </c>
      <c r="B4014">
        <f>COUNTIF('Truncated Transaction Data'!A4014:A23498,A4014)</f>
        <v>2</v>
      </c>
      <c r="C4014" s="7">
        <f>SUMIF('Truncated Transaction Data'!A4014:A23498,A4014,'Truncated Transaction Data'!C4014:C23498)</f>
        <v>16</v>
      </c>
    </row>
    <row r="4015" spans="1:3" x14ac:dyDescent="0.35">
      <c r="A4015" s="6" t="str">
        <v>I1078</v>
      </c>
      <c r="B4015">
        <f>COUNTIF('Truncated Transaction Data'!A4015:A23499,A4015)</f>
        <v>1</v>
      </c>
      <c r="C4015" s="7">
        <f>SUMIF('Truncated Transaction Data'!A4015:A23499,A4015,'Truncated Transaction Data'!C4015:C23499)</f>
        <v>40</v>
      </c>
    </row>
    <row r="4016" spans="1:3" x14ac:dyDescent="0.35">
      <c r="A4016" s="6" t="str">
        <v>I2331</v>
      </c>
      <c r="B4016">
        <f>COUNTIF('Truncated Transaction Data'!A4016:A23500,A4016)</f>
        <v>1</v>
      </c>
      <c r="C4016" s="7">
        <f>SUMIF('Truncated Transaction Data'!A4016:A23500,A4016,'Truncated Transaction Data'!C4016:C23500)</f>
        <v>60</v>
      </c>
    </row>
    <row r="4017" spans="1:3" x14ac:dyDescent="0.35">
      <c r="A4017" s="6" t="str">
        <v>E5375</v>
      </c>
      <c r="B4017">
        <f>COUNTIF('Truncated Transaction Data'!A4017:A23501,A4017)</f>
        <v>2</v>
      </c>
      <c r="C4017" s="7">
        <f>SUMIF('Truncated Transaction Data'!A4017:A23501,A4017,'Truncated Transaction Data'!C4017:C23501)</f>
        <v>20</v>
      </c>
    </row>
    <row r="4018" spans="1:3" x14ac:dyDescent="0.35">
      <c r="A4018" s="6" t="str">
        <v>TC506WT</v>
      </c>
      <c r="B4018">
        <f>COUNTIF('Truncated Transaction Data'!A4018:A23502,A4018)</f>
        <v>1</v>
      </c>
      <c r="C4018" s="7">
        <f>SUMIF('Truncated Transaction Data'!A4018:A23502,A4018,'Truncated Transaction Data'!C4018:C23502)</f>
        <v>2</v>
      </c>
    </row>
    <row r="4019" spans="1:3" x14ac:dyDescent="0.35">
      <c r="A4019" s="6" t="str">
        <v>E1841+15WT</v>
      </c>
      <c r="B4019">
        <f>COUNTIF('Truncated Transaction Data'!A4019:A23503,A4019)</f>
        <v>1</v>
      </c>
      <c r="C4019" s="7">
        <f>SUMIF('Truncated Transaction Data'!A4019:A23503,A4019,'Truncated Transaction Data'!C4019:C23503)</f>
        <v>24</v>
      </c>
    </row>
    <row r="4020" spans="1:3" x14ac:dyDescent="0.35">
      <c r="A4020" s="6" t="str">
        <v>EK322</v>
      </c>
      <c r="B4020">
        <f>COUNTIF('Truncated Transaction Data'!A4020:A23504,A4020)</f>
        <v>1</v>
      </c>
      <c r="C4020" s="7">
        <f>SUMIF('Truncated Transaction Data'!A4020:A23504,A4020,'Truncated Transaction Data'!C4020:C23504)</f>
        <v>1</v>
      </c>
    </row>
    <row r="4021" spans="1:3" x14ac:dyDescent="0.35">
      <c r="A4021" s="6" t="str">
        <v>EM127</v>
      </c>
      <c r="B4021">
        <f>COUNTIF('Truncated Transaction Data'!A4021:A23505,A4021)</f>
        <v>3</v>
      </c>
      <c r="C4021" s="7">
        <f>SUMIF('Truncated Transaction Data'!A4021:A23505,A4021,'Truncated Transaction Data'!C4021:C23505)</f>
        <v>4</v>
      </c>
    </row>
    <row r="4022" spans="1:3" x14ac:dyDescent="0.35">
      <c r="A4022" s="6" t="str">
        <v>HB1676</v>
      </c>
      <c r="B4022">
        <f>COUNTIF('Truncated Transaction Data'!A4022:A23506,A4022)</f>
        <v>1</v>
      </c>
      <c r="C4022" s="7">
        <f>SUMIF('Truncated Transaction Data'!A4022:A23506,A4022,'Truncated Transaction Data'!C4022:C23506)</f>
        <v>4</v>
      </c>
    </row>
    <row r="4023" spans="1:3" x14ac:dyDescent="0.35">
      <c r="A4023" s="6" t="str">
        <v>PL21100</v>
      </c>
      <c r="B4023">
        <f>COUNTIF('Truncated Transaction Data'!A4023:A23507,A4023)</f>
        <v>1</v>
      </c>
      <c r="C4023" s="7">
        <f>SUMIF('Truncated Transaction Data'!A4023:A23507,A4023,'Truncated Transaction Data'!C4023:C23507)</f>
        <v>100</v>
      </c>
    </row>
    <row r="4024" spans="1:3" x14ac:dyDescent="0.35">
      <c r="A4024" s="6" t="str">
        <v>PL12100</v>
      </c>
      <c r="B4024">
        <f>COUNTIF('Truncated Transaction Data'!A4024:A23508,A4024)</f>
        <v>1</v>
      </c>
      <c r="C4024" s="7">
        <f>SUMIF('Truncated Transaction Data'!A4024:A23508,A4024,'Truncated Transaction Data'!C4024:C23508)</f>
        <v>100</v>
      </c>
    </row>
    <row r="4025" spans="1:3" x14ac:dyDescent="0.35">
      <c r="A4025" s="6" t="str">
        <v>PL13100</v>
      </c>
      <c r="B4025">
        <f>COUNTIF('Truncated Transaction Data'!A4025:A23509,A4025)</f>
        <v>1</v>
      </c>
      <c r="C4025" s="7">
        <f>SUMIF('Truncated Transaction Data'!A4025:A23509,A4025,'Truncated Transaction Data'!C4025:C23509)</f>
        <v>100</v>
      </c>
    </row>
    <row r="4026" spans="1:3" x14ac:dyDescent="0.35">
      <c r="A4026" s="6" t="str">
        <v>PL14100</v>
      </c>
      <c r="B4026">
        <f>COUNTIF('Truncated Transaction Data'!A4026:A23510,A4026)</f>
        <v>1</v>
      </c>
      <c r="C4026" s="7">
        <f>SUMIF('Truncated Transaction Data'!A4026:A23510,A4026,'Truncated Transaction Data'!C4026:C23510)</f>
        <v>400</v>
      </c>
    </row>
    <row r="4027" spans="1:3" x14ac:dyDescent="0.35">
      <c r="A4027" s="6" t="str">
        <v>RK1508SP</v>
      </c>
      <c r="B4027">
        <f>COUNTIF('Truncated Transaction Data'!A4027:A23511,A4027)</f>
        <v>1</v>
      </c>
      <c r="C4027" s="7">
        <f>SUMIF('Truncated Transaction Data'!A4027:A23511,A4027,'Truncated Transaction Data'!C4027:C23511)</f>
        <v>16</v>
      </c>
    </row>
    <row r="4028" spans="1:3" x14ac:dyDescent="0.35">
      <c r="A4028" s="6" t="str">
        <v>ICE201218</v>
      </c>
      <c r="B4028">
        <f>COUNTIF('Truncated Transaction Data'!A4028:A23512,A4028)</f>
        <v>3</v>
      </c>
      <c r="C4028" s="7">
        <f>SUMIF('Truncated Transaction Data'!A4028:A23512,A4028,'Truncated Transaction Data'!C4028:C23512)</f>
        <v>3</v>
      </c>
    </row>
    <row r="4029" spans="1:3" x14ac:dyDescent="0.35">
      <c r="A4029" s="6" t="str">
        <v>TC3055</v>
      </c>
      <c r="B4029">
        <f>COUNTIF('Truncated Transaction Data'!A4029:A23513,A4029)</f>
        <v>2</v>
      </c>
      <c r="C4029" s="7">
        <f>SUMIF('Truncated Transaction Data'!A4029:A23513,A4029,'Truncated Transaction Data'!C4029:C23513)</f>
        <v>2</v>
      </c>
    </row>
    <row r="4030" spans="1:3" x14ac:dyDescent="0.35">
      <c r="A4030" s="6" t="str">
        <v>TC3079</v>
      </c>
      <c r="B4030">
        <f>COUNTIF('Truncated Transaction Data'!A4030:A23514,A4030)</f>
        <v>1</v>
      </c>
      <c r="C4030" s="7">
        <f>SUMIF('Truncated Transaction Data'!A4030:A23514,A4030,'Truncated Transaction Data'!C4030:C23514)</f>
        <v>1</v>
      </c>
    </row>
    <row r="4031" spans="1:3" x14ac:dyDescent="0.35">
      <c r="A4031" s="6" t="str">
        <v>E1178P</v>
      </c>
      <c r="B4031">
        <f>COUNTIF('Truncated Transaction Data'!A4031:A23515,A4031)</f>
        <v>1</v>
      </c>
      <c r="C4031" s="7">
        <f>SUMIF('Truncated Transaction Data'!A4031:A23515,A4031,'Truncated Transaction Data'!C4031:C23515)</f>
        <v>1</v>
      </c>
    </row>
    <row r="4032" spans="1:3" x14ac:dyDescent="0.35">
      <c r="A4032" s="6" t="str">
        <v>RS665</v>
      </c>
      <c r="B4032">
        <f>COUNTIF('Truncated Transaction Data'!A4032:A23516,A4032)</f>
        <v>1</v>
      </c>
      <c r="C4032" s="7">
        <f>SUMIF('Truncated Transaction Data'!A4032:A23516,A4032,'Truncated Transaction Data'!C4032:C23516)</f>
        <v>1</v>
      </c>
    </row>
    <row r="4033" spans="1:3" x14ac:dyDescent="0.35">
      <c r="A4033" s="6" t="str">
        <v>HPV2</v>
      </c>
      <c r="B4033">
        <f>COUNTIF('Truncated Transaction Data'!A4033:A23517,A4033)</f>
        <v>1</v>
      </c>
      <c r="C4033" s="7">
        <f>SUMIF('Truncated Transaction Data'!A4033:A23517,A4033,'Truncated Transaction Data'!C4033:C23517)</f>
        <v>8</v>
      </c>
    </row>
    <row r="4034" spans="1:3" x14ac:dyDescent="0.35">
      <c r="A4034" s="6" t="str">
        <v>35055S</v>
      </c>
      <c r="B4034">
        <f>COUNTIF('Truncated Transaction Data'!A4034:A23518,A4034)</f>
        <v>2</v>
      </c>
      <c r="C4034" s="7">
        <f>SUMIF('Truncated Transaction Data'!A4034:A23518,A4034,'Truncated Transaction Data'!C4034:C23518)</f>
        <v>8</v>
      </c>
    </row>
    <row r="4035" spans="1:3" x14ac:dyDescent="0.35">
      <c r="A4035" s="6" t="str">
        <v>E842S</v>
      </c>
      <c r="B4035">
        <f>COUNTIF('Truncated Transaction Data'!A4035:A23519,A4035)</f>
        <v>3</v>
      </c>
      <c r="C4035" s="7">
        <f>SUMIF('Truncated Transaction Data'!A4035:A23519,A4035,'Truncated Transaction Data'!C4035:C23519)</f>
        <v>7</v>
      </c>
    </row>
    <row r="4036" spans="1:3" x14ac:dyDescent="0.35">
      <c r="A4036" s="6" t="str">
        <v>PR669</v>
      </c>
      <c r="B4036">
        <f>COUNTIF('Truncated Transaction Data'!A4036:A23520,A4036)</f>
        <v>1</v>
      </c>
      <c r="C4036" s="7">
        <f>SUMIF('Truncated Transaction Data'!A4036:A23520,A4036,'Truncated Transaction Data'!C4036:C23520)</f>
        <v>100</v>
      </c>
    </row>
    <row r="4037" spans="1:3" x14ac:dyDescent="0.35">
      <c r="A4037" s="6" t="str">
        <v>RV414S</v>
      </c>
      <c r="B4037">
        <f>COUNTIF('Truncated Transaction Data'!A4037:A23521,A4037)</f>
        <v>1</v>
      </c>
      <c r="C4037" s="7">
        <f>SUMIF('Truncated Transaction Data'!A4037:A23521,A4037,'Truncated Transaction Data'!C4037:C23521)</f>
        <v>8</v>
      </c>
    </row>
    <row r="4038" spans="1:3" x14ac:dyDescent="0.35">
      <c r="A4038" s="6" t="str">
        <v>PLC19225</v>
      </c>
      <c r="B4038">
        <f>COUNTIF('Truncated Transaction Data'!A4038:A23522,A4038)</f>
        <v>1</v>
      </c>
      <c r="C4038" s="7">
        <f>SUMIF('Truncated Transaction Data'!A4038:A23522,A4038,'Truncated Transaction Data'!C4038:C23522)</f>
        <v>25</v>
      </c>
    </row>
    <row r="4039" spans="1:3" x14ac:dyDescent="0.35">
      <c r="A4039" s="6" t="str">
        <v>I1476B+3</v>
      </c>
      <c r="B4039">
        <f>COUNTIF('Truncated Transaction Data'!A4039:A23523,A4039)</f>
        <v>1</v>
      </c>
      <c r="C4039" s="7">
        <f>SUMIF('Truncated Transaction Data'!A4039:A23523,A4039,'Truncated Transaction Data'!C4039:C23523)</f>
        <v>8</v>
      </c>
    </row>
    <row r="4040" spans="1:3" x14ac:dyDescent="0.35">
      <c r="A4040" s="6" t="str">
        <v>TC387F10</v>
      </c>
      <c r="B4040">
        <f>COUNTIF('Truncated Transaction Data'!A4040:A23524,A4040)</f>
        <v>1</v>
      </c>
      <c r="C4040" s="7">
        <f>SUMIF('Truncated Transaction Data'!A4040:A23524,A4040,'Truncated Transaction Data'!C4040:C23524)</f>
        <v>20</v>
      </c>
    </row>
    <row r="4041" spans="1:3" x14ac:dyDescent="0.35">
      <c r="A4041" s="6" t="str">
        <v>RV3668</v>
      </c>
      <c r="B4041">
        <f>COUNTIF('Truncated Transaction Data'!A4041:A23525,A4041)</f>
        <v>1</v>
      </c>
      <c r="C4041" s="7">
        <f>SUMIF('Truncated Transaction Data'!A4041:A23525,A4041,'Truncated Transaction Data'!C4041:C23525)</f>
        <v>150</v>
      </c>
    </row>
    <row r="4042" spans="1:3" x14ac:dyDescent="0.35">
      <c r="A4042" s="6" t="str">
        <v>EHC1005175</v>
      </c>
      <c r="B4042">
        <f>COUNTIF('Truncated Transaction Data'!A4042:A23526,A4042)</f>
        <v>1</v>
      </c>
      <c r="C4042" s="7">
        <f>SUMIF('Truncated Transaction Data'!A4042:A23526,A4042,'Truncated Transaction Data'!C4042:C23526)</f>
        <v>525</v>
      </c>
    </row>
    <row r="4043" spans="1:3" x14ac:dyDescent="0.35">
      <c r="A4043" s="6" t="str">
        <v>EHC1008100</v>
      </c>
      <c r="B4043">
        <f>COUNTIF('Truncated Transaction Data'!A4043:A23527,A4043)</f>
        <v>1</v>
      </c>
      <c r="C4043" s="7">
        <f>SUMIF('Truncated Transaction Data'!A4043:A23527,A4043,'Truncated Transaction Data'!C4043:C23527)</f>
        <v>100</v>
      </c>
    </row>
    <row r="4044" spans="1:3" x14ac:dyDescent="0.35">
      <c r="A4044" s="6" t="str">
        <v>I2692M</v>
      </c>
      <c r="B4044">
        <f>COUNTIF('Truncated Transaction Data'!A4044:A23528,A4044)</f>
        <v>4</v>
      </c>
      <c r="C4044" s="7">
        <f>SUMIF('Truncated Transaction Data'!A4044:A23528,A4044,'Truncated Transaction Data'!C4044:C23528)</f>
        <v>250</v>
      </c>
    </row>
    <row r="4045" spans="1:3" x14ac:dyDescent="0.35">
      <c r="A4045" s="6" t="str">
        <v>PR15890S</v>
      </c>
      <c r="B4045">
        <f>COUNTIF('Truncated Transaction Data'!A4045:A23529,A4045)</f>
        <v>2</v>
      </c>
      <c r="C4045" s="7">
        <f>SUMIF('Truncated Transaction Data'!A4045:A23529,A4045,'Truncated Transaction Data'!C4045:C23529)</f>
        <v>32</v>
      </c>
    </row>
    <row r="4046" spans="1:3" x14ac:dyDescent="0.35">
      <c r="A4046" s="6" t="str">
        <v>000000005386</v>
      </c>
      <c r="B4046">
        <f>COUNTIF('Truncated Transaction Data'!A4046:A23530,A4046)</f>
        <v>1</v>
      </c>
      <c r="C4046" s="7">
        <f>SUMIF('Truncated Transaction Data'!A4046:A23530,A4046,'Truncated Transaction Data'!C4046:C23530)</f>
        <v>1</v>
      </c>
    </row>
    <row r="4047" spans="1:3" x14ac:dyDescent="0.35">
      <c r="A4047" s="6" t="str">
        <v>SS3100STA</v>
      </c>
      <c r="B4047">
        <f>COUNTIF('Truncated Transaction Data'!A4047:A23531,A4047)</f>
        <v>1</v>
      </c>
      <c r="C4047" s="7">
        <f>SUMIF('Truncated Transaction Data'!A4047:A23531,A4047,'Truncated Transaction Data'!C4047:C23531)</f>
        <v>1</v>
      </c>
    </row>
    <row r="4048" spans="1:3" x14ac:dyDescent="0.35">
      <c r="A4048" s="6" t="str">
        <v>EP167BR</v>
      </c>
      <c r="B4048">
        <f>COUNTIF('Truncated Transaction Data'!A4048:A23532,A4048)</f>
        <v>1</v>
      </c>
      <c r="C4048" s="7">
        <f>SUMIF('Truncated Transaction Data'!A4048:A23532,A4048,'Truncated Transaction Data'!C4048:C23532)</f>
        <v>1</v>
      </c>
    </row>
    <row r="4049" spans="1:3" x14ac:dyDescent="0.35">
      <c r="A4049" s="6" t="str">
        <v>RV3660S</v>
      </c>
      <c r="B4049">
        <f>COUNTIF('Truncated Transaction Data'!A4049:A23533,A4049)</f>
        <v>1</v>
      </c>
      <c r="C4049" s="7">
        <f>SUMIF('Truncated Transaction Data'!A4049:A23533,A4049,'Truncated Transaction Data'!C4049:C23533)</f>
        <v>4</v>
      </c>
    </row>
    <row r="4050" spans="1:3" x14ac:dyDescent="0.35">
      <c r="A4050" s="6" t="str">
        <v>58696S</v>
      </c>
      <c r="B4050">
        <f>COUNTIF('Truncated Transaction Data'!A4050:A23534,A4050)</f>
        <v>1</v>
      </c>
      <c r="C4050" s="7">
        <f>SUMIF('Truncated Transaction Data'!A4050:A23534,A4050,'Truncated Transaction Data'!C4050:C23534)</f>
        <v>8</v>
      </c>
    </row>
    <row r="4051" spans="1:3" x14ac:dyDescent="0.35">
      <c r="A4051" s="6" t="str">
        <v>57128GS</v>
      </c>
      <c r="B4051">
        <f>COUNTIF('Truncated Transaction Data'!A4051:A23535,A4051)</f>
        <v>1</v>
      </c>
      <c r="C4051" s="7">
        <f>SUMIF('Truncated Transaction Data'!A4051:A23535,A4051,'Truncated Transaction Data'!C4051:C23535)</f>
        <v>8</v>
      </c>
    </row>
    <row r="4052" spans="1:3" x14ac:dyDescent="0.35">
      <c r="A4052" s="6" t="str">
        <v>PR554S</v>
      </c>
      <c r="B4052">
        <f>COUNTIF('Truncated Transaction Data'!A4052:A23536,A4052)</f>
        <v>1</v>
      </c>
      <c r="C4052" s="7">
        <f>SUMIF('Truncated Transaction Data'!A4052:A23536,A4052,'Truncated Transaction Data'!C4052:C23536)</f>
        <v>16</v>
      </c>
    </row>
    <row r="4053" spans="1:3" x14ac:dyDescent="0.35">
      <c r="A4053" s="6" t="str">
        <v>TC75410</v>
      </c>
      <c r="B4053">
        <f>COUNTIF('Truncated Transaction Data'!A4053:A23537,A4053)</f>
        <v>1</v>
      </c>
      <c r="C4053" s="7">
        <f>SUMIF('Truncated Transaction Data'!A4053:A23537,A4053,'Truncated Transaction Data'!C4053:C23537)</f>
        <v>200</v>
      </c>
    </row>
    <row r="4054" spans="1:3" x14ac:dyDescent="0.35">
      <c r="A4054" s="6" t="str">
        <v>31234S</v>
      </c>
      <c r="B4054">
        <f>COUNTIF('Truncated Transaction Data'!A4054:A23538,A4054)</f>
        <v>2</v>
      </c>
      <c r="C4054" s="7">
        <f>SUMIF('Truncated Transaction Data'!A4054:A23538,A4054,'Truncated Transaction Data'!C4054:C23538)</f>
        <v>8</v>
      </c>
    </row>
    <row r="4055" spans="1:3" x14ac:dyDescent="0.35">
      <c r="A4055" s="6">
        <v>9545510</v>
      </c>
      <c r="B4055">
        <f>COUNTIF('Truncated Transaction Data'!A4055:A23539,A4055)</f>
        <v>1</v>
      </c>
      <c r="C4055" s="7">
        <f>SUMIF('Truncated Transaction Data'!A4055:A23539,A4055,'Truncated Transaction Data'!C4055:C23539)</f>
        <v>10</v>
      </c>
    </row>
    <row r="4056" spans="1:3" x14ac:dyDescent="0.35">
      <c r="A4056" s="6" t="str">
        <v>E964P</v>
      </c>
      <c r="B4056">
        <f>COUNTIF('Truncated Transaction Data'!A4056:A23540,A4056)</f>
        <v>1</v>
      </c>
      <c r="C4056" s="7">
        <f>SUMIF('Truncated Transaction Data'!A4056:A23540,A4056,'Truncated Transaction Data'!C4056:C23540)</f>
        <v>2</v>
      </c>
    </row>
    <row r="4057" spans="1:3" x14ac:dyDescent="0.35">
      <c r="A4057" s="6" t="str">
        <v>EP814R</v>
      </c>
      <c r="B4057">
        <f>COUNTIF('Truncated Transaction Data'!A4057:A23541,A4057)</f>
        <v>1</v>
      </c>
      <c r="C4057" s="7">
        <f>SUMIF('Truncated Transaction Data'!A4057:A23541,A4057,'Truncated Transaction Data'!C4057:C23541)</f>
        <v>1</v>
      </c>
    </row>
    <row r="4058" spans="1:3" x14ac:dyDescent="0.35">
      <c r="A4058" s="6" t="str">
        <v>EDA396</v>
      </c>
      <c r="B4058">
        <f>COUNTIF('Truncated Transaction Data'!A4058:A23542,A4058)</f>
        <v>1</v>
      </c>
      <c r="C4058" s="7">
        <f>SUMIF('Truncated Transaction Data'!A4058:A23542,A4058,'Truncated Transaction Data'!C4058:C23542)</f>
        <v>2</v>
      </c>
    </row>
    <row r="4059" spans="1:3" x14ac:dyDescent="0.35">
      <c r="A4059" s="6" t="str">
        <v>E782S</v>
      </c>
      <c r="B4059">
        <f>COUNTIF('Truncated Transaction Data'!A4059:A23543,A4059)</f>
        <v>1</v>
      </c>
      <c r="C4059" s="7">
        <f>SUMIF('Truncated Transaction Data'!A4059:A23543,A4059,'Truncated Transaction Data'!C4059:C23543)</f>
        <v>1</v>
      </c>
    </row>
    <row r="4060" spans="1:3" x14ac:dyDescent="0.35">
      <c r="A4060" s="6" t="str">
        <v>GP108K</v>
      </c>
      <c r="B4060">
        <f>COUNTIF('Truncated Transaction Data'!A4060:A23544,A4060)</f>
        <v>1</v>
      </c>
      <c r="C4060" s="7">
        <f>SUMIF('Truncated Transaction Data'!A4060:A23544,A4060,'Truncated Transaction Data'!C4060:C23544)</f>
        <v>1</v>
      </c>
    </row>
    <row r="4061" spans="1:3" x14ac:dyDescent="0.35">
      <c r="A4061" s="6" t="str">
        <v>SS3104</v>
      </c>
      <c r="B4061">
        <f>COUNTIF('Truncated Transaction Data'!A4061:A23545,A4061)</f>
        <v>2</v>
      </c>
      <c r="C4061" s="7">
        <f>SUMIF('Truncated Transaction Data'!A4061:A23545,A4061,'Truncated Transaction Data'!C4061:C23545)</f>
        <v>3</v>
      </c>
    </row>
    <row r="4062" spans="1:3" x14ac:dyDescent="0.35">
      <c r="A4062" s="6" t="str">
        <v>EP102B</v>
      </c>
      <c r="B4062">
        <f>COUNTIF('Truncated Transaction Data'!A4062:A23546,A4062)</f>
        <v>3</v>
      </c>
      <c r="C4062" s="7">
        <f>SUMIF('Truncated Transaction Data'!A4062:A23546,A4062,'Truncated Transaction Data'!C4062:C23546)</f>
        <v>3</v>
      </c>
    </row>
    <row r="4063" spans="1:3" x14ac:dyDescent="0.35">
      <c r="A4063" s="6" t="str">
        <v>EOS45016</v>
      </c>
      <c r="B4063">
        <f>COUNTIF('Truncated Transaction Data'!A4063:A23547,A4063)</f>
        <v>1</v>
      </c>
      <c r="C4063" s="7">
        <f>SUMIF('Truncated Transaction Data'!A4063:A23547,A4063,'Truncated Transaction Data'!C4063:C23547)</f>
        <v>16</v>
      </c>
    </row>
    <row r="4064" spans="1:3" x14ac:dyDescent="0.35">
      <c r="A4064" s="6" t="str">
        <v>RM175516</v>
      </c>
      <c r="B4064">
        <f>COUNTIF('Truncated Transaction Data'!A4064:A23548,A4064)</f>
        <v>2</v>
      </c>
      <c r="C4064" s="7">
        <f>SUMIF('Truncated Transaction Data'!A4064:A23548,A4064,'Truncated Transaction Data'!C4064:C23548)</f>
        <v>32</v>
      </c>
    </row>
    <row r="4065" spans="1:3" x14ac:dyDescent="0.35">
      <c r="A4065" s="6" t="str">
        <v>IS22F</v>
      </c>
      <c r="B4065">
        <f>COUNTIF('Truncated Transaction Data'!A4065:A23549,A4065)</f>
        <v>1</v>
      </c>
      <c r="C4065" s="7">
        <f>SUMIF('Truncated Transaction Data'!A4065:A23549,A4065,'Truncated Transaction Data'!C4065:C23549)</f>
        <v>1</v>
      </c>
    </row>
    <row r="4066" spans="1:3" x14ac:dyDescent="0.35">
      <c r="A4066" s="6" t="str">
        <v>EX867B+15</v>
      </c>
      <c r="B4066">
        <f>COUNTIF('Truncated Transaction Data'!A4066:A23550,A4066)</f>
        <v>1</v>
      </c>
      <c r="C4066" s="7">
        <f>SUMIF('Truncated Transaction Data'!A4066:A23550,A4066,'Truncated Transaction Data'!C4066:C23550)</f>
        <v>6</v>
      </c>
    </row>
    <row r="4067" spans="1:3" x14ac:dyDescent="0.35">
      <c r="A4067" s="6" t="str">
        <v>E1094P</v>
      </c>
      <c r="B4067">
        <f>COUNTIF('Truncated Transaction Data'!A4067:A23551,A4067)</f>
        <v>2</v>
      </c>
      <c r="C4067" s="7">
        <f>SUMIF('Truncated Transaction Data'!A4067:A23551,A4067,'Truncated Transaction Data'!C4067:C23551)</f>
        <v>2</v>
      </c>
    </row>
    <row r="4068" spans="1:3" x14ac:dyDescent="0.35">
      <c r="A4068" s="6" t="str">
        <v>E1774SWT</v>
      </c>
      <c r="B4068">
        <f>COUNTIF('Truncated Transaction Data'!A4068:A23552,A4068)</f>
        <v>1</v>
      </c>
      <c r="C4068" s="7">
        <f>SUMIF('Truncated Transaction Data'!A4068:A23552,A4068,'Truncated Transaction Data'!C4068:C23552)</f>
        <v>2</v>
      </c>
    </row>
    <row r="4069" spans="1:3" x14ac:dyDescent="0.35">
      <c r="A4069" s="6" t="str">
        <v>PR763</v>
      </c>
      <c r="B4069">
        <f>COUNTIF('Truncated Transaction Data'!A4069:A23553,A4069)</f>
        <v>1</v>
      </c>
      <c r="C4069" s="7">
        <f>SUMIF('Truncated Transaction Data'!A4069:A23553,A4069,'Truncated Transaction Data'!C4069:C23553)</f>
        <v>100</v>
      </c>
    </row>
    <row r="4070" spans="1:3" x14ac:dyDescent="0.35">
      <c r="A4070" s="6" t="str">
        <v>TC16310</v>
      </c>
      <c r="B4070">
        <f>COUNTIF('Truncated Transaction Data'!A4070:A23554,A4070)</f>
        <v>1</v>
      </c>
      <c r="C4070" s="7">
        <f>SUMIF('Truncated Transaction Data'!A4070:A23554,A4070,'Truncated Transaction Data'!C4070:C23554)</f>
        <v>40</v>
      </c>
    </row>
    <row r="4071" spans="1:3" x14ac:dyDescent="0.35">
      <c r="A4071" s="6" t="str">
        <v>ES800420</v>
      </c>
      <c r="B4071">
        <f>COUNTIF('Truncated Transaction Data'!A4071:A23555,A4071)</f>
        <v>1</v>
      </c>
      <c r="C4071" s="7">
        <f>SUMIF('Truncated Transaction Data'!A4071:A23555,A4071,'Truncated Transaction Data'!C4071:C23555)</f>
        <v>7</v>
      </c>
    </row>
    <row r="4072" spans="1:3" x14ac:dyDescent="0.35">
      <c r="A4072" s="6" t="str">
        <v>HPV7M</v>
      </c>
      <c r="B4072">
        <f>COUNTIF('Truncated Transaction Data'!A4072:A23556,A4072)</f>
        <v>1</v>
      </c>
      <c r="C4072" s="7">
        <f>SUMIF('Truncated Transaction Data'!A4072:A23556,A4072,'Truncated Transaction Data'!C4072:C23556)</f>
        <v>50</v>
      </c>
    </row>
    <row r="4073" spans="1:3" x14ac:dyDescent="0.35">
      <c r="A4073" s="6" t="str">
        <v>E915P</v>
      </c>
      <c r="B4073">
        <f>COUNTIF('Truncated Transaction Data'!A4073:A23557,A4073)</f>
        <v>3</v>
      </c>
      <c r="C4073" s="7">
        <f>SUMIF('Truncated Transaction Data'!A4073:A23557,A4073,'Truncated Transaction Data'!C4073:C23557)</f>
        <v>5</v>
      </c>
    </row>
    <row r="4074" spans="1:3" x14ac:dyDescent="0.35">
      <c r="A4074" s="6" t="str">
        <v>E1837P</v>
      </c>
      <c r="B4074">
        <f>COUNTIF('Truncated Transaction Data'!A4074:A23558,A4074)</f>
        <v>2</v>
      </c>
      <c r="C4074" s="7">
        <f>SUMIF('Truncated Transaction Data'!A4074:A23558,A4074,'Truncated Transaction Data'!C4074:C23558)</f>
        <v>2</v>
      </c>
    </row>
    <row r="4075" spans="1:3" x14ac:dyDescent="0.35">
      <c r="A4075" s="6" t="str">
        <v>000000005380</v>
      </c>
      <c r="B4075">
        <f>COUNTIF('Truncated Transaction Data'!A4075:A23559,A4075)</f>
        <v>1</v>
      </c>
      <c r="C4075" s="7">
        <f>SUMIF('Truncated Transaction Data'!A4075:A23559,A4075,'Truncated Transaction Data'!C4075:C23559)</f>
        <v>1</v>
      </c>
    </row>
    <row r="4076" spans="1:3" x14ac:dyDescent="0.35">
      <c r="A4076" s="6" t="str">
        <v>9027B</v>
      </c>
      <c r="B4076">
        <f>COUNTIF('Truncated Transaction Data'!A4076:A23560,A4076)</f>
        <v>2</v>
      </c>
      <c r="C4076" s="7">
        <f>SUMIF('Truncated Transaction Data'!A4076:A23560,A4076,'Truncated Transaction Data'!C4076:C23560)</f>
        <v>20</v>
      </c>
    </row>
    <row r="4077" spans="1:3" x14ac:dyDescent="0.35">
      <c r="A4077" s="6" t="str">
        <v>KB850DC</v>
      </c>
      <c r="B4077">
        <f>COUNTIF('Truncated Transaction Data'!A4077:A23561,A4077)</f>
        <v>1</v>
      </c>
      <c r="C4077" s="7">
        <f>SUMIF('Truncated Transaction Data'!A4077:A23561,A4077,'Truncated Transaction Data'!C4077:C23561)</f>
        <v>2</v>
      </c>
    </row>
    <row r="4078" spans="1:3" x14ac:dyDescent="0.35">
      <c r="A4078" s="6" t="str">
        <v>R814</v>
      </c>
      <c r="B4078">
        <f>COUNTIF('Truncated Transaction Data'!A4078:A23562,A4078)</f>
        <v>3</v>
      </c>
      <c r="C4078" s="7">
        <f>SUMIF('Truncated Transaction Data'!A4078:A23562,A4078,'Truncated Transaction Data'!C4078:C23562)</f>
        <v>16</v>
      </c>
    </row>
    <row r="4079" spans="1:3" x14ac:dyDescent="0.35">
      <c r="A4079" s="6" t="str">
        <v>MC874</v>
      </c>
      <c r="B4079">
        <f>COUNTIF('Truncated Transaction Data'!A4079:A23563,A4079)</f>
        <v>1</v>
      </c>
      <c r="C4079" s="7">
        <f>SUMIF('Truncated Transaction Data'!A4079:A23563,A4079,'Truncated Transaction Data'!C4079:C23563)</f>
        <v>1</v>
      </c>
    </row>
    <row r="4080" spans="1:3" x14ac:dyDescent="0.35">
      <c r="A4080" s="6" t="str">
        <v>ICE410737</v>
      </c>
      <c r="B4080">
        <f>COUNTIF('Truncated Transaction Data'!A4080:A23564,A4080)</f>
        <v>1</v>
      </c>
      <c r="C4080" s="7">
        <f>SUMIF('Truncated Transaction Data'!A4080:A23564,A4080,'Truncated Transaction Data'!C4080:C23564)</f>
        <v>2</v>
      </c>
    </row>
    <row r="4081" spans="1:3" x14ac:dyDescent="0.35">
      <c r="A4081" s="6" t="str">
        <v>ES404RL</v>
      </c>
      <c r="B4081">
        <f>COUNTIF('Truncated Transaction Data'!A4081:A23565,A4081)</f>
        <v>2</v>
      </c>
      <c r="C4081" s="7">
        <f>SUMIF('Truncated Transaction Data'!A4081:A23565,A4081,'Truncated Transaction Data'!C4081:C23565)</f>
        <v>6</v>
      </c>
    </row>
    <row r="4082" spans="1:3" x14ac:dyDescent="0.35">
      <c r="A4082" s="6" t="str">
        <v>57012GS</v>
      </c>
      <c r="B4082">
        <f>COUNTIF('Truncated Transaction Data'!A4082:A23566,A4082)</f>
        <v>1</v>
      </c>
      <c r="C4082" s="7">
        <f>SUMIF('Truncated Transaction Data'!A4082:A23566,A4082,'Truncated Transaction Data'!C4082:C23566)</f>
        <v>8</v>
      </c>
    </row>
    <row r="4083" spans="1:3" x14ac:dyDescent="0.35">
      <c r="A4083" s="6" t="str">
        <v>30787S</v>
      </c>
      <c r="B4083">
        <f>COUNTIF('Truncated Transaction Data'!A4083:A23567,A4083)</f>
        <v>1</v>
      </c>
      <c r="C4083" s="7">
        <f>SUMIF('Truncated Transaction Data'!A4083:A23567,A4083,'Truncated Transaction Data'!C4083:C23567)</f>
        <v>4</v>
      </c>
    </row>
    <row r="4084" spans="1:3" x14ac:dyDescent="0.35">
      <c r="A4084" s="6" t="str">
        <v>57306GS</v>
      </c>
      <c r="B4084">
        <f>COUNTIF('Truncated Transaction Data'!A4084:A23568,A4084)</f>
        <v>1</v>
      </c>
      <c r="C4084" s="7">
        <f>SUMIF('Truncated Transaction Data'!A4084:A23568,A4084,'Truncated Transaction Data'!C4084:C23568)</f>
        <v>4</v>
      </c>
    </row>
    <row r="4085" spans="1:3" x14ac:dyDescent="0.35">
      <c r="A4085" s="6" t="str">
        <v>58583S</v>
      </c>
      <c r="B4085">
        <f>COUNTIF('Truncated Transaction Data'!A4085:A23569,A4085)</f>
        <v>1</v>
      </c>
      <c r="C4085" s="7">
        <f>SUMIF('Truncated Transaction Data'!A4085:A23569,A4085,'Truncated Transaction Data'!C4085:C23569)</f>
        <v>4</v>
      </c>
    </row>
    <row r="4086" spans="1:3" x14ac:dyDescent="0.35">
      <c r="A4086" s="6" t="str">
        <v>000000057005</v>
      </c>
      <c r="B4086">
        <f>COUNTIF('Truncated Transaction Data'!A4086:A23570,A4086)</f>
        <v>1</v>
      </c>
      <c r="C4086" s="7">
        <f>SUMIF('Truncated Transaction Data'!A4086:A23570,A4086,'Truncated Transaction Data'!C4086:C23570)</f>
        <v>50</v>
      </c>
    </row>
    <row r="4087" spans="1:3" x14ac:dyDescent="0.35">
      <c r="A4087" s="6" t="str">
        <v>57682S</v>
      </c>
      <c r="B4087">
        <f>COUNTIF('Truncated Transaction Data'!A4087:A23571,A4087)</f>
        <v>1</v>
      </c>
      <c r="C4087" s="7">
        <f>SUMIF('Truncated Transaction Data'!A4087:A23571,A4087,'Truncated Transaction Data'!C4087:C23571)</f>
        <v>4</v>
      </c>
    </row>
    <row r="4088" spans="1:3" x14ac:dyDescent="0.35">
      <c r="A4088" s="6" t="str">
        <v>EOS9098</v>
      </c>
      <c r="B4088">
        <f>COUNTIF('Truncated Transaction Data'!A4088:A23572,A4088)</f>
        <v>1</v>
      </c>
      <c r="C4088" s="7">
        <f>SUMIF('Truncated Transaction Data'!A4088:A23572,A4088,'Truncated Transaction Data'!C4088:C23572)</f>
        <v>100</v>
      </c>
    </row>
    <row r="4089" spans="1:3" x14ac:dyDescent="0.35">
      <c r="A4089" s="6" t="str">
        <v>PLS8310</v>
      </c>
      <c r="B4089">
        <f>COUNTIF('Truncated Transaction Data'!A4089:A23573,A4089)</f>
        <v>1</v>
      </c>
      <c r="C4089" s="7">
        <f>SUMIF('Truncated Transaction Data'!A4089:A23573,A4089,'Truncated Transaction Data'!C4089:C23573)</f>
        <v>20</v>
      </c>
    </row>
    <row r="4090" spans="1:3" x14ac:dyDescent="0.35">
      <c r="A4090" s="6" t="str">
        <v>30654S</v>
      </c>
      <c r="B4090">
        <f>COUNTIF('Truncated Transaction Data'!A4090:A23574,A4090)</f>
        <v>1</v>
      </c>
      <c r="C4090" s="7">
        <f>SUMIF('Truncated Transaction Data'!A4090:A23574,A4090,'Truncated Transaction Data'!C4090:C23574)</f>
        <v>4</v>
      </c>
    </row>
    <row r="4091" spans="1:3" x14ac:dyDescent="0.35">
      <c r="A4091" s="6" t="str">
        <v>E1122P</v>
      </c>
      <c r="B4091">
        <f>COUNTIF('Truncated Transaction Data'!A4091:A23575,A4091)</f>
        <v>1</v>
      </c>
      <c r="C4091" s="7">
        <f>SUMIF('Truncated Transaction Data'!A4091:A23575,A4091,'Truncated Transaction Data'!C4091:C23575)</f>
        <v>1</v>
      </c>
    </row>
    <row r="4092" spans="1:3" x14ac:dyDescent="0.35">
      <c r="A4092" s="6" t="str">
        <v>TC3027</v>
      </c>
      <c r="B4092">
        <f>COUNTIF('Truncated Transaction Data'!A4092:A23576,A4092)</f>
        <v>1</v>
      </c>
      <c r="C4092" s="7">
        <f>SUMIF('Truncated Transaction Data'!A4092:A23576,A4092,'Truncated Transaction Data'!C4092:C23576)</f>
        <v>1</v>
      </c>
    </row>
    <row r="4093" spans="1:3" x14ac:dyDescent="0.35">
      <c r="A4093" s="6" t="str">
        <v>68S4</v>
      </c>
      <c r="B4093">
        <f>COUNTIF('Truncated Transaction Data'!A4093:A23577,A4093)</f>
        <v>1</v>
      </c>
      <c r="C4093" s="7">
        <f>SUMIF('Truncated Transaction Data'!A4093:A23577,A4093,'Truncated Transaction Data'!C4093:C23577)</f>
        <v>1</v>
      </c>
    </row>
    <row r="4094" spans="1:3" x14ac:dyDescent="0.35">
      <c r="A4094" s="6" t="str">
        <v>E1047P</v>
      </c>
      <c r="B4094">
        <f>COUNTIF('Truncated Transaction Data'!A4094:A23578,A4094)</f>
        <v>1</v>
      </c>
      <c r="C4094" s="7">
        <f>SUMIF('Truncated Transaction Data'!A4094:A23578,A4094,'Truncated Transaction Data'!C4094:C23578)</f>
        <v>1</v>
      </c>
    </row>
    <row r="4095" spans="1:3" x14ac:dyDescent="0.35">
      <c r="A4095" s="6" t="str">
        <v>EHC129S</v>
      </c>
      <c r="B4095">
        <f>COUNTIF('Truncated Transaction Data'!A4095:A23579,A4095)</f>
        <v>1</v>
      </c>
      <c r="C4095" s="7">
        <f>SUMIF('Truncated Transaction Data'!A4095:A23579,A4095,'Truncated Transaction Data'!C4095:C23579)</f>
        <v>1</v>
      </c>
    </row>
    <row r="4096" spans="1:3" x14ac:dyDescent="0.35">
      <c r="A4096" s="6" t="str">
        <v>EOS910</v>
      </c>
      <c r="B4096">
        <f>COUNTIF('Truncated Transaction Data'!A4096:A23580,A4096)</f>
        <v>1</v>
      </c>
      <c r="C4096" s="7">
        <f>SUMIF('Truncated Transaction Data'!A4096:A23580,A4096,'Truncated Transaction Data'!C4096:C23580)</f>
        <v>100</v>
      </c>
    </row>
    <row r="4097" spans="1:3" x14ac:dyDescent="0.35">
      <c r="A4097" s="6" t="str">
        <v>E1077M+15</v>
      </c>
      <c r="B4097">
        <f>COUNTIF('Truncated Transaction Data'!A4097:A23581,A4097)</f>
        <v>2</v>
      </c>
      <c r="C4097" s="7">
        <f>SUMIF('Truncated Transaction Data'!A4097:A23581,A4097,'Truncated Transaction Data'!C4097:C23581)</f>
        <v>150</v>
      </c>
    </row>
    <row r="4098" spans="1:3" x14ac:dyDescent="0.35">
      <c r="A4098" s="6" t="str">
        <v>TC3039</v>
      </c>
      <c r="B4098">
        <f>COUNTIF('Truncated Transaction Data'!A4098:A23582,A4098)</f>
        <v>1</v>
      </c>
      <c r="C4098" s="7">
        <f>SUMIF('Truncated Transaction Data'!A4098:A23582,A4098,'Truncated Transaction Data'!C4098:C23582)</f>
        <v>1</v>
      </c>
    </row>
    <row r="4099" spans="1:3" x14ac:dyDescent="0.35">
      <c r="A4099" s="6" t="str">
        <v>EK195</v>
      </c>
      <c r="B4099">
        <f>COUNTIF('Truncated Transaction Data'!A4099:A23583,A4099)</f>
        <v>1</v>
      </c>
      <c r="C4099" s="7">
        <f>SUMIF('Truncated Transaction Data'!A4099:A23583,A4099,'Truncated Transaction Data'!C4099:C23583)</f>
        <v>1</v>
      </c>
    </row>
    <row r="4100" spans="1:3" x14ac:dyDescent="0.35">
      <c r="A4100" s="6" t="str">
        <v>EM95B</v>
      </c>
      <c r="B4100">
        <f>COUNTIF('Truncated Transaction Data'!A4100:A23584,A4100)</f>
        <v>1</v>
      </c>
      <c r="C4100" s="7">
        <f>SUMIF('Truncated Transaction Data'!A4100:A23584,A4100,'Truncated Transaction Data'!C4100:C23584)</f>
        <v>1</v>
      </c>
    </row>
    <row r="4101" spans="1:3" x14ac:dyDescent="0.35">
      <c r="A4101" s="6" t="str">
        <v>EM62C</v>
      </c>
      <c r="B4101">
        <f>COUNTIF('Truncated Transaction Data'!A4101:A23585,A4101)</f>
        <v>1</v>
      </c>
      <c r="C4101" s="7">
        <f>SUMIF('Truncated Transaction Data'!A4101:A23585,A4101,'Truncated Transaction Data'!C4101:C23585)</f>
        <v>1</v>
      </c>
    </row>
    <row r="4102" spans="1:3" x14ac:dyDescent="0.35">
      <c r="A4102" s="6">
        <v>2593467</v>
      </c>
      <c r="B4102">
        <f>COUNTIF('Truncated Transaction Data'!A4102:A23586,A4102)</f>
        <v>1</v>
      </c>
      <c r="C4102" s="7">
        <f>SUMIF('Truncated Transaction Data'!A4102:A23586,A4102,'Truncated Transaction Data'!C4102:C23586)</f>
        <v>1</v>
      </c>
    </row>
    <row r="4103" spans="1:3" x14ac:dyDescent="0.35">
      <c r="A4103" s="6">
        <v>2593832</v>
      </c>
      <c r="B4103">
        <f>COUNTIF('Truncated Transaction Data'!A4103:A23587,A4103)</f>
        <v>1</v>
      </c>
      <c r="C4103" s="7">
        <f>SUMIF('Truncated Transaction Data'!A4103:A23587,A4103,'Truncated Transaction Data'!C4103:C23587)</f>
        <v>1</v>
      </c>
    </row>
    <row r="4104" spans="1:3" x14ac:dyDescent="0.35">
      <c r="A4104" s="6" t="str">
        <v>E1769S</v>
      </c>
      <c r="B4104">
        <f>COUNTIF('Truncated Transaction Data'!A4104:A23588,A4104)</f>
        <v>1</v>
      </c>
      <c r="C4104" s="7">
        <f>SUMIF('Truncated Transaction Data'!A4104:A23588,A4104,'Truncated Transaction Data'!C4104:C23588)</f>
        <v>3</v>
      </c>
    </row>
    <row r="4105" spans="1:3" x14ac:dyDescent="0.35">
      <c r="A4105" s="6" t="str">
        <v>E867S</v>
      </c>
      <c r="B4105">
        <f>COUNTIF('Truncated Transaction Data'!A4105:A23589,A4105)</f>
        <v>1</v>
      </c>
      <c r="C4105" s="7">
        <f>SUMIF('Truncated Transaction Data'!A4105:A23589,A4105,'Truncated Transaction Data'!C4105:C23589)</f>
        <v>1</v>
      </c>
    </row>
    <row r="4106" spans="1:3" x14ac:dyDescent="0.35">
      <c r="A4106" s="6" t="str">
        <v>PR15780Q4</v>
      </c>
      <c r="B4106">
        <f>COUNTIF('Truncated Transaction Data'!A4106:A23590,A4106)</f>
        <v>1</v>
      </c>
      <c r="C4106" s="7">
        <f>SUMIF('Truncated Transaction Data'!A4106:A23590,A4106,'Truncated Transaction Data'!C4106:C23590)</f>
        <v>2</v>
      </c>
    </row>
    <row r="4107" spans="1:3" x14ac:dyDescent="0.35">
      <c r="A4107" s="6" t="str">
        <v>EOS922100</v>
      </c>
      <c r="B4107">
        <f>COUNTIF('Truncated Transaction Data'!A4107:A23591,A4107)</f>
        <v>1</v>
      </c>
      <c r="C4107" s="7">
        <f>SUMIF('Truncated Transaction Data'!A4107:A23591,A4107,'Truncated Transaction Data'!C4107:C23591)</f>
        <v>100</v>
      </c>
    </row>
    <row r="4108" spans="1:3" x14ac:dyDescent="0.35">
      <c r="A4108" s="6" t="str">
        <v>71735S</v>
      </c>
      <c r="B4108">
        <f>COUNTIF('Truncated Transaction Data'!A4108:A23592,A4108)</f>
        <v>1</v>
      </c>
      <c r="C4108" s="7">
        <f>SUMIF('Truncated Transaction Data'!A4108:A23592,A4108,'Truncated Transaction Data'!C4108:C23592)</f>
        <v>4</v>
      </c>
    </row>
    <row r="4109" spans="1:3" x14ac:dyDescent="0.35">
      <c r="A4109" s="6" t="str">
        <v>E2447B</v>
      </c>
      <c r="B4109">
        <f>COUNTIF('Truncated Transaction Data'!A4109:A23593,A4109)</f>
        <v>1</v>
      </c>
      <c r="C4109" s="7">
        <f>SUMIF('Truncated Transaction Data'!A4109:A23593,A4109,'Truncated Transaction Data'!C4109:C23593)</f>
        <v>4</v>
      </c>
    </row>
    <row r="4110" spans="1:3" x14ac:dyDescent="0.35">
      <c r="A4110" s="6" t="str">
        <v>RV9941XK</v>
      </c>
      <c r="B4110">
        <f>COUNTIF('Truncated Transaction Data'!A4110:A23594,A4110)</f>
        <v>1</v>
      </c>
      <c r="C4110" s="7">
        <f>SUMIF('Truncated Transaction Data'!A4110:A23594,A4110,'Truncated Transaction Data'!C4110:C23594)</f>
        <v>2</v>
      </c>
    </row>
    <row r="4111" spans="1:3" x14ac:dyDescent="0.35">
      <c r="A4111" s="6" t="str">
        <v>PLC4225</v>
      </c>
      <c r="B4111">
        <f>COUNTIF('Truncated Transaction Data'!A4111:A23595,A4111)</f>
        <v>1</v>
      </c>
      <c r="C4111" s="7">
        <f>SUMIF('Truncated Transaction Data'!A4111:A23595,A4111,'Truncated Transaction Data'!C4111:C23595)</f>
        <v>50</v>
      </c>
    </row>
    <row r="4112" spans="1:3" x14ac:dyDescent="0.35">
      <c r="A4112" s="6" t="str">
        <v>EOS921PA100</v>
      </c>
      <c r="B4112">
        <f>COUNTIF('Truncated Transaction Data'!A4112:A23596,A4112)</f>
        <v>1</v>
      </c>
      <c r="C4112" s="7">
        <f>SUMIF('Truncated Transaction Data'!A4112:A23596,A4112,'Truncated Transaction Data'!C4112:C23596)</f>
        <v>100</v>
      </c>
    </row>
    <row r="4113" spans="1:3" x14ac:dyDescent="0.35">
      <c r="A4113" s="6" t="str">
        <v>E1173P</v>
      </c>
      <c r="B4113">
        <f>COUNTIF('Truncated Transaction Data'!A4113:A23597,A4113)</f>
        <v>1</v>
      </c>
      <c r="C4113" s="7">
        <f>SUMIF('Truncated Transaction Data'!A4113:A23597,A4113,'Truncated Transaction Data'!C4113:C23597)</f>
        <v>3</v>
      </c>
    </row>
    <row r="4114" spans="1:3" x14ac:dyDescent="0.35">
      <c r="A4114" s="6" t="str">
        <v>ICE201786</v>
      </c>
      <c r="B4114">
        <f>COUNTIF('Truncated Transaction Data'!A4114:A23598,A4114)</f>
        <v>1</v>
      </c>
      <c r="C4114" s="7">
        <f>SUMIF('Truncated Transaction Data'!A4114:A23598,A4114,'Truncated Transaction Data'!C4114:C23598)</f>
        <v>1</v>
      </c>
    </row>
    <row r="4115" spans="1:3" x14ac:dyDescent="0.35">
      <c r="A4115" s="6" t="str">
        <v>EK19</v>
      </c>
      <c r="B4115">
        <f>COUNTIF('Truncated Transaction Data'!A4115:A23599,A4115)</f>
        <v>1</v>
      </c>
      <c r="C4115" s="7">
        <f>SUMIF('Truncated Transaction Data'!A4115:A23599,A4115,'Truncated Transaction Data'!C4115:C23599)</f>
        <v>1</v>
      </c>
    </row>
    <row r="4116" spans="1:3" x14ac:dyDescent="0.35">
      <c r="A4116" s="6" t="str">
        <v>PR759S</v>
      </c>
      <c r="B4116">
        <f>COUNTIF('Truncated Transaction Data'!A4116:A23600,A4116)</f>
        <v>1</v>
      </c>
      <c r="C4116" s="7">
        <f>SUMIF('Truncated Transaction Data'!A4116:A23600,A4116,'Truncated Transaction Data'!C4116:C23600)</f>
        <v>48</v>
      </c>
    </row>
    <row r="4117" spans="1:3" x14ac:dyDescent="0.35">
      <c r="A4117" s="6" t="str">
        <v>RV1282</v>
      </c>
      <c r="B4117">
        <f>COUNTIF('Truncated Transaction Data'!A4117:A23601,A4117)</f>
        <v>1</v>
      </c>
      <c r="C4117" s="7">
        <f>SUMIF('Truncated Transaction Data'!A4117:A23601,A4117,'Truncated Transaction Data'!C4117:C23601)</f>
        <v>100</v>
      </c>
    </row>
    <row r="4118" spans="1:3" x14ac:dyDescent="0.35">
      <c r="A4118" s="6" t="str">
        <v>FPS124</v>
      </c>
      <c r="B4118">
        <f>COUNTIF('Truncated Transaction Data'!A4118:A23602,A4118)</f>
        <v>1</v>
      </c>
      <c r="C4118" s="7">
        <f>SUMIF('Truncated Transaction Data'!A4118:A23602,A4118,'Truncated Transaction Data'!C4118:C23602)</f>
        <v>2</v>
      </c>
    </row>
    <row r="4119" spans="1:3" x14ac:dyDescent="0.35">
      <c r="A4119" s="6" t="str">
        <v>000000008223</v>
      </c>
      <c r="B4119">
        <f>COUNTIF('Truncated Transaction Data'!A4119:A23603,A4119)</f>
        <v>1</v>
      </c>
      <c r="C4119" s="7">
        <f>SUMIF('Truncated Transaction Data'!A4119:A23603,A4119,'Truncated Transaction Data'!C4119:C23603)</f>
        <v>1</v>
      </c>
    </row>
    <row r="4120" spans="1:3" x14ac:dyDescent="0.35">
      <c r="A4120" s="6" t="str">
        <v>E1141P</v>
      </c>
      <c r="B4120">
        <f>COUNTIF('Truncated Transaction Data'!A4120:A23604,A4120)</f>
        <v>1</v>
      </c>
      <c r="C4120" s="7">
        <f>SUMIF('Truncated Transaction Data'!A4120:A23604,A4120,'Truncated Transaction Data'!C4120:C23604)</f>
        <v>3</v>
      </c>
    </row>
    <row r="4121" spans="1:3" x14ac:dyDescent="0.35">
      <c r="A4121" s="6" t="str">
        <v>RM170525</v>
      </c>
      <c r="B4121">
        <f>COUNTIF('Truncated Transaction Data'!A4121:A23605,A4121)</f>
        <v>2</v>
      </c>
      <c r="C4121" s="7">
        <f>SUMIF('Truncated Transaction Data'!A4121:A23605,A4121,'Truncated Transaction Data'!C4121:C23605)</f>
        <v>50</v>
      </c>
    </row>
    <row r="4122" spans="1:3" x14ac:dyDescent="0.35">
      <c r="A4122" s="6" t="str">
        <v>EPG485100</v>
      </c>
      <c r="B4122">
        <f>COUNTIF('Truncated Transaction Data'!A4122:A23606,A4122)</f>
        <v>1</v>
      </c>
      <c r="C4122" s="7">
        <f>SUMIF('Truncated Transaction Data'!A4122:A23606,A4122,'Truncated Transaction Data'!C4122:C23606)</f>
        <v>100</v>
      </c>
    </row>
    <row r="4123" spans="1:3" x14ac:dyDescent="0.35">
      <c r="A4123" s="6" t="str">
        <v>TC3022</v>
      </c>
      <c r="B4123">
        <f>COUNTIF('Truncated Transaction Data'!A4123:A23607,A4123)</f>
        <v>1</v>
      </c>
      <c r="C4123" s="7">
        <f>SUMIF('Truncated Transaction Data'!A4123:A23607,A4123,'Truncated Transaction Data'!C4123:C23607)</f>
        <v>3</v>
      </c>
    </row>
    <row r="4124" spans="1:3" x14ac:dyDescent="0.35">
      <c r="A4124" s="6" t="str">
        <v>TC3018</v>
      </c>
      <c r="B4124">
        <f>COUNTIF('Truncated Transaction Data'!A4124:A23608,A4124)</f>
        <v>2</v>
      </c>
      <c r="C4124" s="7">
        <f>SUMIF('Truncated Transaction Data'!A4124:A23608,A4124,'Truncated Transaction Data'!C4124:C23608)</f>
        <v>2</v>
      </c>
    </row>
    <row r="4125" spans="1:3" x14ac:dyDescent="0.35">
      <c r="A4125" s="6" t="str">
        <v>E5071M</v>
      </c>
      <c r="B4125">
        <f>COUNTIF('Truncated Transaction Data'!A4125:A23609,A4125)</f>
        <v>1</v>
      </c>
      <c r="C4125" s="7">
        <f>SUMIF('Truncated Transaction Data'!A4125:A23609,A4125,'Truncated Transaction Data'!C4125:C23609)</f>
        <v>50</v>
      </c>
    </row>
    <row r="4126" spans="1:3" x14ac:dyDescent="0.35">
      <c r="A4126" s="6" t="str">
        <v>320S</v>
      </c>
      <c r="B4126">
        <f>COUNTIF('Truncated Transaction Data'!A4126:A23610,A4126)</f>
        <v>1</v>
      </c>
      <c r="C4126" s="7">
        <f>SUMIF('Truncated Transaction Data'!A4126:A23610,A4126,'Truncated Transaction Data'!C4126:C23610)</f>
        <v>1</v>
      </c>
    </row>
    <row r="4127" spans="1:3" x14ac:dyDescent="0.35">
      <c r="A4127" s="6">
        <v>9559910</v>
      </c>
      <c r="B4127">
        <f>COUNTIF('Truncated Transaction Data'!A4127:A23611,A4127)</f>
        <v>1</v>
      </c>
      <c r="C4127" s="7">
        <f>SUMIF('Truncated Transaction Data'!A4127:A23611,A4127,'Truncated Transaction Data'!C4127:C23611)</f>
        <v>10</v>
      </c>
    </row>
    <row r="4128" spans="1:3" x14ac:dyDescent="0.35">
      <c r="A4128" s="6" t="str">
        <v>ETK26AJ</v>
      </c>
      <c r="B4128">
        <f>COUNTIF('Truncated Transaction Data'!A4128:A23612,A4128)</f>
        <v>1</v>
      </c>
      <c r="C4128" s="7">
        <f>SUMIF('Truncated Transaction Data'!A4128:A23612,A4128,'Truncated Transaction Data'!C4128:C23612)</f>
        <v>7</v>
      </c>
    </row>
    <row r="4129" spans="1:3" x14ac:dyDescent="0.35">
      <c r="A4129" s="6" t="str">
        <v>IS65B</v>
      </c>
      <c r="B4129">
        <f>COUNTIF('Truncated Transaction Data'!A4129:A23613,A4129)</f>
        <v>1</v>
      </c>
      <c r="C4129" s="7">
        <f>SUMIF('Truncated Transaction Data'!A4129:A23613,A4129,'Truncated Transaction Data'!C4129:C23613)</f>
        <v>3</v>
      </c>
    </row>
    <row r="4130" spans="1:3" x14ac:dyDescent="0.35">
      <c r="A4130" s="6" t="str">
        <v>ER3974K</v>
      </c>
      <c r="B4130">
        <f>COUNTIF('Truncated Transaction Data'!A4130:A23614,A4130)</f>
        <v>1</v>
      </c>
      <c r="C4130" s="7">
        <f>SUMIF('Truncated Transaction Data'!A4130:A23614,A4130,'Truncated Transaction Data'!C4130:C23614)</f>
        <v>1</v>
      </c>
    </row>
    <row r="4131" spans="1:3" x14ac:dyDescent="0.35">
      <c r="A4131" s="6" t="str">
        <v>SS3110K</v>
      </c>
      <c r="B4131">
        <f>COUNTIF('Truncated Transaction Data'!A4131:A23615,A4131)</f>
        <v>1</v>
      </c>
      <c r="C4131" s="7">
        <f>SUMIF('Truncated Transaction Data'!A4131:A23615,A4131,'Truncated Transaction Data'!C4131:C23615)</f>
        <v>1</v>
      </c>
    </row>
    <row r="4132" spans="1:3" x14ac:dyDescent="0.35">
      <c r="A4132" s="6" t="str">
        <v>EM15</v>
      </c>
      <c r="B4132">
        <f>COUNTIF('Truncated Transaction Data'!A4132:A23616,A4132)</f>
        <v>1</v>
      </c>
      <c r="C4132" s="7">
        <f>SUMIF('Truncated Transaction Data'!A4132:A23616,A4132,'Truncated Transaction Data'!C4132:C23616)</f>
        <v>1</v>
      </c>
    </row>
    <row r="4133" spans="1:3" x14ac:dyDescent="0.35">
      <c r="A4133" s="6" t="str">
        <v>PR433S</v>
      </c>
      <c r="B4133">
        <f>COUNTIF('Truncated Transaction Data'!A4133:A23617,A4133)</f>
        <v>1</v>
      </c>
      <c r="C4133" s="7">
        <f>SUMIF('Truncated Transaction Data'!A4133:A23617,A4133,'Truncated Transaction Data'!C4133:C23617)</f>
        <v>16</v>
      </c>
    </row>
    <row r="4134" spans="1:3" x14ac:dyDescent="0.35">
      <c r="A4134" s="6" t="str">
        <v>R902</v>
      </c>
      <c r="B4134">
        <f>COUNTIF('Truncated Transaction Data'!A4134:A23618,A4134)</f>
        <v>1</v>
      </c>
      <c r="C4134" s="7">
        <f>SUMIF('Truncated Transaction Data'!A4134:A23618,A4134,'Truncated Transaction Data'!C4134:C23618)</f>
        <v>1</v>
      </c>
    </row>
    <row r="4135" spans="1:3" x14ac:dyDescent="0.35">
      <c r="A4135" s="6" t="str">
        <v>E5183B</v>
      </c>
      <c r="B4135">
        <f>COUNTIF('Truncated Transaction Data'!A4135:A23619,A4135)</f>
        <v>1</v>
      </c>
      <c r="C4135" s="7">
        <f>SUMIF('Truncated Transaction Data'!A4135:A23619,A4135,'Truncated Transaction Data'!C4135:C23619)</f>
        <v>4</v>
      </c>
    </row>
    <row r="4136" spans="1:3" x14ac:dyDescent="0.35">
      <c r="A4136" s="6" t="str">
        <v>13001EA2</v>
      </c>
      <c r="B4136">
        <f>COUNTIF('Truncated Transaction Data'!A4136:A23620,A4136)</f>
        <v>1</v>
      </c>
      <c r="C4136" s="7">
        <f>SUMIF('Truncated Transaction Data'!A4136:A23620,A4136,'Truncated Transaction Data'!C4136:C23620)</f>
        <v>12</v>
      </c>
    </row>
    <row r="4137" spans="1:3" x14ac:dyDescent="0.35">
      <c r="A4137" s="6" t="str">
        <v>E1587M+15</v>
      </c>
      <c r="B4137">
        <f>COUNTIF('Truncated Transaction Data'!A4137:A23621,A4137)</f>
        <v>1</v>
      </c>
      <c r="C4137" s="7">
        <f>SUMIF('Truncated Transaction Data'!A4137:A23621,A4137,'Truncated Transaction Data'!C4137:C23621)</f>
        <v>50</v>
      </c>
    </row>
    <row r="4138" spans="1:3" x14ac:dyDescent="0.35">
      <c r="A4138" s="6" t="str">
        <v>EX867M</v>
      </c>
      <c r="B4138">
        <f>COUNTIF('Truncated Transaction Data'!A4138:A23622,A4138)</f>
        <v>1</v>
      </c>
      <c r="C4138" s="7">
        <f>SUMIF('Truncated Transaction Data'!A4138:A23622,A4138,'Truncated Transaction Data'!C4138:C23622)</f>
        <v>100</v>
      </c>
    </row>
    <row r="4139" spans="1:3" x14ac:dyDescent="0.35">
      <c r="A4139" s="6" t="str">
        <v>I1652M+15</v>
      </c>
      <c r="B4139">
        <f>COUNTIF('Truncated Transaction Data'!A4139:A23623,A4139)</f>
        <v>1</v>
      </c>
      <c r="C4139" s="7">
        <f>SUMIF('Truncated Transaction Data'!A4139:A23623,A4139,'Truncated Transaction Data'!C4139:C23623)</f>
        <v>100</v>
      </c>
    </row>
    <row r="4140" spans="1:3" x14ac:dyDescent="0.35">
      <c r="A4140" s="6" t="str">
        <v>C2535</v>
      </c>
      <c r="B4140">
        <f>COUNTIF('Truncated Transaction Data'!A4140:A23624,A4140)</f>
        <v>1</v>
      </c>
      <c r="C4140" s="7">
        <f>SUMIF('Truncated Transaction Data'!A4140:A23624,A4140,'Truncated Transaction Data'!C4140:C23624)</f>
        <v>5</v>
      </c>
    </row>
    <row r="4141" spans="1:3" x14ac:dyDescent="0.35">
      <c r="A4141" s="6" t="str">
        <v>ICE201065</v>
      </c>
      <c r="B4141">
        <f>COUNTIF('Truncated Transaction Data'!A4141:A23625,A4141)</f>
        <v>1</v>
      </c>
      <c r="C4141" s="7">
        <f>SUMIF('Truncated Transaction Data'!A4141:A23625,A4141,'Truncated Transaction Data'!C4141:C23625)</f>
        <v>1</v>
      </c>
    </row>
    <row r="4142" spans="1:3" x14ac:dyDescent="0.35">
      <c r="A4142" s="6" t="str">
        <v>70653S</v>
      </c>
      <c r="B4142">
        <f>COUNTIF('Truncated Transaction Data'!A4142:A23626,A4142)</f>
        <v>1</v>
      </c>
      <c r="C4142" s="7">
        <f>SUMIF('Truncated Transaction Data'!A4142:A23626,A4142,'Truncated Transaction Data'!C4142:C23626)</f>
        <v>8</v>
      </c>
    </row>
    <row r="4143" spans="1:3" x14ac:dyDescent="0.35">
      <c r="A4143" s="6" t="str">
        <v>31286S</v>
      </c>
      <c r="B4143">
        <f>COUNTIF('Truncated Transaction Data'!A4143:A23627,A4143)</f>
        <v>1</v>
      </c>
      <c r="C4143" s="7">
        <f>SUMIF('Truncated Transaction Data'!A4143:A23627,A4143,'Truncated Transaction Data'!C4143:C23627)</f>
        <v>4</v>
      </c>
    </row>
    <row r="4144" spans="1:3" x14ac:dyDescent="0.35">
      <c r="A4144" s="6" t="str">
        <v>I1822B</v>
      </c>
      <c r="B4144">
        <f>COUNTIF('Truncated Transaction Data'!A4144:A23628,A4144)</f>
        <v>1</v>
      </c>
      <c r="C4144" s="7">
        <f>SUMIF('Truncated Transaction Data'!A4144:A23628,A4144,'Truncated Transaction Data'!C4144:C23628)</f>
        <v>6</v>
      </c>
    </row>
    <row r="4145" spans="1:3" x14ac:dyDescent="0.35">
      <c r="A4145" s="6" t="str">
        <v>E1837B</v>
      </c>
      <c r="B4145">
        <f>COUNTIF('Truncated Transaction Data'!A4145:A23629,A4145)</f>
        <v>1</v>
      </c>
      <c r="C4145" s="7">
        <f>SUMIF('Truncated Transaction Data'!A4145:A23629,A4145,'Truncated Transaction Data'!C4145:C23629)</f>
        <v>8</v>
      </c>
    </row>
    <row r="4146" spans="1:3" x14ac:dyDescent="0.35">
      <c r="A4146" s="8" t="str">
        <v>SS202</v>
      </c>
      <c r="B4146" s="9">
        <f>COUNTIF('Truncated Transaction Data'!A4146:A23630,A4146)</f>
        <v>1</v>
      </c>
      <c r="C4146" s="10">
        <f>SUMIF('Truncated Transaction Data'!A4146:A23630,A4146,'Truncated Transaction Data'!C4146:C23630)</f>
        <v>2</v>
      </c>
    </row>
  </sheetData>
  <mergeCells count="2">
    <mergeCell ref="E1:F1"/>
    <mergeCell ref="I1:J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4026"/>
  <sheetViews>
    <sheetView workbookViewId="0">
      <selection activeCell="F29" sqref="F29"/>
    </sheetView>
  </sheetViews>
  <sheetFormatPr defaultRowHeight="14.5" x14ac:dyDescent="0.35"/>
  <sheetData>
    <row r="1" spans="1:2" x14ac:dyDescent="0.35">
      <c r="A1" s="27" t="s">
        <v>4438</v>
      </c>
      <c r="B1" s="27" t="s">
        <v>4439</v>
      </c>
    </row>
    <row r="2" spans="1:2" x14ac:dyDescent="0.35">
      <c r="A2" s="28" t="s">
        <v>1283</v>
      </c>
      <c r="B2" s="29">
        <v>0.28000000000000003</v>
      </c>
    </row>
    <row r="3" spans="1:2" x14ac:dyDescent="0.35">
      <c r="A3" s="28" t="s">
        <v>1279</v>
      </c>
      <c r="B3" s="29">
        <v>0.32</v>
      </c>
    </row>
    <row r="4" spans="1:2" x14ac:dyDescent="0.35">
      <c r="A4" s="28" t="s">
        <v>1287</v>
      </c>
      <c r="B4" s="29">
        <v>0.08</v>
      </c>
    </row>
    <row r="5" spans="1:2" x14ac:dyDescent="0.35">
      <c r="A5" s="28" t="s">
        <v>1289</v>
      </c>
      <c r="B5" s="29">
        <v>0.06</v>
      </c>
    </row>
    <row r="6" spans="1:2" x14ac:dyDescent="0.35">
      <c r="A6" s="28" t="s">
        <v>1291</v>
      </c>
      <c r="B6" s="29">
        <v>0.06</v>
      </c>
    </row>
    <row r="7" spans="1:2" x14ac:dyDescent="0.35">
      <c r="A7" s="28" t="s">
        <v>1293</v>
      </c>
      <c r="B7" s="29">
        <v>0.03</v>
      </c>
    </row>
    <row r="8" spans="1:2" x14ac:dyDescent="0.35">
      <c r="A8" s="28" t="s">
        <v>1295</v>
      </c>
      <c r="B8" s="29">
        <v>0.12</v>
      </c>
    </row>
    <row r="9" spans="1:2" x14ac:dyDescent="0.35">
      <c r="A9" s="28" t="s">
        <v>1297</v>
      </c>
      <c r="B9" s="29">
        <v>0.31</v>
      </c>
    </row>
    <row r="10" spans="1:2" x14ac:dyDescent="0.35">
      <c r="A10" s="28" t="s">
        <v>1299</v>
      </c>
      <c r="B10" s="29">
        <v>0.56000000000000005</v>
      </c>
    </row>
    <row r="11" spans="1:2" x14ac:dyDescent="0.35">
      <c r="A11" s="28" t="s">
        <v>1302</v>
      </c>
      <c r="B11" s="29">
        <v>0.08</v>
      </c>
    </row>
    <row r="12" spans="1:2" x14ac:dyDescent="0.35">
      <c r="A12" s="28" t="s">
        <v>1304</v>
      </c>
      <c r="B12" s="29">
        <v>0.28999999999999998</v>
      </c>
    </row>
    <row r="13" spans="1:2" x14ac:dyDescent="0.35">
      <c r="A13" s="28" t="s">
        <v>1307</v>
      </c>
      <c r="B13" s="29">
        <v>0.34</v>
      </c>
    </row>
    <row r="14" spans="1:2" x14ac:dyDescent="0.35">
      <c r="A14" s="28" t="s">
        <v>1309</v>
      </c>
      <c r="B14" s="29">
        <v>0.08</v>
      </c>
    </row>
    <row r="15" spans="1:2" x14ac:dyDescent="0.35">
      <c r="A15" s="28" t="s">
        <v>1312</v>
      </c>
      <c r="B15" s="29">
        <v>0.31</v>
      </c>
    </row>
    <row r="16" spans="1:2" x14ac:dyDescent="0.35">
      <c r="A16" s="28" t="s">
        <v>1314</v>
      </c>
      <c r="B16" s="29">
        <v>0.62</v>
      </c>
    </row>
    <row r="17" spans="1:2" x14ac:dyDescent="0.35">
      <c r="A17" s="28" t="s">
        <v>1316</v>
      </c>
      <c r="B17" s="29">
        <v>0.31</v>
      </c>
    </row>
    <row r="18" spans="1:2" x14ac:dyDescent="0.35">
      <c r="A18" s="28" t="s">
        <v>1318</v>
      </c>
      <c r="B18" s="29">
        <v>0.08</v>
      </c>
    </row>
    <row r="19" spans="1:2" x14ac:dyDescent="0.35">
      <c r="A19" s="28" t="s">
        <v>1320</v>
      </c>
      <c r="B19" s="29">
        <v>0.08</v>
      </c>
    </row>
    <row r="20" spans="1:2" x14ac:dyDescent="0.35">
      <c r="A20" s="28" t="s">
        <v>1321</v>
      </c>
      <c r="B20" s="29">
        <v>0.28000000000000003</v>
      </c>
    </row>
    <row r="21" spans="1:2" x14ac:dyDescent="0.35">
      <c r="A21" s="28" t="s">
        <v>1324</v>
      </c>
      <c r="B21" s="29">
        <v>3.15</v>
      </c>
    </row>
    <row r="22" spans="1:2" x14ac:dyDescent="0.35">
      <c r="A22" s="28" t="s">
        <v>1325</v>
      </c>
      <c r="B22" s="29">
        <v>0.28999999999999998</v>
      </c>
    </row>
    <row r="23" spans="1:2" x14ac:dyDescent="0.35">
      <c r="A23" s="28" t="s">
        <v>1327</v>
      </c>
      <c r="B23" s="29">
        <v>0.3</v>
      </c>
    </row>
    <row r="24" spans="1:2" x14ac:dyDescent="0.35">
      <c r="A24" s="28" t="s">
        <v>1329</v>
      </c>
      <c r="B24" s="29">
        <v>0.62</v>
      </c>
    </row>
    <row r="25" spans="1:2" x14ac:dyDescent="0.35">
      <c r="A25" s="28" t="s">
        <v>1331</v>
      </c>
      <c r="B25" s="29">
        <v>0.6</v>
      </c>
    </row>
    <row r="26" spans="1:2" x14ac:dyDescent="0.35">
      <c r="A26" s="28" t="s">
        <v>1332</v>
      </c>
      <c r="B26" s="29">
        <v>0.28999999999999998</v>
      </c>
    </row>
    <row r="27" spans="1:2" x14ac:dyDescent="0.35">
      <c r="A27" s="28" t="s">
        <v>1333</v>
      </c>
      <c r="B27" s="29">
        <v>0.65</v>
      </c>
    </row>
    <row r="28" spans="1:2" x14ac:dyDescent="0.35">
      <c r="A28" s="28" t="s">
        <v>1335</v>
      </c>
      <c r="B28" s="29">
        <v>0.32</v>
      </c>
    </row>
    <row r="29" spans="1:2" x14ac:dyDescent="0.35">
      <c r="A29" s="28" t="s">
        <v>1336</v>
      </c>
      <c r="B29" s="29">
        <v>0.28000000000000003</v>
      </c>
    </row>
    <row r="30" spans="1:2" x14ac:dyDescent="0.35">
      <c r="A30" s="28" t="s">
        <v>1337</v>
      </c>
      <c r="B30" s="29">
        <v>0.24</v>
      </c>
    </row>
    <row r="31" spans="1:2" x14ac:dyDescent="0.35">
      <c r="A31" s="28" t="s">
        <v>1284</v>
      </c>
      <c r="B31" s="29">
        <v>1.06</v>
      </c>
    </row>
    <row r="32" spans="1:2" x14ac:dyDescent="0.35">
      <c r="A32" s="28" t="s">
        <v>1339</v>
      </c>
      <c r="B32" s="29">
        <v>2.15</v>
      </c>
    </row>
    <row r="33" spans="1:2" x14ac:dyDescent="0.35">
      <c r="A33" s="28" t="s">
        <v>1340</v>
      </c>
      <c r="B33" s="29">
        <v>0.34</v>
      </c>
    </row>
    <row r="34" spans="1:2" x14ac:dyDescent="0.35">
      <c r="A34" s="28" t="s">
        <v>1341</v>
      </c>
      <c r="B34" s="29">
        <v>0.33</v>
      </c>
    </row>
    <row r="35" spans="1:2" x14ac:dyDescent="0.35">
      <c r="A35" s="28" t="s">
        <v>1342</v>
      </c>
      <c r="B35" s="29">
        <v>0.12</v>
      </c>
    </row>
    <row r="36" spans="1:2" x14ac:dyDescent="0.35">
      <c r="A36" s="28" t="s">
        <v>1343</v>
      </c>
      <c r="B36" s="29">
        <v>0.36</v>
      </c>
    </row>
    <row r="37" spans="1:2" x14ac:dyDescent="0.35">
      <c r="A37" s="28" t="s">
        <v>1344</v>
      </c>
      <c r="B37" s="29">
        <v>3.54</v>
      </c>
    </row>
    <row r="38" spans="1:2" x14ac:dyDescent="0.35">
      <c r="A38" s="28" t="s">
        <v>1345</v>
      </c>
      <c r="B38" s="29">
        <v>0.05</v>
      </c>
    </row>
    <row r="39" spans="1:2" x14ac:dyDescent="0.35">
      <c r="A39" s="28" t="s">
        <v>1346</v>
      </c>
      <c r="B39" s="29">
        <v>0.28000000000000003</v>
      </c>
    </row>
    <row r="40" spans="1:2" x14ac:dyDescent="0.35">
      <c r="A40" s="28" t="s">
        <v>1347</v>
      </c>
      <c r="B40" s="29">
        <v>0.7</v>
      </c>
    </row>
    <row r="41" spans="1:2" x14ac:dyDescent="0.35">
      <c r="A41" s="28" t="s">
        <v>1348</v>
      </c>
      <c r="B41" s="29">
        <v>1.05</v>
      </c>
    </row>
    <row r="42" spans="1:2" x14ac:dyDescent="0.35">
      <c r="A42" s="28" t="s">
        <v>1349</v>
      </c>
      <c r="B42" s="29">
        <v>0.31</v>
      </c>
    </row>
    <row r="43" spans="1:2" x14ac:dyDescent="0.35">
      <c r="A43" s="28" t="s">
        <v>1350</v>
      </c>
      <c r="B43" s="29">
        <v>0.27</v>
      </c>
    </row>
    <row r="44" spans="1:2" x14ac:dyDescent="0.35">
      <c r="A44" s="28" t="s">
        <v>1352</v>
      </c>
      <c r="B44" s="29">
        <v>0.32</v>
      </c>
    </row>
    <row r="45" spans="1:2" x14ac:dyDescent="0.35">
      <c r="A45" s="28" t="s">
        <v>1353</v>
      </c>
      <c r="B45" s="29">
        <v>0.23</v>
      </c>
    </row>
    <row r="46" spans="1:2" x14ac:dyDescent="0.35">
      <c r="A46" s="28" t="s">
        <v>1354</v>
      </c>
      <c r="B46" s="29">
        <v>0.2</v>
      </c>
    </row>
    <row r="47" spans="1:2" x14ac:dyDescent="0.35">
      <c r="A47" s="28" t="s">
        <v>1355</v>
      </c>
      <c r="B47" s="29">
        <v>0.39</v>
      </c>
    </row>
    <row r="48" spans="1:2" x14ac:dyDescent="0.35">
      <c r="A48" s="28" t="s">
        <v>1357</v>
      </c>
      <c r="B48" s="29">
        <v>0.27</v>
      </c>
    </row>
    <row r="49" spans="1:2" x14ac:dyDescent="0.35">
      <c r="A49" s="28" t="s">
        <v>1359</v>
      </c>
      <c r="B49" s="29">
        <v>0.28999999999999998</v>
      </c>
    </row>
    <row r="50" spans="1:2" x14ac:dyDescent="0.35">
      <c r="A50" s="28" t="s">
        <v>1361</v>
      </c>
      <c r="B50" s="29">
        <v>1.1599999999999999</v>
      </c>
    </row>
    <row r="51" spans="1:2" x14ac:dyDescent="0.35">
      <c r="A51" s="28" t="s">
        <v>1363</v>
      </c>
      <c r="B51" s="29">
        <v>0.35</v>
      </c>
    </row>
    <row r="52" spans="1:2" x14ac:dyDescent="0.35">
      <c r="A52" s="28" t="s">
        <v>1334</v>
      </c>
      <c r="B52" s="29">
        <v>1.67</v>
      </c>
    </row>
    <row r="53" spans="1:2" x14ac:dyDescent="0.35">
      <c r="A53" s="28" t="s">
        <v>1365</v>
      </c>
      <c r="B53" s="29">
        <v>0.26</v>
      </c>
    </row>
    <row r="54" spans="1:2" x14ac:dyDescent="0.35">
      <c r="A54" s="28" t="s">
        <v>1366</v>
      </c>
      <c r="B54" s="29">
        <v>0.3</v>
      </c>
    </row>
    <row r="55" spans="1:2" x14ac:dyDescent="0.35">
      <c r="A55" s="28" t="s">
        <v>1368</v>
      </c>
      <c r="B55" s="29">
        <v>0.35</v>
      </c>
    </row>
    <row r="56" spans="1:2" x14ac:dyDescent="0.35">
      <c r="A56" s="28" t="s">
        <v>1369</v>
      </c>
      <c r="B56" s="29">
        <v>0.38</v>
      </c>
    </row>
    <row r="57" spans="1:2" x14ac:dyDescent="0.35">
      <c r="A57" s="28" t="s">
        <v>1370</v>
      </c>
      <c r="B57" s="29">
        <v>0.09</v>
      </c>
    </row>
    <row r="58" spans="1:2" x14ac:dyDescent="0.35">
      <c r="A58" s="28" t="s">
        <v>1372</v>
      </c>
      <c r="B58" s="29">
        <v>0.23</v>
      </c>
    </row>
    <row r="59" spans="1:2" x14ac:dyDescent="0.35">
      <c r="A59" s="28" t="s">
        <v>1374</v>
      </c>
      <c r="B59" s="29">
        <v>0.5</v>
      </c>
    </row>
    <row r="60" spans="1:2" x14ac:dyDescent="0.35">
      <c r="A60" s="28" t="s">
        <v>4440</v>
      </c>
      <c r="B60" s="29">
        <v>15.29</v>
      </c>
    </row>
    <row r="61" spans="1:2" x14ac:dyDescent="0.35">
      <c r="A61" s="28" t="s">
        <v>1376</v>
      </c>
      <c r="B61" s="29">
        <v>0.28999999999999998</v>
      </c>
    </row>
    <row r="62" spans="1:2" x14ac:dyDescent="0.35">
      <c r="A62" s="28" t="s">
        <v>1378</v>
      </c>
      <c r="B62" s="29">
        <v>0.31</v>
      </c>
    </row>
    <row r="63" spans="1:2" x14ac:dyDescent="0.35">
      <c r="A63" s="28" t="s">
        <v>1380</v>
      </c>
      <c r="B63" s="29">
        <v>0.59</v>
      </c>
    </row>
    <row r="64" spans="1:2" x14ac:dyDescent="0.35">
      <c r="A64" s="28" t="s">
        <v>1382</v>
      </c>
      <c r="B64" s="29">
        <v>5.3</v>
      </c>
    </row>
    <row r="65" spans="1:2" x14ac:dyDescent="0.35">
      <c r="A65" s="28" t="s">
        <v>1383</v>
      </c>
      <c r="B65" s="29">
        <v>0.21</v>
      </c>
    </row>
    <row r="66" spans="1:2" x14ac:dyDescent="0.35">
      <c r="A66" s="28" t="s">
        <v>4441</v>
      </c>
      <c r="B66" s="29" t="s">
        <v>4442</v>
      </c>
    </row>
    <row r="67" spans="1:2" x14ac:dyDescent="0.35">
      <c r="A67" s="28" t="s">
        <v>1387</v>
      </c>
      <c r="B67" s="29">
        <v>0.2</v>
      </c>
    </row>
    <row r="68" spans="1:2" x14ac:dyDescent="0.35">
      <c r="A68" s="28" t="s">
        <v>1389</v>
      </c>
      <c r="B68" s="29">
        <v>0.56000000000000005</v>
      </c>
    </row>
    <row r="69" spans="1:2" x14ac:dyDescent="0.35">
      <c r="A69" s="28" t="s">
        <v>1391</v>
      </c>
      <c r="B69" s="29">
        <v>1.1000000000000001</v>
      </c>
    </row>
    <row r="70" spans="1:2" x14ac:dyDescent="0.35">
      <c r="A70" s="28" t="s">
        <v>1393</v>
      </c>
      <c r="B70" s="29">
        <v>0.08</v>
      </c>
    </row>
    <row r="71" spans="1:2" x14ac:dyDescent="0.35">
      <c r="A71" s="28" t="s">
        <v>1395</v>
      </c>
      <c r="B71" s="29">
        <v>0.51</v>
      </c>
    </row>
    <row r="72" spans="1:2" x14ac:dyDescent="0.35">
      <c r="A72" s="28" t="s">
        <v>1397</v>
      </c>
      <c r="B72" s="29">
        <v>1.3</v>
      </c>
    </row>
    <row r="73" spans="1:2" x14ac:dyDescent="0.35">
      <c r="A73" s="28" t="s">
        <v>1399</v>
      </c>
      <c r="B73" s="29">
        <v>1.52</v>
      </c>
    </row>
    <row r="74" spans="1:2" x14ac:dyDescent="0.35">
      <c r="A74" s="28" t="s">
        <v>1401</v>
      </c>
      <c r="B74" s="29">
        <v>0.81</v>
      </c>
    </row>
    <row r="75" spans="1:2" x14ac:dyDescent="0.35">
      <c r="A75" s="28" t="s">
        <v>1402</v>
      </c>
      <c r="B75" s="29">
        <v>0.32</v>
      </c>
    </row>
    <row r="76" spans="1:2" x14ac:dyDescent="0.35">
      <c r="A76" s="28" t="s">
        <v>1294</v>
      </c>
      <c r="B76" s="29">
        <v>1</v>
      </c>
    </row>
    <row r="77" spans="1:2" x14ac:dyDescent="0.35">
      <c r="A77" s="28" t="s">
        <v>1404</v>
      </c>
      <c r="B77" s="29">
        <v>0.36</v>
      </c>
    </row>
    <row r="78" spans="1:2" x14ac:dyDescent="0.35">
      <c r="A78" s="28" t="s">
        <v>1406</v>
      </c>
      <c r="B78" s="29">
        <v>0.06</v>
      </c>
    </row>
    <row r="79" spans="1:2" x14ac:dyDescent="0.35">
      <c r="A79" s="28" t="s">
        <v>1408</v>
      </c>
      <c r="B79" s="29">
        <v>0.49</v>
      </c>
    </row>
    <row r="80" spans="1:2" x14ac:dyDescent="0.35">
      <c r="A80" s="28" t="s">
        <v>1409</v>
      </c>
      <c r="B80" s="29">
        <v>0.25</v>
      </c>
    </row>
    <row r="81" spans="1:2" x14ac:dyDescent="0.35">
      <c r="A81" s="28" t="s">
        <v>1410</v>
      </c>
      <c r="B81" s="29">
        <v>0.25</v>
      </c>
    </row>
    <row r="82" spans="1:2" x14ac:dyDescent="0.35">
      <c r="A82" s="28" t="s">
        <v>1412</v>
      </c>
      <c r="B82" s="29">
        <v>1.7</v>
      </c>
    </row>
    <row r="83" spans="1:2" x14ac:dyDescent="0.35">
      <c r="A83" s="28" t="s">
        <v>1414</v>
      </c>
      <c r="B83" s="29">
        <v>0.34</v>
      </c>
    </row>
    <row r="84" spans="1:2" x14ac:dyDescent="0.35">
      <c r="A84" s="28" t="s">
        <v>1416</v>
      </c>
      <c r="B84" s="29">
        <v>0.33</v>
      </c>
    </row>
    <row r="85" spans="1:2" x14ac:dyDescent="0.35">
      <c r="A85" s="28" t="s">
        <v>1418</v>
      </c>
      <c r="B85" s="29">
        <v>0.26</v>
      </c>
    </row>
    <row r="86" spans="1:2" x14ac:dyDescent="0.35">
      <c r="A86" s="28" t="s">
        <v>1419</v>
      </c>
      <c r="B86" s="29">
        <v>0.25</v>
      </c>
    </row>
    <row r="87" spans="1:2" x14ac:dyDescent="0.35">
      <c r="A87" s="28" t="s">
        <v>1421</v>
      </c>
      <c r="B87" s="29">
        <v>0.28000000000000003</v>
      </c>
    </row>
    <row r="88" spans="1:2" x14ac:dyDescent="0.35">
      <c r="A88" s="28" t="s">
        <v>1423</v>
      </c>
      <c r="B88" s="29">
        <v>0.06</v>
      </c>
    </row>
    <row r="89" spans="1:2" x14ac:dyDescent="0.35">
      <c r="A89" s="28" t="s">
        <v>1425</v>
      </c>
      <c r="B89" s="29">
        <v>0.33</v>
      </c>
    </row>
    <row r="90" spans="1:2" x14ac:dyDescent="0.35">
      <c r="A90" s="28" t="s">
        <v>1427</v>
      </c>
      <c r="B90" s="29">
        <v>0.33</v>
      </c>
    </row>
    <row r="91" spans="1:2" x14ac:dyDescent="0.35">
      <c r="A91" s="28" t="s">
        <v>1429</v>
      </c>
      <c r="B91" s="29">
        <v>0.26</v>
      </c>
    </row>
    <row r="92" spans="1:2" x14ac:dyDescent="0.35">
      <c r="A92" s="28" t="s">
        <v>1431</v>
      </c>
      <c r="B92" s="29">
        <v>0.32</v>
      </c>
    </row>
    <row r="93" spans="1:2" x14ac:dyDescent="0.35">
      <c r="A93" s="28" t="s">
        <v>1433</v>
      </c>
      <c r="B93" s="29">
        <v>0.28999999999999998</v>
      </c>
    </row>
    <row r="94" spans="1:2" x14ac:dyDescent="0.35">
      <c r="A94" s="28" t="s">
        <v>1435</v>
      </c>
      <c r="B94" s="29">
        <v>0.1</v>
      </c>
    </row>
    <row r="95" spans="1:2" x14ac:dyDescent="0.35">
      <c r="A95" s="28" t="s">
        <v>1437</v>
      </c>
      <c r="B95" s="29">
        <v>0.39</v>
      </c>
    </row>
    <row r="96" spans="1:2" x14ac:dyDescent="0.35">
      <c r="A96" s="28" t="s">
        <v>1439</v>
      </c>
      <c r="B96" s="29">
        <v>0.08</v>
      </c>
    </row>
    <row r="97" spans="1:2" x14ac:dyDescent="0.35">
      <c r="A97" s="28" t="s">
        <v>1441</v>
      </c>
      <c r="B97" s="29">
        <v>0.26</v>
      </c>
    </row>
    <row r="98" spans="1:2" x14ac:dyDescent="0.35">
      <c r="A98" s="28" t="s">
        <v>1443</v>
      </c>
      <c r="B98" s="29">
        <v>0.24</v>
      </c>
    </row>
    <row r="99" spans="1:2" x14ac:dyDescent="0.35">
      <c r="A99" s="28" t="s">
        <v>1445</v>
      </c>
      <c r="B99" s="29">
        <v>0.3</v>
      </c>
    </row>
    <row r="100" spans="1:2" x14ac:dyDescent="0.35">
      <c r="A100" s="28" t="s">
        <v>1447</v>
      </c>
      <c r="B100" s="29">
        <v>0.17</v>
      </c>
    </row>
    <row r="101" spans="1:2" x14ac:dyDescent="0.35">
      <c r="A101" s="28" t="s">
        <v>1286</v>
      </c>
      <c r="B101" s="29">
        <v>0.82</v>
      </c>
    </row>
    <row r="102" spans="1:2" x14ac:dyDescent="0.35">
      <c r="A102" s="28" t="s">
        <v>1450</v>
      </c>
      <c r="B102" s="29">
        <v>0.5</v>
      </c>
    </row>
    <row r="103" spans="1:2" x14ac:dyDescent="0.35">
      <c r="A103" s="28" t="s">
        <v>1451</v>
      </c>
      <c r="B103" s="29">
        <v>0.04</v>
      </c>
    </row>
    <row r="104" spans="1:2" x14ac:dyDescent="0.35">
      <c r="A104" s="28" t="s">
        <v>1452</v>
      </c>
      <c r="B104" s="29">
        <v>0.23</v>
      </c>
    </row>
    <row r="105" spans="1:2" x14ac:dyDescent="0.35">
      <c r="A105" s="28" t="s">
        <v>1453</v>
      </c>
      <c r="B105" s="29">
        <v>0.41</v>
      </c>
    </row>
    <row r="106" spans="1:2" x14ac:dyDescent="0.35">
      <c r="A106" s="28" t="s">
        <v>1455</v>
      </c>
      <c r="B106" s="29">
        <v>1.52</v>
      </c>
    </row>
    <row r="107" spans="1:2" x14ac:dyDescent="0.35">
      <c r="A107" s="28" t="s">
        <v>1457</v>
      </c>
      <c r="B107" s="29">
        <v>0.38</v>
      </c>
    </row>
    <row r="108" spans="1:2" x14ac:dyDescent="0.35">
      <c r="A108" s="28" t="s">
        <v>1458</v>
      </c>
      <c r="B108" s="29">
        <v>0.1</v>
      </c>
    </row>
    <row r="109" spans="1:2" x14ac:dyDescent="0.35">
      <c r="A109" s="28" t="s">
        <v>1460</v>
      </c>
      <c r="B109" s="29">
        <v>0.4</v>
      </c>
    </row>
    <row r="110" spans="1:2" x14ac:dyDescent="0.35">
      <c r="A110" s="28" t="s">
        <v>1462</v>
      </c>
      <c r="B110" s="29">
        <v>0.26</v>
      </c>
    </row>
    <row r="111" spans="1:2" x14ac:dyDescent="0.35">
      <c r="A111" s="28" t="s">
        <v>1464</v>
      </c>
      <c r="B111" s="29">
        <v>0.32</v>
      </c>
    </row>
    <row r="112" spans="1:2" x14ac:dyDescent="0.35">
      <c r="A112" s="28" t="s">
        <v>1465</v>
      </c>
      <c r="B112" s="29">
        <v>1.3</v>
      </c>
    </row>
    <row r="113" spans="1:2" x14ac:dyDescent="0.35">
      <c r="A113" s="28" t="s">
        <v>1467</v>
      </c>
      <c r="B113" s="29">
        <v>0.4</v>
      </c>
    </row>
    <row r="114" spans="1:2" x14ac:dyDescent="0.35">
      <c r="A114" s="28" t="s">
        <v>1469</v>
      </c>
      <c r="B114" s="29">
        <v>0.04</v>
      </c>
    </row>
    <row r="115" spans="1:2" x14ac:dyDescent="0.35">
      <c r="A115" s="28" t="s">
        <v>1471</v>
      </c>
      <c r="B115" s="29">
        <v>0.26</v>
      </c>
    </row>
    <row r="116" spans="1:2" x14ac:dyDescent="0.35">
      <c r="A116" s="28" t="s">
        <v>1473</v>
      </c>
      <c r="B116" s="29">
        <v>0.09</v>
      </c>
    </row>
    <row r="117" spans="1:2" x14ac:dyDescent="0.35">
      <c r="A117" s="28" t="s">
        <v>1475</v>
      </c>
      <c r="B117" s="29">
        <v>2.12</v>
      </c>
    </row>
    <row r="118" spans="1:2" x14ac:dyDescent="0.35">
      <c r="A118" s="28" t="s">
        <v>1477</v>
      </c>
      <c r="B118" s="29">
        <v>0.32</v>
      </c>
    </row>
    <row r="119" spans="1:2" x14ac:dyDescent="0.35">
      <c r="A119" s="28" t="s">
        <v>1479</v>
      </c>
      <c r="B119" s="29">
        <v>0.69</v>
      </c>
    </row>
    <row r="120" spans="1:2" x14ac:dyDescent="0.35">
      <c r="A120" s="28" t="s">
        <v>1481</v>
      </c>
      <c r="B120" s="29">
        <v>0.98</v>
      </c>
    </row>
    <row r="121" spans="1:2" x14ac:dyDescent="0.35">
      <c r="A121" s="28" t="s">
        <v>1442</v>
      </c>
      <c r="B121" s="29">
        <v>0.34</v>
      </c>
    </row>
    <row r="122" spans="1:2" x14ac:dyDescent="0.35">
      <c r="A122" s="28" t="s">
        <v>1484</v>
      </c>
      <c r="B122" s="29">
        <v>0.33</v>
      </c>
    </row>
    <row r="123" spans="1:2" x14ac:dyDescent="0.35">
      <c r="A123" s="28" t="s">
        <v>1486</v>
      </c>
      <c r="B123" s="29">
        <v>0.06</v>
      </c>
    </row>
    <row r="124" spans="1:2" x14ac:dyDescent="0.35">
      <c r="A124" s="28" t="s">
        <v>1488</v>
      </c>
      <c r="B124" s="29">
        <v>0.82</v>
      </c>
    </row>
    <row r="125" spans="1:2" x14ac:dyDescent="0.35">
      <c r="A125" s="28" t="s">
        <v>282</v>
      </c>
      <c r="B125" s="29">
        <v>0.52</v>
      </c>
    </row>
    <row r="126" spans="1:2" x14ac:dyDescent="0.35">
      <c r="A126" s="28" t="s">
        <v>1491</v>
      </c>
      <c r="B126" s="29">
        <v>0.65</v>
      </c>
    </row>
    <row r="127" spans="1:2" x14ac:dyDescent="0.35">
      <c r="A127" s="28" t="s">
        <v>1493</v>
      </c>
      <c r="B127" s="29">
        <v>0.36</v>
      </c>
    </row>
    <row r="128" spans="1:2" x14ac:dyDescent="0.35">
      <c r="A128" s="28" t="s">
        <v>1495</v>
      </c>
      <c r="B128" s="29">
        <v>0.4</v>
      </c>
    </row>
    <row r="129" spans="1:2" x14ac:dyDescent="0.35">
      <c r="A129" s="28" t="s">
        <v>1497</v>
      </c>
      <c r="B129" s="29">
        <v>0.41</v>
      </c>
    </row>
    <row r="130" spans="1:2" x14ac:dyDescent="0.35">
      <c r="A130" s="28" t="s">
        <v>1498</v>
      </c>
      <c r="B130" s="29">
        <v>0.34</v>
      </c>
    </row>
    <row r="131" spans="1:2" x14ac:dyDescent="0.35">
      <c r="A131" s="28" t="s">
        <v>1500</v>
      </c>
      <c r="B131" s="29">
        <v>2.09</v>
      </c>
    </row>
    <row r="132" spans="1:2" x14ac:dyDescent="0.35">
      <c r="A132" s="28" t="s">
        <v>1502</v>
      </c>
      <c r="B132" s="29">
        <v>0.81</v>
      </c>
    </row>
    <row r="133" spans="1:2" x14ac:dyDescent="0.35">
      <c r="A133" s="28" t="s">
        <v>4441</v>
      </c>
      <c r="B133" s="29" t="s">
        <v>4442</v>
      </c>
    </row>
    <row r="134" spans="1:2" x14ac:dyDescent="0.35">
      <c r="A134" s="28" t="s">
        <v>1505</v>
      </c>
      <c r="B134" s="29">
        <v>0.26</v>
      </c>
    </row>
    <row r="135" spans="1:2" x14ac:dyDescent="0.35">
      <c r="A135" s="28" t="s">
        <v>1507</v>
      </c>
      <c r="B135" s="29">
        <v>0.35</v>
      </c>
    </row>
    <row r="136" spans="1:2" x14ac:dyDescent="0.35">
      <c r="A136" s="28" t="s">
        <v>1509</v>
      </c>
      <c r="B136" s="29">
        <v>0.3</v>
      </c>
    </row>
    <row r="137" spans="1:2" x14ac:dyDescent="0.35">
      <c r="A137" s="28" t="s">
        <v>1511</v>
      </c>
      <c r="B137" s="29">
        <v>0.38</v>
      </c>
    </row>
    <row r="138" spans="1:2" x14ac:dyDescent="0.35">
      <c r="A138" s="28" t="s">
        <v>1513</v>
      </c>
      <c r="B138" s="29">
        <v>0.23</v>
      </c>
    </row>
    <row r="139" spans="1:2" x14ac:dyDescent="0.35">
      <c r="A139" s="28" t="s">
        <v>1515</v>
      </c>
      <c r="B139" s="29">
        <v>0.28999999999999998</v>
      </c>
    </row>
    <row r="140" spans="1:2" x14ac:dyDescent="0.35">
      <c r="A140" s="28" t="s">
        <v>1516</v>
      </c>
      <c r="B140" s="29">
        <v>0.56000000000000005</v>
      </c>
    </row>
    <row r="141" spans="1:2" x14ac:dyDescent="0.35">
      <c r="A141" s="28" t="s">
        <v>1518</v>
      </c>
      <c r="B141" s="29">
        <v>0.54</v>
      </c>
    </row>
    <row r="142" spans="1:2" x14ac:dyDescent="0.35">
      <c r="A142" s="28" t="s">
        <v>1519</v>
      </c>
      <c r="B142" s="29">
        <v>0.28999999999999998</v>
      </c>
    </row>
    <row r="143" spans="1:2" x14ac:dyDescent="0.35">
      <c r="A143" s="28" t="s">
        <v>1520</v>
      </c>
      <c r="B143" s="29">
        <v>0.3</v>
      </c>
    </row>
    <row r="144" spans="1:2" x14ac:dyDescent="0.35">
      <c r="A144" s="28" t="s">
        <v>1521</v>
      </c>
      <c r="B144" s="29">
        <v>0.34</v>
      </c>
    </row>
    <row r="145" spans="1:2" x14ac:dyDescent="0.35">
      <c r="A145" s="28" t="s">
        <v>1522</v>
      </c>
      <c r="B145" s="29">
        <v>0.04</v>
      </c>
    </row>
    <row r="146" spans="1:2" x14ac:dyDescent="0.35">
      <c r="A146" s="28" t="s">
        <v>1523</v>
      </c>
      <c r="B146" s="29">
        <v>0.03</v>
      </c>
    </row>
    <row r="147" spans="1:2" x14ac:dyDescent="0.35">
      <c r="A147" s="28" t="s">
        <v>1525</v>
      </c>
      <c r="B147" s="29">
        <v>0.27</v>
      </c>
    </row>
    <row r="148" spans="1:2" x14ac:dyDescent="0.35">
      <c r="A148" s="28" t="s">
        <v>1527</v>
      </c>
      <c r="B148" s="29">
        <v>0.33</v>
      </c>
    </row>
    <row r="149" spans="1:2" x14ac:dyDescent="0.35">
      <c r="A149" s="28" t="s">
        <v>1529</v>
      </c>
      <c r="B149" s="29">
        <v>0.89</v>
      </c>
    </row>
    <row r="150" spans="1:2" x14ac:dyDescent="0.35">
      <c r="A150" s="28" t="s">
        <v>1531</v>
      </c>
      <c r="B150" s="29">
        <v>0.12</v>
      </c>
    </row>
    <row r="151" spans="1:2" x14ac:dyDescent="0.35">
      <c r="A151" s="28" t="s">
        <v>1459</v>
      </c>
      <c r="B151" s="29">
        <v>1.7</v>
      </c>
    </row>
    <row r="152" spans="1:2" x14ac:dyDescent="0.35">
      <c r="A152" s="28" t="s">
        <v>4441</v>
      </c>
      <c r="B152" s="29" t="s">
        <v>4442</v>
      </c>
    </row>
    <row r="153" spans="1:2" x14ac:dyDescent="0.35">
      <c r="A153" s="28" t="s">
        <v>1536</v>
      </c>
      <c r="B153" s="29">
        <v>0.71</v>
      </c>
    </row>
    <row r="154" spans="1:2" x14ac:dyDescent="0.35">
      <c r="A154" s="28" t="s">
        <v>1537</v>
      </c>
      <c r="B154" s="29">
        <v>0.05</v>
      </c>
    </row>
    <row r="155" spans="1:2" x14ac:dyDescent="0.35">
      <c r="A155" s="28" t="s">
        <v>1538</v>
      </c>
      <c r="B155" s="29">
        <v>0.6</v>
      </c>
    </row>
    <row r="156" spans="1:2" x14ac:dyDescent="0.35">
      <c r="A156" s="28" t="s">
        <v>1539</v>
      </c>
      <c r="B156" s="29">
        <v>0.56999999999999995</v>
      </c>
    </row>
    <row r="157" spans="1:2" x14ac:dyDescent="0.35">
      <c r="A157" s="28" t="s">
        <v>1541</v>
      </c>
      <c r="B157" s="29">
        <v>0.38</v>
      </c>
    </row>
    <row r="158" spans="1:2" x14ac:dyDescent="0.35">
      <c r="A158" s="28" t="s">
        <v>1542</v>
      </c>
      <c r="B158" s="29">
        <v>0.11</v>
      </c>
    </row>
    <row r="159" spans="1:2" x14ac:dyDescent="0.35">
      <c r="A159" s="28" t="s">
        <v>1544</v>
      </c>
      <c r="B159" s="29">
        <v>1.41</v>
      </c>
    </row>
    <row r="160" spans="1:2" x14ac:dyDescent="0.35">
      <c r="A160" s="28" t="s">
        <v>1545</v>
      </c>
      <c r="B160" s="29">
        <v>0.28999999999999998</v>
      </c>
    </row>
    <row r="161" spans="1:2" x14ac:dyDescent="0.35">
      <c r="A161" s="28" t="s">
        <v>1546</v>
      </c>
      <c r="B161" s="29">
        <v>0.31</v>
      </c>
    </row>
    <row r="162" spans="1:2" x14ac:dyDescent="0.35">
      <c r="A162" s="28" t="s">
        <v>1547</v>
      </c>
      <c r="B162" s="29">
        <v>3.9</v>
      </c>
    </row>
    <row r="163" spans="1:2" x14ac:dyDescent="0.35">
      <c r="A163" s="28" t="s">
        <v>1549</v>
      </c>
      <c r="B163" s="29">
        <v>1.24</v>
      </c>
    </row>
    <row r="164" spans="1:2" x14ac:dyDescent="0.35">
      <c r="A164" s="28" t="s">
        <v>1551</v>
      </c>
      <c r="B164" s="29">
        <v>1.93</v>
      </c>
    </row>
    <row r="165" spans="1:2" x14ac:dyDescent="0.35">
      <c r="A165" s="28" t="s">
        <v>1553</v>
      </c>
      <c r="B165" s="29">
        <v>1.03</v>
      </c>
    </row>
    <row r="166" spans="1:2" x14ac:dyDescent="0.35">
      <c r="A166" s="28" t="s">
        <v>1555</v>
      </c>
      <c r="B166" s="29">
        <v>0.36</v>
      </c>
    </row>
    <row r="167" spans="1:2" x14ac:dyDescent="0.35">
      <c r="A167" s="28" t="s">
        <v>1557</v>
      </c>
      <c r="B167" s="29">
        <v>0.35</v>
      </c>
    </row>
    <row r="168" spans="1:2" x14ac:dyDescent="0.35">
      <c r="A168" s="28" t="s">
        <v>1559</v>
      </c>
      <c r="B168" s="29">
        <v>0.04</v>
      </c>
    </row>
    <row r="169" spans="1:2" x14ac:dyDescent="0.35">
      <c r="A169" s="28" t="s">
        <v>1561</v>
      </c>
      <c r="B169" s="29">
        <v>0.45</v>
      </c>
    </row>
    <row r="170" spans="1:2" x14ac:dyDescent="0.35">
      <c r="A170" s="28" t="s">
        <v>1563</v>
      </c>
      <c r="B170" s="29">
        <v>0.97</v>
      </c>
    </row>
    <row r="171" spans="1:2" x14ac:dyDescent="0.35">
      <c r="A171" s="28" t="s">
        <v>1565</v>
      </c>
      <c r="B171" s="29">
        <v>0.43</v>
      </c>
    </row>
    <row r="172" spans="1:2" x14ac:dyDescent="0.35">
      <c r="A172" s="28" t="s">
        <v>1567</v>
      </c>
      <c r="B172" s="29">
        <v>0.44</v>
      </c>
    </row>
    <row r="173" spans="1:2" x14ac:dyDescent="0.35">
      <c r="A173" s="28" t="s">
        <v>1324</v>
      </c>
      <c r="B173" s="29">
        <v>3.15</v>
      </c>
    </row>
    <row r="174" spans="1:2" x14ac:dyDescent="0.35">
      <c r="A174" s="28" t="s">
        <v>1569</v>
      </c>
      <c r="B174" s="29">
        <v>0.62</v>
      </c>
    </row>
    <row r="175" spans="1:2" x14ac:dyDescent="0.35">
      <c r="A175" s="28" t="s">
        <v>1570</v>
      </c>
      <c r="B175" s="29">
        <v>0.31</v>
      </c>
    </row>
    <row r="176" spans="1:2" x14ac:dyDescent="0.35">
      <c r="A176" s="28" t="s">
        <v>1571</v>
      </c>
      <c r="B176" s="29">
        <v>0.26</v>
      </c>
    </row>
    <row r="177" spans="1:2" x14ac:dyDescent="0.35">
      <c r="A177" s="28" t="s">
        <v>1573</v>
      </c>
      <c r="B177" s="29">
        <v>2.09</v>
      </c>
    </row>
    <row r="178" spans="1:2" x14ac:dyDescent="0.35">
      <c r="A178" s="28" t="s">
        <v>1574</v>
      </c>
      <c r="B178" s="29">
        <v>0.08</v>
      </c>
    </row>
    <row r="179" spans="1:2" x14ac:dyDescent="0.35">
      <c r="A179" s="28" t="s">
        <v>1576</v>
      </c>
      <c r="B179" s="29">
        <v>0.1</v>
      </c>
    </row>
    <row r="180" spans="1:2" x14ac:dyDescent="0.35">
      <c r="A180" s="28" t="s">
        <v>1577</v>
      </c>
      <c r="B180" s="29">
        <v>0.09</v>
      </c>
    </row>
    <row r="181" spans="1:2" x14ac:dyDescent="0.35">
      <c r="A181" s="28" t="s">
        <v>1579</v>
      </c>
      <c r="B181" s="29">
        <v>1.38</v>
      </c>
    </row>
    <row r="182" spans="1:2" x14ac:dyDescent="0.35">
      <c r="A182" s="28" t="s">
        <v>1582</v>
      </c>
      <c r="B182" s="29">
        <v>0.2</v>
      </c>
    </row>
    <row r="183" spans="1:2" x14ac:dyDescent="0.35">
      <c r="A183" s="28" t="s">
        <v>1584</v>
      </c>
      <c r="B183" s="29">
        <v>0.34</v>
      </c>
    </row>
    <row r="184" spans="1:2" x14ac:dyDescent="0.35">
      <c r="A184" s="28" t="s">
        <v>1586</v>
      </c>
      <c r="B184" s="29">
        <v>0.39</v>
      </c>
    </row>
    <row r="185" spans="1:2" x14ac:dyDescent="0.35">
      <c r="A185" s="28" t="s">
        <v>1588</v>
      </c>
      <c r="B185" s="29">
        <v>0.26</v>
      </c>
    </row>
    <row r="186" spans="1:2" x14ac:dyDescent="0.35">
      <c r="A186" s="28" t="s">
        <v>1589</v>
      </c>
      <c r="B186" s="29">
        <v>3.95</v>
      </c>
    </row>
    <row r="187" spans="1:2" x14ac:dyDescent="0.35">
      <c r="A187" s="28" t="s">
        <v>1591</v>
      </c>
      <c r="B187" s="29">
        <v>1.98</v>
      </c>
    </row>
    <row r="188" spans="1:2" x14ac:dyDescent="0.35">
      <c r="A188" s="28" t="s">
        <v>1593</v>
      </c>
      <c r="B188" s="29">
        <v>2.14</v>
      </c>
    </row>
    <row r="189" spans="1:2" x14ac:dyDescent="0.35">
      <c r="A189" s="28" t="s">
        <v>1595</v>
      </c>
      <c r="B189" s="29">
        <v>1.81</v>
      </c>
    </row>
    <row r="190" spans="1:2" x14ac:dyDescent="0.35">
      <c r="A190" s="28" t="s">
        <v>359</v>
      </c>
      <c r="B190" s="29">
        <v>0.4</v>
      </c>
    </row>
    <row r="191" spans="1:2" x14ac:dyDescent="0.35">
      <c r="A191" s="28" t="s">
        <v>1598</v>
      </c>
      <c r="B191" s="29">
        <v>0.1</v>
      </c>
    </row>
    <row r="192" spans="1:2" x14ac:dyDescent="0.35">
      <c r="A192" s="28" t="s">
        <v>1600</v>
      </c>
      <c r="B192" s="29">
        <v>0.5</v>
      </c>
    </row>
    <row r="193" spans="1:2" x14ac:dyDescent="0.35">
      <c r="A193" s="28" t="s">
        <v>1602</v>
      </c>
      <c r="B193" s="29">
        <v>0.18</v>
      </c>
    </row>
    <row r="194" spans="1:2" x14ac:dyDescent="0.35">
      <c r="A194" s="28" t="s">
        <v>1604</v>
      </c>
      <c r="B194" s="29">
        <v>0.28999999999999998</v>
      </c>
    </row>
    <row r="195" spans="1:2" x14ac:dyDescent="0.35">
      <c r="A195" s="28" t="s">
        <v>1606</v>
      </c>
      <c r="B195" s="29">
        <v>0.34</v>
      </c>
    </row>
    <row r="196" spans="1:2" x14ac:dyDescent="0.35">
      <c r="A196" s="28" t="s">
        <v>1608</v>
      </c>
      <c r="B196" s="29">
        <v>0.35</v>
      </c>
    </row>
    <row r="197" spans="1:2" x14ac:dyDescent="0.35">
      <c r="A197" s="28" t="s">
        <v>1610</v>
      </c>
      <c r="B197" s="29">
        <v>0.33</v>
      </c>
    </row>
    <row r="198" spans="1:2" x14ac:dyDescent="0.35">
      <c r="A198" s="28" t="s">
        <v>1611</v>
      </c>
      <c r="B198" s="29">
        <v>0.21</v>
      </c>
    </row>
    <row r="199" spans="1:2" x14ac:dyDescent="0.35">
      <c r="A199" s="28" t="s">
        <v>1612</v>
      </c>
      <c r="B199" s="29">
        <v>0.2</v>
      </c>
    </row>
    <row r="200" spans="1:2" x14ac:dyDescent="0.35">
      <c r="A200" s="28" t="s">
        <v>1362</v>
      </c>
      <c r="B200" s="29">
        <v>1.07</v>
      </c>
    </row>
    <row r="201" spans="1:2" x14ac:dyDescent="0.35">
      <c r="A201" s="28" t="s">
        <v>1615</v>
      </c>
      <c r="B201" s="29">
        <v>3.3</v>
      </c>
    </row>
    <row r="202" spans="1:2" x14ac:dyDescent="0.35">
      <c r="A202" s="28" t="s">
        <v>1616</v>
      </c>
      <c r="B202" s="29">
        <v>1.18</v>
      </c>
    </row>
    <row r="203" spans="1:2" x14ac:dyDescent="0.35">
      <c r="A203" s="28" t="s">
        <v>1618</v>
      </c>
      <c r="B203" s="29">
        <v>2.87</v>
      </c>
    </row>
    <row r="204" spans="1:2" x14ac:dyDescent="0.35">
      <c r="A204" s="28" t="s">
        <v>1619</v>
      </c>
      <c r="B204" s="29">
        <v>1.59</v>
      </c>
    </row>
    <row r="205" spans="1:2" x14ac:dyDescent="0.35">
      <c r="A205" s="28" t="s">
        <v>1621</v>
      </c>
      <c r="B205" s="29">
        <v>0.23</v>
      </c>
    </row>
    <row r="206" spans="1:2" x14ac:dyDescent="0.35">
      <c r="A206" s="28" t="s">
        <v>1623</v>
      </c>
      <c r="B206" s="29">
        <v>0.13</v>
      </c>
    </row>
    <row r="207" spans="1:2" x14ac:dyDescent="0.35">
      <c r="A207" s="28" t="s">
        <v>1624</v>
      </c>
      <c r="B207" s="29">
        <v>0.3</v>
      </c>
    </row>
    <row r="208" spans="1:2" x14ac:dyDescent="0.35">
      <c r="A208" s="28" t="s">
        <v>1625</v>
      </c>
      <c r="B208" s="29">
        <v>0.83</v>
      </c>
    </row>
    <row r="209" spans="1:2" x14ac:dyDescent="0.35">
      <c r="A209" s="28" t="s">
        <v>1627</v>
      </c>
      <c r="B209" s="29">
        <v>0.09</v>
      </c>
    </row>
    <row r="210" spans="1:2" x14ac:dyDescent="0.35">
      <c r="A210" s="28" t="s">
        <v>1629</v>
      </c>
      <c r="B210" s="29">
        <v>0.04</v>
      </c>
    </row>
    <row r="211" spans="1:2" x14ac:dyDescent="0.35">
      <c r="A211" s="28" t="s">
        <v>1630</v>
      </c>
      <c r="B211" s="29">
        <v>0.33</v>
      </c>
    </row>
    <row r="212" spans="1:2" x14ac:dyDescent="0.35">
      <c r="A212" s="28" t="s">
        <v>1631</v>
      </c>
      <c r="B212" s="29">
        <v>0.39</v>
      </c>
    </row>
    <row r="213" spans="1:2" x14ac:dyDescent="0.35">
      <c r="A213" s="28" t="s">
        <v>1633</v>
      </c>
      <c r="B213" s="29">
        <v>0.26</v>
      </c>
    </row>
    <row r="214" spans="1:2" x14ac:dyDescent="0.35">
      <c r="A214" s="28" t="s">
        <v>1635</v>
      </c>
      <c r="B214" s="29">
        <v>0.31</v>
      </c>
    </row>
    <row r="215" spans="1:2" x14ac:dyDescent="0.35">
      <c r="A215" s="28" t="s">
        <v>1637</v>
      </c>
      <c r="B215" s="29">
        <v>2.81</v>
      </c>
    </row>
    <row r="216" spans="1:2" x14ac:dyDescent="0.35">
      <c r="A216" s="28" t="s">
        <v>1639</v>
      </c>
      <c r="B216" s="29">
        <v>0.28999999999999998</v>
      </c>
    </row>
    <row r="217" spans="1:2" x14ac:dyDescent="0.35">
      <c r="A217" s="28" t="s">
        <v>1641</v>
      </c>
      <c r="B217" s="29">
        <v>0.09</v>
      </c>
    </row>
    <row r="218" spans="1:2" x14ac:dyDescent="0.35">
      <c r="A218" s="28" t="s">
        <v>1444</v>
      </c>
      <c r="B218" s="29">
        <v>0.23</v>
      </c>
    </row>
    <row r="219" spans="1:2" x14ac:dyDescent="0.35">
      <c r="A219" s="28" t="s">
        <v>1644</v>
      </c>
      <c r="B219" s="29">
        <v>3.9</v>
      </c>
    </row>
    <row r="220" spans="1:2" x14ac:dyDescent="0.35">
      <c r="A220" s="28" t="s">
        <v>1646</v>
      </c>
      <c r="B220" s="29">
        <v>3.54</v>
      </c>
    </row>
    <row r="221" spans="1:2" x14ac:dyDescent="0.35">
      <c r="A221" s="28" t="s">
        <v>1648</v>
      </c>
      <c r="B221" s="29">
        <v>0.7</v>
      </c>
    </row>
    <row r="222" spans="1:2" x14ac:dyDescent="0.35">
      <c r="A222" s="28" t="s">
        <v>1650</v>
      </c>
      <c r="B222" s="29">
        <v>1.39</v>
      </c>
    </row>
    <row r="223" spans="1:2" x14ac:dyDescent="0.35">
      <c r="A223" s="28" t="s">
        <v>1652</v>
      </c>
      <c r="B223" s="29">
        <v>1.17</v>
      </c>
    </row>
    <row r="224" spans="1:2" x14ac:dyDescent="0.35">
      <c r="A224" s="28" t="s">
        <v>1654</v>
      </c>
      <c r="B224" s="29">
        <v>0.91</v>
      </c>
    </row>
    <row r="225" spans="1:2" x14ac:dyDescent="0.35">
      <c r="A225" s="28" t="s">
        <v>1463</v>
      </c>
      <c r="B225" s="29">
        <v>1.59</v>
      </c>
    </row>
    <row r="226" spans="1:2" x14ac:dyDescent="0.35">
      <c r="A226" s="28" t="s">
        <v>1656</v>
      </c>
      <c r="B226" s="29">
        <v>0.3</v>
      </c>
    </row>
    <row r="227" spans="1:2" x14ac:dyDescent="0.35">
      <c r="A227" s="28" t="s">
        <v>1658</v>
      </c>
      <c r="B227" s="29">
        <v>1.26</v>
      </c>
    </row>
    <row r="228" spans="1:2" x14ac:dyDescent="0.35">
      <c r="A228" s="28" t="s">
        <v>1659</v>
      </c>
      <c r="B228" s="29">
        <v>1.59</v>
      </c>
    </row>
    <row r="229" spans="1:2" x14ac:dyDescent="0.35">
      <c r="A229" s="28" t="s">
        <v>1660</v>
      </c>
      <c r="B229" s="29">
        <v>0.76</v>
      </c>
    </row>
    <row r="230" spans="1:2" x14ac:dyDescent="0.35">
      <c r="A230" s="28" t="s">
        <v>1662</v>
      </c>
      <c r="B230" s="29">
        <v>2.78</v>
      </c>
    </row>
    <row r="231" spans="1:2" x14ac:dyDescent="0.35">
      <c r="A231" s="28" t="s">
        <v>1664</v>
      </c>
      <c r="B231" s="29">
        <v>0.05</v>
      </c>
    </row>
    <row r="232" spans="1:2" x14ac:dyDescent="0.35">
      <c r="A232" s="28" t="s">
        <v>1666</v>
      </c>
      <c r="B232" s="29">
        <v>0.04</v>
      </c>
    </row>
    <row r="233" spans="1:2" x14ac:dyDescent="0.35">
      <c r="A233" s="28" t="s">
        <v>1669</v>
      </c>
      <c r="B233" s="29">
        <v>5.3</v>
      </c>
    </row>
    <row r="234" spans="1:2" x14ac:dyDescent="0.35">
      <c r="A234" s="28" t="s">
        <v>1670</v>
      </c>
      <c r="B234" s="29">
        <v>0.78</v>
      </c>
    </row>
    <row r="235" spans="1:2" x14ac:dyDescent="0.35">
      <c r="A235" s="28" t="s">
        <v>1672</v>
      </c>
      <c r="B235" s="29">
        <v>0.06</v>
      </c>
    </row>
    <row r="236" spans="1:2" x14ac:dyDescent="0.35">
      <c r="A236" s="28" t="s">
        <v>1673</v>
      </c>
      <c r="B236" s="29">
        <v>0.34</v>
      </c>
    </row>
    <row r="237" spans="1:2" x14ac:dyDescent="0.35">
      <c r="A237" s="28" t="s">
        <v>1675</v>
      </c>
      <c r="B237" s="29">
        <v>0.5</v>
      </c>
    </row>
    <row r="238" spans="1:2" x14ac:dyDescent="0.35">
      <c r="A238" s="28" t="s">
        <v>1676</v>
      </c>
      <c r="B238" s="29">
        <v>0.28000000000000003</v>
      </c>
    </row>
    <row r="239" spans="1:2" x14ac:dyDescent="0.35">
      <c r="A239" s="28" t="s">
        <v>1679</v>
      </c>
      <c r="B239" s="29">
        <v>1.45</v>
      </c>
    </row>
    <row r="240" spans="1:2" x14ac:dyDescent="0.35">
      <c r="A240" s="28" t="s">
        <v>1680</v>
      </c>
      <c r="B240" s="29">
        <v>0.41</v>
      </c>
    </row>
    <row r="241" spans="1:2" x14ac:dyDescent="0.35">
      <c r="A241" s="28" t="s">
        <v>4233</v>
      </c>
      <c r="B241" s="29">
        <v>1.48</v>
      </c>
    </row>
    <row r="242" spans="1:2" x14ac:dyDescent="0.35">
      <c r="A242" s="28" t="s">
        <v>1528</v>
      </c>
      <c r="B242" s="29">
        <v>1.67</v>
      </c>
    </row>
    <row r="243" spans="1:2" x14ac:dyDescent="0.35">
      <c r="A243" s="28" t="s">
        <v>1681</v>
      </c>
      <c r="B243" s="29">
        <v>0.7</v>
      </c>
    </row>
    <row r="244" spans="1:2" x14ac:dyDescent="0.35">
      <c r="A244" s="28" t="s">
        <v>1683</v>
      </c>
      <c r="B244" s="29">
        <v>0.19</v>
      </c>
    </row>
    <row r="245" spans="1:2" x14ac:dyDescent="0.35">
      <c r="A245" s="28" t="s">
        <v>1684</v>
      </c>
      <c r="B245" s="29">
        <v>0.05</v>
      </c>
    </row>
    <row r="246" spans="1:2" x14ac:dyDescent="0.35">
      <c r="A246" s="28" t="s">
        <v>1686</v>
      </c>
      <c r="B246" s="29">
        <v>0.08</v>
      </c>
    </row>
    <row r="247" spans="1:2" x14ac:dyDescent="0.35">
      <c r="A247" s="28" t="s">
        <v>1688</v>
      </c>
      <c r="B247" s="29">
        <v>1.4</v>
      </c>
    </row>
    <row r="248" spans="1:2" x14ac:dyDescent="0.35">
      <c r="A248" s="28" t="s">
        <v>1504</v>
      </c>
      <c r="B248" s="29">
        <v>0.3</v>
      </c>
    </row>
    <row r="249" spans="1:2" x14ac:dyDescent="0.35">
      <c r="A249" s="28" t="s">
        <v>1691</v>
      </c>
      <c r="B249" s="29">
        <v>0.28999999999999998</v>
      </c>
    </row>
    <row r="250" spans="1:2" x14ac:dyDescent="0.35">
      <c r="A250" s="28" t="s">
        <v>1438</v>
      </c>
      <c r="B250" s="29">
        <v>0.28999999999999998</v>
      </c>
    </row>
    <row r="251" spans="1:2" x14ac:dyDescent="0.35">
      <c r="A251" s="28" t="s">
        <v>1692</v>
      </c>
      <c r="B251" s="29">
        <v>0.05</v>
      </c>
    </row>
    <row r="252" spans="1:2" x14ac:dyDescent="0.35">
      <c r="A252" s="28" t="s">
        <v>1693</v>
      </c>
      <c r="B252" s="29">
        <v>0.13</v>
      </c>
    </row>
    <row r="253" spans="1:2" x14ac:dyDescent="0.35">
      <c r="A253" s="28" t="s">
        <v>1694</v>
      </c>
      <c r="B253" s="29">
        <v>1.64</v>
      </c>
    </row>
    <row r="254" spans="1:2" x14ac:dyDescent="0.35">
      <c r="A254" s="28" t="s">
        <v>1696</v>
      </c>
      <c r="B254" s="29">
        <v>0.37</v>
      </c>
    </row>
    <row r="255" spans="1:2" x14ac:dyDescent="0.35">
      <c r="A255" s="28" t="s">
        <v>1698</v>
      </c>
      <c r="B255" s="29">
        <v>0.25</v>
      </c>
    </row>
    <row r="256" spans="1:2" x14ac:dyDescent="0.35">
      <c r="A256" s="28" t="s">
        <v>4443</v>
      </c>
      <c r="B256" s="29">
        <v>0.38</v>
      </c>
    </row>
    <row r="257" spans="1:2" x14ac:dyDescent="0.35">
      <c r="A257" s="28" t="s">
        <v>1701</v>
      </c>
      <c r="B257" s="29">
        <v>7.0000000000000007E-2</v>
      </c>
    </row>
    <row r="258" spans="1:2" x14ac:dyDescent="0.35">
      <c r="A258" s="28" t="s">
        <v>1702</v>
      </c>
      <c r="B258" s="29">
        <v>0.06</v>
      </c>
    </row>
    <row r="259" spans="1:2" x14ac:dyDescent="0.35">
      <c r="A259" s="28" t="s">
        <v>1703</v>
      </c>
      <c r="B259" s="29">
        <v>0.08</v>
      </c>
    </row>
    <row r="260" spans="1:2" x14ac:dyDescent="0.35">
      <c r="A260" s="28" t="s">
        <v>1704</v>
      </c>
      <c r="B260" s="29">
        <v>0.18</v>
      </c>
    </row>
    <row r="261" spans="1:2" x14ac:dyDescent="0.35">
      <c r="A261" s="28" t="s">
        <v>1706</v>
      </c>
      <c r="B261" s="29">
        <v>0.27</v>
      </c>
    </row>
    <row r="262" spans="1:2" x14ac:dyDescent="0.35">
      <c r="A262" s="28" t="s">
        <v>1707</v>
      </c>
      <c r="B262" s="29">
        <v>0.28999999999999998</v>
      </c>
    </row>
    <row r="263" spans="1:2" x14ac:dyDescent="0.35">
      <c r="A263" s="28" t="s">
        <v>1709</v>
      </c>
      <c r="B263" s="29">
        <v>2.21</v>
      </c>
    </row>
    <row r="264" spans="1:2" x14ac:dyDescent="0.35">
      <c r="A264" s="28" t="s">
        <v>1710</v>
      </c>
      <c r="B264" s="29">
        <v>0.28999999999999998</v>
      </c>
    </row>
    <row r="265" spans="1:2" x14ac:dyDescent="0.35">
      <c r="A265" s="28" t="s">
        <v>1712</v>
      </c>
      <c r="B265" s="29">
        <v>1.63</v>
      </c>
    </row>
    <row r="266" spans="1:2" x14ac:dyDescent="0.35">
      <c r="A266" s="28" t="s">
        <v>1713</v>
      </c>
      <c r="B266" s="29">
        <v>2.98</v>
      </c>
    </row>
    <row r="267" spans="1:2" x14ac:dyDescent="0.35">
      <c r="A267" s="28" t="s">
        <v>1041</v>
      </c>
      <c r="B267" s="29">
        <v>0.42</v>
      </c>
    </row>
    <row r="268" spans="1:2" x14ac:dyDescent="0.35">
      <c r="A268" s="28" t="s">
        <v>4441</v>
      </c>
      <c r="B268" s="29" t="s">
        <v>4442</v>
      </c>
    </row>
    <row r="269" spans="1:2" x14ac:dyDescent="0.35">
      <c r="A269" s="28" t="s">
        <v>1715</v>
      </c>
      <c r="B269" s="29">
        <v>0.1</v>
      </c>
    </row>
    <row r="270" spans="1:2" x14ac:dyDescent="0.35">
      <c r="A270" s="28" t="s">
        <v>1716</v>
      </c>
      <c r="B270" s="29">
        <v>0.21</v>
      </c>
    </row>
    <row r="271" spans="1:2" x14ac:dyDescent="0.35">
      <c r="A271" s="28" t="s">
        <v>1826</v>
      </c>
      <c r="B271" s="29">
        <v>2.75</v>
      </c>
    </row>
    <row r="272" spans="1:2" x14ac:dyDescent="0.35">
      <c r="A272" s="28" t="s">
        <v>1718</v>
      </c>
      <c r="B272" s="29">
        <v>3.1</v>
      </c>
    </row>
    <row r="273" spans="1:2" x14ac:dyDescent="0.35">
      <c r="A273" s="28" t="s">
        <v>1720</v>
      </c>
      <c r="B273" s="29">
        <v>0.15</v>
      </c>
    </row>
    <row r="274" spans="1:2" x14ac:dyDescent="0.35">
      <c r="A274" s="28" t="s">
        <v>1722</v>
      </c>
      <c r="B274" s="29">
        <v>1.56</v>
      </c>
    </row>
    <row r="275" spans="1:2" x14ac:dyDescent="0.35">
      <c r="A275" s="28" t="s">
        <v>1724</v>
      </c>
      <c r="B275" s="29">
        <v>0.33</v>
      </c>
    </row>
    <row r="276" spans="1:2" x14ac:dyDescent="0.35">
      <c r="A276" s="28" t="s">
        <v>1727</v>
      </c>
      <c r="B276" s="29">
        <v>0.3</v>
      </c>
    </row>
    <row r="277" spans="1:2" x14ac:dyDescent="0.35">
      <c r="A277" s="28" t="s">
        <v>1729</v>
      </c>
      <c r="B277" s="29">
        <v>0.3</v>
      </c>
    </row>
    <row r="278" spans="1:2" x14ac:dyDescent="0.35">
      <c r="A278" s="28" t="s">
        <v>1731</v>
      </c>
      <c r="B278" s="29">
        <v>0.24</v>
      </c>
    </row>
    <row r="279" spans="1:2" x14ac:dyDescent="0.35">
      <c r="A279" s="28" t="s">
        <v>1733</v>
      </c>
      <c r="B279" s="29">
        <v>0.08</v>
      </c>
    </row>
    <row r="280" spans="1:2" x14ac:dyDescent="0.35">
      <c r="A280" s="28" t="s">
        <v>1734</v>
      </c>
      <c r="B280" s="29">
        <v>0.25</v>
      </c>
    </row>
    <row r="281" spans="1:2" x14ac:dyDescent="0.35">
      <c r="A281" s="28" t="s">
        <v>1736</v>
      </c>
      <c r="B281" s="29">
        <v>0.31</v>
      </c>
    </row>
    <row r="282" spans="1:2" x14ac:dyDescent="0.35">
      <c r="A282" s="28" t="s">
        <v>1737</v>
      </c>
      <c r="B282" s="29">
        <v>0.32</v>
      </c>
    </row>
    <row r="283" spans="1:2" x14ac:dyDescent="0.35">
      <c r="A283" s="28" t="s">
        <v>1738</v>
      </c>
      <c r="B283" s="29">
        <v>0.8</v>
      </c>
    </row>
    <row r="284" spans="1:2" x14ac:dyDescent="0.35">
      <c r="A284" s="28" t="s">
        <v>1740</v>
      </c>
      <c r="B284" s="29">
        <v>0.3</v>
      </c>
    </row>
    <row r="285" spans="1:2" x14ac:dyDescent="0.35">
      <c r="A285" s="28" t="s">
        <v>1742</v>
      </c>
      <c r="B285" s="29">
        <v>1.26</v>
      </c>
    </row>
    <row r="286" spans="1:2" x14ac:dyDescent="0.35">
      <c r="A286" s="28" t="s">
        <v>1744</v>
      </c>
      <c r="B286" s="29">
        <v>1.99</v>
      </c>
    </row>
    <row r="287" spans="1:2" x14ac:dyDescent="0.35">
      <c r="A287" s="28" t="s">
        <v>1746</v>
      </c>
      <c r="B287" s="29">
        <v>0.2</v>
      </c>
    </row>
    <row r="288" spans="1:2" x14ac:dyDescent="0.35">
      <c r="A288" s="28" t="s">
        <v>1748</v>
      </c>
      <c r="B288" s="29">
        <v>1.2</v>
      </c>
    </row>
    <row r="289" spans="1:2" x14ac:dyDescent="0.35">
      <c r="A289" s="28" t="s">
        <v>1749</v>
      </c>
      <c r="B289" s="29">
        <v>0.64</v>
      </c>
    </row>
    <row r="290" spans="1:2" x14ac:dyDescent="0.35">
      <c r="A290" s="28" t="s">
        <v>1751</v>
      </c>
      <c r="B290" s="29">
        <v>0.81</v>
      </c>
    </row>
    <row r="291" spans="1:2" x14ac:dyDescent="0.35">
      <c r="A291" s="28" t="s">
        <v>1752</v>
      </c>
      <c r="B291" s="29">
        <v>2.15</v>
      </c>
    </row>
    <row r="292" spans="1:2" x14ac:dyDescent="0.35">
      <c r="A292" s="28" t="s">
        <v>1456</v>
      </c>
      <c r="B292" s="29">
        <v>0.85</v>
      </c>
    </row>
    <row r="293" spans="1:2" x14ac:dyDescent="0.35">
      <c r="A293" s="28" t="s">
        <v>1755</v>
      </c>
      <c r="B293" s="29">
        <v>0.62</v>
      </c>
    </row>
    <row r="294" spans="1:2" x14ac:dyDescent="0.35">
      <c r="A294" s="28" t="s">
        <v>1661</v>
      </c>
      <c r="B294" s="29">
        <v>1.33</v>
      </c>
    </row>
    <row r="295" spans="1:2" x14ac:dyDescent="0.35">
      <c r="A295" s="28" t="s">
        <v>1526</v>
      </c>
      <c r="B295" s="29">
        <v>1.08</v>
      </c>
    </row>
    <row r="296" spans="1:2" x14ac:dyDescent="0.35">
      <c r="A296" s="28" t="s">
        <v>1758</v>
      </c>
      <c r="B296" s="29">
        <v>1.95</v>
      </c>
    </row>
    <row r="297" spans="1:2" x14ac:dyDescent="0.35">
      <c r="A297" s="28" t="s">
        <v>412</v>
      </c>
      <c r="B297" s="29">
        <v>0.67</v>
      </c>
    </row>
    <row r="298" spans="1:2" x14ac:dyDescent="0.35">
      <c r="A298" s="28" t="s">
        <v>1470</v>
      </c>
      <c r="B298" s="29">
        <v>1.32</v>
      </c>
    </row>
    <row r="299" spans="1:2" x14ac:dyDescent="0.35">
      <c r="A299" s="28" t="s">
        <v>1762</v>
      </c>
      <c r="B299" s="29">
        <v>0.3</v>
      </c>
    </row>
    <row r="300" spans="1:2" x14ac:dyDescent="0.35">
      <c r="A300" s="28" t="s">
        <v>1763</v>
      </c>
      <c r="B300" s="29">
        <v>3.95</v>
      </c>
    </row>
    <row r="301" spans="1:2" x14ac:dyDescent="0.35">
      <c r="A301" s="28" t="s">
        <v>1765</v>
      </c>
      <c r="B301" s="29">
        <v>5.19</v>
      </c>
    </row>
    <row r="302" spans="1:2" x14ac:dyDescent="0.35">
      <c r="A302" s="28" t="s">
        <v>1767</v>
      </c>
      <c r="B302" s="29">
        <v>1.45</v>
      </c>
    </row>
    <row r="303" spans="1:2" x14ac:dyDescent="0.35">
      <c r="A303" s="28" t="s">
        <v>1750</v>
      </c>
      <c r="B303" s="29">
        <v>0.22</v>
      </c>
    </row>
    <row r="304" spans="1:2" x14ac:dyDescent="0.35">
      <c r="A304" s="28" t="s">
        <v>1566</v>
      </c>
      <c r="B304" s="29">
        <v>0.26</v>
      </c>
    </row>
    <row r="305" spans="1:2" x14ac:dyDescent="0.35">
      <c r="A305" s="28" t="s">
        <v>1769</v>
      </c>
      <c r="B305" s="29">
        <v>0.77</v>
      </c>
    </row>
    <row r="306" spans="1:2" x14ac:dyDescent="0.35">
      <c r="A306" s="28" t="s">
        <v>1770</v>
      </c>
      <c r="B306" s="29">
        <v>1.29</v>
      </c>
    </row>
    <row r="307" spans="1:2" x14ac:dyDescent="0.35">
      <c r="A307" s="28" t="s">
        <v>1772</v>
      </c>
      <c r="B307" s="29">
        <v>1.26</v>
      </c>
    </row>
    <row r="308" spans="1:2" x14ac:dyDescent="0.35">
      <c r="A308" s="28" t="s">
        <v>1494</v>
      </c>
      <c r="B308" s="29">
        <v>0.09</v>
      </c>
    </row>
    <row r="309" spans="1:2" x14ac:dyDescent="0.35">
      <c r="A309" s="28" t="s">
        <v>1774</v>
      </c>
      <c r="B309" s="29">
        <v>2.64</v>
      </c>
    </row>
    <row r="310" spans="1:2" x14ac:dyDescent="0.35">
      <c r="A310" s="28" t="s">
        <v>1761</v>
      </c>
      <c r="B310" s="29">
        <v>1.66</v>
      </c>
    </row>
    <row r="311" spans="1:2" x14ac:dyDescent="0.35">
      <c r="A311" s="28" t="s">
        <v>1776</v>
      </c>
      <c r="B311" s="29">
        <v>1.88</v>
      </c>
    </row>
    <row r="312" spans="1:2" x14ac:dyDescent="0.35">
      <c r="A312" s="28" t="s">
        <v>1777</v>
      </c>
      <c r="B312" s="29">
        <v>0.05</v>
      </c>
    </row>
    <row r="313" spans="1:2" x14ac:dyDescent="0.35">
      <c r="A313" s="28" t="s">
        <v>1778</v>
      </c>
      <c r="B313" s="29">
        <v>1.41</v>
      </c>
    </row>
    <row r="314" spans="1:2" x14ac:dyDescent="0.35">
      <c r="A314" s="28" t="s">
        <v>1779</v>
      </c>
      <c r="B314" s="29">
        <v>0.09</v>
      </c>
    </row>
    <row r="315" spans="1:2" x14ac:dyDescent="0.35">
      <c r="A315" s="28" t="s">
        <v>1781</v>
      </c>
      <c r="B315" s="29">
        <v>0.24</v>
      </c>
    </row>
    <row r="316" spans="1:2" x14ac:dyDescent="0.35">
      <c r="A316" s="28" t="s">
        <v>1697</v>
      </c>
      <c r="B316" s="29">
        <v>0.31</v>
      </c>
    </row>
    <row r="317" spans="1:2" x14ac:dyDescent="0.35">
      <c r="A317" s="28" t="s">
        <v>1784</v>
      </c>
      <c r="B317" s="29">
        <v>0.56000000000000005</v>
      </c>
    </row>
    <row r="318" spans="1:2" x14ac:dyDescent="0.35">
      <c r="A318" s="28" t="s">
        <v>1786</v>
      </c>
      <c r="B318" s="29">
        <v>2.59</v>
      </c>
    </row>
    <row r="319" spans="1:2" x14ac:dyDescent="0.35">
      <c r="A319" s="28" t="s">
        <v>1788</v>
      </c>
      <c r="B319" s="29">
        <v>0.5</v>
      </c>
    </row>
    <row r="320" spans="1:2" x14ac:dyDescent="0.35">
      <c r="A320" s="28" t="s">
        <v>1790</v>
      </c>
      <c r="B320" s="29">
        <v>1.1100000000000001</v>
      </c>
    </row>
    <row r="321" spans="1:2" x14ac:dyDescent="0.35">
      <c r="A321" s="28" t="s">
        <v>1792</v>
      </c>
      <c r="B321" s="29">
        <v>1.87</v>
      </c>
    </row>
    <row r="322" spans="1:2" x14ac:dyDescent="0.35">
      <c r="A322" s="28" t="s">
        <v>1794</v>
      </c>
      <c r="B322" s="29">
        <v>0.34</v>
      </c>
    </row>
    <row r="323" spans="1:2" x14ac:dyDescent="0.35">
      <c r="A323" s="28" t="s">
        <v>1594</v>
      </c>
      <c r="B323" s="29">
        <v>0.57999999999999996</v>
      </c>
    </row>
    <row r="324" spans="1:2" x14ac:dyDescent="0.35">
      <c r="A324" s="28" t="s">
        <v>1797</v>
      </c>
      <c r="B324" s="29">
        <v>0.35</v>
      </c>
    </row>
    <row r="325" spans="1:2" x14ac:dyDescent="0.35">
      <c r="A325" s="28" t="s">
        <v>1799</v>
      </c>
      <c r="B325" s="29">
        <v>0.48</v>
      </c>
    </row>
    <row r="326" spans="1:2" x14ac:dyDescent="0.35">
      <c r="A326" s="28" t="s">
        <v>1801</v>
      </c>
      <c r="B326" s="29">
        <v>0.23</v>
      </c>
    </row>
    <row r="327" spans="1:2" x14ac:dyDescent="0.35">
      <c r="A327" s="28" t="s">
        <v>1802</v>
      </c>
      <c r="B327" s="29">
        <v>0.18</v>
      </c>
    </row>
    <row r="328" spans="1:2" x14ac:dyDescent="0.35">
      <c r="A328" s="28" t="s">
        <v>1358</v>
      </c>
      <c r="B328" s="29">
        <v>2</v>
      </c>
    </row>
    <row r="329" spans="1:2" x14ac:dyDescent="0.35">
      <c r="A329" s="28" t="s">
        <v>1804</v>
      </c>
      <c r="B329" s="29">
        <v>1.76</v>
      </c>
    </row>
    <row r="330" spans="1:2" x14ac:dyDescent="0.35">
      <c r="A330" s="28" t="s">
        <v>1805</v>
      </c>
      <c r="B330" s="29">
        <v>1.67</v>
      </c>
    </row>
    <row r="331" spans="1:2" x14ac:dyDescent="0.35">
      <c r="A331" s="28" t="s">
        <v>1807</v>
      </c>
      <c r="B331" s="29">
        <v>0.1</v>
      </c>
    </row>
    <row r="332" spans="1:2" x14ac:dyDescent="0.35">
      <c r="A332" s="28" t="s">
        <v>1808</v>
      </c>
      <c r="B332" s="29">
        <v>0.98</v>
      </c>
    </row>
    <row r="333" spans="1:2" x14ac:dyDescent="0.35">
      <c r="A333" s="28" t="s">
        <v>1809</v>
      </c>
      <c r="B333" s="29">
        <v>0.35</v>
      </c>
    </row>
    <row r="334" spans="1:2" x14ac:dyDescent="0.35">
      <c r="A334" s="28" t="s">
        <v>1745</v>
      </c>
      <c r="B334" s="29">
        <v>0.33</v>
      </c>
    </row>
    <row r="335" spans="1:2" x14ac:dyDescent="0.35">
      <c r="A335" s="28" t="s">
        <v>1811</v>
      </c>
      <c r="B335" s="29">
        <v>1.2</v>
      </c>
    </row>
    <row r="336" spans="1:2" x14ac:dyDescent="0.35">
      <c r="A336" s="28" t="s">
        <v>1812</v>
      </c>
      <c r="B336" s="29">
        <v>0.49</v>
      </c>
    </row>
    <row r="337" spans="1:2" x14ac:dyDescent="0.35">
      <c r="A337" s="28" t="s">
        <v>1813</v>
      </c>
      <c r="B337" s="29">
        <v>2</v>
      </c>
    </row>
    <row r="338" spans="1:2" x14ac:dyDescent="0.35">
      <c r="A338" s="28" t="s">
        <v>4440</v>
      </c>
      <c r="B338" s="29">
        <v>15.29</v>
      </c>
    </row>
    <row r="339" spans="1:2" x14ac:dyDescent="0.35">
      <c r="A339" s="28" t="s">
        <v>1815</v>
      </c>
      <c r="B339" s="29">
        <v>1.59</v>
      </c>
    </row>
    <row r="340" spans="1:2" x14ac:dyDescent="0.35">
      <c r="A340" s="28" t="s">
        <v>1817</v>
      </c>
      <c r="B340" s="29">
        <v>2</v>
      </c>
    </row>
    <row r="341" spans="1:2" x14ac:dyDescent="0.35">
      <c r="A341" s="28" t="s">
        <v>1466</v>
      </c>
      <c r="B341" s="29">
        <v>0.77</v>
      </c>
    </row>
    <row r="342" spans="1:2" x14ac:dyDescent="0.35">
      <c r="A342" s="28" t="s">
        <v>1461</v>
      </c>
      <c r="B342" s="29">
        <v>1.89</v>
      </c>
    </row>
    <row r="343" spans="1:2" x14ac:dyDescent="0.35">
      <c r="A343" s="28" t="s">
        <v>1820</v>
      </c>
      <c r="B343" s="29">
        <v>1.67</v>
      </c>
    </row>
    <row r="344" spans="1:2" x14ac:dyDescent="0.35">
      <c r="A344" s="28" t="s">
        <v>1821</v>
      </c>
      <c r="B344" s="29">
        <v>0.25</v>
      </c>
    </row>
    <row r="345" spans="1:2" x14ac:dyDescent="0.35">
      <c r="A345" s="28" t="s">
        <v>1822</v>
      </c>
      <c r="B345" s="29">
        <v>1.76</v>
      </c>
    </row>
    <row r="346" spans="1:2" x14ac:dyDescent="0.35">
      <c r="A346" s="28" t="s">
        <v>1823</v>
      </c>
      <c r="B346" s="29">
        <v>0.39</v>
      </c>
    </row>
    <row r="347" spans="1:2" x14ac:dyDescent="0.35">
      <c r="A347" s="28" t="s">
        <v>1824</v>
      </c>
      <c r="B347" s="29">
        <v>0.25</v>
      </c>
    </row>
    <row r="348" spans="1:2" x14ac:dyDescent="0.35">
      <c r="A348" s="28" t="s">
        <v>1826</v>
      </c>
      <c r="B348" s="29">
        <v>2.75</v>
      </c>
    </row>
    <row r="349" spans="1:2" x14ac:dyDescent="0.35">
      <c r="A349" s="28" t="s">
        <v>1827</v>
      </c>
      <c r="B349" s="29">
        <v>2.87</v>
      </c>
    </row>
    <row r="350" spans="1:2" x14ac:dyDescent="0.35">
      <c r="A350" s="28" t="s">
        <v>1828</v>
      </c>
      <c r="B350" s="29">
        <v>1.1599999999999999</v>
      </c>
    </row>
    <row r="351" spans="1:2" x14ac:dyDescent="0.35">
      <c r="A351" s="28" t="s">
        <v>1700</v>
      </c>
      <c r="B351" s="29">
        <v>0.12</v>
      </c>
    </row>
    <row r="352" spans="1:2" x14ac:dyDescent="0.35">
      <c r="A352" s="28" t="s">
        <v>1705</v>
      </c>
      <c r="B352" s="29">
        <v>0.43</v>
      </c>
    </row>
    <row r="353" spans="1:2" x14ac:dyDescent="0.35">
      <c r="A353" s="28" t="s">
        <v>1830</v>
      </c>
      <c r="B353" s="29">
        <v>0.09</v>
      </c>
    </row>
    <row r="354" spans="1:2" x14ac:dyDescent="0.35">
      <c r="A354" s="28" t="s">
        <v>1832</v>
      </c>
      <c r="B354" s="29">
        <v>0.69</v>
      </c>
    </row>
    <row r="355" spans="1:2" x14ac:dyDescent="0.35">
      <c r="A355" s="28" t="s">
        <v>1834</v>
      </c>
      <c r="B355" s="29">
        <v>0.04</v>
      </c>
    </row>
    <row r="356" spans="1:2" x14ac:dyDescent="0.35">
      <c r="A356" s="28" t="s">
        <v>1806</v>
      </c>
      <c r="B356" s="29">
        <v>0.32</v>
      </c>
    </row>
    <row r="357" spans="1:2" x14ac:dyDescent="0.35">
      <c r="A357" s="28" t="s">
        <v>1835</v>
      </c>
      <c r="B357" s="29">
        <v>0.09</v>
      </c>
    </row>
    <row r="358" spans="1:2" x14ac:dyDescent="0.35">
      <c r="A358" s="28" t="s">
        <v>1836</v>
      </c>
      <c r="B358" s="29">
        <v>0.04</v>
      </c>
    </row>
    <row r="359" spans="1:2" x14ac:dyDescent="0.35">
      <c r="A359" s="28" t="s">
        <v>1838</v>
      </c>
      <c r="B359" s="29">
        <v>0.11</v>
      </c>
    </row>
    <row r="360" spans="1:2" x14ac:dyDescent="0.35">
      <c r="A360" s="28" t="s">
        <v>1840</v>
      </c>
      <c r="B360" s="29">
        <v>0.93</v>
      </c>
    </row>
    <row r="361" spans="1:2" x14ac:dyDescent="0.35">
      <c r="A361" s="28" t="s">
        <v>1841</v>
      </c>
      <c r="B361" s="29">
        <v>1.04</v>
      </c>
    </row>
    <row r="362" spans="1:2" x14ac:dyDescent="0.35">
      <c r="A362" s="28" t="s">
        <v>1842</v>
      </c>
      <c r="B362" s="29">
        <v>0.28999999999999998</v>
      </c>
    </row>
    <row r="363" spans="1:2" x14ac:dyDescent="0.35">
      <c r="A363" s="28" t="s">
        <v>1844</v>
      </c>
      <c r="B363" s="29">
        <v>0.4</v>
      </c>
    </row>
    <row r="364" spans="1:2" x14ac:dyDescent="0.35">
      <c r="A364" s="28" t="s">
        <v>1846</v>
      </c>
      <c r="B364" s="29">
        <v>1.57</v>
      </c>
    </row>
    <row r="365" spans="1:2" x14ac:dyDescent="0.35">
      <c r="A365" s="28" t="s">
        <v>1848</v>
      </c>
      <c r="B365" s="29">
        <v>0.23</v>
      </c>
    </row>
    <row r="366" spans="1:2" x14ac:dyDescent="0.35">
      <c r="A366" s="28" t="s">
        <v>1849</v>
      </c>
      <c r="B366" s="29">
        <v>0.41</v>
      </c>
    </row>
    <row r="367" spans="1:2" x14ac:dyDescent="0.35">
      <c r="A367" s="28" t="s">
        <v>1850</v>
      </c>
      <c r="B367" s="29">
        <v>0.35</v>
      </c>
    </row>
    <row r="368" spans="1:2" x14ac:dyDescent="0.35">
      <c r="A368" s="28" t="s">
        <v>1741</v>
      </c>
      <c r="B368" s="29">
        <v>0.12</v>
      </c>
    </row>
    <row r="369" spans="1:2" x14ac:dyDescent="0.35">
      <c r="A369" s="28" t="s">
        <v>1853</v>
      </c>
      <c r="B369" s="29">
        <v>0.25</v>
      </c>
    </row>
    <row r="370" spans="1:2" x14ac:dyDescent="0.35">
      <c r="A370" s="28" t="s">
        <v>1854</v>
      </c>
      <c r="B370" s="29">
        <v>7.81</v>
      </c>
    </row>
    <row r="371" spans="1:2" x14ac:dyDescent="0.35">
      <c r="A371" s="28" t="s">
        <v>1856</v>
      </c>
      <c r="B371" s="29">
        <v>0.36</v>
      </c>
    </row>
    <row r="372" spans="1:2" x14ac:dyDescent="0.35">
      <c r="A372" s="28" t="s">
        <v>1857</v>
      </c>
      <c r="B372" s="29">
        <v>0.2</v>
      </c>
    </row>
    <row r="373" spans="1:2" x14ac:dyDescent="0.35">
      <c r="A373" s="28" t="s">
        <v>1858</v>
      </c>
      <c r="B373" s="29">
        <v>0.56000000000000005</v>
      </c>
    </row>
    <row r="374" spans="1:2" x14ac:dyDescent="0.35">
      <c r="A374" s="28" t="s">
        <v>1859</v>
      </c>
      <c r="B374" s="29">
        <v>0.09</v>
      </c>
    </row>
    <row r="375" spans="1:2" x14ac:dyDescent="0.35">
      <c r="A375" s="28" t="s">
        <v>1860</v>
      </c>
      <c r="B375" s="29">
        <v>0.18</v>
      </c>
    </row>
    <row r="376" spans="1:2" x14ac:dyDescent="0.35">
      <c r="A376" s="28" t="s">
        <v>1861</v>
      </c>
      <c r="B376" s="29">
        <v>3.75</v>
      </c>
    </row>
    <row r="377" spans="1:2" x14ac:dyDescent="0.35">
      <c r="A377" s="28" t="s">
        <v>1862</v>
      </c>
      <c r="B377" s="29">
        <v>0.34</v>
      </c>
    </row>
    <row r="378" spans="1:2" x14ac:dyDescent="0.35">
      <c r="A378" s="28" t="s">
        <v>1863</v>
      </c>
      <c r="B378" s="29">
        <v>0.27</v>
      </c>
    </row>
    <row r="379" spans="1:2" x14ac:dyDescent="0.35">
      <c r="A379" s="28" t="s">
        <v>1580</v>
      </c>
      <c r="B379" s="29">
        <v>101.85</v>
      </c>
    </row>
    <row r="380" spans="1:2" x14ac:dyDescent="0.35">
      <c r="A380" s="28" t="s">
        <v>1864</v>
      </c>
      <c r="B380" s="29">
        <v>0.36</v>
      </c>
    </row>
    <row r="381" spans="1:2" x14ac:dyDescent="0.35">
      <c r="A381" s="28" t="s">
        <v>1865</v>
      </c>
      <c r="B381" s="29">
        <v>0.98</v>
      </c>
    </row>
    <row r="382" spans="1:2" x14ac:dyDescent="0.35">
      <c r="A382" s="28" t="s">
        <v>1866</v>
      </c>
      <c r="B382" s="29">
        <v>0.28000000000000003</v>
      </c>
    </row>
    <row r="383" spans="1:2" x14ac:dyDescent="0.35">
      <c r="A383" s="28" t="s">
        <v>1867</v>
      </c>
      <c r="B383" s="29">
        <v>7.0000000000000007E-2</v>
      </c>
    </row>
    <row r="384" spans="1:2" x14ac:dyDescent="0.35">
      <c r="A384" s="28" t="s">
        <v>1334</v>
      </c>
      <c r="B384" s="29">
        <v>1.67</v>
      </c>
    </row>
    <row r="385" spans="1:2" x14ac:dyDescent="0.35">
      <c r="A385" s="28" t="s">
        <v>1468</v>
      </c>
      <c r="B385" s="29">
        <v>1.37</v>
      </c>
    </row>
    <row r="386" spans="1:2" x14ac:dyDescent="0.35">
      <c r="A386" s="28" t="s">
        <v>1870</v>
      </c>
      <c r="B386" s="29">
        <v>0.26</v>
      </c>
    </row>
    <row r="387" spans="1:2" x14ac:dyDescent="0.35">
      <c r="A387" s="28" t="s">
        <v>1818</v>
      </c>
      <c r="B387" s="29">
        <v>1.29</v>
      </c>
    </row>
    <row r="388" spans="1:2" x14ac:dyDescent="0.35">
      <c r="A388" s="28" t="s">
        <v>1871</v>
      </c>
      <c r="B388" s="29">
        <v>0.82</v>
      </c>
    </row>
    <row r="389" spans="1:2" x14ac:dyDescent="0.35">
      <c r="A389" s="28" t="s">
        <v>1874</v>
      </c>
      <c r="B389" s="29">
        <v>1.63</v>
      </c>
    </row>
    <row r="390" spans="1:2" x14ac:dyDescent="0.35">
      <c r="A390" s="28" t="s">
        <v>1814</v>
      </c>
      <c r="B390" s="29">
        <v>0.77</v>
      </c>
    </row>
    <row r="391" spans="1:2" x14ac:dyDescent="0.35">
      <c r="A391" s="28" t="s">
        <v>8</v>
      </c>
      <c r="B391" s="29">
        <v>4.12</v>
      </c>
    </row>
    <row r="392" spans="1:2" x14ac:dyDescent="0.35">
      <c r="A392" s="28" t="s">
        <v>1877</v>
      </c>
      <c r="B392" s="29">
        <v>0.56999999999999995</v>
      </c>
    </row>
    <row r="393" spans="1:2" x14ac:dyDescent="0.35">
      <c r="A393" s="28" t="s">
        <v>1405</v>
      </c>
      <c r="B393" s="29">
        <v>0.33</v>
      </c>
    </row>
    <row r="394" spans="1:2" x14ac:dyDescent="0.35">
      <c r="A394" s="28" t="s">
        <v>1880</v>
      </c>
      <c r="B394" s="29">
        <v>0.27</v>
      </c>
    </row>
    <row r="395" spans="1:2" x14ac:dyDescent="0.35">
      <c r="A395" s="28" t="s">
        <v>1882</v>
      </c>
      <c r="B395" s="29">
        <v>7.0000000000000007E-2</v>
      </c>
    </row>
    <row r="396" spans="1:2" x14ac:dyDescent="0.35">
      <c r="A396" s="28" t="s">
        <v>1883</v>
      </c>
      <c r="B396" s="29">
        <v>0.33</v>
      </c>
    </row>
    <row r="397" spans="1:2" x14ac:dyDescent="0.35">
      <c r="A397" s="28" t="s">
        <v>1885</v>
      </c>
      <c r="B397" s="29">
        <v>0.35</v>
      </c>
    </row>
    <row r="398" spans="1:2" x14ac:dyDescent="0.35">
      <c r="A398" s="28" t="s">
        <v>1886</v>
      </c>
      <c r="B398" s="29">
        <v>1.52</v>
      </c>
    </row>
    <row r="399" spans="1:2" x14ac:dyDescent="0.35">
      <c r="A399" s="28" t="s">
        <v>1888</v>
      </c>
      <c r="B399" s="29">
        <v>0.22</v>
      </c>
    </row>
    <row r="400" spans="1:2" x14ac:dyDescent="0.35">
      <c r="A400" s="28" t="s">
        <v>1890</v>
      </c>
      <c r="B400" s="29">
        <v>0.92</v>
      </c>
    </row>
    <row r="401" spans="1:2" x14ac:dyDescent="0.35">
      <c r="A401" s="28" t="s">
        <v>1891</v>
      </c>
      <c r="B401" s="29">
        <v>0.78</v>
      </c>
    </row>
    <row r="402" spans="1:2" x14ac:dyDescent="0.35">
      <c r="A402" s="28" t="s">
        <v>1892</v>
      </c>
      <c r="B402" s="29">
        <v>0.1</v>
      </c>
    </row>
    <row r="403" spans="1:2" x14ac:dyDescent="0.35">
      <c r="A403" s="28" t="s">
        <v>1894</v>
      </c>
      <c r="B403" s="29">
        <v>0.03</v>
      </c>
    </row>
    <row r="404" spans="1:2" x14ac:dyDescent="0.35">
      <c r="A404" s="28" t="s">
        <v>1896</v>
      </c>
      <c r="B404" s="29">
        <v>0.77</v>
      </c>
    </row>
    <row r="405" spans="1:2" x14ac:dyDescent="0.35">
      <c r="A405" s="28" t="s">
        <v>1897</v>
      </c>
      <c r="B405" s="29">
        <v>0.12</v>
      </c>
    </row>
    <row r="406" spans="1:2" x14ac:dyDescent="0.35">
      <c r="A406" s="28" t="s">
        <v>1898</v>
      </c>
      <c r="B406" s="29">
        <v>0.2</v>
      </c>
    </row>
    <row r="407" spans="1:2" x14ac:dyDescent="0.35">
      <c r="A407" s="28" t="s">
        <v>1899</v>
      </c>
      <c r="B407" s="29">
        <v>0.09</v>
      </c>
    </row>
    <row r="408" spans="1:2" x14ac:dyDescent="0.35">
      <c r="A408" s="28" t="s">
        <v>1900</v>
      </c>
      <c r="B408" s="29">
        <v>2.64</v>
      </c>
    </row>
    <row r="409" spans="1:2" x14ac:dyDescent="0.35">
      <c r="A409" s="28" t="s">
        <v>1620</v>
      </c>
      <c r="B409" s="29">
        <v>0.26</v>
      </c>
    </row>
    <row r="410" spans="1:2" x14ac:dyDescent="0.35">
      <c r="A410" s="28" t="s">
        <v>1902</v>
      </c>
      <c r="B410" s="29">
        <v>0.34</v>
      </c>
    </row>
    <row r="411" spans="1:2" x14ac:dyDescent="0.35">
      <c r="A411" s="28" t="s">
        <v>1903</v>
      </c>
      <c r="B411" s="29">
        <v>0.15</v>
      </c>
    </row>
    <row r="412" spans="1:2" x14ac:dyDescent="0.35">
      <c r="A412" s="28" t="s">
        <v>1904</v>
      </c>
      <c r="B412" s="29">
        <v>1.5</v>
      </c>
    </row>
    <row r="413" spans="1:2" x14ac:dyDescent="0.35">
      <c r="A413" s="28" t="s">
        <v>1905</v>
      </c>
      <c r="B413" s="29">
        <v>2.11</v>
      </c>
    </row>
    <row r="414" spans="1:2" x14ac:dyDescent="0.35">
      <c r="A414" s="28" t="s">
        <v>1906</v>
      </c>
      <c r="B414" s="29">
        <v>1.1000000000000001</v>
      </c>
    </row>
    <row r="415" spans="1:2" x14ac:dyDescent="0.35">
      <c r="A415" s="28" t="s">
        <v>1907</v>
      </c>
      <c r="B415" s="29">
        <v>2.65</v>
      </c>
    </row>
    <row r="416" spans="1:2" x14ac:dyDescent="0.35">
      <c r="A416" s="28" t="s">
        <v>1909</v>
      </c>
      <c r="B416" s="29">
        <v>7.0000000000000007E-2</v>
      </c>
    </row>
    <row r="417" spans="1:2" x14ac:dyDescent="0.35">
      <c r="A417" s="28" t="s">
        <v>1910</v>
      </c>
      <c r="B417" s="29">
        <v>0.49</v>
      </c>
    </row>
    <row r="418" spans="1:2" x14ac:dyDescent="0.35">
      <c r="A418" s="28" t="s">
        <v>1911</v>
      </c>
      <c r="B418" s="29">
        <v>0.57999999999999996</v>
      </c>
    </row>
    <row r="419" spans="1:2" x14ac:dyDescent="0.35">
      <c r="A419" s="28" t="s">
        <v>1912</v>
      </c>
      <c r="B419" s="29">
        <v>0.41</v>
      </c>
    </row>
    <row r="420" spans="1:2" x14ac:dyDescent="0.35">
      <c r="A420" s="28" t="s">
        <v>1913</v>
      </c>
      <c r="B420" s="29">
        <v>2.68</v>
      </c>
    </row>
    <row r="421" spans="1:2" x14ac:dyDescent="0.35">
      <c r="A421" s="28" t="s">
        <v>1914</v>
      </c>
      <c r="B421" s="29">
        <v>2.69</v>
      </c>
    </row>
    <row r="422" spans="1:2" x14ac:dyDescent="0.35">
      <c r="A422" s="28" t="s">
        <v>1915</v>
      </c>
      <c r="B422" s="29">
        <v>0.25</v>
      </c>
    </row>
    <row r="423" spans="1:2" x14ac:dyDescent="0.35">
      <c r="A423" s="28" t="s">
        <v>1916</v>
      </c>
      <c r="B423" s="29">
        <v>0.37</v>
      </c>
    </row>
    <row r="424" spans="1:2" x14ac:dyDescent="0.35">
      <c r="A424" s="28" t="s">
        <v>1917</v>
      </c>
      <c r="B424" s="29">
        <v>0.1</v>
      </c>
    </row>
    <row r="425" spans="1:2" x14ac:dyDescent="0.35">
      <c r="A425" s="28" t="s">
        <v>1918</v>
      </c>
      <c r="B425" s="29">
        <v>6.2</v>
      </c>
    </row>
    <row r="426" spans="1:2" x14ac:dyDescent="0.35">
      <c r="A426" s="28" t="s">
        <v>1919</v>
      </c>
      <c r="B426" s="29">
        <v>0.33</v>
      </c>
    </row>
    <row r="427" spans="1:2" x14ac:dyDescent="0.35">
      <c r="A427" s="28" t="s">
        <v>1920</v>
      </c>
      <c r="B427" s="29">
        <v>0.75</v>
      </c>
    </row>
    <row r="428" spans="1:2" x14ac:dyDescent="0.35">
      <c r="A428" s="28" t="s">
        <v>275</v>
      </c>
      <c r="B428" s="29">
        <v>0.32</v>
      </c>
    </row>
    <row r="429" spans="1:2" x14ac:dyDescent="0.35">
      <c r="A429" s="28" t="s">
        <v>1922</v>
      </c>
      <c r="B429" s="29">
        <v>1.52</v>
      </c>
    </row>
    <row r="430" spans="1:2" x14ac:dyDescent="0.35">
      <c r="A430" s="28" t="s">
        <v>1492</v>
      </c>
      <c r="B430" s="29">
        <v>7.0000000000000007E-2</v>
      </c>
    </row>
    <row r="431" spans="1:2" x14ac:dyDescent="0.35">
      <c r="A431" s="28" t="s">
        <v>1760</v>
      </c>
      <c r="B431" s="29">
        <v>0.2</v>
      </c>
    </row>
    <row r="432" spans="1:2" x14ac:dyDescent="0.35">
      <c r="A432" s="28" t="s">
        <v>1925</v>
      </c>
      <c r="B432" s="29">
        <v>0.09</v>
      </c>
    </row>
    <row r="433" spans="1:2" x14ac:dyDescent="0.35">
      <c r="A433" s="28" t="s">
        <v>1926</v>
      </c>
      <c r="B433" s="29">
        <v>0.08</v>
      </c>
    </row>
    <row r="434" spans="1:2" x14ac:dyDescent="0.35">
      <c r="A434" s="28" t="s">
        <v>1927</v>
      </c>
      <c r="B434" s="29">
        <v>1.06</v>
      </c>
    </row>
    <row r="435" spans="1:2" x14ac:dyDescent="0.35">
      <c r="A435" s="28" t="s">
        <v>1928</v>
      </c>
      <c r="B435" s="29">
        <v>0.34</v>
      </c>
    </row>
    <row r="436" spans="1:2" x14ac:dyDescent="0.35">
      <c r="A436" s="28" t="s">
        <v>1930</v>
      </c>
      <c r="B436" s="29">
        <v>0.56999999999999995</v>
      </c>
    </row>
    <row r="437" spans="1:2" x14ac:dyDescent="0.35">
      <c r="A437" s="28" t="s">
        <v>1931</v>
      </c>
      <c r="B437" s="29">
        <v>2.33</v>
      </c>
    </row>
    <row r="438" spans="1:2" x14ac:dyDescent="0.35">
      <c r="A438" s="28" t="s">
        <v>1735</v>
      </c>
      <c r="B438" s="29">
        <v>0.18</v>
      </c>
    </row>
    <row r="439" spans="1:2" x14ac:dyDescent="0.35">
      <c r="A439" s="28" t="s">
        <v>1732</v>
      </c>
      <c r="B439" s="29">
        <v>0.5</v>
      </c>
    </row>
    <row r="440" spans="1:2" x14ac:dyDescent="0.35">
      <c r="A440" s="28" t="s">
        <v>1933</v>
      </c>
      <c r="B440" s="29">
        <v>0.91</v>
      </c>
    </row>
    <row r="441" spans="1:2" x14ac:dyDescent="0.35">
      <c r="A441" s="28" t="s">
        <v>1934</v>
      </c>
      <c r="B441" s="29">
        <v>1.51</v>
      </c>
    </row>
    <row r="442" spans="1:2" x14ac:dyDescent="0.35">
      <c r="A442" s="28" t="s">
        <v>1655</v>
      </c>
      <c r="B442" s="29">
        <v>1.18</v>
      </c>
    </row>
    <row r="443" spans="1:2" x14ac:dyDescent="0.35">
      <c r="A443" s="28" t="s">
        <v>1935</v>
      </c>
      <c r="B443" s="29">
        <v>0.06</v>
      </c>
    </row>
    <row r="444" spans="1:2" x14ac:dyDescent="0.35">
      <c r="A444" s="28" t="s">
        <v>1936</v>
      </c>
      <c r="B444" s="29">
        <v>1.61</v>
      </c>
    </row>
    <row r="445" spans="1:2" x14ac:dyDescent="0.35">
      <c r="A445" s="28" t="s">
        <v>1937</v>
      </c>
      <c r="B445" s="29">
        <v>1.67</v>
      </c>
    </row>
    <row r="446" spans="1:2" x14ac:dyDescent="0.35">
      <c r="A446" s="28" t="s">
        <v>362</v>
      </c>
      <c r="B446" s="29">
        <v>0.26</v>
      </c>
    </row>
    <row r="447" spans="1:2" x14ac:dyDescent="0.35">
      <c r="A447" s="28" t="s">
        <v>1381</v>
      </c>
      <c r="B447" s="29">
        <v>2.97</v>
      </c>
    </row>
    <row r="448" spans="1:2" x14ac:dyDescent="0.35">
      <c r="A448" s="28" t="s">
        <v>1940</v>
      </c>
      <c r="B448" s="29">
        <v>0.34</v>
      </c>
    </row>
    <row r="449" spans="1:2" x14ac:dyDescent="0.35">
      <c r="A449" s="28" t="s">
        <v>1941</v>
      </c>
      <c r="B449" s="29">
        <v>0.82</v>
      </c>
    </row>
    <row r="450" spans="1:2" x14ac:dyDescent="0.35">
      <c r="A450" s="28" t="s">
        <v>1943</v>
      </c>
      <c r="B450" s="29">
        <v>1.26</v>
      </c>
    </row>
    <row r="451" spans="1:2" x14ac:dyDescent="0.35">
      <c r="A451" s="28" t="s">
        <v>192</v>
      </c>
      <c r="B451" s="29">
        <v>0.45</v>
      </c>
    </row>
    <row r="452" spans="1:2" x14ac:dyDescent="0.35">
      <c r="A452" s="28" t="s">
        <v>1390</v>
      </c>
      <c r="B452" s="29">
        <v>1.26</v>
      </c>
    </row>
    <row r="453" spans="1:2" x14ac:dyDescent="0.35">
      <c r="A453" s="28" t="s">
        <v>1947</v>
      </c>
      <c r="B453" s="29">
        <v>0.33</v>
      </c>
    </row>
    <row r="454" spans="1:2" x14ac:dyDescent="0.35">
      <c r="A454" s="28" t="s">
        <v>1921</v>
      </c>
      <c r="B454" s="29">
        <v>1.67</v>
      </c>
    </row>
    <row r="455" spans="1:2" x14ac:dyDescent="0.35">
      <c r="A455" s="28" t="s">
        <v>1396</v>
      </c>
      <c r="B455" s="29">
        <v>0.91</v>
      </c>
    </row>
    <row r="456" spans="1:2" x14ac:dyDescent="0.35">
      <c r="A456" s="28" t="s">
        <v>1950</v>
      </c>
      <c r="B456" s="29">
        <v>0.06</v>
      </c>
    </row>
    <row r="457" spans="1:2" x14ac:dyDescent="0.35">
      <c r="A457" s="28" t="s">
        <v>1952</v>
      </c>
      <c r="B457" s="29">
        <v>0.2</v>
      </c>
    </row>
    <row r="458" spans="1:2" x14ac:dyDescent="0.35">
      <c r="A458" s="28" t="s">
        <v>1954</v>
      </c>
      <c r="B458" s="29">
        <v>0.57999999999999996</v>
      </c>
    </row>
    <row r="459" spans="1:2" x14ac:dyDescent="0.35">
      <c r="A459" s="28" t="s">
        <v>1956</v>
      </c>
      <c r="B459" s="29">
        <v>2.87</v>
      </c>
    </row>
    <row r="460" spans="1:2" x14ac:dyDescent="0.35">
      <c r="A460" s="28" t="s">
        <v>9</v>
      </c>
      <c r="B460" s="29">
        <v>1.41</v>
      </c>
    </row>
    <row r="461" spans="1:2" x14ac:dyDescent="0.35">
      <c r="A461" s="28" t="s">
        <v>261</v>
      </c>
      <c r="B461" s="29">
        <v>0.28000000000000003</v>
      </c>
    </row>
    <row r="462" spans="1:2" x14ac:dyDescent="0.35">
      <c r="A462" s="28" t="s">
        <v>1958</v>
      </c>
      <c r="B462" s="29">
        <v>0.56000000000000005</v>
      </c>
    </row>
    <row r="463" spans="1:2" x14ac:dyDescent="0.35">
      <c r="A463" s="28" t="s">
        <v>4441</v>
      </c>
      <c r="B463" s="29" t="s">
        <v>4442</v>
      </c>
    </row>
    <row r="464" spans="1:2" x14ac:dyDescent="0.35">
      <c r="A464" s="28" t="s">
        <v>1962</v>
      </c>
      <c r="B464" s="29">
        <v>0.85</v>
      </c>
    </row>
    <row r="465" spans="1:2" x14ac:dyDescent="0.35">
      <c r="A465" s="28" t="s">
        <v>1963</v>
      </c>
      <c r="B465" s="29">
        <v>0.9</v>
      </c>
    </row>
    <row r="466" spans="1:2" x14ac:dyDescent="0.35">
      <c r="A466" s="28" t="s">
        <v>4441</v>
      </c>
      <c r="B466" s="29" t="s">
        <v>4442</v>
      </c>
    </row>
    <row r="467" spans="1:2" x14ac:dyDescent="0.35">
      <c r="A467" s="28" t="s">
        <v>1964</v>
      </c>
      <c r="B467" s="29">
        <v>1.08</v>
      </c>
    </row>
    <row r="468" spans="1:2" x14ac:dyDescent="0.35">
      <c r="A468" s="28" t="s">
        <v>44</v>
      </c>
      <c r="B468" s="29">
        <v>0.27</v>
      </c>
    </row>
    <row r="469" spans="1:2" x14ac:dyDescent="0.35">
      <c r="A469" s="28" t="s">
        <v>1965</v>
      </c>
      <c r="B469" s="29">
        <v>0.18</v>
      </c>
    </row>
    <row r="470" spans="1:2" x14ac:dyDescent="0.35">
      <c r="A470" s="28" t="s">
        <v>496</v>
      </c>
      <c r="B470" s="29">
        <v>0.59</v>
      </c>
    </row>
    <row r="471" spans="1:2" x14ac:dyDescent="0.35">
      <c r="A471" s="28" t="s">
        <v>1967</v>
      </c>
      <c r="B471" s="29">
        <v>0.47</v>
      </c>
    </row>
    <row r="472" spans="1:2" x14ac:dyDescent="0.35">
      <c r="A472" s="28" t="s">
        <v>4444</v>
      </c>
      <c r="B472" s="29" t="s">
        <v>4442</v>
      </c>
    </row>
    <row r="473" spans="1:2" x14ac:dyDescent="0.35">
      <c r="A473" s="28" t="s">
        <v>1969</v>
      </c>
      <c r="B473" s="29">
        <v>0.04</v>
      </c>
    </row>
    <row r="474" spans="1:2" x14ac:dyDescent="0.35">
      <c r="A474" s="28" t="s">
        <v>1970</v>
      </c>
      <c r="B474" s="29">
        <v>0.08</v>
      </c>
    </row>
    <row r="475" spans="1:2" x14ac:dyDescent="0.35">
      <c r="A475" s="28" t="s">
        <v>1757</v>
      </c>
      <c r="B475" s="29">
        <v>0.18</v>
      </c>
    </row>
    <row r="476" spans="1:2" x14ac:dyDescent="0.35">
      <c r="A476" s="28" t="s">
        <v>1971</v>
      </c>
      <c r="B476" s="29">
        <v>1.53</v>
      </c>
    </row>
    <row r="477" spans="1:2" x14ac:dyDescent="0.35">
      <c r="A477" s="28" t="s">
        <v>1973</v>
      </c>
      <c r="B477" s="29">
        <v>13.46</v>
      </c>
    </row>
    <row r="478" spans="1:2" x14ac:dyDescent="0.35">
      <c r="A478" s="28" t="s">
        <v>604</v>
      </c>
      <c r="B478" s="29">
        <v>0.34</v>
      </c>
    </row>
    <row r="479" spans="1:2" x14ac:dyDescent="0.35">
      <c r="A479" s="28" t="s">
        <v>1974</v>
      </c>
      <c r="B479" s="29">
        <v>0.39</v>
      </c>
    </row>
    <row r="480" spans="1:2" x14ac:dyDescent="0.35">
      <c r="A480" s="28" t="s">
        <v>1677</v>
      </c>
      <c r="B480" s="29">
        <v>1.95</v>
      </c>
    </row>
    <row r="481" spans="1:2" x14ac:dyDescent="0.35">
      <c r="A481" s="28" t="s">
        <v>1975</v>
      </c>
      <c r="B481" s="29">
        <v>0.13</v>
      </c>
    </row>
    <row r="482" spans="1:2" x14ac:dyDescent="0.35">
      <c r="A482" s="28" t="s">
        <v>1976</v>
      </c>
      <c r="B482" s="29">
        <v>2.19</v>
      </c>
    </row>
    <row r="483" spans="1:2" x14ac:dyDescent="0.35">
      <c r="A483" s="28" t="s">
        <v>1977</v>
      </c>
      <c r="B483" s="29">
        <v>1.17</v>
      </c>
    </row>
    <row r="484" spans="1:2" x14ac:dyDescent="0.35">
      <c r="A484" s="28" t="s">
        <v>1851</v>
      </c>
      <c r="B484" s="29">
        <v>7.0000000000000007E-2</v>
      </c>
    </row>
    <row r="485" spans="1:2" x14ac:dyDescent="0.35">
      <c r="A485" s="28" t="s">
        <v>1978</v>
      </c>
      <c r="B485" s="29">
        <v>0.31</v>
      </c>
    </row>
    <row r="486" spans="1:2" x14ac:dyDescent="0.35">
      <c r="A486" s="28" t="s">
        <v>1979</v>
      </c>
      <c r="B486" s="29">
        <v>2.65</v>
      </c>
    </row>
    <row r="487" spans="1:2" x14ac:dyDescent="0.35">
      <c r="A487" s="28" t="s">
        <v>1981</v>
      </c>
      <c r="B487" s="29">
        <v>0.26</v>
      </c>
    </row>
    <row r="488" spans="1:2" x14ac:dyDescent="0.35">
      <c r="A488" s="28" t="s">
        <v>1983</v>
      </c>
      <c r="B488" s="29">
        <v>0.49</v>
      </c>
    </row>
    <row r="489" spans="1:2" x14ac:dyDescent="0.35">
      <c r="A489" s="28" t="s">
        <v>1984</v>
      </c>
      <c r="B489" s="29">
        <v>0.36</v>
      </c>
    </row>
    <row r="490" spans="1:2" x14ac:dyDescent="0.35">
      <c r="A490" s="28" t="s">
        <v>1985</v>
      </c>
      <c r="B490" s="29">
        <v>0.28999999999999998</v>
      </c>
    </row>
    <row r="491" spans="1:2" x14ac:dyDescent="0.35">
      <c r="A491" s="28" t="s">
        <v>1986</v>
      </c>
      <c r="B491" s="29">
        <v>0.28999999999999998</v>
      </c>
    </row>
    <row r="492" spans="1:2" x14ac:dyDescent="0.35">
      <c r="A492" s="28" t="s">
        <v>1987</v>
      </c>
      <c r="B492" s="29">
        <v>0.23</v>
      </c>
    </row>
    <row r="493" spans="1:2" x14ac:dyDescent="0.35">
      <c r="A493" s="28" t="s">
        <v>1988</v>
      </c>
      <c r="B493" s="29">
        <v>0.28000000000000003</v>
      </c>
    </row>
    <row r="494" spans="1:2" x14ac:dyDescent="0.35">
      <c r="A494" s="28" t="s">
        <v>1990</v>
      </c>
      <c r="B494" s="29">
        <v>0.99</v>
      </c>
    </row>
    <row r="495" spans="1:2" x14ac:dyDescent="0.35">
      <c r="A495" s="28" t="s">
        <v>1993</v>
      </c>
      <c r="B495" s="29">
        <v>0.37</v>
      </c>
    </row>
    <row r="496" spans="1:2" x14ac:dyDescent="0.35">
      <c r="A496" s="28" t="s">
        <v>1994</v>
      </c>
      <c r="B496" s="29">
        <v>0.19</v>
      </c>
    </row>
    <row r="497" spans="1:2" x14ac:dyDescent="0.35">
      <c r="A497" s="28" t="s">
        <v>1995</v>
      </c>
      <c r="B497" s="29">
        <v>0.28999999999999998</v>
      </c>
    </row>
    <row r="498" spans="1:2" x14ac:dyDescent="0.35">
      <c r="A498" s="28" t="s">
        <v>1996</v>
      </c>
      <c r="B498" s="29">
        <v>0.25</v>
      </c>
    </row>
    <row r="499" spans="1:2" x14ac:dyDescent="0.35">
      <c r="A499" s="28" t="s">
        <v>1997</v>
      </c>
      <c r="B499" s="29">
        <v>1.56</v>
      </c>
    </row>
    <row r="500" spans="1:2" x14ac:dyDescent="0.35">
      <c r="A500" s="28" t="s">
        <v>1998</v>
      </c>
      <c r="B500" s="29">
        <v>2.5099999999999998</v>
      </c>
    </row>
    <row r="501" spans="1:2" x14ac:dyDescent="0.35">
      <c r="A501" s="28" t="s">
        <v>1999</v>
      </c>
      <c r="B501" s="29">
        <v>5.26</v>
      </c>
    </row>
    <row r="502" spans="1:2" x14ac:dyDescent="0.35">
      <c r="A502" s="28" t="s">
        <v>2000</v>
      </c>
      <c r="B502" s="29">
        <v>0.13</v>
      </c>
    </row>
    <row r="503" spans="1:2" x14ac:dyDescent="0.35">
      <c r="A503" s="28" t="s">
        <v>2001</v>
      </c>
      <c r="B503" s="29">
        <v>0.2</v>
      </c>
    </row>
    <row r="504" spans="1:2" x14ac:dyDescent="0.35">
      <c r="A504" s="28" t="s">
        <v>2002</v>
      </c>
      <c r="B504" s="29">
        <v>0.16</v>
      </c>
    </row>
    <row r="505" spans="1:2" x14ac:dyDescent="0.35">
      <c r="A505" s="28" t="s">
        <v>2003</v>
      </c>
      <c r="B505" s="29">
        <v>0.38</v>
      </c>
    </row>
    <row r="506" spans="1:2" x14ac:dyDescent="0.35">
      <c r="A506" s="28" t="s">
        <v>2004</v>
      </c>
      <c r="B506" s="29">
        <v>1.61</v>
      </c>
    </row>
    <row r="507" spans="1:2" x14ac:dyDescent="0.35">
      <c r="A507" s="28" t="s">
        <v>924</v>
      </c>
      <c r="B507" s="29">
        <v>0.06</v>
      </c>
    </row>
    <row r="508" spans="1:2" x14ac:dyDescent="0.35">
      <c r="A508" s="28" t="s">
        <v>2005</v>
      </c>
      <c r="B508" s="29">
        <v>0.33</v>
      </c>
    </row>
    <row r="509" spans="1:2" x14ac:dyDescent="0.35">
      <c r="A509" s="28" t="s">
        <v>2006</v>
      </c>
      <c r="B509" s="29">
        <v>1.02</v>
      </c>
    </row>
    <row r="510" spans="1:2" x14ac:dyDescent="0.35">
      <c r="A510" s="28" t="s">
        <v>2007</v>
      </c>
      <c r="B510" s="29">
        <v>0.34</v>
      </c>
    </row>
    <row r="511" spans="1:2" x14ac:dyDescent="0.35">
      <c r="A511" s="28" t="s">
        <v>2008</v>
      </c>
      <c r="B511" s="29">
        <v>0.18</v>
      </c>
    </row>
    <row r="512" spans="1:2" x14ac:dyDescent="0.35">
      <c r="A512" s="28" t="s">
        <v>252</v>
      </c>
      <c r="B512" s="29">
        <v>0.09</v>
      </c>
    </row>
    <row r="513" spans="1:2" x14ac:dyDescent="0.35">
      <c r="A513" s="28" t="s">
        <v>2009</v>
      </c>
      <c r="B513" s="29">
        <v>4.97</v>
      </c>
    </row>
    <row r="514" spans="1:2" x14ac:dyDescent="0.35">
      <c r="A514" s="28" t="s">
        <v>2010</v>
      </c>
      <c r="B514" s="29">
        <v>0.24</v>
      </c>
    </row>
    <row r="515" spans="1:2" x14ac:dyDescent="0.35">
      <c r="A515" s="28" t="s">
        <v>2012</v>
      </c>
      <c r="B515" s="29">
        <v>0.28999999999999998</v>
      </c>
    </row>
    <row r="516" spans="1:2" x14ac:dyDescent="0.35">
      <c r="A516" s="28" t="s">
        <v>2014</v>
      </c>
      <c r="B516" s="29">
        <v>0.79</v>
      </c>
    </row>
    <row r="517" spans="1:2" x14ac:dyDescent="0.35">
      <c r="A517" s="28" t="s">
        <v>4441</v>
      </c>
      <c r="B517" s="29" t="s">
        <v>4442</v>
      </c>
    </row>
    <row r="518" spans="1:2" x14ac:dyDescent="0.35">
      <c r="A518" s="28" t="s">
        <v>1972</v>
      </c>
      <c r="B518" s="29">
        <v>0.36</v>
      </c>
    </row>
    <row r="519" spans="1:2" x14ac:dyDescent="0.35">
      <c r="A519" s="28" t="s">
        <v>2016</v>
      </c>
      <c r="B519" s="29">
        <v>0.25</v>
      </c>
    </row>
    <row r="520" spans="1:2" x14ac:dyDescent="0.35">
      <c r="A520" s="28" t="s">
        <v>4441</v>
      </c>
      <c r="B520" s="29" t="s">
        <v>4442</v>
      </c>
    </row>
    <row r="521" spans="1:2" x14ac:dyDescent="0.35">
      <c r="A521" s="28" t="s">
        <v>2018</v>
      </c>
      <c r="B521" s="29">
        <v>0.03</v>
      </c>
    </row>
    <row r="522" spans="1:2" x14ac:dyDescent="0.35">
      <c r="A522" s="28" t="s">
        <v>2019</v>
      </c>
      <c r="B522" s="29">
        <v>3.75</v>
      </c>
    </row>
    <row r="523" spans="1:2" x14ac:dyDescent="0.35">
      <c r="A523" s="28" t="s">
        <v>347</v>
      </c>
      <c r="B523" s="29">
        <v>2.29</v>
      </c>
    </row>
    <row r="524" spans="1:2" x14ac:dyDescent="0.35">
      <c r="A524" s="28" t="s">
        <v>2020</v>
      </c>
      <c r="B524" s="29">
        <v>1.72</v>
      </c>
    </row>
    <row r="525" spans="1:2" x14ac:dyDescent="0.35">
      <c r="A525" s="28" t="s">
        <v>2021</v>
      </c>
      <c r="B525" s="29">
        <v>0.3</v>
      </c>
    </row>
    <row r="526" spans="1:2" x14ac:dyDescent="0.35">
      <c r="A526" s="28" t="s">
        <v>1398</v>
      </c>
      <c r="B526" s="29">
        <v>1.05</v>
      </c>
    </row>
    <row r="527" spans="1:2" x14ac:dyDescent="0.35">
      <c r="A527" s="28" t="s">
        <v>1436</v>
      </c>
      <c r="B527" s="29">
        <v>0.25</v>
      </c>
    </row>
    <row r="528" spans="1:2" x14ac:dyDescent="0.35">
      <c r="A528" s="28" t="s">
        <v>2025</v>
      </c>
      <c r="B528" s="29">
        <v>1.68</v>
      </c>
    </row>
    <row r="529" spans="1:2" x14ac:dyDescent="0.35">
      <c r="A529" s="28" t="s">
        <v>1687</v>
      </c>
      <c r="B529" s="29">
        <v>2.12</v>
      </c>
    </row>
    <row r="530" spans="1:2" x14ac:dyDescent="0.35">
      <c r="A530" s="28" t="s">
        <v>2026</v>
      </c>
      <c r="B530" s="29">
        <v>3.65</v>
      </c>
    </row>
    <row r="531" spans="1:2" x14ac:dyDescent="0.35">
      <c r="A531" s="28" t="s">
        <v>2027</v>
      </c>
      <c r="B531" s="29">
        <v>2.46</v>
      </c>
    </row>
    <row r="532" spans="1:2" x14ac:dyDescent="0.35">
      <c r="A532" s="28" t="s">
        <v>1787</v>
      </c>
      <c r="B532" s="29">
        <v>1.05</v>
      </c>
    </row>
    <row r="533" spans="1:2" x14ac:dyDescent="0.35">
      <c r="A533" s="28" t="s">
        <v>2029</v>
      </c>
      <c r="B533" s="29">
        <v>0.77</v>
      </c>
    </row>
    <row r="534" spans="1:2" x14ac:dyDescent="0.35">
      <c r="A534" s="28" t="s">
        <v>1754</v>
      </c>
      <c r="B534" s="29">
        <v>0.12</v>
      </c>
    </row>
    <row r="535" spans="1:2" x14ac:dyDescent="0.35">
      <c r="A535" s="28" t="s">
        <v>1800</v>
      </c>
      <c r="B535" s="29">
        <v>0.75</v>
      </c>
    </row>
    <row r="536" spans="1:2" x14ac:dyDescent="0.35">
      <c r="A536" s="28" t="s">
        <v>379</v>
      </c>
      <c r="B536" s="29">
        <v>0.32</v>
      </c>
    </row>
    <row r="537" spans="1:2" x14ac:dyDescent="0.35">
      <c r="A537" s="28" t="s">
        <v>429</v>
      </c>
      <c r="B537" s="29">
        <v>1.75</v>
      </c>
    </row>
    <row r="538" spans="1:2" x14ac:dyDescent="0.35">
      <c r="A538" s="28" t="s">
        <v>428</v>
      </c>
      <c r="B538" s="29">
        <v>2.04</v>
      </c>
    </row>
    <row r="539" spans="1:2" x14ac:dyDescent="0.35">
      <c r="A539" s="28" t="s">
        <v>2031</v>
      </c>
      <c r="B539" s="29">
        <v>2.65</v>
      </c>
    </row>
    <row r="540" spans="1:2" x14ac:dyDescent="0.35">
      <c r="A540" s="28" t="s">
        <v>191</v>
      </c>
      <c r="B540" s="29">
        <v>0.54</v>
      </c>
    </row>
    <row r="541" spans="1:2" x14ac:dyDescent="0.35">
      <c r="A541" s="28" t="s">
        <v>243</v>
      </c>
      <c r="B541" s="29">
        <v>0.36</v>
      </c>
    </row>
    <row r="542" spans="1:2" x14ac:dyDescent="0.35">
      <c r="A542" s="28" t="s">
        <v>2032</v>
      </c>
      <c r="B542" s="29">
        <v>0.64</v>
      </c>
    </row>
    <row r="543" spans="1:2" x14ac:dyDescent="0.35">
      <c r="A543" s="28" t="s">
        <v>2034</v>
      </c>
      <c r="B543" s="29">
        <v>3.76</v>
      </c>
    </row>
    <row r="544" spans="1:2" x14ac:dyDescent="0.35">
      <c r="A544" s="28" t="s">
        <v>2035</v>
      </c>
      <c r="B544" s="29">
        <v>2.87</v>
      </c>
    </row>
    <row r="545" spans="1:2" x14ac:dyDescent="0.35">
      <c r="A545" s="28" t="s">
        <v>2036</v>
      </c>
      <c r="B545" s="29">
        <v>0.32</v>
      </c>
    </row>
    <row r="546" spans="1:2" x14ac:dyDescent="0.35">
      <c r="A546" s="28" t="s">
        <v>2037</v>
      </c>
      <c r="B546" s="29">
        <v>0.31</v>
      </c>
    </row>
    <row r="547" spans="1:2" x14ac:dyDescent="0.35">
      <c r="A547" s="28" t="s">
        <v>2038</v>
      </c>
      <c r="B547" s="29">
        <v>2.2000000000000002</v>
      </c>
    </row>
    <row r="548" spans="1:2" x14ac:dyDescent="0.35">
      <c r="A548" s="28" t="s">
        <v>2039</v>
      </c>
      <c r="B548" s="29">
        <v>0.86</v>
      </c>
    </row>
    <row r="549" spans="1:2" x14ac:dyDescent="0.35">
      <c r="A549" s="28" t="s">
        <v>2040</v>
      </c>
      <c r="B549" s="29">
        <v>1.07</v>
      </c>
    </row>
    <row r="550" spans="1:2" x14ac:dyDescent="0.35">
      <c r="A550" s="28" t="s">
        <v>2041</v>
      </c>
      <c r="B550" s="29">
        <v>0.82</v>
      </c>
    </row>
    <row r="551" spans="1:2" x14ac:dyDescent="0.35">
      <c r="A551" s="28" t="s">
        <v>2042</v>
      </c>
      <c r="B551" s="29">
        <v>7.37</v>
      </c>
    </row>
    <row r="552" spans="1:2" x14ac:dyDescent="0.35">
      <c r="A552" s="28" t="s">
        <v>1929</v>
      </c>
      <c r="B552" s="29">
        <v>5.3</v>
      </c>
    </row>
    <row r="553" spans="1:2" x14ac:dyDescent="0.35">
      <c r="A553" s="28" t="s">
        <v>3786</v>
      </c>
      <c r="B553" s="29">
        <v>1.29</v>
      </c>
    </row>
    <row r="554" spans="1:2" x14ac:dyDescent="0.35">
      <c r="A554" s="28" t="s">
        <v>2043</v>
      </c>
      <c r="B554" s="29">
        <v>0.77</v>
      </c>
    </row>
    <row r="555" spans="1:2" x14ac:dyDescent="0.35">
      <c r="A555" s="28" t="s">
        <v>6</v>
      </c>
      <c r="B555" s="29">
        <v>6.78</v>
      </c>
    </row>
    <row r="556" spans="1:2" x14ac:dyDescent="0.35">
      <c r="A556" s="28" t="s">
        <v>1948</v>
      </c>
      <c r="B556" s="29">
        <v>1.1599999999999999</v>
      </c>
    </row>
    <row r="557" spans="1:2" x14ac:dyDescent="0.35">
      <c r="A557" s="28" t="s">
        <v>2044</v>
      </c>
      <c r="B557" s="29">
        <v>0.34</v>
      </c>
    </row>
    <row r="558" spans="1:2" x14ac:dyDescent="0.35">
      <c r="A558" s="28" t="s">
        <v>1717</v>
      </c>
      <c r="B558" s="29">
        <v>0.38</v>
      </c>
    </row>
    <row r="559" spans="1:2" x14ac:dyDescent="0.35">
      <c r="A559" s="28" t="s">
        <v>1743</v>
      </c>
      <c r="B559" s="29">
        <v>0.15</v>
      </c>
    </row>
    <row r="560" spans="1:2" x14ac:dyDescent="0.35">
      <c r="A560" s="28" t="s">
        <v>2046</v>
      </c>
      <c r="B560" s="29">
        <v>1.93</v>
      </c>
    </row>
    <row r="561" spans="1:2" x14ac:dyDescent="0.35">
      <c r="A561" s="28" t="s">
        <v>2047</v>
      </c>
      <c r="B561" s="29">
        <v>1.49</v>
      </c>
    </row>
    <row r="562" spans="1:2" x14ac:dyDescent="0.35">
      <c r="A562" s="28" t="s">
        <v>2048</v>
      </c>
      <c r="B562" s="29">
        <v>1.59</v>
      </c>
    </row>
    <row r="563" spans="1:2" x14ac:dyDescent="0.35">
      <c r="A563" s="28" t="s">
        <v>2049</v>
      </c>
      <c r="B563" s="29">
        <v>1.23</v>
      </c>
    </row>
    <row r="564" spans="1:2" x14ac:dyDescent="0.35">
      <c r="A564" s="28" t="s">
        <v>2050</v>
      </c>
      <c r="B564" s="29">
        <v>0.56000000000000005</v>
      </c>
    </row>
    <row r="565" spans="1:2" x14ac:dyDescent="0.35">
      <c r="A565" s="28" t="s">
        <v>364</v>
      </c>
      <c r="B565" s="29">
        <v>0.32</v>
      </c>
    </row>
    <row r="566" spans="1:2" x14ac:dyDescent="0.35">
      <c r="A566" s="28" t="s">
        <v>2052</v>
      </c>
      <c r="B566" s="29">
        <v>0.14000000000000001</v>
      </c>
    </row>
    <row r="567" spans="1:2" x14ac:dyDescent="0.35">
      <c r="A567" s="28" t="s">
        <v>2053</v>
      </c>
      <c r="B567" s="29">
        <v>3.04</v>
      </c>
    </row>
    <row r="568" spans="1:2" x14ac:dyDescent="0.35">
      <c r="A568" s="28" t="s">
        <v>2054</v>
      </c>
      <c r="B568" s="29">
        <v>0.71</v>
      </c>
    </row>
    <row r="569" spans="1:2" x14ac:dyDescent="0.35">
      <c r="A569" s="28" t="s">
        <v>2056</v>
      </c>
      <c r="B569" s="29">
        <v>1.02</v>
      </c>
    </row>
    <row r="570" spans="1:2" x14ac:dyDescent="0.35">
      <c r="A570" s="28" t="s">
        <v>2057</v>
      </c>
      <c r="B570" s="29">
        <v>0.35</v>
      </c>
    </row>
    <row r="571" spans="1:2" x14ac:dyDescent="0.35">
      <c r="A571" s="28" t="s">
        <v>568</v>
      </c>
      <c r="B571" s="29">
        <v>0.34</v>
      </c>
    </row>
    <row r="572" spans="1:2" x14ac:dyDescent="0.35">
      <c r="A572" s="28" t="s">
        <v>2059</v>
      </c>
      <c r="B572" s="29">
        <v>0.89</v>
      </c>
    </row>
    <row r="573" spans="1:2" x14ac:dyDescent="0.35">
      <c r="A573" s="28" t="s">
        <v>4445</v>
      </c>
      <c r="B573" s="29">
        <v>1.4</v>
      </c>
    </row>
    <row r="574" spans="1:2" x14ac:dyDescent="0.35">
      <c r="A574" s="28" t="s">
        <v>2062</v>
      </c>
      <c r="B574" s="29">
        <v>0.28999999999999998</v>
      </c>
    </row>
    <row r="575" spans="1:2" x14ac:dyDescent="0.35">
      <c r="A575" s="28" t="s">
        <v>1711</v>
      </c>
      <c r="B575" s="29">
        <v>0.13</v>
      </c>
    </row>
    <row r="576" spans="1:2" x14ac:dyDescent="0.35">
      <c r="A576" s="28" t="s">
        <v>1753</v>
      </c>
      <c r="B576" s="29">
        <v>0.25</v>
      </c>
    </row>
    <row r="577" spans="1:2" x14ac:dyDescent="0.35">
      <c r="A577" s="28" t="s">
        <v>2066</v>
      </c>
      <c r="B577" s="29">
        <v>0.05</v>
      </c>
    </row>
    <row r="578" spans="1:2" x14ac:dyDescent="0.35">
      <c r="A578" s="28" t="s">
        <v>2067</v>
      </c>
      <c r="B578" s="29">
        <v>0.05</v>
      </c>
    </row>
    <row r="579" spans="1:2" x14ac:dyDescent="0.35">
      <c r="A579" s="28" t="s">
        <v>2069</v>
      </c>
      <c r="B579" s="29">
        <v>0.05</v>
      </c>
    </row>
    <row r="580" spans="1:2" x14ac:dyDescent="0.35">
      <c r="A580" s="28" t="s">
        <v>1775</v>
      </c>
      <c r="B580" s="29">
        <v>0.46</v>
      </c>
    </row>
    <row r="581" spans="1:2" x14ac:dyDescent="0.35">
      <c r="A581" s="28" t="s">
        <v>1785</v>
      </c>
      <c r="B581" s="29">
        <v>0.96</v>
      </c>
    </row>
    <row r="582" spans="1:2" x14ac:dyDescent="0.35">
      <c r="A582" s="28" t="s">
        <v>2073</v>
      </c>
      <c r="B582" s="29">
        <v>5.26</v>
      </c>
    </row>
    <row r="583" spans="1:2" x14ac:dyDescent="0.35">
      <c r="A583" s="28" t="s">
        <v>2075</v>
      </c>
      <c r="B583" s="29">
        <v>0.65</v>
      </c>
    </row>
    <row r="584" spans="1:2" x14ac:dyDescent="0.35">
      <c r="A584" s="28" t="s">
        <v>2077</v>
      </c>
      <c r="B584" s="29">
        <v>0.75</v>
      </c>
    </row>
    <row r="585" spans="1:2" x14ac:dyDescent="0.35">
      <c r="A585" s="28" t="s">
        <v>4446</v>
      </c>
      <c r="B585" s="29">
        <v>0.87</v>
      </c>
    </row>
    <row r="586" spans="1:2" x14ac:dyDescent="0.35">
      <c r="A586" s="28" t="s">
        <v>2079</v>
      </c>
      <c r="B586" s="29">
        <v>0.25</v>
      </c>
    </row>
    <row r="587" spans="1:2" x14ac:dyDescent="0.35">
      <c r="A587" s="28" t="s">
        <v>2081</v>
      </c>
      <c r="B587" s="29">
        <v>0.04</v>
      </c>
    </row>
    <row r="588" spans="1:2" x14ac:dyDescent="0.35">
      <c r="A588" s="28" t="s">
        <v>2083</v>
      </c>
      <c r="B588" s="29">
        <v>0.1</v>
      </c>
    </row>
    <row r="589" spans="1:2" x14ac:dyDescent="0.35">
      <c r="A589" s="28" t="s">
        <v>1803</v>
      </c>
      <c r="B589" s="29">
        <v>0.32</v>
      </c>
    </row>
    <row r="590" spans="1:2" x14ac:dyDescent="0.35">
      <c r="A590" s="28" t="s">
        <v>2022</v>
      </c>
      <c r="B590" s="29">
        <v>1.45</v>
      </c>
    </row>
    <row r="591" spans="1:2" x14ac:dyDescent="0.35">
      <c r="A591" s="28" t="s">
        <v>2086</v>
      </c>
      <c r="B591" s="29">
        <v>1.72</v>
      </c>
    </row>
    <row r="592" spans="1:2" x14ac:dyDescent="0.35">
      <c r="A592" s="28" t="s">
        <v>2088</v>
      </c>
      <c r="B592" s="29">
        <v>1.02</v>
      </c>
    </row>
    <row r="593" spans="1:2" x14ac:dyDescent="0.35">
      <c r="A593" s="28" t="s">
        <v>2089</v>
      </c>
      <c r="B593" s="29">
        <v>0.23</v>
      </c>
    </row>
    <row r="594" spans="1:2" x14ac:dyDescent="0.35">
      <c r="A594" s="28" t="s">
        <v>2091</v>
      </c>
      <c r="B594" s="29">
        <v>0.15</v>
      </c>
    </row>
    <row r="595" spans="1:2" x14ac:dyDescent="0.35">
      <c r="A595" s="28" t="s">
        <v>2093</v>
      </c>
      <c r="B595" s="29">
        <v>0.01</v>
      </c>
    </row>
    <row r="596" spans="1:2" x14ac:dyDescent="0.35">
      <c r="A596" s="28" t="s">
        <v>2095</v>
      </c>
      <c r="B596" s="29">
        <v>0.26</v>
      </c>
    </row>
    <row r="597" spans="1:2" x14ac:dyDescent="0.35">
      <c r="A597" s="28" t="s">
        <v>2097</v>
      </c>
      <c r="B597" s="29">
        <v>0.03</v>
      </c>
    </row>
    <row r="598" spans="1:2" x14ac:dyDescent="0.35">
      <c r="A598" s="28" t="s">
        <v>2099</v>
      </c>
      <c r="B598" s="29">
        <v>0.31</v>
      </c>
    </row>
    <row r="599" spans="1:2" x14ac:dyDescent="0.35">
      <c r="A599" s="28" t="s">
        <v>321</v>
      </c>
      <c r="B599" s="29">
        <v>0.48</v>
      </c>
    </row>
    <row r="600" spans="1:2" x14ac:dyDescent="0.35">
      <c r="A600" s="28" t="s">
        <v>2102</v>
      </c>
      <c r="B600" s="29">
        <v>0.04</v>
      </c>
    </row>
    <row r="601" spans="1:2" x14ac:dyDescent="0.35">
      <c r="A601" s="28" t="s">
        <v>2104</v>
      </c>
      <c r="B601" s="29">
        <v>7.0000000000000007E-2</v>
      </c>
    </row>
    <row r="602" spans="1:2" x14ac:dyDescent="0.35">
      <c r="A602" s="28" t="s">
        <v>2106</v>
      </c>
      <c r="B602" s="29">
        <v>0.25</v>
      </c>
    </row>
    <row r="603" spans="1:2" x14ac:dyDescent="0.35">
      <c r="A603" s="28" t="s">
        <v>2108</v>
      </c>
      <c r="B603" s="29">
        <v>0.08</v>
      </c>
    </row>
    <row r="604" spans="1:2" x14ac:dyDescent="0.35">
      <c r="A604" s="28" t="s">
        <v>2110</v>
      </c>
      <c r="B604" s="29">
        <v>0.34</v>
      </c>
    </row>
    <row r="605" spans="1:2" x14ac:dyDescent="0.35">
      <c r="A605" s="28" t="s">
        <v>2112</v>
      </c>
      <c r="B605" s="29">
        <v>0.26</v>
      </c>
    </row>
    <row r="606" spans="1:2" x14ac:dyDescent="0.35">
      <c r="A606" s="28" t="s">
        <v>2114</v>
      </c>
      <c r="B606" s="29">
        <v>2.29</v>
      </c>
    </row>
    <row r="607" spans="1:2" x14ac:dyDescent="0.35">
      <c r="A607" s="28" t="s">
        <v>2116</v>
      </c>
      <c r="B607" s="29">
        <v>0.4</v>
      </c>
    </row>
    <row r="608" spans="1:2" x14ac:dyDescent="0.35">
      <c r="A608" s="28" t="s">
        <v>2118</v>
      </c>
      <c r="B608" s="29">
        <v>2.73</v>
      </c>
    </row>
    <row r="609" spans="1:2" x14ac:dyDescent="0.35">
      <c r="A609" s="28" t="s">
        <v>2120</v>
      </c>
      <c r="B609" s="29">
        <v>0.21</v>
      </c>
    </row>
    <row r="610" spans="1:2" x14ac:dyDescent="0.35">
      <c r="A610" s="28" t="s">
        <v>2122</v>
      </c>
      <c r="B610" s="29">
        <v>0.04</v>
      </c>
    </row>
    <row r="611" spans="1:2" x14ac:dyDescent="0.35">
      <c r="A611" s="28" t="s">
        <v>2124</v>
      </c>
      <c r="B611" s="29">
        <v>0.05</v>
      </c>
    </row>
    <row r="612" spans="1:2" x14ac:dyDescent="0.35">
      <c r="A612" s="28" t="s">
        <v>2126</v>
      </c>
      <c r="B612" s="29">
        <v>0.13</v>
      </c>
    </row>
    <row r="613" spans="1:2" x14ac:dyDescent="0.35">
      <c r="A613" s="28" t="s">
        <v>2128</v>
      </c>
      <c r="B613" s="29">
        <v>2.19</v>
      </c>
    </row>
    <row r="614" spans="1:2" x14ac:dyDescent="0.35">
      <c r="A614" s="28" t="s">
        <v>1932</v>
      </c>
      <c r="B614" s="29">
        <v>0.12</v>
      </c>
    </row>
    <row r="615" spans="1:2" x14ac:dyDescent="0.35">
      <c r="A615" s="28" t="s">
        <v>2131</v>
      </c>
      <c r="B615" s="29">
        <v>2.82</v>
      </c>
    </row>
    <row r="616" spans="1:2" x14ac:dyDescent="0.35">
      <c r="A616" s="28" t="s">
        <v>2133</v>
      </c>
      <c r="B616" s="29">
        <v>0.36</v>
      </c>
    </row>
    <row r="617" spans="1:2" x14ac:dyDescent="0.35">
      <c r="A617" s="28" t="s">
        <v>2135</v>
      </c>
      <c r="B617" s="29">
        <v>2.89</v>
      </c>
    </row>
    <row r="618" spans="1:2" x14ac:dyDescent="0.35">
      <c r="A618" s="28" t="s">
        <v>2137</v>
      </c>
      <c r="B618" s="29" t="s">
        <v>4442</v>
      </c>
    </row>
    <row r="619" spans="1:2" x14ac:dyDescent="0.35">
      <c r="A619" s="28" t="s">
        <v>729</v>
      </c>
      <c r="B619" s="29">
        <v>0.06</v>
      </c>
    </row>
    <row r="620" spans="1:2" x14ac:dyDescent="0.35">
      <c r="A620" s="28" t="s">
        <v>2140</v>
      </c>
      <c r="B620" s="29">
        <v>0.09</v>
      </c>
    </row>
    <row r="621" spans="1:2" x14ac:dyDescent="0.35">
      <c r="A621" s="28" t="s">
        <v>2142</v>
      </c>
      <c r="B621" s="29">
        <v>0.2</v>
      </c>
    </row>
    <row r="622" spans="1:2" x14ac:dyDescent="0.35">
      <c r="A622" s="28" t="s">
        <v>2144</v>
      </c>
      <c r="B622" s="29">
        <v>0.05</v>
      </c>
    </row>
    <row r="623" spans="1:2" x14ac:dyDescent="0.35">
      <c r="A623" s="28" t="s">
        <v>2146</v>
      </c>
      <c r="B623" s="29">
        <v>2.37</v>
      </c>
    </row>
    <row r="624" spans="1:2" x14ac:dyDescent="0.35">
      <c r="A624" s="28" t="s">
        <v>2148</v>
      </c>
      <c r="B624" s="29">
        <v>0.36</v>
      </c>
    </row>
    <row r="625" spans="1:2" x14ac:dyDescent="0.35">
      <c r="A625" s="28" t="s">
        <v>2150</v>
      </c>
      <c r="B625" s="29">
        <v>0.27</v>
      </c>
    </row>
    <row r="626" spans="1:2" x14ac:dyDescent="0.35">
      <c r="A626" s="28" t="s">
        <v>2152</v>
      </c>
      <c r="B626" s="29">
        <v>0.14000000000000001</v>
      </c>
    </row>
    <row r="627" spans="1:2" x14ac:dyDescent="0.35">
      <c r="A627" s="28" t="s">
        <v>2153</v>
      </c>
      <c r="B627" s="29">
        <v>0.28000000000000003</v>
      </c>
    </row>
    <row r="628" spans="1:2" x14ac:dyDescent="0.35">
      <c r="A628" s="28" t="s">
        <v>2155</v>
      </c>
      <c r="B628" s="29">
        <v>9.93</v>
      </c>
    </row>
    <row r="629" spans="1:2" x14ac:dyDescent="0.35">
      <c r="A629" s="28" t="s">
        <v>2157</v>
      </c>
      <c r="B629" s="29">
        <v>1.0900000000000001</v>
      </c>
    </row>
    <row r="630" spans="1:2" x14ac:dyDescent="0.35">
      <c r="A630" s="28" t="s">
        <v>2159</v>
      </c>
      <c r="B630" s="29">
        <v>1.88</v>
      </c>
    </row>
    <row r="631" spans="1:2" x14ac:dyDescent="0.35">
      <c r="A631" s="28" t="s">
        <v>1514</v>
      </c>
      <c r="B631" s="29">
        <v>2.65</v>
      </c>
    </row>
    <row r="632" spans="1:2" x14ac:dyDescent="0.35">
      <c r="A632" s="28" t="s">
        <v>2161</v>
      </c>
      <c r="B632" s="29">
        <v>0.28999999999999998</v>
      </c>
    </row>
    <row r="633" spans="1:2" x14ac:dyDescent="0.35">
      <c r="A633" s="28" t="s">
        <v>1400</v>
      </c>
      <c r="B633" s="29">
        <v>2.66</v>
      </c>
    </row>
    <row r="634" spans="1:2" x14ac:dyDescent="0.35">
      <c r="A634" s="28" t="s">
        <v>2162</v>
      </c>
      <c r="B634" s="29">
        <v>0.26</v>
      </c>
    </row>
    <row r="635" spans="1:2" x14ac:dyDescent="0.35">
      <c r="A635" s="28" t="s">
        <v>2163</v>
      </c>
      <c r="B635" s="29">
        <v>0.35</v>
      </c>
    </row>
    <row r="636" spans="1:2" x14ac:dyDescent="0.35">
      <c r="A636" s="28" t="s">
        <v>2164</v>
      </c>
      <c r="B636" s="29">
        <v>0.94</v>
      </c>
    </row>
    <row r="637" spans="1:2" x14ac:dyDescent="0.35">
      <c r="A637" s="28" t="s">
        <v>2166</v>
      </c>
      <c r="B637" s="29">
        <v>7.0000000000000007E-2</v>
      </c>
    </row>
    <row r="638" spans="1:2" x14ac:dyDescent="0.35">
      <c r="A638" s="28" t="s">
        <v>2167</v>
      </c>
      <c r="B638" s="29">
        <v>0.94</v>
      </c>
    </row>
    <row r="639" spans="1:2" x14ac:dyDescent="0.35">
      <c r="A639" s="28" t="s">
        <v>2168</v>
      </c>
      <c r="B639" s="29">
        <v>0.32</v>
      </c>
    </row>
    <row r="640" spans="1:2" x14ac:dyDescent="0.35">
      <c r="A640" s="28" t="s">
        <v>2169</v>
      </c>
      <c r="B640" s="29">
        <v>0.2</v>
      </c>
    </row>
    <row r="641" spans="1:2" x14ac:dyDescent="0.35">
      <c r="A641" s="28" t="s">
        <v>2170</v>
      </c>
      <c r="B641" s="29">
        <v>2.87</v>
      </c>
    </row>
    <row r="642" spans="1:2" x14ac:dyDescent="0.35">
      <c r="A642" s="28" t="s">
        <v>2172</v>
      </c>
      <c r="B642" s="29">
        <v>0.82</v>
      </c>
    </row>
    <row r="643" spans="1:2" x14ac:dyDescent="0.35">
      <c r="A643" s="28" t="s">
        <v>1599</v>
      </c>
      <c r="B643" s="29">
        <v>0.26</v>
      </c>
    </row>
    <row r="644" spans="1:2" x14ac:dyDescent="0.35">
      <c r="A644" s="28" t="s">
        <v>930</v>
      </c>
      <c r="B644" s="29">
        <v>1.1200000000000001</v>
      </c>
    </row>
    <row r="645" spans="1:2" x14ac:dyDescent="0.35">
      <c r="A645" s="28" t="s">
        <v>4447</v>
      </c>
      <c r="B645" s="29">
        <v>3</v>
      </c>
    </row>
    <row r="646" spans="1:2" x14ac:dyDescent="0.35">
      <c r="A646" s="28" t="s">
        <v>2176</v>
      </c>
      <c r="B646" s="29">
        <v>0.75</v>
      </c>
    </row>
    <row r="647" spans="1:2" x14ac:dyDescent="0.35">
      <c r="A647" s="28" t="s">
        <v>2177</v>
      </c>
      <c r="B647" s="29">
        <v>27.97</v>
      </c>
    </row>
    <row r="648" spans="1:2" x14ac:dyDescent="0.35">
      <c r="A648" s="28" t="s">
        <v>2178</v>
      </c>
      <c r="B648" s="29">
        <v>0.37</v>
      </c>
    </row>
    <row r="649" spans="1:2" x14ac:dyDescent="0.35">
      <c r="A649" s="28" t="s">
        <v>2179</v>
      </c>
      <c r="B649" s="29">
        <v>0.27</v>
      </c>
    </row>
    <row r="650" spans="1:2" x14ac:dyDescent="0.35">
      <c r="A650" s="28" t="s">
        <v>2013</v>
      </c>
      <c r="B650" s="29">
        <v>0.26</v>
      </c>
    </row>
    <row r="651" spans="1:2" x14ac:dyDescent="0.35">
      <c r="A651" s="28" t="s">
        <v>2180</v>
      </c>
      <c r="B651" s="29">
        <v>0.56000000000000005</v>
      </c>
    </row>
    <row r="652" spans="1:2" x14ac:dyDescent="0.35">
      <c r="A652" s="28" t="s">
        <v>344</v>
      </c>
      <c r="B652" s="29">
        <v>3.82</v>
      </c>
    </row>
    <row r="653" spans="1:2" x14ac:dyDescent="0.35">
      <c r="A653" s="28" t="s">
        <v>2184</v>
      </c>
      <c r="B653" s="29">
        <v>1.17</v>
      </c>
    </row>
    <row r="654" spans="1:2" x14ac:dyDescent="0.35">
      <c r="A654" s="28" t="s">
        <v>2186</v>
      </c>
      <c r="B654" s="29">
        <v>2.89</v>
      </c>
    </row>
    <row r="655" spans="1:2" x14ac:dyDescent="0.35">
      <c r="A655" s="28" t="s">
        <v>2189</v>
      </c>
      <c r="B655" s="29">
        <v>1.28</v>
      </c>
    </row>
    <row r="656" spans="1:2" x14ac:dyDescent="0.35">
      <c r="A656" s="28" t="s">
        <v>2192</v>
      </c>
      <c r="B656" s="29">
        <v>0.05</v>
      </c>
    </row>
    <row r="657" spans="1:2" x14ac:dyDescent="0.35">
      <c r="A657" s="28" t="s">
        <v>1596</v>
      </c>
      <c r="B657" s="29">
        <v>0.06</v>
      </c>
    </row>
    <row r="658" spans="1:2" x14ac:dyDescent="0.35">
      <c r="A658" s="28" t="s">
        <v>1756</v>
      </c>
      <c r="B658" s="29">
        <v>0.25</v>
      </c>
    </row>
    <row r="659" spans="1:2" x14ac:dyDescent="0.35">
      <c r="A659" s="28" t="s">
        <v>2197</v>
      </c>
      <c r="B659" s="29">
        <v>0.05</v>
      </c>
    </row>
    <row r="660" spans="1:2" x14ac:dyDescent="0.35">
      <c r="A660" s="28" t="s">
        <v>2199</v>
      </c>
      <c r="B660" s="29">
        <v>7.0000000000000007E-2</v>
      </c>
    </row>
    <row r="661" spans="1:2" x14ac:dyDescent="0.35">
      <c r="A661" s="28" t="s">
        <v>2201</v>
      </c>
      <c r="B661" s="29">
        <v>0.1</v>
      </c>
    </row>
    <row r="662" spans="1:2" x14ac:dyDescent="0.35">
      <c r="A662" s="28" t="s">
        <v>2202</v>
      </c>
      <c r="B662" s="29">
        <v>0.95</v>
      </c>
    </row>
    <row r="663" spans="1:2" x14ac:dyDescent="0.35">
      <c r="A663" s="28" t="s">
        <v>2203</v>
      </c>
      <c r="B663" s="29">
        <v>1.51</v>
      </c>
    </row>
    <row r="664" spans="1:2" x14ac:dyDescent="0.35">
      <c r="A664" s="28" t="s">
        <v>2205</v>
      </c>
      <c r="B664" s="29">
        <v>0.93</v>
      </c>
    </row>
    <row r="665" spans="1:2" x14ac:dyDescent="0.35">
      <c r="A665" s="28" t="s">
        <v>1879</v>
      </c>
      <c r="B665" s="29">
        <v>1.54</v>
      </c>
    </row>
    <row r="666" spans="1:2" x14ac:dyDescent="0.35">
      <c r="A666" s="28" t="s">
        <v>2015</v>
      </c>
      <c r="B666" s="29">
        <v>0.4</v>
      </c>
    </row>
    <row r="667" spans="1:2" x14ac:dyDescent="0.35">
      <c r="A667" s="28" t="s">
        <v>177</v>
      </c>
      <c r="B667" s="29">
        <v>0.39</v>
      </c>
    </row>
    <row r="668" spans="1:2" x14ac:dyDescent="0.35">
      <c r="A668" s="28" t="s">
        <v>473</v>
      </c>
      <c r="B668" s="29">
        <v>0.45</v>
      </c>
    </row>
    <row r="669" spans="1:2" x14ac:dyDescent="0.35">
      <c r="A669" s="28" t="s">
        <v>2207</v>
      </c>
      <c r="B669" s="29">
        <v>2.87</v>
      </c>
    </row>
    <row r="670" spans="1:2" x14ac:dyDescent="0.35">
      <c r="A670" s="28" t="s">
        <v>594</v>
      </c>
      <c r="B670" s="29">
        <v>3.69</v>
      </c>
    </row>
    <row r="671" spans="1:2" x14ac:dyDescent="0.35">
      <c r="A671" s="28" t="s">
        <v>1081</v>
      </c>
      <c r="B671" s="29">
        <v>7.84</v>
      </c>
    </row>
    <row r="672" spans="1:2" x14ac:dyDescent="0.35">
      <c r="A672" s="28" t="s">
        <v>4448</v>
      </c>
      <c r="B672" s="29">
        <v>5.33</v>
      </c>
    </row>
    <row r="673" spans="1:2" x14ac:dyDescent="0.35">
      <c r="A673" s="28" t="s">
        <v>23</v>
      </c>
      <c r="B673" s="29">
        <v>0.55000000000000004</v>
      </c>
    </row>
    <row r="674" spans="1:2" x14ac:dyDescent="0.35">
      <c r="A674" s="28" t="s">
        <v>10</v>
      </c>
      <c r="B674" s="29">
        <v>3.22</v>
      </c>
    </row>
    <row r="675" spans="1:2" x14ac:dyDescent="0.35">
      <c r="A675" s="28" t="s">
        <v>2214</v>
      </c>
      <c r="B675" s="29">
        <v>3.81</v>
      </c>
    </row>
    <row r="676" spans="1:2" x14ac:dyDescent="0.35">
      <c r="A676" s="28" t="s">
        <v>2216</v>
      </c>
      <c r="B676" s="29">
        <v>1.3</v>
      </c>
    </row>
    <row r="677" spans="1:2" x14ac:dyDescent="0.35">
      <c r="A677" s="28" t="s">
        <v>2217</v>
      </c>
      <c r="B677" s="29">
        <v>1.99</v>
      </c>
    </row>
    <row r="678" spans="1:2" x14ac:dyDescent="0.35">
      <c r="A678" s="28" t="s">
        <v>2219</v>
      </c>
      <c r="B678" s="29">
        <v>0.15</v>
      </c>
    </row>
    <row r="679" spans="1:2" x14ac:dyDescent="0.35">
      <c r="A679" s="28" t="s">
        <v>2221</v>
      </c>
      <c r="B679" s="29">
        <v>0.49</v>
      </c>
    </row>
    <row r="680" spans="1:2" x14ac:dyDescent="0.35">
      <c r="A680" s="28" t="s">
        <v>2222</v>
      </c>
      <c r="B680" s="29">
        <v>0.27</v>
      </c>
    </row>
    <row r="681" spans="1:2" x14ac:dyDescent="0.35">
      <c r="A681" s="28" t="s">
        <v>2223</v>
      </c>
      <c r="B681" s="29">
        <v>2.87</v>
      </c>
    </row>
    <row r="682" spans="1:2" x14ac:dyDescent="0.35">
      <c r="A682" s="28" t="s">
        <v>2224</v>
      </c>
      <c r="B682" s="29">
        <v>0.59</v>
      </c>
    </row>
    <row r="683" spans="1:2" x14ac:dyDescent="0.35">
      <c r="A683" s="28" t="s">
        <v>2225</v>
      </c>
      <c r="B683" s="29">
        <v>0.5</v>
      </c>
    </row>
    <row r="684" spans="1:2" x14ac:dyDescent="0.35">
      <c r="A684" s="28" t="s">
        <v>2226</v>
      </c>
      <c r="B684" s="29">
        <v>12.71</v>
      </c>
    </row>
    <row r="685" spans="1:2" x14ac:dyDescent="0.35">
      <c r="A685" s="28" t="s">
        <v>2227</v>
      </c>
      <c r="B685" s="29">
        <v>0.79</v>
      </c>
    </row>
    <row r="686" spans="1:2" x14ac:dyDescent="0.35">
      <c r="A686" s="28" t="s">
        <v>116</v>
      </c>
      <c r="B686" s="29">
        <v>0.42</v>
      </c>
    </row>
    <row r="687" spans="1:2" x14ac:dyDescent="0.35">
      <c r="A687" s="28" t="s">
        <v>3677</v>
      </c>
      <c r="B687" s="29">
        <v>3.91</v>
      </c>
    </row>
    <row r="688" spans="1:2" x14ac:dyDescent="0.35">
      <c r="A688" s="28" t="s">
        <v>1415</v>
      </c>
      <c r="B688" s="29">
        <v>0.94</v>
      </c>
    </row>
    <row r="689" spans="1:2" x14ac:dyDescent="0.35">
      <c r="A689" s="28" t="s">
        <v>2230</v>
      </c>
      <c r="B689" s="29">
        <v>1.24</v>
      </c>
    </row>
    <row r="690" spans="1:2" x14ac:dyDescent="0.35">
      <c r="A690" s="28" t="s">
        <v>2231</v>
      </c>
      <c r="B690" s="29">
        <v>0.76</v>
      </c>
    </row>
    <row r="691" spans="1:2" x14ac:dyDescent="0.35">
      <c r="A691" s="28" t="s">
        <v>2232</v>
      </c>
      <c r="B691" s="29">
        <v>1.23</v>
      </c>
    </row>
    <row r="692" spans="1:2" x14ac:dyDescent="0.35">
      <c r="A692" s="28" t="s">
        <v>3176</v>
      </c>
      <c r="B692" s="29">
        <v>2.2999999999999998</v>
      </c>
    </row>
    <row r="693" spans="1:2" x14ac:dyDescent="0.35">
      <c r="A693" s="28" t="s">
        <v>1358</v>
      </c>
      <c r="B693" s="29">
        <v>2</v>
      </c>
    </row>
    <row r="694" spans="1:2" x14ac:dyDescent="0.35">
      <c r="A694" s="28" t="s">
        <v>2233</v>
      </c>
      <c r="B694" s="29">
        <v>3.69</v>
      </c>
    </row>
    <row r="695" spans="1:2" x14ac:dyDescent="0.35">
      <c r="A695" s="28" t="s">
        <v>2235</v>
      </c>
      <c r="B695" s="29">
        <v>0.09</v>
      </c>
    </row>
    <row r="696" spans="1:2" x14ac:dyDescent="0.35">
      <c r="A696" s="28" t="s">
        <v>3155</v>
      </c>
      <c r="B696" s="29">
        <v>4.88</v>
      </c>
    </row>
    <row r="697" spans="1:2" x14ac:dyDescent="0.35">
      <c r="A697" s="28" t="s">
        <v>2237</v>
      </c>
      <c r="B697" s="29">
        <v>0.05</v>
      </c>
    </row>
    <row r="698" spans="1:2" x14ac:dyDescent="0.35">
      <c r="A698" s="28" t="s">
        <v>2239</v>
      </c>
      <c r="B698" s="29">
        <v>0.14000000000000001</v>
      </c>
    </row>
    <row r="699" spans="1:2" x14ac:dyDescent="0.35">
      <c r="A699" s="28" t="s">
        <v>2240</v>
      </c>
      <c r="B699" s="29">
        <v>0.13</v>
      </c>
    </row>
    <row r="700" spans="1:2" x14ac:dyDescent="0.35">
      <c r="A700" s="28" t="s">
        <v>1708</v>
      </c>
      <c r="B700" s="29">
        <v>0.03</v>
      </c>
    </row>
    <row r="701" spans="1:2" x14ac:dyDescent="0.35">
      <c r="A701" s="28" t="s">
        <v>1768</v>
      </c>
      <c r="B701" s="29">
        <v>1.59</v>
      </c>
    </row>
    <row r="702" spans="1:2" x14ac:dyDescent="0.35">
      <c r="A702" s="28" t="s">
        <v>1816</v>
      </c>
      <c r="B702" s="29">
        <v>0.94</v>
      </c>
    </row>
    <row r="703" spans="1:2" x14ac:dyDescent="0.35">
      <c r="A703" s="28" t="s">
        <v>219</v>
      </c>
      <c r="B703" s="29">
        <v>0.19</v>
      </c>
    </row>
    <row r="704" spans="1:2" x14ac:dyDescent="0.35">
      <c r="A704" s="28" t="s">
        <v>2243</v>
      </c>
      <c r="B704" s="29">
        <v>0.24</v>
      </c>
    </row>
    <row r="705" spans="1:2" x14ac:dyDescent="0.35">
      <c r="A705" s="28" t="s">
        <v>2245</v>
      </c>
      <c r="B705" s="29">
        <v>1.67</v>
      </c>
    </row>
    <row r="706" spans="1:2" x14ac:dyDescent="0.35">
      <c r="A706" s="28" t="s">
        <v>1124</v>
      </c>
      <c r="B706" s="29">
        <v>1.91</v>
      </c>
    </row>
    <row r="707" spans="1:2" x14ac:dyDescent="0.35">
      <c r="A707" s="28" t="s">
        <v>2247</v>
      </c>
      <c r="B707" s="29">
        <v>2.9</v>
      </c>
    </row>
    <row r="708" spans="1:2" x14ac:dyDescent="0.35">
      <c r="A708" s="28" t="s">
        <v>2249</v>
      </c>
      <c r="B708" s="29">
        <v>0.06</v>
      </c>
    </row>
    <row r="709" spans="1:2" x14ac:dyDescent="0.35">
      <c r="A709" s="28" t="s">
        <v>4449</v>
      </c>
      <c r="B709" s="29">
        <v>1.1299999999999999</v>
      </c>
    </row>
    <row r="710" spans="1:2" x14ac:dyDescent="0.35">
      <c r="A710" s="28" t="s">
        <v>2251</v>
      </c>
      <c r="B710" s="29">
        <v>0.63</v>
      </c>
    </row>
    <row r="711" spans="1:2" x14ac:dyDescent="0.35">
      <c r="A711" s="28" t="s">
        <v>2252</v>
      </c>
      <c r="B711" s="29">
        <v>1.24</v>
      </c>
    </row>
    <row r="712" spans="1:2" x14ac:dyDescent="0.35">
      <c r="A712" s="28" t="s">
        <v>2253</v>
      </c>
      <c r="B712" s="29">
        <v>7.25</v>
      </c>
    </row>
    <row r="713" spans="1:2" x14ac:dyDescent="0.35">
      <c r="A713" s="28" t="s">
        <v>2254</v>
      </c>
      <c r="B713" s="29">
        <v>2.11</v>
      </c>
    </row>
    <row r="714" spans="1:2" x14ac:dyDescent="0.35">
      <c r="A714" s="28" t="s">
        <v>1759</v>
      </c>
      <c r="B714" s="29">
        <v>3.29</v>
      </c>
    </row>
    <row r="715" spans="1:2" x14ac:dyDescent="0.35">
      <c r="A715" s="28" t="s">
        <v>1771</v>
      </c>
      <c r="B715" s="29">
        <v>1.35</v>
      </c>
    </row>
    <row r="716" spans="1:2" x14ac:dyDescent="0.35">
      <c r="A716" s="28" t="s">
        <v>1798</v>
      </c>
      <c r="B716" s="29">
        <v>2.73</v>
      </c>
    </row>
    <row r="717" spans="1:2" x14ac:dyDescent="0.35">
      <c r="A717" s="28" t="s">
        <v>2255</v>
      </c>
      <c r="B717" s="29">
        <v>2.6</v>
      </c>
    </row>
    <row r="718" spans="1:2" x14ac:dyDescent="0.35">
      <c r="A718" s="28" t="s">
        <v>2256</v>
      </c>
      <c r="B718" s="29">
        <v>0.03</v>
      </c>
    </row>
    <row r="719" spans="1:2" x14ac:dyDescent="0.35">
      <c r="A719" s="28" t="s">
        <v>941</v>
      </c>
      <c r="B719" s="29">
        <v>2.76</v>
      </c>
    </row>
    <row r="720" spans="1:2" x14ac:dyDescent="0.35">
      <c r="A720" s="28" t="s">
        <v>2257</v>
      </c>
      <c r="B720" s="29">
        <v>1.32</v>
      </c>
    </row>
    <row r="721" spans="1:2" x14ac:dyDescent="0.35">
      <c r="A721" s="28" t="s">
        <v>2258</v>
      </c>
      <c r="B721" s="29">
        <v>1.88</v>
      </c>
    </row>
    <row r="722" spans="1:2" x14ac:dyDescent="0.35">
      <c r="A722" s="28" t="s">
        <v>460</v>
      </c>
      <c r="B722" s="29">
        <v>0.62</v>
      </c>
    </row>
    <row r="723" spans="1:2" x14ac:dyDescent="0.35">
      <c r="A723" s="28" t="s">
        <v>2259</v>
      </c>
      <c r="B723" s="29">
        <v>0.99</v>
      </c>
    </row>
    <row r="724" spans="1:2" x14ac:dyDescent="0.35">
      <c r="A724" s="28" t="s">
        <v>2260</v>
      </c>
      <c r="B724" s="29">
        <v>1.85</v>
      </c>
    </row>
    <row r="725" spans="1:2" x14ac:dyDescent="0.35">
      <c r="A725" s="28" t="s">
        <v>2261</v>
      </c>
      <c r="B725" s="29">
        <v>0.89</v>
      </c>
    </row>
    <row r="726" spans="1:2" x14ac:dyDescent="0.35">
      <c r="A726" s="28" t="s">
        <v>525</v>
      </c>
      <c r="B726" s="29">
        <v>0.19</v>
      </c>
    </row>
    <row r="727" spans="1:2" x14ac:dyDescent="0.35">
      <c r="A727" s="28" t="s">
        <v>2264</v>
      </c>
      <c r="B727" s="29">
        <v>0.97</v>
      </c>
    </row>
    <row r="728" spans="1:2" x14ac:dyDescent="0.35">
      <c r="A728" s="28" t="s">
        <v>2265</v>
      </c>
      <c r="B728" s="29">
        <v>0.23</v>
      </c>
    </row>
    <row r="729" spans="1:2" x14ac:dyDescent="0.35">
      <c r="A729" s="28" t="s">
        <v>2266</v>
      </c>
      <c r="B729" s="29">
        <v>2.89</v>
      </c>
    </row>
    <row r="730" spans="1:2" x14ac:dyDescent="0.35">
      <c r="A730" s="28" t="s">
        <v>2268</v>
      </c>
      <c r="B730" s="29">
        <v>0.21</v>
      </c>
    </row>
    <row r="731" spans="1:2" x14ac:dyDescent="0.35">
      <c r="A731" s="28" t="s">
        <v>2269</v>
      </c>
      <c r="B731" s="29">
        <v>2.89</v>
      </c>
    </row>
    <row r="732" spans="1:2" x14ac:dyDescent="0.35">
      <c r="A732" s="28" t="s">
        <v>2270</v>
      </c>
      <c r="B732" s="29">
        <v>0.77</v>
      </c>
    </row>
    <row r="733" spans="1:2" x14ac:dyDescent="0.35">
      <c r="A733" s="28" t="s">
        <v>42</v>
      </c>
      <c r="B733" s="29">
        <v>0.28999999999999998</v>
      </c>
    </row>
    <row r="734" spans="1:2" x14ac:dyDescent="0.35">
      <c r="A734" s="28" t="s">
        <v>2058</v>
      </c>
      <c r="B734" s="29">
        <v>1.1599999999999999</v>
      </c>
    </row>
    <row r="735" spans="1:2" x14ac:dyDescent="0.35">
      <c r="A735" s="28" t="s">
        <v>2271</v>
      </c>
      <c r="B735" s="29">
        <v>0.2</v>
      </c>
    </row>
    <row r="736" spans="1:2" x14ac:dyDescent="0.35">
      <c r="A736" s="28" t="s">
        <v>2272</v>
      </c>
      <c r="B736" s="29">
        <v>0.31</v>
      </c>
    </row>
    <row r="737" spans="1:2" x14ac:dyDescent="0.35">
      <c r="A737" s="28" t="s">
        <v>2273</v>
      </c>
      <c r="B737" s="29">
        <v>0.51</v>
      </c>
    </row>
    <row r="738" spans="1:2" x14ac:dyDescent="0.35">
      <c r="A738" s="28" t="s">
        <v>2275</v>
      </c>
      <c r="B738" s="29">
        <v>2.2000000000000002</v>
      </c>
    </row>
    <row r="739" spans="1:2" x14ac:dyDescent="0.35">
      <c r="A739" s="28" t="s">
        <v>2276</v>
      </c>
      <c r="B739" s="29">
        <v>0.19</v>
      </c>
    </row>
    <row r="740" spans="1:2" x14ac:dyDescent="0.35">
      <c r="A740" s="28" t="s">
        <v>2580</v>
      </c>
      <c r="B740" s="29">
        <v>2.65</v>
      </c>
    </row>
    <row r="741" spans="1:2" x14ac:dyDescent="0.35">
      <c r="A741" s="28" t="s">
        <v>2277</v>
      </c>
      <c r="B741" s="29">
        <v>0.86</v>
      </c>
    </row>
    <row r="742" spans="1:2" x14ac:dyDescent="0.35">
      <c r="A742" s="28" t="s">
        <v>1959</v>
      </c>
      <c r="B742" s="29">
        <v>0.66</v>
      </c>
    </row>
    <row r="743" spans="1:2" x14ac:dyDescent="0.35">
      <c r="A743" s="28" t="s">
        <v>2279</v>
      </c>
      <c r="B743" s="29">
        <v>1.1100000000000001</v>
      </c>
    </row>
    <row r="744" spans="1:2" x14ac:dyDescent="0.35">
      <c r="A744" s="28" t="s">
        <v>2280</v>
      </c>
      <c r="B744" s="29">
        <v>0.38</v>
      </c>
    </row>
    <row r="745" spans="1:2" x14ac:dyDescent="0.35">
      <c r="A745" s="28" t="s">
        <v>2281</v>
      </c>
      <c r="B745" s="29">
        <v>2.89</v>
      </c>
    </row>
    <row r="746" spans="1:2" x14ac:dyDescent="0.35">
      <c r="A746" s="28" t="s">
        <v>2283</v>
      </c>
      <c r="B746" s="29">
        <v>8.75</v>
      </c>
    </row>
    <row r="747" spans="1:2" x14ac:dyDescent="0.35">
      <c r="A747" s="28" t="s">
        <v>2284</v>
      </c>
      <c r="B747" s="29">
        <v>2.17</v>
      </c>
    </row>
    <row r="748" spans="1:2" x14ac:dyDescent="0.35">
      <c r="A748" s="28" t="s">
        <v>4441</v>
      </c>
      <c r="B748" s="29" t="s">
        <v>4442</v>
      </c>
    </row>
    <row r="749" spans="1:2" x14ac:dyDescent="0.35">
      <c r="A749" s="28" t="s">
        <v>2286</v>
      </c>
      <c r="B749" s="29">
        <v>0.32</v>
      </c>
    </row>
    <row r="750" spans="1:2" x14ac:dyDescent="0.35">
      <c r="A750" s="28" t="s">
        <v>2288</v>
      </c>
      <c r="B750" s="29">
        <v>1.04</v>
      </c>
    </row>
    <row r="751" spans="1:2" x14ac:dyDescent="0.35">
      <c r="A751" s="28" t="s">
        <v>2289</v>
      </c>
      <c r="B751" s="29">
        <v>2.87</v>
      </c>
    </row>
    <row r="752" spans="1:2" x14ac:dyDescent="0.35">
      <c r="A752" s="28" t="s">
        <v>2291</v>
      </c>
      <c r="B752" s="29">
        <v>1.18</v>
      </c>
    </row>
    <row r="753" spans="1:2" x14ac:dyDescent="0.35">
      <c r="A753" s="28" t="s">
        <v>4450</v>
      </c>
      <c r="B753" s="29">
        <v>3</v>
      </c>
    </row>
    <row r="754" spans="1:2" x14ac:dyDescent="0.35">
      <c r="A754" s="28" t="s">
        <v>4451</v>
      </c>
      <c r="B754" s="29">
        <v>3</v>
      </c>
    </row>
    <row r="755" spans="1:2" x14ac:dyDescent="0.35">
      <c r="A755" s="28" t="s">
        <v>2292</v>
      </c>
      <c r="B755" s="29">
        <v>0.25</v>
      </c>
    </row>
    <row r="756" spans="1:2" x14ac:dyDescent="0.35">
      <c r="A756" s="28" t="s">
        <v>1713</v>
      </c>
      <c r="B756" s="29">
        <v>2.98</v>
      </c>
    </row>
    <row r="757" spans="1:2" x14ac:dyDescent="0.35">
      <c r="A757" s="28" t="s">
        <v>367</v>
      </c>
      <c r="B757" s="29">
        <v>0.55000000000000004</v>
      </c>
    </row>
    <row r="758" spans="1:2" x14ac:dyDescent="0.35">
      <c r="A758" s="28" t="s">
        <v>2293</v>
      </c>
      <c r="B758" s="29">
        <v>2.25</v>
      </c>
    </row>
    <row r="759" spans="1:2" x14ac:dyDescent="0.35">
      <c r="A759" s="28" t="s">
        <v>4441</v>
      </c>
      <c r="B759" s="29" t="s">
        <v>4442</v>
      </c>
    </row>
    <row r="760" spans="1:2" x14ac:dyDescent="0.35">
      <c r="A760" s="28" t="s">
        <v>596</v>
      </c>
      <c r="B760" s="29">
        <v>5.01</v>
      </c>
    </row>
    <row r="761" spans="1:2" x14ac:dyDescent="0.35">
      <c r="A761" s="28" t="s">
        <v>2024</v>
      </c>
      <c r="B761" s="29">
        <v>0.11</v>
      </c>
    </row>
    <row r="762" spans="1:2" x14ac:dyDescent="0.35">
      <c r="A762" s="28" t="s">
        <v>2297</v>
      </c>
      <c r="B762" s="29">
        <v>0.6</v>
      </c>
    </row>
    <row r="763" spans="1:2" x14ac:dyDescent="0.35">
      <c r="A763" s="28" t="s">
        <v>2299</v>
      </c>
      <c r="B763" s="29">
        <v>42.81</v>
      </c>
    </row>
    <row r="764" spans="1:2" x14ac:dyDescent="0.35">
      <c r="A764" s="28" t="s">
        <v>2301</v>
      </c>
      <c r="B764" s="29">
        <v>1.41</v>
      </c>
    </row>
    <row r="765" spans="1:2" x14ac:dyDescent="0.35">
      <c r="A765" s="28" t="s">
        <v>245</v>
      </c>
      <c r="B765" s="29">
        <v>0.31</v>
      </c>
    </row>
    <row r="766" spans="1:2" x14ac:dyDescent="0.35">
      <c r="A766" s="28" t="s">
        <v>2304</v>
      </c>
      <c r="B766" s="29">
        <v>2.87</v>
      </c>
    </row>
    <row r="767" spans="1:2" x14ac:dyDescent="0.35">
      <c r="A767" s="28" t="s">
        <v>2305</v>
      </c>
      <c r="B767" s="29">
        <v>0.27</v>
      </c>
    </row>
    <row r="768" spans="1:2" x14ac:dyDescent="0.35">
      <c r="A768" s="28" t="s">
        <v>2307</v>
      </c>
      <c r="B768" s="29">
        <v>1.53</v>
      </c>
    </row>
    <row r="769" spans="1:2" x14ac:dyDescent="0.35">
      <c r="A769" s="28" t="s">
        <v>2308</v>
      </c>
      <c r="B769" s="29">
        <v>1.91</v>
      </c>
    </row>
    <row r="770" spans="1:2" x14ac:dyDescent="0.35">
      <c r="A770" s="28" t="s">
        <v>1942</v>
      </c>
      <c r="B770" s="29">
        <v>2.86</v>
      </c>
    </row>
    <row r="771" spans="1:2" x14ac:dyDescent="0.35">
      <c r="A771" s="28" t="s">
        <v>2309</v>
      </c>
      <c r="B771" s="29">
        <v>1.52</v>
      </c>
    </row>
    <row r="772" spans="1:2" x14ac:dyDescent="0.35">
      <c r="A772" s="28" t="s">
        <v>2310</v>
      </c>
      <c r="B772" s="29">
        <v>0.09</v>
      </c>
    </row>
    <row r="773" spans="1:2" x14ac:dyDescent="0.35">
      <c r="A773" s="28" t="s">
        <v>2311</v>
      </c>
      <c r="B773" s="29">
        <v>0.17</v>
      </c>
    </row>
    <row r="774" spans="1:2" x14ac:dyDescent="0.35">
      <c r="A774" s="28" t="s">
        <v>2312</v>
      </c>
      <c r="B774" s="29">
        <v>0.2</v>
      </c>
    </row>
    <row r="775" spans="1:2" x14ac:dyDescent="0.35">
      <c r="A775" s="28" t="s">
        <v>2314</v>
      </c>
      <c r="B775" s="29">
        <v>0.08</v>
      </c>
    </row>
    <row r="776" spans="1:2" x14ac:dyDescent="0.35">
      <c r="A776" s="28" t="s">
        <v>2315</v>
      </c>
      <c r="B776" s="29">
        <v>0.3</v>
      </c>
    </row>
    <row r="777" spans="1:2" x14ac:dyDescent="0.35">
      <c r="A777" s="28" t="s">
        <v>2317</v>
      </c>
      <c r="B777" s="29">
        <v>0.1</v>
      </c>
    </row>
    <row r="778" spans="1:2" x14ac:dyDescent="0.35">
      <c r="A778" s="28" t="s">
        <v>2319</v>
      </c>
      <c r="B778" s="29">
        <v>0.13</v>
      </c>
    </row>
    <row r="779" spans="1:2" x14ac:dyDescent="0.35">
      <c r="A779" s="28" t="s">
        <v>2320</v>
      </c>
      <c r="B779" s="29">
        <v>0.08</v>
      </c>
    </row>
    <row r="780" spans="1:2" x14ac:dyDescent="0.35">
      <c r="A780" s="28" t="s">
        <v>1167</v>
      </c>
      <c r="B780" s="29">
        <v>2.0699999999999998</v>
      </c>
    </row>
    <row r="781" spans="1:2" x14ac:dyDescent="0.35">
      <c r="A781" s="28" t="s">
        <v>1489</v>
      </c>
      <c r="B781" s="29">
        <v>36.81</v>
      </c>
    </row>
    <row r="782" spans="1:2" x14ac:dyDescent="0.35">
      <c r="A782" s="28" t="s">
        <v>148</v>
      </c>
      <c r="B782" s="29">
        <v>0.36</v>
      </c>
    </row>
    <row r="783" spans="1:2" x14ac:dyDescent="0.35">
      <c r="A783" s="28" t="s">
        <v>167</v>
      </c>
      <c r="B783" s="29">
        <v>0.47</v>
      </c>
    </row>
    <row r="784" spans="1:2" x14ac:dyDescent="0.35">
      <c r="A784" s="28" t="s">
        <v>2321</v>
      </c>
      <c r="B784" s="29">
        <v>36.07</v>
      </c>
    </row>
    <row r="785" spans="1:2" x14ac:dyDescent="0.35">
      <c r="A785" s="28" t="s">
        <v>1908</v>
      </c>
      <c r="B785" s="29">
        <v>32.590000000000003</v>
      </c>
    </row>
    <row r="786" spans="1:2" x14ac:dyDescent="0.35">
      <c r="A786" s="28" t="s">
        <v>452</v>
      </c>
      <c r="B786" s="29">
        <v>0.45</v>
      </c>
    </row>
    <row r="787" spans="1:2" x14ac:dyDescent="0.35">
      <c r="A787" s="28" t="s">
        <v>258</v>
      </c>
      <c r="B787" s="29">
        <v>0.28000000000000003</v>
      </c>
    </row>
    <row r="788" spans="1:2" x14ac:dyDescent="0.35">
      <c r="A788" s="28" t="s">
        <v>2325</v>
      </c>
      <c r="B788" s="29">
        <v>1.73</v>
      </c>
    </row>
    <row r="789" spans="1:2" x14ac:dyDescent="0.35">
      <c r="A789" s="28" t="s">
        <v>2326</v>
      </c>
      <c r="B789" s="29">
        <v>1.27</v>
      </c>
    </row>
    <row r="790" spans="1:2" x14ac:dyDescent="0.35">
      <c r="A790" s="28" t="s">
        <v>2327</v>
      </c>
      <c r="B790" s="29">
        <v>0.99</v>
      </c>
    </row>
    <row r="791" spans="1:2" x14ac:dyDescent="0.35">
      <c r="A791" s="28" t="s">
        <v>178</v>
      </c>
      <c r="B791" s="29">
        <v>0.4</v>
      </c>
    </row>
    <row r="792" spans="1:2" x14ac:dyDescent="0.35">
      <c r="A792" s="28" t="s">
        <v>333</v>
      </c>
      <c r="B792" s="29">
        <v>0.5</v>
      </c>
    </row>
    <row r="793" spans="1:2" x14ac:dyDescent="0.35">
      <c r="A793" s="28" t="s">
        <v>2329</v>
      </c>
      <c r="B793" s="29">
        <v>1.34</v>
      </c>
    </row>
    <row r="794" spans="1:2" x14ac:dyDescent="0.35">
      <c r="A794" s="28" t="s">
        <v>2330</v>
      </c>
      <c r="B794" s="29">
        <v>2.89</v>
      </c>
    </row>
    <row r="795" spans="1:2" x14ac:dyDescent="0.35">
      <c r="A795" s="28" t="s">
        <v>2331</v>
      </c>
      <c r="B795" s="29">
        <v>1.21</v>
      </c>
    </row>
    <row r="796" spans="1:2" x14ac:dyDescent="0.35">
      <c r="A796" s="28" t="s">
        <v>2332</v>
      </c>
      <c r="B796" s="29">
        <v>0.75</v>
      </c>
    </row>
    <row r="797" spans="1:2" x14ac:dyDescent="0.35">
      <c r="A797" s="28" t="s">
        <v>2382</v>
      </c>
      <c r="B797" s="29">
        <v>2.2000000000000002</v>
      </c>
    </row>
    <row r="798" spans="1:2" x14ac:dyDescent="0.35">
      <c r="A798" s="28" t="s">
        <v>2333</v>
      </c>
      <c r="B798" s="29">
        <v>0.81</v>
      </c>
    </row>
    <row r="799" spans="1:2" x14ac:dyDescent="0.35">
      <c r="A799" s="28" t="s">
        <v>4452</v>
      </c>
      <c r="B799" s="29">
        <v>0.8</v>
      </c>
    </row>
    <row r="800" spans="1:2" x14ac:dyDescent="0.35">
      <c r="A800" s="28" t="s">
        <v>2335</v>
      </c>
      <c r="B800" s="29">
        <v>10.5</v>
      </c>
    </row>
    <row r="801" spans="1:2" x14ac:dyDescent="0.35">
      <c r="A801" s="28" t="s">
        <v>938</v>
      </c>
      <c r="B801" s="29">
        <v>1.96</v>
      </c>
    </row>
    <row r="802" spans="1:2" x14ac:dyDescent="0.35">
      <c r="A802" s="28" t="s">
        <v>2337</v>
      </c>
      <c r="B802" s="29">
        <v>10.86</v>
      </c>
    </row>
    <row r="803" spans="1:2" x14ac:dyDescent="0.35">
      <c r="A803" s="28" t="s">
        <v>312</v>
      </c>
      <c r="B803" s="29">
        <v>5</v>
      </c>
    </row>
    <row r="804" spans="1:2" x14ac:dyDescent="0.35">
      <c r="A804" s="28" t="s">
        <v>2338</v>
      </c>
      <c r="B804" s="29">
        <v>2</v>
      </c>
    </row>
    <row r="805" spans="1:2" x14ac:dyDescent="0.35">
      <c r="A805" s="28" t="s">
        <v>966</v>
      </c>
      <c r="B805" s="29">
        <v>0.5</v>
      </c>
    </row>
    <row r="806" spans="1:2" x14ac:dyDescent="0.35">
      <c r="A806" s="28" t="s">
        <v>2339</v>
      </c>
      <c r="B806" s="29">
        <v>1.56</v>
      </c>
    </row>
    <row r="807" spans="1:2" x14ac:dyDescent="0.35">
      <c r="A807" s="28" t="s">
        <v>2341</v>
      </c>
      <c r="B807" s="29">
        <v>2.02</v>
      </c>
    </row>
    <row r="808" spans="1:2" x14ac:dyDescent="0.35">
      <c r="A808" s="28" t="s">
        <v>2343</v>
      </c>
      <c r="B808" s="29">
        <v>2.89</v>
      </c>
    </row>
    <row r="809" spans="1:2" x14ac:dyDescent="0.35">
      <c r="A809" s="28" t="s">
        <v>2345</v>
      </c>
      <c r="B809" s="29">
        <v>1.88</v>
      </c>
    </row>
    <row r="810" spans="1:2" x14ac:dyDescent="0.35">
      <c r="A810" s="28" t="s">
        <v>2346</v>
      </c>
      <c r="B810" s="29">
        <v>3.76</v>
      </c>
    </row>
    <row r="811" spans="1:2" x14ac:dyDescent="0.35">
      <c r="A811" s="28" t="s">
        <v>15</v>
      </c>
      <c r="B811" s="29">
        <v>8.83</v>
      </c>
    </row>
    <row r="812" spans="1:2" x14ac:dyDescent="0.35">
      <c r="A812" s="28" t="s">
        <v>2347</v>
      </c>
      <c r="B812" s="29">
        <v>1.57</v>
      </c>
    </row>
    <row r="813" spans="1:2" x14ac:dyDescent="0.35">
      <c r="A813" s="28" t="s">
        <v>1645</v>
      </c>
      <c r="B813" s="29">
        <v>0.26</v>
      </c>
    </row>
    <row r="814" spans="1:2" x14ac:dyDescent="0.35">
      <c r="A814" s="28" t="s">
        <v>2348</v>
      </c>
      <c r="B814" s="29">
        <v>1.54</v>
      </c>
    </row>
    <row r="815" spans="1:2" x14ac:dyDescent="0.35">
      <c r="A815" s="28" t="s">
        <v>2316</v>
      </c>
      <c r="B815" s="29">
        <v>0.33</v>
      </c>
    </row>
    <row r="816" spans="1:2" x14ac:dyDescent="0.35">
      <c r="A816" s="28" t="s">
        <v>2349</v>
      </c>
      <c r="B816" s="29">
        <v>0.56000000000000005</v>
      </c>
    </row>
    <row r="817" spans="1:2" x14ac:dyDescent="0.35">
      <c r="A817" s="28" t="s">
        <v>2350</v>
      </c>
      <c r="B817" s="29">
        <v>0.94</v>
      </c>
    </row>
    <row r="818" spans="1:2" x14ac:dyDescent="0.35">
      <c r="A818" s="28" t="s">
        <v>2351</v>
      </c>
      <c r="B818" s="29">
        <v>0.79</v>
      </c>
    </row>
    <row r="819" spans="1:2" x14ac:dyDescent="0.35">
      <c r="A819" s="28" t="s">
        <v>2352</v>
      </c>
      <c r="B819" s="29">
        <v>11.31</v>
      </c>
    </row>
    <row r="820" spans="1:2" x14ac:dyDescent="0.35">
      <c r="A820" s="28" t="s">
        <v>1430</v>
      </c>
      <c r="B820" s="29">
        <v>2.0699999999999998</v>
      </c>
    </row>
    <row r="821" spans="1:2" x14ac:dyDescent="0.35">
      <c r="A821" s="28" t="s">
        <v>2353</v>
      </c>
      <c r="B821" s="29">
        <v>0.68</v>
      </c>
    </row>
    <row r="822" spans="1:2" x14ac:dyDescent="0.35">
      <c r="A822" s="28" t="s">
        <v>171</v>
      </c>
      <c r="B822" s="29">
        <v>0.95</v>
      </c>
    </row>
    <row r="823" spans="1:2" x14ac:dyDescent="0.35">
      <c r="A823" s="28" t="s">
        <v>4453</v>
      </c>
      <c r="B823" s="29">
        <v>25</v>
      </c>
    </row>
    <row r="824" spans="1:2" x14ac:dyDescent="0.35">
      <c r="A824" s="28" t="s">
        <v>2354</v>
      </c>
      <c r="B824" s="29">
        <v>1.26</v>
      </c>
    </row>
    <row r="825" spans="1:2" x14ac:dyDescent="0.35">
      <c r="A825" s="28" t="s">
        <v>1392</v>
      </c>
      <c r="B825" s="29">
        <v>1.67</v>
      </c>
    </row>
    <row r="826" spans="1:2" x14ac:dyDescent="0.35">
      <c r="A826" s="28" t="s">
        <v>3488</v>
      </c>
      <c r="B826" s="29">
        <v>2.19</v>
      </c>
    </row>
    <row r="827" spans="1:2" x14ac:dyDescent="0.35">
      <c r="A827" s="28" t="s">
        <v>2355</v>
      </c>
      <c r="B827" s="29">
        <v>1.91</v>
      </c>
    </row>
    <row r="828" spans="1:2" x14ac:dyDescent="0.35">
      <c r="A828" s="28" t="s">
        <v>2356</v>
      </c>
      <c r="B828" s="29">
        <v>0.71</v>
      </c>
    </row>
    <row r="829" spans="1:2" x14ac:dyDescent="0.35">
      <c r="A829" s="28" t="s">
        <v>20</v>
      </c>
      <c r="B829" s="29">
        <v>0.83</v>
      </c>
    </row>
    <row r="830" spans="1:2" x14ac:dyDescent="0.35">
      <c r="A830" s="28" t="s">
        <v>2357</v>
      </c>
      <c r="B830" s="29">
        <v>2.23</v>
      </c>
    </row>
    <row r="831" spans="1:2" x14ac:dyDescent="0.35">
      <c r="A831" s="28" t="s">
        <v>2358</v>
      </c>
      <c r="B831" s="29">
        <v>1.66</v>
      </c>
    </row>
    <row r="832" spans="1:2" x14ac:dyDescent="0.35">
      <c r="A832" s="28" t="s">
        <v>1971</v>
      </c>
      <c r="B832" s="29">
        <v>1.53</v>
      </c>
    </row>
    <row r="833" spans="1:2" x14ac:dyDescent="0.35">
      <c r="A833" s="28" t="s">
        <v>1449</v>
      </c>
      <c r="B833" s="29">
        <v>2.2999999999999998</v>
      </c>
    </row>
    <row r="834" spans="1:2" x14ac:dyDescent="0.35">
      <c r="A834" s="28" t="s">
        <v>2359</v>
      </c>
      <c r="B834" s="29">
        <v>2.4300000000000002</v>
      </c>
    </row>
    <row r="835" spans="1:2" x14ac:dyDescent="0.35">
      <c r="A835" s="28" t="s">
        <v>2360</v>
      </c>
      <c r="B835" s="29">
        <v>1.19</v>
      </c>
    </row>
    <row r="836" spans="1:2" x14ac:dyDescent="0.35">
      <c r="A836" s="28" t="s">
        <v>2362</v>
      </c>
      <c r="B836" s="29">
        <v>1.51</v>
      </c>
    </row>
    <row r="837" spans="1:2" x14ac:dyDescent="0.35">
      <c r="A837" s="28" t="s">
        <v>2702</v>
      </c>
      <c r="B837" s="29">
        <v>1.59</v>
      </c>
    </row>
    <row r="838" spans="1:2" x14ac:dyDescent="0.35">
      <c r="A838" s="28" t="s">
        <v>2363</v>
      </c>
      <c r="B838" s="29">
        <v>0.25</v>
      </c>
    </row>
    <row r="839" spans="1:2" x14ac:dyDescent="0.35">
      <c r="A839" s="28" t="s">
        <v>2364</v>
      </c>
      <c r="B839" s="29">
        <v>0.21</v>
      </c>
    </row>
    <row r="840" spans="1:2" x14ac:dyDescent="0.35">
      <c r="A840" s="28" t="s">
        <v>2365</v>
      </c>
      <c r="B840" s="29">
        <v>0.78</v>
      </c>
    </row>
    <row r="841" spans="1:2" x14ac:dyDescent="0.35">
      <c r="A841" s="28" t="s">
        <v>2367</v>
      </c>
      <c r="B841" s="29">
        <v>1.57</v>
      </c>
    </row>
    <row r="842" spans="1:2" x14ac:dyDescent="0.35">
      <c r="A842" s="28" t="s">
        <v>370</v>
      </c>
      <c r="B842" s="29">
        <v>0.57999999999999996</v>
      </c>
    </row>
    <row r="843" spans="1:2" x14ac:dyDescent="0.35">
      <c r="A843" s="28" t="s">
        <v>2371</v>
      </c>
      <c r="B843" s="29">
        <v>2.9</v>
      </c>
    </row>
    <row r="844" spans="1:2" x14ac:dyDescent="0.35">
      <c r="A844" s="28" t="s">
        <v>1543</v>
      </c>
      <c r="B844" s="29">
        <v>20.96</v>
      </c>
    </row>
    <row r="845" spans="1:2" x14ac:dyDescent="0.35">
      <c r="A845" s="28" t="s">
        <v>2709</v>
      </c>
      <c r="B845" s="29">
        <v>2.33</v>
      </c>
    </row>
    <row r="846" spans="1:2" x14ac:dyDescent="0.35">
      <c r="A846" s="28" t="s">
        <v>2374</v>
      </c>
      <c r="B846" s="29">
        <v>0.88</v>
      </c>
    </row>
    <row r="847" spans="1:2" x14ac:dyDescent="0.35">
      <c r="A847" s="28" t="s">
        <v>2376</v>
      </c>
      <c r="B847" s="29">
        <v>0.88</v>
      </c>
    </row>
    <row r="848" spans="1:2" x14ac:dyDescent="0.35">
      <c r="A848" s="28" t="s">
        <v>2378</v>
      </c>
      <c r="B848" s="29">
        <v>0.98</v>
      </c>
    </row>
    <row r="849" spans="1:2" x14ac:dyDescent="0.35">
      <c r="A849" s="28" t="s">
        <v>2380</v>
      </c>
      <c r="B849" s="29">
        <v>116.51</v>
      </c>
    </row>
    <row r="850" spans="1:2" x14ac:dyDescent="0.35">
      <c r="A850" s="28" t="s">
        <v>1663</v>
      </c>
      <c r="B850" s="29">
        <v>44.9</v>
      </c>
    </row>
    <row r="851" spans="1:2" x14ac:dyDescent="0.35">
      <c r="A851" s="28" t="s">
        <v>2381</v>
      </c>
      <c r="B851" s="29">
        <v>0.94</v>
      </c>
    </row>
    <row r="852" spans="1:2" x14ac:dyDescent="0.35">
      <c r="A852" s="28" t="s">
        <v>2382</v>
      </c>
      <c r="B852" s="29">
        <v>2.2000000000000002</v>
      </c>
    </row>
    <row r="853" spans="1:2" x14ac:dyDescent="0.35">
      <c r="A853" s="28" t="s">
        <v>2383</v>
      </c>
      <c r="B853" s="29">
        <v>3</v>
      </c>
    </row>
    <row r="854" spans="1:2" x14ac:dyDescent="0.35">
      <c r="A854" s="28" t="s">
        <v>152</v>
      </c>
      <c r="B854" s="29">
        <v>0.44</v>
      </c>
    </row>
    <row r="855" spans="1:2" x14ac:dyDescent="0.35">
      <c r="A855" s="28" t="s">
        <v>445</v>
      </c>
      <c r="B855" s="29">
        <v>0.35</v>
      </c>
    </row>
    <row r="856" spans="1:2" x14ac:dyDescent="0.35">
      <c r="A856" s="28" t="s">
        <v>2384</v>
      </c>
      <c r="B856" s="29">
        <v>2.89</v>
      </c>
    </row>
    <row r="857" spans="1:2" x14ac:dyDescent="0.35">
      <c r="A857" s="28" t="s">
        <v>363</v>
      </c>
      <c r="B857" s="29">
        <v>0.32</v>
      </c>
    </row>
    <row r="858" spans="1:2" x14ac:dyDescent="0.35">
      <c r="A858" s="28" t="s">
        <v>2385</v>
      </c>
      <c r="B858" s="29">
        <v>0.04</v>
      </c>
    </row>
    <row r="859" spans="1:2" x14ac:dyDescent="0.35">
      <c r="A859" s="28" t="s">
        <v>2386</v>
      </c>
      <c r="B859" s="29">
        <v>2.12</v>
      </c>
    </row>
    <row r="860" spans="1:2" x14ac:dyDescent="0.35">
      <c r="A860" s="28" t="s">
        <v>2388</v>
      </c>
      <c r="B860" s="29">
        <v>0.11</v>
      </c>
    </row>
    <row r="861" spans="1:2" x14ac:dyDescent="0.35">
      <c r="A861" s="28" t="s">
        <v>2028</v>
      </c>
      <c r="B861" s="29">
        <v>0.03</v>
      </c>
    </row>
    <row r="862" spans="1:2" x14ac:dyDescent="0.35">
      <c r="A862" s="28" t="s">
        <v>2390</v>
      </c>
      <c r="B862" s="29">
        <v>0.04</v>
      </c>
    </row>
    <row r="863" spans="1:2" x14ac:dyDescent="0.35">
      <c r="A863" s="28" t="s">
        <v>2392</v>
      </c>
      <c r="B863" s="29">
        <v>0.72</v>
      </c>
    </row>
    <row r="864" spans="1:2" x14ac:dyDescent="0.35">
      <c r="A864" s="28" t="s">
        <v>4454</v>
      </c>
      <c r="B864" s="29">
        <v>0.19</v>
      </c>
    </row>
    <row r="865" spans="1:2" x14ac:dyDescent="0.35">
      <c r="A865" s="28" t="s">
        <v>2394</v>
      </c>
      <c r="B865" s="29">
        <v>0.14000000000000001</v>
      </c>
    </row>
    <row r="866" spans="1:2" x14ac:dyDescent="0.35">
      <c r="A866" s="28" t="s">
        <v>2395</v>
      </c>
      <c r="B866" s="29">
        <v>0.03</v>
      </c>
    </row>
    <row r="867" spans="1:2" x14ac:dyDescent="0.35">
      <c r="A867" s="28" t="s">
        <v>2396</v>
      </c>
      <c r="B867" s="29">
        <v>0.27</v>
      </c>
    </row>
    <row r="868" spans="1:2" x14ac:dyDescent="0.35">
      <c r="A868" s="28" t="s">
        <v>1764</v>
      </c>
      <c r="B868" s="29">
        <v>1.63</v>
      </c>
    </row>
    <row r="869" spans="1:2" x14ac:dyDescent="0.35">
      <c r="A869" s="28" t="s">
        <v>1791</v>
      </c>
      <c r="B869" s="29">
        <v>1.6</v>
      </c>
    </row>
    <row r="870" spans="1:2" x14ac:dyDescent="0.35">
      <c r="A870" s="28" t="s">
        <v>1795</v>
      </c>
      <c r="B870" s="29">
        <v>0.7</v>
      </c>
    </row>
    <row r="871" spans="1:2" x14ac:dyDescent="0.35">
      <c r="A871" s="28" t="s">
        <v>218</v>
      </c>
      <c r="B871" s="29">
        <v>0.19</v>
      </c>
    </row>
    <row r="872" spans="1:2" x14ac:dyDescent="0.35">
      <c r="A872" s="28" t="s">
        <v>2401</v>
      </c>
      <c r="B872" s="29">
        <v>0.04</v>
      </c>
    </row>
    <row r="873" spans="1:2" x14ac:dyDescent="0.35">
      <c r="A873" s="28" t="s">
        <v>2403</v>
      </c>
      <c r="B873" s="29">
        <v>0.79</v>
      </c>
    </row>
    <row r="874" spans="1:2" x14ac:dyDescent="0.35">
      <c r="A874" s="28" t="s">
        <v>2405</v>
      </c>
      <c r="B874" s="29">
        <v>4.53</v>
      </c>
    </row>
    <row r="875" spans="1:2" x14ac:dyDescent="0.35">
      <c r="A875" s="28" t="s">
        <v>2407</v>
      </c>
      <c r="B875" s="29">
        <v>1.43</v>
      </c>
    </row>
    <row r="876" spans="1:2" x14ac:dyDescent="0.35">
      <c r="A876" s="28" t="s">
        <v>2408</v>
      </c>
      <c r="B876" s="29">
        <v>1.17</v>
      </c>
    </row>
    <row r="877" spans="1:2" x14ac:dyDescent="0.35">
      <c r="A877" s="28" t="s">
        <v>217</v>
      </c>
      <c r="B877" s="29">
        <v>0.19</v>
      </c>
    </row>
    <row r="878" spans="1:2" x14ac:dyDescent="0.35">
      <c r="A878" s="28" t="s">
        <v>2411</v>
      </c>
      <c r="B878" s="29">
        <v>0.1</v>
      </c>
    </row>
    <row r="879" spans="1:2" x14ac:dyDescent="0.35">
      <c r="A879" s="28" t="s">
        <v>2413</v>
      </c>
      <c r="B879" s="29">
        <v>0.04</v>
      </c>
    </row>
    <row r="880" spans="1:2" x14ac:dyDescent="0.35">
      <c r="A880" s="28" t="s">
        <v>1169</v>
      </c>
      <c r="B880" s="29">
        <v>4.17</v>
      </c>
    </row>
    <row r="881" spans="1:2" x14ac:dyDescent="0.35">
      <c r="A881" s="28" t="s">
        <v>2415</v>
      </c>
      <c r="B881" s="29">
        <v>5.28</v>
      </c>
    </row>
    <row r="882" spans="1:2" x14ac:dyDescent="0.35">
      <c r="A882" s="28" t="s">
        <v>2416</v>
      </c>
      <c r="B882" s="29">
        <v>2.86</v>
      </c>
    </row>
    <row r="883" spans="1:2" x14ac:dyDescent="0.35">
      <c r="A883" s="28" t="s">
        <v>2417</v>
      </c>
      <c r="B883" s="29">
        <v>0.91</v>
      </c>
    </row>
    <row r="884" spans="1:2" x14ac:dyDescent="0.35">
      <c r="A884" s="28" t="s">
        <v>2418</v>
      </c>
      <c r="B884" s="29">
        <v>1.61</v>
      </c>
    </row>
    <row r="885" spans="1:2" x14ac:dyDescent="0.35">
      <c r="A885" s="28" t="s">
        <v>2419</v>
      </c>
      <c r="B885" s="29">
        <v>1.57</v>
      </c>
    </row>
    <row r="886" spans="1:2" x14ac:dyDescent="0.35">
      <c r="A886" s="28" t="s">
        <v>2420</v>
      </c>
      <c r="B886" s="29">
        <v>1.59</v>
      </c>
    </row>
    <row r="887" spans="1:2" x14ac:dyDescent="0.35">
      <c r="A887" s="28" t="s">
        <v>2421</v>
      </c>
      <c r="B887" s="29">
        <v>0.69</v>
      </c>
    </row>
    <row r="888" spans="1:2" x14ac:dyDescent="0.35">
      <c r="A888" s="28" t="s">
        <v>2422</v>
      </c>
      <c r="B888" s="29">
        <v>0.18</v>
      </c>
    </row>
    <row r="889" spans="1:2" x14ac:dyDescent="0.35">
      <c r="A889" s="28" t="s">
        <v>2423</v>
      </c>
      <c r="B889" s="29">
        <v>0.85</v>
      </c>
    </row>
    <row r="890" spans="1:2" x14ac:dyDescent="0.35">
      <c r="A890" s="28" t="s">
        <v>2424</v>
      </c>
      <c r="B890" s="29">
        <v>7.25</v>
      </c>
    </row>
    <row r="891" spans="1:2" x14ac:dyDescent="0.35">
      <c r="A891" s="28" t="s">
        <v>2425</v>
      </c>
      <c r="B891" s="29">
        <v>0.06</v>
      </c>
    </row>
    <row r="892" spans="1:2" x14ac:dyDescent="0.35">
      <c r="A892" s="28" t="s">
        <v>2426</v>
      </c>
      <c r="B892" s="29">
        <v>0.89</v>
      </c>
    </row>
    <row r="893" spans="1:2" x14ac:dyDescent="0.35">
      <c r="A893" s="28" t="s">
        <v>2427</v>
      </c>
      <c r="B893" s="29">
        <v>1.26</v>
      </c>
    </row>
    <row r="894" spans="1:2" x14ac:dyDescent="0.35">
      <c r="A894" s="28" t="s">
        <v>2428</v>
      </c>
      <c r="B894" s="29">
        <v>1.36</v>
      </c>
    </row>
    <row r="895" spans="1:2" x14ac:dyDescent="0.35">
      <c r="A895" s="28" t="s">
        <v>2429</v>
      </c>
      <c r="B895" s="29">
        <v>1.67</v>
      </c>
    </row>
    <row r="896" spans="1:2" x14ac:dyDescent="0.35">
      <c r="A896" s="28" t="s">
        <v>2430</v>
      </c>
      <c r="B896" s="29">
        <v>0.96</v>
      </c>
    </row>
    <row r="897" spans="1:2" x14ac:dyDescent="0.35">
      <c r="A897" s="28" t="s">
        <v>1782</v>
      </c>
      <c r="B897" s="29">
        <v>0.6</v>
      </c>
    </row>
    <row r="898" spans="1:2" x14ac:dyDescent="0.35">
      <c r="A898" s="28" t="s">
        <v>1810</v>
      </c>
      <c r="B898" s="29">
        <v>2</v>
      </c>
    </row>
    <row r="899" spans="1:2" x14ac:dyDescent="0.35">
      <c r="A899" s="28" t="s">
        <v>2085</v>
      </c>
      <c r="B899" s="29">
        <v>0.26</v>
      </c>
    </row>
    <row r="900" spans="1:2" x14ac:dyDescent="0.35">
      <c r="A900" s="28" t="s">
        <v>2431</v>
      </c>
      <c r="B900" s="29">
        <v>1.85</v>
      </c>
    </row>
    <row r="901" spans="1:2" x14ac:dyDescent="0.35">
      <c r="A901" s="28" t="s">
        <v>2432</v>
      </c>
      <c r="B901" s="29">
        <v>1.81</v>
      </c>
    </row>
    <row r="902" spans="1:2" x14ac:dyDescent="0.35">
      <c r="A902" s="28" t="s">
        <v>2433</v>
      </c>
      <c r="B902" s="29">
        <v>0.39</v>
      </c>
    </row>
    <row r="903" spans="1:2" x14ac:dyDescent="0.35">
      <c r="A903" s="28" t="s">
        <v>2434</v>
      </c>
      <c r="B903" s="29">
        <v>1.76</v>
      </c>
    </row>
    <row r="904" spans="1:2" x14ac:dyDescent="0.35">
      <c r="A904" s="28" t="s">
        <v>2435</v>
      </c>
      <c r="B904" s="29">
        <v>0.41</v>
      </c>
    </row>
    <row r="905" spans="1:2" x14ac:dyDescent="0.35">
      <c r="A905" s="28" t="s">
        <v>2436</v>
      </c>
      <c r="B905" s="29">
        <v>0.39</v>
      </c>
    </row>
    <row r="906" spans="1:2" x14ac:dyDescent="0.35">
      <c r="A906" s="28" t="s">
        <v>2437</v>
      </c>
      <c r="B906" s="29">
        <v>0.24</v>
      </c>
    </row>
    <row r="907" spans="1:2" x14ac:dyDescent="0.35">
      <c r="A907" s="28" t="s">
        <v>2438</v>
      </c>
      <c r="B907" s="29">
        <v>0.23</v>
      </c>
    </row>
    <row r="908" spans="1:2" x14ac:dyDescent="0.35">
      <c r="A908" s="28" t="s">
        <v>2439</v>
      </c>
      <c r="B908" s="29">
        <v>8.25</v>
      </c>
    </row>
    <row r="909" spans="1:2" x14ac:dyDescent="0.35">
      <c r="A909" s="28" t="s">
        <v>2440</v>
      </c>
      <c r="B909" s="29">
        <v>0.13</v>
      </c>
    </row>
    <row r="910" spans="1:2" x14ac:dyDescent="0.35">
      <c r="A910" s="28" t="s">
        <v>2441</v>
      </c>
      <c r="B910" s="29">
        <v>0.13</v>
      </c>
    </row>
    <row r="911" spans="1:2" x14ac:dyDescent="0.35">
      <c r="A911" s="28" t="s">
        <v>2442</v>
      </c>
      <c r="B911" s="29">
        <v>0.37</v>
      </c>
    </row>
    <row r="912" spans="1:2" x14ac:dyDescent="0.35">
      <c r="A912" s="28" t="s">
        <v>2443</v>
      </c>
      <c r="B912" s="29">
        <v>0.3</v>
      </c>
    </row>
    <row r="913" spans="1:2" x14ac:dyDescent="0.35">
      <c r="A913" s="28" t="s">
        <v>2444</v>
      </c>
      <c r="B913" s="29">
        <v>0.72</v>
      </c>
    </row>
    <row r="914" spans="1:2" x14ac:dyDescent="0.35">
      <c r="A914" s="28" t="s">
        <v>2445</v>
      </c>
      <c r="B914" s="29">
        <v>1.47</v>
      </c>
    </row>
    <row r="915" spans="1:2" x14ac:dyDescent="0.35">
      <c r="A915" s="28" t="s">
        <v>2446</v>
      </c>
      <c r="B915" s="29">
        <v>0.91</v>
      </c>
    </row>
    <row r="916" spans="1:2" x14ac:dyDescent="0.35">
      <c r="A916" s="28" t="s">
        <v>2447</v>
      </c>
      <c r="B916" s="29">
        <v>0.34</v>
      </c>
    </row>
    <row r="917" spans="1:2" x14ac:dyDescent="0.35">
      <c r="A917" s="28" t="s">
        <v>2448</v>
      </c>
      <c r="B917" s="29">
        <v>0.1</v>
      </c>
    </row>
    <row r="918" spans="1:2" x14ac:dyDescent="0.35">
      <c r="A918" s="28" t="s">
        <v>2449</v>
      </c>
      <c r="B918" s="29">
        <v>0.21</v>
      </c>
    </row>
    <row r="919" spans="1:2" x14ac:dyDescent="0.35">
      <c r="A919" s="28" t="s">
        <v>2451</v>
      </c>
      <c r="B919" s="29">
        <v>0.26</v>
      </c>
    </row>
    <row r="920" spans="1:2" x14ac:dyDescent="0.35">
      <c r="A920" s="28" t="s">
        <v>2452</v>
      </c>
      <c r="B920" s="29">
        <v>1.0900000000000001</v>
      </c>
    </row>
    <row r="921" spans="1:2" x14ac:dyDescent="0.35">
      <c r="A921" s="28" t="s">
        <v>2453</v>
      </c>
      <c r="B921" s="29">
        <v>0.44</v>
      </c>
    </row>
    <row r="922" spans="1:2" x14ac:dyDescent="0.35">
      <c r="A922" s="28" t="s">
        <v>2454</v>
      </c>
      <c r="B922" s="29">
        <v>0.06</v>
      </c>
    </row>
    <row r="923" spans="1:2" x14ac:dyDescent="0.35">
      <c r="A923" s="28" t="s">
        <v>2456</v>
      </c>
      <c r="B923" s="29">
        <v>0.86</v>
      </c>
    </row>
    <row r="924" spans="1:2" x14ac:dyDescent="0.35">
      <c r="A924" s="28" t="s">
        <v>2457</v>
      </c>
      <c r="B924" s="29">
        <v>0.25</v>
      </c>
    </row>
    <row r="925" spans="1:2" x14ac:dyDescent="0.35">
      <c r="A925" s="28" t="s">
        <v>2459</v>
      </c>
      <c r="B925" s="29">
        <v>0.19</v>
      </c>
    </row>
    <row r="926" spans="1:2" x14ac:dyDescent="0.35">
      <c r="A926" s="28" t="s">
        <v>2461</v>
      </c>
      <c r="B926" s="29">
        <v>0.34</v>
      </c>
    </row>
    <row r="927" spans="1:2" x14ac:dyDescent="0.35">
      <c r="A927" s="28" t="s">
        <v>2462</v>
      </c>
      <c r="B927" s="29">
        <v>0.26</v>
      </c>
    </row>
    <row r="928" spans="1:2" x14ac:dyDescent="0.35">
      <c r="A928" s="28" t="s">
        <v>2463</v>
      </c>
      <c r="B928" s="29">
        <v>2.87</v>
      </c>
    </row>
    <row r="929" spans="1:2" x14ac:dyDescent="0.35">
      <c r="A929" s="28" t="s">
        <v>2465</v>
      </c>
      <c r="B929" s="29">
        <v>2.14</v>
      </c>
    </row>
    <row r="930" spans="1:2" x14ac:dyDescent="0.35">
      <c r="A930" s="28" t="s">
        <v>2467</v>
      </c>
      <c r="B930" s="29">
        <v>0.06</v>
      </c>
    </row>
    <row r="931" spans="1:2" x14ac:dyDescent="0.35">
      <c r="A931" s="28" t="s">
        <v>2468</v>
      </c>
      <c r="B931" s="29">
        <v>0.04</v>
      </c>
    </row>
    <row r="932" spans="1:2" x14ac:dyDescent="0.35">
      <c r="A932" s="28" t="s">
        <v>2469</v>
      </c>
      <c r="B932" s="29">
        <v>0.37</v>
      </c>
    </row>
    <row r="933" spans="1:2" x14ac:dyDescent="0.35">
      <c r="A933" s="28" t="s">
        <v>2470</v>
      </c>
      <c r="B933" s="29">
        <v>0.42</v>
      </c>
    </row>
    <row r="934" spans="1:2" x14ac:dyDescent="0.35">
      <c r="A934" s="28" t="s">
        <v>2471</v>
      </c>
      <c r="B934" s="29">
        <v>0.39</v>
      </c>
    </row>
    <row r="935" spans="1:2" x14ac:dyDescent="0.35">
      <c r="A935" s="28" t="s">
        <v>2472</v>
      </c>
      <c r="B935" s="29">
        <v>0.14000000000000001</v>
      </c>
    </row>
    <row r="936" spans="1:2" x14ac:dyDescent="0.35">
      <c r="A936" s="28" t="s">
        <v>2473</v>
      </c>
      <c r="B936" s="29">
        <v>0.11</v>
      </c>
    </row>
    <row r="937" spans="1:2" x14ac:dyDescent="0.35">
      <c r="A937" s="28" t="s">
        <v>2474</v>
      </c>
      <c r="B937" s="29">
        <v>1.45</v>
      </c>
    </row>
    <row r="938" spans="1:2" x14ac:dyDescent="0.35">
      <c r="A938" s="28" t="s">
        <v>4455</v>
      </c>
      <c r="B938" s="29">
        <v>2.78</v>
      </c>
    </row>
    <row r="939" spans="1:2" x14ac:dyDescent="0.35">
      <c r="A939" s="28" t="s">
        <v>2477</v>
      </c>
      <c r="B939" s="29">
        <v>0.24</v>
      </c>
    </row>
    <row r="940" spans="1:2" x14ac:dyDescent="0.35">
      <c r="A940" s="28" t="s">
        <v>2479</v>
      </c>
      <c r="B940" s="29">
        <v>0.05</v>
      </c>
    </row>
    <row r="941" spans="1:2" x14ac:dyDescent="0.35">
      <c r="A941" s="28" t="s">
        <v>4456</v>
      </c>
      <c r="B941" s="29">
        <v>0.09</v>
      </c>
    </row>
    <row r="942" spans="1:2" x14ac:dyDescent="0.35">
      <c r="A942" s="28" t="s">
        <v>2481</v>
      </c>
      <c r="B942" s="29">
        <v>2.76</v>
      </c>
    </row>
    <row r="943" spans="1:2" x14ac:dyDescent="0.35">
      <c r="A943" s="28" t="s">
        <v>2483</v>
      </c>
      <c r="B943" s="29">
        <v>0.27</v>
      </c>
    </row>
    <row r="944" spans="1:2" x14ac:dyDescent="0.35">
      <c r="A944" s="28" t="s">
        <v>2484</v>
      </c>
      <c r="B944" s="29">
        <v>0.95</v>
      </c>
    </row>
    <row r="945" spans="1:2" x14ac:dyDescent="0.35">
      <c r="A945" s="28" t="s">
        <v>2486</v>
      </c>
      <c r="B945" s="29">
        <v>0.28000000000000003</v>
      </c>
    </row>
    <row r="946" spans="1:2" x14ac:dyDescent="0.35">
      <c r="A946" s="28" t="s">
        <v>2487</v>
      </c>
      <c r="B946" s="29">
        <v>0.98</v>
      </c>
    </row>
    <row r="947" spans="1:2" x14ac:dyDescent="0.35">
      <c r="A947" s="28" t="s">
        <v>1067</v>
      </c>
      <c r="B947" s="29">
        <v>0.09</v>
      </c>
    </row>
    <row r="948" spans="1:2" x14ac:dyDescent="0.35">
      <c r="A948" s="28" t="s">
        <v>2488</v>
      </c>
      <c r="B948" s="29">
        <v>2.82</v>
      </c>
    </row>
    <row r="949" spans="1:2" x14ac:dyDescent="0.35">
      <c r="A949" s="28" t="s">
        <v>2489</v>
      </c>
      <c r="B949" s="29">
        <v>0.98</v>
      </c>
    </row>
    <row r="950" spans="1:2" x14ac:dyDescent="0.35">
      <c r="A950" s="28" t="s">
        <v>2490</v>
      </c>
      <c r="B950" s="29">
        <v>0.26</v>
      </c>
    </row>
    <row r="951" spans="1:2" x14ac:dyDescent="0.35">
      <c r="A951" s="28" t="s">
        <v>2491</v>
      </c>
      <c r="B951" s="29">
        <v>0.28999999999999998</v>
      </c>
    </row>
    <row r="952" spans="1:2" x14ac:dyDescent="0.35">
      <c r="A952" s="28" t="s">
        <v>629</v>
      </c>
      <c r="B952" s="29">
        <v>0.34</v>
      </c>
    </row>
    <row r="953" spans="1:2" x14ac:dyDescent="0.35">
      <c r="A953" s="28" t="s">
        <v>2492</v>
      </c>
      <c r="B953" s="29">
        <v>0.06</v>
      </c>
    </row>
    <row r="954" spans="1:2" x14ac:dyDescent="0.35">
      <c r="A954" s="28" t="s">
        <v>2493</v>
      </c>
      <c r="B954" s="29">
        <v>2.23</v>
      </c>
    </row>
    <row r="955" spans="1:2" x14ac:dyDescent="0.35">
      <c r="A955" s="28" t="s">
        <v>2494</v>
      </c>
      <c r="B955" s="29">
        <v>2.4</v>
      </c>
    </row>
    <row r="956" spans="1:2" x14ac:dyDescent="0.35">
      <c r="A956" s="28" t="s">
        <v>2495</v>
      </c>
      <c r="B956" s="29">
        <v>2.38</v>
      </c>
    </row>
    <row r="957" spans="1:2" x14ac:dyDescent="0.35">
      <c r="A957" s="28" t="s">
        <v>2497</v>
      </c>
      <c r="B957" s="29">
        <v>0.19</v>
      </c>
    </row>
    <row r="958" spans="1:2" x14ac:dyDescent="0.35">
      <c r="A958" s="28" t="s">
        <v>2499</v>
      </c>
      <c r="B958" s="29">
        <v>0.26</v>
      </c>
    </row>
    <row r="959" spans="1:2" x14ac:dyDescent="0.35">
      <c r="A959" s="28" t="s">
        <v>2500</v>
      </c>
      <c r="B959" s="29">
        <v>0.64</v>
      </c>
    </row>
    <row r="960" spans="1:2" x14ac:dyDescent="0.35">
      <c r="A960" s="28" t="s">
        <v>3934</v>
      </c>
      <c r="B960" s="29">
        <v>0.49</v>
      </c>
    </row>
    <row r="961" spans="1:2" x14ac:dyDescent="0.35">
      <c r="A961" s="28" t="s">
        <v>2502</v>
      </c>
      <c r="B961" s="29">
        <v>0.17</v>
      </c>
    </row>
    <row r="962" spans="1:2" x14ac:dyDescent="0.35">
      <c r="A962" s="28" t="s">
        <v>2503</v>
      </c>
      <c r="B962" s="29">
        <v>0.03</v>
      </c>
    </row>
    <row r="963" spans="1:2" x14ac:dyDescent="0.35">
      <c r="A963" s="28" t="s">
        <v>526</v>
      </c>
      <c r="B963" s="29">
        <v>0.19</v>
      </c>
    </row>
    <row r="964" spans="1:2" x14ac:dyDescent="0.35">
      <c r="A964" s="28" t="s">
        <v>2505</v>
      </c>
      <c r="B964" s="29">
        <v>0.05</v>
      </c>
    </row>
    <row r="965" spans="1:2" x14ac:dyDescent="0.35">
      <c r="A965" s="28" t="s">
        <v>2507</v>
      </c>
      <c r="B965" s="29">
        <v>0.04</v>
      </c>
    </row>
    <row r="966" spans="1:2" x14ac:dyDescent="0.35">
      <c r="A966" s="28" t="s">
        <v>2509</v>
      </c>
      <c r="B966" s="29">
        <v>2.74</v>
      </c>
    </row>
    <row r="967" spans="1:2" x14ac:dyDescent="0.35">
      <c r="A967" s="28" t="s">
        <v>2510</v>
      </c>
      <c r="B967" s="29">
        <v>0.3</v>
      </c>
    </row>
    <row r="968" spans="1:2" x14ac:dyDescent="0.35">
      <c r="A968" s="28" t="s">
        <v>2511</v>
      </c>
      <c r="B968" s="29">
        <v>0.28000000000000003</v>
      </c>
    </row>
    <row r="969" spans="1:2" x14ac:dyDescent="0.35">
      <c r="A969" s="28" t="s">
        <v>2513</v>
      </c>
      <c r="B969" s="29">
        <v>0.05</v>
      </c>
    </row>
    <row r="970" spans="1:2" x14ac:dyDescent="0.35">
      <c r="A970" s="28" t="s">
        <v>2514</v>
      </c>
      <c r="B970" s="29">
        <v>0.32</v>
      </c>
    </row>
    <row r="971" spans="1:2" x14ac:dyDescent="0.35">
      <c r="A971" s="28" t="s">
        <v>2516</v>
      </c>
      <c r="B971" s="29">
        <v>0.28000000000000003</v>
      </c>
    </row>
    <row r="972" spans="1:2" x14ac:dyDescent="0.35">
      <c r="A972" s="28" t="s">
        <v>4457</v>
      </c>
      <c r="B972" s="29">
        <v>0.01</v>
      </c>
    </row>
    <row r="973" spans="1:2" x14ac:dyDescent="0.35">
      <c r="A973" s="28" t="s">
        <v>2519</v>
      </c>
      <c r="B973" s="29">
        <v>0.08</v>
      </c>
    </row>
    <row r="974" spans="1:2" x14ac:dyDescent="0.35">
      <c r="A974" s="28" t="s">
        <v>2520</v>
      </c>
      <c r="B974" s="29">
        <v>0.09</v>
      </c>
    </row>
    <row r="975" spans="1:2" x14ac:dyDescent="0.35">
      <c r="A975" s="28" t="s">
        <v>2522</v>
      </c>
      <c r="B975" s="29">
        <v>0.28000000000000003</v>
      </c>
    </row>
    <row r="976" spans="1:2" x14ac:dyDescent="0.35">
      <c r="A976" s="28" t="s">
        <v>2523</v>
      </c>
      <c r="B976" s="29">
        <v>0.7</v>
      </c>
    </row>
    <row r="977" spans="1:2" x14ac:dyDescent="0.35">
      <c r="A977" s="28" t="s">
        <v>2524</v>
      </c>
      <c r="B977" s="29">
        <v>2.62</v>
      </c>
    </row>
    <row r="978" spans="1:2" x14ac:dyDescent="0.35">
      <c r="A978" s="28" t="s">
        <v>2525</v>
      </c>
      <c r="B978" s="29">
        <v>0.59</v>
      </c>
    </row>
    <row r="979" spans="1:2" x14ac:dyDescent="0.35">
      <c r="A979" s="28" t="s">
        <v>2526</v>
      </c>
      <c r="B979" s="29">
        <v>0.05</v>
      </c>
    </row>
    <row r="980" spans="1:2" x14ac:dyDescent="0.35">
      <c r="A980" s="28" t="s">
        <v>2527</v>
      </c>
      <c r="B980" s="29">
        <v>0.12</v>
      </c>
    </row>
    <row r="981" spans="1:2" x14ac:dyDescent="0.35">
      <c r="A981" s="28" t="s">
        <v>2529</v>
      </c>
      <c r="B981" s="29">
        <v>0.16</v>
      </c>
    </row>
    <row r="982" spans="1:2" x14ac:dyDescent="0.35">
      <c r="A982" s="28" t="s">
        <v>2531</v>
      </c>
      <c r="B982" s="29">
        <v>0.61</v>
      </c>
    </row>
    <row r="983" spans="1:2" x14ac:dyDescent="0.35">
      <c r="A983" s="28" t="s">
        <v>2532</v>
      </c>
      <c r="B983" s="29">
        <v>0.15</v>
      </c>
    </row>
    <row r="984" spans="1:2" x14ac:dyDescent="0.35">
      <c r="A984" s="28" t="s">
        <v>2533</v>
      </c>
      <c r="B984" s="29">
        <v>4.6900000000000004</v>
      </c>
    </row>
    <row r="985" spans="1:2" x14ac:dyDescent="0.35">
      <c r="A985" s="28" t="s">
        <v>2535</v>
      </c>
      <c r="B985" s="29">
        <v>0.86</v>
      </c>
    </row>
    <row r="986" spans="1:2" x14ac:dyDescent="0.35">
      <c r="A986" s="28" t="s">
        <v>1991</v>
      </c>
      <c r="B986" s="29">
        <v>5.3</v>
      </c>
    </row>
    <row r="987" spans="1:2" x14ac:dyDescent="0.35">
      <c r="A987" s="28" t="s">
        <v>813</v>
      </c>
      <c r="B987" s="29">
        <v>3.6</v>
      </c>
    </row>
    <row r="988" spans="1:2" x14ac:dyDescent="0.35">
      <c r="A988" s="28" t="s">
        <v>2538</v>
      </c>
      <c r="B988" s="29">
        <v>3.66</v>
      </c>
    </row>
    <row r="989" spans="1:2" x14ac:dyDescent="0.35">
      <c r="A989" s="28" t="s">
        <v>2539</v>
      </c>
      <c r="B989" s="29">
        <v>0.84</v>
      </c>
    </row>
    <row r="990" spans="1:2" x14ac:dyDescent="0.35">
      <c r="A990" s="28" t="s">
        <v>4458</v>
      </c>
      <c r="B990" s="29">
        <v>3.27</v>
      </c>
    </row>
    <row r="991" spans="1:2" x14ac:dyDescent="0.35">
      <c r="A991" s="28" t="s">
        <v>2541</v>
      </c>
      <c r="B991" s="29">
        <v>0.77</v>
      </c>
    </row>
    <row r="992" spans="1:2" x14ac:dyDescent="0.35">
      <c r="A992" s="28" t="s">
        <v>2543</v>
      </c>
      <c r="B992" s="29">
        <v>0.28999999999999998</v>
      </c>
    </row>
    <row r="993" spans="1:2" x14ac:dyDescent="0.35">
      <c r="A993" s="28" t="s">
        <v>1360</v>
      </c>
      <c r="B993" s="29">
        <v>2.0699999999999998</v>
      </c>
    </row>
    <row r="994" spans="1:2" x14ac:dyDescent="0.35">
      <c r="A994" s="28" t="s">
        <v>2545</v>
      </c>
      <c r="B994" s="29">
        <v>1.85</v>
      </c>
    </row>
    <row r="995" spans="1:2" x14ac:dyDescent="0.35">
      <c r="A995" s="28" t="s">
        <v>1367</v>
      </c>
      <c r="B995" s="29">
        <v>0.99</v>
      </c>
    </row>
    <row r="996" spans="1:2" x14ac:dyDescent="0.35">
      <c r="A996" s="28" t="s">
        <v>2548</v>
      </c>
      <c r="B996" s="29">
        <v>1.52</v>
      </c>
    </row>
    <row r="997" spans="1:2" x14ac:dyDescent="0.35">
      <c r="A997" s="28" t="s">
        <v>281</v>
      </c>
      <c r="B997" s="29">
        <v>0.36</v>
      </c>
    </row>
    <row r="998" spans="1:2" x14ac:dyDescent="0.35">
      <c r="A998" s="28" t="s">
        <v>2549</v>
      </c>
      <c r="B998" s="29">
        <v>0.77</v>
      </c>
    </row>
    <row r="999" spans="1:2" x14ac:dyDescent="0.35">
      <c r="A999" s="28" t="s">
        <v>2550</v>
      </c>
      <c r="B999" s="29">
        <v>4.8099999999999996</v>
      </c>
    </row>
    <row r="1000" spans="1:2" x14ac:dyDescent="0.35">
      <c r="A1000" s="28" t="s">
        <v>2552</v>
      </c>
      <c r="B1000" s="29">
        <v>1.77</v>
      </c>
    </row>
    <row r="1001" spans="1:2" x14ac:dyDescent="0.35">
      <c r="A1001" s="28" t="s">
        <v>2294</v>
      </c>
      <c r="B1001" s="29">
        <v>0.08</v>
      </c>
    </row>
    <row r="1002" spans="1:2" x14ac:dyDescent="0.35">
      <c r="A1002" s="28" t="s">
        <v>2554</v>
      </c>
      <c r="B1002" s="29">
        <v>0.6</v>
      </c>
    </row>
    <row r="1003" spans="1:2" x14ac:dyDescent="0.35">
      <c r="A1003" s="28" t="s">
        <v>2555</v>
      </c>
      <c r="B1003" s="29">
        <v>3.89</v>
      </c>
    </row>
    <row r="1004" spans="1:2" x14ac:dyDescent="0.35">
      <c r="A1004" s="28" t="s">
        <v>2556</v>
      </c>
      <c r="B1004" s="29">
        <v>0.22</v>
      </c>
    </row>
    <row r="1005" spans="1:2" x14ac:dyDescent="0.35">
      <c r="A1005" s="28" t="s">
        <v>2557</v>
      </c>
      <c r="B1005" s="29">
        <v>0.52</v>
      </c>
    </row>
    <row r="1006" spans="1:2" x14ac:dyDescent="0.35">
      <c r="A1006" s="28" t="s">
        <v>2558</v>
      </c>
      <c r="B1006" s="29">
        <v>0.28000000000000003</v>
      </c>
    </row>
    <row r="1007" spans="1:2" x14ac:dyDescent="0.35">
      <c r="A1007" s="28" t="s">
        <v>2559</v>
      </c>
      <c r="B1007" s="29">
        <v>0.19</v>
      </c>
    </row>
    <row r="1008" spans="1:2" x14ac:dyDescent="0.35">
      <c r="A1008" s="28" t="s">
        <v>2561</v>
      </c>
      <c r="B1008" s="29">
        <v>2.4</v>
      </c>
    </row>
    <row r="1009" spans="1:2" x14ac:dyDescent="0.35">
      <c r="A1009" s="28" t="s">
        <v>1420</v>
      </c>
      <c r="B1009" s="29">
        <v>1.24</v>
      </c>
    </row>
    <row r="1010" spans="1:2" x14ac:dyDescent="0.35">
      <c r="A1010" s="28" t="s">
        <v>2680</v>
      </c>
      <c r="B1010" s="29">
        <v>3.02</v>
      </c>
    </row>
    <row r="1011" spans="1:2" x14ac:dyDescent="0.35">
      <c r="A1011" s="28" t="s">
        <v>2563</v>
      </c>
      <c r="B1011" s="29">
        <v>1.4</v>
      </c>
    </row>
    <row r="1012" spans="1:2" x14ac:dyDescent="0.35">
      <c r="A1012" s="28" t="s">
        <v>1955</v>
      </c>
      <c r="B1012" s="29">
        <v>0.82</v>
      </c>
    </row>
    <row r="1013" spans="1:2" x14ac:dyDescent="0.35">
      <c r="A1013" s="28" t="s">
        <v>2565</v>
      </c>
      <c r="B1013" s="29">
        <v>0.83</v>
      </c>
    </row>
    <row r="1014" spans="1:2" x14ac:dyDescent="0.35">
      <c r="A1014" s="28" t="s">
        <v>554</v>
      </c>
      <c r="B1014" s="29">
        <v>11.35</v>
      </c>
    </row>
    <row r="1015" spans="1:2" x14ac:dyDescent="0.35">
      <c r="A1015" s="28" t="s">
        <v>2567</v>
      </c>
      <c r="B1015" s="29">
        <v>2.58</v>
      </c>
    </row>
    <row r="1016" spans="1:2" x14ac:dyDescent="0.35">
      <c r="A1016" s="28" t="s">
        <v>2568</v>
      </c>
      <c r="B1016" s="29">
        <v>0.86</v>
      </c>
    </row>
    <row r="1017" spans="1:2" x14ac:dyDescent="0.35">
      <c r="A1017" s="28" t="s">
        <v>170</v>
      </c>
      <c r="B1017" s="29">
        <v>0.9</v>
      </c>
    </row>
    <row r="1018" spans="1:2" x14ac:dyDescent="0.35">
      <c r="A1018" s="28" t="s">
        <v>2757</v>
      </c>
      <c r="B1018" s="29">
        <v>2.76</v>
      </c>
    </row>
    <row r="1019" spans="1:2" x14ac:dyDescent="0.35">
      <c r="A1019" s="28" t="s">
        <v>2569</v>
      </c>
      <c r="B1019" s="29">
        <v>2.87</v>
      </c>
    </row>
    <row r="1020" spans="1:2" x14ac:dyDescent="0.35">
      <c r="A1020" s="28" t="s">
        <v>2570</v>
      </c>
      <c r="B1020" s="29">
        <v>0.24</v>
      </c>
    </row>
    <row r="1021" spans="1:2" x14ac:dyDescent="0.35">
      <c r="A1021" s="28" t="s">
        <v>2571</v>
      </c>
      <c r="B1021" s="29">
        <v>2.64</v>
      </c>
    </row>
    <row r="1022" spans="1:2" x14ac:dyDescent="0.35">
      <c r="A1022" s="28" t="s">
        <v>2572</v>
      </c>
      <c r="B1022" s="29">
        <v>2.87</v>
      </c>
    </row>
    <row r="1023" spans="1:2" x14ac:dyDescent="0.35">
      <c r="A1023" s="28" t="s">
        <v>1446</v>
      </c>
      <c r="B1023" s="29">
        <v>1.34</v>
      </c>
    </row>
    <row r="1024" spans="1:2" x14ac:dyDescent="0.35">
      <c r="A1024" s="28" t="s">
        <v>2573</v>
      </c>
      <c r="B1024" s="29">
        <v>4.58</v>
      </c>
    </row>
    <row r="1025" spans="1:2" x14ac:dyDescent="0.35">
      <c r="A1025" s="28" t="s">
        <v>2553</v>
      </c>
      <c r="B1025" s="29">
        <v>1.57</v>
      </c>
    </row>
    <row r="1026" spans="1:2" x14ac:dyDescent="0.35">
      <c r="A1026" s="28" t="s">
        <v>2897</v>
      </c>
      <c r="B1026" s="29">
        <v>4.71</v>
      </c>
    </row>
    <row r="1027" spans="1:2" x14ac:dyDescent="0.35">
      <c r="A1027" s="28" t="s">
        <v>2574</v>
      </c>
      <c r="B1027" s="29">
        <v>0.24</v>
      </c>
    </row>
    <row r="1028" spans="1:2" x14ac:dyDescent="0.35">
      <c r="A1028" s="28" t="s">
        <v>2575</v>
      </c>
      <c r="B1028" s="29">
        <v>0.15</v>
      </c>
    </row>
    <row r="1029" spans="1:2" x14ac:dyDescent="0.35">
      <c r="A1029" s="28" t="s">
        <v>2576</v>
      </c>
      <c r="B1029" s="29">
        <v>0.8</v>
      </c>
    </row>
    <row r="1030" spans="1:2" x14ac:dyDescent="0.35">
      <c r="A1030" s="28" t="s">
        <v>4459</v>
      </c>
      <c r="B1030" s="29" t="s">
        <v>4442</v>
      </c>
    </row>
    <row r="1031" spans="1:2" x14ac:dyDescent="0.35">
      <c r="A1031" s="28" t="s">
        <v>2577</v>
      </c>
      <c r="B1031" s="29">
        <v>7.59</v>
      </c>
    </row>
    <row r="1032" spans="1:2" x14ac:dyDescent="0.35">
      <c r="A1032" s="28" t="s">
        <v>181</v>
      </c>
      <c r="B1032" s="29">
        <v>0.91</v>
      </c>
    </row>
    <row r="1033" spans="1:2" x14ac:dyDescent="0.35">
      <c r="A1033" s="28" t="s">
        <v>1440</v>
      </c>
      <c r="B1033" s="29">
        <v>3.2</v>
      </c>
    </row>
    <row r="1034" spans="1:2" x14ac:dyDescent="0.35">
      <c r="A1034" s="28" t="s">
        <v>2578</v>
      </c>
      <c r="B1034" s="29">
        <v>1.9</v>
      </c>
    </row>
    <row r="1035" spans="1:2" x14ac:dyDescent="0.35">
      <c r="A1035" s="28" t="s">
        <v>2579</v>
      </c>
      <c r="B1035" s="29">
        <v>2.14</v>
      </c>
    </row>
    <row r="1036" spans="1:2" x14ac:dyDescent="0.35">
      <c r="A1036" s="28" t="s">
        <v>2580</v>
      </c>
      <c r="B1036" s="29">
        <v>2.65</v>
      </c>
    </row>
    <row r="1037" spans="1:2" x14ac:dyDescent="0.35">
      <c r="A1037" s="28" t="s">
        <v>2581</v>
      </c>
      <c r="B1037" s="29">
        <v>1.56</v>
      </c>
    </row>
    <row r="1038" spans="1:2" x14ac:dyDescent="0.35">
      <c r="A1038" s="28" t="s">
        <v>969</v>
      </c>
      <c r="B1038" s="29">
        <v>0.56000000000000005</v>
      </c>
    </row>
    <row r="1039" spans="1:2" x14ac:dyDescent="0.35">
      <c r="A1039" s="28" t="s">
        <v>2818</v>
      </c>
      <c r="B1039" s="29">
        <v>1.22</v>
      </c>
    </row>
    <row r="1040" spans="1:2" x14ac:dyDescent="0.35">
      <c r="A1040" s="28" t="s">
        <v>4460</v>
      </c>
      <c r="B1040" s="29">
        <v>4.6500000000000004</v>
      </c>
    </row>
    <row r="1041" spans="1:2" x14ac:dyDescent="0.35">
      <c r="A1041" s="28" t="s">
        <v>1000</v>
      </c>
      <c r="B1041" s="29">
        <v>0.32</v>
      </c>
    </row>
    <row r="1042" spans="1:2" x14ac:dyDescent="0.35">
      <c r="A1042" s="28" t="s">
        <v>2912</v>
      </c>
      <c r="B1042" s="29">
        <v>2.87</v>
      </c>
    </row>
    <row r="1043" spans="1:2" x14ac:dyDescent="0.35">
      <c r="A1043" s="28" t="s">
        <v>3984</v>
      </c>
      <c r="B1043" s="29">
        <v>1.41</v>
      </c>
    </row>
    <row r="1044" spans="1:2" x14ac:dyDescent="0.35">
      <c r="A1044" s="28" t="s">
        <v>2397</v>
      </c>
      <c r="B1044" s="29">
        <v>2.8</v>
      </c>
    </row>
    <row r="1045" spans="1:2" x14ac:dyDescent="0.35">
      <c r="A1045" s="28" t="s">
        <v>33</v>
      </c>
      <c r="B1045" s="29">
        <v>1.91</v>
      </c>
    </row>
    <row r="1046" spans="1:2" x14ac:dyDescent="0.35">
      <c r="A1046" s="28" t="s">
        <v>19</v>
      </c>
      <c r="B1046" s="29">
        <v>5</v>
      </c>
    </row>
    <row r="1047" spans="1:2" x14ac:dyDescent="0.35">
      <c r="A1047" s="28" t="s">
        <v>1597</v>
      </c>
      <c r="B1047" s="29">
        <v>3.33</v>
      </c>
    </row>
    <row r="1048" spans="1:2" x14ac:dyDescent="0.35">
      <c r="A1048" s="28" t="s">
        <v>1968</v>
      </c>
      <c r="B1048" s="29">
        <v>2.09</v>
      </c>
    </row>
    <row r="1049" spans="1:2" x14ac:dyDescent="0.35">
      <c r="A1049" s="28" t="s">
        <v>1868</v>
      </c>
      <c r="B1049" s="29">
        <v>4.28</v>
      </c>
    </row>
    <row r="1050" spans="1:2" x14ac:dyDescent="0.35">
      <c r="A1050" s="28" t="s">
        <v>2823</v>
      </c>
      <c r="B1050" s="29">
        <v>2.4300000000000002</v>
      </c>
    </row>
    <row r="1051" spans="1:2" x14ac:dyDescent="0.35">
      <c r="A1051" s="28" t="s">
        <v>1951</v>
      </c>
      <c r="B1051" s="29">
        <v>3.39</v>
      </c>
    </row>
    <row r="1052" spans="1:2" x14ac:dyDescent="0.35">
      <c r="A1052" s="28" t="s">
        <v>2298</v>
      </c>
      <c r="B1052" s="29">
        <v>2.8</v>
      </c>
    </row>
    <row r="1053" spans="1:2" x14ac:dyDescent="0.35">
      <c r="A1053" s="28" t="s">
        <v>2679</v>
      </c>
      <c r="B1053" s="29">
        <v>0.78</v>
      </c>
    </row>
    <row r="1054" spans="1:2" x14ac:dyDescent="0.35">
      <c r="A1054" s="28" t="s">
        <v>2673</v>
      </c>
      <c r="B1054" s="29">
        <v>0.73</v>
      </c>
    </row>
    <row r="1055" spans="1:2" x14ac:dyDescent="0.35">
      <c r="A1055" s="28" t="s">
        <v>3114</v>
      </c>
      <c r="B1055" s="29">
        <v>1.4</v>
      </c>
    </row>
    <row r="1056" spans="1:2" x14ac:dyDescent="0.35">
      <c r="A1056" s="28" t="s">
        <v>4449</v>
      </c>
      <c r="B1056" s="29">
        <v>1.1299999999999999</v>
      </c>
    </row>
    <row r="1057" spans="1:2" x14ac:dyDescent="0.35">
      <c r="A1057" s="28" t="s">
        <v>1667</v>
      </c>
      <c r="B1057" s="29">
        <v>37.799999999999997</v>
      </c>
    </row>
    <row r="1058" spans="1:2" x14ac:dyDescent="0.35">
      <c r="A1058" s="28" t="s">
        <v>3585</v>
      </c>
      <c r="B1058" s="29">
        <v>0.35</v>
      </c>
    </row>
    <row r="1059" spans="1:2" x14ac:dyDescent="0.35">
      <c r="A1059" s="28" t="s">
        <v>2830</v>
      </c>
      <c r="B1059" s="29">
        <v>0.56999999999999995</v>
      </c>
    </row>
    <row r="1060" spans="1:2" x14ac:dyDescent="0.35">
      <c r="A1060" s="28" t="s">
        <v>2242</v>
      </c>
      <c r="B1060" s="29">
        <v>1.66</v>
      </c>
    </row>
    <row r="1061" spans="1:2" x14ac:dyDescent="0.35">
      <c r="A1061" s="28" t="s">
        <v>2034</v>
      </c>
      <c r="B1061" s="29">
        <v>3.76</v>
      </c>
    </row>
    <row r="1062" spans="1:2" x14ac:dyDescent="0.35">
      <c r="A1062" s="28" t="s">
        <v>3140</v>
      </c>
      <c r="B1062" s="29">
        <v>2.73</v>
      </c>
    </row>
    <row r="1063" spans="1:2" x14ac:dyDescent="0.35">
      <c r="A1063" s="28" t="s">
        <v>4461</v>
      </c>
      <c r="B1063" s="29">
        <v>3.2</v>
      </c>
    </row>
    <row r="1064" spans="1:2" x14ac:dyDescent="0.35">
      <c r="A1064" s="28" t="s">
        <v>4010</v>
      </c>
      <c r="B1064" s="29">
        <v>2.87</v>
      </c>
    </row>
    <row r="1065" spans="1:2" x14ac:dyDescent="0.35">
      <c r="A1065" s="28" t="s">
        <v>3259</v>
      </c>
      <c r="B1065" s="29">
        <v>0.8</v>
      </c>
    </row>
    <row r="1066" spans="1:2" x14ac:dyDescent="0.35">
      <c r="A1066" s="28" t="s">
        <v>587</v>
      </c>
      <c r="B1066" s="29">
        <v>1.75</v>
      </c>
    </row>
    <row r="1067" spans="1:2" x14ac:dyDescent="0.35">
      <c r="A1067" s="28" t="s">
        <v>1480</v>
      </c>
      <c r="B1067" s="29">
        <v>41.95</v>
      </c>
    </row>
    <row r="1068" spans="1:2" x14ac:dyDescent="0.35">
      <c r="A1068" s="28" t="s">
        <v>3924</v>
      </c>
      <c r="B1068" s="29">
        <v>4.0999999999999996</v>
      </c>
    </row>
    <row r="1069" spans="1:2" x14ac:dyDescent="0.35">
      <c r="A1069" s="28" t="s">
        <v>4462</v>
      </c>
      <c r="B1069" s="29">
        <v>1.62</v>
      </c>
    </row>
    <row r="1070" spans="1:2" x14ac:dyDescent="0.35">
      <c r="A1070" s="28" t="s">
        <v>2187</v>
      </c>
      <c r="B1070" s="29">
        <v>140</v>
      </c>
    </row>
    <row r="1071" spans="1:2" x14ac:dyDescent="0.35">
      <c r="A1071" s="28" t="s">
        <v>2244</v>
      </c>
      <c r="B1071" s="29">
        <v>20.66</v>
      </c>
    </row>
    <row r="1072" spans="1:2" x14ac:dyDescent="0.35">
      <c r="A1072" s="28" t="s">
        <v>1413</v>
      </c>
      <c r="B1072" s="29">
        <v>0.83</v>
      </c>
    </row>
    <row r="1073" spans="1:2" x14ac:dyDescent="0.35">
      <c r="A1073" s="28" t="s">
        <v>2758</v>
      </c>
      <c r="B1073" s="29">
        <v>1.4</v>
      </c>
    </row>
    <row r="1074" spans="1:2" x14ac:dyDescent="0.35">
      <c r="A1074" s="28" t="s">
        <v>2876</v>
      </c>
      <c r="B1074" s="29">
        <v>1.51</v>
      </c>
    </row>
    <row r="1075" spans="1:2" x14ac:dyDescent="0.35">
      <c r="A1075" s="28" t="s">
        <v>119</v>
      </c>
      <c r="B1075" s="29">
        <v>0.51</v>
      </c>
    </row>
    <row r="1076" spans="1:2" x14ac:dyDescent="0.35">
      <c r="A1076" s="28" t="s">
        <v>3436</v>
      </c>
      <c r="B1076" s="29">
        <v>0.33</v>
      </c>
    </row>
    <row r="1077" spans="1:2" x14ac:dyDescent="0.35">
      <c r="A1077" s="28" t="s">
        <v>2586</v>
      </c>
      <c r="B1077" s="29">
        <v>1.59</v>
      </c>
    </row>
    <row r="1078" spans="1:2" x14ac:dyDescent="0.35">
      <c r="A1078" s="28" t="s">
        <v>3350</v>
      </c>
      <c r="B1078" s="29">
        <v>2.87</v>
      </c>
    </row>
    <row r="1079" spans="1:2" x14ac:dyDescent="0.35">
      <c r="A1079" s="28" t="s">
        <v>2019</v>
      </c>
      <c r="B1079" s="29">
        <v>3.75</v>
      </c>
    </row>
    <row r="1080" spans="1:2" x14ac:dyDescent="0.35">
      <c r="A1080" s="28" t="s">
        <v>1564</v>
      </c>
      <c r="B1080" s="29">
        <v>2</v>
      </c>
    </row>
    <row r="1081" spans="1:2" x14ac:dyDescent="0.35">
      <c r="A1081" s="28" t="s">
        <v>2724</v>
      </c>
      <c r="B1081" s="29">
        <v>1.74</v>
      </c>
    </row>
    <row r="1082" spans="1:2" x14ac:dyDescent="0.35">
      <c r="A1082" s="28" t="s">
        <v>3197</v>
      </c>
      <c r="B1082" s="29">
        <v>1.41</v>
      </c>
    </row>
    <row r="1083" spans="1:2" x14ac:dyDescent="0.35">
      <c r="A1083" s="28" t="s">
        <v>990</v>
      </c>
      <c r="B1083" s="29">
        <v>0.68</v>
      </c>
    </row>
    <row r="1084" spans="1:2" x14ac:dyDescent="0.35">
      <c r="A1084" s="28" t="s">
        <v>3283</v>
      </c>
      <c r="B1084" s="29">
        <v>1.31</v>
      </c>
    </row>
    <row r="1085" spans="1:2" x14ac:dyDescent="0.35">
      <c r="A1085" s="28" t="s">
        <v>3287</v>
      </c>
      <c r="B1085" s="29">
        <v>0.7</v>
      </c>
    </row>
    <row r="1086" spans="1:2" x14ac:dyDescent="0.35">
      <c r="A1086" s="28" t="s">
        <v>3546</v>
      </c>
      <c r="B1086" s="29">
        <v>0.77</v>
      </c>
    </row>
    <row r="1087" spans="1:2" x14ac:dyDescent="0.35">
      <c r="A1087" s="28">
        <v>9962</v>
      </c>
      <c r="B1087" s="29" t="s">
        <v>4442</v>
      </c>
    </row>
    <row r="1088" spans="1:2" x14ac:dyDescent="0.35">
      <c r="A1088" s="28" t="s">
        <v>2517</v>
      </c>
      <c r="B1088" s="29">
        <v>1.35</v>
      </c>
    </row>
    <row r="1089" spans="1:2" x14ac:dyDescent="0.35">
      <c r="A1089" s="28" t="s">
        <v>2794</v>
      </c>
      <c r="B1089" s="29">
        <v>0.28000000000000003</v>
      </c>
    </row>
    <row r="1090" spans="1:2" x14ac:dyDescent="0.35">
      <c r="A1090" s="28" t="s">
        <v>3904</v>
      </c>
      <c r="B1090" s="29">
        <v>0.38</v>
      </c>
    </row>
    <row r="1091" spans="1:2" x14ac:dyDescent="0.35">
      <c r="A1091" s="28" t="s">
        <v>4213</v>
      </c>
      <c r="B1091" s="29">
        <v>2.06</v>
      </c>
    </row>
    <row r="1092" spans="1:2" x14ac:dyDescent="0.35">
      <c r="A1092" s="28" t="s">
        <v>1923</v>
      </c>
      <c r="B1092" s="29">
        <v>4.5</v>
      </c>
    </row>
    <row r="1093" spans="1:2" x14ac:dyDescent="0.35">
      <c r="A1093" s="28" t="s">
        <v>2683</v>
      </c>
      <c r="B1093" s="29">
        <v>47.5</v>
      </c>
    </row>
    <row r="1094" spans="1:2" x14ac:dyDescent="0.35">
      <c r="A1094" s="28" t="s">
        <v>2634</v>
      </c>
      <c r="B1094" s="29">
        <v>1.29</v>
      </c>
    </row>
    <row r="1095" spans="1:2" x14ac:dyDescent="0.35">
      <c r="A1095" s="28" t="s">
        <v>2691</v>
      </c>
      <c r="B1095" s="29">
        <v>1.48</v>
      </c>
    </row>
    <row r="1096" spans="1:2" x14ac:dyDescent="0.35">
      <c r="A1096" s="28" t="s">
        <v>3756</v>
      </c>
      <c r="B1096" s="29">
        <v>0.67</v>
      </c>
    </row>
    <row r="1097" spans="1:2" x14ac:dyDescent="0.35">
      <c r="A1097" s="28" t="s">
        <v>3154</v>
      </c>
      <c r="B1097" s="29">
        <v>1.91</v>
      </c>
    </row>
    <row r="1098" spans="1:2" x14ac:dyDescent="0.35">
      <c r="A1098" s="28" t="s">
        <v>4463</v>
      </c>
      <c r="B1098" s="29">
        <v>3</v>
      </c>
    </row>
    <row r="1099" spans="1:2" x14ac:dyDescent="0.35">
      <c r="A1099" s="28" t="s">
        <v>3349</v>
      </c>
      <c r="B1099" s="29">
        <v>3.49</v>
      </c>
    </row>
    <row r="1100" spans="1:2" x14ac:dyDescent="0.35">
      <c r="A1100" s="28" t="s">
        <v>666</v>
      </c>
      <c r="B1100" s="29">
        <v>6.08</v>
      </c>
    </row>
    <row r="1101" spans="1:2" x14ac:dyDescent="0.35">
      <c r="A1101" s="28" t="s">
        <v>2957</v>
      </c>
      <c r="B1101" s="29">
        <v>0.82</v>
      </c>
    </row>
    <row r="1102" spans="1:2" x14ac:dyDescent="0.35">
      <c r="A1102" s="28" t="s">
        <v>329</v>
      </c>
      <c r="B1102" s="29">
        <v>0.72</v>
      </c>
    </row>
    <row r="1103" spans="1:2" x14ac:dyDescent="0.35">
      <c r="A1103" s="28" t="s">
        <v>2963</v>
      </c>
      <c r="B1103" s="29">
        <v>2.86</v>
      </c>
    </row>
    <row r="1104" spans="1:2" x14ac:dyDescent="0.35">
      <c r="A1104" s="28" t="s">
        <v>3580</v>
      </c>
      <c r="B1104" s="29">
        <v>0.28999999999999998</v>
      </c>
    </row>
    <row r="1105" spans="1:2" x14ac:dyDescent="0.35">
      <c r="A1105" s="28" t="s">
        <v>2755</v>
      </c>
      <c r="B1105" s="29">
        <v>0.34</v>
      </c>
    </row>
    <row r="1106" spans="1:2" x14ac:dyDescent="0.35">
      <c r="A1106" s="28" t="s">
        <v>609</v>
      </c>
      <c r="B1106" s="29">
        <v>0.98</v>
      </c>
    </row>
    <row r="1107" spans="1:2" x14ac:dyDescent="0.35">
      <c r="A1107" s="28" t="s">
        <v>3151</v>
      </c>
      <c r="B1107" s="29">
        <v>3.16</v>
      </c>
    </row>
    <row r="1108" spans="1:2" x14ac:dyDescent="0.35">
      <c r="A1108" s="28" t="s">
        <v>3822</v>
      </c>
      <c r="B1108" s="29">
        <v>2.87</v>
      </c>
    </row>
    <row r="1109" spans="1:2" x14ac:dyDescent="0.35">
      <c r="A1109" s="28" t="s">
        <v>4125</v>
      </c>
      <c r="B1109" s="29">
        <v>2.87</v>
      </c>
    </row>
    <row r="1110" spans="1:2" x14ac:dyDescent="0.35">
      <c r="A1110" s="28" t="s">
        <v>3923</v>
      </c>
      <c r="B1110" s="29">
        <v>0.9</v>
      </c>
    </row>
    <row r="1111" spans="1:2" x14ac:dyDescent="0.35">
      <c r="A1111" s="28" t="s">
        <v>598</v>
      </c>
      <c r="B1111" s="29">
        <v>8.91</v>
      </c>
    </row>
    <row r="1112" spans="1:2" x14ac:dyDescent="0.35">
      <c r="A1112" s="28" t="s">
        <v>342</v>
      </c>
      <c r="B1112" s="29">
        <v>3.81</v>
      </c>
    </row>
    <row r="1113" spans="1:2" x14ac:dyDescent="0.35">
      <c r="A1113" s="28" t="s">
        <v>1125</v>
      </c>
      <c r="B1113" s="29">
        <v>4.88</v>
      </c>
    </row>
    <row r="1114" spans="1:2" x14ac:dyDescent="0.35">
      <c r="A1114" s="28" t="s">
        <v>4034</v>
      </c>
      <c r="B1114" s="29">
        <v>0.09</v>
      </c>
    </row>
    <row r="1115" spans="1:2" x14ac:dyDescent="0.35">
      <c r="A1115" s="28" t="s">
        <v>1168</v>
      </c>
      <c r="B1115" s="29">
        <v>6.61</v>
      </c>
    </row>
    <row r="1116" spans="1:2" x14ac:dyDescent="0.35">
      <c r="A1116" s="28" t="s">
        <v>3352</v>
      </c>
      <c r="B1116" s="29">
        <v>0.08</v>
      </c>
    </row>
    <row r="1117" spans="1:2" x14ac:dyDescent="0.35">
      <c r="A1117" s="28" t="s">
        <v>3364</v>
      </c>
      <c r="B1117" s="29">
        <v>0.06</v>
      </c>
    </row>
    <row r="1118" spans="1:2" x14ac:dyDescent="0.35">
      <c r="A1118" s="28" t="s">
        <v>3402</v>
      </c>
      <c r="B1118" s="29">
        <v>0.26</v>
      </c>
    </row>
    <row r="1119" spans="1:2" x14ac:dyDescent="0.35">
      <c r="A1119" s="28" t="s">
        <v>4160</v>
      </c>
      <c r="B1119" s="29">
        <v>0.2</v>
      </c>
    </row>
    <row r="1120" spans="1:2" x14ac:dyDescent="0.35">
      <c r="A1120" s="28" t="s">
        <v>1174</v>
      </c>
      <c r="B1120" s="29">
        <v>4.55</v>
      </c>
    </row>
    <row r="1121" spans="1:2" x14ac:dyDescent="0.35">
      <c r="A1121" s="28" t="s">
        <v>3727</v>
      </c>
      <c r="B1121" s="29">
        <v>0.19</v>
      </c>
    </row>
    <row r="1122" spans="1:2" x14ac:dyDescent="0.35">
      <c r="A1122" s="28" t="s">
        <v>3801</v>
      </c>
      <c r="B1122" s="29">
        <v>4.87</v>
      </c>
    </row>
    <row r="1123" spans="1:2" x14ac:dyDescent="0.35">
      <c r="A1123" s="28" t="s">
        <v>4349</v>
      </c>
      <c r="B1123" s="29">
        <v>0.31</v>
      </c>
    </row>
    <row r="1124" spans="1:2" x14ac:dyDescent="0.35">
      <c r="A1124" s="28" t="s">
        <v>2668</v>
      </c>
      <c r="B1124" s="29">
        <v>0.8</v>
      </c>
    </row>
    <row r="1125" spans="1:2" x14ac:dyDescent="0.35">
      <c r="A1125" s="28" t="s">
        <v>2886</v>
      </c>
      <c r="B1125" s="29">
        <v>0.87</v>
      </c>
    </row>
    <row r="1126" spans="1:2" x14ac:dyDescent="0.35">
      <c r="A1126" s="28" t="s">
        <v>715</v>
      </c>
      <c r="B1126" s="29">
        <v>3.07</v>
      </c>
    </row>
    <row r="1127" spans="1:2" x14ac:dyDescent="0.35">
      <c r="A1127" s="28" t="s">
        <v>1510</v>
      </c>
      <c r="B1127" s="29">
        <v>47</v>
      </c>
    </row>
    <row r="1128" spans="1:2" x14ac:dyDescent="0.35">
      <c r="A1128" s="28" t="s">
        <v>1893</v>
      </c>
      <c r="B1128" s="29">
        <v>116.51</v>
      </c>
    </row>
    <row r="1129" spans="1:2" x14ac:dyDescent="0.35">
      <c r="A1129" s="28" t="s">
        <v>2717</v>
      </c>
      <c r="B1129" s="29">
        <v>28.17</v>
      </c>
    </row>
    <row r="1130" spans="1:2" x14ac:dyDescent="0.35">
      <c r="A1130" s="28" t="s">
        <v>2898</v>
      </c>
      <c r="B1130" s="29">
        <v>4.84</v>
      </c>
    </row>
    <row r="1131" spans="1:2" x14ac:dyDescent="0.35">
      <c r="A1131" s="28" t="s">
        <v>2738</v>
      </c>
      <c r="B1131" s="29">
        <v>0.71</v>
      </c>
    </row>
    <row r="1132" spans="1:2" x14ac:dyDescent="0.35">
      <c r="A1132" s="28" t="s">
        <v>22</v>
      </c>
      <c r="B1132" s="29">
        <v>0.76</v>
      </c>
    </row>
    <row r="1133" spans="1:2" x14ac:dyDescent="0.35">
      <c r="A1133" s="28" t="s">
        <v>2960</v>
      </c>
      <c r="B1133" s="29">
        <v>0.88</v>
      </c>
    </row>
    <row r="1134" spans="1:2" x14ac:dyDescent="0.35">
      <c r="A1134" s="28" t="s">
        <v>1315</v>
      </c>
      <c r="B1134" s="29">
        <v>37.19</v>
      </c>
    </row>
    <row r="1135" spans="1:2" x14ac:dyDescent="0.35">
      <c r="A1135" s="28" t="s">
        <v>45</v>
      </c>
      <c r="B1135" s="29">
        <v>0.35</v>
      </c>
    </row>
    <row r="1136" spans="1:2" x14ac:dyDescent="0.35">
      <c r="A1136" s="28" t="s">
        <v>1434</v>
      </c>
      <c r="B1136" s="29">
        <v>0.31</v>
      </c>
    </row>
    <row r="1137" spans="1:2" x14ac:dyDescent="0.35">
      <c r="A1137" s="28" t="s">
        <v>3203</v>
      </c>
      <c r="B1137" s="29">
        <v>1.65</v>
      </c>
    </row>
    <row r="1138" spans="1:2" x14ac:dyDescent="0.35">
      <c r="A1138" s="28" t="s">
        <v>3317</v>
      </c>
      <c r="B1138" s="29">
        <v>1.83</v>
      </c>
    </row>
    <row r="1139" spans="1:2" x14ac:dyDescent="0.35">
      <c r="A1139" s="28" t="s">
        <v>3426</v>
      </c>
      <c r="B1139" s="29">
        <v>0.6</v>
      </c>
    </row>
    <row r="1140" spans="1:2" x14ac:dyDescent="0.35">
      <c r="A1140" s="28" t="s">
        <v>2685</v>
      </c>
      <c r="B1140" s="29">
        <v>0.25</v>
      </c>
    </row>
    <row r="1141" spans="1:2" x14ac:dyDescent="0.35">
      <c r="A1141" s="28" t="s">
        <v>2829</v>
      </c>
      <c r="B1141" s="29">
        <v>1.29</v>
      </c>
    </row>
    <row r="1142" spans="1:2" x14ac:dyDescent="0.35">
      <c r="A1142" s="28" t="s">
        <v>3494</v>
      </c>
      <c r="B1142" s="29">
        <v>1.6</v>
      </c>
    </row>
    <row r="1143" spans="1:2" x14ac:dyDescent="0.35">
      <c r="A1143" s="28" t="s">
        <v>164</v>
      </c>
      <c r="B1143" s="29">
        <v>0.33</v>
      </c>
    </row>
    <row r="1144" spans="1:2" x14ac:dyDescent="0.35">
      <c r="A1144" s="28" t="s">
        <v>4449</v>
      </c>
      <c r="B1144" s="29">
        <v>1.1299999999999999</v>
      </c>
    </row>
    <row r="1145" spans="1:2" x14ac:dyDescent="0.35">
      <c r="A1145" s="28" t="s">
        <v>1027</v>
      </c>
      <c r="B1145" s="29">
        <v>0.37</v>
      </c>
    </row>
    <row r="1146" spans="1:2" x14ac:dyDescent="0.35">
      <c r="A1146" s="28" t="s">
        <v>3986</v>
      </c>
      <c r="B1146" s="29">
        <v>1.38</v>
      </c>
    </row>
    <row r="1147" spans="1:2" x14ac:dyDescent="0.35">
      <c r="A1147" s="28" t="s">
        <v>1459</v>
      </c>
      <c r="B1147" s="29">
        <v>1.7</v>
      </c>
    </row>
    <row r="1148" spans="1:2" x14ac:dyDescent="0.35">
      <c r="A1148" s="28" t="s">
        <v>3156</v>
      </c>
      <c r="B1148" s="29">
        <v>0.98</v>
      </c>
    </row>
    <row r="1149" spans="1:2" x14ac:dyDescent="0.35">
      <c r="A1149" s="28" t="s">
        <v>3247</v>
      </c>
      <c r="B1149" s="29">
        <v>0.53</v>
      </c>
    </row>
    <row r="1150" spans="1:2" x14ac:dyDescent="0.35">
      <c r="A1150" s="28" t="s">
        <v>235</v>
      </c>
      <c r="B1150" s="29">
        <v>0.63</v>
      </c>
    </row>
    <row r="1151" spans="1:2" x14ac:dyDescent="0.35">
      <c r="A1151" s="28" t="s">
        <v>3675</v>
      </c>
      <c r="B1151" s="29">
        <v>2.14</v>
      </c>
    </row>
    <row r="1152" spans="1:2" x14ac:dyDescent="0.35">
      <c r="A1152" s="28" t="s">
        <v>3971</v>
      </c>
      <c r="B1152" s="29">
        <v>1.34</v>
      </c>
    </row>
    <row r="1153" spans="1:2" x14ac:dyDescent="0.35">
      <c r="A1153" s="28" t="s">
        <v>2515</v>
      </c>
      <c r="B1153" s="29">
        <v>0.76</v>
      </c>
    </row>
    <row r="1154" spans="1:2" x14ac:dyDescent="0.35">
      <c r="A1154" s="28" t="s">
        <v>4189</v>
      </c>
      <c r="B1154" s="29">
        <v>0.72</v>
      </c>
    </row>
    <row r="1155" spans="1:2" x14ac:dyDescent="0.35">
      <c r="A1155" s="28" t="s">
        <v>382</v>
      </c>
      <c r="B1155" s="29">
        <v>6.48</v>
      </c>
    </row>
    <row r="1156" spans="1:2" x14ac:dyDescent="0.35">
      <c r="A1156" s="28" t="s">
        <v>2666</v>
      </c>
      <c r="B1156" s="29">
        <v>1.26</v>
      </c>
    </row>
    <row r="1157" spans="1:2" x14ac:dyDescent="0.35">
      <c r="A1157" s="28" t="s">
        <v>1945</v>
      </c>
      <c r="B1157" s="29">
        <v>0.8</v>
      </c>
    </row>
    <row r="1158" spans="1:2" x14ac:dyDescent="0.35">
      <c r="A1158" s="28" t="s">
        <v>3233</v>
      </c>
      <c r="B1158" s="29">
        <v>4.79</v>
      </c>
    </row>
    <row r="1159" spans="1:2" x14ac:dyDescent="0.35">
      <c r="A1159" s="28" t="s">
        <v>2455</v>
      </c>
      <c r="B1159" s="29">
        <v>1.62</v>
      </c>
    </row>
    <row r="1160" spans="1:2" x14ac:dyDescent="0.35">
      <c r="A1160" s="28" t="s">
        <v>800</v>
      </c>
      <c r="B1160" s="29">
        <v>4.0999999999999996</v>
      </c>
    </row>
    <row r="1161" spans="1:2" x14ac:dyDescent="0.35">
      <c r="A1161" s="28" t="s">
        <v>3394</v>
      </c>
      <c r="B1161" s="29">
        <v>0.05</v>
      </c>
    </row>
    <row r="1162" spans="1:2" x14ac:dyDescent="0.35">
      <c r="A1162" s="28" t="s">
        <v>3852</v>
      </c>
      <c r="B1162" s="29">
        <v>0.28999999999999998</v>
      </c>
    </row>
    <row r="1163" spans="1:2" x14ac:dyDescent="0.35">
      <c r="A1163" s="28" t="s">
        <v>3437</v>
      </c>
      <c r="B1163" s="29">
        <v>4.8499999999999996</v>
      </c>
    </row>
    <row r="1164" spans="1:2" x14ac:dyDescent="0.35">
      <c r="A1164" s="28" t="s">
        <v>3631</v>
      </c>
      <c r="B1164" s="29">
        <v>0.44</v>
      </c>
    </row>
    <row r="1165" spans="1:2" x14ac:dyDescent="0.35">
      <c r="A1165" s="28" t="s">
        <v>815</v>
      </c>
      <c r="B1165" s="29">
        <v>3.58</v>
      </c>
    </row>
    <row r="1166" spans="1:2" x14ac:dyDescent="0.35">
      <c r="A1166" s="28" t="s">
        <v>2849</v>
      </c>
      <c r="B1166" s="29">
        <v>1.28</v>
      </c>
    </row>
    <row r="1167" spans="1:2" x14ac:dyDescent="0.35">
      <c r="A1167" s="28" t="s">
        <v>2740</v>
      </c>
      <c r="B1167" s="29">
        <v>1.59</v>
      </c>
    </row>
    <row r="1168" spans="1:2" x14ac:dyDescent="0.35">
      <c r="A1168" s="28" t="s">
        <v>188</v>
      </c>
      <c r="B1168" s="29">
        <v>0.76</v>
      </c>
    </row>
    <row r="1169" spans="1:2" x14ac:dyDescent="0.35">
      <c r="A1169" s="28" t="s">
        <v>2783</v>
      </c>
      <c r="B1169" s="29">
        <v>0.91</v>
      </c>
    </row>
    <row r="1170" spans="1:2" x14ac:dyDescent="0.35">
      <c r="A1170" s="28" t="s">
        <v>2728</v>
      </c>
      <c r="B1170" s="29">
        <v>4.8499999999999996</v>
      </c>
    </row>
    <row r="1171" spans="1:2" x14ac:dyDescent="0.35">
      <c r="A1171" s="28" t="s">
        <v>196</v>
      </c>
      <c r="B1171" s="29">
        <v>1.56</v>
      </c>
    </row>
    <row r="1172" spans="1:2" x14ac:dyDescent="0.35">
      <c r="A1172" s="28" t="s">
        <v>2506</v>
      </c>
      <c r="B1172" s="29">
        <v>0.28999999999999998</v>
      </c>
    </row>
    <row r="1173" spans="1:2" x14ac:dyDescent="0.35">
      <c r="A1173" s="28" t="s">
        <v>2632</v>
      </c>
      <c r="B1173" s="29">
        <v>1.5</v>
      </c>
    </row>
    <row r="1174" spans="1:2" x14ac:dyDescent="0.35">
      <c r="A1174" s="28" t="s">
        <v>55</v>
      </c>
      <c r="B1174" s="29">
        <v>0.32</v>
      </c>
    </row>
    <row r="1175" spans="1:2" x14ac:dyDescent="0.35">
      <c r="A1175" s="28" t="s">
        <v>2774</v>
      </c>
      <c r="B1175" s="29">
        <v>0.81</v>
      </c>
    </row>
    <row r="1176" spans="1:2" x14ac:dyDescent="0.35">
      <c r="A1176" s="28" t="s">
        <v>3308</v>
      </c>
      <c r="B1176" s="29">
        <v>4.17</v>
      </c>
    </row>
    <row r="1177" spans="1:2" x14ac:dyDescent="0.35">
      <c r="A1177" s="28" t="s">
        <v>2618</v>
      </c>
      <c r="B1177" s="29">
        <v>2.89</v>
      </c>
    </row>
    <row r="1178" spans="1:2" x14ac:dyDescent="0.35">
      <c r="A1178" s="28" t="s">
        <v>2797</v>
      </c>
      <c r="B1178" s="29">
        <v>1.61</v>
      </c>
    </row>
    <row r="1179" spans="1:2" x14ac:dyDescent="0.35">
      <c r="A1179" s="28" t="s">
        <v>453</v>
      </c>
      <c r="B1179" s="29">
        <v>0.34</v>
      </c>
    </row>
    <row r="1180" spans="1:2" x14ac:dyDescent="0.35">
      <c r="A1180" s="28" t="s">
        <v>4210</v>
      </c>
      <c r="B1180" s="29">
        <v>2.87</v>
      </c>
    </row>
    <row r="1181" spans="1:2" x14ac:dyDescent="0.35">
      <c r="A1181" s="28" t="s">
        <v>64</v>
      </c>
      <c r="B1181" s="29">
        <v>1.44</v>
      </c>
    </row>
    <row r="1182" spans="1:2" x14ac:dyDescent="0.35">
      <c r="A1182" s="28" t="s">
        <v>212</v>
      </c>
      <c r="B1182" s="29">
        <v>8.85</v>
      </c>
    </row>
    <row r="1183" spans="1:2" x14ac:dyDescent="0.35">
      <c r="A1183" s="28" t="s">
        <v>3012</v>
      </c>
      <c r="B1183" s="29">
        <v>1.38</v>
      </c>
    </row>
    <row r="1184" spans="1:2" x14ac:dyDescent="0.35">
      <c r="A1184" s="28" t="s">
        <v>2660</v>
      </c>
      <c r="B1184" s="29">
        <v>3.66</v>
      </c>
    </row>
    <row r="1185" spans="1:2" x14ac:dyDescent="0.35">
      <c r="A1185" s="28" t="s">
        <v>2772</v>
      </c>
      <c r="B1185" s="29">
        <v>0.97</v>
      </c>
    </row>
    <row r="1186" spans="1:2" x14ac:dyDescent="0.35">
      <c r="A1186" s="28" t="s">
        <v>2800</v>
      </c>
      <c r="B1186" s="29">
        <v>14.57</v>
      </c>
    </row>
    <row r="1187" spans="1:2" x14ac:dyDescent="0.35">
      <c r="A1187" s="28" t="s">
        <v>3191</v>
      </c>
      <c r="B1187" s="29">
        <v>1.96</v>
      </c>
    </row>
    <row r="1188" spans="1:2" x14ac:dyDescent="0.35">
      <c r="A1188" s="28" t="s">
        <v>621</v>
      </c>
      <c r="B1188" s="29">
        <v>1.45</v>
      </c>
    </row>
    <row r="1189" spans="1:2" x14ac:dyDescent="0.35">
      <c r="A1189" s="28" t="s">
        <v>35</v>
      </c>
      <c r="B1189" s="29">
        <v>1.07</v>
      </c>
    </row>
    <row r="1190" spans="1:2" x14ac:dyDescent="0.35">
      <c r="A1190" s="28" t="s">
        <v>431</v>
      </c>
      <c r="B1190" s="29">
        <v>1.78</v>
      </c>
    </row>
    <row r="1191" spans="1:2" x14ac:dyDescent="0.35">
      <c r="A1191" s="28" t="s">
        <v>2779</v>
      </c>
      <c r="B1191" s="29">
        <v>1.23</v>
      </c>
    </row>
    <row r="1192" spans="1:2" x14ac:dyDescent="0.35">
      <c r="A1192" s="28" t="s">
        <v>21</v>
      </c>
      <c r="B1192" s="29">
        <v>0.38</v>
      </c>
    </row>
    <row r="1193" spans="1:2" x14ac:dyDescent="0.35">
      <c r="A1193" s="28" t="s">
        <v>2896</v>
      </c>
      <c r="B1193" s="29">
        <v>3.71</v>
      </c>
    </row>
    <row r="1194" spans="1:2" x14ac:dyDescent="0.35">
      <c r="A1194" s="28" t="s">
        <v>165</v>
      </c>
      <c r="B1194" s="29">
        <v>0.3</v>
      </c>
    </row>
    <row r="1195" spans="1:2" x14ac:dyDescent="0.35">
      <c r="A1195" s="28" t="s">
        <v>3465</v>
      </c>
      <c r="B1195" s="29">
        <v>4.1399999999999997</v>
      </c>
    </row>
    <row r="1196" spans="1:2" x14ac:dyDescent="0.35">
      <c r="A1196" s="28" t="s">
        <v>2775</v>
      </c>
      <c r="B1196" s="29">
        <v>0.59</v>
      </c>
    </row>
    <row r="1197" spans="1:2" x14ac:dyDescent="0.35">
      <c r="A1197" s="28" t="s">
        <v>2973</v>
      </c>
      <c r="B1197" s="29">
        <v>0.23</v>
      </c>
    </row>
    <row r="1198" spans="1:2" x14ac:dyDescent="0.35">
      <c r="A1198" s="28" t="s">
        <v>4032</v>
      </c>
      <c r="B1198" s="29">
        <v>1.67</v>
      </c>
    </row>
    <row r="1199" spans="1:2" x14ac:dyDescent="0.35">
      <c r="A1199" s="28" t="s">
        <v>2354</v>
      </c>
      <c r="B1199" s="29">
        <v>1.26</v>
      </c>
    </row>
    <row r="1200" spans="1:2" x14ac:dyDescent="0.35">
      <c r="A1200" s="28" t="s">
        <v>2589</v>
      </c>
      <c r="B1200" s="29">
        <v>2.62</v>
      </c>
    </row>
    <row r="1201" spans="1:2" x14ac:dyDescent="0.35">
      <c r="A1201" s="28" t="s">
        <v>2868</v>
      </c>
      <c r="B1201" s="29">
        <v>2.19</v>
      </c>
    </row>
    <row r="1202" spans="1:2" x14ac:dyDescent="0.35">
      <c r="A1202" s="28" t="s">
        <v>2937</v>
      </c>
      <c r="B1202" s="29">
        <v>1.03</v>
      </c>
    </row>
    <row r="1203" spans="1:2" x14ac:dyDescent="0.35">
      <c r="A1203" s="28" t="s">
        <v>3108</v>
      </c>
      <c r="B1203" s="29">
        <v>0.15</v>
      </c>
    </row>
    <row r="1204" spans="1:2" x14ac:dyDescent="0.35">
      <c r="A1204" s="28" t="s">
        <v>276</v>
      </c>
      <c r="B1204" s="29">
        <v>0.37</v>
      </c>
    </row>
    <row r="1205" spans="1:2" x14ac:dyDescent="0.35">
      <c r="A1205" s="28" t="s">
        <v>3515</v>
      </c>
      <c r="B1205" s="29">
        <v>1.49</v>
      </c>
    </row>
    <row r="1206" spans="1:2" x14ac:dyDescent="0.35">
      <c r="A1206" s="28" t="s">
        <v>3784</v>
      </c>
      <c r="B1206" s="29">
        <v>0.51</v>
      </c>
    </row>
    <row r="1207" spans="1:2" x14ac:dyDescent="0.35">
      <c r="A1207" s="28" t="s">
        <v>259</v>
      </c>
      <c r="B1207" s="29">
        <v>0.36</v>
      </c>
    </row>
    <row r="1208" spans="1:2" x14ac:dyDescent="0.35">
      <c r="A1208" s="28" t="s">
        <v>3285</v>
      </c>
      <c r="B1208" s="29">
        <v>0.84</v>
      </c>
    </row>
    <row r="1209" spans="1:2" x14ac:dyDescent="0.35">
      <c r="A1209" s="28" t="s">
        <v>3678</v>
      </c>
      <c r="B1209" s="29">
        <v>2.0499999999999998</v>
      </c>
    </row>
    <row r="1210" spans="1:2" x14ac:dyDescent="0.35">
      <c r="A1210" s="28" t="s">
        <v>928</v>
      </c>
      <c r="B1210" s="29">
        <v>0.85</v>
      </c>
    </row>
    <row r="1211" spans="1:2" x14ac:dyDescent="0.35">
      <c r="A1211" s="28" t="s">
        <v>3811</v>
      </c>
      <c r="B1211" s="29">
        <v>0.98</v>
      </c>
    </row>
    <row r="1212" spans="1:2" x14ac:dyDescent="0.35">
      <c r="A1212" s="28" t="s">
        <v>3996</v>
      </c>
      <c r="B1212" s="29">
        <v>1.81</v>
      </c>
    </row>
    <row r="1213" spans="1:2" x14ac:dyDescent="0.35">
      <c r="A1213" s="28" t="s">
        <v>4102</v>
      </c>
      <c r="B1213" s="29">
        <v>0.41</v>
      </c>
    </row>
    <row r="1214" spans="1:2" x14ac:dyDescent="0.35">
      <c r="A1214" s="28" t="s">
        <v>2566</v>
      </c>
      <c r="B1214" s="29">
        <v>0.34</v>
      </c>
    </row>
    <row r="1215" spans="1:2" x14ac:dyDescent="0.35">
      <c r="A1215" s="28" t="s">
        <v>3277</v>
      </c>
      <c r="B1215" s="29">
        <v>1.34</v>
      </c>
    </row>
    <row r="1216" spans="1:2" x14ac:dyDescent="0.35">
      <c r="A1216" s="28" t="s">
        <v>1091</v>
      </c>
      <c r="B1216" s="29">
        <v>0.33</v>
      </c>
    </row>
    <row r="1217" spans="1:2" x14ac:dyDescent="0.35">
      <c r="A1217" s="28" t="s">
        <v>2564</v>
      </c>
      <c r="B1217" s="29">
        <v>0.36</v>
      </c>
    </row>
    <row r="1218" spans="1:2" x14ac:dyDescent="0.35">
      <c r="A1218" s="28" t="s">
        <v>4464</v>
      </c>
      <c r="B1218" s="29">
        <v>2.4</v>
      </c>
    </row>
    <row r="1219" spans="1:2" x14ac:dyDescent="0.35">
      <c r="A1219" s="28" t="s">
        <v>3271</v>
      </c>
      <c r="B1219" s="29">
        <v>0.73</v>
      </c>
    </row>
    <row r="1220" spans="1:2" x14ac:dyDescent="0.35">
      <c r="A1220" s="28" t="s">
        <v>3484</v>
      </c>
      <c r="B1220" s="29">
        <v>0.27</v>
      </c>
    </row>
    <row r="1221" spans="1:2" x14ac:dyDescent="0.35">
      <c r="A1221" s="28" t="s">
        <v>4300</v>
      </c>
      <c r="B1221" s="29">
        <v>0.18</v>
      </c>
    </row>
    <row r="1222" spans="1:2" x14ac:dyDescent="0.35">
      <c r="A1222" s="28" t="s">
        <v>4356</v>
      </c>
      <c r="B1222" s="29">
        <v>1.34</v>
      </c>
    </row>
    <row r="1223" spans="1:2" x14ac:dyDescent="0.35">
      <c r="A1223" s="28" t="s">
        <v>1371</v>
      </c>
      <c r="B1223" s="29">
        <v>2.88</v>
      </c>
    </row>
    <row r="1224" spans="1:2" x14ac:dyDescent="0.35">
      <c r="A1224" s="28" t="s">
        <v>3415</v>
      </c>
      <c r="B1224" s="29">
        <v>57.6</v>
      </c>
    </row>
    <row r="1225" spans="1:2" x14ac:dyDescent="0.35">
      <c r="A1225" s="28" t="s">
        <v>3120</v>
      </c>
      <c r="B1225" s="29">
        <v>1.56</v>
      </c>
    </row>
    <row r="1226" spans="1:2" x14ac:dyDescent="0.35">
      <c r="A1226" s="28" t="s">
        <v>3035</v>
      </c>
      <c r="B1226" s="29">
        <v>0.92</v>
      </c>
    </row>
    <row r="1227" spans="1:2" x14ac:dyDescent="0.35">
      <c r="A1227" s="28" t="s">
        <v>3115</v>
      </c>
      <c r="B1227" s="29">
        <v>0.87</v>
      </c>
    </row>
    <row r="1228" spans="1:2" x14ac:dyDescent="0.35">
      <c r="A1228" s="28" t="s">
        <v>1317</v>
      </c>
      <c r="B1228" s="29">
        <v>34.19</v>
      </c>
    </row>
    <row r="1229" spans="1:2" x14ac:dyDescent="0.35">
      <c r="A1229" s="28" t="s">
        <v>1585</v>
      </c>
      <c r="B1229" s="29">
        <v>31.51</v>
      </c>
    </row>
    <row r="1230" spans="1:2" x14ac:dyDescent="0.35">
      <c r="A1230" s="28" t="s">
        <v>702</v>
      </c>
      <c r="B1230" s="29">
        <v>5.5</v>
      </c>
    </row>
    <row r="1231" spans="1:2" x14ac:dyDescent="0.35">
      <c r="A1231" s="28" t="s">
        <v>106</v>
      </c>
      <c r="B1231" s="29">
        <v>4.8099999999999996</v>
      </c>
    </row>
    <row r="1232" spans="1:2" x14ac:dyDescent="0.35">
      <c r="A1232" s="28" t="s">
        <v>2847</v>
      </c>
      <c r="B1232" s="29">
        <v>0.87</v>
      </c>
    </row>
    <row r="1233" spans="1:2" x14ac:dyDescent="0.35">
      <c r="A1233" s="28" t="s">
        <v>1548</v>
      </c>
      <c r="B1233" s="29">
        <v>0.84</v>
      </c>
    </row>
    <row r="1234" spans="1:2" x14ac:dyDescent="0.35">
      <c r="A1234" s="28" t="s">
        <v>3306</v>
      </c>
      <c r="B1234" s="29">
        <v>1.91</v>
      </c>
    </row>
    <row r="1235" spans="1:2" x14ac:dyDescent="0.35">
      <c r="A1235" s="28" t="s">
        <v>397</v>
      </c>
      <c r="B1235" s="29">
        <v>0.42</v>
      </c>
    </row>
    <row r="1236" spans="1:2" x14ac:dyDescent="0.35">
      <c r="A1236" s="28" t="s">
        <v>3153</v>
      </c>
      <c r="B1236" s="29">
        <v>4.2300000000000004</v>
      </c>
    </row>
    <row r="1237" spans="1:2" x14ac:dyDescent="0.35">
      <c r="A1237" s="28" t="s">
        <v>3166</v>
      </c>
      <c r="B1237" s="29">
        <v>0.7</v>
      </c>
    </row>
    <row r="1238" spans="1:2" x14ac:dyDescent="0.35">
      <c r="A1238" s="28" t="s">
        <v>63</v>
      </c>
      <c r="B1238" s="29">
        <v>1.68</v>
      </c>
    </row>
    <row r="1239" spans="1:2" x14ac:dyDescent="0.35">
      <c r="A1239" s="28" t="s">
        <v>2692</v>
      </c>
      <c r="B1239" s="29">
        <v>1.24</v>
      </c>
    </row>
    <row r="1240" spans="1:2" x14ac:dyDescent="0.35">
      <c r="A1240" s="28" t="s">
        <v>3169</v>
      </c>
      <c r="B1240" s="29">
        <v>0.5</v>
      </c>
    </row>
    <row r="1241" spans="1:2" x14ac:dyDescent="0.35">
      <c r="A1241" s="28" t="s">
        <v>4083</v>
      </c>
      <c r="B1241" s="29">
        <v>2.68</v>
      </c>
    </row>
    <row r="1242" spans="1:2" x14ac:dyDescent="0.35">
      <c r="A1242" s="28" t="s">
        <v>3171</v>
      </c>
      <c r="B1242" s="29">
        <v>2.89</v>
      </c>
    </row>
    <row r="1243" spans="1:2" x14ac:dyDescent="0.35">
      <c r="A1243" s="28" t="s">
        <v>438</v>
      </c>
      <c r="B1243" s="29">
        <v>0.33</v>
      </c>
    </row>
    <row r="1244" spans="1:2" x14ac:dyDescent="0.35">
      <c r="A1244" s="28" t="s">
        <v>3721</v>
      </c>
      <c r="B1244" s="29">
        <v>0.24</v>
      </c>
    </row>
    <row r="1245" spans="1:2" x14ac:dyDescent="0.35">
      <c r="A1245" s="28" t="s">
        <v>3788</v>
      </c>
      <c r="B1245" s="29">
        <v>0.91</v>
      </c>
    </row>
    <row r="1246" spans="1:2" x14ac:dyDescent="0.35">
      <c r="A1246" s="28" t="s">
        <v>3274</v>
      </c>
      <c r="B1246" s="29">
        <v>0.75</v>
      </c>
    </row>
    <row r="1247" spans="1:2" x14ac:dyDescent="0.35">
      <c r="A1247" s="28" t="s">
        <v>56</v>
      </c>
      <c r="B1247" s="29">
        <v>0.5</v>
      </c>
    </row>
    <row r="1248" spans="1:2" x14ac:dyDescent="0.35">
      <c r="A1248" s="28" t="s">
        <v>3652</v>
      </c>
      <c r="B1248" s="29">
        <v>2.69</v>
      </c>
    </row>
    <row r="1249" spans="1:2" x14ac:dyDescent="0.35">
      <c r="A1249" s="28" t="s">
        <v>4045</v>
      </c>
      <c r="B1249" s="29">
        <v>3.15</v>
      </c>
    </row>
    <row r="1250" spans="1:2" x14ac:dyDescent="0.35">
      <c r="A1250" s="28" t="s">
        <v>817</v>
      </c>
      <c r="B1250" s="29">
        <v>3.07</v>
      </c>
    </row>
    <row r="1251" spans="1:2" x14ac:dyDescent="0.35">
      <c r="A1251" s="28" t="s">
        <v>1085</v>
      </c>
      <c r="B1251" s="29">
        <v>3.11</v>
      </c>
    </row>
    <row r="1252" spans="1:2" x14ac:dyDescent="0.35">
      <c r="A1252" s="28" t="s">
        <v>3842</v>
      </c>
      <c r="B1252" s="29">
        <v>13.6</v>
      </c>
    </row>
    <row r="1253" spans="1:2" x14ac:dyDescent="0.35">
      <c r="A1253" s="28" t="s">
        <v>2402</v>
      </c>
      <c r="B1253" s="29">
        <v>0.91</v>
      </c>
    </row>
    <row r="1254" spans="1:2" x14ac:dyDescent="0.35">
      <c r="A1254" s="28" t="s">
        <v>343</v>
      </c>
      <c r="B1254" s="29">
        <v>3.48</v>
      </c>
    </row>
    <row r="1255" spans="1:2" x14ac:dyDescent="0.35">
      <c r="A1255" s="28" t="s">
        <v>3416</v>
      </c>
      <c r="B1255" s="29">
        <v>10.9</v>
      </c>
    </row>
    <row r="1256" spans="1:2" x14ac:dyDescent="0.35">
      <c r="A1256" s="28" t="s">
        <v>1122</v>
      </c>
      <c r="B1256" s="29">
        <v>0.33</v>
      </c>
    </row>
    <row r="1257" spans="1:2" x14ac:dyDescent="0.35">
      <c r="A1257" s="28" t="s">
        <v>1050</v>
      </c>
      <c r="B1257" s="29">
        <v>0.51</v>
      </c>
    </row>
    <row r="1258" spans="1:2" x14ac:dyDescent="0.35">
      <c r="A1258" s="28" t="s">
        <v>4359</v>
      </c>
      <c r="B1258" s="29">
        <v>0.71</v>
      </c>
    </row>
    <row r="1259" spans="1:2" x14ac:dyDescent="0.35">
      <c r="A1259" s="28" t="s">
        <v>825</v>
      </c>
      <c r="B1259" s="29">
        <v>6.4</v>
      </c>
    </row>
    <row r="1260" spans="1:2" x14ac:dyDescent="0.35">
      <c r="A1260" s="28" t="s">
        <v>2981</v>
      </c>
      <c r="B1260" s="29">
        <v>43.95</v>
      </c>
    </row>
    <row r="1261" spans="1:2" x14ac:dyDescent="0.35">
      <c r="A1261" s="28" t="s">
        <v>1889</v>
      </c>
      <c r="B1261" s="29">
        <v>39.26</v>
      </c>
    </row>
    <row r="1262" spans="1:2" x14ac:dyDescent="0.35">
      <c r="A1262" s="28" t="s">
        <v>1587</v>
      </c>
      <c r="B1262" s="29">
        <v>45.74</v>
      </c>
    </row>
    <row r="1263" spans="1:2" x14ac:dyDescent="0.35">
      <c r="A1263" s="28" t="s">
        <v>1373</v>
      </c>
      <c r="B1263" s="29">
        <v>2.69</v>
      </c>
    </row>
    <row r="1264" spans="1:2" x14ac:dyDescent="0.35">
      <c r="A1264" s="28" t="s">
        <v>3093</v>
      </c>
      <c r="B1264" s="29">
        <v>38.770000000000003</v>
      </c>
    </row>
    <row r="1265" spans="1:2" x14ac:dyDescent="0.35">
      <c r="A1265" s="28" t="s">
        <v>2825</v>
      </c>
      <c r="B1265" s="29">
        <v>2.27</v>
      </c>
    </row>
    <row r="1266" spans="1:2" x14ac:dyDescent="0.35">
      <c r="A1266" s="28" t="s">
        <v>2306</v>
      </c>
      <c r="B1266" s="29">
        <v>10.33</v>
      </c>
    </row>
    <row r="1267" spans="1:2" x14ac:dyDescent="0.35">
      <c r="A1267" s="28" t="s">
        <v>2375</v>
      </c>
      <c r="B1267" s="29">
        <v>44.55</v>
      </c>
    </row>
    <row r="1268" spans="1:2" x14ac:dyDescent="0.35">
      <c r="A1268" s="28" t="s">
        <v>3159</v>
      </c>
      <c r="B1268" s="29">
        <v>3.62</v>
      </c>
    </row>
    <row r="1269" spans="1:2" x14ac:dyDescent="0.35">
      <c r="A1269" s="28" t="s">
        <v>121</v>
      </c>
      <c r="B1269" s="29">
        <v>1.47</v>
      </c>
    </row>
    <row r="1270" spans="1:2" x14ac:dyDescent="0.35">
      <c r="A1270" s="28" t="s">
        <v>3189</v>
      </c>
      <c r="B1270" s="29">
        <v>103.03</v>
      </c>
    </row>
    <row r="1271" spans="1:2" x14ac:dyDescent="0.35">
      <c r="A1271" s="28" t="s">
        <v>4441</v>
      </c>
      <c r="B1271" s="29" t="s">
        <v>4442</v>
      </c>
    </row>
    <row r="1272" spans="1:2" x14ac:dyDescent="0.35">
      <c r="A1272" s="28" t="s">
        <v>3853</v>
      </c>
      <c r="B1272" s="29">
        <v>0.97</v>
      </c>
    </row>
    <row r="1273" spans="1:2" x14ac:dyDescent="0.35">
      <c r="A1273" s="28" t="s">
        <v>2536</v>
      </c>
      <c r="B1273" s="29">
        <v>0.81</v>
      </c>
    </row>
    <row r="1274" spans="1:2" x14ac:dyDescent="0.35">
      <c r="A1274" s="28" t="s">
        <v>2498</v>
      </c>
      <c r="B1274" s="29">
        <v>1.07</v>
      </c>
    </row>
    <row r="1275" spans="1:2" x14ac:dyDescent="0.35">
      <c r="A1275" s="28" t="s">
        <v>4448</v>
      </c>
      <c r="B1275" s="29">
        <v>5.33</v>
      </c>
    </row>
    <row r="1276" spans="1:2" x14ac:dyDescent="0.35">
      <c r="A1276" s="28" t="s">
        <v>2968</v>
      </c>
      <c r="B1276" s="29">
        <v>1.34</v>
      </c>
    </row>
    <row r="1277" spans="1:2" x14ac:dyDescent="0.35">
      <c r="A1277" s="28" t="s">
        <v>3070</v>
      </c>
      <c r="B1277" s="29">
        <v>2.1</v>
      </c>
    </row>
    <row r="1278" spans="1:2" x14ac:dyDescent="0.35">
      <c r="A1278" s="28" t="s">
        <v>3237</v>
      </c>
      <c r="B1278" s="29">
        <v>0.64</v>
      </c>
    </row>
    <row r="1279" spans="1:2" x14ac:dyDescent="0.35">
      <c r="A1279" s="28" t="s">
        <v>653</v>
      </c>
      <c r="B1279" s="29">
        <v>3</v>
      </c>
    </row>
    <row r="1280" spans="1:2" x14ac:dyDescent="0.35">
      <c r="A1280" s="28" t="s">
        <v>3782</v>
      </c>
      <c r="B1280" s="29">
        <v>0.82</v>
      </c>
    </row>
    <row r="1281" spans="1:2" x14ac:dyDescent="0.35">
      <c r="A1281" s="28" t="s">
        <v>2318</v>
      </c>
      <c r="B1281" s="29">
        <v>1.81</v>
      </c>
    </row>
    <row r="1282" spans="1:2" x14ac:dyDescent="0.35">
      <c r="A1282" s="28" t="s">
        <v>2756</v>
      </c>
      <c r="B1282" s="29">
        <v>0.37</v>
      </c>
    </row>
    <row r="1283" spans="1:2" x14ac:dyDescent="0.35">
      <c r="A1283" s="28" t="s">
        <v>3719</v>
      </c>
      <c r="B1283" s="29">
        <v>2.65</v>
      </c>
    </row>
    <row r="1284" spans="1:2" x14ac:dyDescent="0.35">
      <c r="A1284" s="28" t="s">
        <v>2809</v>
      </c>
      <c r="B1284" s="29">
        <v>1.82</v>
      </c>
    </row>
    <row r="1285" spans="1:2" x14ac:dyDescent="0.35">
      <c r="A1285" s="28" t="s">
        <v>784</v>
      </c>
      <c r="B1285" s="29">
        <v>3.2</v>
      </c>
    </row>
    <row r="1286" spans="1:2" x14ac:dyDescent="0.35">
      <c r="A1286" s="28" t="s">
        <v>3342</v>
      </c>
      <c r="B1286" s="29">
        <v>0.22</v>
      </c>
    </row>
    <row r="1287" spans="1:2" x14ac:dyDescent="0.35">
      <c r="A1287" s="28" t="s">
        <v>3456</v>
      </c>
      <c r="B1287" s="29">
        <v>26</v>
      </c>
    </row>
    <row r="1288" spans="1:2" x14ac:dyDescent="0.35">
      <c r="A1288" s="28" t="s">
        <v>1938</v>
      </c>
      <c r="B1288" s="29">
        <v>0.72</v>
      </c>
    </row>
    <row r="1289" spans="1:2" x14ac:dyDescent="0.35">
      <c r="A1289" s="28" t="s">
        <v>3124</v>
      </c>
      <c r="B1289" s="29">
        <v>1.26</v>
      </c>
    </row>
    <row r="1290" spans="1:2" x14ac:dyDescent="0.35">
      <c r="A1290" s="28" t="s">
        <v>3731</v>
      </c>
      <c r="B1290" s="29">
        <v>0.82</v>
      </c>
    </row>
    <row r="1291" spans="1:2" x14ac:dyDescent="0.35">
      <c r="A1291" s="28" t="s">
        <v>3805</v>
      </c>
      <c r="B1291" s="29">
        <v>2.89</v>
      </c>
    </row>
    <row r="1292" spans="1:2" x14ac:dyDescent="0.35">
      <c r="A1292" s="28" t="s">
        <v>2387</v>
      </c>
      <c r="B1292" s="29">
        <v>0.8</v>
      </c>
    </row>
    <row r="1293" spans="1:2" x14ac:dyDescent="0.35">
      <c r="A1293" s="28" t="s">
        <v>3547</v>
      </c>
      <c r="B1293" s="29">
        <v>0.66</v>
      </c>
    </row>
    <row r="1294" spans="1:2" x14ac:dyDescent="0.35">
      <c r="A1294" s="28" t="s">
        <v>3619</v>
      </c>
      <c r="B1294" s="29">
        <v>4.12</v>
      </c>
    </row>
    <row r="1295" spans="1:2" x14ac:dyDescent="0.35">
      <c r="A1295" s="28" t="s">
        <v>3834</v>
      </c>
      <c r="B1295" s="29">
        <v>2.87</v>
      </c>
    </row>
    <row r="1296" spans="1:2" x14ac:dyDescent="0.35">
      <c r="A1296" s="28" t="s">
        <v>4048</v>
      </c>
      <c r="B1296" s="29">
        <v>2.89</v>
      </c>
    </row>
    <row r="1297" spans="1:2" x14ac:dyDescent="0.35">
      <c r="A1297" s="28" t="s">
        <v>60</v>
      </c>
      <c r="B1297" s="29">
        <v>1.52</v>
      </c>
    </row>
    <row r="1298" spans="1:2" x14ac:dyDescent="0.35">
      <c r="A1298" s="28" t="s">
        <v>1556</v>
      </c>
      <c r="B1298" s="29">
        <v>65.59</v>
      </c>
    </row>
    <row r="1299" spans="1:2" x14ac:dyDescent="0.35">
      <c r="A1299" s="28" t="s">
        <v>108</v>
      </c>
      <c r="B1299" s="29">
        <v>5.37</v>
      </c>
    </row>
    <row r="1300" spans="1:2" x14ac:dyDescent="0.35">
      <c r="A1300" s="28" t="s">
        <v>381</v>
      </c>
      <c r="B1300" s="29">
        <v>5.36</v>
      </c>
    </row>
    <row r="1301" spans="1:2" x14ac:dyDescent="0.35">
      <c r="A1301" s="28" t="s">
        <v>2228</v>
      </c>
      <c r="B1301" s="29">
        <v>12.76</v>
      </c>
    </row>
    <row r="1302" spans="1:2" x14ac:dyDescent="0.35">
      <c r="A1302" s="28" t="s">
        <v>1448</v>
      </c>
      <c r="B1302" s="29">
        <v>1.43</v>
      </c>
    </row>
    <row r="1303" spans="1:2" x14ac:dyDescent="0.35">
      <c r="A1303" s="28" t="s">
        <v>3256</v>
      </c>
      <c r="B1303" s="29">
        <v>15.5</v>
      </c>
    </row>
    <row r="1304" spans="1:2" x14ac:dyDescent="0.35">
      <c r="A1304" s="28" t="s">
        <v>3083</v>
      </c>
      <c r="B1304" s="29">
        <v>3.98</v>
      </c>
    </row>
    <row r="1305" spans="1:2" x14ac:dyDescent="0.35">
      <c r="A1305" s="28" t="s">
        <v>2633</v>
      </c>
      <c r="B1305" s="29">
        <v>0.66</v>
      </c>
    </row>
    <row r="1306" spans="1:2" x14ac:dyDescent="0.35">
      <c r="A1306" s="28" t="s">
        <v>2664</v>
      </c>
      <c r="B1306" s="29">
        <v>0.75</v>
      </c>
    </row>
    <row r="1307" spans="1:2" x14ac:dyDescent="0.35">
      <c r="A1307" s="28" t="s">
        <v>2894</v>
      </c>
      <c r="B1307" s="29">
        <v>1.75</v>
      </c>
    </row>
    <row r="1308" spans="1:2" x14ac:dyDescent="0.35">
      <c r="A1308" s="28" t="s">
        <v>2970</v>
      </c>
      <c r="B1308" s="29">
        <v>1.4</v>
      </c>
    </row>
    <row r="1309" spans="1:2" x14ac:dyDescent="0.35">
      <c r="A1309" s="28" t="s">
        <v>3978</v>
      </c>
      <c r="B1309" s="29">
        <v>0.88</v>
      </c>
    </row>
    <row r="1310" spans="1:2" x14ac:dyDescent="0.35">
      <c r="A1310" s="28" t="s">
        <v>95</v>
      </c>
      <c r="B1310" s="29">
        <v>8.56</v>
      </c>
    </row>
    <row r="1311" spans="1:2" x14ac:dyDescent="0.35">
      <c r="A1311" s="28" t="s">
        <v>1303</v>
      </c>
      <c r="B1311" s="29">
        <v>85</v>
      </c>
    </row>
    <row r="1312" spans="1:2" x14ac:dyDescent="0.35">
      <c r="A1312" s="28" t="s">
        <v>1682</v>
      </c>
      <c r="B1312" s="29">
        <v>105.69</v>
      </c>
    </row>
    <row r="1313" spans="1:2" x14ac:dyDescent="0.35">
      <c r="A1313" s="28" t="s">
        <v>3397</v>
      </c>
      <c r="B1313" s="29">
        <v>1.42</v>
      </c>
    </row>
    <row r="1314" spans="1:2" x14ac:dyDescent="0.35">
      <c r="A1314" s="28" t="s">
        <v>4465</v>
      </c>
      <c r="B1314" s="29">
        <v>5.22</v>
      </c>
    </row>
    <row r="1315" spans="1:2" x14ac:dyDescent="0.35">
      <c r="A1315" s="28" t="s">
        <v>3073</v>
      </c>
      <c r="B1315" s="29">
        <v>2.89</v>
      </c>
    </row>
    <row r="1316" spans="1:2" x14ac:dyDescent="0.35">
      <c r="A1316" s="28" t="s">
        <v>3378</v>
      </c>
      <c r="B1316" s="29">
        <v>2.11</v>
      </c>
    </row>
    <row r="1317" spans="1:2" x14ac:dyDescent="0.35">
      <c r="A1317" s="28" t="s">
        <v>4466</v>
      </c>
      <c r="B1317" s="29" t="s">
        <v>4442</v>
      </c>
    </row>
    <row r="1318" spans="1:2" x14ac:dyDescent="0.35">
      <c r="A1318" s="28" t="s">
        <v>2988</v>
      </c>
      <c r="B1318" s="29">
        <v>2.6</v>
      </c>
    </row>
    <row r="1319" spans="1:2" x14ac:dyDescent="0.35">
      <c r="A1319" s="28" t="s">
        <v>980</v>
      </c>
      <c r="B1319" s="29">
        <v>0.34</v>
      </c>
    </row>
    <row r="1320" spans="1:2" x14ac:dyDescent="0.35">
      <c r="A1320" s="28" t="s">
        <v>174</v>
      </c>
      <c r="B1320" s="29">
        <v>0.4</v>
      </c>
    </row>
    <row r="1321" spans="1:2" x14ac:dyDescent="0.35">
      <c r="A1321" s="28" t="s">
        <v>3111</v>
      </c>
      <c r="B1321" s="29">
        <v>1.4</v>
      </c>
    </row>
    <row r="1322" spans="1:2" x14ac:dyDescent="0.35">
      <c r="A1322" s="28" t="s">
        <v>132</v>
      </c>
      <c r="B1322" s="29">
        <v>6.65</v>
      </c>
    </row>
    <row r="1323" spans="1:2" x14ac:dyDescent="0.35">
      <c r="A1323" s="28" t="s">
        <v>3764</v>
      </c>
      <c r="B1323" s="29">
        <v>0.24</v>
      </c>
    </row>
    <row r="1324" spans="1:2" x14ac:dyDescent="0.35">
      <c r="A1324" s="28" t="s">
        <v>1326</v>
      </c>
      <c r="B1324" s="29">
        <v>39.61</v>
      </c>
    </row>
    <row r="1325" spans="1:2" x14ac:dyDescent="0.35">
      <c r="A1325" s="28" t="s">
        <v>2754</v>
      </c>
      <c r="B1325" s="29">
        <v>0.26</v>
      </c>
    </row>
    <row r="1326" spans="1:2" x14ac:dyDescent="0.35">
      <c r="A1326" s="28" t="s">
        <v>2824</v>
      </c>
      <c r="B1326" s="29">
        <v>0.93</v>
      </c>
    </row>
    <row r="1327" spans="1:2" x14ac:dyDescent="0.35">
      <c r="A1327" s="28" t="s">
        <v>3218</v>
      </c>
      <c r="B1327" s="29">
        <v>0.35</v>
      </c>
    </row>
    <row r="1328" spans="1:2" x14ac:dyDescent="0.35">
      <c r="A1328" s="28" t="s">
        <v>3377</v>
      </c>
      <c r="B1328" s="29">
        <v>0.77</v>
      </c>
    </row>
    <row r="1329" spans="1:2" x14ac:dyDescent="0.35">
      <c r="A1329" s="28" t="s">
        <v>4449</v>
      </c>
      <c r="B1329" s="29">
        <v>1.1299999999999999</v>
      </c>
    </row>
    <row r="1330" spans="1:2" x14ac:dyDescent="0.35">
      <c r="A1330" s="28" t="s">
        <v>1407</v>
      </c>
      <c r="B1330" s="29">
        <v>2.87</v>
      </c>
    </row>
    <row r="1331" spans="1:2" x14ac:dyDescent="0.35">
      <c r="A1331" s="28" t="s">
        <v>3913</v>
      </c>
      <c r="B1331" s="29">
        <v>1.21</v>
      </c>
    </row>
    <row r="1332" spans="1:2" x14ac:dyDescent="0.35">
      <c r="A1332" s="28" t="s">
        <v>4211</v>
      </c>
      <c r="B1332" s="29">
        <v>146.54</v>
      </c>
    </row>
    <row r="1333" spans="1:2" x14ac:dyDescent="0.35">
      <c r="A1333" s="28" t="s">
        <v>1201</v>
      </c>
      <c r="B1333" s="29">
        <v>0.79</v>
      </c>
    </row>
    <row r="1334" spans="1:2" x14ac:dyDescent="0.35">
      <c r="A1334" s="28" t="s">
        <v>4254</v>
      </c>
      <c r="B1334" s="29">
        <v>2.87</v>
      </c>
    </row>
    <row r="1335" spans="1:2" x14ac:dyDescent="0.35">
      <c r="A1335" s="28" t="s">
        <v>2521</v>
      </c>
      <c r="B1335" s="29">
        <v>19.68</v>
      </c>
    </row>
    <row r="1336" spans="1:2" x14ac:dyDescent="0.35">
      <c r="A1336" s="28" t="s">
        <v>3621</v>
      </c>
      <c r="B1336" s="29">
        <v>60.93</v>
      </c>
    </row>
    <row r="1337" spans="1:2" x14ac:dyDescent="0.35">
      <c r="A1337" s="28" t="s">
        <v>215</v>
      </c>
      <c r="B1337" s="29">
        <v>10.99</v>
      </c>
    </row>
    <row r="1338" spans="1:2" x14ac:dyDescent="0.35">
      <c r="A1338" s="28" t="s">
        <v>1671</v>
      </c>
      <c r="B1338" s="29">
        <v>42.84</v>
      </c>
    </row>
    <row r="1339" spans="1:2" x14ac:dyDescent="0.35">
      <c r="A1339" s="28" t="s">
        <v>4467</v>
      </c>
      <c r="B1339" s="29">
        <v>0.81</v>
      </c>
    </row>
    <row r="1340" spans="1:2" x14ac:dyDescent="0.35">
      <c r="A1340" s="28" t="s">
        <v>1831</v>
      </c>
      <c r="B1340" s="29">
        <v>88.27</v>
      </c>
    </row>
    <row r="1341" spans="1:2" x14ac:dyDescent="0.35">
      <c r="A1341" s="28" t="s">
        <v>3010</v>
      </c>
      <c r="B1341" s="29">
        <v>3.36</v>
      </c>
    </row>
    <row r="1342" spans="1:2" x14ac:dyDescent="0.35">
      <c r="A1342" s="28" t="s">
        <v>2656</v>
      </c>
      <c r="B1342" s="29">
        <v>0.85</v>
      </c>
    </row>
    <row r="1343" spans="1:2" x14ac:dyDescent="0.35">
      <c r="A1343" s="28" t="s">
        <v>2734</v>
      </c>
      <c r="B1343" s="29">
        <v>2.52</v>
      </c>
    </row>
    <row r="1344" spans="1:2" x14ac:dyDescent="0.35">
      <c r="A1344" s="28" t="s">
        <v>2742</v>
      </c>
      <c r="B1344" s="29">
        <v>0.78</v>
      </c>
    </row>
    <row r="1345" spans="1:2" x14ac:dyDescent="0.35">
      <c r="A1345" s="28" t="s">
        <v>2743</v>
      </c>
      <c r="B1345" s="29">
        <v>1.42</v>
      </c>
    </row>
    <row r="1346" spans="1:2" x14ac:dyDescent="0.35">
      <c r="A1346" s="28" t="s">
        <v>2845</v>
      </c>
      <c r="B1346" s="29">
        <v>0.96</v>
      </c>
    </row>
    <row r="1347" spans="1:2" x14ac:dyDescent="0.35">
      <c r="A1347" s="28" t="s">
        <v>1651</v>
      </c>
      <c r="B1347" s="29">
        <v>2.62</v>
      </c>
    </row>
    <row r="1348" spans="1:2" x14ac:dyDescent="0.35">
      <c r="A1348" s="28" t="s">
        <v>3152</v>
      </c>
      <c r="B1348" s="29">
        <v>1.79</v>
      </c>
    </row>
    <row r="1349" spans="1:2" x14ac:dyDescent="0.35">
      <c r="A1349" s="28" t="s">
        <v>1087</v>
      </c>
      <c r="B1349" s="29">
        <v>3.4</v>
      </c>
    </row>
    <row r="1350" spans="1:2" x14ac:dyDescent="0.35">
      <c r="A1350" s="28" t="s">
        <v>2821</v>
      </c>
      <c r="B1350" s="29">
        <v>0.08</v>
      </c>
    </row>
    <row r="1351" spans="1:2" x14ac:dyDescent="0.35">
      <c r="A1351" s="28" t="s">
        <v>1351</v>
      </c>
      <c r="B1351" s="29">
        <v>7.0000000000000007E-2</v>
      </c>
    </row>
    <row r="1352" spans="1:2" x14ac:dyDescent="0.35">
      <c r="A1352" s="28" t="s">
        <v>1739</v>
      </c>
      <c r="B1352" s="29">
        <v>0.26</v>
      </c>
    </row>
    <row r="1353" spans="1:2" x14ac:dyDescent="0.35">
      <c r="A1353" s="28" t="s">
        <v>1747</v>
      </c>
      <c r="B1353" s="29">
        <v>2</v>
      </c>
    </row>
    <row r="1354" spans="1:2" x14ac:dyDescent="0.35">
      <c r="A1354" s="28" t="s">
        <v>3164</v>
      </c>
      <c r="B1354" s="29">
        <v>0.08</v>
      </c>
    </row>
    <row r="1355" spans="1:2" x14ac:dyDescent="0.35">
      <c r="A1355" s="28" t="s">
        <v>1141</v>
      </c>
      <c r="B1355" s="29">
        <v>5.41</v>
      </c>
    </row>
    <row r="1356" spans="1:2" x14ac:dyDescent="0.35">
      <c r="A1356" s="28" t="s">
        <v>1005</v>
      </c>
      <c r="B1356" s="29">
        <v>4.71</v>
      </c>
    </row>
    <row r="1357" spans="1:2" x14ac:dyDescent="0.35">
      <c r="A1357" s="28" t="s">
        <v>3365</v>
      </c>
      <c r="B1357" s="29">
        <v>0.25</v>
      </c>
    </row>
    <row r="1358" spans="1:2" x14ac:dyDescent="0.35">
      <c r="A1358" s="28" t="s">
        <v>942</v>
      </c>
      <c r="B1358" s="29">
        <v>2.2200000000000002</v>
      </c>
    </row>
    <row r="1359" spans="1:2" x14ac:dyDescent="0.35">
      <c r="A1359" s="28" t="s">
        <v>1004</v>
      </c>
      <c r="B1359" s="29">
        <v>4.87</v>
      </c>
    </row>
    <row r="1360" spans="1:2" x14ac:dyDescent="0.35">
      <c r="A1360" s="28" t="s">
        <v>1142</v>
      </c>
      <c r="B1360" s="29">
        <v>2.2999999999999998</v>
      </c>
    </row>
    <row r="1361" spans="1:2" x14ac:dyDescent="0.35">
      <c r="A1361" s="28" t="s">
        <v>3658</v>
      </c>
      <c r="B1361" s="29">
        <v>0.04</v>
      </c>
    </row>
    <row r="1362" spans="1:2" x14ac:dyDescent="0.35">
      <c r="A1362" s="28" t="s">
        <v>3808</v>
      </c>
      <c r="B1362" s="29">
        <v>0.09</v>
      </c>
    </row>
    <row r="1363" spans="1:2" x14ac:dyDescent="0.35">
      <c r="A1363" s="28" t="s">
        <v>3891</v>
      </c>
      <c r="B1363" s="29">
        <v>0.05</v>
      </c>
    </row>
    <row r="1364" spans="1:2" x14ac:dyDescent="0.35">
      <c r="A1364" s="28" t="s">
        <v>4087</v>
      </c>
      <c r="B1364" s="29">
        <v>7.0000000000000007E-2</v>
      </c>
    </row>
    <row r="1365" spans="1:2" x14ac:dyDescent="0.35">
      <c r="A1365" s="28" t="s">
        <v>1039</v>
      </c>
      <c r="B1365" s="29">
        <v>4.45</v>
      </c>
    </row>
    <row r="1366" spans="1:2" x14ac:dyDescent="0.35">
      <c r="A1366" s="28" t="s">
        <v>4131</v>
      </c>
      <c r="B1366" s="29">
        <v>0.99</v>
      </c>
    </row>
    <row r="1367" spans="1:2" x14ac:dyDescent="0.35">
      <c r="A1367" s="28" t="s">
        <v>4202</v>
      </c>
      <c r="B1367" s="29">
        <v>0.13</v>
      </c>
    </row>
    <row r="1368" spans="1:2" x14ac:dyDescent="0.35">
      <c r="A1368" s="28" t="s">
        <v>4419</v>
      </c>
      <c r="B1368" s="29">
        <v>0.96</v>
      </c>
    </row>
    <row r="1369" spans="1:2" x14ac:dyDescent="0.35">
      <c r="A1369" s="28" t="s">
        <v>1490</v>
      </c>
      <c r="B1369" s="29">
        <v>0.74</v>
      </c>
    </row>
    <row r="1370" spans="1:2" x14ac:dyDescent="0.35">
      <c r="A1370" s="28" t="s">
        <v>1773</v>
      </c>
      <c r="B1370" s="29">
        <v>2.17</v>
      </c>
    </row>
    <row r="1371" spans="1:2" x14ac:dyDescent="0.35">
      <c r="A1371" s="28" t="s">
        <v>1780</v>
      </c>
      <c r="B1371" s="29">
        <v>1.33</v>
      </c>
    </row>
    <row r="1372" spans="1:2" x14ac:dyDescent="0.35">
      <c r="A1372" s="28" t="s">
        <v>1783</v>
      </c>
      <c r="B1372" s="29">
        <v>0.66</v>
      </c>
    </row>
    <row r="1373" spans="1:2" x14ac:dyDescent="0.35">
      <c r="A1373" s="28" t="s">
        <v>1789</v>
      </c>
      <c r="B1373" s="29">
        <v>0.7</v>
      </c>
    </row>
    <row r="1374" spans="1:2" x14ac:dyDescent="0.35">
      <c r="A1374" s="28" t="s">
        <v>1793</v>
      </c>
      <c r="B1374" s="29">
        <v>0.9</v>
      </c>
    </row>
    <row r="1375" spans="1:2" x14ac:dyDescent="0.35">
      <c r="A1375" s="28" t="s">
        <v>1796</v>
      </c>
      <c r="B1375" s="29">
        <v>0.92</v>
      </c>
    </row>
    <row r="1376" spans="1:2" x14ac:dyDescent="0.35">
      <c r="A1376" s="28" t="s">
        <v>1819</v>
      </c>
      <c r="B1376" s="29">
        <v>0.71</v>
      </c>
    </row>
    <row r="1377" spans="1:2" x14ac:dyDescent="0.35">
      <c r="A1377" s="28" t="s">
        <v>1855</v>
      </c>
      <c r="B1377" s="29">
        <v>1.51</v>
      </c>
    </row>
    <row r="1378" spans="1:2" x14ac:dyDescent="0.35">
      <c r="A1378" s="28" t="s">
        <v>2501</v>
      </c>
      <c r="B1378" s="29">
        <v>0.05</v>
      </c>
    </row>
    <row r="1379" spans="1:2" x14ac:dyDescent="0.35">
      <c r="A1379" s="28" t="s">
        <v>2610</v>
      </c>
      <c r="B1379" s="29">
        <v>2.41</v>
      </c>
    </row>
    <row r="1380" spans="1:2" x14ac:dyDescent="0.35">
      <c r="A1380" s="28" t="s">
        <v>2624</v>
      </c>
      <c r="B1380" s="29">
        <v>0.5</v>
      </c>
    </row>
    <row r="1381" spans="1:2" x14ac:dyDescent="0.35">
      <c r="A1381" s="28" t="s">
        <v>2684</v>
      </c>
      <c r="B1381" s="29">
        <v>0.78</v>
      </c>
    </row>
    <row r="1382" spans="1:2" x14ac:dyDescent="0.35">
      <c r="A1382" s="28" t="s">
        <v>797</v>
      </c>
      <c r="B1382" s="29">
        <v>4.4000000000000004</v>
      </c>
    </row>
    <row r="1383" spans="1:2" x14ac:dyDescent="0.35">
      <c r="A1383" s="28" t="s">
        <v>220</v>
      </c>
      <c r="B1383" s="29">
        <v>0.19</v>
      </c>
    </row>
    <row r="1384" spans="1:2" x14ac:dyDescent="0.35">
      <c r="A1384" s="28" t="s">
        <v>2919</v>
      </c>
      <c r="B1384" s="29">
        <v>0.13</v>
      </c>
    </row>
    <row r="1385" spans="1:2" x14ac:dyDescent="0.35">
      <c r="A1385" s="28" t="s">
        <v>2934</v>
      </c>
      <c r="B1385" s="29">
        <v>1.17</v>
      </c>
    </row>
    <row r="1386" spans="1:2" x14ac:dyDescent="0.35">
      <c r="A1386" s="28" t="s">
        <v>2939</v>
      </c>
      <c r="B1386" s="29">
        <v>1.02</v>
      </c>
    </row>
    <row r="1387" spans="1:2" x14ac:dyDescent="0.35">
      <c r="A1387" s="28" t="s">
        <v>2940</v>
      </c>
      <c r="B1387" s="29">
        <v>1.56</v>
      </c>
    </row>
    <row r="1388" spans="1:2" x14ac:dyDescent="0.35">
      <c r="A1388" s="28" t="s">
        <v>2944</v>
      </c>
      <c r="B1388" s="29">
        <v>1.6</v>
      </c>
    </row>
    <row r="1389" spans="1:2" x14ac:dyDescent="0.35">
      <c r="A1389" s="28" t="s">
        <v>2979</v>
      </c>
      <c r="B1389" s="29">
        <v>0.77</v>
      </c>
    </row>
    <row r="1390" spans="1:2" x14ac:dyDescent="0.35">
      <c r="A1390" s="28" t="s">
        <v>3137</v>
      </c>
      <c r="B1390" s="29">
        <v>2.1</v>
      </c>
    </row>
    <row r="1391" spans="1:2" x14ac:dyDescent="0.35">
      <c r="A1391" s="28" t="s">
        <v>3179</v>
      </c>
      <c r="B1391" s="29">
        <v>0.91</v>
      </c>
    </row>
    <row r="1392" spans="1:2" x14ac:dyDescent="0.35">
      <c r="A1392" s="28" t="s">
        <v>380</v>
      </c>
      <c r="B1392" s="29">
        <v>3.71</v>
      </c>
    </row>
    <row r="1393" spans="1:2" x14ac:dyDescent="0.35">
      <c r="A1393" s="28" t="s">
        <v>3319</v>
      </c>
      <c r="B1393" s="29">
        <v>0.94</v>
      </c>
    </row>
    <row r="1394" spans="1:2" x14ac:dyDescent="0.35">
      <c r="A1394" s="28" t="s">
        <v>3345</v>
      </c>
      <c r="B1394" s="29">
        <v>2.2000000000000002</v>
      </c>
    </row>
    <row r="1395" spans="1:2" x14ac:dyDescent="0.35">
      <c r="A1395" s="28" t="s">
        <v>3399</v>
      </c>
      <c r="B1395" s="29">
        <v>1.31</v>
      </c>
    </row>
    <row r="1396" spans="1:2" x14ac:dyDescent="0.35">
      <c r="A1396" s="28">
        <v>9962</v>
      </c>
      <c r="B1396" s="29" t="s">
        <v>4442</v>
      </c>
    </row>
    <row r="1397" spans="1:2" x14ac:dyDescent="0.35">
      <c r="A1397" s="28" t="s">
        <v>3403</v>
      </c>
      <c r="B1397" s="29">
        <v>1.37</v>
      </c>
    </row>
    <row r="1398" spans="1:2" x14ac:dyDescent="0.35">
      <c r="A1398" s="28" t="s">
        <v>3419</v>
      </c>
      <c r="B1398" s="29">
        <v>0.03</v>
      </c>
    </row>
    <row r="1399" spans="1:2" x14ac:dyDescent="0.35">
      <c r="A1399" s="28" t="s">
        <v>3422</v>
      </c>
      <c r="B1399" s="29">
        <v>0.26</v>
      </c>
    </row>
    <row r="1400" spans="1:2" x14ac:dyDescent="0.35">
      <c r="A1400" s="28" t="s">
        <v>3441</v>
      </c>
      <c r="B1400" s="29">
        <v>0.1</v>
      </c>
    </row>
    <row r="1401" spans="1:2" x14ac:dyDescent="0.35">
      <c r="A1401" s="28" t="s">
        <v>3457</v>
      </c>
      <c r="B1401" s="29">
        <v>0.5</v>
      </c>
    </row>
    <row r="1402" spans="1:2" x14ac:dyDescent="0.35">
      <c r="A1402" s="28" t="s">
        <v>3473</v>
      </c>
      <c r="B1402" s="29">
        <v>0.22</v>
      </c>
    </row>
    <row r="1403" spans="1:2" x14ac:dyDescent="0.35">
      <c r="A1403" s="28" t="s">
        <v>3618</v>
      </c>
      <c r="B1403" s="29">
        <v>1.59</v>
      </c>
    </row>
    <row r="1404" spans="1:2" x14ac:dyDescent="0.35">
      <c r="A1404" s="28" t="s">
        <v>893</v>
      </c>
      <c r="B1404" s="29">
        <v>0.19</v>
      </c>
    </row>
    <row r="1405" spans="1:2" x14ac:dyDescent="0.35">
      <c r="A1405" s="28" t="s">
        <v>236</v>
      </c>
      <c r="B1405" s="29">
        <v>2.2999999999999998</v>
      </c>
    </row>
    <row r="1406" spans="1:2" x14ac:dyDescent="0.35">
      <c r="A1406" s="28" t="s">
        <v>3659</v>
      </c>
      <c r="B1406" s="29">
        <v>17.82</v>
      </c>
    </row>
    <row r="1407" spans="1:2" x14ac:dyDescent="0.35">
      <c r="A1407" s="28" t="s">
        <v>4468</v>
      </c>
      <c r="B1407" s="29">
        <v>5.91</v>
      </c>
    </row>
    <row r="1408" spans="1:2" x14ac:dyDescent="0.35">
      <c r="A1408" s="28" t="s">
        <v>1123</v>
      </c>
      <c r="B1408" s="29">
        <v>1.88</v>
      </c>
    </row>
    <row r="1409" spans="1:2" x14ac:dyDescent="0.35">
      <c r="A1409" s="28" t="s">
        <v>925</v>
      </c>
      <c r="B1409" s="29">
        <v>0.81</v>
      </c>
    </row>
    <row r="1410" spans="1:2" x14ac:dyDescent="0.35">
      <c r="A1410" s="28" t="s">
        <v>3828</v>
      </c>
      <c r="B1410" s="29">
        <v>0.05</v>
      </c>
    </row>
    <row r="1411" spans="1:2" x14ac:dyDescent="0.35">
      <c r="A1411" s="28" t="s">
        <v>3829</v>
      </c>
      <c r="B1411" s="29">
        <v>0.62</v>
      </c>
    </row>
    <row r="1412" spans="1:2" x14ac:dyDescent="0.35">
      <c r="A1412" s="28" t="s">
        <v>3843</v>
      </c>
      <c r="B1412" s="29">
        <v>13.7</v>
      </c>
    </row>
    <row r="1413" spans="1:2" x14ac:dyDescent="0.35">
      <c r="A1413" s="28" t="s">
        <v>3878</v>
      </c>
      <c r="B1413" s="29">
        <v>0.94</v>
      </c>
    </row>
    <row r="1414" spans="1:2" x14ac:dyDescent="0.35">
      <c r="A1414" s="28" t="s">
        <v>3887</v>
      </c>
      <c r="B1414" s="29">
        <v>1.9</v>
      </c>
    </row>
    <row r="1415" spans="1:2" x14ac:dyDescent="0.35">
      <c r="A1415" s="28" t="s">
        <v>3894</v>
      </c>
      <c r="B1415" s="29">
        <v>0.44</v>
      </c>
    </row>
    <row r="1416" spans="1:2" x14ac:dyDescent="0.35">
      <c r="A1416" s="28" t="s">
        <v>3903</v>
      </c>
      <c r="B1416" s="29">
        <v>0.18</v>
      </c>
    </row>
    <row r="1417" spans="1:2" x14ac:dyDescent="0.35">
      <c r="A1417" s="28" t="s">
        <v>3908</v>
      </c>
      <c r="B1417" s="29">
        <v>0.26</v>
      </c>
    </row>
    <row r="1418" spans="1:2" x14ac:dyDescent="0.35">
      <c r="A1418" s="28" t="s">
        <v>3933</v>
      </c>
      <c r="B1418" s="29">
        <v>0.04</v>
      </c>
    </row>
    <row r="1419" spans="1:2" x14ac:dyDescent="0.35">
      <c r="A1419" s="28" t="s">
        <v>3952</v>
      </c>
      <c r="B1419" s="29">
        <v>0.12</v>
      </c>
    </row>
    <row r="1420" spans="1:2" x14ac:dyDescent="0.35">
      <c r="A1420" s="28" t="s">
        <v>4441</v>
      </c>
      <c r="B1420" s="29" t="s">
        <v>4442</v>
      </c>
    </row>
    <row r="1421" spans="1:2" x14ac:dyDescent="0.35">
      <c r="A1421" s="28" t="s">
        <v>4020</v>
      </c>
      <c r="B1421" s="29">
        <v>0.12</v>
      </c>
    </row>
    <row r="1422" spans="1:2" x14ac:dyDescent="0.35">
      <c r="A1422" s="28" t="s">
        <v>4043</v>
      </c>
      <c r="B1422" s="29">
        <v>0.93</v>
      </c>
    </row>
    <row r="1423" spans="1:2" x14ac:dyDescent="0.35">
      <c r="A1423" s="28" t="s">
        <v>4078</v>
      </c>
      <c r="B1423" s="29">
        <v>1.62</v>
      </c>
    </row>
    <row r="1424" spans="1:2" x14ac:dyDescent="0.35">
      <c r="A1424" s="28" t="s">
        <v>4086</v>
      </c>
      <c r="B1424" s="29">
        <v>0.15</v>
      </c>
    </row>
    <row r="1425" spans="1:2" x14ac:dyDescent="0.35">
      <c r="A1425" s="28" t="s">
        <v>1047</v>
      </c>
      <c r="B1425" s="29">
        <v>8.82</v>
      </c>
    </row>
    <row r="1426" spans="1:2" x14ac:dyDescent="0.35">
      <c r="A1426" s="28" t="s">
        <v>595</v>
      </c>
      <c r="B1426" s="29">
        <v>4.92</v>
      </c>
    </row>
    <row r="1427" spans="1:2" x14ac:dyDescent="0.35">
      <c r="A1427" s="28" t="s">
        <v>4134</v>
      </c>
      <c r="B1427" s="29">
        <v>1.3</v>
      </c>
    </row>
    <row r="1428" spans="1:2" x14ac:dyDescent="0.35">
      <c r="A1428" s="28" t="s">
        <v>4136</v>
      </c>
      <c r="B1428" s="29">
        <v>0.12</v>
      </c>
    </row>
    <row r="1429" spans="1:2" x14ac:dyDescent="0.35">
      <c r="A1429" s="28" t="s">
        <v>4147</v>
      </c>
      <c r="B1429" s="29">
        <v>0.82</v>
      </c>
    </row>
    <row r="1430" spans="1:2" x14ac:dyDescent="0.35">
      <c r="A1430" s="28" t="s">
        <v>4163</v>
      </c>
      <c r="B1430" s="29">
        <v>3.2</v>
      </c>
    </row>
    <row r="1431" spans="1:2" x14ac:dyDescent="0.35">
      <c r="A1431" s="28" t="s">
        <v>4164</v>
      </c>
      <c r="B1431" s="29">
        <v>0.76</v>
      </c>
    </row>
    <row r="1432" spans="1:2" x14ac:dyDescent="0.35">
      <c r="A1432" s="28" t="s">
        <v>4165</v>
      </c>
      <c r="B1432" s="29">
        <v>2.0099999999999998</v>
      </c>
    </row>
    <row r="1433" spans="1:2" x14ac:dyDescent="0.35">
      <c r="A1433" s="28" t="s">
        <v>4166</v>
      </c>
      <c r="B1433" s="29">
        <v>1.75</v>
      </c>
    </row>
    <row r="1434" spans="1:2" x14ac:dyDescent="0.35">
      <c r="A1434" s="28" t="s">
        <v>4168</v>
      </c>
      <c r="B1434" s="29">
        <v>0.75</v>
      </c>
    </row>
    <row r="1435" spans="1:2" x14ac:dyDescent="0.35">
      <c r="A1435" s="28" t="s">
        <v>4469</v>
      </c>
      <c r="B1435" s="29">
        <v>0.08</v>
      </c>
    </row>
    <row r="1436" spans="1:2" x14ac:dyDescent="0.35">
      <c r="A1436" s="28" t="s">
        <v>1013</v>
      </c>
      <c r="B1436" s="29">
        <v>0.19</v>
      </c>
    </row>
    <row r="1437" spans="1:2" x14ac:dyDescent="0.35">
      <c r="A1437" s="28" t="s">
        <v>1014</v>
      </c>
      <c r="B1437" s="29">
        <v>0.19</v>
      </c>
    </row>
    <row r="1438" spans="1:2" x14ac:dyDescent="0.35">
      <c r="A1438" s="28" t="s">
        <v>228</v>
      </c>
      <c r="B1438" s="29">
        <v>0.18</v>
      </c>
    </row>
    <row r="1439" spans="1:2" x14ac:dyDescent="0.35">
      <c r="A1439" s="28" t="s">
        <v>1015</v>
      </c>
      <c r="B1439" s="29">
        <v>0.19</v>
      </c>
    </row>
    <row r="1440" spans="1:2" x14ac:dyDescent="0.35">
      <c r="A1440" s="28" t="s">
        <v>1016</v>
      </c>
      <c r="B1440" s="29">
        <v>0.19</v>
      </c>
    </row>
    <row r="1441" spans="1:2" x14ac:dyDescent="0.35">
      <c r="A1441" s="28" t="s">
        <v>4223</v>
      </c>
      <c r="B1441" s="29">
        <v>0.03</v>
      </c>
    </row>
    <row r="1442" spans="1:2" x14ac:dyDescent="0.35">
      <c r="A1442" s="28" t="s">
        <v>4319</v>
      </c>
      <c r="B1442" s="29">
        <v>0.52</v>
      </c>
    </row>
    <row r="1443" spans="1:2" x14ac:dyDescent="0.35">
      <c r="A1443" s="28" t="s">
        <v>4331</v>
      </c>
      <c r="B1443" s="29">
        <v>0.08</v>
      </c>
    </row>
    <row r="1444" spans="1:2" x14ac:dyDescent="0.35">
      <c r="A1444" s="28" t="s">
        <v>4332</v>
      </c>
      <c r="B1444" s="29">
        <v>0.06</v>
      </c>
    </row>
    <row r="1445" spans="1:2" x14ac:dyDescent="0.35">
      <c r="A1445" s="28" t="s">
        <v>4352</v>
      </c>
      <c r="B1445" s="29">
        <v>1.49</v>
      </c>
    </row>
    <row r="1446" spans="1:2" x14ac:dyDescent="0.35">
      <c r="A1446" s="28" t="s">
        <v>4353</v>
      </c>
      <c r="B1446" s="29">
        <v>0.96</v>
      </c>
    </row>
    <row r="1447" spans="1:2" x14ac:dyDescent="0.35">
      <c r="A1447" s="28" t="s">
        <v>4392</v>
      </c>
      <c r="B1447" s="29">
        <v>1.78</v>
      </c>
    </row>
    <row r="1448" spans="1:2" x14ac:dyDescent="0.35">
      <c r="A1448" s="28" t="s">
        <v>4413</v>
      </c>
      <c r="B1448" s="29">
        <v>0.14000000000000001</v>
      </c>
    </row>
    <row r="1449" spans="1:2" x14ac:dyDescent="0.35">
      <c r="A1449" s="28" t="s">
        <v>4422</v>
      </c>
      <c r="B1449" s="29">
        <v>1.41</v>
      </c>
    </row>
    <row r="1450" spans="1:2" x14ac:dyDescent="0.35">
      <c r="A1450" s="28" t="s">
        <v>4470</v>
      </c>
      <c r="B1450" s="29">
        <v>1.1499999999999999</v>
      </c>
    </row>
    <row r="1451" spans="1:2" x14ac:dyDescent="0.35">
      <c r="A1451" s="28" t="s">
        <v>2051</v>
      </c>
      <c r="B1451" s="29">
        <v>47.5</v>
      </c>
    </row>
    <row r="1452" spans="1:2" x14ac:dyDescent="0.35">
      <c r="A1452" s="28" t="s">
        <v>2229</v>
      </c>
      <c r="B1452" s="29">
        <v>15.61</v>
      </c>
    </row>
    <row r="1453" spans="1:2" x14ac:dyDescent="0.35">
      <c r="A1453" s="28" t="s">
        <v>1875</v>
      </c>
      <c r="B1453" s="29">
        <v>36.450000000000003</v>
      </c>
    </row>
    <row r="1454" spans="1:2" x14ac:dyDescent="0.35">
      <c r="A1454" s="28" t="s">
        <v>2045</v>
      </c>
      <c r="B1454" s="29">
        <v>64</v>
      </c>
    </row>
    <row r="1455" spans="1:2" x14ac:dyDescent="0.35">
      <c r="A1455" s="28" t="s">
        <v>3131</v>
      </c>
      <c r="B1455" s="29">
        <v>2.04</v>
      </c>
    </row>
    <row r="1456" spans="1:2" x14ac:dyDescent="0.35">
      <c r="A1456" s="28" t="s">
        <v>2220</v>
      </c>
      <c r="B1456" s="29">
        <v>39.47</v>
      </c>
    </row>
    <row r="1457" spans="1:2" x14ac:dyDescent="0.35">
      <c r="A1457" s="28" t="s">
        <v>3248</v>
      </c>
      <c r="B1457" s="29">
        <v>3.06</v>
      </c>
    </row>
    <row r="1458" spans="1:2" x14ac:dyDescent="0.35">
      <c r="A1458" s="28" t="s">
        <v>3362</v>
      </c>
      <c r="B1458" s="29">
        <v>1.28</v>
      </c>
    </row>
    <row r="1459" spans="1:2" x14ac:dyDescent="0.35">
      <c r="A1459" s="28" t="s">
        <v>53</v>
      </c>
      <c r="B1459" s="29">
        <v>0.48</v>
      </c>
    </row>
    <row r="1460" spans="1:2" x14ac:dyDescent="0.35">
      <c r="A1460" s="28" t="s">
        <v>2726</v>
      </c>
      <c r="B1460" s="29">
        <v>2.76</v>
      </c>
    </row>
    <row r="1461" spans="1:2" x14ac:dyDescent="0.35">
      <c r="A1461" s="28" t="s">
        <v>117</v>
      </c>
      <c r="B1461" s="29">
        <v>0.76</v>
      </c>
    </row>
    <row r="1462" spans="1:2" x14ac:dyDescent="0.35">
      <c r="A1462" s="28" t="s">
        <v>2899</v>
      </c>
      <c r="B1462" s="29">
        <v>2.37</v>
      </c>
    </row>
    <row r="1463" spans="1:2" x14ac:dyDescent="0.35">
      <c r="A1463" s="28" t="s">
        <v>3244</v>
      </c>
      <c r="B1463" s="29">
        <v>1.87</v>
      </c>
    </row>
    <row r="1464" spans="1:2" x14ac:dyDescent="0.35">
      <c r="A1464" s="28" t="s">
        <v>544</v>
      </c>
      <c r="B1464" s="29">
        <v>3.5</v>
      </c>
    </row>
    <row r="1465" spans="1:2" x14ac:dyDescent="0.35">
      <c r="A1465" s="28" t="s">
        <v>3647</v>
      </c>
      <c r="B1465" s="29">
        <v>2.89</v>
      </c>
    </row>
    <row r="1466" spans="1:2" x14ac:dyDescent="0.35">
      <c r="A1466" s="28" t="s">
        <v>3899</v>
      </c>
      <c r="B1466" s="29">
        <v>1.43</v>
      </c>
    </row>
    <row r="1467" spans="1:2" x14ac:dyDescent="0.35">
      <c r="A1467" s="28" t="s">
        <v>1957</v>
      </c>
      <c r="B1467" s="29">
        <v>2.2999999999999998</v>
      </c>
    </row>
    <row r="1468" spans="1:2" x14ac:dyDescent="0.35">
      <c r="A1468" s="28" t="s">
        <v>3586</v>
      </c>
      <c r="B1468" s="29">
        <v>0.26</v>
      </c>
    </row>
    <row r="1469" spans="1:2" x14ac:dyDescent="0.35">
      <c r="A1469" s="28" t="s">
        <v>189</v>
      </c>
      <c r="B1469" s="29">
        <v>1.45</v>
      </c>
    </row>
    <row r="1470" spans="1:2" x14ac:dyDescent="0.35">
      <c r="A1470" s="28" t="s">
        <v>561</v>
      </c>
      <c r="B1470" s="29">
        <v>0.78</v>
      </c>
    </row>
    <row r="1471" spans="1:2" x14ac:dyDescent="0.35">
      <c r="A1471" s="28" t="s">
        <v>2930</v>
      </c>
      <c r="B1471" s="29">
        <v>0.09</v>
      </c>
    </row>
    <row r="1472" spans="1:2" x14ac:dyDescent="0.35">
      <c r="A1472" s="28" t="s">
        <v>3067</v>
      </c>
      <c r="B1472" s="29">
        <v>0.3</v>
      </c>
    </row>
    <row r="1473" spans="1:2" x14ac:dyDescent="0.35">
      <c r="A1473" s="28" t="s">
        <v>3323</v>
      </c>
      <c r="B1473" s="29">
        <v>2.87</v>
      </c>
    </row>
    <row r="1474" spans="1:2" x14ac:dyDescent="0.35">
      <c r="A1474" s="28" t="s">
        <v>562</v>
      </c>
      <c r="B1474" s="29">
        <v>0.47</v>
      </c>
    </row>
    <row r="1475" spans="1:2" x14ac:dyDescent="0.35">
      <c r="A1475" s="28" t="s">
        <v>3709</v>
      </c>
      <c r="B1475" s="29">
        <v>0.08</v>
      </c>
    </row>
    <row r="1476" spans="1:2" x14ac:dyDescent="0.35">
      <c r="A1476" s="28" t="s">
        <v>3787</v>
      </c>
      <c r="B1476" s="29">
        <v>2.59</v>
      </c>
    </row>
    <row r="1477" spans="1:2" x14ac:dyDescent="0.35">
      <c r="A1477" s="28" t="s">
        <v>4110</v>
      </c>
      <c r="B1477" s="29">
        <v>0.67</v>
      </c>
    </row>
    <row r="1478" spans="1:2" x14ac:dyDescent="0.35">
      <c r="A1478" s="28" t="s">
        <v>4196</v>
      </c>
      <c r="B1478" s="29">
        <v>1.28</v>
      </c>
    </row>
    <row r="1479" spans="1:2" x14ac:dyDescent="0.35">
      <c r="A1479" s="28" t="s">
        <v>1869</v>
      </c>
      <c r="B1479" s="29">
        <v>2.77</v>
      </c>
    </row>
    <row r="1480" spans="1:2" x14ac:dyDescent="0.35">
      <c r="A1480" s="28" t="s">
        <v>2398</v>
      </c>
      <c r="B1480" s="29">
        <v>0.86</v>
      </c>
    </row>
    <row r="1481" spans="1:2" x14ac:dyDescent="0.35">
      <c r="A1481" s="28" t="s">
        <v>2948</v>
      </c>
      <c r="B1481" s="29">
        <v>2.2599999999999998</v>
      </c>
    </row>
    <row r="1482" spans="1:2" x14ac:dyDescent="0.35">
      <c r="A1482" s="28" t="s">
        <v>3006</v>
      </c>
      <c r="B1482" s="29">
        <v>0.26</v>
      </c>
    </row>
    <row r="1483" spans="1:2" x14ac:dyDescent="0.35">
      <c r="A1483" s="28" t="s">
        <v>3017</v>
      </c>
      <c r="B1483" s="29">
        <v>0.23</v>
      </c>
    </row>
    <row r="1484" spans="1:2" x14ac:dyDescent="0.35">
      <c r="A1484" s="28" t="s">
        <v>3068</v>
      </c>
      <c r="B1484" s="29">
        <v>2.29</v>
      </c>
    </row>
    <row r="1485" spans="1:2" x14ac:dyDescent="0.35">
      <c r="A1485" s="28" t="s">
        <v>3307</v>
      </c>
      <c r="B1485" s="29">
        <v>0.21</v>
      </c>
    </row>
    <row r="1486" spans="1:2" x14ac:dyDescent="0.35">
      <c r="A1486" s="28" t="s">
        <v>999</v>
      </c>
      <c r="B1486" s="29">
        <v>0.88</v>
      </c>
    </row>
    <row r="1487" spans="1:2" x14ac:dyDescent="0.35">
      <c r="A1487" s="28" t="s">
        <v>3487</v>
      </c>
      <c r="B1487" s="29">
        <v>2.2200000000000002</v>
      </c>
    </row>
    <row r="1488" spans="1:2" x14ac:dyDescent="0.35">
      <c r="A1488" s="28" t="s">
        <v>3671</v>
      </c>
      <c r="B1488" s="29">
        <v>1.64</v>
      </c>
    </row>
    <row r="1489" spans="1:2" x14ac:dyDescent="0.35">
      <c r="A1489" s="28" t="s">
        <v>3685</v>
      </c>
      <c r="B1489" s="29">
        <v>0.21</v>
      </c>
    </row>
    <row r="1490" spans="1:2" x14ac:dyDescent="0.35">
      <c r="A1490" s="28" t="s">
        <v>3730</v>
      </c>
      <c r="B1490" s="29">
        <v>0.71</v>
      </c>
    </row>
    <row r="1491" spans="1:2" x14ac:dyDescent="0.35">
      <c r="A1491" s="28" t="s">
        <v>3776</v>
      </c>
      <c r="B1491" s="29">
        <v>0.73</v>
      </c>
    </row>
    <row r="1492" spans="1:2" x14ac:dyDescent="0.35">
      <c r="A1492" s="28" t="s">
        <v>3983</v>
      </c>
      <c r="B1492" s="29">
        <v>1.1599999999999999</v>
      </c>
    </row>
    <row r="1493" spans="1:2" x14ac:dyDescent="0.35">
      <c r="A1493" s="28" t="s">
        <v>3987</v>
      </c>
      <c r="B1493" s="29">
        <v>1.06</v>
      </c>
    </row>
    <row r="1494" spans="1:2" x14ac:dyDescent="0.35">
      <c r="A1494" s="28" t="s">
        <v>1589</v>
      </c>
      <c r="B1494" s="29">
        <v>3.95</v>
      </c>
    </row>
    <row r="1495" spans="1:2" x14ac:dyDescent="0.35">
      <c r="A1495" s="28" t="s">
        <v>2640</v>
      </c>
      <c r="B1495" s="29">
        <v>2.87</v>
      </c>
    </row>
    <row r="1496" spans="1:2" x14ac:dyDescent="0.35">
      <c r="A1496" s="28" t="s">
        <v>2641</v>
      </c>
      <c r="B1496" s="29">
        <v>2.87</v>
      </c>
    </row>
    <row r="1497" spans="1:2" x14ac:dyDescent="0.35">
      <c r="A1497" s="28" t="s">
        <v>2695</v>
      </c>
      <c r="B1497" s="29">
        <v>0.24</v>
      </c>
    </row>
    <row r="1498" spans="1:2" x14ac:dyDescent="0.35">
      <c r="A1498" s="28" t="s">
        <v>3620</v>
      </c>
      <c r="B1498" s="29">
        <v>3.99</v>
      </c>
    </row>
    <row r="1499" spans="1:2" x14ac:dyDescent="0.35">
      <c r="A1499" s="28" t="s">
        <v>3907</v>
      </c>
      <c r="B1499" s="29">
        <v>0.26</v>
      </c>
    </row>
    <row r="1500" spans="1:2" x14ac:dyDescent="0.35">
      <c r="A1500" s="28" t="s">
        <v>4299</v>
      </c>
      <c r="B1500" s="29">
        <v>0.45</v>
      </c>
    </row>
    <row r="1501" spans="1:2" x14ac:dyDescent="0.35">
      <c r="A1501" s="28" t="s">
        <v>4416</v>
      </c>
      <c r="B1501" s="29">
        <v>2.71</v>
      </c>
    </row>
    <row r="1502" spans="1:2" x14ac:dyDescent="0.35">
      <c r="A1502" s="28" t="s">
        <v>1638</v>
      </c>
      <c r="B1502" s="29">
        <v>12.63</v>
      </c>
    </row>
    <row r="1503" spans="1:2" x14ac:dyDescent="0.35">
      <c r="A1503" s="28" t="s">
        <v>2160</v>
      </c>
      <c r="B1503" s="29">
        <v>5.77</v>
      </c>
    </row>
    <row r="1504" spans="1:2" x14ac:dyDescent="0.35">
      <c r="A1504" s="28" t="s">
        <v>632</v>
      </c>
      <c r="B1504" s="29">
        <v>3.4</v>
      </c>
    </row>
    <row r="1505" spans="1:2" x14ac:dyDescent="0.35">
      <c r="A1505" s="28" t="s">
        <v>4074</v>
      </c>
      <c r="B1505" s="29">
        <v>2.73</v>
      </c>
    </row>
    <row r="1506" spans="1:2" x14ac:dyDescent="0.35">
      <c r="A1506" s="28" t="s">
        <v>3113</v>
      </c>
      <c r="B1506" s="29">
        <v>2.29</v>
      </c>
    </row>
    <row r="1507" spans="1:2" x14ac:dyDescent="0.35">
      <c r="A1507" s="28" t="s">
        <v>2011</v>
      </c>
      <c r="B1507" s="29">
        <v>3.69</v>
      </c>
    </row>
    <row r="1508" spans="1:2" x14ac:dyDescent="0.35">
      <c r="A1508" s="28" t="s">
        <v>2725</v>
      </c>
      <c r="B1508" s="29">
        <v>1.1200000000000001</v>
      </c>
    </row>
    <row r="1509" spans="1:2" x14ac:dyDescent="0.35">
      <c r="A1509" s="28" t="s">
        <v>111</v>
      </c>
      <c r="B1509" s="29">
        <v>3.22</v>
      </c>
    </row>
    <row r="1510" spans="1:2" x14ac:dyDescent="0.35">
      <c r="A1510" s="28" t="s">
        <v>3630</v>
      </c>
      <c r="B1510" s="29">
        <v>3</v>
      </c>
    </row>
    <row r="1511" spans="1:2" x14ac:dyDescent="0.35">
      <c r="A1511" s="28" t="s">
        <v>2815</v>
      </c>
      <c r="B1511" s="29">
        <v>2.0099999999999998</v>
      </c>
    </row>
    <row r="1512" spans="1:2" x14ac:dyDescent="0.35">
      <c r="A1512" s="28" t="s">
        <v>2839</v>
      </c>
      <c r="B1512" s="29">
        <v>0.91</v>
      </c>
    </row>
    <row r="1513" spans="1:2" x14ac:dyDescent="0.35">
      <c r="A1513" s="28" t="s">
        <v>3069</v>
      </c>
      <c r="B1513" s="29">
        <v>10.5</v>
      </c>
    </row>
    <row r="1514" spans="1:2" x14ac:dyDescent="0.35">
      <c r="A1514" s="28" t="s">
        <v>1364</v>
      </c>
      <c r="B1514" s="29">
        <v>57.6</v>
      </c>
    </row>
    <row r="1515" spans="1:2" x14ac:dyDescent="0.35">
      <c r="A1515" s="28" t="s">
        <v>2030</v>
      </c>
      <c r="B1515" s="29">
        <v>11.02</v>
      </c>
    </row>
    <row r="1516" spans="1:2" x14ac:dyDescent="0.35">
      <c r="A1516" s="28" t="s">
        <v>1145</v>
      </c>
      <c r="B1516" s="29">
        <v>5.15</v>
      </c>
    </row>
    <row r="1517" spans="1:2" x14ac:dyDescent="0.35">
      <c r="A1517" s="28" t="s">
        <v>841</v>
      </c>
      <c r="B1517" s="29">
        <v>3.7</v>
      </c>
    </row>
    <row r="1518" spans="1:2" x14ac:dyDescent="0.35">
      <c r="A1518" s="28" t="s">
        <v>1590</v>
      </c>
      <c r="B1518" s="29">
        <v>32.35</v>
      </c>
    </row>
    <row r="1519" spans="1:2" x14ac:dyDescent="0.35">
      <c r="A1519" s="28" t="s">
        <v>2534</v>
      </c>
      <c r="B1519" s="29">
        <v>0.9</v>
      </c>
    </row>
    <row r="1520" spans="1:2" x14ac:dyDescent="0.35">
      <c r="A1520" s="28" t="s">
        <v>168</v>
      </c>
      <c r="B1520" s="29">
        <v>0.79</v>
      </c>
    </row>
    <row r="1521" spans="1:2" x14ac:dyDescent="0.35">
      <c r="A1521" s="28" t="s">
        <v>2958</v>
      </c>
      <c r="B1521" s="29">
        <v>1.35</v>
      </c>
    </row>
    <row r="1522" spans="1:2" x14ac:dyDescent="0.35">
      <c r="A1522" s="28" t="s">
        <v>3648</v>
      </c>
      <c r="B1522" s="29">
        <v>0.84</v>
      </c>
    </row>
    <row r="1523" spans="1:2" x14ac:dyDescent="0.35">
      <c r="A1523" s="28" t="s">
        <v>2650</v>
      </c>
      <c r="B1523" s="29">
        <v>1.3</v>
      </c>
    </row>
    <row r="1524" spans="1:2" x14ac:dyDescent="0.35">
      <c r="A1524" s="28" t="s">
        <v>249</v>
      </c>
      <c r="B1524" s="29">
        <v>0.63</v>
      </c>
    </row>
    <row r="1525" spans="1:2" x14ac:dyDescent="0.35">
      <c r="A1525" s="28" t="s">
        <v>2976</v>
      </c>
      <c r="B1525" s="29">
        <v>0.33</v>
      </c>
    </row>
    <row r="1526" spans="1:2" x14ac:dyDescent="0.35">
      <c r="A1526" s="28" t="s">
        <v>143</v>
      </c>
      <c r="B1526" s="29">
        <v>0.55000000000000004</v>
      </c>
    </row>
    <row r="1527" spans="1:2" x14ac:dyDescent="0.35">
      <c r="A1527" s="28" t="s">
        <v>4471</v>
      </c>
      <c r="B1527" s="29">
        <v>1.58</v>
      </c>
    </row>
    <row r="1528" spans="1:2" x14ac:dyDescent="0.35">
      <c r="A1528" s="28" t="s">
        <v>2617</v>
      </c>
      <c r="B1528" s="29">
        <v>3.03</v>
      </c>
    </row>
    <row r="1529" spans="1:2" x14ac:dyDescent="0.35">
      <c r="A1529" s="28" t="s">
        <v>2938</v>
      </c>
      <c r="B1529" s="29">
        <v>1.33</v>
      </c>
    </row>
    <row r="1530" spans="1:2" x14ac:dyDescent="0.35">
      <c r="A1530" s="28" t="s">
        <v>3641</v>
      </c>
      <c r="B1530" s="29">
        <v>140.75</v>
      </c>
    </row>
    <row r="1531" spans="1:2" x14ac:dyDescent="0.35">
      <c r="A1531" s="28" t="s">
        <v>3744</v>
      </c>
      <c r="B1531" s="29">
        <v>0.34</v>
      </c>
    </row>
    <row r="1532" spans="1:2" x14ac:dyDescent="0.35">
      <c r="A1532" s="28" t="s">
        <v>3789</v>
      </c>
      <c r="B1532" s="29">
        <v>0.7</v>
      </c>
    </row>
    <row r="1533" spans="1:2" x14ac:dyDescent="0.35">
      <c r="A1533" s="28" t="s">
        <v>2796</v>
      </c>
      <c r="B1533" s="29">
        <v>1.7</v>
      </c>
    </row>
    <row r="1534" spans="1:2" x14ac:dyDescent="0.35">
      <c r="A1534" s="28" t="s">
        <v>3165</v>
      </c>
      <c r="B1534" s="29">
        <v>4.37</v>
      </c>
    </row>
    <row r="1535" spans="1:2" x14ac:dyDescent="0.35">
      <c r="A1535" s="28" t="s">
        <v>3241</v>
      </c>
      <c r="B1535" s="29">
        <v>0.28999999999999998</v>
      </c>
    </row>
    <row r="1536" spans="1:2" x14ac:dyDescent="0.35">
      <c r="A1536" s="28" t="s">
        <v>3560</v>
      </c>
      <c r="B1536" s="29">
        <v>0.32</v>
      </c>
    </row>
    <row r="1537" spans="1:2" x14ac:dyDescent="0.35">
      <c r="A1537" s="28" t="s">
        <v>3567</v>
      </c>
      <c r="B1537" s="29">
        <v>0.83</v>
      </c>
    </row>
    <row r="1538" spans="1:2" x14ac:dyDescent="0.35">
      <c r="A1538" s="28" t="s">
        <v>4042</v>
      </c>
      <c r="B1538" s="29">
        <v>2.35</v>
      </c>
    </row>
    <row r="1539" spans="1:2" x14ac:dyDescent="0.35">
      <c r="A1539" s="28" t="s">
        <v>1613</v>
      </c>
      <c r="B1539" s="29">
        <v>0.32</v>
      </c>
    </row>
    <row r="1540" spans="1:2" x14ac:dyDescent="0.35">
      <c r="A1540" s="28" t="s">
        <v>950</v>
      </c>
      <c r="B1540" s="29">
        <v>2.9</v>
      </c>
    </row>
    <row r="1541" spans="1:2" x14ac:dyDescent="0.35">
      <c r="A1541" s="28" t="s">
        <v>514</v>
      </c>
      <c r="B1541" s="29">
        <v>0.33</v>
      </c>
    </row>
    <row r="1542" spans="1:2" x14ac:dyDescent="0.35">
      <c r="A1542" s="28" t="s">
        <v>3595</v>
      </c>
      <c r="B1542" s="29">
        <v>1.24</v>
      </c>
    </row>
    <row r="1543" spans="1:2" x14ac:dyDescent="0.35">
      <c r="A1543" s="28" t="s">
        <v>2033</v>
      </c>
      <c r="B1543" s="29">
        <v>135.94999999999999</v>
      </c>
    </row>
    <row r="1544" spans="1:2" x14ac:dyDescent="0.35">
      <c r="A1544" s="28" t="s">
        <v>237</v>
      </c>
      <c r="B1544" s="29">
        <v>2.99</v>
      </c>
    </row>
    <row r="1545" spans="1:2" x14ac:dyDescent="0.35">
      <c r="A1545" s="28" t="s">
        <v>2055</v>
      </c>
      <c r="B1545" s="29">
        <v>9.93</v>
      </c>
    </row>
    <row r="1546" spans="1:2" x14ac:dyDescent="0.35">
      <c r="A1546" s="28" t="s">
        <v>3587</v>
      </c>
      <c r="B1546" s="29">
        <v>35.1</v>
      </c>
    </row>
    <row r="1547" spans="1:2" x14ac:dyDescent="0.35">
      <c r="A1547" s="28" t="s">
        <v>3091</v>
      </c>
      <c r="B1547" s="29">
        <v>40.71</v>
      </c>
    </row>
    <row r="1548" spans="1:2" x14ac:dyDescent="0.35">
      <c r="A1548" s="28" t="s">
        <v>61</v>
      </c>
      <c r="B1548" s="29">
        <v>2.27</v>
      </c>
    </row>
    <row r="1549" spans="1:2" x14ac:dyDescent="0.35">
      <c r="A1549" s="28" t="s">
        <v>1532</v>
      </c>
      <c r="B1549" s="29">
        <v>12.49</v>
      </c>
    </row>
    <row r="1550" spans="1:2" x14ac:dyDescent="0.35">
      <c r="A1550" s="28" t="s">
        <v>2658</v>
      </c>
      <c r="B1550" s="29">
        <v>0.8</v>
      </c>
    </row>
    <row r="1551" spans="1:2" x14ac:dyDescent="0.35">
      <c r="A1551" s="28" t="s">
        <v>2737</v>
      </c>
      <c r="B1551" s="29">
        <v>0.75</v>
      </c>
    </row>
    <row r="1552" spans="1:2" x14ac:dyDescent="0.35">
      <c r="A1552" s="28" t="s">
        <v>3163</v>
      </c>
      <c r="B1552" s="29">
        <v>2.7</v>
      </c>
    </row>
    <row r="1553" spans="1:2" x14ac:dyDescent="0.35">
      <c r="A1553" s="28" t="s">
        <v>3339</v>
      </c>
      <c r="B1553" s="29">
        <v>4.24</v>
      </c>
    </row>
    <row r="1554" spans="1:2" x14ac:dyDescent="0.35">
      <c r="A1554" s="28" t="s">
        <v>3649</v>
      </c>
      <c r="B1554" s="29">
        <v>3.05</v>
      </c>
    </row>
    <row r="1555" spans="1:2" x14ac:dyDescent="0.35">
      <c r="A1555" s="28" t="s">
        <v>424</v>
      </c>
      <c r="B1555" s="29">
        <v>0.97</v>
      </c>
    </row>
    <row r="1556" spans="1:2" x14ac:dyDescent="0.35">
      <c r="A1556" s="28" t="s">
        <v>3286</v>
      </c>
      <c r="B1556" s="29">
        <v>0.83</v>
      </c>
    </row>
    <row r="1557" spans="1:2" x14ac:dyDescent="0.35">
      <c r="A1557" s="28" t="s">
        <v>3265</v>
      </c>
      <c r="B1557" s="29">
        <v>1.95</v>
      </c>
    </row>
    <row r="1558" spans="1:2" x14ac:dyDescent="0.35">
      <c r="A1558" s="28" t="s">
        <v>2693</v>
      </c>
      <c r="B1558" s="29">
        <v>0.86</v>
      </c>
    </row>
    <row r="1559" spans="1:2" x14ac:dyDescent="0.35">
      <c r="A1559" s="28" t="s">
        <v>3485</v>
      </c>
      <c r="B1559" s="29">
        <v>2.2000000000000002</v>
      </c>
    </row>
    <row r="1560" spans="1:2" x14ac:dyDescent="0.35">
      <c r="A1560" s="28" t="s">
        <v>109</v>
      </c>
      <c r="B1560" s="29">
        <v>3.27</v>
      </c>
    </row>
    <row r="1561" spans="1:2" x14ac:dyDescent="0.35">
      <c r="A1561" s="28" t="s">
        <v>214</v>
      </c>
      <c r="B1561" s="29">
        <v>19.73</v>
      </c>
    </row>
    <row r="1562" spans="1:2" x14ac:dyDescent="0.35">
      <c r="A1562" s="28" t="s">
        <v>37</v>
      </c>
      <c r="B1562" s="29">
        <v>0.96</v>
      </c>
    </row>
    <row r="1563" spans="1:2" x14ac:dyDescent="0.35">
      <c r="A1563" s="28" t="s">
        <v>1487</v>
      </c>
      <c r="B1563" s="29">
        <v>47.32</v>
      </c>
    </row>
    <row r="1564" spans="1:2" x14ac:dyDescent="0.35">
      <c r="A1564" s="28" t="s">
        <v>1642</v>
      </c>
      <c r="B1564" s="29">
        <v>43.36</v>
      </c>
    </row>
    <row r="1565" spans="1:2" x14ac:dyDescent="0.35">
      <c r="A1565" s="28" t="s">
        <v>1424</v>
      </c>
      <c r="B1565" s="29">
        <v>0.82</v>
      </c>
    </row>
    <row r="1566" spans="1:2" x14ac:dyDescent="0.35">
      <c r="A1566" s="28" t="s">
        <v>2663</v>
      </c>
      <c r="B1566" s="29">
        <v>1.45</v>
      </c>
    </row>
    <row r="1567" spans="1:2" x14ac:dyDescent="0.35">
      <c r="A1567" s="28" t="s">
        <v>2925</v>
      </c>
      <c r="B1567" s="29">
        <v>2.63</v>
      </c>
    </row>
    <row r="1568" spans="1:2" x14ac:dyDescent="0.35">
      <c r="A1568" s="28" t="s">
        <v>3934</v>
      </c>
      <c r="B1568" s="29">
        <v>0.49</v>
      </c>
    </row>
    <row r="1569" spans="1:2" x14ac:dyDescent="0.35">
      <c r="A1569" s="28" t="s">
        <v>4372</v>
      </c>
      <c r="B1569" s="29">
        <v>28.43</v>
      </c>
    </row>
    <row r="1570" spans="1:2" x14ac:dyDescent="0.35">
      <c r="A1570" s="28" t="s">
        <v>3710</v>
      </c>
      <c r="B1570" s="29">
        <v>1.38</v>
      </c>
    </row>
    <row r="1571" spans="1:2" x14ac:dyDescent="0.35">
      <c r="A1571" s="28" t="s">
        <v>1966</v>
      </c>
      <c r="B1571" s="29">
        <v>0.28999999999999998</v>
      </c>
    </row>
    <row r="1572" spans="1:2" x14ac:dyDescent="0.35">
      <c r="A1572" s="28" t="s">
        <v>197</v>
      </c>
      <c r="B1572" s="29">
        <v>0.79</v>
      </c>
    </row>
    <row r="1573" spans="1:2" x14ac:dyDescent="0.35">
      <c r="A1573" s="28" t="s">
        <v>2713</v>
      </c>
      <c r="B1573" s="29">
        <v>4.1100000000000003</v>
      </c>
    </row>
    <row r="1574" spans="1:2" x14ac:dyDescent="0.35">
      <c r="A1574" s="28" t="s">
        <v>3167</v>
      </c>
      <c r="B1574" s="29">
        <v>2.73</v>
      </c>
    </row>
    <row r="1575" spans="1:2" x14ac:dyDescent="0.35">
      <c r="A1575" s="28" t="s">
        <v>1499</v>
      </c>
      <c r="B1575" s="29">
        <v>0.39</v>
      </c>
    </row>
    <row r="1576" spans="1:2" x14ac:dyDescent="0.35">
      <c r="A1576" s="28" t="s">
        <v>1562</v>
      </c>
      <c r="B1576" s="29">
        <v>0.34</v>
      </c>
    </row>
    <row r="1577" spans="1:2" x14ac:dyDescent="0.35">
      <c r="A1577" s="28" t="s">
        <v>2810</v>
      </c>
      <c r="B1577" s="29">
        <v>2.08</v>
      </c>
    </row>
    <row r="1578" spans="1:2" x14ac:dyDescent="0.35">
      <c r="A1578" s="28" t="s">
        <v>194</v>
      </c>
      <c r="B1578" s="29">
        <v>0.98</v>
      </c>
    </row>
    <row r="1579" spans="1:2" x14ac:dyDescent="0.35">
      <c r="A1579" s="28" t="s">
        <v>3206</v>
      </c>
      <c r="B1579" s="29">
        <v>1.3</v>
      </c>
    </row>
    <row r="1580" spans="1:2" x14ac:dyDescent="0.35">
      <c r="A1580" s="28" t="s">
        <v>3266</v>
      </c>
      <c r="B1580" s="29">
        <v>14.98</v>
      </c>
    </row>
    <row r="1581" spans="1:2" x14ac:dyDescent="0.35">
      <c r="A1581" s="28" t="s">
        <v>3305</v>
      </c>
      <c r="B1581" s="29">
        <v>5.37</v>
      </c>
    </row>
    <row r="1582" spans="1:2" x14ac:dyDescent="0.35">
      <c r="A1582" s="28" t="s">
        <v>3510</v>
      </c>
      <c r="B1582" s="29">
        <v>0.12</v>
      </c>
    </row>
    <row r="1583" spans="1:2" x14ac:dyDescent="0.35">
      <c r="A1583" s="28" t="s">
        <v>3696</v>
      </c>
      <c r="B1583" s="29">
        <v>0.28000000000000003</v>
      </c>
    </row>
    <row r="1584" spans="1:2" x14ac:dyDescent="0.35">
      <c r="A1584" s="28" t="s">
        <v>3700</v>
      </c>
      <c r="B1584" s="29">
        <v>2.87</v>
      </c>
    </row>
    <row r="1585" spans="1:2" x14ac:dyDescent="0.35">
      <c r="A1585" s="28" t="s">
        <v>3901</v>
      </c>
      <c r="B1585" s="29">
        <v>1.53</v>
      </c>
    </row>
    <row r="1586" spans="1:2" x14ac:dyDescent="0.35">
      <c r="A1586" s="28" t="s">
        <v>3955</v>
      </c>
      <c r="B1586" s="29">
        <v>0.31</v>
      </c>
    </row>
    <row r="1587" spans="1:2" x14ac:dyDescent="0.35">
      <c r="A1587" s="28" t="s">
        <v>1386</v>
      </c>
      <c r="B1587" s="29">
        <v>3.39</v>
      </c>
    </row>
    <row r="1588" spans="1:2" x14ac:dyDescent="0.35">
      <c r="A1588" s="28" t="s">
        <v>1517</v>
      </c>
      <c r="B1588" s="29">
        <v>0.33</v>
      </c>
    </row>
    <row r="1589" spans="1:2" x14ac:dyDescent="0.35">
      <c r="A1589" s="28" t="s">
        <v>2475</v>
      </c>
      <c r="B1589" s="29">
        <v>2.89</v>
      </c>
    </row>
    <row r="1590" spans="1:2" x14ac:dyDescent="0.35">
      <c r="A1590" s="28" t="s">
        <v>2771</v>
      </c>
      <c r="B1590" s="29">
        <v>0.43</v>
      </c>
    </row>
    <row r="1591" spans="1:2" x14ac:dyDescent="0.35">
      <c r="A1591" s="28" t="s">
        <v>2791</v>
      </c>
      <c r="B1591" s="29">
        <v>1.87</v>
      </c>
    </row>
    <row r="1592" spans="1:2" x14ac:dyDescent="0.35">
      <c r="A1592" s="28" t="s">
        <v>2806</v>
      </c>
      <c r="B1592" s="29">
        <v>0.16</v>
      </c>
    </row>
    <row r="1593" spans="1:2" x14ac:dyDescent="0.35">
      <c r="A1593" s="28" t="s">
        <v>3022</v>
      </c>
      <c r="B1593" s="29">
        <v>1.35</v>
      </c>
    </row>
    <row r="1594" spans="1:2" x14ac:dyDescent="0.35">
      <c r="A1594" s="28" t="s">
        <v>3245</v>
      </c>
      <c r="B1594" s="29">
        <v>10.54</v>
      </c>
    </row>
    <row r="1595" spans="1:2" x14ac:dyDescent="0.35">
      <c r="A1595" s="28" t="s">
        <v>3260</v>
      </c>
      <c r="B1595" s="29">
        <v>1.4</v>
      </c>
    </row>
    <row r="1596" spans="1:2" x14ac:dyDescent="0.35">
      <c r="A1596" s="28" t="s">
        <v>491</v>
      </c>
      <c r="B1596" s="29">
        <v>0.78</v>
      </c>
    </row>
    <row r="1597" spans="1:2" x14ac:dyDescent="0.35">
      <c r="A1597" s="28" t="s">
        <v>3790</v>
      </c>
      <c r="B1597" s="29">
        <v>0.23</v>
      </c>
    </row>
    <row r="1598" spans="1:2" x14ac:dyDescent="0.35">
      <c r="A1598" s="28" t="s">
        <v>3902</v>
      </c>
      <c r="B1598" s="29">
        <v>2.0099999999999998</v>
      </c>
    </row>
    <row r="1599" spans="1:2" x14ac:dyDescent="0.35">
      <c r="A1599" s="28" t="s">
        <v>3977</v>
      </c>
      <c r="B1599" s="29">
        <v>0.76</v>
      </c>
    </row>
    <row r="1600" spans="1:2" x14ac:dyDescent="0.35">
      <c r="A1600" s="28" t="s">
        <v>3186</v>
      </c>
      <c r="B1600" s="29">
        <v>0.84</v>
      </c>
    </row>
    <row r="1601" spans="1:2" x14ac:dyDescent="0.35">
      <c r="A1601" s="28" t="s">
        <v>3213</v>
      </c>
      <c r="B1601" s="29">
        <v>1.1100000000000001</v>
      </c>
    </row>
    <row r="1602" spans="1:2" x14ac:dyDescent="0.35">
      <c r="A1602" s="28" t="s">
        <v>3217</v>
      </c>
      <c r="B1602" s="29">
        <v>0.35</v>
      </c>
    </row>
    <row r="1603" spans="1:2" x14ac:dyDescent="0.35">
      <c r="A1603" s="28" t="s">
        <v>3304</v>
      </c>
      <c r="B1603" s="29">
        <v>0.8</v>
      </c>
    </row>
    <row r="1604" spans="1:2" x14ac:dyDescent="0.35">
      <c r="A1604" s="28" t="s">
        <v>3503</v>
      </c>
      <c r="B1604" s="29">
        <v>0.68</v>
      </c>
    </row>
    <row r="1605" spans="1:2" x14ac:dyDescent="0.35">
      <c r="A1605" s="28" t="s">
        <v>166</v>
      </c>
      <c r="B1605" s="29">
        <v>0.28000000000000003</v>
      </c>
    </row>
    <row r="1606" spans="1:2" x14ac:dyDescent="0.35">
      <c r="A1606" s="28" t="s">
        <v>3669</v>
      </c>
      <c r="B1606" s="29">
        <v>0.31</v>
      </c>
    </row>
    <row r="1607" spans="1:2" x14ac:dyDescent="0.35">
      <c r="A1607" s="28" t="s">
        <v>3855</v>
      </c>
      <c r="B1607" s="29">
        <v>0.71</v>
      </c>
    </row>
    <row r="1608" spans="1:2" x14ac:dyDescent="0.35">
      <c r="A1608" s="28" t="s">
        <v>3981</v>
      </c>
      <c r="B1608" s="29">
        <v>1.59</v>
      </c>
    </row>
    <row r="1609" spans="1:2" x14ac:dyDescent="0.35">
      <c r="A1609" s="28" t="s">
        <v>563</v>
      </c>
      <c r="B1609" s="29">
        <v>0.4</v>
      </c>
    </row>
    <row r="1610" spans="1:2" x14ac:dyDescent="0.35">
      <c r="A1610" s="28" t="s">
        <v>4472</v>
      </c>
      <c r="B1610" s="29" t="s">
        <v>4442</v>
      </c>
    </row>
    <row r="1611" spans="1:2" x14ac:dyDescent="0.35">
      <c r="A1611" s="28" t="s">
        <v>583</v>
      </c>
      <c r="B1611" s="29">
        <v>4.3899999999999997</v>
      </c>
    </row>
    <row r="1612" spans="1:2" x14ac:dyDescent="0.35">
      <c r="A1612" s="28" t="s">
        <v>4155</v>
      </c>
      <c r="B1612" s="29">
        <v>0.44</v>
      </c>
    </row>
    <row r="1613" spans="1:2" x14ac:dyDescent="0.35">
      <c r="A1613" s="28" t="s">
        <v>4473</v>
      </c>
      <c r="B1613" s="29">
        <v>4.91</v>
      </c>
    </row>
    <row r="1614" spans="1:2" x14ac:dyDescent="0.35">
      <c r="A1614" s="28" t="s">
        <v>2644</v>
      </c>
      <c r="B1614" s="29">
        <v>0.8</v>
      </c>
    </row>
    <row r="1615" spans="1:2" x14ac:dyDescent="0.35">
      <c r="A1615" s="28" t="s">
        <v>3297</v>
      </c>
      <c r="B1615" s="29">
        <v>0.8</v>
      </c>
    </row>
    <row r="1616" spans="1:2" x14ac:dyDescent="0.35">
      <c r="A1616" s="28" t="s">
        <v>3548</v>
      </c>
      <c r="B1616" s="29">
        <v>0.3</v>
      </c>
    </row>
    <row r="1617" spans="1:2" x14ac:dyDescent="0.35">
      <c r="A1617" s="28" t="s">
        <v>3997</v>
      </c>
      <c r="B1617" s="29">
        <v>1.71</v>
      </c>
    </row>
    <row r="1618" spans="1:2" x14ac:dyDescent="0.35">
      <c r="A1618" s="28" t="s">
        <v>346</v>
      </c>
      <c r="B1618" s="29">
        <v>3.03</v>
      </c>
    </row>
    <row r="1619" spans="1:2" x14ac:dyDescent="0.35">
      <c r="A1619" s="28" t="s">
        <v>4106</v>
      </c>
      <c r="B1619" s="29">
        <v>1.65</v>
      </c>
    </row>
    <row r="1620" spans="1:2" x14ac:dyDescent="0.35">
      <c r="A1620" s="28" t="s">
        <v>4327</v>
      </c>
      <c r="B1620" s="29">
        <v>16.07</v>
      </c>
    </row>
    <row r="1621" spans="1:2" x14ac:dyDescent="0.35">
      <c r="A1621" s="28" t="s">
        <v>4336</v>
      </c>
      <c r="B1621" s="29">
        <v>2.87</v>
      </c>
    </row>
    <row r="1622" spans="1:2" x14ac:dyDescent="0.35">
      <c r="A1622" s="28" t="s">
        <v>4358</v>
      </c>
      <c r="B1622" s="29">
        <v>0.64</v>
      </c>
    </row>
    <row r="1623" spans="1:2" x14ac:dyDescent="0.35">
      <c r="A1623" s="28" t="s">
        <v>4391</v>
      </c>
      <c r="B1623" s="29">
        <v>2.64</v>
      </c>
    </row>
    <row r="1624" spans="1:2" x14ac:dyDescent="0.35">
      <c r="A1624" s="28" t="s">
        <v>1533</v>
      </c>
      <c r="B1624" s="29">
        <v>19.68</v>
      </c>
    </row>
    <row r="1625" spans="1:2" x14ac:dyDescent="0.35">
      <c r="A1625" s="28" t="s">
        <v>3936</v>
      </c>
      <c r="B1625" s="29">
        <v>2.78</v>
      </c>
    </row>
    <row r="1626" spans="1:2" x14ac:dyDescent="0.35">
      <c r="A1626" s="28" t="s">
        <v>2900</v>
      </c>
      <c r="B1626" s="29">
        <v>0.85</v>
      </c>
    </row>
    <row r="1627" spans="1:2" x14ac:dyDescent="0.35">
      <c r="A1627" s="28" t="s">
        <v>3009</v>
      </c>
      <c r="B1627" s="29">
        <v>2.92</v>
      </c>
    </row>
    <row r="1628" spans="1:2" x14ac:dyDescent="0.35">
      <c r="A1628" s="28" t="s">
        <v>3029</v>
      </c>
      <c r="B1628" s="29">
        <v>1.78</v>
      </c>
    </row>
    <row r="1629" spans="1:2" x14ac:dyDescent="0.35">
      <c r="A1629" s="28" t="s">
        <v>3249</v>
      </c>
      <c r="B1629" s="29">
        <v>0.82</v>
      </c>
    </row>
    <row r="1630" spans="1:2" x14ac:dyDescent="0.35">
      <c r="A1630" s="28" t="s">
        <v>14</v>
      </c>
      <c r="B1630" s="29">
        <v>4.38</v>
      </c>
    </row>
    <row r="1631" spans="1:2" x14ac:dyDescent="0.35">
      <c r="A1631" s="28" t="s">
        <v>1592</v>
      </c>
      <c r="B1631" s="29">
        <v>140</v>
      </c>
    </row>
    <row r="1632" spans="1:2" x14ac:dyDescent="0.35">
      <c r="A1632" s="28" t="s">
        <v>262</v>
      </c>
      <c r="B1632" s="29">
        <v>0.82</v>
      </c>
    </row>
    <row r="1633" spans="1:2" x14ac:dyDescent="0.35">
      <c r="A1633" s="28" t="s">
        <v>2995</v>
      </c>
      <c r="B1633" s="29">
        <v>24.89</v>
      </c>
    </row>
    <row r="1634" spans="1:2" x14ac:dyDescent="0.35">
      <c r="A1634" s="28" t="s">
        <v>4441</v>
      </c>
      <c r="B1634" s="29" t="s">
        <v>4442</v>
      </c>
    </row>
    <row r="1635" spans="1:2" x14ac:dyDescent="0.35">
      <c r="A1635" s="28" t="s">
        <v>1605</v>
      </c>
      <c r="B1635" s="29">
        <v>40.19</v>
      </c>
    </row>
    <row r="1636" spans="1:2" x14ac:dyDescent="0.35">
      <c r="A1636" s="28" t="s">
        <v>1572</v>
      </c>
      <c r="B1636" s="29">
        <v>17.32</v>
      </c>
    </row>
    <row r="1637" spans="1:2" x14ac:dyDescent="0.35">
      <c r="A1637" s="28" t="s">
        <v>2241</v>
      </c>
      <c r="B1637" s="29">
        <v>48.4</v>
      </c>
    </row>
    <row r="1638" spans="1:2" x14ac:dyDescent="0.35">
      <c r="A1638" s="28" t="s">
        <v>270</v>
      </c>
      <c r="B1638" s="29">
        <v>1.08</v>
      </c>
    </row>
    <row r="1639" spans="1:2" x14ac:dyDescent="0.35">
      <c r="A1639" s="28" t="s">
        <v>543</v>
      </c>
      <c r="B1639" s="29">
        <v>3.23</v>
      </c>
    </row>
    <row r="1640" spans="1:2" x14ac:dyDescent="0.35">
      <c r="A1640" s="28" t="s">
        <v>2954</v>
      </c>
      <c r="B1640" s="29">
        <v>9.8000000000000007</v>
      </c>
    </row>
    <row r="1641" spans="1:2" x14ac:dyDescent="0.35">
      <c r="A1641" s="28" t="s">
        <v>537</v>
      </c>
      <c r="B1641" s="29">
        <v>11.64</v>
      </c>
    </row>
    <row r="1642" spans="1:2" x14ac:dyDescent="0.35">
      <c r="A1642" s="28" t="s">
        <v>1953</v>
      </c>
      <c r="B1642" s="29">
        <v>0.72</v>
      </c>
    </row>
    <row r="1643" spans="1:2" x14ac:dyDescent="0.35">
      <c r="A1643" s="28" t="s">
        <v>2619</v>
      </c>
      <c r="B1643" s="29">
        <v>2.89</v>
      </c>
    </row>
    <row r="1644" spans="1:2" x14ac:dyDescent="0.35">
      <c r="A1644" s="28" t="s">
        <v>3037</v>
      </c>
      <c r="B1644" s="29">
        <v>0.89</v>
      </c>
    </row>
    <row r="1645" spans="1:2" x14ac:dyDescent="0.35">
      <c r="A1645" s="28" t="s">
        <v>365</v>
      </c>
      <c r="B1645" s="29">
        <v>0.36</v>
      </c>
    </row>
    <row r="1646" spans="1:2" x14ac:dyDescent="0.35">
      <c r="A1646" s="28" t="s">
        <v>3361</v>
      </c>
      <c r="B1646" s="29">
        <v>1.64</v>
      </c>
    </row>
    <row r="1647" spans="1:2" x14ac:dyDescent="0.35">
      <c r="A1647" s="28" t="s">
        <v>3389</v>
      </c>
      <c r="B1647" s="29">
        <v>1.33</v>
      </c>
    </row>
    <row r="1648" spans="1:2" x14ac:dyDescent="0.35">
      <c r="A1648" s="28" t="s">
        <v>3593</v>
      </c>
      <c r="B1648" s="29">
        <v>0.41</v>
      </c>
    </row>
    <row r="1649" spans="1:2" x14ac:dyDescent="0.35">
      <c r="A1649" s="28" t="s">
        <v>186</v>
      </c>
      <c r="B1649" s="29">
        <v>1.1599999999999999</v>
      </c>
    </row>
    <row r="1650" spans="1:2" x14ac:dyDescent="0.35">
      <c r="A1650" s="28" t="s">
        <v>2840</v>
      </c>
      <c r="B1650" s="29">
        <v>1.43</v>
      </c>
    </row>
    <row r="1651" spans="1:2" x14ac:dyDescent="0.35">
      <c r="A1651" s="28" t="s">
        <v>2072</v>
      </c>
      <c r="B1651" s="29">
        <v>6.68</v>
      </c>
    </row>
    <row r="1652" spans="1:2" x14ac:dyDescent="0.35">
      <c r="A1652" s="28" t="s">
        <v>2389</v>
      </c>
      <c r="B1652" s="29">
        <v>1.22</v>
      </c>
    </row>
    <row r="1653" spans="1:2" x14ac:dyDescent="0.35">
      <c r="A1653" s="28" t="s">
        <v>4474</v>
      </c>
      <c r="B1653" s="29">
        <v>1.38</v>
      </c>
    </row>
    <row r="1654" spans="1:2" x14ac:dyDescent="0.35">
      <c r="A1654" s="28" t="s">
        <v>2947</v>
      </c>
      <c r="B1654" s="29">
        <v>2.39</v>
      </c>
    </row>
    <row r="1655" spans="1:2" x14ac:dyDescent="0.35">
      <c r="A1655" s="28" t="s">
        <v>3000</v>
      </c>
      <c r="B1655" s="29">
        <v>2.88</v>
      </c>
    </row>
    <row r="1656" spans="1:2" x14ac:dyDescent="0.35">
      <c r="A1656" s="28" t="s">
        <v>3143</v>
      </c>
      <c r="B1656" s="29">
        <v>0.95</v>
      </c>
    </row>
    <row r="1657" spans="1:2" x14ac:dyDescent="0.35">
      <c r="A1657" s="28" t="s">
        <v>1176</v>
      </c>
      <c r="B1657" s="29">
        <v>3.85</v>
      </c>
    </row>
    <row r="1658" spans="1:2" x14ac:dyDescent="0.35">
      <c r="A1658" s="28" t="s">
        <v>3366</v>
      </c>
      <c r="B1658" s="29">
        <v>0.13</v>
      </c>
    </row>
    <row r="1659" spans="1:2" x14ac:dyDescent="0.35">
      <c r="A1659" s="28" t="s">
        <v>3425</v>
      </c>
      <c r="B1659" s="29">
        <v>0.65</v>
      </c>
    </row>
    <row r="1660" spans="1:2" x14ac:dyDescent="0.35">
      <c r="A1660" s="28" t="s">
        <v>3506</v>
      </c>
      <c r="B1660" s="29">
        <v>0.62</v>
      </c>
    </row>
    <row r="1661" spans="1:2" x14ac:dyDescent="0.35">
      <c r="A1661" s="28" t="s">
        <v>3582</v>
      </c>
      <c r="B1661" s="29">
        <v>1.78</v>
      </c>
    </row>
    <row r="1662" spans="1:2" x14ac:dyDescent="0.35">
      <c r="A1662" s="28" t="s">
        <v>3804</v>
      </c>
      <c r="B1662" s="29">
        <v>0.6</v>
      </c>
    </row>
    <row r="1663" spans="1:2" x14ac:dyDescent="0.35">
      <c r="A1663" s="28" t="s">
        <v>327</v>
      </c>
      <c r="B1663" s="29">
        <v>0.35</v>
      </c>
    </row>
    <row r="1664" spans="1:2" x14ac:dyDescent="0.35">
      <c r="A1664" s="28" t="s">
        <v>3966</v>
      </c>
      <c r="B1664" s="29">
        <v>0.25</v>
      </c>
    </row>
    <row r="1665" spans="1:2" x14ac:dyDescent="0.35">
      <c r="A1665" s="28" t="s">
        <v>637</v>
      </c>
      <c r="B1665" s="29">
        <v>2.96</v>
      </c>
    </row>
    <row r="1666" spans="1:2" x14ac:dyDescent="0.35">
      <c r="A1666" s="28" t="s">
        <v>4103</v>
      </c>
      <c r="B1666" s="29">
        <v>0.3</v>
      </c>
    </row>
    <row r="1667" spans="1:2" x14ac:dyDescent="0.35">
      <c r="A1667" s="28" t="s">
        <v>1540</v>
      </c>
      <c r="B1667" s="29">
        <v>0.25</v>
      </c>
    </row>
    <row r="1668" spans="1:2" x14ac:dyDescent="0.35">
      <c r="A1668" s="28" t="s">
        <v>2328</v>
      </c>
      <c r="B1668" s="29">
        <v>0.23</v>
      </c>
    </row>
    <row r="1669" spans="1:2" x14ac:dyDescent="0.35">
      <c r="A1669" s="28" t="s">
        <v>3204</v>
      </c>
      <c r="B1669" s="29">
        <v>1.67</v>
      </c>
    </row>
    <row r="1670" spans="1:2" x14ac:dyDescent="0.35">
      <c r="A1670" s="28" t="s">
        <v>3210</v>
      </c>
      <c r="B1670" s="29">
        <v>1.1299999999999999</v>
      </c>
    </row>
    <row r="1671" spans="1:2" x14ac:dyDescent="0.35">
      <c r="A1671" s="28" t="s">
        <v>3264</v>
      </c>
      <c r="B1671" s="29">
        <v>1.47</v>
      </c>
    </row>
    <row r="1672" spans="1:2" x14ac:dyDescent="0.35">
      <c r="A1672" s="28" t="s">
        <v>3430</v>
      </c>
      <c r="B1672" s="29">
        <v>2.87</v>
      </c>
    </row>
    <row r="1673" spans="1:2" x14ac:dyDescent="0.35">
      <c r="A1673" s="28" t="s">
        <v>4104</v>
      </c>
      <c r="B1673" s="29">
        <v>2.89</v>
      </c>
    </row>
    <row r="1674" spans="1:2" x14ac:dyDescent="0.35">
      <c r="A1674" s="28" t="s">
        <v>4475</v>
      </c>
      <c r="B1674" s="29">
        <v>0.72</v>
      </c>
    </row>
    <row r="1675" spans="1:2" x14ac:dyDescent="0.35">
      <c r="A1675" s="28" t="s">
        <v>951</v>
      </c>
      <c r="B1675" s="29">
        <v>3.2</v>
      </c>
    </row>
    <row r="1676" spans="1:2" x14ac:dyDescent="0.35">
      <c r="A1676" s="28" t="s">
        <v>2212</v>
      </c>
      <c r="B1676" s="29">
        <v>38.85</v>
      </c>
    </row>
    <row r="1677" spans="1:2" x14ac:dyDescent="0.35">
      <c r="A1677" s="28" t="s">
        <v>89</v>
      </c>
      <c r="B1677" s="29">
        <v>12.8</v>
      </c>
    </row>
    <row r="1678" spans="1:2" x14ac:dyDescent="0.35">
      <c r="A1678" s="28" t="s">
        <v>3094</v>
      </c>
      <c r="B1678" s="29">
        <v>117.26</v>
      </c>
    </row>
    <row r="1679" spans="1:2" x14ac:dyDescent="0.35">
      <c r="A1679" s="28" t="s">
        <v>98</v>
      </c>
      <c r="B1679" s="29">
        <v>2.4300000000000002</v>
      </c>
    </row>
    <row r="1680" spans="1:2" x14ac:dyDescent="0.35">
      <c r="A1680" s="28" t="s">
        <v>1689</v>
      </c>
      <c r="B1680" s="29">
        <v>41.26</v>
      </c>
    </row>
    <row r="1681" spans="1:2" x14ac:dyDescent="0.35">
      <c r="A1681" s="28" t="s">
        <v>1298</v>
      </c>
      <c r="B1681" s="29">
        <v>45.61</v>
      </c>
    </row>
    <row r="1682" spans="1:2" x14ac:dyDescent="0.35">
      <c r="A1682" s="28" t="s">
        <v>4476</v>
      </c>
      <c r="B1682" s="29">
        <v>1.24</v>
      </c>
    </row>
    <row r="1683" spans="1:2" x14ac:dyDescent="0.35">
      <c r="A1683" s="28" t="s">
        <v>1643</v>
      </c>
      <c r="B1683" s="29">
        <v>28.17</v>
      </c>
    </row>
    <row r="1684" spans="1:2" x14ac:dyDescent="0.35">
      <c r="A1684" s="28" t="s">
        <v>2880</v>
      </c>
      <c r="B1684" s="29">
        <v>0.87</v>
      </c>
    </row>
    <row r="1685" spans="1:2" x14ac:dyDescent="0.35">
      <c r="A1685" s="28" t="s">
        <v>2909</v>
      </c>
      <c r="B1685" s="29">
        <v>32.58</v>
      </c>
    </row>
    <row r="1686" spans="1:2" x14ac:dyDescent="0.35">
      <c r="A1686" s="28" t="s">
        <v>229</v>
      </c>
      <c r="B1686" s="29">
        <v>5.43</v>
      </c>
    </row>
    <row r="1687" spans="1:2" x14ac:dyDescent="0.35">
      <c r="A1687" s="28" t="s">
        <v>1308</v>
      </c>
      <c r="B1687" s="29">
        <v>43.45</v>
      </c>
    </row>
    <row r="1688" spans="1:2" x14ac:dyDescent="0.35">
      <c r="A1688" s="28" t="s">
        <v>650</v>
      </c>
      <c r="B1688" s="29">
        <v>7.25</v>
      </c>
    </row>
    <row r="1689" spans="1:2" x14ac:dyDescent="0.35">
      <c r="A1689" s="28" t="s">
        <v>41</v>
      </c>
      <c r="B1689" s="29">
        <v>1</v>
      </c>
    </row>
    <row r="1690" spans="1:2" x14ac:dyDescent="0.35">
      <c r="A1690" s="28" t="s">
        <v>4477</v>
      </c>
      <c r="B1690" s="29" t="s">
        <v>4442</v>
      </c>
    </row>
    <row r="1691" spans="1:2" x14ac:dyDescent="0.35">
      <c r="A1691" s="28" t="s">
        <v>1634</v>
      </c>
      <c r="B1691" s="29">
        <v>57.6</v>
      </c>
    </row>
    <row r="1692" spans="1:2" x14ac:dyDescent="0.35">
      <c r="A1692" s="28" t="s">
        <v>2213</v>
      </c>
      <c r="B1692" s="29">
        <v>47.41</v>
      </c>
    </row>
    <row r="1693" spans="1:2" x14ac:dyDescent="0.35">
      <c r="A1693" s="28" t="s">
        <v>1901</v>
      </c>
      <c r="B1693" s="29">
        <v>107.79</v>
      </c>
    </row>
    <row r="1694" spans="1:2" x14ac:dyDescent="0.35">
      <c r="A1694" s="28" t="s">
        <v>2208</v>
      </c>
      <c r="B1694" s="29">
        <v>47.86</v>
      </c>
    </row>
    <row r="1695" spans="1:2" x14ac:dyDescent="0.35">
      <c r="A1695" s="28" t="s">
        <v>2716</v>
      </c>
      <c r="B1695" s="29">
        <v>40</v>
      </c>
    </row>
    <row r="1696" spans="1:2" x14ac:dyDescent="0.35">
      <c r="A1696" s="28" t="s">
        <v>395</v>
      </c>
      <c r="B1696" s="29">
        <v>3.45</v>
      </c>
    </row>
    <row r="1697" spans="1:2" x14ac:dyDescent="0.35">
      <c r="A1697" s="28" t="s">
        <v>1636</v>
      </c>
      <c r="B1697" s="29">
        <v>60.43</v>
      </c>
    </row>
    <row r="1698" spans="1:2" x14ac:dyDescent="0.35">
      <c r="A1698" s="28" t="s">
        <v>40</v>
      </c>
      <c r="B1698" s="29">
        <v>4.01</v>
      </c>
    </row>
    <row r="1699" spans="1:2" x14ac:dyDescent="0.35">
      <c r="A1699" s="28" t="s">
        <v>2665</v>
      </c>
      <c r="B1699" s="29">
        <v>0.76</v>
      </c>
    </row>
    <row r="1700" spans="1:2" x14ac:dyDescent="0.35">
      <c r="A1700" s="28" t="s">
        <v>2729</v>
      </c>
      <c r="B1700" s="29">
        <v>1.56</v>
      </c>
    </row>
    <row r="1701" spans="1:2" x14ac:dyDescent="0.35">
      <c r="A1701" s="28" t="s">
        <v>2832</v>
      </c>
      <c r="B1701" s="29">
        <v>44.53</v>
      </c>
    </row>
    <row r="1702" spans="1:2" x14ac:dyDescent="0.35">
      <c r="A1702" s="28" t="s">
        <v>3047</v>
      </c>
      <c r="B1702" s="29">
        <v>16.39</v>
      </c>
    </row>
    <row r="1703" spans="1:2" x14ac:dyDescent="0.35">
      <c r="A1703" s="28" t="s">
        <v>320</v>
      </c>
      <c r="B1703" s="29">
        <v>0.78</v>
      </c>
    </row>
    <row r="1704" spans="1:2" x14ac:dyDescent="0.35">
      <c r="A1704" s="28" t="s">
        <v>4470</v>
      </c>
      <c r="B1704" s="29">
        <v>1.1499999999999999</v>
      </c>
    </row>
    <row r="1705" spans="1:2" x14ac:dyDescent="0.35">
      <c r="A1705" s="28" t="s">
        <v>3077</v>
      </c>
      <c r="B1705" s="29">
        <v>0.9</v>
      </c>
    </row>
    <row r="1706" spans="1:2" x14ac:dyDescent="0.35">
      <c r="A1706" s="28" t="s">
        <v>3257</v>
      </c>
      <c r="B1706" s="29">
        <v>3.15</v>
      </c>
    </row>
    <row r="1707" spans="1:2" x14ac:dyDescent="0.35">
      <c r="A1707" s="28" t="s">
        <v>54</v>
      </c>
      <c r="B1707" s="29">
        <v>0.63</v>
      </c>
    </row>
    <row r="1708" spans="1:2" x14ac:dyDescent="0.35">
      <c r="A1708" s="28" t="s">
        <v>1384</v>
      </c>
      <c r="B1708" s="29">
        <v>1.85</v>
      </c>
    </row>
    <row r="1709" spans="1:2" x14ac:dyDescent="0.35">
      <c r="A1709" s="28" t="s">
        <v>1046</v>
      </c>
      <c r="B1709" s="29">
        <v>0.61</v>
      </c>
    </row>
    <row r="1710" spans="1:2" x14ac:dyDescent="0.35">
      <c r="A1710" s="28" t="s">
        <v>3135</v>
      </c>
      <c r="B1710" s="29">
        <v>6.5</v>
      </c>
    </row>
    <row r="1711" spans="1:2" x14ac:dyDescent="0.35">
      <c r="A1711" s="28" t="s">
        <v>57</v>
      </c>
      <c r="B1711" s="29">
        <v>0.82</v>
      </c>
    </row>
    <row r="1712" spans="1:2" x14ac:dyDescent="0.35">
      <c r="A1712" s="28" t="s">
        <v>2670</v>
      </c>
      <c r="B1712" s="29">
        <v>1.39</v>
      </c>
    </row>
    <row r="1713" spans="1:2" x14ac:dyDescent="0.35">
      <c r="A1713" s="28" t="s">
        <v>4448</v>
      </c>
      <c r="B1713" s="29">
        <v>5.33</v>
      </c>
    </row>
    <row r="1714" spans="1:2" x14ac:dyDescent="0.35">
      <c r="A1714" s="28" t="s">
        <v>2749</v>
      </c>
      <c r="B1714" s="29">
        <v>3.6</v>
      </c>
    </row>
    <row r="1715" spans="1:2" x14ac:dyDescent="0.35">
      <c r="A1715" s="28" t="s">
        <v>3170</v>
      </c>
      <c r="B1715" s="29">
        <v>2.89</v>
      </c>
    </row>
    <row r="1716" spans="1:2" x14ac:dyDescent="0.35">
      <c r="A1716" s="28" t="s">
        <v>58</v>
      </c>
      <c r="B1716" s="29">
        <v>0.82</v>
      </c>
    </row>
    <row r="1717" spans="1:2" x14ac:dyDescent="0.35">
      <c r="A1717" s="28" t="s">
        <v>317</v>
      </c>
      <c r="B1717" s="29">
        <v>1.25</v>
      </c>
    </row>
    <row r="1718" spans="1:2" x14ac:dyDescent="0.35">
      <c r="A1718" s="28" t="s">
        <v>4085</v>
      </c>
      <c r="B1718" s="29">
        <v>3.5</v>
      </c>
    </row>
    <row r="1719" spans="1:2" x14ac:dyDescent="0.35">
      <c r="A1719" s="28" t="s">
        <v>1388</v>
      </c>
      <c r="B1719" s="29">
        <v>0.7</v>
      </c>
    </row>
    <row r="1720" spans="1:2" x14ac:dyDescent="0.35">
      <c r="A1720" s="28" t="s">
        <v>791</v>
      </c>
      <c r="B1720" s="29">
        <v>3.6</v>
      </c>
    </row>
    <row r="1721" spans="1:2" x14ac:dyDescent="0.35">
      <c r="A1721" s="28" t="s">
        <v>331</v>
      </c>
      <c r="B1721" s="29">
        <v>0.59</v>
      </c>
    </row>
    <row r="1722" spans="1:2" x14ac:dyDescent="0.35">
      <c r="A1722" s="28" t="s">
        <v>2869</v>
      </c>
      <c r="B1722" s="29">
        <v>2.19</v>
      </c>
    </row>
    <row r="1723" spans="1:2" x14ac:dyDescent="0.35">
      <c r="A1723" s="28" t="s">
        <v>50</v>
      </c>
      <c r="B1723" s="29">
        <v>0.98</v>
      </c>
    </row>
    <row r="1724" spans="1:2" x14ac:dyDescent="0.35">
      <c r="A1724" s="28" t="s">
        <v>2872</v>
      </c>
      <c r="B1724" s="29">
        <v>0.26</v>
      </c>
    </row>
    <row r="1725" spans="1:2" x14ac:dyDescent="0.35">
      <c r="A1725" s="28" t="s">
        <v>2873</v>
      </c>
      <c r="B1725" s="29">
        <v>0.24</v>
      </c>
    </row>
    <row r="1726" spans="1:2" x14ac:dyDescent="0.35">
      <c r="A1726" s="28" t="s">
        <v>2946</v>
      </c>
      <c r="B1726" s="29">
        <v>2.41</v>
      </c>
    </row>
    <row r="1727" spans="1:2" x14ac:dyDescent="0.35">
      <c r="A1727" s="28" t="s">
        <v>3109</v>
      </c>
      <c r="B1727" s="29">
        <v>2.65</v>
      </c>
    </row>
    <row r="1728" spans="1:2" x14ac:dyDescent="0.35">
      <c r="A1728" s="28" t="s">
        <v>257</v>
      </c>
      <c r="B1728" s="29">
        <v>0.34</v>
      </c>
    </row>
    <row r="1729" spans="1:2" x14ac:dyDescent="0.35">
      <c r="A1729" s="28" t="s">
        <v>3428</v>
      </c>
      <c r="B1729" s="29">
        <v>2.9</v>
      </c>
    </row>
    <row r="1730" spans="1:2" x14ac:dyDescent="0.35">
      <c r="A1730" s="28" t="s">
        <v>3434</v>
      </c>
      <c r="B1730" s="29">
        <v>0.28000000000000003</v>
      </c>
    </row>
    <row r="1731" spans="1:2" x14ac:dyDescent="0.35">
      <c r="A1731" s="28" t="s">
        <v>4137</v>
      </c>
      <c r="B1731" s="29">
        <v>0.53</v>
      </c>
    </row>
    <row r="1732" spans="1:2" x14ac:dyDescent="0.35">
      <c r="A1732" s="28" t="s">
        <v>2300</v>
      </c>
      <c r="B1732" s="29">
        <v>2.11</v>
      </c>
    </row>
    <row r="1733" spans="1:2" x14ac:dyDescent="0.35">
      <c r="A1733" s="28" t="s">
        <v>2649</v>
      </c>
      <c r="B1733" s="29">
        <v>0.97</v>
      </c>
    </row>
    <row r="1734" spans="1:2" x14ac:dyDescent="0.35">
      <c r="A1734" s="28" t="s">
        <v>3065</v>
      </c>
      <c r="B1734" s="29">
        <v>0.28000000000000003</v>
      </c>
    </row>
    <row r="1735" spans="1:2" x14ac:dyDescent="0.35">
      <c r="A1735" s="28" t="s">
        <v>3127</v>
      </c>
      <c r="B1735" s="29">
        <v>2.63</v>
      </c>
    </row>
    <row r="1736" spans="1:2" x14ac:dyDescent="0.35">
      <c r="A1736" s="28" t="s">
        <v>3219</v>
      </c>
      <c r="B1736" s="29">
        <v>0.23</v>
      </c>
    </row>
    <row r="1737" spans="1:2" x14ac:dyDescent="0.35">
      <c r="A1737" s="28" t="s">
        <v>3282</v>
      </c>
      <c r="B1737" s="29">
        <v>1.31</v>
      </c>
    </row>
    <row r="1738" spans="1:2" x14ac:dyDescent="0.35">
      <c r="A1738" s="28" t="s">
        <v>3284</v>
      </c>
      <c r="B1738" s="29">
        <v>1.47</v>
      </c>
    </row>
    <row r="1739" spans="1:2" x14ac:dyDescent="0.35">
      <c r="A1739" s="28" t="s">
        <v>3420</v>
      </c>
      <c r="B1739" s="29">
        <v>0.34</v>
      </c>
    </row>
    <row r="1740" spans="1:2" x14ac:dyDescent="0.35">
      <c r="A1740" s="28" t="s">
        <v>3517</v>
      </c>
      <c r="B1740" s="29">
        <v>1.37</v>
      </c>
    </row>
    <row r="1741" spans="1:2" x14ac:dyDescent="0.35">
      <c r="A1741" s="28" t="s">
        <v>3545</v>
      </c>
      <c r="B1741" s="29">
        <v>1.02</v>
      </c>
    </row>
    <row r="1742" spans="1:2" x14ac:dyDescent="0.35">
      <c r="A1742" s="28" t="s">
        <v>3809</v>
      </c>
      <c r="B1742" s="29">
        <v>2.99</v>
      </c>
    </row>
    <row r="1743" spans="1:2" x14ac:dyDescent="0.35">
      <c r="A1743" s="28" t="s">
        <v>3824</v>
      </c>
      <c r="B1743" s="29">
        <v>2.87</v>
      </c>
    </row>
    <row r="1744" spans="1:2" x14ac:dyDescent="0.35">
      <c r="A1744" s="28" t="s">
        <v>3880</v>
      </c>
      <c r="B1744" s="29">
        <v>0.24</v>
      </c>
    </row>
    <row r="1745" spans="1:2" x14ac:dyDescent="0.35">
      <c r="A1745" s="28" t="s">
        <v>3909</v>
      </c>
      <c r="B1745" s="29">
        <v>1.38</v>
      </c>
    </row>
    <row r="1746" spans="1:2" x14ac:dyDescent="0.35">
      <c r="A1746" s="28" t="s">
        <v>47</v>
      </c>
      <c r="B1746" s="29">
        <v>0.53</v>
      </c>
    </row>
    <row r="1747" spans="1:2" x14ac:dyDescent="0.35">
      <c r="A1747" s="28" t="s">
        <v>4021</v>
      </c>
      <c r="B1747" s="29">
        <v>0.32</v>
      </c>
    </row>
    <row r="1748" spans="1:2" x14ac:dyDescent="0.35">
      <c r="A1748" s="28" t="s">
        <v>4095</v>
      </c>
      <c r="B1748" s="29">
        <v>0.25</v>
      </c>
    </row>
    <row r="1749" spans="1:2" x14ac:dyDescent="0.35">
      <c r="A1749" s="28" t="s">
        <v>573</v>
      </c>
      <c r="B1749" s="29">
        <v>0.54</v>
      </c>
    </row>
    <row r="1750" spans="1:2" x14ac:dyDescent="0.35">
      <c r="A1750" s="28" t="s">
        <v>4195</v>
      </c>
      <c r="B1750" s="29">
        <v>3.27</v>
      </c>
    </row>
    <row r="1751" spans="1:2" x14ac:dyDescent="0.35">
      <c r="A1751" s="28" t="s">
        <v>4209</v>
      </c>
      <c r="B1751" s="29">
        <v>2.87</v>
      </c>
    </row>
    <row r="1752" spans="1:2" x14ac:dyDescent="0.35">
      <c r="A1752" s="28" t="s">
        <v>4305</v>
      </c>
      <c r="B1752" s="29">
        <v>1.18</v>
      </c>
    </row>
    <row r="1753" spans="1:2" x14ac:dyDescent="0.35">
      <c r="A1753" s="28" t="s">
        <v>4377</v>
      </c>
      <c r="B1753" s="29">
        <v>2.87</v>
      </c>
    </row>
    <row r="1754" spans="1:2" x14ac:dyDescent="0.35">
      <c r="A1754" s="28" t="s">
        <v>4386</v>
      </c>
      <c r="B1754" s="29">
        <v>0.21</v>
      </c>
    </row>
    <row r="1755" spans="1:2" x14ac:dyDescent="0.35">
      <c r="A1755" s="28" t="s">
        <v>1614</v>
      </c>
      <c r="B1755" s="29">
        <v>2.63</v>
      </c>
    </row>
    <row r="1756" spans="1:2" x14ac:dyDescent="0.35">
      <c r="A1756" s="28" t="s">
        <v>2482</v>
      </c>
      <c r="B1756" s="29">
        <v>2.87</v>
      </c>
    </row>
    <row r="1757" spans="1:2" x14ac:dyDescent="0.35">
      <c r="A1757" s="28" t="s">
        <v>1222</v>
      </c>
      <c r="B1757" s="29">
        <v>0.2</v>
      </c>
    </row>
    <row r="1758" spans="1:2" x14ac:dyDescent="0.35">
      <c r="A1758" s="28" t="s">
        <v>2819</v>
      </c>
      <c r="B1758" s="29">
        <v>1.51</v>
      </c>
    </row>
    <row r="1759" spans="1:2" x14ac:dyDescent="0.35">
      <c r="A1759" s="28" t="s">
        <v>176</v>
      </c>
      <c r="B1759" s="29">
        <v>0.56999999999999995</v>
      </c>
    </row>
    <row r="1760" spans="1:2" x14ac:dyDescent="0.35">
      <c r="A1760" s="28" t="s">
        <v>3121</v>
      </c>
      <c r="B1760" s="29">
        <v>0.31</v>
      </c>
    </row>
    <row r="1761" spans="1:2" x14ac:dyDescent="0.35">
      <c r="A1761" s="28" t="s">
        <v>3157</v>
      </c>
      <c r="B1761" s="29">
        <v>1.58</v>
      </c>
    </row>
    <row r="1762" spans="1:2" x14ac:dyDescent="0.35">
      <c r="A1762" s="28" t="s">
        <v>3214</v>
      </c>
      <c r="B1762" s="29">
        <v>1.0900000000000001</v>
      </c>
    </row>
    <row r="1763" spans="1:2" x14ac:dyDescent="0.35">
      <c r="A1763" s="28" t="s">
        <v>3221</v>
      </c>
      <c r="B1763" s="29">
        <v>3.99</v>
      </c>
    </row>
    <row r="1764" spans="1:2" x14ac:dyDescent="0.35">
      <c r="A1764" s="28" t="s">
        <v>4478</v>
      </c>
      <c r="B1764" s="29">
        <v>0.92</v>
      </c>
    </row>
    <row r="1765" spans="1:2" x14ac:dyDescent="0.35">
      <c r="A1765" s="28" t="s">
        <v>3502</v>
      </c>
      <c r="B1765" s="29">
        <v>2.71</v>
      </c>
    </row>
    <row r="1766" spans="1:2" x14ac:dyDescent="0.35">
      <c r="A1766" s="28" t="s">
        <v>3541</v>
      </c>
      <c r="B1766" s="29">
        <v>1.66</v>
      </c>
    </row>
    <row r="1767" spans="1:2" x14ac:dyDescent="0.35">
      <c r="A1767" s="28" t="s">
        <v>3542</v>
      </c>
      <c r="B1767" s="29">
        <v>1.22</v>
      </c>
    </row>
    <row r="1768" spans="1:2" x14ac:dyDescent="0.35">
      <c r="A1768" s="28" t="s">
        <v>3544</v>
      </c>
      <c r="B1768" s="29">
        <v>1.56</v>
      </c>
    </row>
    <row r="1769" spans="1:2" x14ac:dyDescent="0.35">
      <c r="A1769" s="28" t="s">
        <v>3566</v>
      </c>
      <c r="B1769" s="29">
        <v>1.02</v>
      </c>
    </row>
    <row r="1770" spans="1:2" x14ac:dyDescent="0.35">
      <c r="A1770" s="28" t="s">
        <v>3661</v>
      </c>
      <c r="B1770" s="29">
        <v>2.81</v>
      </c>
    </row>
    <row r="1771" spans="1:2" x14ac:dyDescent="0.35">
      <c r="A1771" s="28" t="s">
        <v>4479</v>
      </c>
      <c r="B1771" s="29">
        <v>0.56999999999999995</v>
      </c>
    </row>
    <row r="1772" spans="1:2" x14ac:dyDescent="0.35">
      <c r="A1772" s="28" t="s">
        <v>3757</v>
      </c>
      <c r="B1772" s="29">
        <v>0.32</v>
      </c>
    </row>
    <row r="1773" spans="1:2" x14ac:dyDescent="0.35">
      <c r="A1773" s="28" t="s">
        <v>3832</v>
      </c>
      <c r="B1773" s="29">
        <v>2.4900000000000002</v>
      </c>
    </row>
    <row r="1774" spans="1:2" x14ac:dyDescent="0.35">
      <c r="A1774" s="28" t="s">
        <v>4035</v>
      </c>
      <c r="B1774" s="29">
        <v>0.33</v>
      </c>
    </row>
    <row r="1775" spans="1:2" x14ac:dyDescent="0.35">
      <c r="A1775" s="28" t="s">
        <v>4061</v>
      </c>
      <c r="B1775" s="29">
        <v>0.18</v>
      </c>
    </row>
    <row r="1776" spans="1:2" x14ac:dyDescent="0.35">
      <c r="A1776" s="28" t="s">
        <v>4215</v>
      </c>
      <c r="B1776" s="29">
        <v>2.2200000000000002</v>
      </c>
    </row>
    <row r="1777" spans="1:2" x14ac:dyDescent="0.35">
      <c r="A1777" s="28" t="s">
        <v>4255</v>
      </c>
      <c r="B1777" s="29">
        <v>2.4900000000000002</v>
      </c>
    </row>
    <row r="1778" spans="1:2" x14ac:dyDescent="0.35">
      <c r="A1778" s="28" t="s">
        <v>4298</v>
      </c>
      <c r="B1778" s="29">
        <v>0.57999999999999996</v>
      </c>
    </row>
    <row r="1779" spans="1:2" x14ac:dyDescent="0.35">
      <c r="A1779" s="28" t="s">
        <v>36</v>
      </c>
      <c r="B1779" s="29">
        <v>2.1800000000000002</v>
      </c>
    </row>
    <row r="1780" spans="1:2" x14ac:dyDescent="0.35">
      <c r="A1780" s="28" t="s">
        <v>13</v>
      </c>
      <c r="B1780" s="29">
        <v>3.07</v>
      </c>
    </row>
    <row r="1781" spans="1:2" x14ac:dyDescent="0.35">
      <c r="A1781" s="28" t="s">
        <v>2361</v>
      </c>
      <c r="B1781" s="29">
        <v>139.19999999999999</v>
      </c>
    </row>
    <row r="1782" spans="1:2" x14ac:dyDescent="0.35">
      <c r="A1782" s="28" t="s">
        <v>2193</v>
      </c>
      <c r="B1782" s="29">
        <v>101.29</v>
      </c>
    </row>
    <row r="1783" spans="1:2" x14ac:dyDescent="0.35">
      <c r="A1783" s="28" t="s">
        <v>547</v>
      </c>
      <c r="B1783" s="29">
        <v>1.68</v>
      </c>
    </row>
    <row r="1784" spans="1:2" x14ac:dyDescent="0.35">
      <c r="A1784" s="28" t="s">
        <v>4027</v>
      </c>
      <c r="B1784" s="29">
        <v>24.41</v>
      </c>
    </row>
    <row r="1785" spans="1:2" x14ac:dyDescent="0.35">
      <c r="A1785" s="28" t="s">
        <v>4480</v>
      </c>
      <c r="B1785" s="29">
        <v>0.98</v>
      </c>
    </row>
    <row r="1786" spans="1:2" x14ac:dyDescent="0.35">
      <c r="A1786" s="28" t="s">
        <v>2835</v>
      </c>
      <c r="B1786" s="29">
        <v>15.63</v>
      </c>
    </row>
    <row r="1787" spans="1:2" x14ac:dyDescent="0.35">
      <c r="A1787" s="28" t="s">
        <v>2959</v>
      </c>
      <c r="B1787" s="29">
        <v>3.83</v>
      </c>
    </row>
    <row r="1788" spans="1:2" x14ac:dyDescent="0.35">
      <c r="A1788" s="28" t="s">
        <v>2496</v>
      </c>
      <c r="B1788" s="29">
        <v>0.71</v>
      </c>
    </row>
    <row r="1789" spans="1:2" x14ac:dyDescent="0.35">
      <c r="A1789" s="28" t="s">
        <v>3253</v>
      </c>
      <c r="B1789" s="29">
        <v>2.77</v>
      </c>
    </row>
    <row r="1790" spans="1:2" x14ac:dyDescent="0.35">
      <c r="A1790" s="28" t="s">
        <v>3011</v>
      </c>
      <c r="B1790" s="29">
        <v>1.04</v>
      </c>
    </row>
    <row r="1791" spans="1:2" x14ac:dyDescent="0.35">
      <c r="A1791" s="28" t="s">
        <v>3162</v>
      </c>
      <c r="B1791" s="29">
        <v>1.03</v>
      </c>
    </row>
    <row r="1792" spans="1:2" x14ac:dyDescent="0.35">
      <c r="A1792" s="28" t="s">
        <v>3651</v>
      </c>
      <c r="B1792" s="29">
        <v>0.75</v>
      </c>
    </row>
    <row r="1793" spans="1:2" x14ac:dyDescent="0.35">
      <c r="A1793" s="28" t="s">
        <v>3714</v>
      </c>
      <c r="B1793" s="29">
        <v>33.82</v>
      </c>
    </row>
    <row r="1794" spans="1:2" x14ac:dyDescent="0.35">
      <c r="A1794" s="28" t="s">
        <v>2971</v>
      </c>
      <c r="B1794" s="29">
        <v>0.98</v>
      </c>
    </row>
    <row r="1795" spans="1:2" x14ac:dyDescent="0.35">
      <c r="A1795" s="28" t="s">
        <v>3100</v>
      </c>
      <c r="B1795" s="29">
        <v>1.32</v>
      </c>
    </row>
    <row r="1796" spans="1:2" x14ac:dyDescent="0.35">
      <c r="A1796" s="28" t="s">
        <v>2865</v>
      </c>
      <c r="B1796" s="29">
        <v>0.2</v>
      </c>
    </row>
    <row r="1797" spans="1:2" x14ac:dyDescent="0.35">
      <c r="A1797" s="28" t="s">
        <v>4017</v>
      </c>
      <c r="B1797" s="29">
        <v>0.16</v>
      </c>
    </row>
    <row r="1798" spans="1:2" x14ac:dyDescent="0.35">
      <c r="A1798" s="28" t="s">
        <v>62</v>
      </c>
      <c r="B1798" s="29">
        <v>7.97</v>
      </c>
    </row>
    <row r="1799" spans="1:2" x14ac:dyDescent="0.35">
      <c r="A1799" s="28" t="s">
        <v>1319</v>
      </c>
      <c r="B1799" s="29">
        <v>40.22</v>
      </c>
    </row>
    <row r="1800" spans="1:2" x14ac:dyDescent="0.35">
      <c r="A1800" s="28" t="s">
        <v>2023</v>
      </c>
      <c r="B1800" s="29">
        <v>0.13</v>
      </c>
    </row>
    <row r="1801" spans="1:2" x14ac:dyDescent="0.35">
      <c r="A1801" s="28" t="s">
        <v>2342</v>
      </c>
      <c r="B1801" s="29">
        <v>33.47</v>
      </c>
    </row>
    <row r="1802" spans="1:2" x14ac:dyDescent="0.35">
      <c r="A1802" s="28" t="s">
        <v>2807</v>
      </c>
      <c r="B1802" s="29">
        <v>0.13</v>
      </c>
    </row>
    <row r="1803" spans="1:2" x14ac:dyDescent="0.35">
      <c r="A1803" s="28" t="s">
        <v>3273</v>
      </c>
      <c r="B1803" s="29">
        <v>1.1299999999999999</v>
      </c>
    </row>
    <row r="1804" spans="1:2" x14ac:dyDescent="0.35">
      <c r="A1804" s="28" t="s">
        <v>3275</v>
      </c>
      <c r="B1804" s="29">
        <v>0.82</v>
      </c>
    </row>
    <row r="1805" spans="1:2" x14ac:dyDescent="0.35">
      <c r="A1805" s="28" t="s">
        <v>3292</v>
      </c>
      <c r="B1805" s="29">
        <v>0.78</v>
      </c>
    </row>
    <row r="1806" spans="1:2" x14ac:dyDescent="0.35">
      <c r="A1806" s="28" t="s">
        <v>3296</v>
      </c>
      <c r="B1806" s="29">
        <v>0.74</v>
      </c>
    </row>
    <row r="1807" spans="1:2" x14ac:dyDescent="0.35">
      <c r="A1807" s="28" t="s">
        <v>3543</v>
      </c>
      <c r="B1807" s="29">
        <v>0.82</v>
      </c>
    </row>
    <row r="1808" spans="1:2" x14ac:dyDescent="0.35">
      <c r="A1808" s="28" t="s">
        <v>3738</v>
      </c>
      <c r="B1808" s="29">
        <v>0.88</v>
      </c>
    </row>
    <row r="1809" spans="1:2" x14ac:dyDescent="0.35">
      <c r="A1809" s="28" t="s">
        <v>3897</v>
      </c>
      <c r="B1809" s="29">
        <v>0.1</v>
      </c>
    </row>
    <row r="1810" spans="1:2" x14ac:dyDescent="0.35">
      <c r="A1810" s="28" t="s">
        <v>4007</v>
      </c>
      <c r="B1810" s="29">
        <v>0.32</v>
      </c>
    </row>
    <row r="1811" spans="1:2" x14ac:dyDescent="0.35">
      <c r="A1811" s="28" t="s">
        <v>159</v>
      </c>
      <c r="B1811" s="29">
        <v>2.6</v>
      </c>
    </row>
    <row r="1812" spans="1:2" x14ac:dyDescent="0.35">
      <c r="A1812" s="28" t="s">
        <v>4161</v>
      </c>
      <c r="B1812" s="29">
        <v>0.4</v>
      </c>
    </row>
    <row r="1813" spans="1:2" x14ac:dyDescent="0.35">
      <c r="A1813" s="28" t="s">
        <v>2400</v>
      </c>
      <c r="B1813" s="29">
        <v>1.21</v>
      </c>
    </row>
    <row r="1814" spans="1:2" x14ac:dyDescent="0.35">
      <c r="A1814" s="28" t="s">
        <v>889</v>
      </c>
      <c r="B1814" s="29">
        <v>3.3</v>
      </c>
    </row>
    <row r="1815" spans="1:2" x14ac:dyDescent="0.35">
      <c r="A1815" s="28">
        <v>9962</v>
      </c>
      <c r="B1815" s="29" t="s">
        <v>4442</v>
      </c>
    </row>
    <row r="1816" spans="1:2" x14ac:dyDescent="0.35">
      <c r="A1816" s="28">
        <v>9962</v>
      </c>
      <c r="B1816" s="29" t="s">
        <v>4442</v>
      </c>
    </row>
    <row r="1817" spans="1:2" x14ac:dyDescent="0.35">
      <c r="A1817" s="28" t="s">
        <v>3351</v>
      </c>
      <c r="B1817" s="29">
        <v>3.63</v>
      </c>
    </row>
    <row r="1818" spans="1:2" x14ac:dyDescent="0.35">
      <c r="A1818" s="28" t="s">
        <v>957</v>
      </c>
      <c r="B1818" s="29">
        <v>2.36</v>
      </c>
    </row>
    <row r="1819" spans="1:2" x14ac:dyDescent="0.35">
      <c r="A1819" s="28" t="s">
        <v>4089</v>
      </c>
      <c r="B1819" s="29">
        <v>15.79</v>
      </c>
    </row>
    <row r="1820" spans="1:2" x14ac:dyDescent="0.35">
      <c r="A1820" s="28" t="s">
        <v>4181</v>
      </c>
      <c r="B1820" s="29">
        <v>0.69</v>
      </c>
    </row>
    <row r="1821" spans="1:2" x14ac:dyDescent="0.35">
      <c r="A1821" s="28" t="s">
        <v>2582</v>
      </c>
      <c r="B1821" s="29">
        <v>38.53</v>
      </c>
    </row>
    <row r="1822" spans="1:2" x14ac:dyDescent="0.35">
      <c r="A1822" s="28" t="s">
        <v>2636</v>
      </c>
      <c r="B1822" s="29">
        <v>15.39</v>
      </c>
    </row>
    <row r="1823" spans="1:2" x14ac:dyDescent="0.35">
      <c r="A1823" s="28" t="s">
        <v>2932</v>
      </c>
      <c r="B1823" s="29">
        <v>1.05</v>
      </c>
    </row>
    <row r="1824" spans="1:2" x14ac:dyDescent="0.35">
      <c r="A1824" s="28" t="s">
        <v>374</v>
      </c>
      <c r="B1824" s="29">
        <v>2.2000000000000002</v>
      </c>
    </row>
    <row r="1825" spans="1:2" x14ac:dyDescent="0.35">
      <c r="A1825" s="28" t="s">
        <v>2344</v>
      </c>
      <c r="B1825" s="29">
        <v>172</v>
      </c>
    </row>
    <row r="1826" spans="1:2" x14ac:dyDescent="0.35">
      <c r="A1826" s="28" t="s">
        <v>2778</v>
      </c>
      <c r="B1826" s="29">
        <v>1.55</v>
      </c>
    </row>
    <row r="1827" spans="1:2" x14ac:dyDescent="0.35">
      <c r="A1827" s="28" t="s">
        <v>1428</v>
      </c>
      <c r="B1827" s="29">
        <v>11.67</v>
      </c>
    </row>
    <row r="1828" spans="1:2" x14ac:dyDescent="0.35">
      <c r="A1828" s="28" t="s">
        <v>3090</v>
      </c>
      <c r="B1828" s="29">
        <v>35.11</v>
      </c>
    </row>
    <row r="1829" spans="1:2" x14ac:dyDescent="0.35">
      <c r="A1829" s="28" t="s">
        <v>3489</v>
      </c>
      <c r="B1829" s="29">
        <v>28.4</v>
      </c>
    </row>
    <row r="1830" spans="1:2" x14ac:dyDescent="0.35">
      <c r="A1830" s="28" t="s">
        <v>2751</v>
      </c>
      <c r="B1830" s="29">
        <v>2.13</v>
      </c>
    </row>
    <row r="1831" spans="1:2" x14ac:dyDescent="0.35">
      <c r="A1831" s="28" t="s">
        <v>128</v>
      </c>
      <c r="B1831" s="29">
        <v>0.81</v>
      </c>
    </row>
    <row r="1832" spans="1:2" x14ac:dyDescent="0.35">
      <c r="A1832" s="28" t="s">
        <v>2741</v>
      </c>
      <c r="B1832" s="29">
        <v>3.78</v>
      </c>
    </row>
    <row r="1833" spans="1:2" x14ac:dyDescent="0.35">
      <c r="A1833" s="28" t="s">
        <v>2814</v>
      </c>
      <c r="B1833" s="29">
        <v>0.75</v>
      </c>
    </row>
    <row r="1834" spans="1:2" x14ac:dyDescent="0.35">
      <c r="A1834" s="28" t="s">
        <v>3005</v>
      </c>
      <c r="B1834" s="29">
        <v>0.63</v>
      </c>
    </row>
    <row r="1835" spans="1:2" x14ac:dyDescent="0.35">
      <c r="A1835" s="28" t="s">
        <v>271</v>
      </c>
      <c r="B1835" s="29">
        <v>1.05</v>
      </c>
    </row>
    <row r="1836" spans="1:2" x14ac:dyDescent="0.35">
      <c r="A1836" s="28" t="s">
        <v>3446</v>
      </c>
      <c r="B1836" s="29">
        <v>0.24</v>
      </c>
    </row>
    <row r="1837" spans="1:2" x14ac:dyDescent="0.35">
      <c r="A1837" s="28" t="s">
        <v>2750</v>
      </c>
      <c r="B1837" s="29">
        <v>9.58</v>
      </c>
    </row>
    <row r="1838" spans="1:2" x14ac:dyDescent="0.35">
      <c r="A1838" s="28" t="s">
        <v>2848</v>
      </c>
      <c r="B1838" s="29">
        <v>1.67</v>
      </c>
    </row>
    <row r="1839" spans="1:2" x14ac:dyDescent="0.35">
      <c r="A1839" s="28" t="s">
        <v>2936</v>
      </c>
      <c r="B1839" s="29">
        <v>0.69</v>
      </c>
    </row>
    <row r="1840" spans="1:2" x14ac:dyDescent="0.35">
      <c r="A1840" s="28" t="s">
        <v>398</v>
      </c>
      <c r="B1840" s="29">
        <v>0.32</v>
      </c>
    </row>
    <row r="1841" spans="1:2" x14ac:dyDescent="0.35">
      <c r="A1841" s="28" t="s">
        <v>3431</v>
      </c>
      <c r="B1841" s="29">
        <v>1.31</v>
      </c>
    </row>
    <row r="1842" spans="1:2" x14ac:dyDescent="0.35">
      <c r="A1842" s="28" t="s">
        <v>3964</v>
      </c>
      <c r="B1842" s="29">
        <v>0.9</v>
      </c>
    </row>
    <row r="1843" spans="1:2" x14ac:dyDescent="0.35">
      <c r="A1843" s="28" t="s">
        <v>630</v>
      </c>
      <c r="B1843" s="29">
        <v>1.2</v>
      </c>
    </row>
    <row r="1844" spans="1:2" x14ac:dyDescent="0.35">
      <c r="A1844" s="28" t="s">
        <v>2404</v>
      </c>
      <c r="B1844" s="29">
        <v>1.1499999999999999</v>
      </c>
    </row>
    <row r="1845" spans="1:2" x14ac:dyDescent="0.35">
      <c r="A1845" s="28" t="s">
        <v>288</v>
      </c>
      <c r="B1845" s="29">
        <v>3.41</v>
      </c>
    </row>
    <row r="1846" spans="1:2" x14ac:dyDescent="0.35">
      <c r="A1846" s="28" t="s">
        <v>2616</v>
      </c>
      <c r="B1846" s="29">
        <v>2.74</v>
      </c>
    </row>
    <row r="1847" spans="1:2" x14ac:dyDescent="0.35">
      <c r="A1847" s="28" t="s">
        <v>2859</v>
      </c>
      <c r="B1847" s="29">
        <v>0.26</v>
      </c>
    </row>
    <row r="1848" spans="1:2" x14ac:dyDescent="0.35">
      <c r="A1848" s="28" t="s">
        <v>1028</v>
      </c>
      <c r="B1848" s="29">
        <v>0.33</v>
      </c>
    </row>
    <row r="1849" spans="1:2" x14ac:dyDescent="0.35">
      <c r="A1849" s="28" t="s">
        <v>3596</v>
      </c>
      <c r="B1849" s="29">
        <v>1.08</v>
      </c>
    </row>
    <row r="1850" spans="1:2" x14ac:dyDescent="0.35">
      <c r="A1850" s="28" t="s">
        <v>4041</v>
      </c>
      <c r="B1850" s="29">
        <v>1.96</v>
      </c>
    </row>
    <row r="1851" spans="1:2" x14ac:dyDescent="0.35">
      <c r="A1851" s="28" t="s">
        <v>4140</v>
      </c>
      <c r="B1851" s="29">
        <v>2.33</v>
      </c>
    </row>
    <row r="1852" spans="1:2" x14ac:dyDescent="0.35">
      <c r="A1852" s="28" t="s">
        <v>533</v>
      </c>
      <c r="B1852" s="29">
        <v>0.93</v>
      </c>
    </row>
    <row r="1853" spans="1:2" x14ac:dyDescent="0.35">
      <c r="A1853" s="28" t="s">
        <v>4284</v>
      </c>
      <c r="B1853" s="29">
        <v>0.3</v>
      </c>
    </row>
    <row r="1854" spans="1:2" x14ac:dyDescent="0.35">
      <c r="A1854" s="28" t="s">
        <v>3802</v>
      </c>
      <c r="B1854" s="29">
        <v>0.88</v>
      </c>
    </row>
    <row r="1855" spans="1:2" x14ac:dyDescent="0.35">
      <c r="A1855" s="28" t="s">
        <v>4260</v>
      </c>
      <c r="B1855" s="29">
        <v>2.87</v>
      </c>
    </row>
    <row r="1856" spans="1:2" x14ac:dyDescent="0.35">
      <c r="A1856" s="28" t="s">
        <v>4481</v>
      </c>
      <c r="B1856" s="29">
        <v>1.0900000000000001</v>
      </c>
    </row>
    <row r="1857" spans="1:2" x14ac:dyDescent="0.35">
      <c r="A1857" s="28" t="s">
        <v>3194</v>
      </c>
      <c r="B1857" s="29">
        <v>108.5</v>
      </c>
    </row>
    <row r="1858" spans="1:2" x14ac:dyDescent="0.35">
      <c r="A1858" s="28" t="s">
        <v>3092</v>
      </c>
      <c r="B1858" s="29">
        <v>47.3</v>
      </c>
    </row>
    <row r="1859" spans="1:2" x14ac:dyDescent="0.35">
      <c r="A1859" s="28" t="s">
        <v>1060</v>
      </c>
      <c r="B1859" s="29">
        <v>2.74</v>
      </c>
    </row>
    <row r="1860" spans="1:2" x14ac:dyDescent="0.35">
      <c r="A1860" s="28" t="s">
        <v>3293</v>
      </c>
      <c r="B1860" s="29">
        <v>1.68</v>
      </c>
    </row>
    <row r="1861" spans="1:2" x14ac:dyDescent="0.35">
      <c r="A1861" s="28" t="s">
        <v>204</v>
      </c>
      <c r="B1861" s="29">
        <v>12.35</v>
      </c>
    </row>
    <row r="1862" spans="1:2" x14ac:dyDescent="0.35">
      <c r="A1862" s="28" t="s">
        <v>2805</v>
      </c>
      <c r="B1862" s="29">
        <v>148</v>
      </c>
    </row>
    <row r="1863" spans="1:2" x14ac:dyDescent="0.35">
      <c r="A1863" s="28" t="s">
        <v>4482</v>
      </c>
      <c r="B1863" s="29">
        <v>2.58</v>
      </c>
    </row>
    <row r="1864" spans="1:2" x14ac:dyDescent="0.35">
      <c r="A1864" s="28" t="s">
        <v>3146</v>
      </c>
      <c r="B1864" s="29">
        <v>32.049999999999997</v>
      </c>
    </row>
    <row r="1865" spans="1:2" x14ac:dyDescent="0.35">
      <c r="A1865" s="28" t="s">
        <v>2654</v>
      </c>
      <c r="B1865" s="29">
        <v>1.21</v>
      </c>
    </row>
    <row r="1866" spans="1:2" x14ac:dyDescent="0.35">
      <c r="A1866" s="28" t="s">
        <v>2657</v>
      </c>
      <c r="B1866" s="29">
        <v>2.97</v>
      </c>
    </row>
    <row r="1867" spans="1:2" x14ac:dyDescent="0.35">
      <c r="A1867" s="28" t="s">
        <v>3107</v>
      </c>
      <c r="B1867" s="29">
        <v>4.7</v>
      </c>
    </row>
    <row r="1868" spans="1:2" x14ac:dyDescent="0.35">
      <c r="A1868" s="28" t="s">
        <v>3412</v>
      </c>
      <c r="B1868" s="29">
        <v>25.07</v>
      </c>
    </row>
    <row r="1869" spans="1:2" x14ac:dyDescent="0.35">
      <c r="A1869" s="28" t="s">
        <v>3509</v>
      </c>
      <c r="B1869" s="29">
        <v>105.58</v>
      </c>
    </row>
    <row r="1870" spans="1:2" x14ac:dyDescent="0.35">
      <c r="A1870" s="28" t="s">
        <v>3040</v>
      </c>
      <c r="B1870" s="29">
        <v>1.28</v>
      </c>
    </row>
    <row r="1871" spans="1:2" x14ac:dyDescent="0.35">
      <c r="A1871" s="28" t="s">
        <v>3610</v>
      </c>
      <c r="B1871" s="29">
        <v>1.88</v>
      </c>
    </row>
    <row r="1872" spans="1:2" x14ac:dyDescent="0.35">
      <c r="A1872" s="28" t="s">
        <v>4445</v>
      </c>
      <c r="B1872" s="29">
        <v>1.4</v>
      </c>
    </row>
    <row r="1873" spans="1:2" x14ac:dyDescent="0.35">
      <c r="A1873" s="28" t="s">
        <v>2881</v>
      </c>
      <c r="B1873" s="29">
        <v>3.58</v>
      </c>
    </row>
    <row r="1874" spans="1:2" x14ac:dyDescent="0.35">
      <c r="A1874" s="28" t="s">
        <v>3013</v>
      </c>
      <c r="B1874" s="29">
        <v>1.06</v>
      </c>
    </row>
    <row r="1875" spans="1:2" x14ac:dyDescent="0.35">
      <c r="A1875" s="28" t="s">
        <v>3607</v>
      </c>
      <c r="B1875" s="29">
        <v>2.78</v>
      </c>
    </row>
    <row r="1876" spans="1:2" x14ac:dyDescent="0.35">
      <c r="A1876" s="28" t="s">
        <v>3949</v>
      </c>
      <c r="B1876" s="29">
        <v>3.53</v>
      </c>
    </row>
    <row r="1877" spans="1:2" x14ac:dyDescent="0.35">
      <c r="A1877" s="28" t="s">
        <v>3268</v>
      </c>
      <c r="B1877" s="29">
        <v>39.44</v>
      </c>
    </row>
    <row r="1878" spans="1:2" x14ac:dyDescent="0.35">
      <c r="A1878" s="28" t="s">
        <v>4354</v>
      </c>
      <c r="B1878" s="29">
        <v>0.86</v>
      </c>
    </row>
    <row r="1879" spans="1:2" x14ac:dyDescent="0.35">
      <c r="A1879" s="28" t="s">
        <v>3535</v>
      </c>
      <c r="B1879" s="29">
        <v>103.21</v>
      </c>
    </row>
    <row r="1880" spans="1:2" x14ac:dyDescent="0.35">
      <c r="A1880" s="28" t="s">
        <v>2599</v>
      </c>
      <c r="B1880" s="29">
        <v>36.78</v>
      </c>
    </row>
    <row r="1881" spans="1:2" x14ac:dyDescent="0.35">
      <c r="A1881" s="28" t="s">
        <v>3102</v>
      </c>
      <c r="B1881" s="29">
        <v>75.819999999999993</v>
      </c>
    </row>
    <row r="1882" spans="1:2" x14ac:dyDescent="0.35">
      <c r="A1882" s="28" t="s">
        <v>3239</v>
      </c>
      <c r="B1882" s="29">
        <v>44.41</v>
      </c>
    </row>
    <row r="1883" spans="1:2" x14ac:dyDescent="0.35">
      <c r="A1883" s="28" t="s">
        <v>1530</v>
      </c>
      <c r="B1883" s="29">
        <v>14.64</v>
      </c>
    </row>
    <row r="1884" spans="1:2" x14ac:dyDescent="0.35">
      <c r="A1884" s="28" t="s">
        <v>2595</v>
      </c>
      <c r="B1884" s="29">
        <v>1.1000000000000001</v>
      </c>
    </row>
    <row r="1885" spans="1:2" x14ac:dyDescent="0.35">
      <c r="A1885" s="28" t="s">
        <v>2064</v>
      </c>
      <c r="B1885" s="29">
        <v>21.42</v>
      </c>
    </row>
    <row r="1886" spans="1:2" x14ac:dyDescent="0.35">
      <c r="A1886" s="28" t="s">
        <v>1535</v>
      </c>
      <c r="B1886" s="29">
        <v>13.5</v>
      </c>
    </row>
    <row r="1887" spans="1:2" x14ac:dyDescent="0.35">
      <c r="A1887" s="28" t="s">
        <v>213</v>
      </c>
      <c r="B1887" s="29">
        <v>11.75</v>
      </c>
    </row>
    <row r="1888" spans="1:2" x14ac:dyDescent="0.35">
      <c r="A1888" s="28" t="s">
        <v>376</v>
      </c>
      <c r="B1888" s="29">
        <v>10.11</v>
      </c>
    </row>
    <row r="1889" spans="1:2" x14ac:dyDescent="0.35">
      <c r="A1889" s="28" t="s">
        <v>3392</v>
      </c>
      <c r="B1889" s="29">
        <v>13.46</v>
      </c>
    </row>
    <row r="1890" spans="1:2" x14ac:dyDescent="0.35">
      <c r="A1890" s="28" t="s">
        <v>287</v>
      </c>
      <c r="B1890" s="29">
        <v>9.02</v>
      </c>
    </row>
    <row r="1891" spans="1:2" x14ac:dyDescent="0.35">
      <c r="A1891" s="28" t="s">
        <v>3758</v>
      </c>
      <c r="B1891" s="29">
        <v>41.84</v>
      </c>
    </row>
    <row r="1892" spans="1:2" x14ac:dyDescent="0.35">
      <c r="A1892" s="28" t="s">
        <v>373</v>
      </c>
      <c r="B1892" s="29">
        <v>5</v>
      </c>
    </row>
    <row r="1893" spans="1:2" x14ac:dyDescent="0.35">
      <c r="A1893" s="28" t="s">
        <v>4448</v>
      </c>
      <c r="B1893" s="29">
        <v>5.33</v>
      </c>
    </row>
    <row r="1894" spans="1:2" x14ac:dyDescent="0.35">
      <c r="A1894" s="28" t="s">
        <v>836</v>
      </c>
      <c r="B1894" s="29">
        <v>2.5</v>
      </c>
    </row>
    <row r="1895" spans="1:2" x14ac:dyDescent="0.35">
      <c r="A1895" s="28" t="s">
        <v>1496</v>
      </c>
      <c r="B1895" s="29">
        <v>0.09</v>
      </c>
    </row>
    <row r="1896" spans="1:2" x14ac:dyDescent="0.35">
      <c r="A1896" s="28" t="s">
        <v>2606</v>
      </c>
      <c r="B1896" s="29">
        <v>0.13</v>
      </c>
    </row>
    <row r="1897" spans="1:2" x14ac:dyDescent="0.35">
      <c r="A1897" s="28" t="s">
        <v>2607</v>
      </c>
      <c r="B1897" s="29">
        <v>0.34</v>
      </c>
    </row>
    <row r="1898" spans="1:2" x14ac:dyDescent="0.35">
      <c r="A1898" s="28" t="s">
        <v>2647</v>
      </c>
      <c r="B1898" s="29">
        <v>0.23</v>
      </c>
    </row>
    <row r="1899" spans="1:2" x14ac:dyDescent="0.35">
      <c r="A1899" s="28" t="s">
        <v>2769</v>
      </c>
      <c r="B1899" s="29">
        <v>0.31</v>
      </c>
    </row>
    <row r="1900" spans="1:2" x14ac:dyDescent="0.35">
      <c r="A1900" s="28" t="s">
        <v>2770</v>
      </c>
      <c r="B1900" s="29">
        <v>0.03</v>
      </c>
    </row>
    <row r="1901" spans="1:2" x14ac:dyDescent="0.35">
      <c r="A1901" s="28" t="s">
        <v>4483</v>
      </c>
      <c r="B1901" s="29">
        <v>0.11</v>
      </c>
    </row>
    <row r="1902" spans="1:2" x14ac:dyDescent="0.35">
      <c r="A1902" s="28" t="s">
        <v>2929</v>
      </c>
      <c r="B1902" s="29">
        <v>0.09</v>
      </c>
    </row>
    <row r="1903" spans="1:2" x14ac:dyDescent="0.35">
      <c r="A1903" s="28" t="s">
        <v>2987</v>
      </c>
      <c r="B1903" s="29">
        <v>0.15</v>
      </c>
    </row>
    <row r="1904" spans="1:2" x14ac:dyDescent="0.35">
      <c r="A1904" s="28" t="s">
        <v>3316</v>
      </c>
      <c r="B1904" s="29">
        <v>0.32</v>
      </c>
    </row>
    <row r="1905" spans="1:2" x14ac:dyDescent="0.35">
      <c r="A1905" s="28" t="s">
        <v>1161</v>
      </c>
      <c r="B1905" s="29">
        <v>10.16</v>
      </c>
    </row>
    <row r="1906" spans="1:2" x14ac:dyDescent="0.35">
      <c r="A1906" s="28" t="s">
        <v>302</v>
      </c>
      <c r="B1906" s="29">
        <v>2.33</v>
      </c>
    </row>
    <row r="1907" spans="1:2" x14ac:dyDescent="0.35">
      <c r="A1907" s="28" t="s">
        <v>3354</v>
      </c>
      <c r="B1907" s="29">
        <v>0.16</v>
      </c>
    </row>
    <row r="1908" spans="1:2" x14ac:dyDescent="0.35">
      <c r="A1908" s="28" t="s">
        <v>3371</v>
      </c>
      <c r="B1908" s="29">
        <v>7.0000000000000007E-2</v>
      </c>
    </row>
    <row r="1909" spans="1:2" x14ac:dyDescent="0.35">
      <c r="A1909" s="28" t="s">
        <v>3418</v>
      </c>
      <c r="B1909" s="29">
        <v>0.12</v>
      </c>
    </row>
    <row r="1910" spans="1:2" x14ac:dyDescent="0.35">
      <c r="A1910" s="28" t="s">
        <v>3424</v>
      </c>
      <c r="B1910" s="29">
        <v>0.24</v>
      </c>
    </row>
    <row r="1911" spans="1:2" x14ac:dyDescent="0.35">
      <c r="A1911" s="28" t="s">
        <v>3529</v>
      </c>
      <c r="B1911" s="29">
        <v>0.13</v>
      </c>
    </row>
    <row r="1912" spans="1:2" x14ac:dyDescent="0.35">
      <c r="A1912" s="28" t="s">
        <v>3562</v>
      </c>
      <c r="B1912" s="29">
        <v>0.17</v>
      </c>
    </row>
    <row r="1913" spans="1:2" x14ac:dyDescent="0.35">
      <c r="A1913" s="28" t="s">
        <v>1143</v>
      </c>
      <c r="B1913" s="29">
        <v>2.19</v>
      </c>
    </row>
    <row r="1914" spans="1:2" x14ac:dyDescent="0.35">
      <c r="A1914" s="28" t="s">
        <v>3657</v>
      </c>
      <c r="B1914" s="29">
        <v>0.08</v>
      </c>
    </row>
    <row r="1915" spans="1:2" x14ac:dyDescent="0.35">
      <c r="A1915" s="28" t="s">
        <v>3670</v>
      </c>
      <c r="B1915" s="29">
        <v>0.11</v>
      </c>
    </row>
    <row r="1916" spans="1:2" x14ac:dyDescent="0.35">
      <c r="A1916" s="28" t="s">
        <v>3708</v>
      </c>
      <c r="B1916" s="29">
        <v>0.14000000000000001</v>
      </c>
    </row>
    <row r="1917" spans="1:2" x14ac:dyDescent="0.35">
      <c r="A1917" s="28" t="s">
        <v>3741</v>
      </c>
      <c r="B1917" s="29">
        <v>0.11</v>
      </c>
    </row>
    <row r="1918" spans="1:2" x14ac:dyDescent="0.35">
      <c r="A1918" s="28" t="s">
        <v>3781</v>
      </c>
      <c r="B1918" s="29">
        <v>5.69</v>
      </c>
    </row>
    <row r="1919" spans="1:2" x14ac:dyDescent="0.35">
      <c r="A1919" s="28" t="s">
        <v>4374</v>
      </c>
      <c r="B1919" s="29">
        <v>0.06</v>
      </c>
    </row>
    <row r="1920" spans="1:2" x14ac:dyDescent="0.35">
      <c r="A1920" s="28" t="s">
        <v>3793</v>
      </c>
      <c r="B1920" s="29">
        <v>0.15</v>
      </c>
    </row>
    <row r="1921" spans="1:2" x14ac:dyDescent="0.35">
      <c r="A1921" s="28" t="s">
        <v>3807</v>
      </c>
      <c r="B1921" s="29">
        <v>2.6</v>
      </c>
    </row>
    <row r="1922" spans="1:2" x14ac:dyDescent="0.35">
      <c r="A1922" s="28" t="s">
        <v>4484</v>
      </c>
      <c r="B1922" s="29">
        <v>0.01</v>
      </c>
    </row>
    <row r="1923" spans="1:2" x14ac:dyDescent="0.35">
      <c r="A1923" s="28" t="s">
        <v>3890</v>
      </c>
      <c r="B1923" s="29">
        <v>0.05</v>
      </c>
    </row>
    <row r="1924" spans="1:2" x14ac:dyDescent="0.35">
      <c r="A1924" s="28" t="s">
        <v>3892</v>
      </c>
      <c r="B1924" s="29">
        <v>0.03</v>
      </c>
    </row>
    <row r="1925" spans="1:2" x14ac:dyDescent="0.35">
      <c r="A1925" s="28" t="s">
        <v>3932</v>
      </c>
      <c r="B1925" s="29">
        <v>0.09</v>
      </c>
    </row>
    <row r="1926" spans="1:2" x14ac:dyDescent="0.35">
      <c r="A1926" s="28" t="s">
        <v>3965</v>
      </c>
      <c r="B1926" s="29">
        <v>0.64</v>
      </c>
    </row>
    <row r="1927" spans="1:2" x14ac:dyDescent="0.35">
      <c r="A1927" s="28" t="s">
        <v>4023</v>
      </c>
      <c r="B1927" s="29">
        <v>0.77</v>
      </c>
    </row>
    <row r="1928" spans="1:2" x14ac:dyDescent="0.35">
      <c r="A1928" s="28" t="s">
        <v>4059</v>
      </c>
      <c r="B1928" s="29">
        <v>0.17</v>
      </c>
    </row>
    <row r="1929" spans="1:2" x14ac:dyDescent="0.35">
      <c r="A1929" s="28" t="s">
        <v>4148</v>
      </c>
      <c r="B1929" s="29">
        <v>0.04</v>
      </c>
    </row>
    <row r="1930" spans="1:2" x14ac:dyDescent="0.35">
      <c r="A1930" s="28" t="s">
        <v>4180</v>
      </c>
      <c r="B1930" s="29">
        <v>0.41</v>
      </c>
    </row>
    <row r="1931" spans="1:2" x14ac:dyDescent="0.35">
      <c r="A1931" s="28" t="s">
        <v>4203</v>
      </c>
      <c r="B1931" s="29">
        <v>0.08</v>
      </c>
    </row>
    <row r="1932" spans="1:2" x14ac:dyDescent="0.35">
      <c r="A1932" s="28" t="s">
        <v>4204</v>
      </c>
      <c r="B1932" s="29">
        <v>7.0000000000000007E-2</v>
      </c>
    </row>
    <row r="1933" spans="1:2" x14ac:dyDescent="0.35">
      <c r="A1933" s="28" t="s">
        <v>4230</v>
      </c>
      <c r="B1933" s="29">
        <v>0.04</v>
      </c>
    </row>
    <row r="1934" spans="1:2" x14ac:dyDescent="0.35">
      <c r="A1934" s="28" t="s">
        <v>4231</v>
      </c>
      <c r="B1934" s="29">
        <v>0.13</v>
      </c>
    </row>
    <row r="1935" spans="1:2" x14ac:dyDescent="0.35">
      <c r="A1935" s="28" t="s">
        <v>4253</v>
      </c>
      <c r="B1935" s="29">
        <v>0.05</v>
      </c>
    </row>
    <row r="1936" spans="1:2" x14ac:dyDescent="0.35">
      <c r="A1936" s="28" t="s">
        <v>4257</v>
      </c>
      <c r="B1936" s="29">
        <v>0.05</v>
      </c>
    </row>
    <row r="1937" spans="1:2" x14ac:dyDescent="0.35">
      <c r="A1937" s="28" t="s">
        <v>4278</v>
      </c>
      <c r="B1937" s="29">
        <v>0.09</v>
      </c>
    </row>
    <row r="1938" spans="1:2" x14ac:dyDescent="0.35">
      <c r="A1938" s="28" t="s">
        <v>4295</v>
      </c>
      <c r="B1938" s="29">
        <v>0.03</v>
      </c>
    </row>
    <row r="1939" spans="1:2" x14ac:dyDescent="0.35">
      <c r="A1939" s="28" t="s">
        <v>4333</v>
      </c>
      <c r="B1939" s="29">
        <v>0.09</v>
      </c>
    </row>
    <row r="1940" spans="1:2" x14ac:dyDescent="0.35">
      <c r="A1940" s="28" t="s">
        <v>4335</v>
      </c>
      <c r="B1940" s="29">
        <v>0.03</v>
      </c>
    </row>
    <row r="1941" spans="1:2" x14ac:dyDescent="0.35">
      <c r="A1941" s="28" t="s">
        <v>4350</v>
      </c>
      <c r="B1941" s="29">
        <v>0.05</v>
      </c>
    </row>
    <row r="1942" spans="1:2" x14ac:dyDescent="0.35">
      <c r="A1942" s="28" t="s">
        <v>4374</v>
      </c>
      <c r="B1942" s="29">
        <v>0.06</v>
      </c>
    </row>
    <row r="1943" spans="1:2" x14ac:dyDescent="0.35">
      <c r="A1943" s="28" t="s">
        <v>2303</v>
      </c>
      <c r="B1943" s="29">
        <v>19.260000000000002</v>
      </c>
    </row>
    <row r="1944" spans="1:2" x14ac:dyDescent="0.35">
      <c r="A1944" s="28" t="s">
        <v>3395</v>
      </c>
      <c r="B1944" s="29">
        <v>7.25</v>
      </c>
    </row>
    <row r="1945" spans="1:2" x14ac:dyDescent="0.35">
      <c r="A1945" s="28" t="s">
        <v>3045</v>
      </c>
      <c r="B1945" s="29">
        <v>3.71</v>
      </c>
    </row>
    <row r="1946" spans="1:2" x14ac:dyDescent="0.35">
      <c r="A1946" s="28" t="s">
        <v>3227</v>
      </c>
      <c r="B1946" s="29">
        <v>3.68</v>
      </c>
    </row>
    <row r="1947" spans="1:2" x14ac:dyDescent="0.35">
      <c r="A1947" s="28" t="s">
        <v>2379</v>
      </c>
      <c r="B1947" s="29">
        <v>109.89</v>
      </c>
    </row>
    <row r="1948" spans="1:2" x14ac:dyDescent="0.35">
      <c r="A1948" s="28" t="s">
        <v>3046</v>
      </c>
      <c r="B1948" s="29">
        <v>2.6</v>
      </c>
    </row>
    <row r="1949" spans="1:2" x14ac:dyDescent="0.35">
      <c r="A1949" s="28" t="s">
        <v>3076</v>
      </c>
      <c r="B1949" s="29">
        <v>2.48</v>
      </c>
    </row>
    <row r="1950" spans="1:2" x14ac:dyDescent="0.35">
      <c r="A1950" s="28" t="s">
        <v>136</v>
      </c>
      <c r="B1950" s="29">
        <v>1.35</v>
      </c>
    </row>
    <row r="1951" spans="1:2" x14ac:dyDescent="0.35">
      <c r="A1951" s="28" t="s">
        <v>3747</v>
      </c>
      <c r="B1951" s="29">
        <v>3.44</v>
      </c>
    </row>
    <row r="1952" spans="1:2" x14ac:dyDescent="0.35">
      <c r="A1952" s="28" t="s">
        <v>2210</v>
      </c>
      <c r="B1952" s="29">
        <v>46.77</v>
      </c>
    </row>
    <row r="1953" spans="1:2" x14ac:dyDescent="0.35">
      <c r="A1953" s="28" t="s">
        <v>2625</v>
      </c>
      <c r="B1953" s="29">
        <v>25.18</v>
      </c>
    </row>
    <row r="1954" spans="1:2" x14ac:dyDescent="0.35">
      <c r="A1954" s="28" t="s">
        <v>77</v>
      </c>
      <c r="B1954" s="29">
        <v>14.33</v>
      </c>
    </row>
    <row r="1955" spans="1:2" x14ac:dyDescent="0.35">
      <c r="A1955" s="28" t="s">
        <v>2653</v>
      </c>
      <c r="B1955" s="29">
        <v>2.2000000000000002</v>
      </c>
    </row>
    <row r="1956" spans="1:2" x14ac:dyDescent="0.35">
      <c r="A1956" s="28" t="s">
        <v>3087</v>
      </c>
      <c r="B1956" s="29">
        <v>1.1100000000000001</v>
      </c>
    </row>
    <row r="1957" spans="1:2" x14ac:dyDescent="0.35">
      <c r="A1957" s="28" t="s">
        <v>129</v>
      </c>
      <c r="B1957" s="29">
        <v>1.51</v>
      </c>
    </row>
    <row r="1958" spans="1:2" x14ac:dyDescent="0.35">
      <c r="A1958" s="28" t="s">
        <v>393</v>
      </c>
      <c r="B1958" s="29">
        <v>0.96</v>
      </c>
    </row>
    <row r="1959" spans="1:2" x14ac:dyDescent="0.35">
      <c r="A1959" s="28" t="s">
        <v>3718</v>
      </c>
      <c r="B1959" s="29">
        <v>0.73</v>
      </c>
    </row>
    <row r="1960" spans="1:2" x14ac:dyDescent="0.35">
      <c r="A1960" s="28" t="s">
        <v>3885</v>
      </c>
      <c r="B1960" s="29">
        <v>31.23</v>
      </c>
    </row>
    <row r="1961" spans="1:2" x14ac:dyDescent="0.35">
      <c r="A1961" s="28" t="s">
        <v>2587</v>
      </c>
      <c r="B1961" s="29">
        <v>0.96</v>
      </c>
    </row>
    <row r="1962" spans="1:2" x14ac:dyDescent="0.35">
      <c r="A1962" s="28" t="s">
        <v>2703</v>
      </c>
      <c r="B1962" s="29">
        <v>2.85</v>
      </c>
    </row>
    <row r="1963" spans="1:2" x14ac:dyDescent="0.35">
      <c r="A1963" s="28" t="s">
        <v>2747</v>
      </c>
      <c r="B1963" s="29">
        <v>5.07</v>
      </c>
    </row>
    <row r="1964" spans="1:2" x14ac:dyDescent="0.35">
      <c r="A1964" s="28" t="s">
        <v>2870</v>
      </c>
      <c r="B1964" s="29">
        <v>1.85</v>
      </c>
    </row>
    <row r="1965" spans="1:2" x14ac:dyDescent="0.35">
      <c r="A1965" s="28" t="s">
        <v>2924</v>
      </c>
      <c r="B1965" s="29">
        <v>2.89</v>
      </c>
    </row>
    <row r="1966" spans="1:2" x14ac:dyDescent="0.35">
      <c r="A1966" s="28" t="s">
        <v>989</v>
      </c>
      <c r="B1966" s="29">
        <v>0.53</v>
      </c>
    </row>
    <row r="1967" spans="1:2" x14ac:dyDescent="0.35">
      <c r="A1967" s="28" t="s">
        <v>392</v>
      </c>
      <c r="B1967" s="29">
        <v>0.55000000000000004</v>
      </c>
    </row>
    <row r="1968" spans="1:2" x14ac:dyDescent="0.35">
      <c r="A1968" s="28" t="s">
        <v>240</v>
      </c>
      <c r="B1968" s="29">
        <v>0.74</v>
      </c>
    </row>
    <row r="1969" spans="1:2" x14ac:dyDescent="0.35">
      <c r="A1969" s="28" t="s">
        <v>3161</v>
      </c>
      <c r="B1969" s="29">
        <v>1.17</v>
      </c>
    </row>
    <row r="1970" spans="1:2" x14ac:dyDescent="0.35">
      <c r="A1970" s="28" t="s">
        <v>3387</v>
      </c>
      <c r="B1970" s="29">
        <v>43.96</v>
      </c>
    </row>
    <row r="1971" spans="1:2" x14ac:dyDescent="0.35">
      <c r="A1971" s="28" t="s">
        <v>3686</v>
      </c>
      <c r="B1971" s="29">
        <v>0.21</v>
      </c>
    </row>
    <row r="1972" spans="1:2" x14ac:dyDescent="0.35">
      <c r="A1972" s="28" t="s">
        <v>3720</v>
      </c>
      <c r="B1972" s="29">
        <v>0.64</v>
      </c>
    </row>
    <row r="1973" spans="1:2" x14ac:dyDescent="0.35">
      <c r="A1973" s="28" t="s">
        <v>3743</v>
      </c>
      <c r="B1973" s="29">
        <v>0.74</v>
      </c>
    </row>
    <row r="1974" spans="1:2" x14ac:dyDescent="0.35">
      <c r="A1974" s="28" t="s">
        <v>4449</v>
      </c>
      <c r="B1974" s="29">
        <v>1.1299999999999999</v>
      </c>
    </row>
    <row r="1975" spans="1:2" x14ac:dyDescent="0.35">
      <c r="A1975" s="28" t="s">
        <v>3948</v>
      </c>
      <c r="B1975" s="29">
        <v>1.8</v>
      </c>
    </row>
    <row r="1976" spans="1:2" x14ac:dyDescent="0.35">
      <c r="A1976" s="28" t="s">
        <v>499</v>
      </c>
      <c r="B1976" s="29">
        <v>0.64</v>
      </c>
    </row>
    <row r="1977" spans="1:2" x14ac:dyDescent="0.35">
      <c r="A1977" s="28" t="s">
        <v>4024</v>
      </c>
      <c r="B1977" s="29">
        <v>3.56</v>
      </c>
    </row>
    <row r="1978" spans="1:2" x14ac:dyDescent="0.35">
      <c r="A1978" s="28" t="s">
        <v>4142</v>
      </c>
      <c r="B1978" s="29">
        <v>0.22</v>
      </c>
    </row>
    <row r="1979" spans="1:2" x14ac:dyDescent="0.35">
      <c r="A1979" s="28" t="s">
        <v>4225</v>
      </c>
      <c r="B1979" s="29">
        <v>2.2200000000000002</v>
      </c>
    </row>
    <row r="1980" spans="1:2" x14ac:dyDescent="0.35">
      <c r="A1980" s="28" t="s">
        <v>1647</v>
      </c>
      <c r="B1980" s="29">
        <v>0.28999999999999998</v>
      </c>
    </row>
    <row r="1981" spans="1:2" x14ac:dyDescent="0.35">
      <c r="A1981" s="28" t="s">
        <v>4448</v>
      </c>
      <c r="B1981" s="29">
        <v>5.33</v>
      </c>
    </row>
    <row r="1982" spans="1:2" x14ac:dyDescent="0.35">
      <c r="A1982" s="28" t="s">
        <v>2302</v>
      </c>
      <c r="B1982" s="29">
        <v>0.24</v>
      </c>
    </row>
    <row r="1983" spans="1:2" x14ac:dyDescent="0.35">
      <c r="A1983" s="28" t="s">
        <v>2652</v>
      </c>
      <c r="B1983" s="29">
        <v>2.23</v>
      </c>
    </row>
    <row r="1984" spans="1:2" x14ac:dyDescent="0.35">
      <c r="A1984" s="28" t="s">
        <v>821</v>
      </c>
      <c r="B1984" s="29">
        <v>4.1900000000000004</v>
      </c>
    </row>
    <row r="1985" spans="1:2" x14ac:dyDescent="0.35">
      <c r="A1985" s="28" t="s">
        <v>2827</v>
      </c>
      <c r="B1985" s="29">
        <v>1.67</v>
      </c>
    </row>
    <row r="1986" spans="1:2" x14ac:dyDescent="0.35">
      <c r="A1986" s="28" t="s">
        <v>534</v>
      </c>
      <c r="B1986" s="29">
        <v>0.42</v>
      </c>
    </row>
    <row r="1987" spans="1:2" x14ac:dyDescent="0.35">
      <c r="A1987" s="28" t="s">
        <v>1044</v>
      </c>
      <c r="B1987" s="29">
        <v>1.08</v>
      </c>
    </row>
    <row r="1988" spans="1:2" x14ac:dyDescent="0.35">
      <c r="A1988" s="28" t="s">
        <v>3192</v>
      </c>
      <c r="B1988" s="29">
        <v>1.06</v>
      </c>
    </row>
    <row r="1989" spans="1:2" x14ac:dyDescent="0.35">
      <c r="A1989" s="28" t="s">
        <v>3288</v>
      </c>
      <c r="B1989" s="29">
        <v>1.42</v>
      </c>
    </row>
    <row r="1990" spans="1:2" x14ac:dyDescent="0.35">
      <c r="A1990" s="28" t="s">
        <v>3302</v>
      </c>
      <c r="B1990" s="29">
        <v>0.87</v>
      </c>
    </row>
    <row r="1991" spans="1:2" x14ac:dyDescent="0.35">
      <c r="A1991" s="28" t="s">
        <v>3303</v>
      </c>
      <c r="B1991" s="29">
        <v>0.84</v>
      </c>
    </row>
    <row r="1992" spans="1:2" x14ac:dyDescent="0.35">
      <c r="A1992" s="28" t="s">
        <v>3310</v>
      </c>
      <c r="B1992" s="29">
        <v>0.33</v>
      </c>
    </row>
    <row r="1993" spans="1:2" x14ac:dyDescent="0.35">
      <c r="A1993" s="28" t="s">
        <v>3464</v>
      </c>
      <c r="B1993" s="29">
        <v>0.13</v>
      </c>
    </row>
    <row r="1994" spans="1:2" x14ac:dyDescent="0.35">
      <c r="A1994" s="28" t="s">
        <v>149</v>
      </c>
      <c r="B1994" s="29">
        <v>2.2799999999999998</v>
      </c>
    </row>
    <row r="1995" spans="1:2" x14ac:dyDescent="0.35">
      <c r="A1995" s="28" t="s">
        <v>3514</v>
      </c>
      <c r="B1995" s="29">
        <v>0.62</v>
      </c>
    </row>
    <row r="1996" spans="1:2" x14ac:dyDescent="0.35">
      <c r="A1996" s="28" t="s">
        <v>3694</v>
      </c>
      <c r="B1996" s="29">
        <v>0.3</v>
      </c>
    </row>
    <row r="1997" spans="1:2" x14ac:dyDescent="0.35">
      <c r="A1997" s="28" t="s">
        <v>3742</v>
      </c>
      <c r="B1997" s="29">
        <v>2.17</v>
      </c>
    </row>
    <row r="1998" spans="1:2" x14ac:dyDescent="0.35">
      <c r="A1998" s="28" t="s">
        <v>3910</v>
      </c>
      <c r="B1998" s="29">
        <v>0.81</v>
      </c>
    </row>
    <row r="1999" spans="1:2" x14ac:dyDescent="0.35">
      <c r="A1999" s="28" t="s">
        <v>3989</v>
      </c>
      <c r="B1999" s="29">
        <v>0.78</v>
      </c>
    </row>
    <row r="2000" spans="1:2" x14ac:dyDescent="0.35">
      <c r="A2000" s="28" t="s">
        <v>940</v>
      </c>
      <c r="B2000" s="29">
        <v>2.52</v>
      </c>
    </row>
    <row r="2001" spans="1:2" x14ac:dyDescent="0.35">
      <c r="A2001" s="28" t="s">
        <v>4073</v>
      </c>
      <c r="B2001" s="29">
        <v>2.1</v>
      </c>
    </row>
    <row r="2002" spans="1:2" x14ac:dyDescent="0.35">
      <c r="A2002" s="28" t="s">
        <v>4149</v>
      </c>
      <c r="B2002" s="29">
        <v>1.2</v>
      </c>
    </row>
    <row r="2003" spans="1:2" x14ac:dyDescent="0.35">
      <c r="A2003" s="28" t="s">
        <v>565</v>
      </c>
      <c r="B2003" s="29">
        <v>0.35</v>
      </c>
    </row>
    <row r="2004" spans="1:2" x14ac:dyDescent="0.35">
      <c r="A2004" s="28" t="s">
        <v>2696</v>
      </c>
      <c r="B2004" s="29">
        <v>2.7</v>
      </c>
    </row>
    <row r="2005" spans="1:2" x14ac:dyDescent="0.35">
      <c r="A2005" s="28" t="s">
        <v>241</v>
      </c>
      <c r="B2005" s="29">
        <v>0.55000000000000004</v>
      </c>
    </row>
    <row r="2006" spans="1:2" x14ac:dyDescent="0.35">
      <c r="A2006" s="28" t="s">
        <v>3202</v>
      </c>
      <c r="B2006" s="29">
        <v>1.23</v>
      </c>
    </row>
    <row r="2007" spans="1:2" x14ac:dyDescent="0.35">
      <c r="A2007" s="28" t="s">
        <v>3230</v>
      </c>
      <c r="B2007" s="29">
        <v>0.87</v>
      </c>
    </row>
    <row r="2008" spans="1:2" x14ac:dyDescent="0.35">
      <c r="A2008" s="28" t="s">
        <v>3295</v>
      </c>
      <c r="B2008" s="29">
        <v>1.64</v>
      </c>
    </row>
    <row r="2009" spans="1:2" x14ac:dyDescent="0.35">
      <c r="A2009" s="28" t="s">
        <v>3299</v>
      </c>
      <c r="B2009" s="29">
        <v>0.92</v>
      </c>
    </row>
    <row r="2010" spans="1:2" x14ac:dyDescent="0.35">
      <c r="A2010" s="28" t="s">
        <v>3300</v>
      </c>
      <c r="B2010" s="29">
        <v>0.79</v>
      </c>
    </row>
    <row r="2011" spans="1:2" x14ac:dyDescent="0.35">
      <c r="A2011" s="28" t="s">
        <v>3301</v>
      </c>
      <c r="B2011" s="29">
        <v>0.75</v>
      </c>
    </row>
    <row r="2012" spans="1:2" x14ac:dyDescent="0.35">
      <c r="A2012" s="28" t="s">
        <v>3519</v>
      </c>
      <c r="B2012" s="29">
        <v>1.62</v>
      </c>
    </row>
    <row r="2013" spans="1:2" x14ac:dyDescent="0.35">
      <c r="A2013" s="28">
        <v>9962</v>
      </c>
      <c r="B2013" s="29" t="s">
        <v>4442</v>
      </c>
    </row>
    <row r="2014" spans="1:2" x14ac:dyDescent="0.35">
      <c r="A2014" s="28" t="s">
        <v>3835</v>
      </c>
      <c r="B2014" s="29">
        <v>1.99</v>
      </c>
    </row>
    <row r="2015" spans="1:2" x14ac:dyDescent="0.35">
      <c r="A2015" s="28" t="s">
        <v>3975</v>
      </c>
      <c r="B2015" s="29">
        <v>0.71</v>
      </c>
    </row>
    <row r="2016" spans="1:2" x14ac:dyDescent="0.35">
      <c r="A2016" s="28" t="s">
        <v>4107</v>
      </c>
      <c r="B2016" s="29">
        <v>2.59</v>
      </c>
    </row>
    <row r="2017" spans="1:2" x14ac:dyDescent="0.35">
      <c r="A2017" s="28" t="s">
        <v>4112</v>
      </c>
      <c r="B2017" s="29">
        <v>0.87</v>
      </c>
    </row>
    <row r="2018" spans="1:2" x14ac:dyDescent="0.35">
      <c r="A2018" s="28" t="s">
        <v>2383</v>
      </c>
      <c r="B2018" s="29">
        <v>3</v>
      </c>
    </row>
    <row r="2019" spans="1:2" x14ac:dyDescent="0.35">
      <c r="A2019" s="28" t="s">
        <v>4485</v>
      </c>
      <c r="B2019" s="29">
        <v>3.3</v>
      </c>
    </row>
    <row r="2020" spans="1:2" x14ac:dyDescent="0.35">
      <c r="A2020" s="28" t="s">
        <v>4118</v>
      </c>
      <c r="B2020" s="29">
        <v>1.04</v>
      </c>
    </row>
    <row r="2021" spans="1:2" x14ac:dyDescent="0.35">
      <c r="A2021" s="28" t="s">
        <v>4119</v>
      </c>
      <c r="B2021" s="29">
        <v>1.89</v>
      </c>
    </row>
    <row r="2022" spans="1:2" x14ac:dyDescent="0.35">
      <c r="A2022" s="28" t="s">
        <v>402</v>
      </c>
      <c r="B2022" s="29">
        <v>3.31</v>
      </c>
    </row>
    <row r="2023" spans="1:2" x14ac:dyDescent="0.35">
      <c r="A2023" s="28" t="s">
        <v>4486</v>
      </c>
      <c r="B2023" s="29">
        <v>0.68</v>
      </c>
    </row>
    <row r="2024" spans="1:2" x14ac:dyDescent="0.35">
      <c r="A2024" s="28" t="s">
        <v>39</v>
      </c>
      <c r="B2024" s="29">
        <v>1.3</v>
      </c>
    </row>
    <row r="2025" spans="1:2" x14ac:dyDescent="0.35">
      <c r="A2025" s="28" t="s">
        <v>2942</v>
      </c>
      <c r="B2025" s="29">
        <v>17.260000000000002</v>
      </c>
    </row>
    <row r="2026" spans="1:2" x14ac:dyDescent="0.35">
      <c r="A2026" s="28" t="s">
        <v>2485</v>
      </c>
      <c r="B2026" s="29">
        <v>35.69</v>
      </c>
    </row>
    <row r="2027" spans="1:2" x14ac:dyDescent="0.35">
      <c r="A2027" s="28" t="s">
        <v>2860</v>
      </c>
      <c r="B2027" s="29">
        <v>12.69</v>
      </c>
    </row>
    <row r="2028" spans="1:2" x14ac:dyDescent="0.35">
      <c r="A2028" s="28" t="s">
        <v>3020</v>
      </c>
      <c r="B2028" s="29">
        <v>31.03</v>
      </c>
    </row>
    <row r="2029" spans="1:2" x14ac:dyDescent="0.35">
      <c r="A2029" s="28" t="s">
        <v>449</v>
      </c>
      <c r="B2029" s="29">
        <v>3.68</v>
      </c>
    </row>
    <row r="2030" spans="1:2" x14ac:dyDescent="0.35">
      <c r="A2030" s="28" t="s">
        <v>2854</v>
      </c>
      <c r="B2030" s="29">
        <v>26.46</v>
      </c>
    </row>
    <row r="2031" spans="1:2" x14ac:dyDescent="0.35">
      <c r="A2031" s="28" t="s">
        <v>2861</v>
      </c>
      <c r="B2031" s="29">
        <v>31</v>
      </c>
    </row>
    <row r="2032" spans="1:2" x14ac:dyDescent="0.35">
      <c r="A2032" s="28" t="s">
        <v>1887</v>
      </c>
      <c r="B2032" s="29">
        <v>44.41</v>
      </c>
    </row>
    <row r="2033" spans="1:2" x14ac:dyDescent="0.35">
      <c r="A2033" s="28" t="s">
        <v>85</v>
      </c>
      <c r="B2033" s="29">
        <v>4.8</v>
      </c>
    </row>
    <row r="2034" spans="1:2" x14ac:dyDescent="0.35">
      <c r="A2034" s="28" t="s">
        <v>3103</v>
      </c>
      <c r="B2034" s="29">
        <v>7.64</v>
      </c>
    </row>
    <row r="2035" spans="1:2" x14ac:dyDescent="0.35">
      <c r="A2035" s="28" t="s">
        <v>1216</v>
      </c>
      <c r="B2035" s="29">
        <v>4</v>
      </c>
    </row>
    <row r="2036" spans="1:2" x14ac:dyDescent="0.35">
      <c r="A2036" s="28" t="s">
        <v>2826</v>
      </c>
      <c r="B2036" s="29">
        <v>0.94</v>
      </c>
    </row>
    <row r="2037" spans="1:2" x14ac:dyDescent="0.35">
      <c r="A2037" s="28" t="s">
        <v>3150</v>
      </c>
      <c r="B2037" s="29">
        <v>20.88</v>
      </c>
    </row>
    <row r="2038" spans="1:2" x14ac:dyDescent="0.35">
      <c r="A2038" s="28" t="s">
        <v>792</v>
      </c>
      <c r="B2038" s="29">
        <v>3.42</v>
      </c>
    </row>
    <row r="2039" spans="1:2" x14ac:dyDescent="0.35">
      <c r="A2039" s="28" t="s">
        <v>1583</v>
      </c>
      <c r="B2039" s="29">
        <v>65.16</v>
      </c>
    </row>
    <row r="2040" spans="1:2" x14ac:dyDescent="0.35">
      <c r="A2040" s="28" t="s">
        <v>18</v>
      </c>
      <c r="B2040" s="29">
        <v>0.21</v>
      </c>
    </row>
    <row r="2041" spans="1:2" x14ac:dyDescent="0.35">
      <c r="A2041" s="28" t="s">
        <v>1558</v>
      </c>
      <c r="B2041" s="29">
        <v>36.57</v>
      </c>
    </row>
    <row r="2042" spans="1:2" x14ac:dyDescent="0.35">
      <c r="A2042" s="28" t="s">
        <v>2591</v>
      </c>
      <c r="B2042" s="29">
        <v>43.38</v>
      </c>
    </row>
    <row r="2043" spans="1:2" x14ac:dyDescent="0.35">
      <c r="A2043" s="28" t="s">
        <v>3232</v>
      </c>
      <c r="B2043" s="29">
        <v>39.46</v>
      </c>
    </row>
    <row r="2044" spans="1:2" x14ac:dyDescent="0.35">
      <c r="A2044" s="28" t="s">
        <v>1825</v>
      </c>
      <c r="B2044" s="29">
        <v>6.54</v>
      </c>
    </row>
    <row r="2045" spans="1:2" x14ac:dyDescent="0.35">
      <c r="A2045" s="28" t="s">
        <v>2635</v>
      </c>
      <c r="B2045" s="29">
        <v>18.25</v>
      </c>
    </row>
    <row r="2046" spans="1:2" x14ac:dyDescent="0.35">
      <c r="A2046" s="28" t="s">
        <v>1949</v>
      </c>
      <c r="B2046" s="29">
        <v>1.65</v>
      </c>
    </row>
    <row r="2047" spans="1:2" x14ac:dyDescent="0.35">
      <c r="A2047" s="28" t="s">
        <v>2677</v>
      </c>
      <c r="B2047" s="29">
        <v>7.76</v>
      </c>
    </row>
    <row r="2048" spans="1:2" x14ac:dyDescent="0.35">
      <c r="A2048" s="28" t="s">
        <v>2888</v>
      </c>
      <c r="B2048" s="29">
        <v>2.69</v>
      </c>
    </row>
    <row r="2049" spans="1:2" x14ac:dyDescent="0.35">
      <c r="A2049" s="28" t="s">
        <v>3008</v>
      </c>
      <c r="B2049" s="29">
        <v>0.88</v>
      </c>
    </row>
    <row r="2050" spans="1:2" x14ac:dyDescent="0.35">
      <c r="A2050" s="28" t="s">
        <v>3335</v>
      </c>
      <c r="B2050" s="29">
        <v>24.77</v>
      </c>
    </row>
    <row r="2051" spans="1:2" x14ac:dyDescent="0.35">
      <c r="A2051" s="28" t="s">
        <v>3116</v>
      </c>
      <c r="B2051" s="29">
        <v>9.73</v>
      </c>
    </row>
    <row r="2052" spans="1:2" x14ac:dyDescent="0.35">
      <c r="A2052" s="28" t="s">
        <v>3455</v>
      </c>
      <c r="B2052" s="29">
        <v>18</v>
      </c>
    </row>
    <row r="2053" spans="1:2" x14ac:dyDescent="0.35">
      <c r="A2053" s="28" t="s">
        <v>2659</v>
      </c>
      <c r="B2053" s="29">
        <v>2.81</v>
      </c>
    </row>
    <row r="2054" spans="1:2" x14ac:dyDescent="0.35">
      <c r="A2054" s="28" t="s">
        <v>2672</v>
      </c>
      <c r="B2054" s="29">
        <v>1.1599999999999999</v>
      </c>
    </row>
    <row r="2055" spans="1:2" x14ac:dyDescent="0.35">
      <c r="A2055" s="28" t="s">
        <v>3363</v>
      </c>
      <c r="B2055" s="29">
        <v>1.23</v>
      </c>
    </row>
    <row r="2056" spans="1:2" x14ac:dyDescent="0.35">
      <c r="A2056" s="28" t="s">
        <v>3421</v>
      </c>
      <c r="B2056" s="29">
        <v>5.26</v>
      </c>
    </row>
    <row r="2057" spans="1:2" x14ac:dyDescent="0.35">
      <c r="A2057" s="28" t="s">
        <v>3448</v>
      </c>
      <c r="B2057" s="29">
        <v>5.25</v>
      </c>
    </row>
    <row r="2058" spans="1:2" x14ac:dyDescent="0.35">
      <c r="A2058" s="28" t="s">
        <v>3725</v>
      </c>
      <c r="B2058" s="29">
        <v>0.93</v>
      </c>
    </row>
    <row r="2059" spans="1:2" x14ac:dyDescent="0.35">
      <c r="A2059" s="28" t="s">
        <v>3854</v>
      </c>
      <c r="B2059" s="29">
        <v>0.97</v>
      </c>
    </row>
    <row r="2060" spans="1:2" x14ac:dyDescent="0.35">
      <c r="A2060" s="28" t="s">
        <v>2070</v>
      </c>
      <c r="B2060" s="29">
        <v>11.48</v>
      </c>
    </row>
    <row r="2061" spans="1:2" x14ac:dyDescent="0.35">
      <c r="A2061" s="28" t="s">
        <v>2780</v>
      </c>
      <c r="B2061" s="29">
        <v>0.56999999999999995</v>
      </c>
    </row>
    <row r="2062" spans="1:2" x14ac:dyDescent="0.35">
      <c r="A2062" s="28" t="s">
        <v>3105</v>
      </c>
      <c r="B2062" s="29">
        <v>0.86</v>
      </c>
    </row>
    <row r="2063" spans="1:2" x14ac:dyDescent="0.35">
      <c r="A2063" s="28" t="s">
        <v>3796</v>
      </c>
      <c r="B2063" s="29">
        <v>2.12</v>
      </c>
    </row>
    <row r="2064" spans="1:2" x14ac:dyDescent="0.35">
      <c r="A2064" s="28" t="s">
        <v>388</v>
      </c>
      <c r="B2064" s="29">
        <v>11.77</v>
      </c>
    </row>
    <row r="2065" spans="1:2" x14ac:dyDescent="0.35">
      <c r="A2065" s="28" t="s">
        <v>3589</v>
      </c>
      <c r="B2065" s="29">
        <v>38.53</v>
      </c>
    </row>
    <row r="2066" spans="1:2" x14ac:dyDescent="0.35">
      <c r="A2066" s="28" t="s">
        <v>3748</v>
      </c>
      <c r="B2066" s="29">
        <v>42.25</v>
      </c>
    </row>
    <row r="2067" spans="1:2" x14ac:dyDescent="0.35">
      <c r="A2067" s="28" t="s">
        <v>12</v>
      </c>
      <c r="B2067" s="29">
        <v>0.59</v>
      </c>
    </row>
    <row r="2068" spans="1:2" x14ac:dyDescent="0.35">
      <c r="A2068" s="28" t="s">
        <v>3028</v>
      </c>
      <c r="B2068" s="29">
        <v>5.12</v>
      </c>
    </row>
    <row r="2069" spans="1:2" x14ac:dyDescent="0.35">
      <c r="A2069" s="28" t="s">
        <v>1837</v>
      </c>
      <c r="B2069" s="29">
        <v>39.44</v>
      </c>
    </row>
    <row r="2070" spans="1:2" x14ac:dyDescent="0.35">
      <c r="A2070" s="28" t="s">
        <v>1042</v>
      </c>
      <c r="B2070" s="29">
        <v>4.2699999999999996</v>
      </c>
    </row>
    <row r="2071" spans="1:2" x14ac:dyDescent="0.35">
      <c r="A2071" s="28" t="s">
        <v>1852</v>
      </c>
      <c r="B2071" s="29">
        <v>3.23</v>
      </c>
    </row>
    <row r="2072" spans="1:2" x14ac:dyDescent="0.35">
      <c r="A2072" s="28" t="s">
        <v>2863</v>
      </c>
      <c r="B2072" s="29">
        <v>29.36</v>
      </c>
    </row>
    <row r="2073" spans="1:2" x14ac:dyDescent="0.35">
      <c r="A2073" s="28" t="s">
        <v>910</v>
      </c>
      <c r="B2073" s="29">
        <v>3.2</v>
      </c>
    </row>
    <row r="2074" spans="1:2" x14ac:dyDescent="0.35">
      <c r="A2074" s="28" t="s">
        <v>3049</v>
      </c>
      <c r="B2074" s="29">
        <v>53.12</v>
      </c>
    </row>
    <row r="2075" spans="1:2" x14ac:dyDescent="0.35">
      <c r="A2075" s="28" t="s">
        <v>2773</v>
      </c>
      <c r="B2075" s="29">
        <v>2.14</v>
      </c>
    </row>
    <row r="2076" spans="1:2" x14ac:dyDescent="0.35">
      <c r="A2076" s="28" t="s">
        <v>876</v>
      </c>
      <c r="B2076" s="29">
        <v>0.92</v>
      </c>
    </row>
    <row r="2077" spans="1:2" x14ac:dyDescent="0.35">
      <c r="A2077" s="28" t="s">
        <v>859</v>
      </c>
      <c r="B2077" s="29">
        <v>3.3</v>
      </c>
    </row>
    <row r="2078" spans="1:2" x14ac:dyDescent="0.35">
      <c r="A2078" s="28" t="s">
        <v>3702</v>
      </c>
      <c r="B2078" s="29">
        <v>1.1599999999999999</v>
      </c>
    </row>
    <row r="2079" spans="1:2" x14ac:dyDescent="0.35">
      <c r="A2079" s="28" t="s">
        <v>123</v>
      </c>
      <c r="B2079" s="29">
        <v>0.8</v>
      </c>
    </row>
    <row r="2080" spans="1:2" x14ac:dyDescent="0.35">
      <c r="A2080" s="28" t="s">
        <v>38</v>
      </c>
      <c r="B2080" s="29">
        <v>0.72</v>
      </c>
    </row>
    <row r="2081" spans="1:2" x14ac:dyDescent="0.35">
      <c r="A2081" s="28" t="s">
        <v>2612</v>
      </c>
      <c r="B2081" s="29">
        <v>12.87</v>
      </c>
    </row>
    <row r="2082" spans="1:2" x14ac:dyDescent="0.35">
      <c r="A2082" s="28" t="s">
        <v>2857</v>
      </c>
      <c r="B2082" s="29">
        <v>36.76</v>
      </c>
    </row>
    <row r="2083" spans="1:2" x14ac:dyDescent="0.35">
      <c r="A2083" s="28" t="s">
        <v>4339</v>
      </c>
      <c r="B2083" s="29">
        <v>50.76</v>
      </c>
    </row>
    <row r="2084" spans="1:2" x14ac:dyDescent="0.35">
      <c r="A2084" s="28" t="s">
        <v>1568</v>
      </c>
      <c r="B2084" s="29">
        <v>23.23</v>
      </c>
    </row>
    <row r="2085" spans="1:2" x14ac:dyDescent="0.35">
      <c r="A2085" s="28" t="s">
        <v>2631</v>
      </c>
      <c r="B2085" s="29">
        <v>19.63</v>
      </c>
    </row>
    <row r="2086" spans="1:2" x14ac:dyDescent="0.35">
      <c r="A2086" s="28" t="s">
        <v>3330</v>
      </c>
      <c r="B2086" s="29">
        <v>11.17</v>
      </c>
    </row>
    <row r="2087" spans="1:2" x14ac:dyDescent="0.35">
      <c r="A2087" s="28" t="s">
        <v>3393</v>
      </c>
      <c r="B2087" s="29">
        <v>7.25</v>
      </c>
    </row>
    <row r="2088" spans="1:2" x14ac:dyDescent="0.35">
      <c r="A2088" s="28" t="s">
        <v>1426</v>
      </c>
      <c r="B2088" s="29">
        <v>0.93</v>
      </c>
    </row>
    <row r="2089" spans="1:2" x14ac:dyDescent="0.35">
      <c r="A2089" s="28" t="s">
        <v>2972</v>
      </c>
      <c r="B2089" s="29">
        <v>0.94</v>
      </c>
    </row>
    <row r="2090" spans="1:2" x14ac:dyDescent="0.35">
      <c r="A2090" s="28" t="s">
        <v>3014</v>
      </c>
      <c r="B2090" s="29">
        <v>4.3099999999999996</v>
      </c>
    </row>
    <row r="2091" spans="1:2" x14ac:dyDescent="0.35">
      <c r="A2091" s="28" t="s">
        <v>3255</v>
      </c>
      <c r="B2091" s="29">
        <v>93.76</v>
      </c>
    </row>
    <row r="2092" spans="1:2" x14ac:dyDescent="0.35">
      <c r="A2092" s="28" t="s">
        <v>2655</v>
      </c>
      <c r="B2092" s="29">
        <v>3.37</v>
      </c>
    </row>
    <row r="2093" spans="1:2" x14ac:dyDescent="0.35">
      <c r="A2093" s="28" t="s">
        <v>2838</v>
      </c>
      <c r="B2093" s="29">
        <v>1.64</v>
      </c>
    </row>
    <row r="2094" spans="1:2" x14ac:dyDescent="0.35">
      <c r="A2094" s="28" t="s">
        <v>958</v>
      </c>
      <c r="B2094" s="29">
        <v>1.0900000000000001</v>
      </c>
    </row>
    <row r="2095" spans="1:2" x14ac:dyDescent="0.35">
      <c r="A2095" s="28" t="s">
        <v>480</v>
      </c>
      <c r="B2095" s="29">
        <v>4.0199999999999996</v>
      </c>
    </row>
    <row r="2096" spans="1:2" x14ac:dyDescent="0.35">
      <c r="A2096" s="28" t="s">
        <v>2837</v>
      </c>
      <c r="B2096" s="29">
        <v>3.03</v>
      </c>
    </row>
    <row r="2097" spans="1:2" x14ac:dyDescent="0.35">
      <c r="A2097" s="28" t="s">
        <v>2889</v>
      </c>
      <c r="B2097" s="29">
        <v>2.16</v>
      </c>
    </row>
    <row r="2098" spans="1:2" x14ac:dyDescent="0.35">
      <c r="A2098" s="28" t="s">
        <v>2961</v>
      </c>
      <c r="B2098" s="29">
        <v>5.34</v>
      </c>
    </row>
    <row r="2099" spans="1:2" x14ac:dyDescent="0.35">
      <c r="A2099" s="28" t="s">
        <v>3079</v>
      </c>
      <c r="B2099" s="29">
        <v>1.34</v>
      </c>
    </row>
    <row r="2100" spans="1:2" x14ac:dyDescent="0.35">
      <c r="A2100" s="28" t="s">
        <v>3919</v>
      </c>
      <c r="B2100" s="29">
        <v>0.8</v>
      </c>
    </row>
    <row r="2101" spans="1:2" x14ac:dyDescent="0.35">
      <c r="A2101" s="28" t="s">
        <v>169</v>
      </c>
      <c r="B2101" s="29">
        <v>0.93</v>
      </c>
    </row>
    <row r="2102" spans="1:2" x14ac:dyDescent="0.35">
      <c r="A2102" s="28" t="s">
        <v>437</v>
      </c>
      <c r="B2102" s="29">
        <v>0.65</v>
      </c>
    </row>
    <row r="2103" spans="1:2" x14ac:dyDescent="0.35">
      <c r="A2103" s="28" t="s">
        <v>1454</v>
      </c>
      <c r="B2103" s="29">
        <v>0.87</v>
      </c>
    </row>
    <row r="2104" spans="1:2" x14ac:dyDescent="0.35">
      <c r="A2104" s="28" t="s">
        <v>1524</v>
      </c>
      <c r="B2104" s="29">
        <v>16.16</v>
      </c>
    </row>
    <row r="2105" spans="1:2" x14ac:dyDescent="0.35">
      <c r="A2105" s="28" t="s">
        <v>2460</v>
      </c>
      <c r="B2105" s="29">
        <v>1.1200000000000001</v>
      </c>
    </row>
    <row r="2106" spans="1:2" x14ac:dyDescent="0.35">
      <c r="A2106" s="28" t="s">
        <v>2735</v>
      </c>
      <c r="B2106" s="29">
        <v>2.36</v>
      </c>
    </row>
    <row r="2107" spans="1:2" x14ac:dyDescent="0.35">
      <c r="A2107" s="28" t="s">
        <v>575</v>
      </c>
      <c r="B2107" s="29">
        <v>1.6</v>
      </c>
    </row>
    <row r="2108" spans="1:2" x14ac:dyDescent="0.35">
      <c r="A2108" s="28" t="s">
        <v>3075</v>
      </c>
      <c r="B2108" s="29">
        <v>2.0299999999999998</v>
      </c>
    </row>
    <row r="2109" spans="1:2" x14ac:dyDescent="0.35">
      <c r="A2109" s="28" t="s">
        <v>495</v>
      </c>
      <c r="B2109" s="29">
        <v>0.34</v>
      </c>
    </row>
    <row r="2110" spans="1:2" x14ac:dyDescent="0.35">
      <c r="A2110" s="28" t="s">
        <v>3401</v>
      </c>
      <c r="B2110" s="29">
        <v>16.07</v>
      </c>
    </row>
    <row r="2111" spans="1:2" x14ac:dyDescent="0.35">
      <c r="A2111" s="28" t="s">
        <v>998</v>
      </c>
      <c r="B2111" s="29">
        <v>0.54</v>
      </c>
    </row>
    <row r="2112" spans="1:2" x14ac:dyDescent="0.35">
      <c r="A2112" s="28" t="s">
        <v>3432</v>
      </c>
      <c r="B2112" s="29">
        <v>2.76</v>
      </c>
    </row>
    <row r="2113" spans="1:2" x14ac:dyDescent="0.35">
      <c r="A2113" s="28" t="s">
        <v>3594</v>
      </c>
      <c r="B2113" s="29">
        <v>2.89</v>
      </c>
    </row>
    <row r="2114" spans="1:2" x14ac:dyDescent="0.35">
      <c r="A2114" s="28" t="s">
        <v>4449</v>
      </c>
      <c r="B2114" s="29">
        <v>1.1299999999999999</v>
      </c>
    </row>
    <row r="2115" spans="1:2" x14ac:dyDescent="0.35">
      <c r="A2115" s="28" t="s">
        <v>3745</v>
      </c>
      <c r="B2115" s="29">
        <v>2.89</v>
      </c>
    </row>
    <row r="2116" spans="1:2" x14ac:dyDescent="0.35">
      <c r="A2116" s="28" t="s">
        <v>3988</v>
      </c>
      <c r="B2116" s="29">
        <v>1.23</v>
      </c>
    </row>
    <row r="2117" spans="1:2" x14ac:dyDescent="0.35">
      <c r="A2117" s="28" t="s">
        <v>4003</v>
      </c>
      <c r="B2117" s="29">
        <v>2.81</v>
      </c>
    </row>
    <row r="2118" spans="1:2" x14ac:dyDescent="0.35">
      <c r="A2118" s="28" t="s">
        <v>4487</v>
      </c>
      <c r="B2118" s="29" t="s">
        <v>4442</v>
      </c>
    </row>
    <row r="2119" spans="1:2" x14ac:dyDescent="0.35">
      <c r="A2119" s="28" t="s">
        <v>2068</v>
      </c>
      <c r="B2119" s="29">
        <v>8.68</v>
      </c>
    </row>
    <row r="2120" spans="1:2" x14ac:dyDescent="0.35">
      <c r="A2120" s="28" t="s">
        <v>904</v>
      </c>
      <c r="B2120" s="29">
        <v>4</v>
      </c>
    </row>
    <row r="2121" spans="1:2" x14ac:dyDescent="0.35">
      <c r="A2121" s="28" t="s">
        <v>905</v>
      </c>
      <c r="B2121" s="29">
        <v>2.96</v>
      </c>
    </row>
    <row r="2122" spans="1:2" x14ac:dyDescent="0.35">
      <c r="A2122" s="28" t="s">
        <v>818</v>
      </c>
      <c r="B2122" s="29">
        <v>3.5</v>
      </c>
    </row>
    <row r="2123" spans="1:2" x14ac:dyDescent="0.35">
      <c r="A2123" s="28" t="s">
        <v>649</v>
      </c>
      <c r="B2123" s="29">
        <v>3</v>
      </c>
    </row>
    <row r="2124" spans="1:2" x14ac:dyDescent="0.35">
      <c r="A2124" s="28" t="s">
        <v>2722</v>
      </c>
      <c r="B2124" s="29">
        <v>2.87</v>
      </c>
    </row>
    <row r="2125" spans="1:2" x14ac:dyDescent="0.35">
      <c r="A2125" s="28" t="s">
        <v>2867</v>
      </c>
      <c r="B2125" s="29">
        <v>0.11</v>
      </c>
    </row>
    <row r="2126" spans="1:2" x14ac:dyDescent="0.35">
      <c r="A2126" s="28" t="s">
        <v>2871</v>
      </c>
      <c r="B2126" s="29">
        <v>0.54</v>
      </c>
    </row>
    <row r="2127" spans="1:2" x14ac:dyDescent="0.35">
      <c r="A2127" s="28" t="s">
        <v>2928</v>
      </c>
      <c r="B2127" s="29">
        <v>0.13</v>
      </c>
    </row>
    <row r="2128" spans="1:2" x14ac:dyDescent="0.35">
      <c r="A2128" s="28" t="s">
        <v>357</v>
      </c>
      <c r="B2128" s="29">
        <v>3.86</v>
      </c>
    </row>
    <row r="2129" spans="1:2" x14ac:dyDescent="0.35">
      <c r="A2129" s="28" t="s">
        <v>1118</v>
      </c>
      <c r="B2129" s="29">
        <v>1.0900000000000001</v>
      </c>
    </row>
    <row r="2130" spans="1:2" x14ac:dyDescent="0.35">
      <c r="A2130" s="28" t="s">
        <v>3104</v>
      </c>
      <c r="B2130" s="29">
        <v>2.2000000000000002</v>
      </c>
    </row>
    <row r="2131" spans="1:2" x14ac:dyDescent="0.35">
      <c r="A2131" s="28" t="s">
        <v>3128</v>
      </c>
      <c r="B2131" s="29">
        <v>2.76</v>
      </c>
    </row>
    <row r="2132" spans="1:2" x14ac:dyDescent="0.35">
      <c r="A2132" s="28" t="s">
        <v>3429</v>
      </c>
      <c r="B2132" s="29">
        <v>2.87</v>
      </c>
    </row>
    <row r="2133" spans="1:2" x14ac:dyDescent="0.35">
      <c r="A2133" s="28" t="s">
        <v>3460</v>
      </c>
      <c r="B2133" s="29">
        <v>17.36</v>
      </c>
    </row>
    <row r="2134" spans="1:2" x14ac:dyDescent="0.35">
      <c r="A2134" s="28" t="s">
        <v>3472</v>
      </c>
      <c r="B2134" s="29">
        <v>0.18</v>
      </c>
    </row>
    <row r="2135" spans="1:2" x14ac:dyDescent="0.35">
      <c r="A2135" s="28" t="s">
        <v>3561</v>
      </c>
      <c r="B2135" s="29">
        <v>0.74</v>
      </c>
    </row>
    <row r="2136" spans="1:2" x14ac:dyDescent="0.35">
      <c r="A2136" s="28" t="s">
        <v>448</v>
      </c>
      <c r="B2136" s="29">
        <v>0.59</v>
      </c>
    </row>
    <row r="2137" spans="1:2" x14ac:dyDescent="0.35">
      <c r="A2137" s="28" t="s">
        <v>3668</v>
      </c>
      <c r="B2137" s="29">
        <v>0.02</v>
      </c>
    </row>
    <row r="2138" spans="1:2" x14ac:dyDescent="0.35">
      <c r="A2138" s="28" t="s">
        <v>3753</v>
      </c>
      <c r="B2138" s="29">
        <v>2.33</v>
      </c>
    </row>
    <row r="2139" spans="1:2" x14ac:dyDescent="0.35">
      <c r="A2139" s="28" t="s">
        <v>3792</v>
      </c>
      <c r="B2139" s="29">
        <v>0.28000000000000003</v>
      </c>
    </row>
    <row r="2140" spans="1:2" x14ac:dyDescent="0.35">
      <c r="A2140" s="28" t="s">
        <v>127</v>
      </c>
      <c r="B2140" s="29">
        <v>0.32</v>
      </c>
    </row>
    <row r="2141" spans="1:2" x14ac:dyDescent="0.35">
      <c r="A2141" s="28" t="s">
        <v>3847</v>
      </c>
      <c r="B2141" s="29">
        <v>0.12</v>
      </c>
    </row>
    <row r="2142" spans="1:2" x14ac:dyDescent="0.35">
      <c r="A2142" s="28" t="s">
        <v>3898</v>
      </c>
      <c r="B2142" s="29">
        <v>0.13</v>
      </c>
    </row>
    <row r="2143" spans="1:2" x14ac:dyDescent="0.35">
      <c r="A2143" s="28" t="s">
        <v>3912</v>
      </c>
      <c r="B2143" s="29">
        <v>0.66</v>
      </c>
    </row>
    <row r="2144" spans="1:2" x14ac:dyDescent="0.35">
      <c r="A2144" s="28" t="s">
        <v>3941</v>
      </c>
      <c r="B2144" s="29">
        <v>0.1</v>
      </c>
    </row>
    <row r="2145" spans="1:2" x14ac:dyDescent="0.35">
      <c r="A2145" s="28" t="s">
        <v>946</v>
      </c>
      <c r="B2145" s="29">
        <v>3.68</v>
      </c>
    </row>
    <row r="2146" spans="1:2" x14ac:dyDescent="0.35">
      <c r="A2146" s="28" t="s">
        <v>668</v>
      </c>
      <c r="B2146" s="29">
        <v>5.4</v>
      </c>
    </row>
    <row r="2147" spans="1:2" x14ac:dyDescent="0.35">
      <c r="A2147" s="28" t="s">
        <v>634</v>
      </c>
      <c r="B2147" s="29">
        <v>1.54</v>
      </c>
    </row>
    <row r="2148" spans="1:2" x14ac:dyDescent="0.35">
      <c r="A2148" s="28" t="s">
        <v>4030</v>
      </c>
      <c r="B2148" s="29">
        <v>0.73</v>
      </c>
    </row>
    <row r="2149" spans="1:2" x14ac:dyDescent="0.35">
      <c r="A2149" s="28" t="s">
        <v>636</v>
      </c>
      <c r="B2149" s="29">
        <v>2.62</v>
      </c>
    </row>
    <row r="2150" spans="1:2" x14ac:dyDescent="0.35">
      <c r="A2150" s="28" t="s">
        <v>4205</v>
      </c>
      <c r="B2150" s="29">
        <v>0.69</v>
      </c>
    </row>
    <row r="2151" spans="1:2" x14ac:dyDescent="0.35">
      <c r="A2151" s="28" t="s">
        <v>4360</v>
      </c>
      <c r="B2151" s="29">
        <v>1.32</v>
      </c>
    </row>
    <row r="2152" spans="1:2" x14ac:dyDescent="0.35">
      <c r="A2152" s="28" t="s">
        <v>4444</v>
      </c>
      <c r="B2152" s="29" t="s">
        <v>4442</v>
      </c>
    </row>
    <row r="2153" spans="1:2" x14ac:dyDescent="0.35">
      <c r="A2153" s="28" t="s">
        <v>1237</v>
      </c>
      <c r="B2153" s="29">
        <v>0.97</v>
      </c>
    </row>
    <row r="2154" spans="1:2" x14ac:dyDescent="0.35">
      <c r="A2154" s="28" t="s">
        <v>1229</v>
      </c>
      <c r="B2154" s="29">
        <v>3.3</v>
      </c>
    </row>
    <row r="2155" spans="1:2" x14ac:dyDescent="0.35">
      <c r="A2155" s="28" t="s">
        <v>2406</v>
      </c>
      <c r="B2155" s="29">
        <v>1.37</v>
      </c>
    </row>
    <row r="2156" spans="1:2" x14ac:dyDescent="0.35">
      <c r="A2156" s="28" t="s">
        <v>1231</v>
      </c>
      <c r="B2156" s="29">
        <v>4.79</v>
      </c>
    </row>
    <row r="2157" spans="1:2" x14ac:dyDescent="0.35">
      <c r="A2157" s="28" t="s">
        <v>2478</v>
      </c>
      <c r="B2157" s="29">
        <v>2.89</v>
      </c>
    </row>
    <row r="2158" spans="1:2" x14ac:dyDescent="0.35">
      <c r="A2158" s="28" t="s">
        <v>851</v>
      </c>
      <c r="B2158" s="29">
        <v>3.2</v>
      </c>
    </row>
    <row r="2159" spans="1:2" x14ac:dyDescent="0.35">
      <c r="A2159" s="28" t="s">
        <v>858</v>
      </c>
      <c r="B2159" s="29">
        <v>4.33</v>
      </c>
    </row>
    <row r="2160" spans="1:2" x14ac:dyDescent="0.35">
      <c r="A2160" s="28" t="s">
        <v>1215</v>
      </c>
      <c r="B2160" s="29">
        <v>3.69</v>
      </c>
    </row>
    <row r="2161" spans="1:2" x14ac:dyDescent="0.35">
      <c r="A2161" s="28" t="s">
        <v>801</v>
      </c>
      <c r="B2161" s="29">
        <v>2.74</v>
      </c>
    </row>
    <row r="2162" spans="1:2" x14ac:dyDescent="0.35">
      <c r="A2162" s="28" t="s">
        <v>355</v>
      </c>
      <c r="B2162" s="29">
        <v>3.71</v>
      </c>
    </row>
    <row r="2163" spans="1:2" x14ac:dyDescent="0.35">
      <c r="A2163" s="28" t="s">
        <v>2926</v>
      </c>
      <c r="B2163" s="29">
        <v>0.09</v>
      </c>
    </row>
    <row r="2164" spans="1:2" x14ac:dyDescent="0.35">
      <c r="A2164" s="28" t="s">
        <v>4488</v>
      </c>
      <c r="B2164" s="29">
        <v>0.75</v>
      </c>
    </row>
    <row r="2165" spans="1:2" x14ac:dyDescent="0.35">
      <c r="A2165" s="28" t="s">
        <v>3320</v>
      </c>
      <c r="B2165" s="29">
        <v>2.87</v>
      </c>
    </row>
    <row r="2166" spans="1:2" x14ac:dyDescent="0.35">
      <c r="A2166" s="28" t="s">
        <v>4489</v>
      </c>
      <c r="B2166" s="29">
        <v>4.5</v>
      </c>
    </row>
    <row r="2167" spans="1:2" x14ac:dyDescent="0.35">
      <c r="A2167" s="28" t="s">
        <v>3229</v>
      </c>
      <c r="B2167" s="29">
        <v>3.3</v>
      </c>
    </row>
    <row r="2168" spans="1:2" x14ac:dyDescent="0.35">
      <c r="A2168" s="28" t="s">
        <v>3539</v>
      </c>
      <c r="B2168" s="29">
        <v>3.11</v>
      </c>
    </row>
    <row r="2169" spans="1:2" x14ac:dyDescent="0.35">
      <c r="A2169" s="28" t="s">
        <v>3549</v>
      </c>
      <c r="B2169" s="29">
        <v>0.87</v>
      </c>
    </row>
    <row r="2170" spans="1:2" x14ac:dyDescent="0.35">
      <c r="A2170" s="28" t="s">
        <v>3606</v>
      </c>
      <c r="B2170" s="29">
        <v>0.09</v>
      </c>
    </row>
    <row r="2171" spans="1:2" x14ac:dyDescent="0.35">
      <c r="A2171" s="28" t="s">
        <v>3762</v>
      </c>
      <c r="B2171" s="29">
        <v>5.4</v>
      </c>
    </row>
    <row r="2172" spans="1:2" x14ac:dyDescent="0.35">
      <c r="A2172" s="28">
        <v>9962</v>
      </c>
      <c r="B2172" s="29" t="s">
        <v>4442</v>
      </c>
    </row>
    <row r="2173" spans="1:2" x14ac:dyDescent="0.35">
      <c r="A2173" s="28" t="s">
        <v>3848</v>
      </c>
      <c r="B2173" s="29">
        <v>0.1</v>
      </c>
    </row>
    <row r="2174" spans="1:2" x14ac:dyDescent="0.35">
      <c r="A2174" s="28" t="s">
        <v>1102</v>
      </c>
      <c r="B2174" s="29">
        <v>0.37</v>
      </c>
    </row>
    <row r="2175" spans="1:2" x14ac:dyDescent="0.35">
      <c r="A2175" s="28" t="s">
        <v>3911</v>
      </c>
      <c r="B2175" s="29">
        <v>1.26</v>
      </c>
    </row>
    <row r="2176" spans="1:2" x14ac:dyDescent="0.35">
      <c r="A2176" s="28" t="s">
        <v>3931</v>
      </c>
      <c r="B2176" s="29">
        <v>0.34</v>
      </c>
    </row>
    <row r="2177" spans="1:2" x14ac:dyDescent="0.35">
      <c r="A2177" s="28" t="s">
        <v>897</v>
      </c>
      <c r="B2177" s="29">
        <v>2.09</v>
      </c>
    </row>
    <row r="2178" spans="1:2" x14ac:dyDescent="0.35">
      <c r="A2178" s="28" t="s">
        <v>350</v>
      </c>
      <c r="B2178" s="29">
        <v>2.52</v>
      </c>
    </row>
    <row r="2179" spans="1:2" x14ac:dyDescent="0.35">
      <c r="A2179" s="28" t="s">
        <v>4008</v>
      </c>
      <c r="B2179" s="29">
        <v>2.89</v>
      </c>
    </row>
    <row r="2180" spans="1:2" x14ac:dyDescent="0.35">
      <c r="A2180" s="28" t="s">
        <v>907</v>
      </c>
      <c r="B2180" s="29">
        <v>4.7</v>
      </c>
    </row>
    <row r="2181" spans="1:2" x14ac:dyDescent="0.35">
      <c r="A2181" s="28" t="s">
        <v>4159</v>
      </c>
      <c r="B2181" s="29">
        <v>0.84</v>
      </c>
    </row>
    <row r="2182" spans="1:2" x14ac:dyDescent="0.35">
      <c r="A2182" s="28" t="s">
        <v>4218</v>
      </c>
      <c r="B2182" s="29">
        <v>1.04</v>
      </c>
    </row>
    <row r="2183" spans="1:2" x14ac:dyDescent="0.35">
      <c r="A2183" s="28" t="s">
        <v>4252</v>
      </c>
      <c r="B2183" s="29">
        <v>2.4</v>
      </c>
    </row>
    <row r="2184" spans="1:2" x14ac:dyDescent="0.35">
      <c r="A2184" s="28" t="s">
        <v>4449</v>
      </c>
      <c r="B2184" s="29">
        <v>1.1299999999999999</v>
      </c>
    </row>
    <row r="2185" spans="1:2" x14ac:dyDescent="0.35">
      <c r="A2185" s="28" t="s">
        <v>4376</v>
      </c>
      <c r="B2185" s="29">
        <v>15.5</v>
      </c>
    </row>
    <row r="2186" spans="1:2" x14ac:dyDescent="0.35">
      <c r="A2186" s="28" t="s">
        <v>4398</v>
      </c>
      <c r="B2186" s="29">
        <v>0.09</v>
      </c>
    </row>
    <row r="2187" spans="1:2" x14ac:dyDescent="0.35">
      <c r="A2187" s="28" t="s">
        <v>139</v>
      </c>
      <c r="B2187" s="29">
        <v>0.8</v>
      </c>
    </row>
    <row r="2188" spans="1:2" x14ac:dyDescent="0.35">
      <c r="A2188" s="28" t="s">
        <v>2799</v>
      </c>
      <c r="B2188" s="29">
        <v>46.1</v>
      </c>
    </row>
    <row r="2189" spans="1:2" x14ac:dyDescent="0.35">
      <c r="A2189" s="28" t="s">
        <v>3118</v>
      </c>
      <c r="B2189" s="29">
        <v>77.010000000000005</v>
      </c>
    </row>
    <row r="2190" spans="1:2" x14ac:dyDescent="0.35">
      <c r="A2190" s="28" t="s">
        <v>34</v>
      </c>
      <c r="B2190" s="29">
        <v>1.42</v>
      </c>
    </row>
    <row r="2191" spans="1:2" x14ac:dyDescent="0.35">
      <c r="A2191" s="28" t="s">
        <v>126</v>
      </c>
      <c r="B2191" s="29">
        <v>4.79</v>
      </c>
    </row>
    <row r="2192" spans="1:2" x14ac:dyDescent="0.35">
      <c r="A2192" s="28" t="s">
        <v>3242</v>
      </c>
      <c r="B2192" s="29">
        <v>28.9</v>
      </c>
    </row>
    <row r="2193" spans="1:2" x14ac:dyDescent="0.35">
      <c r="A2193" s="28" t="s">
        <v>3680</v>
      </c>
      <c r="B2193" s="29">
        <v>33.07</v>
      </c>
    </row>
    <row r="2194" spans="1:2" x14ac:dyDescent="0.35">
      <c r="A2194" s="28" t="s">
        <v>296</v>
      </c>
      <c r="B2194" s="29">
        <v>11.46</v>
      </c>
    </row>
    <row r="2195" spans="1:2" x14ac:dyDescent="0.35">
      <c r="A2195" s="28" t="s">
        <v>688</v>
      </c>
      <c r="B2195" s="29">
        <v>5.35</v>
      </c>
    </row>
    <row r="2196" spans="1:2" x14ac:dyDescent="0.35">
      <c r="A2196" s="28" t="s">
        <v>7</v>
      </c>
      <c r="B2196" s="29">
        <v>1.1599999999999999</v>
      </c>
    </row>
    <row r="2197" spans="1:2" x14ac:dyDescent="0.35">
      <c r="A2197" s="28" t="s">
        <v>202</v>
      </c>
      <c r="B2197" s="29">
        <v>13.4</v>
      </c>
    </row>
    <row r="2198" spans="1:2" x14ac:dyDescent="0.35">
      <c r="A2198" s="28" t="s">
        <v>615</v>
      </c>
      <c r="B2198" s="29">
        <v>5.56</v>
      </c>
    </row>
    <row r="2199" spans="1:2" x14ac:dyDescent="0.35">
      <c r="A2199" s="28" t="s">
        <v>2274</v>
      </c>
      <c r="B2199" s="29">
        <v>1.96</v>
      </c>
    </row>
    <row r="2200" spans="1:2" x14ac:dyDescent="0.35">
      <c r="A2200" s="28" t="s">
        <v>203</v>
      </c>
      <c r="B2200" s="29">
        <v>13.41</v>
      </c>
    </row>
    <row r="2201" spans="1:2" x14ac:dyDescent="0.35">
      <c r="A2201" s="28" t="s">
        <v>853</v>
      </c>
      <c r="B2201" s="29">
        <v>2.8</v>
      </c>
    </row>
    <row r="2202" spans="1:2" x14ac:dyDescent="0.35">
      <c r="A2202" s="28" t="s">
        <v>864</v>
      </c>
      <c r="B2202" s="29">
        <v>3</v>
      </c>
    </row>
    <row r="2203" spans="1:2" x14ac:dyDescent="0.35">
      <c r="A2203" s="28" t="s">
        <v>2905</v>
      </c>
      <c r="B2203" s="29">
        <v>53.37</v>
      </c>
    </row>
    <row r="2204" spans="1:2" x14ac:dyDescent="0.35">
      <c r="A2204" s="28" t="s">
        <v>3055</v>
      </c>
      <c r="B2204" s="29">
        <v>58.24</v>
      </c>
    </row>
    <row r="2205" spans="1:2" x14ac:dyDescent="0.35">
      <c r="A2205" s="28" t="s">
        <v>253</v>
      </c>
      <c r="B2205" s="29">
        <v>2.77</v>
      </c>
    </row>
    <row r="2206" spans="1:2" x14ac:dyDescent="0.35">
      <c r="A2206" s="28" t="s">
        <v>1657</v>
      </c>
      <c r="B2206" s="29">
        <v>57.81</v>
      </c>
    </row>
    <row r="2207" spans="1:2" x14ac:dyDescent="0.35">
      <c r="A2207" s="28" t="s">
        <v>107</v>
      </c>
      <c r="B2207" s="29">
        <v>3.54</v>
      </c>
    </row>
    <row r="2208" spans="1:2" x14ac:dyDescent="0.35">
      <c r="A2208" s="28" t="s">
        <v>3375</v>
      </c>
      <c r="B2208" s="29">
        <v>3.69</v>
      </c>
    </row>
    <row r="2209" spans="1:2" x14ac:dyDescent="0.35">
      <c r="A2209" s="28" t="s">
        <v>2628</v>
      </c>
      <c r="B2209" s="29">
        <v>21.58</v>
      </c>
    </row>
    <row r="2210" spans="1:2" x14ac:dyDescent="0.35">
      <c r="A2210" s="28" t="s">
        <v>3454</v>
      </c>
      <c r="B2210" s="29">
        <v>51.74</v>
      </c>
    </row>
    <row r="2211" spans="1:2" x14ac:dyDescent="0.35">
      <c r="A2211" s="28" t="s">
        <v>1417</v>
      </c>
      <c r="B2211" s="29">
        <v>2.75</v>
      </c>
    </row>
    <row r="2212" spans="1:2" x14ac:dyDescent="0.35">
      <c r="A2212" s="28" t="s">
        <v>1617</v>
      </c>
      <c r="B2212" s="29">
        <v>18.309999999999999</v>
      </c>
    </row>
    <row r="2213" spans="1:2" x14ac:dyDescent="0.35">
      <c r="A2213" s="28" t="s">
        <v>2629</v>
      </c>
      <c r="B2213" s="29">
        <v>11.05</v>
      </c>
    </row>
    <row r="2214" spans="1:2" x14ac:dyDescent="0.35">
      <c r="A2214" s="28" t="s">
        <v>4490</v>
      </c>
      <c r="B2214" s="29">
        <v>1.54</v>
      </c>
    </row>
    <row r="2215" spans="1:2" x14ac:dyDescent="0.35">
      <c r="A2215" s="28" t="s">
        <v>556</v>
      </c>
      <c r="B2215" s="29">
        <v>8.9600000000000009</v>
      </c>
    </row>
    <row r="2216" spans="1:2" x14ac:dyDescent="0.35">
      <c r="A2216" s="28" t="s">
        <v>4192</v>
      </c>
      <c r="B2216" s="29">
        <v>52.12</v>
      </c>
    </row>
    <row r="2217" spans="1:2" x14ac:dyDescent="0.35">
      <c r="A2217" s="28" t="s">
        <v>4264</v>
      </c>
      <c r="B2217" s="29">
        <v>95.43</v>
      </c>
    </row>
    <row r="2218" spans="1:2" x14ac:dyDescent="0.35">
      <c r="A2218" s="28" t="s">
        <v>2234</v>
      </c>
      <c r="B2218" s="29">
        <v>105.48</v>
      </c>
    </row>
    <row r="2219" spans="1:2" x14ac:dyDescent="0.35">
      <c r="A2219" s="28" t="s">
        <v>2620</v>
      </c>
      <c r="B2219" s="29">
        <v>1.37</v>
      </c>
    </row>
    <row r="2220" spans="1:2" x14ac:dyDescent="0.35">
      <c r="A2220" s="28" t="s">
        <v>4470</v>
      </c>
      <c r="B2220" s="29">
        <v>1.1499999999999999</v>
      </c>
    </row>
    <row r="2221" spans="1:2" x14ac:dyDescent="0.35">
      <c r="A2221" s="28" t="s">
        <v>2877</v>
      </c>
      <c r="B2221" s="29">
        <v>1.06</v>
      </c>
    </row>
    <row r="2222" spans="1:2" x14ac:dyDescent="0.35">
      <c r="A2222" s="28" t="s">
        <v>3149</v>
      </c>
      <c r="B2222" s="29">
        <v>85</v>
      </c>
    </row>
    <row r="2223" spans="1:2" x14ac:dyDescent="0.35">
      <c r="A2223" s="28" t="s">
        <v>545</v>
      </c>
      <c r="B2223" s="29">
        <v>9.35</v>
      </c>
    </row>
    <row r="2224" spans="1:2" x14ac:dyDescent="0.35">
      <c r="A2224" s="28" t="s">
        <v>3193</v>
      </c>
      <c r="B2224" s="29">
        <v>1.24</v>
      </c>
    </row>
    <row r="2225" spans="1:2" x14ac:dyDescent="0.35">
      <c r="A2225" s="28" t="s">
        <v>3267</v>
      </c>
      <c r="B2225" s="29">
        <v>1.56</v>
      </c>
    </row>
    <row r="2226" spans="1:2" x14ac:dyDescent="0.35">
      <c r="A2226" s="28" t="s">
        <v>3311</v>
      </c>
      <c r="B2226" s="29">
        <v>2.92</v>
      </c>
    </row>
    <row r="2227" spans="1:2" x14ac:dyDescent="0.35">
      <c r="A2227" s="28" t="s">
        <v>3413</v>
      </c>
      <c r="B2227" s="29">
        <v>2.04</v>
      </c>
    </row>
    <row r="2228" spans="1:2" x14ac:dyDescent="0.35">
      <c r="A2228" s="28" t="s">
        <v>3575</v>
      </c>
      <c r="B2228" s="29">
        <v>3.02</v>
      </c>
    </row>
    <row r="2229" spans="1:2" x14ac:dyDescent="0.35">
      <c r="A2229" s="28" t="s">
        <v>3692</v>
      </c>
      <c r="B2229" s="29">
        <v>2.46</v>
      </c>
    </row>
    <row r="2230" spans="1:2" x14ac:dyDescent="0.35">
      <c r="A2230" s="28" t="s">
        <v>3826</v>
      </c>
      <c r="B2230" s="29">
        <v>1.1200000000000001</v>
      </c>
    </row>
    <row r="2231" spans="1:2" x14ac:dyDescent="0.35">
      <c r="A2231" s="28" t="s">
        <v>4290</v>
      </c>
      <c r="B2231" s="29">
        <v>4.76</v>
      </c>
    </row>
    <row r="2232" spans="1:2" x14ac:dyDescent="0.35">
      <c r="A2232" s="28" t="s">
        <v>105</v>
      </c>
      <c r="B2232" s="29">
        <v>3.1</v>
      </c>
    </row>
    <row r="2233" spans="1:2" x14ac:dyDescent="0.35">
      <c r="A2233" s="28" t="s">
        <v>4441</v>
      </c>
      <c r="B2233" s="29" t="s">
        <v>4442</v>
      </c>
    </row>
    <row r="2234" spans="1:2" x14ac:dyDescent="0.35">
      <c r="A2234" s="28" t="s">
        <v>3716</v>
      </c>
      <c r="B2234" s="29">
        <v>1.32</v>
      </c>
    </row>
    <row r="2235" spans="1:2" x14ac:dyDescent="0.35">
      <c r="A2235" s="28" t="s">
        <v>3976</v>
      </c>
      <c r="B2235" s="29">
        <v>1.34</v>
      </c>
    </row>
    <row r="2236" spans="1:2" x14ac:dyDescent="0.35">
      <c r="A2236" s="28" t="s">
        <v>635</v>
      </c>
      <c r="B2236" s="29">
        <v>7.49</v>
      </c>
    </row>
    <row r="2237" spans="1:2" x14ac:dyDescent="0.35">
      <c r="A2237" s="28" t="s">
        <v>885</v>
      </c>
      <c r="B2237" s="29">
        <v>4.0999999999999996</v>
      </c>
    </row>
    <row r="2238" spans="1:2" x14ac:dyDescent="0.35">
      <c r="A2238" s="28" t="s">
        <v>3276</v>
      </c>
      <c r="B2238" s="29">
        <v>1.26</v>
      </c>
    </row>
    <row r="2239" spans="1:2" x14ac:dyDescent="0.35">
      <c r="A2239" s="28" t="s">
        <v>4121</v>
      </c>
      <c r="B2239" s="29">
        <v>3.04</v>
      </c>
    </row>
    <row r="2240" spans="1:2" x14ac:dyDescent="0.35">
      <c r="A2240" s="28" t="s">
        <v>2785</v>
      </c>
      <c r="B2240" s="29">
        <v>57.87</v>
      </c>
    </row>
    <row r="2241" spans="1:2" x14ac:dyDescent="0.35">
      <c r="A2241" s="28" t="s">
        <v>3341</v>
      </c>
      <c r="B2241" s="29">
        <v>13.95</v>
      </c>
    </row>
    <row r="2242" spans="1:2" x14ac:dyDescent="0.35">
      <c r="A2242" s="28" t="s">
        <v>3398</v>
      </c>
      <c r="B2242" s="29">
        <v>115.66</v>
      </c>
    </row>
    <row r="2243" spans="1:2" x14ac:dyDescent="0.35">
      <c r="A2243" s="28" t="s">
        <v>2977</v>
      </c>
      <c r="B2243" s="29">
        <v>64.5</v>
      </c>
    </row>
    <row r="2244" spans="1:2" x14ac:dyDescent="0.35">
      <c r="A2244" s="28" t="s">
        <v>1483</v>
      </c>
      <c r="B2244" s="29">
        <v>47.07</v>
      </c>
    </row>
    <row r="2245" spans="1:2" x14ac:dyDescent="0.35">
      <c r="A2245" s="28" t="s">
        <v>1730</v>
      </c>
      <c r="B2245" s="29">
        <v>15.7</v>
      </c>
    </row>
    <row r="2246" spans="1:2" x14ac:dyDescent="0.35">
      <c r="A2246" s="28" t="s">
        <v>2627</v>
      </c>
      <c r="B2246" s="29">
        <v>12.54</v>
      </c>
    </row>
    <row r="2247" spans="1:2" x14ac:dyDescent="0.35">
      <c r="A2247" s="28" t="s">
        <v>255</v>
      </c>
      <c r="B2247" s="29">
        <v>3.49</v>
      </c>
    </row>
    <row r="2248" spans="1:2" x14ac:dyDescent="0.35">
      <c r="A2248" s="28" t="s">
        <v>673</v>
      </c>
      <c r="B2248" s="29">
        <v>3.19</v>
      </c>
    </row>
    <row r="2249" spans="1:2" x14ac:dyDescent="0.35">
      <c r="A2249" s="28" t="s">
        <v>3495</v>
      </c>
      <c r="B2249" s="29">
        <v>1.43</v>
      </c>
    </row>
    <row r="2250" spans="1:2" x14ac:dyDescent="0.35">
      <c r="A2250" s="28" t="s">
        <v>4340</v>
      </c>
      <c r="B2250" s="29">
        <v>2.2999999999999998</v>
      </c>
    </row>
    <row r="2251" spans="1:2" x14ac:dyDescent="0.35">
      <c r="A2251" s="28" t="s">
        <v>295</v>
      </c>
      <c r="B2251" s="29">
        <v>3.46</v>
      </c>
    </row>
    <row r="2252" spans="1:2" x14ac:dyDescent="0.35">
      <c r="A2252" s="28" t="s">
        <v>161</v>
      </c>
      <c r="B2252" s="29">
        <v>0.92</v>
      </c>
    </row>
    <row r="2253" spans="1:2" x14ac:dyDescent="0.35">
      <c r="A2253" s="28" t="s">
        <v>1690</v>
      </c>
      <c r="B2253" s="29">
        <v>44.26</v>
      </c>
    </row>
    <row r="2254" spans="1:2" x14ac:dyDescent="0.35">
      <c r="A2254" s="28" t="s">
        <v>2295</v>
      </c>
      <c r="B2254" s="29">
        <v>11.75</v>
      </c>
    </row>
    <row r="2255" spans="1:2" x14ac:dyDescent="0.35">
      <c r="A2255" s="28" t="s">
        <v>1508</v>
      </c>
      <c r="B2255" s="29">
        <v>51.68</v>
      </c>
    </row>
    <row r="2256" spans="1:2" x14ac:dyDescent="0.35">
      <c r="A2256" s="28" t="s">
        <v>2322</v>
      </c>
      <c r="B2256" s="29">
        <v>50.88</v>
      </c>
    </row>
    <row r="2257" spans="1:2" x14ac:dyDescent="0.35">
      <c r="A2257" s="28" t="s">
        <v>3225</v>
      </c>
      <c r="B2257" s="29">
        <v>4.5999999999999996</v>
      </c>
    </row>
    <row r="2258" spans="1:2" x14ac:dyDescent="0.35">
      <c r="A2258" s="28" t="s">
        <v>3119</v>
      </c>
      <c r="B2258" s="29">
        <v>42.25</v>
      </c>
    </row>
    <row r="2259" spans="1:2" x14ac:dyDescent="0.35">
      <c r="A2259" s="28" t="s">
        <v>3139</v>
      </c>
      <c r="B2259" s="29">
        <v>4.57</v>
      </c>
    </row>
    <row r="2260" spans="1:2" x14ac:dyDescent="0.35">
      <c r="A2260" s="28" t="s">
        <v>3038</v>
      </c>
      <c r="B2260" s="29">
        <v>2.19</v>
      </c>
    </row>
    <row r="2261" spans="1:2" x14ac:dyDescent="0.35">
      <c r="A2261" s="28" t="s">
        <v>3867</v>
      </c>
      <c r="B2261" s="29">
        <v>2.46</v>
      </c>
    </row>
    <row r="2262" spans="1:2" x14ac:dyDescent="0.35">
      <c r="A2262" s="28" t="s">
        <v>239</v>
      </c>
      <c r="B2262" s="29">
        <v>1.04</v>
      </c>
    </row>
    <row r="2263" spans="1:2" x14ac:dyDescent="0.35">
      <c r="A2263" s="28" t="s">
        <v>2661</v>
      </c>
      <c r="B2263" s="29">
        <v>5.68</v>
      </c>
    </row>
    <row r="2264" spans="1:2" x14ac:dyDescent="0.35">
      <c r="A2264" s="28" t="s">
        <v>2844</v>
      </c>
      <c r="B2264" s="29">
        <v>1.59</v>
      </c>
    </row>
    <row r="2265" spans="1:2" x14ac:dyDescent="0.35">
      <c r="A2265" s="28" t="s">
        <v>2895</v>
      </c>
      <c r="B2265" s="29">
        <v>1.97</v>
      </c>
    </row>
    <row r="2266" spans="1:2" x14ac:dyDescent="0.35">
      <c r="A2266" s="28" t="s">
        <v>960</v>
      </c>
      <c r="B2266" s="29">
        <v>0.61</v>
      </c>
    </row>
    <row r="2267" spans="1:2" x14ac:dyDescent="0.35">
      <c r="A2267" s="28" t="s">
        <v>3082</v>
      </c>
      <c r="B2267" s="29">
        <v>3.2</v>
      </c>
    </row>
    <row r="2268" spans="1:2" x14ac:dyDescent="0.35">
      <c r="A2268" s="28" t="s">
        <v>59</v>
      </c>
      <c r="B2268" s="29">
        <v>0.91</v>
      </c>
    </row>
    <row r="2269" spans="1:2" x14ac:dyDescent="0.35">
      <c r="A2269" s="28" t="s">
        <v>3379</v>
      </c>
      <c r="B2269" s="29">
        <v>2.38</v>
      </c>
    </row>
    <row r="2270" spans="1:2" x14ac:dyDescent="0.35">
      <c r="A2270" s="28" t="s">
        <v>3591</v>
      </c>
      <c r="B2270" s="29">
        <v>0.89</v>
      </c>
    </row>
    <row r="2271" spans="1:2" x14ac:dyDescent="0.35">
      <c r="A2271" s="28" t="s">
        <v>209</v>
      </c>
      <c r="B2271" s="29">
        <v>0.89</v>
      </c>
    </row>
    <row r="2272" spans="1:2" x14ac:dyDescent="0.35">
      <c r="A2272" s="28" t="s">
        <v>3767</v>
      </c>
      <c r="B2272" s="29">
        <v>0.28000000000000003</v>
      </c>
    </row>
    <row r="2273" spans="1:2" x14ac:dyDescent="0.35">
      <c r="A2273" s="28" t="s">
        <v>1001</v>
      </c>
      <c r="B2273" s="29">
        <v>0.38</v>
      </c>
    </row>
    <row r="2274" spans="1:2" x14ac:dyDescent="0.35">
      <c r="A2274" s="28" t="s">
        <v>3950</v>
      </c>
      <c r="B2274" s="29">
        <v>1.1100000000000001</v>
      </c>
    </row>
    <row r="2275" spans="1:2" x14ac:dyDescent="0.35">
      <c r="A2275" s="28" t="s">
        <v>4069</v>
      </c>
      <c r="B2275" s="29">
        <v>4.9800000000000004</v>
      </c>
    </row>
    <row r="2276" spans="1:2" x14ac:dyDescent="0.35">
      <c r="A2276" s="28" t="s">
        <v>4188</v>
      </c>
      <c r="B2276" s="29">
        <v>0.91</v>
      </c>
    </row>
    <row r="2277" spans="1:2" x14ac:dyDescent="0.35">
      <c r="A2277" s="28" t="s">
        <v>4222</v>
      </c>
      <c r="B2277" s="29">
        <v>2.76</v>
      </c>
    </row>
    <row r="2278" spans="1:2" x14ac:dyDescent="0.35">
      <c r="A2278" s="28" t="s">
        <v>4280</v>
      </c>
      <c r="B2278" s="29">
        <v>0.94</v>
      </c>
    </row>
    <row r="2279" spans="1:2" x14ac:dyDescent="0.35">
      <c r="A2279" s="28" t="s">
        <v>4396</v>
      </c>
      <c r="B2279" s="29">
        <v>1.64</v>
      </c>
    </row>
    <row r="2280" spans="1:2" x14ac:dyDescent="0.35">
      <c r="A2280" s="28" t="s">
        <v>882</v>
      </c>
      <c r="B2280" s="29">
        <v>0.99</v>
      </c>
    </row>
    <row r="2281" spans="1:2" x14ac:dyDescent="0.35">
      <c r="A2281" s="28" t="s">
        <v>1946</v>
      </c>
      <c r="B2281" s="29">
        <v>1.36</v>
      </c>
    </row>
    <row r="2282" spans="1:2" x14ac:dyDescent="0.35">
      <c r="A2282" s="28" t="s">
        <v>869</v>
      </c>
      <c r="B2282" s="29">
        <v>3.4</v>
      </c>
    </row>
    <row r="2283" spans="1:2" x14ac:dyDescent="0.35">
      <c r="A2283" s="28" t="s">
        <v>1092</v>
      </c>
      <c r="B2283" s="29">
        <v>2.1800000000000002</v>
      </c>
    </row>
    <row r="2284" spans="1:2" x14ac:dyDescent="0.35">
      <c r="A2284" s="28" t="s">
        <v>4466</v>
      </c>
      <c r="B2284" s="29" t="s">
        <v>4442</v>
      </c>
    </row>
    <row r="2285" spans="1:2" x14ac:dyDescent="0.35">
      <c r="A2285" s="28" t="s">
        <v>2723</v>
      </c>
      <c r="B2285" s="29">
        <v>2.89</v>
      </c>
    </row>
    <row r="2286" spans="1:2" x14ac:dyDescent="0.35">
      <c r="A2286" s="28" t="s">
        <v>2753</v>
      </c>
      <c r="B2286" s="29">
        <v>8.52</v>
      </c>
    </row>
    <row r="2287" spans="1:2" x14ac:dyDescent="0.35">
      <c r="A2287" s="28" t="s">
        <v>2793</v>
      </c>
      <c r="B2287" s="29">
        <v>3.55</v>
      </c>
    </row>
    <row r="2288" spans="1:2" x14ac:dyDescent="0.35">
      <c r="A2288" s="28" t="s">
        <v>2808</v>
      </c>
      <c r="B2288" s="29">
        <v>0.78</v>
      </c>
    </row>
    <row r="2289" spans="1:2" x14ac:dyDescent="0.35">
      <c r="A2289" s="28" t="s">
        <v>1260</v>
      </c>
      <c r="B2289" s="29">
        <v>4.46</v>
      </c>
    </row>
    <row r="2290" spans="1:2" x14ac:dyDescent="0.35">
      <c r="A2290" s="28" t="s">
        <v>3007</v>
      </c>
      <c r="B2290" s="29">
        <v>5.33</v>
      </c>
    </row>
    <row r="2291" spans="1:2" x14ac:dyDescent="0.35">
      <c r="A2291" s="28" t="s">
        <v>3016</v>
      </c>
      <c r="B2291" s="29">
        <v>2.89</v>
      </c>
    </row>
    <row r="2292" spans="1:2" x14ac:dyDescent="0.35">
      <c r="A2292" s="28" t="s">
        <v>3057</v>
      </c>
      <c r="B2292" s="29">
        <v>2.7</v>
      </c>
    </row>
    <row r="2293" spans="1:2" x14ac:dyDescent="0.35">
      <c r="A2293" s="28" t="s">
        <v>3110</v>
      </c>
      <c r="B2293" s="29">
        <v>0.96</v>
      </c>
    </row>
    <row r="2294" spans="1:2" x14ac:dyDescent="0.35">
      <c r="A2294" s="28" t="s">
        <v>3141</v>
      </c>
      <c r="B2294" s="29">
        <v>0.4</v>
      </c>
    </row>
    <row r="2295" spans="1:2" x14ac:dyDescent="0.35">
      <c r="A2295" s="28" t="s">
        <v>564</v>
      </c>
      <c r="B2295" s="29">
        <v>0.59</v>
      </c>
    </row>
    <row r="2296" spans="1:2" x14ac:dyDescent="0.35">
      <c r="A2296" s="28" t="s">
        <v>3201</v>
      </c>
      <c r="B2296" s="29">
        <v>1.35</v>
      </c>
    </row>
    <row r="2297" spans="1:2" x14ac:dyDescent="0.35">
      <c r="A2297" s="28" t="s">
        <v>919</v>
      </c>
      <c r="B2297" s="29">
        <v>1.02</v>
      </c>
    </row>
    <row r="2298" spans="1:2" x14ac:dyDescent="0.35">
      <c r="A2298" s="28" t="s">
        <v>3280</v>
      </c>
      <c r="B2298" s="29">
        <v>1.29</v>
      </c>
    </row>
    <row r="2299" spans="1:2" x14ac:dyDescent="0.35">
      <c r="A2299" s="28" t="s">
        <v>3410</v>
      </c>
      <c r="B2299" s="29">
        <v>2.89</v>
      </c>
    </row>
    <row r="2300" spans="1:2" x14ac:dyDescent="0.35">
      <c r="A2300" s="28" t="s">
        <v>1096</v>
      </c>
      <c r="B2300" s="29">
        <v>0.54</v>
      </c>
    </row>
    <row r="2301" spans="1:2" x14ac:dyDescent="0.35">
      <c r="A2301" s="28" t="s">
        <v>3463</v>
      </c>
      <c r="B2301" s="29">
        <v>3.87</v>
      </c>
    </row>
    <row r="2302" spans="1:2" x14ac:dyDescent="0.35">
      <c r="A2302" s="28" t="s">
        <v>3471</v>
      </c>
      <c r="B2302" s="29">
        <v>0.91</v>
      </c>
    </row>
    <row r="2303" spans="1:2" x14ac:dyDescent="0.35">
      <c r="A2303" s="28" t="s">
        <v>754</v>
      </c>
      <c r="B2303" s="29">
        <v>5.55</v>
      </c>
    </row>
    <row r="2304" spans="1:2" x14ac:dyDescent="0.35">
      <c r="A2304" s="28" t="s">
        <v>3507</v>
      </c>
      <c r="B2304" s="29">
        <v>2.17</v>
      </c>
    </row>
    <row r="2305" spans="1:2" x14ac:dyDescent="0.35">
      <c r="A2305" s="28" t="s">
        <v>3592</v>
      </c>
      <c r="B2305" s="29">
        <v>1.61</v>
      </c>
    </row>
    <row r="2306" spans="1:2" x14ac:dyDescent="0.35">
      <c r="A2306" s="28" t="s">
        <v>3717</v>
      </c>
      <c r="B2306" s="29">
        <v>0.82</v>
      </c>
    </row>
    <row r="2307" spans="1:2" x14ac:dyDescent="0.35">
      <c r="A2307" s="28" t="s">
        <v>190</v>
      </c>
      <c r="B2307" s="29">
        <v>1.2</v>
      </c>
    </row>
    <row r="2308" spans="1:2" x14ac:dyDescent="0.35">
      <c r="A2308" s="28" t="s">
        <v>4449</v>
      </c>
      <c r="B2308" s="29">
        <v>1.1299999999999999</v>
      </c>
    </row>
    <row r="2309" spans="1:2" x14ac:dyDescent="0.35">
      <c r="A2309" s="28" t="s">
        <v>3951</v>
      </c>
      <c r="B2309" s="29">
        <v>0.24</v>
      </c>
    </row>
    <row r="2310" spans="1:2" x14ac:dyDescent="0.35">
      <c r="A2310" s="28" t="s">
        <v>993</v>
      </c>
      <c r="B2310" s="29">
        <v>0.5</v>
      </c>
    </row>
    <row r="2311" spans="1:2" x14ac:dyDescent="0.35">
      <c r="A2311" s="28" t="s">
        <v>4039</v>
      </c>
      <c r="B2311" s="29">
        <v>0.94</v>
      </c>
    </row>
    <row r="2312" spans="1:2" x14ac:dyDescent="0.35">
      <c r="A2312" s="28" t="s">
        <v>944</v>
      </c>
      <c r="B2312" s="29">
        <v>3.07</v>
      </c>
    </row>
    <row r="2313" spans="1:2" x14ac:dyDescent="0.35">
      <c r="A2313" s="28" t="s">
        <v>289</v>
      </c>
      <c r="B2313" s="29">
        <v>2.5299999999999998</v>
      </c>
    </row>
    <row r="2314" spans="1:2" x14ac:dyDescent="0.35">
      <c r="A2314" s="28" t="s">
        <v>4062</v>
      </c>
      <c r="B2314" s="29">
        <v>2.89</v>
      </c>
    </row>
    <row r="2315" spans="1:2" x14ac:dyDescent="0.35">
      <c r="A2315" s="28" t="s">
        <v>574</v>
      </c>
      <c r="B2315" s="29">
        <v>0.25</v>
      </c>
    </row>
    <row r="2316" spans="1:2" x14ac:dyDescent="0.35">
      <c r="A2316" s="28" t="s">
        <v>4176</v>
      </c>
      <c r="B2316" s="29">
        <v>2.87</v>
      </c>
    </row>
    <row r="2317" spans="1:2" x14ac:dyDescent="0.35">
      <c r="A2317" s="28" t="s">
        <v>4229</v>
      </c>
      <c r="B2317" s="29">
        <v>23.77</v>
      </c>
    </row>
    <row r="2318" spans="1:2" x14ac:dyDescent="0.35">
      <c r="A2318" s="28" t="s">
        <v>4323</v>
      </c>
      <c r="B2318" s="29">
        <v>2.2599999999999998</v>
      </c>
    </row>
    <row r="2319" spans="1:2" x14ac:dyDescent="0.35">
      <c r="A2319" s="28" t="s">
        <v>475</v>
      </c>
      <c r="B2319" s="29">
        <v>0.83</v>
      </c>
    </row>
    <row r="2320" spans="1:2" x14ac:dyDescent="0.35">
      <c r="A2320" s="28" t="s">
        <v>4357</v>
      </c>
      <c r="B2320" s="29">
        <v>0.88</v>
      </c>
    </row>
    <row r="2321" spans="1:2" x14ac:dyDescent="0.35">
      <c r="A2321" s="28" t="s">
        <v>1628</v>
      </c>
      <c r="B2321" s="29">
        <v>2.89</v>
      </c>
    </row>
    <row r="2322" spans="1:2" x14ac:dyDescent="0.35">
      <c r="A2322" s="28" t="s">
        <v>1640</v>
      </c>
      <c r="B2322" s="29">
        <v>0.22</v>
      </c>
    </row>
    <row r="2323" spans="1:2" x14ac:dyDescent="0.35">
      <c r="A2323" s="28" t="s">
        <v>2391</v>
      </c>
      <c r="B2323" s="29">
        <v>1.08</v>
      </c>
    </row>
    <row r="2324" spans="1:2" x14ac:dyDescent="0.35">
      <c r="A2324" s="28" t="s">
        <v>2476</v>
      </c>
      <c r="B2324" s="29">
        <v>2.87</v>
      </c>
    </row>
    <row r="2325" spans="1:2" x14ac:dyDescent="0.35">
      <c r="A2325" s="28" t="s">
        <v>2651</v>
      </c>
      <c r="B2325" s="29">
        <v>0.97</v>
      </c>
    </row>
    <row r="2326" spans="1:2" x14ac:dyDescent="0.35">
      <c r="A2326" s="28" t="s">
        <v>831</v>
      </c>
      <c r="B2326" s="29">
        <v>2.56</v>
      </c>
    </row>
    <row r="2327" spans="1:2" x14ac:dyDescent="0.35">
      <c r="A2327" s="28" t="s">
        <v>2719</v>
      </c>
      <c r="B2327" s="29">
        <v>1.1499999999999999</v>
      </c>
    </row>
    <row r="2328" spans="1:2" x14ac:dyDescent="0.35">
      <c r="A2328" s="28" t="s">
        <v>2776</v>
      </c>
      <c r="B2328" s="29">
        <v>0.31</v>
      </c>
    </row>
    <row r="2329" spans="1:2" x14ac:dyDescent="0.35">
      <c r="A2329" s="28" t="s">
        <v>803</v>
      </c>
      <c r="B2329" s="29">
        <v>3.78</v>
      </c>
    </row>
    <row r="2330" spans="1:2" x14ac:dyDescent="0.35">
      <c r="A2330" s="28" t="s">
        <v>807</v>
      </c>
      <c r="B2330" s="29">
        <v>5</v>
      </c>
    </row>
    <row r="2331" spans="1:2" x14ac:dyDescent="0.35">
      <c r="A2331" s="28" t="s">
        <v>2920</v>
      </c>
      <c r="B2331" s="29">
        <v>3.99</v>
      </c>
    </row>
    <row r="2332" spans="1:2" x14ac:dyDescent="0.35">
      <c r="A2332" s="28" t="s">
        <v>2996</v>
      </c>
      <c r="B2332" s="29">
        <v>0.31</v>
      </c>
    </row>
    <row r="2333" spans="1:2" x14ac:dyDescent="0.35">
      <c r="A2333" s="28" t="s">
        <v>3050</v>
      </c>
      <c r="B2333" s="29">
        <v>2.87</v>
      </c>
    </row>
    <row r="2334" spans="1:2" x14ac:dyDescent="0.35">
      <c r="A2334" s="28" t="s">
        <v>3071</v>
      </c>
      <c r="B2334" s="29">
        <v>0.78</v>
      </c>
    </row>
    <row r="2335" spans="1:2" x14ac:dyDescent="0.35">
      <c r="A2335" s="28" t="s">
        <v>3123</v>
      </c>
      <c r="B2335" s="29">
        <v>0.87</v>
      </c>
    </row>
    <row r="2336" spans="1:2" x14ac:dyDescent="0.35">
      <c r="A2336" s="28" t="s">
        <v>3198</v>
      </c>
      <c r="B2336" s="29">
        <v>0.88</v>
      </c>
    </row>
    <row r="2337" spans="1:2" x14ac:dyDescent="0.35">
      <c r="A2337" s="28" t="s">
        <v>3199</v>
      </c>
      <c r="B2337" s="29">
        <v>1.52</v>
      </c>
    </row>
    <row r="2338" spans="1:2" x14ac:dyDescent="0.35">
      <c r="A2338" s="28" t="s">
        <v>3215</v>
      </c>
      <c r="B2338" s="29">
        <v>1.23</v>
      </c>
    </row>
    <row r="2339" spans="1:2" x14ac:dyDescent="0.35">
      <c r="A2339" s="28" t="s">
        <v>3261</v>
      </c>
      <c r="B2339" s="29">
        <v>1.39</v>
      </c>
    </row>
    <row r="2340" spans="1:2" x14ac:dyDescent="0.35">
      <c r="A2340" s="28" t="s">
        <v>3272</v>
      </c>
      <c r="B2340" s="29">
        <v>0.73</v>
      </c>
    </row>
    <row r="2341" spans="1:2" x14ac:dyDescent="0.35">
      <c r="A2341" s="28" t="s">
        <v>3289</v>
      </c>
      <c r="B2341" s="29">
        <v>0.98</v>
      </c>
    </row>
    <row r="2342" spans="1:2" x14ac:dyDescent="0.35">
      <c r="A2342" s="28" t="s">
        <v>3294</v>
      </c>
      <c r="B2342" s="29">
        <v>1.43</v>
      </c>
    </row>
    <row r="2343" spans="1:2" x14ac:dyDescent="0.35">
      <c r="A2343" s="28" t="s">
        <v>3298</v>
      </c>
      <c r="B2343" s="29">
        <v>0.77</v>
      </c>
    </row>
    <row r="2344" spans="1:2" x14ac:dyDescent="0.35">
      <c r="A2344" s="28" t="s">
        <v>3442</v>
      </c>
      <c r="B2344" s="29">
        <v>0.1</v>
      </c>
    </row>
    <row r="2345" spans="1:2" x14ac:dyDescent="0.35">
      <c r="A2345" s="28" t="s">
        <v>3458</v>
      </c>
      <c r="B2345" s="29">
        <v>0.23</v>
      </c>
    </row>
    <row r="2346" spans="1:2" x14ac:dyDescent="0.35">
      <c r="A2346" s="28" t="s">
        <v>3461</v>
      </c>
      <c r="B2346" s="29">
        <v>2.0299999999999998</v>
      </c>
    </row>
    <row r="2347" spans="1:2" x14ac:dyDescent="0.35">
      <c r="A2347" s="28" t="s">
        <v>377</v>
      </c>
      <c r="B2347" s="29">
        <v>0.76</v>
      </c>
    </row>
    <row r="2348" spans="1:2" x14ac:dyDescent="0.35">
      <c r="A2348" s="28" t="s">
        <v>3504</v>
      </c>
      <c r="B2348" s="29">
        <v>2.97</v>
      </c>
    </row>
    <row r="2349" spans="1:2" x14ac:dyDescent="0.35">
      <c r="A2349" s="28" t="s">
        <v>3505</v>
      </c>
      <c r="B2349" s="29">
        <v>1.34</v>
      </c>
    </row>
    <row r="2350" spans="1:2" x14ac:dyDescent="0.35">
      <c r="A2350" s="28" t="s">
        <v>1455</v>
      </c>
      <c r="B2350" s="29">
        <v>1.52</v>
      </c>
    </row>
    <row r="2351" spans="1:2" x14ac:dyDescent="0.35">
      <c r="A2351" s="28" t="s">
        <v>3538</v>
      </c>
      <c r="B2351" s="29">
        <v>0.79</v>
      </c>
    </row>
    <row r="2352" spans="1:2" x14ac:dyDescent="0.35">
      <c r="A2352" s="28" t="s">
        <v>3552</v>
      </c>
      <c r="B2352" s="29">
        <v>0.32</v>
      </c>
    </row>
    <row r="2353" spans="1:2" x14ac:dyDescent="0.35">
      <c r="A2353" s="28" t="s">
        <v>3555</v>
      </c>
      <c r="B2353" s="29">
        <v>2.89</v>
      </c>
    </row>
    <row r="2354" spans="1:2" x14ac:dyDescent="0.35">
      <c r="A2354" s="28" t="s">
        <v>3584</v>
      </c>
      <c r="B2354" s="29">
        <v>2.82</v>
      </c>
    </row>
    <row r="2355" spans="1:2" x14ac:dyDescent="0.35">
      <c r="A2355" s="28" t="s">
        <v>4449</v>
      </c>
      <c r="B2355" s="29">
        <v>1.1299999999999999</v>
      </c>
    </row>
    <row r="2356" spans="1:2" x14ac:dyDescent="0.35">
      <c r="A2356" s="28" t="s">
        <v>3632</v>
      </c>
      <c r="B2356" s="29">
        <v>1.78</v>
      </c>
    </row>
    <row r="2357" spans="1:2" x14ac:dyDescent="0.35">
      <c r="A2357" s="28" t="s">
        <v>3660</v>
      </c>
      <c r="B2357" s="29">
        <v>1.84</v>
      </c>
    </row>
    <row r="2358" spans="1:2" x14ac:dyDescent="0.35">
      <c r="A2358" s="28" t="s">
        <v>3740</v>
      </c>
      <c r="B2358" s="29">
        <v>1.51</v>
      </c>
    </row>
    <row r="2359" spans="1:2" x14ac:dyDescent="0.35">
      <c r="A2359" s="28" t="s">
        <v>3754</v>
      </c>
      <c r="B2359" s="29">
        <v>1.85</v>
      </c>
    </row>
    <row r="2360" spans="1:2" x14ac:dyDescent="0.35">
      <c r="A2360" s="28" t="s">
        <v>3778</v>
      </c>
      <c r="B2360" s="29">
        <v>2.93</v>
      </c>
    </row>
    <row r="2361" spans="1:2" x14ac:dyDescent="0.35">
      <c r="A2361" s="28" t="s">
        <v>3833</v>
      </c>
      <c r="B2361" s="29">
        <v>2.89</v>
      </c>
    </row>
    <row r="2362" spans="1:2" x14ac:dyDescent="0.35">
      <c r="A2362" s="28" t="s">
        <v>3844</v>
      </c>
      <c r="B2362" s="29">
        <v>1.67</v>
      </c>
    </row>
    <row r="2363" spans="1:2" x14ac:dyDescent="0.35">
      <c r="A2363" s="28" t="s">
        <v>3900</v>
      </c>
      <c r="B2363" s="29">
        <v>1.68</v>
      </c>
    </row>
    <row r="2364" spans="1:2" x14ac:dyDescent="0.35">
      <c r="A2364" s="28" t="s">
        <v>1105</v>
      </c>
      <c r="B2364" s="29">
        <v>0.33</v>
      </c>
    </row>
    <row r="2365" spans="1:2" x14ac:dyDescent="0.35">
      <c r="A2365" s="28" t="s">
        <v>3969</v>
      </c>
      <c r="B2365" s="29">
        <v>0.23</v>
      </c>
    </row>
    <row r="2366" spans="1:2" x14ac:dyDescent="0.35">
      <c r="A2366" s="28" t="s">
        <v>3979</v>
      </c>
      <c r="B2366" s="29">
        <v>0.91</v>
      </c>
    </row>
    <row r="2367" spans="1:2" x14ac:dyDescent="0.35">
      <c r="A2367" s="28" t="s">
        <v>4005</v>
      </c>
      <c r="B2367" s="29">
        <v>0.27</v>
      </c>
    </row>
    <row r="2368" spans="1:2" x14ac:dyDescent="0.35">
      <c r="A2368" s="28" t="s">
        <v>4006</v>
      </c>
      <c r="B2368" s="29">
        <v>0.64</v>
      </c>
    </row>
    <row r="2369" spans="1:2" x14ac:dyDescent="0.35">
      <c r="A2369" s="28" t="s">
        <v>4036</v>
      </c>
      <c r="B2369" s="29">
        <v>0.22</v>
      </c>
    </row>
    <row r="2370" spans="1:2" x14ac:dyDescent="0.35">
      <c r="A2370" s="28" t="s">
        <v>348</v>
      </c>
      <c r="B2370" s="29">
        <v>2.92</v>
      </c>
    </row>
    <row r="2371" spans="1:2" x14ac:dyDescent="0.35">
      <c r="A2371" s="28" t="s">
        <v>895</v>
      </c>
      <c r="B2371" s="29">
        <v>3.32</v>
      </c>
    </row>
    <row r="2372" spans="1:2" x14ac:dyDescent="0.35">
      <c r="A2372" s="28" t="s">
        <v>1062</v>
      </c>
      <c r="B2372" s="29">
        <v>3.87</v>
      </c>
    </row>
    <row r="2373" spans="1:2" x14ac:dyDescent="0.35">
      <c r="A2373" s="28" t="s">
        <v>4082</v>
      </c>
      <c r="B2373" s="29">
        <v>0.3</v>
      </c>
    </row>
    <row r="2374" spans="1:2" x14ac:dyDescent="0.35">
      <c r="A2374" s="28" t="s">
        <v>43</v>
      </c>
      <c r="B2374" s="29">
        <v>0.46</v>
      </c>
    </row>
    <row r="2375" spans="1:2" x14ac:dyDescent="0.35">
      <c r="A2375" s="28" t="s">
        <v>4111</v>
      </c>
      <c r="B2375" s="29">
        <v>0.77</v>
      </c>
    </row>
    <row r="2376" spans="1:2" x14ac:dyDescent="0.35">
      <c r="A2376" s="28" t="s">
        <v>4126</v>
      </c>
      <c r="B2376" s="29">
        <v>2.87</v>
      </c>
    </row>
    <row r="2377" spans="1:2" x14ac:dyDescent="0.35">
      <c r="A2377" s="28" t="s">
        <v>4128</v>
      </c>
      <c r="B2377" s="29">
        <v>0.26</v>
      </c>
    </row>
    <row r="2378" spans="1:2" x14ac:dyDescent="0.35">
      <c r="A2378" s="28" t="s">
        <v>4449</v>
      </c>
      <c r="B2378" s="29">
        <v>1.1299999999999999</v>
      </c>
    </row>
    <row r="2379" spans="1:2" x14ac:dyDescent="0.35">
      <c r="A2379" s="28" t="s">
        <v>4150</v>
      </c>
      <c r="B2379" s="29">
        <v>2.27</v>
      </c>
    </row>
    <row r="2380" spans="1:2" x14ac:dyDescent="0.35">
      <c r="A2380" s="28" t="s">
        <v>4152</v>
      </c>
      <c r="B2380" s="29">
        <v>2.69</v>
      </c>
    </row>
    <row r="2381" spans="1:2" x14ac:dyDescent="0.35">
      <c r="A2381" s="28" t="s">
        <v>4190</v>
      </c>
      <c r="B2381" s="29">
        <v>2.12</v>
      </c>
    </row>
    <row r="2382" spans="1:2" x14ac:dyDescent="0.35">
      <c r="A2382" s="28" t="s">
        <v>4233</v>
      </c>
      <c r="B2382" s="29">
        <v>1.48</v>
      </c>
    </row>
    <row r="2383" spans="1:2" x14ac:dyDescent="0.35">
      <c r="A2383" s="28" t="s">
        <v>4235</v>
      </c>
      <c r="B2383" s="29">
        <v>1.51</v>
      </c>
    </row>
    <row r="2384" spans="1:2" x14ac:dyDescent="0.35">
      <c r="A2384" s="28" t="s">
        <v>4262</v>
      </c>
      <c r="B2384" s="29">
        <v>2.11</v>
      </c>
    </row>
    <row r="2385" spans="1:2" x14ac:dyDescent="0.35">
      <c r="A2385" s="28" t="s">
        <v>4275</v>
      </c>
      <c r="B2385" s="29">
        <v>2.75</v>
      </c>
    </row>
    <row r="2386" spans="1:2" x14ac:dyDescent="0.35">
      <c r="A2386" s="28" t="s">
        <v>4301</v>
      </c>
      <c r="B2386" s="29">
        <v>1.1299999999999999</v>
      </c>
    </row>
    <row r="2387" spans="1:2" x14ac:dyDescent="0.35">
      <c r="A2387" s="28" t="s">
        <v>4311</v>
      </c>
      <c r="B2387" s="29">
        <v>0.95</v>
      </c>
    </row>
    <row r="2388" spans="1:2" x14ac:dyDescent="0.35">
      <c r="A2388" s="28" t="s">
        <v>4491</v>
      </c>
      <c r="B2388" s="29">
        <v>0.52</v>
      </c>
    </row>
    <row r="2389" spans="1:2" x14ac:dyDescent="0.35">
      <c r="A2389" s="28" t="s">
        <v>4341</v>
      </c>
      <c r="B2389" s="29">
        <v>0.51</v>
      </c>
    </row>
    <row r="2390" spans="1:2" x14ac:dyDescent="0.35">
      <c r="A2390" s="28" t="s">
        <v>4366</v>
      </c>
      <c r="B2390" s="29">
        <v>1.33</v>
      </c>
    </row>
    <row r="2391" spans="1:2" x14ac:dyDescent="0.35">
      <c r="A2391" s="28" t="s">
        <v>4380</v>
      </c>
      <c r="B2391" s="29">
        <v>0.21</v>
      </c>
    </row>
    <row r="2392" spans="1:2" x14ac:dyDescent="0.35">
      <c r="A2392" s="28" t="s">
        <v>4385</v>
      </c>
      <c r="B2392" s="29">
        <v>0.06</v>
      </c>
    </row>
    <row r="2393" spans="1:2" x14ac:dyDescent="0.35">
      <c r="A2393" s="28" t="s">
        <v>4429</v>
      </c>
      <c r="B2393" s="29">
        <v>0.31</v>
      </c>
    </row>
    <row r="2394" spans="1:2" x14ac:dyDescent="0.35">
      <c r="A2394" s="28" t="s">
        <v>462</v>
      </c>
      <c r="B2394" s="29">
        <v>2.89</v>
      </c>
    </row>
    <row r="2395" spans="1:2" x14ac:dyDescent="0.35">
      <c r="A2395" s="28" t="s">
        <v>530</v>
      </c>
      <c r="B2395" s="29">
        <v>9.59</v>
      </c>
    </row>
    <row r="2396" spans="1:2" x14ac:dyDescent="0.35">
      <c r="A2396" s="28" t="s">
        <v>2760</v>
      </c>
      <c r="B2396" s="29">
        <v>51.35</v>
      </c>
    </row>
    <row r="2397" spans="1:2" x14ac:dyDescent="0.35">
      <c r="A2397" s="28" t="s">
        <v>1728</v>
      </c>
      <c r="B2397" s="29">
        <v>27.21</v>
      </c>
    </row>
    <row r="2398" spans="1:2" x14ac:dyDescent="0.35">
      <c r="A2398" s="28" t="s">
        <v>1766</v>
      </c>
      <c r="B2398" s="29">
        <v>44.53</v>
      </c>
    </row>
    <row r="2399" spans="1:2" x14ac:dyDescent="0.35">
      <c r="A2399" s="28" t="s">
        <v>2761</v>
      </c>
      <c r="B2399" s="29">
        <v>49.96</v>
      </c>
    </row>
    <row r="2400" spans="1:2" x14ac:dyDescent="0.35">
      <c r="A2400" s="28" t="s">
        <v>4065</v>
      </c>
      <c r="B2400" s="29">
        <v>11.92</v>
      </c>
    </row>
    <row r="2401" spans="1:2" x14ac:dyDescent="0.35">
      <c r="A2401" s="28" t="s">
        <v>788</v>
      </c>
      <c r="B2401" s="29">
        <v>4.97</v>
      </c>
    </row>
    <row r="2402" spans="1:2" x14ac:dyDescent="0.35">
      <c r="A2402" s="28" t="s">
        <v>3866</v>
      </c>
      <c r="B2402" s="29">
        <v>35.17</v>
      </c>
    </row>
    <row r="2403" spans="1:2" x14ac:dyDescent="0.35">
      <c r="A2403" s="28" t="s">
        <v>183</v>
      </c>
      <c r="B2403" s="29">
        <v>4.7</v>
      </c>
    </row>
    <row r="2404" spans="1:2" x14ac:dyDescent="0.35">
      <c r="A2404" s="28" t="s">
        <v>1212</v>
      </c>
      <c r="B2404" s="29">
        <v>5.25</v>
      </c>
    </row>
    <row r="2405" spans="1:2" x14ac:dyDescent="0.35">
      <c r="A2405" s="28" t="s">
        <v>819</v>
      </c>
      <c r="B2405" s="29">
        <v>14.4</v>
      </c>
    </row>
    <row r="2406" spans="1:2" x14ac:dyDescent="0.35">
      <c r="A2406" s="28" t="s">
        <v>732</v>
      </c>
      <c r="B2406" s="29">
        <v>3.92</v>
      </c>
    </row>
    <row r="2407" spans="1:2" x14ac:dyDescent="0.35">
      <c r="A2407" s="28" t="s">
        <v>927</v>
      </c>
      <c r="B2407" s="29">
        <v>2.7</v>
      </c>
    </row>
    <row r="2408" spans="1:2" x14ac:dyDescent="0.35">
      <c r="A2408" s="28" t="s">
        <v>854</v>
      </c>
      <c r="B2408" s="29">
        <v>3.2</v>
      </c>
    </row>
    <row r="2409" spans="1:2" x14ac:dyDescent="0.35">
      <c r="A2409" s="28" t="s">
        <v>829</v>
      </c>
      <c r="B2409" s="29">
        <v>5.09</v>
      </c>
    </row>
    <row r="2410" spans="1:2" x14ac:dyDescent="0.35">
      <c r="A2410" s="28" t="s">
        <v>832</v>
      </c>
      <c r="B2410" s="29">
        <v>3.8</v>
      </c>
    </row>
    <row r="2411" spans="1:2" x14ac:dyDescent="0.35">
      <c r="A2411" s="28" t="s">
        <v>103</v>
      </c>
      <c r="B2411" s="29">
        <v>1.3</v>
      </c>
    </row>
    <row r="2412" spans="1:2" x14ac:dyDescent="0.35">
      <c r="A2412" s="28" t="s">
        <v>1845</v>
      </c>
      <c r="B2412" s="29">
        <v>34.19</v>
      </c>
    </row>
    <row r="2413" spans="1:2" x14ac:dyDescent="0.35">
      <c r="A2413" s="28" t="s">
        <v>2174</v>
      </c>
      <c r="B2413" s="29">
        <v>28.75</v>
      </c>
    </row>
    <row r="2414" spans="1:2" x14ac:dyDescent="0.35">
      <c r="A2414" s="28" t="s">
        <v>2323</v>
      </c>
      <c r="B2414" s="29">
        <v>57.86</v>
      </c>
    </row>
    <row r="2415" spans="1:2" x14ac:dyDescent="0.35">
      <c r="A2415" s="28" t="s">
        <v>2215</v>
      </c>
      <c r="B2415" s="29">
        <v>111.25</v>
      </c>
    </row>
    <row r="2416" spans="1:2" x14ac:dyDescent="0.35">
      <c r="A2416" s="28" t="s">
        <v>254</v>
      </c>
      <c r="B2416" s="29">
        <v>1.46</v>
      </c>
    </row>
    <row r="2417" spans="1:2" x14ac:dyDescent="0.35">
      <c r="A2417" s="28" t="s">
        <v>2156</v>
      </c>
      <c r="B2417" s="29">
        <v>5.82</v>
      </c>
    </row>
    <row r="2418" spans="1:2" x14ac:dyDescent="0.35">
      <c r="A2418" s="28" t="s">
        <v>3474</v>
      </c>
      <c r="B2418" s="29">
        <v>1.82</v>
      </c>
    </row>
    <row r="2419" spans="1:2" x14ac:dyDescent="0.35">
      <c r="A2419" s="28" t="s">
        <v>1961</v>
      </c>
      <c r="B2419" s="29">
        <v>2.87</v>
      </c>
    </row>
    <row r="2420" spans="1:2" x14ac:dyDescent="0.35">
      <c r="A2420" s="28" t="s">
        <v>2708</v>
      </c>
      <c r="B2420" s="29">
        <v>0.82</v>
      </c>
    </row>
    <row r="2421" spans="1:2" x14ac:dyDescent="0.35">
      <c r="A2421" s="28" t="s">
        <v>2746</v>
      </c>
      <c r="B2421" s="29">
        <v>10.7</v>
      </c>
    </row>
    <row r="2422" spans="1:2" x14ac:dyDescent="0.35">
      <c r="A2422" s="28" t="s">
        <v>2804</v>
      </c>
      <c r="B2422" s="29">
        <v>5.74</v>
      </c>
    </row>
    <row r="2423" spans="1:2" x14ac:dyDescent="0.35">
      <c r="A2423" s="28" t="s">
        <v>3112</v>
      </c>
      <c r="B2423" s="29">
        <v>2.39</v>
      </c>
    </row>
    <row r="2424" spans="1:2" x14ac:dyDescent="0.35">
      <c r="A2424" s="28" t="s">
        <v>2080</v>
      </c>
      <c r="B2424" s="29">
        <v>5.0199999999999996</v>
      </c>
    </row>
    <row r="2425" spans="1:2" x14ac:dyDescent="0.35">
      <c r="A2425" s="28" t="s">
        <v>332</v>
      </c>
      <c r="B2425" s="29">
        <v>3.46</v>
      </c>
    </row>
    <row r="2426" spans="1:2" x14ac:dyDescent="0.35">
      <c r="A2426" s="28" t="s">
        <v>4492</v>
      </c>
      <c r="B2426" s="29">
        <v>1.01</v>
      </c>
    </row>
    <row r="2427" spans="1:2" x14ac:dyDescent="0.35">
      <c r="A2427" s="28" t="s">
        <v>2733</v>
      </c>
      <c r="B2427" s="29">
        <v>0.94</v>
      </c>
    </row>
    <row r="2428" spans="1:2" x14ac:dyDescent="0.35">
      <c r="A2428" s="28" t="s">
        <v>2891</v>
      </c>
      <c r="B2428" s="29">
        <v>7.29</v>
      </c>
    </row>
    <row r="2429" spans="1:2" x14ac:dyDescent="0.35">
      <c r="A2429" s="28" t="s">
        <v>3175</v>
      </c>
      <c r="B2429" s="29">
        <v>0.88</v>
      </c>
    </row>
    <row r="2430" spans="1:2" x14ac:dyDescent="0.35">
      <c r="A2430" s="28" t="s">
        <v>3573</v>
      </c>
      <c r="B2430" s="29">
        <v>1.62</v>
      </c>
    </row>
    <row r="2431" spans="1:2" x14ac:dyDescent="0.35">
      <c r="A2431" s="28" t="s">
        <v>417</v>
      </c>
      <c r="B2431" s="29">
        <v>18.920000000000002</v>
      </c>
    </row>
    <row r="2432" spans="1:2" x14ac:dyDescent="0.35">
      <c r="A2432" s="28" t="s">
        <v>3722</v>
      </c>
      <c r="B2432" s="29">
        <v>11.95</v>
      </c>
    </row>
    <row r="2433" spans="1:2" x14ac:dyDescent="0.35">
      <c r="A2433" s="28" t="s">
        <v>4013</v>
      </c>
      <c r="B2433" s="29">
        <v>6.08</v>
      </c>
    </row>
    <row r="2434" spans="1:2" x14ac:dyDescent="0.35">
      <c r="A2434" s="28" t="s">
        <v>1944</v>
      </c>
      <c r="B2434" s="29">
        <v>1.41</v>
      </c>
    </row>
    <row r="2435" spans="1:2" x14ac:dyDescent="0.35">
      <c r="A2435" s="28" t="s">
        <v>2262</v>
      </c>
      <c r="B2435" s="29">
        <v>3.21</v>
      </c>
    </row>
    <row r="2436" spans="1:2" x14ac:dyDescent="0.35">
      <c r="A2436" s="28" t="s">
        <v>843</v>
      </c>
      <c r="B2436" s="29">
        <v>4.4000000000000004</v>
      </c>
    </row>
    <row r="2437" spans="1:2" x14ac:dyDescent="0.35">
      <c r="A2437" s="28" t="s">
        <v>2667</v>
      </c>
      <c r="B2437" s="29">
        <v>0.88</v>
      </c>
    </row>
    <row r="2438" spans="1:2" x14ac:dyDescent="0.35">
      <c r="A2438" s="28" t="s">
        <v>2843</v>
      </c>
      <c r="B2438" s="29">
        <v>0.78</v>
      </c>
    </row>
    <row r="2439" spans="1:2" x14ac:dyDescent="0.35">
      <c r="A2439" s="28" t="s">
        <v>3019</v>
      </c>
      <c r="B2439" s="29">
        <v>1.1200000000000001</v>
      </c>
    </row>
    <row r="2440" spans="1:2" x14ac:dyDescent="0.35">
      <c r="A2440" s="28" t="s">
        <v>3130</v>
      </c>
      <c r="B2440" s="29">
        <v>1.69</v>
      </c>
    </row>
    <row r="2441" spans="1:2" x14ac:dyDescent="0.35">
      <c r="A2441" s="28" t="s">
        <v>3571</v>
      </c>
      <c r="B2441" s="29">
        <v>2.23</v>
      </c>
    </row>
    <row r="2442" spans="1:2" x14ac:dyDescent="0.35">
      <c r="A2442" s="28" t="s">
        <v>3578</v>
      </c>
      <c r="B2442" s="29">
        <v>0.77</v>
      </c>
    </row>
    <row r="2443" spans="1:2" x14ac:dyDescent="0.35">
      <c r="A2443" s="28" t="s">
        <v>538</v>
      </c>
      <c r="B2443" s="29">
        <v>2.75</v>
      </c>
    </row>
    <row r="2444" spans="1:2" x14ac:dyDescent="0.35">
      <c r="A2444" s="28" t="s">
        <v>2853</v>
      </c>
      <c r="B2444" s="29">
        <v>20.83</v>
      </c>
    </row>
    <row r="2445" spans="1:2" x14ac:dyDescent="0.35">
      <c r="A2445" s="28" t="s">
        <v>2874</v>
      </c>
      <c r="B2445" s="29">
        <v>0.9</v>
      </c>
    </row>
    <row r="2446" spans="1:2" x14ac:dyDescent="0.35">
      <c r="A2446" s="28" t="s">
        <v>4493</v>
      </c>
      <c r="B2446" s="29">
        <v>4.75</v>
      </c>
    </row>
    <row r="2447" spans="1:2" x14ac:dyDescent="0.35">
      <c r="A2447" s="28" t="s">
        <v>384</v>
      </c>
      <c r="B2447" s="29">
        <v>12.35</v>
      </c>
    </row>
    <row r="2448" spans="1:2" x14ac:dyDescent="0.35">
      <c r="A2448" s="28" t="s">
        <v>3915</v>
      </c>
      <c r="B2448" s="29">
        <v>2.97</v>
      </c>
    </row>
    <row r="2449" spans="1:2" x14ac:dyDescent="0.35">
      <c r="A2449" s="28" t="s">
        <v>643</v>
      </c>
      <c r="B2449" s="29">
        <v>5.71</v>
      </c>
    </row>
    <row r="2450" spans="1:2" x14ac:dyDescent="0.35">
      <c r="A2450" s="28" t="s">
        <v>4216</v>
      </c>
      <c r="B2450" s="29">
        <v>1.18</v>
      </c>
    </row>
    <row r="2451" spans="1:2" x14ac:dyDescent="0.35">
      <c r="A2451" s="28" t="s">
        <v>3930</v>
      </c>
      <c r="B2451" s="29">
        <v>37.799999999999997</v>
      </c>
    </row>
    <row r="2452" spans="1:2" x14ac:dyDescent="0.35">
      <c r="A2452" s="28" t="s">
        <v>185</v>
      </c>
      <c r="B2452" s="29">
        <v>4.58</v>
      </c>
    </row>
    <row r="2453" spans="1:2" x14ac:dyDescent="0.35">
      <c r="A2453" s="28" t="s">
        <v>614</v>
      </c>
      <c r="B2453" s="29">
        <v>1.37</v>
      </c>
    </row>
    <row r="2454" spans="1:2" x14ac:dyDescent="0.35">
      <c r="A2454" s="28" t="s">
        <v>92</v>
      </c>
      <c r="B2454" s="29">
        <v>0.83</v>
      </c>
    </row>
    <row r="2455" spans="1:2" x14ac:dyDescent="0.35">
      <c r="A2455" s="28" t="s">
        <v>3220</v>
      </c>
      <c r="B2455" s="29">
        <v>47.69</v>
      </c>
    </row>
    <row r="2456" spans="1:2" x14ac:dyDescent="0.35">
      <c r="A2456" s="28" t="s">
        <v>266</v>
      </c>
      <c r="B2456" s="29">
        <v>0.89</v>
      </c>
    </row>
    <row r="2457" spans="1:2" x14ac:dyDescent="0.35">
      <c r="A2457" s="28" t="s">
        <v>2745</v>
      </c>
      <c r="B2457" s="29">
        <v>23.99</v>
      </c>
    </row>
    <row r="2458" spans="1:2" x14ac:dyDescent="0.35">
      <c r="A2458" s="28" t="s">
        <v>187</v>
      </c>
      <c r="B2458" s="29">
        <v>5.0599999999999996</v>
      </c>
    </row>
    <row r="2459" spans="1:2" x14ac:dyDescent="0.35">
      <c r="A2459" s="28" t="s">
        <v>2834</v>
      </c>
      <c r="B2459" s="29">
        <v>14.76</v>
      </c>
    </row>
    <row r="2460" spans="1:2" x14ac:dyDescent="0.35">
      <c r="A2460" s="28" t="s">
        <v>3254</v>
      </c>
      <c r="B2460" s="29">
        <v>29.69</v>
      </c>
    </row>
    <row r="2461" spans="1:2" x14ac:dyDescent="0.35">
      <c r="A2461" s="28" t="s">
        <v>2139</v>
      </c>
      <c r="B2461" s="29">
        <v>13.36</v>
      </c>
    </row>
    <row r="2462" spans="1:2" x14ac:dyDescent="0.35">
      <c r="A2462" s="28" t="s">
        <v>2154</v>
      </c>
      <c r="B2462" s="29">
        <v>1.28</v>
      </c>
    </row>
    <row r="2463" spans="1:2" x14ac:dyDescent="0.35">
      <c r="A2463" s="28" t="s">
        <v>2181</v>
      </c>
      <c r="B2463" s="29">
        <v>101.29</v>
      </c>
    </row>
    <row r="2464" spans="1:2" x14ac:dyDescent="0.35">
      <c r="A2464" s="28" t="s">
        <v>3956</v>
      </c>
      <c r="B2464" s="29">
        <v>45.61</v>
      </c>
    </row>
    <row r="2465" spans="1:2" x14ac:dyDescent="0.35">
      <c r="A2465" s="28" t="s">
        <v>3348</v>
      </c>
      <c r="B2465" s="29">
        <v>4.1900000000000004</v>
      </c>
    </row>
    <row r="2466" spans="1:2" x14ac:dyDescent="0.35">
      <c r="A2466" s="28" t="s">
        <v>493</v>
      </c>
      <c r="B2466" s="29">
        <v>8.0299999999999994</v>
      </c>
    </row>
    <row r="2467" spans="1:2" x14ac:dyDescent="0.35">
      <c r="A2467" s="28" t="s">
        <v>2113</v>
      </c>
      <c r="B2467" s="29">
        <v>15.2</v>
      </c>
    </row>
    <row r="2468" spans="1:2" x14ac:dyDescent="0.35">
      <c r="A2468" s="28" t="s">
        <v>2158</v>
      </c>
      <c r="B2468" s="29">
        <v>5.8</v>
      </c>
    </row>
    <row r="2469" spans="1:2" x14ac:dyDescent="0.35">
      <c r="A2469" s="28" t="s">
        <v>2530</v>
      </c>
      <c r="B2469" s="29">
        <v>48.94</v>
      </c>
    </row>
    <row r="2470" spans="1:2" x14ac:dyDescent="0.35">
      <c r="A2470" s="28" t="s">
        <v>3408</v>
      </c>
      <c r="B2470" s="29">
        <v>89.15</v>
      </c>
    </row>
    <row r="2471" spans="1:2" x14ac:dyDescent="0.35">
      <c r="A2471" s="28" t="s">
        <v>206</v>
      </c>
      <c r="B2471" s="29">
        <v>10.11</v>
      </c>
    </row>
    <row r="2472" spans="1:2" x14ac:dyDescent="0.35">
      <c r="A2472" s="28" t="s">
        <v>358</v>
      </c>
      <c r="B2472" s="29">
        <v>10.78</v>
      </c>
    </row>
    <row r="2473" spans="1:2" x14ac:dyDescent="0.35">
      <c r="A2473" s="28" t="s">
        <v>799</v>
      </c>
      <c r="B2473" s="29">
        <v>4.79</v>
      </c>
    </row>
    <row r="2474" spans="1:2" x14ac:dyDescent="0.35">
      <c r="A2474" s="28" t="s">
        <v>852</v>
      </c>
      <c r="B2474" s="29">
        <v>2.8</v>
      </c>
    </row>
    <row r="2475" spans="1:2" x14ac:dyDescent="0.35">
      <c r="A2475" s="28" t="s">
        <v>1330</v>
      </c>
      <c r="B2475" s="29">
        <v>38.86</v>
      </c>
    </row>
    <row r="2476" spans="1:2" x14ac:dyDescent="0.35">
      <c r="A2476" s="28" t="s">
        <v>1506</v>
      </c>
      <c r="B2476" s="29">
        <v>54.15</v>
      </c>
    </row>
    <row r="2477" spans="1:2" x14ac:dyDescent="0.35">
      <c r="A2477" s="28" t="s">
        <v>273</v>
      </c>
      <c r="B2477" s="29">
        <v>0.54</v>
      </c>
    </row>
    <row r="2478" spans="1:2" x14ac:dyDescent="0.35">
      <c r="A2478" s="28" t="s">
        <v>2688</v>
      </c>
      <c r="B2478" s="29">
        <v>46.42</v>
      </c>
    </row>
    <row r="2479" spans="1:2" x14ac:dyDescent="0.35">
      <c r="A2479" s="28" t="s">
        <v>2537</v>
      </c>
      <c r="B2479" s="29">
        <v>15.75</v>
      </c>
    </row>
    <row r="2480" spans="1:2" x14ac:dyDescent="0.35">
      <c r="A2480" s="28" t="s">
        <v>3459</v>
      </c>
      <c r="B2480" s="29">
        <v>58.42</v>
      </c>
    </row>
    <row r="2481" spans="1:2" x14ac:dyDescent="0.35">
      <c r="A2481" s="28" t="s">
        <v>1622</v>
      </c>
      <c r="B2481" s="29">
        <v>42.61</v>
      </c>
    </row>
    <row r="2482" spans="1:2" x14ac:dyDescent="0.35">
      <c r="A2482" s="28" t="s">
        <v>2786</v>
      </c>
      <c r="B2482" s="29">
        <v>50.75</v>
      </c>
    </row>
    <row r="2483" spans="1:2" x14ac:dyDescent="0.35">
      <c r="A2483" s="28" t="s">
        <v>4494</v>
      </c>
      <c r="B2483" s="29">
        <v>1.28</v>
      </c>
    </row>
    <row r="2484" spans="1:2" x14ac:dyDescent="0.35">
      <c r="A2484" s="28" t="s">
        <v>3322</v>
      </c>
      <c r="B2484" s="29">
        <v>85.16</v>
      </c>
    </row>
    <row r="2485" spans="1:2" x14ac:dyDescent="0.35">
      <c r="A2485" s="28" t="s">
        <v>3667</v>
      </c>
      <c r="B2485" s="29">
        <v>52.03</v>
      </c>
    </row>
    <row r="2486" spans="1:2" x14ac:dyDescent="0.35">
      <c r="A2486" s="28">
        <v>1297587</v>
      </c>
      <c r="B2486" s="29">
        <v>9.5</v>
      </c>
    </row>
    <row r="2487" spans="1:2" x14ac:dyDescent="0.35">
      <c r="A2487" s="28" t="s">
        <v>2145</v>
      </c>
      <c r="B2487" s="29">
        <v>14.4</v>
      </c>
    </row>
    <row r="2488" spans="1:2" x14ac:dyDescent="0.35">
      <c r="A2488" s="28" t="s">
        <v>1725</v>
      </c>
      <c r="B2488" s="29">
        <v>26.73</v>
      </c>
    </row>
    <row r="2489" spans="1:2" x14ac:dyDescent="0.35">
      <c r="A2489" s="28" t="s">
        <v>2151</v>
      </c>
      <c r="B2489" s="29">
        <v>12.72</v>
      </c>
    </row>
    <row r="2490" spans="1:2" x14ac:dyDescent="0.35">
      <c r="A2490" s="28" t="s">
        <v>555</v>
      </c>
      <c r="B2490" s="29">
        <v>7.7</v>
      </c>
    </row>
    <row r="2491" spans="1:2" x14ac:dyDescent="0.35">
      <c r="A2491" s="28" t="s">
        <v>2965</v>
      </c>
      <c r="B2491" s="29">
        <v>1.2</v>
      </c>
    </row>
    <row r="2492" spans="1:2" x14ac:dyDescent="0.35">
      <c r="A2492" s="28" t="s">
        <v>3223</v>
      </c>
      <c r="B2492" s="29">
        <v>10.44</v>
      </c>
    </row>
    <row r="2493" spans="1:2" x14ac:dyDescent="0.35">
      <c r="A2493" s="28" t="s">
        <v>3328</v>
      </c>
      <c r="B2493" s="29">
        <v>0.74</v>
      </c>
    </row>
    <row r="2494" spans="1:2" x14ac:dyDescent="0.35">
      <c r="A2494" s="28" t="s">
        <v>3625</v>
      </c>
      <c r="B2494" s="29">
        <v>10.35</v>
      </c>
    </row>
    <row r="2495" spans="1:2" x14ac:dyDescent="0.35">
      <c r="A2495" s="28" t="s">
        <v>778</v>
      </c>
      <c r="B2495" s="29">
        <v>2.15</v>
      </c>
    </row>
    <row r="2496" spans="1:2" x14ac:dyDescent="0.35">
      <c r="A2496" s="28" t="s">
        <v>1422</v>
      </c>
      <c r="B2496" s="29">
        <v>3.29</v>
      </c>
    </row>
    <row r="2497" spans="1:2" x14ac:dyDescent="0.35">
      <c r="A2497" s="28" t="s">
        <v>1895</v>
      </c>
      <c r="B2497" s="29">
        <v>42.21</v>
      </c>
    </row>
    <row r="2498" spans="1:2" x14ac:dyDescent="0.35">
      <c r="A2498" s="28" t="s">
        <v>820</v>
      </c>
      <c r="B2498" s="29">
        <v>6.5</v>
      </c>
    </row>
    <row r="2499" spans="1:2" x14ac:dyDescent="0.35">
      <c r="A2499" s="28" t="s">
        <v>2689</v>
      </c>
      <c r="B2499" s="29">
        <v>3.8</v>
      </c>
    </row>
    <row r="2500" spans="1:2" x14ac:dyDescent="0.35">
      <c r="A2500" s="28" t="s">
        <v>2739</v>
      </c>
      <c r="B2500" s="29">
        <v>4.6900000000000004</v>
      </c>
    </row>
    <row r="2501" spans="1:2" x14ac:dyDescent="0.35">
      <c r="A2501" s="28" t="s">
        <v>2890</v>
      </c>
      <c r="B2501" s="29">
        <v>1.57</v>
      </c>
    </row>
    <row r="2502" spans="1:2" x14ac:dyDescent="0.35">
      <c r="A2502" s="28" t="s">
        <v>3031</v>
      </c>
      <c r="B2502" s="29">
        <v>2.86</v>
      </c>
    </row>
    <row r="2503" spans="1:2" x14ac:dyDescent="0.35">
      <c r="A2503" s="28" t="s">
        <v>404</v>
      </c>
      <c r="B2503" s="29">
        <v>10.55</v>
      </c>
    </row>
    <row r="2504" spans="1:2" x14ac:dyDescent="0.35">
      <c r="A2504" s="28" t="s">
        <v>3174</v>
      </c>
      <c r="B2504" s="29">
        <v>1.83</v>
      </c>
    </row>
    <row r="2505" spans="1:2" x14ac:dyDescent="0.35">
      <c r="A2505" s="28" t="s">
        <v>472</v>
      </c>
      <c r="B2505" s="29">
        <v>29.98</v>
      </c>
    </row>
    <row r="2506" spans="1:2" x14ac:dyDescent="0.35">
      <c r="A2506" s="28" t="s">
        <v>658</v>
      </c>
      <c r="B2506" s="29">
        <v>1.55</v>
      </c>
    </row>
    <row r="2507" spans="1:2" x14ac:dyDescent="0.35">
      <c r="A2507" s="28" t="s">
        <v>3470</v>
      </c>
      <c r="B2507" s="29">
        <v>1.64</v>
      </c>
    </row>
    <row r="2508" spans="1:2" x14ac:dyDescent="0.35">
      <c r="A2508" s="28" t="s">
        <v>3574</v>
      </c>
      <c r="B2508" s="29">
        <v>1.79</v>
      </c>
    </row>
    <row r="2509" spans="1:2" x14ac:dyDescent="0.35">
      <c r="A2509" s="28" t="s">
        <v>670</v>
      </c>
      <c r="B2509" s="29">
        <v>0.63</v>
      </c>
    </row>
    <row r="2510" spans="1:2" x14ac:dyDescent="0.35">
      <c r="A2510" s="28" t="s">
        <v>322</v>
      </c>
      <c r="B2510" s="29">
        <v>4.05</v>
      </c>
    </row>
    <row r="2511" spans="1:2" x14ac:dyDescent="0.35">
      <c r="A2511" s="28" t="s">
        <v>4026</v>
      </c>
      <c r="B2511" s="29">
        <v>2.46</v>
      </c>
    </row>
    <row r="2512" spans="1:2" x14ac:dyDescent="0.35">
      <c r="A2512" s="28" t="s">
        <v>2938</v>
      </c>
      <c r="B2512" s="29">
        <v>1.33</v>
      </c>
    </row>
    <row r="2513" spans="1:2" x14ac:dyDescent="0.35">
      <c r="A2513" s="28" t="s">
        <v>2528</v>
      </c>
      <c r="B2513" s="29">
        <v>40.86</v>
      </c>
    </row>
    <row r="2514" spans="1:2" x14ac:dyDescent="0.35">
      <c r="A2514" s="28" t="s">
        <v>2551</v>
      </c>
      <c r="B2514" s="29">
        <v>3.65</v>
      </c>
    </row>
    <row r="2515" spans="1:2" x14ac:dyDescent="0.35">
      <c r="A2515" s="28" t="s">
        <v>2608</v>
      </c>
      <c r="B2515" s="29">
        <v>4.12</v>
      </c>
    </row>
    <row r="2516" spans="1:2" x14ac:dyDescent="0.35">
      <c r="A2516" s="28" t="s">
        <v>290</v>
      </c>
      <c r="B2516" s="29">
        <v>3.88</v>
      </c>
    </row>
    <row r="2517" spans="1:2" x14ac:dyDescent="0.35">
      <c r="A2517" s="28" t="s">
        <v>783</v>
      </c>
      <c r="B2517" s="29">
        <v>1.1499999999999999</v>
      </c>
    </row>
    <row r="2518" spans="1:2" x14ac:dyDescent="0.35">
      <c r="A2518" s="28" t="s">
        <v>145</v>
      </c>
      <c r="B2518" s="29">
        <v>0.65</v>
      </c>
    </row>
    <row r="2519" spans="1:2" x14ac:dyDescent="0.35">
      <c r="A2519" s="28" t="s">
        <v>4449</v>
      </c>
      <c r="B2519" s="29">
        <v>1.1299999999999999</v>
      </c>
    </row>
    <row r="2520" spans="1:2" x14ac:dyDescent="0.35">
      <c r="A2520" s="28" t="s">
        <v>478</v>
      </c>
      <c r="B2520" s="29">
        <v>1.1499999999999999</v>
      </c>
    </row>
    <row r="2521" spans="1:2" x14ac:dyDescent="0.35">
      <c r="A2521" s="28" t="s">
        <v>2782</v>
      </c>
      <c r="B2521" s="29">
        <v>3.02</v>
      </c>
    </row>
    <row r="2522" spans="1:2" x14ac:dyDescent="0.35">
      <c r="A2522" s="28" t="s">
        <v>390</v>
      </c>
      <c r="B2522" s="29">
        <v>1.72</v>
      </c>
    </row>
    <row r="2523" spans="1:2" x14ac:dyDescent="0.35">
      <c r="A2523" s="28" t="s">
        <v>179</v>
      </c>
      <c r="B2523" s="29">
        <v>0.95</v>
      </c>
    </row>
    <row r="2524" spans="1:2" x14ac:dyDescent="0.35">
      <c r="A2524" s="28" t="s">
        <v>2885</v>
      </c>
      <c r="B2524" s="29">
        <v>9.99</v>
      </c>
    </row>
    <row r="2525" spans="1:2" x14ac:dyDescent="0.35">
      <c r="A2525" s="28" t="s">
        <v>2949</v>
      </c>
      <c r="B2525" s="29">
        <v>0.33</v>
      </c>
    </row>
    <row r="2526" spans="1:2" x14ac:dyDescent="0.35">
      <c r="A2526" s="28" t="s">
        <v>891</v>
      </c>
      <c r="B2526" s="29">
        <v>2.8</v>
      </c>
    </row>
    <row r="2527" spans="1:2" x14ac:dyDescent="0.35">
      <c r="A2527" s="28" t="s">
        <v>890</v>
      </c>
      <c r="B2527" s="29">
        <v>2.75</v>
      </c>
    </row>
    <row r="2528" spans="1:2" x14ac:dyDescent="0.35">
      <c r="A2528" s="28" t="s">
        <v>1239</v>
      </c>
      <c r="B2528" s="29">
        <v>3.2</v>
      </c>
    </row>
    <row r="2529" spans="1:2" x14ac:dyDescent="0.35">
      <c r="A2529" s="28" t="s">
        <v>3160</v>
      </c>
      <c r="B2529" s="29">
        <v>1.03</v>
      </c>
    </row>
    <row r="2530" spans="1:2" x14ac:dyDescent="0.35">
      <c r="A2530" s="28" t="s">
        <v>3044</v>
      </c>
      <c r="B2530" s="29">
        <v>7.39</v>
      </c>
    </row>
    <row r="2531" spans="1:2" x14ac:dyDescent="0.35">
      <c r="A2531" s="28" t="s">
        <v>208</v>
      </c>
      <c r="B2531" s="29">
        <v>0.55000000000000004</v>
      </c>
    </row>
    <row r="2532" spans="1:2" x14ac:dyDescent="0.35">
      <c r="A2532" s="28" t="s">
        <v>135</v>
      </c>
      <c r="B2532" s="29">
        <v>0.62</v>
      </c>
    </row>
    <row r="2533" spans="1:2" x14ac:dyDescent="0.35">
      <c r="A2533" s="28" t="s">
        <v>3072</v>
      </c>
      <c r="B2533" s="29">
        <v>0.67</v>
      </c>
    </row>
    <row r="2534" spans="1:2" x14ac:dyDescent="0.35">
      <c r="A2534" s="28" t="s">
        <v>234</v>
      </c>
      <c r="B2534" s="29">
        <v>6.7</v>
      </c>
    </row>
    <row r="2535" spans="1:2" x14ac:dyDescent="0.35">
      <c r="A2535" s="28" t="s">
        <v>3145</v>
      </c>
      <c r="B2535" s="29">
        <v>0.45</v>
      </c>
    </row>
    <row r="2536" spans="1:2" x14ac:dyDescent="0.35">
      <c r="A2536" s="28" t="s">
        <v>4449</v>
      </c>
      <c r="B2536" s="29">
        <v>1.1299999999999999</v>
      </c>
    </row>
    <row r="2537" spans="1:2" x14ac:dyDescent="0.35">
      <c r="A2537" s="28" t="s">
        <v>173</v>
      </c>
      <c r="B2537" s="29">
        <v>0.76</v>
      </c>
    </row>
    <row r="2538" spans="1:2" x14ac:dyDescent="0.35">
      <c r="A2538" s="28" t="s">
        <v>435</v>
      </c>
      <c r="B2538" s="29">
        <v>0.35</v>
      </c>
    </row>
    <row r="2539" spans="1:2" x14ac:dyDescent="0.35">
      <c r="A2539" s="28" t="s">
        <v>144</v>
      </c>
      <c r="B2539" s="29">
        <v>0.63</v>
      </c>
    </row>
    <row r="2540" spans="1:2" x14ac:dyDescent="0.35">
      <c r="A2540" s="28" t="s">
        <v>3358</v>
      </c>
      <c r="B2540" s="29">
        <v>2.09</v>
      </c>
    </row>
    <row r="2541" spans="1:2" x14ac:dyDescent="0.35">
      <c r="A2541" s="28" t="s">
        <v>444</v>
      </c>
      <c r="B2541" s="29">
        <v>0.65</v>
      </c>
    </row>
    <row r="2542" spans="1:2" x14ac:dyDescent="0.35">
      <c r="A2542" s="28" t="s">
        <v>3396</v>
      </c>
      <c r="B2542" s="29">
        <v>0.73</v>
      </c>
    </row>
    <row r="2543" spans="1:2" x14ac:dyDescent="0.35">
      <c r="A2543" s="28" t="s">
        <v>1121</v>
      </c>
      <c r="B2543" s="29">
        <v>0.62</v>
      </c>
    </row>
    <row r="2544" spans="1:2" x14ac:dyDescent="0.35">
      <c r="A2544" s="28" t="s">
        <v>1157</v>
      </c>
      <c r="B2544" s="29">
        <v>0.68</v>
      </c>
    </row>
    <row r="2545" spans="1:2" x14ac:dyDescent="0.35">
      <c r="A2545" s="28" t="s">
        <v>756</v>
      </c>
      <c r="B2545" s="29">
        <v>1.0900000000000001</v>
      </c>
    </row>
    <row r="2546" spans="1:2" x14ac:dyDescent="0.35">
      <c r="A2546" s="28" t="s">
        <v>3576</v>
      </c>
      <c r="B2546" s="29">
        <v>1.75</v>
      </c>
    </row>
    <row r="2547" spans="1:2" x14ac:dyDescent="0.35">
      <c r="A2547" s="28" t="s">
        <v>3598</v>
      </c>
      <c r="B2547" s="29">
        <v>4.4800000000000004</v>
      </c>
    </row>
    <row r="2548" spans="1:2" x14ac:dyDescent="0.35">
      <c r="A2548" s="28" t="s">
        <v>477</v>
      </c>
      <c r="B2548" s="29">
        <v>0.93</v>
      </c>
    </row>
    <row r="2549" spans="1:2" x14ac:dyDescent="0.35">
      <c r="A2549" s="28" t="s">
        <v>3726</v>
      </c>
      <c r="B2549" s="29">
        <v>0.76</v>
      </c>
    </row>
    <row r="2550" spans="1:2" x14ac:dyDescent="0.35">
      <c r="A2550" s="28" t="s">
        <v>284</v>
      </c>
      <c r="B2550" s="29">
        <v>0.76</v>
      </c>
    </row>
    <row r="2551" spans="1:2" x14ac:dyDescent="0.35">
      <c r="A2551" s="28" t="s">
        <v>4449</v>
      </c>
      <c r="B2551" s="29">
        <v>1.1299999999999999</v>
      </c>
    </row>
    <row r="2552" spans="1:2" x14ac:dyDescent="0.35">
      <c r="A2552" s="28" t="s">
        <v>396</v>
      </c>
      <c r="B2552" s="29">
        <v>0.33</v>
      </c>
    </row>
    <row r="2553" spans="1:2" x14ac:dyDescent="0.35">
      <c r="A2553" s="28" t="s">
        <v>446</v>
      </c>
      <c r="B2553" s="29">
        <v>0.56999999999999995</v>
      </c>
    </row>
    <row r="2554" spans="1:2" x14ac:dyDescent="0.35">
      <c r="A2554" s="28" t="s">
        <v>4175</v>
      </c>
      <c r="B2554" s="29">
        <v>4.7699999999999996</v>
      </c>
    </row>
    <row r="2555" spans="1:2" x14ac:dyDescent="0.35">
      <c r="A2555" s="28" t="s">
        <v>2504</v>
      </c>
      <c r="B2555" s="29">
        <v>2.87</v>
      </c>
    </row>
    <row r="2556" spans="1:2" x14ac:dyDescent="0.35">
      <c r="A2556" s="28" t="s">
        <v>2584</v>
      </c>
      <c r="B2556" s="29">
        <v>2.89</v>
      </c>
    </row>
    <row r="2557" spans="1:2" x14ac:dyDescent="0.35">
      <c r="A2557" s="28" t="s">
        <v>871</v>
      </c>
      <c r="B2557" s="29">
        <v>3.6</v>
      </c>
    </row>
    <row r="2558" spans="1:2" x14ac:dyDescent="0.35">
      <c r="A2558" s="28" t="s">
        <v>345</v>
      </c>
      <c r="B2558" s="29">
        <v>4.26</v>
      </c>
    </row>
    <row r="2559" spans="1:2" x14ac:dyDescent="0.35">
      <c r="A2559" s="28" t="s">
        <v>2822</v>
      </c>
      <c r="B2559" s="29">
        <v>2.06</v>
      </c>
    </row>
    <row r="2560" spans="1:2" x14ac:dyDescent="0.35">
      <c r="A2560" s="28" t="s">
        <v>918</v>
      </c>
      <c r="B2560" s="29">
        <v>0.69</v>
      </c>
    </row>
    <row r="2561" spans="1:2" x14ac:dyDescent="0.35">
      <c r="A2561" s="28" t="s">
        <v>2931</v>
      </c>
      <c r="B2561" s="29">
        <v>1.1000000000000001</v>
      </c>
    </row>
    <row r="2562" spans="1:2" x14ac:dyDescent="0.35">
      <c r="A2562" s="28" t="s">
        <v>2974</v>
      </c>
      <c r="B2562" s="29">
        <v>0.26</v>
      </c>
    </row>
    <row r="2563" spans="1:2" x14ac:dyDescent="0.35">
      <c r="A2563" s="28" t="s">
        <v>2999</v>
      </c>
      <c r="B2563" s="29">
        <v>0.47</v>
      </c>
    </row>
    <row r="2564" spans="1:2" x14ac:dyDescent="0.35">
      <c r="A2564" s="28" t="s">
        <v>3200</v>
      </c>
      <c r="B2564" s="29">
        <v>0.74</v>
      </c>
    </row>
    <row r="2565" spans="1:2" x14ac:dyDescent="0.35">
      <c r="A2565" s="28" t="s">
        <v>3207</v>
      </c>
      <c r="B2565" s="29">
        <v>1.61</v>
      </c>
    </row>
    <row r="2566" spans="1:2" x14ac:dyDescent="0.35">
      <c r="A2566" s="28" t="s">
        <v>3209</v>
      </c>
      <c r="B2566" s="29">
        <v>0.86</v>
      </c>
    </row>
    <row r="2567" spans="1:2" x14ac:dyDescent="0.35">
      <c r="A2567" s="28" t="s">
        <v>3263</v>
      </c>
      <c r="B2567" s="29">
        <v>0.79</v>
      </c>
    </row>
    <row r="2568" spans="1:2" x14ac:dyDescent="0.35">
      <c r="A2568" s="28" t="s">
        <v>3332</v>
      </c>
      <c r="B2568" s="29">
        <v>2.4900000000000002</v>
      </c>
    </row>
    <row r="2569" spans="1:2" x14ac:dyDescent="0.35">
      <c r="A2569" s="28" t="s">
        <v>3367</v>
      </c>
      <c r="B2569" s="29">
        <v>0.05</v>
      </c>
    </row>
    <row r="2570" spans="1:2" x14ac:dyDescent="0.35">
      <c r="A2570" s="28" t="s">
        <v>937</v>
      </c>
      <c r="B2570" s="29">
        <v>0.56999999999999995</v>
      </c>
    </row>
    <row r="2571" spans="1:2" x14ac:dyDescent="0.35">
      <c r="A2571" s="28" t="s">
        <v>4495</v>
      </c>
      <c r="B2571" s="29">
        <v>6.58</v>
      </c>
    </row>
    <row r="2572" spans="1:2" x14ac:dyDescent="0.35">
      <c r="A2572" s="28" t="s">
        <v>4446</v>
      </c>
      <c r="B2572" s="29">
        <v>0.87</v>
      </c>
    </row>
    <row r="2573" spans="1:2" x14ac:dyDescent="0.35">
      <c r="A2573" s="28" t="s">
        <v>3530</v>
      </c>
      <c r="B2573" s="29">
        <v>0.66</v>
      </c>
    </row>
    <row r="2574" spans="1:2" x14ac:dyDescent="0.35">
      <c r="A2574" s="28" t="s">
        <v>3640</v>
      </c>
      <c r="B2574" s="29">
        <v>38.86</v>
      </c>
    </row>
    <row r="2575" spans="1:2" x14ac:dyDescent="0.35">
      <c r="A2575" s="28">
        <v>1351277</v>
      </c>
      <c r="B2575" s="29">
        <v>3.13</v>
      </c>
    </row>
    <row r="2576" spans="1:2" x14ac:dyDescent="0.35">
      <c r="A2576" s="28" t="s">
        <v>3925</v>
      </c>
      <c r="B2576" s="29">
        <v>2.63</v>
      </c>
    </row>
    <row r="2577" spans="1:2" x14ac:dyDescent="0.35">
      <c r="A2577" s="28" t="s">
        <v>3928</v>
      </c>
      <c r="B2577" s="29">
        <v>4.18</v>
      </c>
    </row>
    <row r="2578" spans="1:2" x14ac:dyDescent="0.35">
      <c r="A2578" s="28" t="s">
        <v>3962</v>
      </c>
      <c r="B2578" s="29">
        <v>148.75</v>
      </c>
    </row>
    <row r="2579" spans="1:2" x14ac:dyDescent="0.35">
      <c r="A2579" s="28" t="s">
        <v>3972</v>
      </c>
      <c r="B2579" s="29">
        <v>1.19</v>
      </c>
    </row>
    <row r="2580" spans="1:2" x14ac:dyDescent="0.35">
      <c r="A2580" s="28" t="s">
        <v>4025</v>
      </c>
      <c r="B2580" s="29">
        <v>0.82</v>
      </c>
    </row>
    <row r="2581" spans="1:2" x14ac:dyDescent="0.35">
      <c r="A2581" s="28" t="s">
        <v>1063</v>
      </c>
      <c r="B2581" s="29">
        <v>1.4</v>
      </c>
    </row>
    <row r="2582" spans="1:2" x14ac:dyDescent="0.35">
      <c r="A2582" s="28" t="s">
        <v>935</v>
      </c>
      <c r="B2582" s="29">
        <v>2.88</v>
      </c>
    </row>
    <row r="2583" spans="1:2" x14ac:dyDescent="0.35">
      <c r="A2583" s="28" t="s">
        <v>349</v>
      </c>
      <c r="B2583" s="29">
        <v>3.25</v>
      </c>
    </row>
    <row r="2584" spans="1:2" x14ac:dyDescent="0.35">
      <c r="A2584" s="28" t="s">
        <v>4098</v>
      </c>
      <c r="B2584" s="29">
        <v>0.3</v>
      </c>
    </row>
    <row r="2585" spans="1:2" x14ac:dyDescent="0.35">
      <c r="A2585" s="28" t="s">
        <v>4109</v>
      </c>
      <c r="B2585" s="29">
        <v>1.3</v>
      </c>
    </row>
    <row r="2586" spans="1:2" x14ac:dyDescent="0.35">
      <c r="A2586" s="28" t="s">
        <v>4214</v>
      </c>
      <c r="B2586" s="29">
        <v>0.96</v>
      </c>
    </row>
    <row r="2587" spans="1:2" x14ac:dyDescent="0.35">
      <c r="A2587" s="28" t="s">
        <v>4239</v>
      </c>
      <c r="B2587" s="29">
        <v>3.26</v>
      </c>
    </row>
    <row r="2588" spans="1:2" x14ac:dyDescent="0.35">
      <c r="A2588" s="28" t="s">
        <v>78</v>
      </c>
      <c r="B2588" s="29">
        <v>0.44</v>
      </c>
    </row>
    <row r="2589" spans="1:2" x14ac:dyDescent="0.35">
      <c r="A2589" s="28" t="s">
        <v>485</v>
      </c>
      <c r="B2589" s="29">
        <v>0.47</v>
      </c>
    </row>
    <row r="2590" spans="1:2" x14ac:dyDescent="0.35">
      <c r="A2590" s="28" t="s">
        <v>487</v>
      </c>
      <c r="B2590" s="29">
        <v>0.64</v>
      </c>
    </row>
    <row r="2591" spans="1:2" x14ac:dyDescent="0.35">
      <c r="A2591" s="28" t="s">
        <v>4432</v>
      </c>
      <c r="B2591" s="29">
        <v>10.18</v>
      </c>
    </row>
    <row r="2592" spans="1:2" x14ac:dyDescent="0.35">
      <c r="A2592" s="28" t="s">
        <v>151</v>
      </c>
      <c r="B2592" s="29">
        <v>0.62</v>
      </c>
    </row>
    <row r="2593" spans="1:2" x14ac:dyDescent="0.35">
      <c r="A2593" s="28" t="s">
        <v>2597</v>
      </c>
      <c r="B2593" s="29">
        <v>108.67</v>
      </c>
    </row>
    <row r="2594" spans="1:2" x14ac:dyDescent="0.35">
      <c r="A2594" s="28" t="s">
        <v>3340</v>
      </c>
      <c r="B2594" s="29">
        <v>51.72</v>
      </c>
    </row>
    <row r="2595" spans="1:2" x14ac:dyDescent="0.35">
      <c r="A2595" s="28" t="s">
        <v>2907</v>
      </c>
      <c r="B2595" s="29">
        <v>52.14</v>
      </c>
    </row>
    <row r="2596" spans="1:2" x14ac:dyDescent="0.35">
      <c r="A2596" s="28" t="s">
        <v>91</v>
      </c>
      <c r="B2596" s="29">
        <v>0.89</v>
      </c>
    </row>
    <row r="2597" spans="1:2" x14ac:dyDescent="0.35">
      <c r="A2597" s="28" t="s">
        <v>1305</v>
      </c>
      <c r="B2597" s="29">
        <v>35.479999999999997</v>
      </c>
    </row>
    <row r="2598" spans="1:2" x14ac:dyDescent="0.35">
      <c r="A2598" s="28" t="s">
        <v>17</v>
      </c>
      <c r="B2598" s="29">
        <v>0.86</v>
      </c>
    </row>
    <row r="2599" spans="1:2" x14ac:dyDescent="0.35">
      <c r="A2599" s="28" t="s">
        <v>1030</v>
      </c>
      <c r="B2599" s="29">
        <v>3.67</v>
      </c>
    </row>
    <row r="2600" spans="1:2" x14ac:dyDescent="0.35">
      <c r="A2600" s="28" t="s">
        <v>2267</v>
      </c>
      <c r="B2600" s="29">
        <v>32.26</v>
      </c>
    </row>
    <row r="2601" spans="1:2" x14ac:dyDescent="0.35">
      <c r="A2601" s="28" t="s">
        <v>2994</v>
      </c>
      <c r="B2601" s="29">
        <v>20.46</v>
      </c>
    </row>
    <row r="2602" spans="1:2" x14ac:dyDescent="0.35">
      <c r="A2602" s="28" t="s">
        <v>3042</v>
      </c>
      <c r="B2602" s="29">
        <v>25.62</v>
      </c>
    </row>
    <row r="2603" spans="1:2" x14ac:dyDescent="0.35">
      <c r="A2603" s="28" t="s">
        <v>3467</v>
      </c>
      <c r="B2603" s="29">
        <v>45.65</v>
      </c>
    </row>
    <row r="2604" spans="1:2" x14ac:dyDescent="0.35">
      <c r="A2604" s="28" t="s">
        <v>796</v>
      </c>
      <c r="B2604" s="29">
        <v>3.6</v>
      </c>
    </row>
    <row r="2605" spans="1:2" x14ac:dyDescent="0.35">
      <c r="A2605" s="28" t="s">
        <v>2635</v>
      </c>
      <c r="B2605" s="29">
        <v>18.25</v>
      </c>
    </row>
    <row r="2606" spans="1:2" x14ac:dyDescent="0.35">
      <c r="A2606" s="28" t="s">
        <v>3736</v>
      </c>
      <c r="B2606" s="29">
        <v>3.9</v>
      </c>
    </row>
    <row r="2607" spans="1:2" x14ac:dyDescent="0.35">
      <c r="A2607" s="28" t="s">
        <v>1685</v>
      </c>
      <c r="B2607" s="29">
        <v>11.56</v>
      </c>
    </row>
    <row r="2608" spans="1:2" x14ac:dyDescent="0.35">
      <c r="A2608" s="28" t="s">
        <v>2132</v>
      </c>
      <c r="B2608" s="29">
        <v>16.8</v>
      </c>
    </row>
    <row r="2609" spans="1:2" x14ac:dyDescent="0.35">
      <c r="A2609" s="28" t="s">
        <v>2149</v>
      </c>
      <c r="B2609" s="29">
        <v>14.08</v>
      </c>
    </row>
    <row r="2610" spans="1:2" x14ac:dyDescent="0.35">
      <c r="A2610" s="28" t="s">
        <v>293</v>
      </c>
      <c r="B2610" s="29">
        <v>5.7</v>
      </c>
    </row>
    <row r="2611" spans="1:2" x14ac:dyDescent="0.35">
      <c r="A2611" s="28" t="s">
        <v>4496</v>
      </c>
      <c r="B2611" s="29">
        <v>25.29</v>
      </c>
    </row>
    <row r="2612" spans="1:2" x14ac:dyDescent="0.35">
      <c r="A2612" s="28" t="s">
        <v>1288</v>
      </c>
      <c r="B2612" s="29">
        <v>1.3</v>
      </c>
    </row>
    <row r="2613" spans="1:2" x14ac:dyDescent="0.35">
      <c r="A2613" s="28" t="s">
        <v>1310</v>
      </c>
      <c r="B2613" s="29">
        <v>41.11</v>
      </c>
    </row>
    <row r="2614" spans="1:2" x14ac:dyDescent="0.35">
      <c r="A2614" s="28" t="s">
        <v>2165</v>
      </c>
      <c r="B2614" s="29">
        <v>1.36</v>
      </c>
    </row>
    <row r="2615" spans="1:2" x14ac:dyDescent="0.35">
      <c r="A2615" s="28" t="s">
        <v>3481</v>
      </c>
      <c r="B2615" s="29">
        <v>41.91</v>
      </c>
    </row>
    <row r="2616" spans="1:2" x14ac:dyDescent="0.35">
      <c r="A2616" s="28" t="s">
        <v>1070</v>
      </c>
      <c r="B2616" s="29">
        <v>13</v>
      </c>
    </row>
    <row r="2617" spans="1:2" x14ac:dyDescent="0.35">
      <c r="A2617" s="28" t="s">
        <v>822</v>
      </c>
      <c r="B2617" s="29">
        <v>2.4500000000000002</v>
      </c>
    </row>
    <row r="2618" spans="1:2" x14ac:dyDescent="0.35">
      <c r="A2618" s="28" t="s">
        <v>356</v>
      </c>
      <c r="B2618" s="29">
        <v>3.76</v>
      </c>
    </row>
    <row r="2619" spans="1:2" x14ac:dyDescent="0.35">
      <c r="A2619" s="28" t="s">
        <v>3958</v>
      </c>
      <c r="B2619" s="29">
        <v>38.53</v>
      </c>
    </row>
    <row r="2620" spans="1:2" x14ac:dyDescent="0.35">
      <c r="A2620" s="28" t="s">
        <v>648</v>
      </c>
      <c r="B2620" s="29">
        <v>3.2</v>
      </c>
    </row>
    <row r="2621" spans="1:2" x14ac:dyDescent="0.35">
      <c r="A2621" s="28" t="s">
        <v>140</v>
      </c>
      <c r="B2621" s="29">
        <v>0.89</v>
      </c>
    </row>
    <row r="2622" spans="1:2" x14ac:dyDescent="0.35">
      <c r="A2622" s="28" t="s">
        <v>2185</v>
      </c>
      <c r="B2622" s="29">
        <v>148</v>
      </c>
    </row>
    <row r="2623" spans="1:2" x14ac:dyDescent="0.35">
      <c r="A2623" s="28" t="s">
        <v>125</v>
      </c>
      <c r="B2623" s="29">
        <v>2.11</v>
      </c>
    </row>
    <row r="2624" spans="1:2" x14ac:dyDescent="0.35">
      <c r="A2624" s="28" t="s">
        <v>163</v>
      </c>
      <c r="B2624" s="29">
        <v>1.41</v>
      </c>
    </row>
    <row r="2625" spans="1:2" x14ac:dyDescent="0.35">
      <c r="A2625" s="28" t="s">
        <v>2690</v>
      </c>
      <c r="B2625" s="29">
        <v>24.25</v>
      </c>
    </row>
    <row r="2626" spans="1:2" x14ac:dyDescent="0.35">
      <c r="A2626" s="28" t="s">
        <v>2798</v>
      </c>
      <c r="B2626" s="29">
        <v>44.25</v>
      </c>
    </row>
    <row r="2627" spans="1:2" x14ac:dyDescent="0.35">
      <c r="A2627" s="28" t="s">
        <v>2906</v>
      </c>
      <c r="B2627" s="29">
        <v>47.2</v>
      </c>
    </row>
    <row r="2628" spans="1:2" x14ac:dyDescent="0.35">
      <c r="A2628" s="28" t="s">
        <v>3662</v>
      </c>
      <c r="B2628" s="29">
        <v>33.85</v>
      </c>
    </row>
    <row r="2629" spans="1:2" x14ac:dyDescent="0.35">
      <c r="A2629" s="28" t="s">
        <v>2593</v>
      </c>
      <c r="B2629" s="29">
        <v>11.48</v>
      </c>
    </row>
    <row r="2630" spans="1:2" x14ac:dyDescent="0.35">
      <c r="A2630" s="28" t="s">
        <v>110</v>
      </c>
      <c r="B2630" s="29">
        <v>17.53</v>
      </c>
    </row>
    <row r="2631" spans="1:2" x14ac:dyDescent="0.35">
      <c r="A2631" s="28" t="s">
        <v>2852</v>
      </c>
      <c r="B2631" s="29">
        <v>16.07</v>
      </c>
    </row>
    <row r="2632" spans="1:2" x14ac:dyDescent="0.35">
      <c r="A2632" s="28" t="s">
        <v>2368</v>
      </c>
      <c r="B2632" s="29">
        <v>52.95</v>
      </c>
    </row>
    <row r="2633" spans="1:2" x14ac:dyDescent="0.35">
      <c r="A2633" s="28" t="s">
        <v>2615</v>
      </c>
      <c r="B2633" s="29">
        <v>18.100000000000001</v>
      </c>
    </row>
    <row r="2634" spans="1:2" x14ac:dyDescent="0.35">
      <c r="A2634" s="28" t="s">
        <v>3381</v>
      </c>
      <c r="B2634" s="29">
        <v>4.6100000000000003</v>
      </c>
    </row>
    <row r="2635" spans="1:2" x14ac:dyDescent="0.35">
      <c r="A2635" s="28" t="s">
        <v>3453</v>
      </c>
      <c r="B2635" s="29">
        <v>46.04</v>
      </c>
    </row>
    <row r="2636" spans="1:2" x14ac:dyDescent="0.35">
      <c r="A2636" s="28" t="s">
        <v>3759</v>
      </c>
      <c r="B2636" s="29">
        <v>129.12</v>
      </c>
    </row>
    <row r="2637" spans="1:2" x14ac:dyDescent="0.35">
      <c r="A2637" s="28" t="s">
        <v>1554</v>
      </c>
      <c r="B2637" s="29">
        <v>31.62</v>
      </c>
    </row>
    <row r="2638" spans="1:2" x14ac:dyDescent="0.35">
      <c r="A2638" s="28" t="s">
        <v>2206</v>
      </c>
      <c r="B2638" s="29">
        <v>45.89</v>
      </c>
    </row>
    <row r="2639" spans="1:2" x14ac:dyDescent="0.35">
      <c r="A2639" s="28" t="s">
        <v>2969</v>
      </c>
      <c r="B2639" s="29">
        <v>0.89</v>
      </c>
    </row>
    <row r="2640" spans="1:2" x14ac:dyDescent="0.35">
      <c r="A2640" s="28" t="s">
        <v>391</v>
      </c>
      <c r="B2640" s="29">
        <v>23.83</v>
      </c>
    </row>
    <row r="2641" spans="1:2" x14ac:dyDescent="0.35">
      <c r="A2641" s="28" t="s">
        <v>3656</v>
      </c>
      <c r="B2641" s="29">
        <v>3.65</v>
      </c>
    </row>
    <row r="2642" spans="1:2" x14ac:dyDescent="0.35">
      <c r="A2642" s="28" t="s">
        <v>83</v>
      </c>
      <c r="B2642" s="29">
        <v>10.45</v>
      </c>
    </row>
    <row r="2643" spans="1:2" x14ac:dyDescent="0.35">
      <c r="A2643" s="28" t="s">
        <v>4497</v>
      </c>
      <c r="B2643" s="29">
        <v>8.44</v>
      </c>
    </row>
    <row r="2644" spans="1:2" x14ac:dyDescent="0.35">
      <c r="A2644" s="28" t="s">
        <v>2121</v>
      </c>
      <c r="B2644" s="29">
        <v>13.76</v>
      </c>
    </row>
    <row r="2645" spans="1:2" x14ac:dyDescent="0.35">
      <c r="A2645" s="28" t="s">
        <v>804</v>
      </c>
      <c r="B2645" s="29">
        <v>3.41</v>
      </c>
    </row>
    <row r="2646" spans="1:2" x14ac:dyDescent="0.35">
      <c r="A2646" s="28" t="s">
        <v>2669</v>
      </c>
      <c r="B2646" s="29">
        <v>1.96</v>
      </c>
    </row>
    <row r="2647" spans="1:2" x14ac:dyDescent="0.35">
      <c r="A2647" s="28" t="s">
        <v>3030</v>
      </c>
      <c r="B2647" s="29">
        <v>3.6</v>
      </c>
    </row>
    <row r="2648" spans="1:2" x14ac:dyDescent="0.35">
      <c r="A2648" s="28" t="s">
        <v>4498</v>
      </c>
      <c r="B2648" s="29">
        <v>1.29</v>
      </c>
    </row>
    <row r="2649" spans="1:2" x14ac:dyDescent="0.35">
      <c r="A2649" s="28" t="s">
        <v>4499</v>
      </c>
      <c r="B2649" s="29">
        <v>0.81</v>
      </c>
    </row>
    <row r="2650" spans="1:2" x14ac:dyDescent="0.35">
      <c r="A2650" s="28" t="s">
        <v>1152</v>
      </c>
      <c r="B2650" s="29">
        <v>2.2000000000000002</v>
      </c>
    </row>
    <row r="2651" spans="1:2" x14ac:dyDescent="0.35">
      <c r="A2651" s="28" t="s">
        <v>539</v>
      </c>
      <c r="B2651" s="29">
        <v>1.7</v>
      </c>
    </row>
    <row r="2652" spans="1:2" x14ac:dyDescent="0.35">
      <c r="A2652" s="28" t="s">
        <v>3444</v>
      </c>
      <c r="B2652" s="29">
        <v>2.87</v>
      </c>
    </row>
    <row r="2653" spans="1:2" x14ac:dyDescent="0.35">
      <c r="A2653" s="28" t="s">
        <v>755</v>
      </c>
      <c r="B2653" s="29">
        <v>10.48</v>
      </c>
    </row>
    <row r="2654" spans="1:2" x14ac:dyDescent="0.35">
      <c r="A2654" s="28" t="s">
        <v>3597</v>
      </c>
      <c r="B2654" s="29">
        <v>3.54</v>
      </c>
    </row>
    <row r="2655" spans="1:2" x14ac:dyDescent="0.35">
      <c r="A2655" s="28" t="s">
        <v>3705</v>
      </c>
      <c r="B2655" s="29">
        <v>12.08</v>
      </c>
    </row>
    <row r="2656" spans="1:2" x14ac:dyDescent="0.35">
      <c r="A2656" s="28" t="s">
        <v>3916</v>
      </c>
      <c r="B2656" s="29">
        <v>1.34</v>
      </c>
    </row>
    <row r="2657" spans="1:2" x14ac:dyDescent="0.35">
      <c r="A2657" s="28" t="s">
        <v>795</v>
      </c>
      <c r="B2657" s="29">
        <v>3.61</v>
      </c>
    </row>
    <row r="2658" spans="1:2" x14ac:dyDescent="0.35">
      <c r="A2658" s="28" t="s">
        <v>824</v>
      </c>
      <c r="B2658" s="29">
        <v>3.7</v>
      </c>
    </row>
    <row r="2659" spans="1:2" x14ac:dyDescent="0.35">
      <c r="A2659" s="28" t="s">
        <v>833</v>
      </c>
      <c r="B2659" s="29">
        <v>3.8</v>
      </c>
    </row>
    <row r="2660" spans="1:2" x14ac:dyDescent="0.35">
      <c r="A2660" s="28" t="s">
        <v>2645</v>
      </c>
      <c r="B2660" s="29">
        <v>2.6</v>
      </c>
    </row>
    <row r="2661" spans="1:2" x14ac:dyDescent="0.35">
      <c r="A2661" s="28" t="s">
        <v>808</v>
      </c>
      <c r="B2661" s="29">
        <v>5</v>
      </c>
    </row>
    <row r="2662" spans="1:2" x14ac:dyDescent="0.35">
      <c r="A2662" s="28" t="s">
        <v>830</v>
      </c>
      <c r="B2662" s="29">
        <v>4.75</v>
      </c>
    </row>
    <row r="2663" spans="1:2" x14ac:dyDescent="0.35">
      <c r="A2663" s="28" t="s">
        <v>2732</v>
      </c>
      <c r="B2663" s="29">
        <v>0.75</v>
      </c>
    </row>
    <row r="2664" spans="1:2" x14ac:dyDescent="0.35">
      <c r="A2664" s="28" t="s">
        <v>2850</v>
      </c>
      <c r="B2664" s="29">
        <v>3.4</v>
      </c>
    </row>
    <row r="2665" spans="1:2" x14ac:dyDescent="0.35">
      <c r="A2665" s="28" t="s">
        <v>4500</v>
      </c>
      <c r="B2665" s="29">
        <v>1.28</v>
      </c>
    </row>
    <row r="2666" spans="1:2" x14ac:dyDescent="0.35">
      <c r="A2666" s="28" t="s">
        <v>4501</v>
      </c>
      <c r="B2666" s="29">
        <v>3.48</v>
      </c>
    </row>
    <row r="2667" spans="1:2" x14ac:dyDescent="0.35">
      <c r="A2667" s="28" t="s">
        <v>3172</v>
      </c>
      <c r="B2667" s="29">
        <v>0.94</v>
      </c>
    </row>
    <row r="2668" spans="1:2" x14ac:dyDescent="0.35">
      <c r="A2668" s="28" t="s">
        <v>926</v>
      </c>
      <c r="B2668" s="29">
        <v>3.2</v>
      </c>
    </row>
    <row r="2669" spans="1:2" x14ac:dyDescent="0.35">
      <c r="A2669" s="28" t="s">
        <v>3183</v>
      </c>
      <c r="B2669" s="29">
        <v>5.49</v>
      </c>
    </row>
    <row r="2670" spans="1:2" x14ac:dyDescent="0.35">
      <c r="A2670" s="28" t="s">
        <v>3327</v>
      </c>
      <c r="B2670" s="29">
        <v>3.81</v>
      </c>
    </row>
    <row r="2671" spans="1:2" x14ac:dyDescent="0.35">
      <c r="A2671" s="28" t="s">
        <v>3357</v>
      </c>
      <c r="B2671" s="29">
        <v>2.2200000000000002</v>
      </c>
    </row>
    <row r="2672" spans="1:2" x14ac:dyDescent="0.35">
      <c r="A2672" s="28" t="s">
        <v>3360</v>
      </c>
      <c r="B2672" s="29">
        <v>9.3800000000000008</v>
      </c>
    </row>
    <row r="2673" spans="1:2" x14ac:dyDescent="0.35">
      <c r="A2673" s="28" t="s">
        <v>3482</v>
      </c>
      <c r="B2673" s="29">
        <v>31.16</v>
      </c>
    </row>
    <row r="2674" spans="1:2" x14ac:dyDescent="0.35">
      <c r="A2674" s="28" t="s">
        <v>3579</v>
      </c>
      <c r="B2674" s="29">
        <v>2.34</v>
      </c>
    </row>
    <row r="2675" spans="1:2" x14ac:dyDescent="0.35">
      <c r="A2675" s="28" t="s">
        <v>1099</v>
      </c>
      <c r="B2675" s="29">
        <v>2.02</v>
      </c>
    </row>
    <row r="2676" spans="1:2" x14ac:dyDescent="0.35">
      <c r="A2676" s="28" t="s">
        <v>3825</v>
      </c>
      <c r="B2676" s="29">
        <v>1.05</v>
      </c>
    </row>
    <row r="2677" spans="1:2" x14ac:dyDescent="0.35">
      <c r="A2677" s="28" t="s">
        <v>3875</v>
      </c>
      <c r="B2677" s="29">
        <v>8.08</v>
      </c>
    </row>
    <row r="2678" spans="1:2" x14ac:dyDescent="0.35">
      <c r="A2678" s="28" t="s">
        <v>3876</v>
      </c>
      <c r="B2678" s="29">
        <v>2.23</v>
      </c>
    </row>
    <row r="2679" spans="1:2" x14ac:dyDescent="0.35">
      <c r="A2679" s="28" t="s">
        <v>3920</v>
      </c>
      <c r="B2679" s="29">
        <v>0.88</v>
      </c>
    </row>
    <row r="2680" spans="1:2" x14ac:dyDescent="0.35">
      <c r="A2680" s="28" t="s">
        <v>936</v>
      </c>
      <c r="B2680" s="29">
        <v>10</v>
      </c>
    </row>
    <row r="2681" spans="1:2" x14ac:dyDescent="0.35">
      <c r="A2681" s="28" t="s">
        <v>900</v>
      </c>
      <c r="B2681" s="29">
        <v>4.7</v>
      </c>
    </row>
    <row r="2682" spans="1:2" x14ac:dyDescent="0.35">
      <c r="A2682" s="28" t="s">
        <v>4091</v>
      </c>
      <c r="B2682" s="29">
        <v>43.36</v>
      </c>
    </row>
    <row r="2683" spans="1:2" x14ac:dyDescent="0.35">
      <c r="A2683" s="28" t="s">
        <v>4130</v>
      </c>
      <c r="B2683" s="29">
        <v>47.84</v>
      </c>
    </row>
    <row r="2684" spans="1:2" x14ac:dyDescent="0.35">
      <c r="A2684" s="28" t="s">
        <v>4283</v>
      </c>
      <c r="B2684" s="29">
        <v>0.91</v>
      </c>
    </row>
    <row r="2685" spans="1:2" x14ac:dyDescent="0.35">
      <c r="A2685" s="28" t="s">
        <v>184</v>
      </c>
      <c r="B2685" s="29">
        <v>3.6</v>
      </c>
    </row>
    <row r="2686" spans="1:2" x14ac:dyDescent="0.35">
      <c r="A2686" s="28" t="s">
        <v>1234</v>
      </c>
      <c r="B2686" s="29">
        <v>2.92</v>
      </c>
    </row>
    <row r="2687" spans="1:2" x14ac:dyDescent="0.35">
      <c r="A2687" s="28" t="s">
        <v>834</v>
      </c>
      <c r="B2687" s="29">
        <v>3.9</v>
      </c>
    </row>
    <row r="2688" spans="1:2" x14ac:dyDescent="0.35">
      <c r="A2688" s="28" t="s">
        <v>842</v>
      </c>
      <c r="B2688" s="29">
        <v>4.1500000000000004</v>
      </c>
    </row>
    <row r="2689" spans="1:2" x14ac:dyDescent="0.35">
      <c r="A2689" s="28" t="s">
        <v>849</v>
      </c>
      <c r="B2689" s="29">
        <v>2.84</v>
      </c>
    </row>
    <row r="2690" spans="1:2" x14ac:dyDescent="0.35">
      <c r="A2690" s="28" t="s">
        <v>860</v>
      </c>
      <c r="B2690" s="29">
        <v>4</v>
      </c>
    </row>
    <row r="2691" spans="1:2" x14ac:dyDescent="0.35">
      <c r="A2691" s="28" t="s">
        <v>863</v>
      </c>
      <c r="B2691" s="29">
        <v>4.5</v>
      </c>
    </row>
    <row r="2692" spans="1:2" x14ac:dyDescent="0.35">
      <c r="A2692" s="28" t="s">
        <v>899</v>
      </c>
      <c r="B2692" s="29">
        <v>4.5</v>
      </c>
    </row>
    <row r="2693" spans="1:2" x14ac:dyDescent="0.35">
      <c r="A2693" s="28" t="s">
        <v>1218</v>
      </c>
      <c r="B2693" s="29">
        <v>2.89</v>
      </c>
    </row>
    <row r="2694" spans="1:2" x14ac:dyDescent="0.35">
      <c r="A2694" s="28" t="s">
        <v>2704</v>
      </c>
      <c r="B2694" s="29">
        <v>6.61</v>
      </c>
    </row>
    <row r="2695" spans="1:2" x14ac:dyDescent="0.35">
      <c r="A2695" s="28" t="s">
        <v>794</v>
      </c>
      <c r="B2695" s="29">
        <v>6.2</v>
      </c>
    </row>
    <row r="2696" spans="1:2" x14ac:dyDescent="0.35">
      <c r="A2696" s="28" t="s">
        <v>805</v>
      </c>
      <c r="B2696" s="29">
        <v>4.3</v>
      </c>
    </row>
    <row r="2697" spans="1:2" x14ac:dyDescent="0.35">
      <c r="A2697" s="28" t="s">
        <v>65</v>
      </c>
      <c r="B2697" s="29">
        <v>5.64</v>
      </c>
    </row>
    <row r="2698" spans="1:2" x14ac:dyDescent="0.35">
      <c r="A2698" s="28" t="s">
        <v>2927</v>
      </c>
      <c r="B2698" s="29">
        <v>0.04</v>
      </c>
    </row>
    <row r="2699" spans="1:2" x14ac:dyDescent="0.35">
      <c r="A2699" s="28" t="s">
        <v>1254</v>
      </c>
      <c r="B2699" s="29">
        <v>4.75</v>
      </c>
    </row>
    <row r="2700" spans="1:2" x14ac:dyDescent="0.35">
      <c r="A2700" s="28" t="s">
        <v>340</v>
      </c>
      <c r="B2700" s="29">
        <v>5.63</v>
      </c>
    </row>
    <row r="2701" spans="1:2" x14ac:dyDescent="0.35">
      <c r="A2701" s="28" t="s">
        <v>3027</v>
      </c>
      <c r="B2701" s="29">
        <v>0.37</v>
      </c>
    </row>
    <row r="2702" spans="1:2" x14ac:dyDescent="0.35">
      <c r="A2702" s="28" t="s">
        <v>1182</v>
      </c>
      <c r="B2702" s="29">
        <v>6.5</v>
      </c>
    </row>
    <row r="2703" spans="1:2" x14ac:dyDescent="0.35">
      <c r="A2703" s="28" t="s">
        <v>3138</v>
      </c>
      <c r="B2703" s="29">
        <v>0.4</v>
      </c>
    </row>
    <row r="2704" spans="1:2" x14ac:dyDescent="0.35">
      <c r="A2704" s="28" t="s">
        <v>4502</v>
      </c>
      <c r="B2704" s="29">
        <v>26.1</v>
      </c>
    </row>
    <row r="2705" spans="1:2" x14ac:dyDescent="0.35">
      <c r="A2705" s="28" t="s">
        <v>3353</v>
      </c>
      <c r="B2705" s="29">
        <v>0.09</v>
      </c>
    </row>
    <row r="2706" spans="1:2" x14ac:dyDescent="0.35">
      <c r="A2706" s="28" t="s">
        <v>3359</v>
      </c>
      <c r="B2706" s="29">
        <v>2.19</v>
      </c>
    </row>
    <row r="2707" spans="1:2" x14ac:dyDescent="0.35">
      <c r="A2707" s="28" t="s">
        <v>3462</v>
      </c>
      <c r="B2707" s="29">
        <v>0.04</v>
      </c>
    </row>
    <row r="2708" spans="1:2" x14ac:dyDescent="0.35">
      <c r="A2708" s="28" t="s">
        <v>4503</v>
      </c>
      <c r="B2708" s="29">
        <v>1.72</v>
      </c>
    </row>
    <row r="2709" spans="1:2" x14ac:dyDescent="0.35">
      <c r="A2709" s="28" t="s">
        <v>4504</v>
      </c>
      <c r="B2709" s="29">
        <v>3.6</v>
      </c>
    </row>
    <row r="2710" spans="1:2" x14ac:dyDescent="0.35">
      <c r="A2710" s="28" t="s">
        <v>4505</v>
      </c>
      <c r="B2710" s="29">
        <v>7.91</v>
      </c>
    </row>
    <row r="2711" spans="1:2" x14ac:dyDescent="0.35">
      <c r="A2711" s="28" t="s">
        <v>3681</v>
      </c>
      <c r="B2711" s="29">
        <v>0.25</v>
      </c>
    </row>
    <row r="2712" spans="1:2" x14ac:dyDescent="0.35">
      <c r="A2712" s="28" t="s">
        <v>3682</v>
      </c>
      <c r="B2712" s="29">
        <v>0.35</v>
      </c>
    </row>
    <row r="2713" spans="1:2" x14ac:dyDescent="0.35">
      <c r="A2713" s="28" t="s">
        <v>728</v>
      </c>
      <c r="B2713" s="29">
        <v>7.62</v>
      </c>
    </row>
    <row r="2714" spans="1:2" x14ac:dyDescent="0.35">
      <c r="A2714" s="28" t="s">
        <v>3701</v>
      </c>
      <c r="B2714" s="29">
        <v>0.19</v>
      </c>
    </row>
    <row r="2715" spans="1:2" x14ac:dyDescent="0.35">
      <c r="A2715" s="28" t="s">
        <v>3737</v>
      </c>
      <c r="B2715" s="29">
        <v>0.88</v>
      </c>
    </row>
    <row r="2716" spans="1:2" x14ac:dyDescent="0.35">
      <c r="A2716" s="28" t="s">
        <v>902</v>
      </c>
      <c r="B2716" s="29">
        <v>3.05</v>
      </c>
    </row>
    <row r="2717" spans="1:2" x14ac:dyDescent="0.35">
      <c r="A2717" s="28" t="s">
        <v>1113</v>
      </c>
      <c r="B2717" s="29">
        <v>2.42</v>
      </c>
    </row>
    <row r="2718" spans="1:2" x14ac:dyDescent="0.35">
      <c r="A2718" s="28" t="s">
        <v>3851</v>
      </c>
      <c r="B2718" s="29">
        <v>0.1</v>
      </c>
    </row>
    <row r="2719" spans="1:2" x14ac:dyDescent="0.35">
      <c r="A2719" s="28" t="s">
        <v>3881</v>
      </c>
      <c r="B2719" s="29">
        <v>3.88</v>
      </c>
    </row>
    <row r="2720" spans="1:2" x14ac:dyDescent="0.35">
      <c r="A2720" s="28" t="s">
        <v>3893</v>
      </c>
      <c r="B2720" s="29">
        <v>0.41</v>
      </c>
    </row>
    <row r="2721" spans="1:2" x14ac:dyDescent="0.35">
      <c r="A2721" s="28" t="s">
        <v>3895</v>
      </c>
      <c r="B2721" s="29">
        <v>0.06</v>
      </c>
    </row>
    <row r="2722" spans="1:2" x14ac:dyDescent="0.35">
      <c r="A2722" s="28" t="s">
        <v>3896</v>
      </c>
      <c r="B2722" s="29">
        <v>0.53</v>
      </c>
    </row>
    <row r="2723" spans="1:2" x14ac:dyDescent="0.35">
      <c r="A2723" s="28" t="s">
        <v>3947</v>
      </c>
      <c r="B2723" s="29">
        <v>0.11</v>
      </c>
    </row>
    <row r="2724" spans="1:2" x14ac:dyDescent="0.35">
      <c r="A2724" s="28" t="s">
        <v>956</v>
      </c>
      <c r="B2724" s="29">
        <v>4.5999999999999996</v>
      </c>
    </row>
    <row r="2725" spans="1:2" x14ac:dyDescent="0.35">
      <c r="A2725" s="28" t="s">
        <v>625</v>
      </c>
      <c r="B2725" s="29">
        <v>1.69</v>
      </c>
    </row>
    <row r="2726" spans="1:2" x14ac:dyDescent="0.35">
      <c r="A2726" s="28" t="s">
        <v>611</v>
      </c>
      <c r="B2726" s="29">
        <v>4.5999999999999996</v>
      </c>
    </row>
    <row r="2727" spans="1:2" x14ac:dyDescent="0.35">
      <c r="A2727" s="28" t="s">
        <v>599</v>
      </c>
      <c r="B2727" s="29">
        <v>13.9</v>
      </c>
    </row>
    <row r="2728" spans="1:2" x14ac:dyDescent="0.35">
      <c r="A2728" s="28" t="s">
        <v>589</v>
      </c>
      <c r="B2728" s="29">
        <v>3.11</v>
      </c>
    </row>
    <row r="2729" spans="1:2" x14ac:dyDescent="0.35">
      <c r="A2729" s="28" t="s">
        <v>4154</v>
      </c>
      <c r="B2729" s="29">
        <v>0.56000000000000005</v>
      </c>
    </row>
    <row r="2730" spans="1:2" x14ac:dyDescent="0.35">
      <c r="A2730" s="28" t="s">
        <v>389</v>
      </c>
      <c r="B2730" s="29">
        <v>13.23</v>
      </c>
    </row>
    <row r="2731" spans="1:2" x14ac:dyDescent="0.35">
      <c r="A2731" s="28" t="s">
        <v>4288</v>
      </c>
      <c r="B2731" s="29">
        <v>0.22</v>
      </c>
    </row>
    <row r="2732" spans="1:2" x14ac:dyDescent="0.35">
      <c r="A2732" s="28" t="s">
        <v>4294</v>
      </c>
      <c r="B2732" s="29">
        <v>0.14000000000000001</v>
      </c>
    </row>
    <row r="2733" spans="1:2" x14ac:dyDescent="0.35">
      <c r="A2733" s="28" t="s">
        <v>4296</v>
      </c>
      <c r="B2733" s="29">
        <v>0.66</v>
      </c>
    </row>
    <row r="2734" spans="1:2" x14ac:dyDescent="0.35">
      <c r="A2734" s="28" t="s">
        <v>4297</v>
      </c>
      <c r="B2734" s="29">
        <v>0.26</v>
      </c>
    </row>
    <row r="2735" spans="1:2" x14ac:dyDescent="0.35">
      <c r="A2735" s="28" t="s">
        <v>182</v>
      </c>
      <c r="B2735" s="29">
        <v>4.12</v>
      </c>
    </row>
    <row r="2736" spans="1:2" x14ac:dyDescent="0.35">
      <c r="A2736" s="28" t="s">
        <v>4334</v>
      </c>
      <c r="B2736" s="29">
        <v>0.19</v>
      </c>
    </row>
    <row r="2737" spans="1:2" x14ac:dyDescent="0.35">
      <c r="A2737" s="28" t="s">
        <v>352</v>
      </c>
      <c r="B2737" s="29">
        <v>1.59</v>
      </c>
    </row>
    <row r="2738" spans="1:2" x14ac:dyDescent="0.35">
      <c r="A2738" s="28">
        <v>9962</v>
      </c>
      <c r="B2738" s="29" t="s">
        <v>4442</v>
      </c>
    </row>
    <row r="2739" spans="1:2" x14ac:dyDescent="0.35">
      <c r="A2739" s="28">
        <v>9962</v>
      </c>
      <c r="B2739" s="29" t="s">
        <v>4442</v>
      </c>
    </row>
    <row r="2740" spans="1:2" x14ac:dyDescent="0.35">
      <c r="A2740" s="28" t="s">
        <v>3018</v>
      </c>
      <c r="B2740" s="29">
        <v>52.26</v>
      </c>
    </row>
    <row r="2741" spans="1:2" x14ac:dyDescent="0.35">
      <c r="A2741" s="28" t="s">
        <v>1601</v>
      </c>
      <c r="B2741" s="29">
        <v>48.61</v>
      </c>
    </row>
    <row r="2742" spans="1:2" x14ac:dyDescent="0.35">
      <c r="A2742" s="28" t="s">
        <v>3646</v>
      </c>
      <c r="B2742" s="29">
        <v>3.52</v>
      </c>
    </row>
    <row r="2743" spans="1:2" x14ac:dyDescent="0.35">
      <c r="A2743" s="28" t="s">
        <v>1719</v>
      </c>
      <c r="B2743" s="29">
        <v>43.1</v>
      </c>
    </row>
    <row r="2744" spans="1:2" x14ac:dyDescent="0.35">
      <c r="A2744" s="28" t="s">
        <v>2833</v>
      </c>
      <c r="B2744" s="29">
        <v>14.08</v>
      </c>
    </row>
    <row r="2745" spans="1:2" x14ac:dyDescent="0.35">
      <c r="A2745" s="28" t="s">
        <v>2851</v>
      </c>
      <c r="B2745" s="29">
        <v>24.66</v>
      </c>
    </row>
    <row r="2746" spans="1:2" x14ac:dyDescent="0.35">
      <c r="A2746" s="28" t="s">
        <v>3023</v>
      </c>
      <c r="B2746" s="29">
        <v>11.18</v>
      </c>
    </row>
    <row r="2747" spans="1:2" x14ac:dyDescent="0.35">
      <c r="A2747" s="28" t="s">
        <v>267</v>
      </c>
      <c r="B2747" s="29">
        <v>0.64</v>
      </c>
    </row>
    <row r="2748" spans="1:2" x14ac:dyDescent="0.35">
      <c r="A2748" s="28" t="s">
        <v>4506</v>
      </c>
      <c r="B2748" s="29">
        <v>0.52</v>
      </c>
    </row>
    <row r="2749" spans="1:2" x14ac:dyDescent="0.35">
      <c r="A2749" s="28" t="s">
        <v>2296</v>
      </c>
      <c r="B2749" s="29">
        <v>14.9</v>
      </c>
    </row>
    <row r="2750" spans="1:2" x14ac:dyDescent="0.35">
      <c r="A2750" s="28" t="s">
        <v>2313</v>
      </c>
      <c r="B2750" s="29">
        <v>25</v>
      </c>
    </row>
    <row r="2751" spans="1:2" x14ac:dyDescent="0.35">
      <c r="A2751" s="28" t="s">
        <v>3125</v>
      </c>
      <c r="B2751" s="29">
        <v>17.98</v>
      </c>
    </row>
    <row r="2752" spans="1:2" x14ac:dyDescent="0.35">
      <c r="A2752" s="28" t="s">
        <v>97</v>
      </c>
      <c r="B2752" s="29">
        <v>3.91</v>
      </c>
    </row>
    <row r="2753" spans="1:2" x14ac:dyDescent="0.35">
      <c r="A2753" s="28" t="s">
        <v>2173</v>
      </c>
      <c r="B2753" s="29">
        <v>15.5</v>
      </c>
    </row>
    <row r="2754" spans="1:2" x14ac:dyDescent="0.35">
      <c r="A2754" s="28" t="s">
        <v>1195</v>
      </c>
      <c r="B2754" s="29">
        <v>12.6</v>
      </c>
    </row>
    <row r="2755" spans="1:2" x14ac:dyDescent="0.35">
      <c r="A2755" s="28" t="s">
        <v>553</v>
      </c>
      <c r="B2755" s="29">
        <v>7.73</v>
      </c>
    </row>
    <row r="2756" spans="1:2" x14ac:dyDescent="0.35">
      <c r="A2756" s="28" t="s">
        <v>3059</v>
      </c>
      <c r="B2756" s="29">
        <v>82.26</v>
      </c>
    </row>
    <row r="2757" spans="1:2" x14ac:dyDescent="0.35">
      <c r="A2757" s="28" t="s">
        <v>3064</v>
      </c>
      <c r="B2757" s="29">
        <v>85.03</v>
      </c>
    </row>
    <row r="2758" spans="1:2" x14ac:dyDescent="0.35">
      <c r="A2758" s="28" t="s">
        <v>3243</v>
      </c>
      <c r="B2758" s="29">
        <v>42.49</v>
      </c>
    </row>
    <row r="2759" spans="1:2" x14ac:dyDescent="0.35">
      <c r="A2759" s="28" t="s">
        <v>511</v>
      </c>
      <c r="B2759" s="29">
        <v>18.829999999999998</v>
      </c>
    </row>
    <row r="2760" spans="1:2" x14ac:dyDescent="0.35">
      <c r="A2760" s="28">
        <v>1250470</v>
      </c>
      <c r="B2760" s="29">
        <v>9.14</v>
      </c>
    </row>
    <row r="2761" spans="1:2" x14ac:dyDescent="0.35">
      <c r="A2761" s="28" t="s">
        <v>2130</v>
      </c>
      <c r="B2761" s="29">
        <v>14.96</v>
      </c>
    </row>
    <row r="2762" spans="1:2" x14ac:dyDescent="0.35">
      <c r="A2762" s="28" t="s">
        <v>2609</v>
      </c>
      <c r="B2762" s="29">
        <v>35.79</v>
      </c>
    </row>
    <row r="2763" spans="1:2" x14ac:dyDescent="0.35">
      <c r="A2763" s="28" t="s">
        <v>2802</v>
      </c>
      <c r="B2763" s="29">
        <v>11.56</v>
      </c>
    </row>
    <row r="2764" spans="1:2" x14ac:dyDescent="0.35">
      <c r="A2764" s="28" t="s">
        <v>2901</v>
      </c>
      <c r="B2764" s="29">
        <v>47.43</v>
      </c>
    </row>
    <row r="2765" spans="1:2" x14ac:dyDescent="0.35">
      <c r="A2765" s="28">
        <v>1420309</v>
      </c>
      <c r="B2765" s="29" t="s">
        <v>4442</v>
      </c>
    </row>
    <row r="2766" spans="1:2" x14ac:dyDescent="0.35">
      <c r="A2766" s="28" t="s">
        <v>3015</v>
      </c>
      <c r="B2766" s="29">
        <v>49.98</v>
      </c>
    </row>
    <row r="2767" spans="1:2" x14ac:dyDescent="0.35">
      <c r="A2767" s="28" t="s">
        <v>463</v>
      </c>
      <c r="B2767" s="29">
        <v>2.91</v>
      </c>
    </row>
    <row r="2768" spans="1:2" x14ac:dyDescent="0.35">
      <c r="A2768" s="28" t="s">
        <v>3797</v>
      </c>
      <c r="B2768" s="29">
        <v>18.16</v>
      </c>
    </row>
    <row r="2769" spans="1:2" x14ac:dyDescent="0.35">
      <c r="A2769" s="28" t="s">
        <v>1632</v>
      </c>
      <c r="B2769" s="29">
        <v>57.6</v>
      </c>
    </row>
    <row r="2770" spans="1:2" x14ac:dyDescent="0.35">
      <c r="A2770" s="28" t="s">
        <v>2082</v>
      </c>
      <c r="B2770" s="29">
        <v>11.48</v>
      </c>
    </row>
    <row r="2771" spans="1:2" x14ac:dyDescent="0.35">
      <c r="A2771" s="28" t="s">
        <v>3051</v>
      </c>
      <c r="B2771" s="29">
        <v>153</v>
      </c>
    </row>
    <row r="2772" spans="1:2" x14ac:dyDescent="0.35">
      <c r="A2772" s="28" t="s">
        <v>4480</v>
      </c>
      <c r="B2772" s="29">
        <v>0.98</v>
      </c>
    </row>
    <row r="2773" spans="1:2" x14ac:dyDescent="0.35">
      <c r="A2773" s="28" t="s">
        <v>2107</v>
      </c>
      <c r="B2773" s="29">
        <v>6.64</v>
      </c>
    </row>
    <row r="2774" spans="1:2" x14ac:dyDescent="0.35">
      <c r="A2774" s="28" t="s">
        <v>2115</v>
      </c>
      <c r="B2774" s="29">
        <v>1.37</v>
      </c>
    </row>
    <row r="2775" spans="1:2" x14ac:dyDescent="0.35">
      <c r="A2775" s="28" t="s">
        <v>540</v>
      </c>
      <c r="B2775" s="29">
        <v>1.72</v>
      </c>
    </row>
    <row r="2776" spans="1:2" x14ac:dyDescent="0.35">
      <c r="A2776" s="28" t="s">
        <v>2109</v>
      </c>
      <c r="B2776" s="29">
        <v>11.48</v>
      </c>
    </row>
    <row r="2777" spans="1:2" x14ac:dyDescent="0.35">
      <c r="A2777" s="28" t="s">
        <v>866</v>
      </c>
      <c r="B2777" s="29">
        <v>5.0999999999999996</v>
      </c>
    </row>
    <row r="2778" spans="1:2" x14ac:dyDescent="0.35">
      <c r="A2778" s="28" t="s">
        <v>3643</v>
      </c>
      <c r="B2778" s="29">
        <v>45.85</v>
      </c>
    </row>
    <row r="2779" spans="1:2" x14ac:dyDescent="0.35">
      <c r="A2779" s="28" t="s">
        <v>4237</v>
      </c>
      <c r="B2779" s="29">
        <v>8.82</v>
      </c>
    </row>
    <row r="2780" spans="1:2" x14ac:dyDescent="0.35">
      <c r="A2780" s="28" t="s">
        <v>4308</v>
      </c>
      <c r="B2780" s="29">
        <v>1.07</v>
      </c>
    </row>
    <row r="2781" spans="1:2" x14ac:dyDescent="0.35">
      <c r="A2781" s="28" t="s">
        <v>150</v>
      </c>
      <c r="B2781" s="29">
        <v>0.64</v>
      </c>
    </row>
    <row r="2782" spans="1:2" x14ac:dyDescent="0.35">
      <c r="A2782" s="28" t="s">
        <v>3321</v>
      </c>
      <c r="B2782" s="29">
        <v>47.71</v>
      </c>
    </row>
    <row r="2783" spans="1:2" x14ac:dyDescent="0.35">
      <c r="A2783" s="28" t="s">
        <v>3602</v>
      </c>
      <c r="B2783" s="29">
        <v>95.6</v>
      </c>
    </row>
    <row r="2784" spans="1:2" x14ac:dyDescent="0.35">
      <c r="A2784" s="28" t="s">
        <v>2918</v>
      </c>
      <c r="B2784" s="29">
        <v>38.83</v>
      </c>
    </row>
    <row r="2785" spans="1:2" x14ac:dyDescent="0.35">
      <c r="A2785" s="28" t="s">
        <v>3026</v>
      </c>
      <c r="B2785" s="29">
        <v>20.34</v>
      </c>
    </row>
    <row r="2786" spans="1:2" x14ac:dyDescent="0.35">
      <c r="A2786" s="28" t="s">
        <v>3235</v>
      </c>
      <c r="B2786" s="29">
        <v>92.95</v>
      </c>
    </row>
    <row r="2787" spans="1:2" x14ac:dyDescent="0.35">
      <c r="A2787" s="28" t="s">
        <v>4480</v>
      </c>
      <c r="B2787" s="29">
        <v>0.98</v>
      </c>
    </row>
    <row r="2788" spans="1:2" x14ac:dyDescent="0.35">
      <c r="A2788" s="28" t="s">
        <v>2789</v>
      </c>
      <c r="B2788" s="29">
        <v>40.24</v>
      </c>
    </row>
    <row r="2789" spans="1:2" x14ac:dyDescent="0.35">
      <c r="A2789" s="28" t="s">
        <v>3479</v>
      </c>
      <c r="B2789" s="29">
        <v>39.57</v>
      </c>
    </row>
    <row r="2790" spans="1:2" x14ac:dyDescent="0.35">
      <c r="A2790" s="28" t="s">
        <v>3611</v>
      </c>
      <c r="B2790" s="29">
        <v>43.16</v>
      </c>
    </row>
    <row r="2791" spans="1:2" x14ac:dyDescent="0.35">
      <c r="A2791" s="28" t="s">
        <v>3777</v>
      </c>
      <c r="B2791" s="29">
        <v>24.96</v>
      </c>
    </row>
    <row r="2792" spans="1:2" x14ac:dyDescent="0.35">
      <c r="A2792" s="28" t="s">
        <v>1338</v>
      </c>
      <c r="B2792" s="29">
        <v>61.83</v>
      </c>
    </row>
    <row r="2793" spans="1:2" x14ac:dyDescent="0.35">
      <c r="A2793" s="28" t="s">
        <v>2646</v>
      </c>
      <c r="B2793" s="29">
        <v>25.81</v>
      </c>
    </row>
    <row r="2794" spans="1:2" x14ac:dyDescent="0.35">
      <c r="A2794" s="28" t="s">
        <v>4507</v>
      </c>
      <c r="B2794" s="29">
        <v>1.1100000000000001</v>
      </c>
    </row>
    <row r="2795" spans="1:2" x14ac:dyDescent="0.35">
      <c r="A2795" s="28" t="s">
        <v>3032</v>
      </c>
      <c r="B2795" s="29">
        <v>3.36</v>
      </c>
    </row>
    <row r="2796" spans="1:2" x14ac:dyDescent="0.35">
      <c r="A2796" s="28" t="s">
        <v>3063</v>
      </c>
      <c r="B2796" s="29">
        <v>62.59</v>
      </c>
    </row>
    <row r="2797" spans="1:2" x14ac:dyDescent="0.35">
      <c r="A2797" s="28" t="s">
        <v>3970</v>
      </c>
      <c r="B2797" s="29">
        <v>25.17</v>
      </c>
    </row>
    <row r="2798" spans="1:2" x14ac:dyDescent="0.35">
      <c r="A2798" s="28" t="s">
        <v>1721</v>
      </c>
      <c r="B2798" s="29">
        <v>40.659999999999997</v>
      </c>
    </row>
    <row r="2799" spans="1:2" x14ac:dyDescent="0.35">
      <c r="A2799" s="28" t="s">
        <v>2071</v>
      </c>
      <c r="B2799" s="29">
        <v>6.79</v>
      </c>
    </row>
    <row r="2800" spans="1:2" x14ac:dyDescent="0.35">
      <c r="A2800" s="28" t="s">
        <v>1068</v>
      </c>
      <c r="B2800" s="29">
        <v>38.47</v>
      </c>
    </row>
    <row r="2801" spans="1:2" x14ac:dyDescent="0.35">
      <c r="A2801" s="28" t="s">
        <v>2966</v>
      </c>
      <c r="B2801" s="29">
        <v>1.84</v>
      </c>
    </row>
    <row r="2802" spans="1:2" x14ac:dyDescent="0.35">
      <c r="A2802" s="28" t="s">
        <v>3400</v>
      </c>
      <c r="B2802" s="29">
        <v>1.05</v>
      </c>
    </row>
    <row r="2803" spans="1:2" x14ac:dyDescent="0.35">
      <c r="A2803" s="28" t="s">
        <v>676</v>
      </c>
      <c r="B2803" s="29">
        <v>17.600000000000001</v>
      </c>
    </row>
    <row r="2804" spans="1:2" x14ac:dyDescent="0.35">
      <c r="A2804" s="28" t="s">
        <v>3693</v>
      </c>
      <c r="B2804" s="29">
        <v>5.04</v>
      </c>
    </row>
    <row r="2805" spans="1:2" x14ac:dyDescent="0.35">
      <c r="A2805" s="28" t="s">
        <v>3704</v>
      </c>
      <c r="B2805" s="29">
        <v>0.68</v>
      </c>
    </row>
    <row r="2806" spans="1:2" x14ac:dyDescent="0.35">
      <c r="A2806" s="28" t="s">
        <v>620</v>
      </c>
      <c r="B2806" s="29">
        <v>2.7</v>
      </c>
    </row>
    <row r="2807" spans="1:2" x14ac:dyDescent="0.35">
      <c r="A2807" s="28" t="s">
        <v>619</v>
      </c>
      <c r="B2807" s="29">
        <v>2.27</v>
      </c>
    </row>
    <row r="2808" spans="1:2" x14ac:dyDescent="0.35">
      <c r="A2808" s="28" t="s">
        <v>959</v>
      </c>
      <c r="B2808" s="29">
        <v>0.9</v>
      </c>
    </row>
    <row r="2809" spans="1:2" x14ac:dyDescent="0.35">
      <c r="A2809" s="28" t="s">
        <v>101</v>
      </c>
      <c r="B2809" s="29">
        <v>3.9</v>
      </c>
    </row>
    <row r="2810" spans="1:2" x14ac:dyDescent="0.35">
      <c r="A2810" s="28" t="s">
        <v>781</v>
      </c>
      <c r="B2810" s="29">
        <v>2.54</v>
      </c>
    </row>
    <row r="2811" spans="1:2" x14ac:dyDescent="0.35">
      <c r="A2811" s="28" t="s">
        <v>2828</v>
      </c>
      <c r="B2811" s="29">
        <v>1.61</v>
      </c>
    </row>
    <row r="2812" spans="1:2" x14ac:dyDescent="0.35">
      <c r="A2812" s="28" t="s">
        <v>2862</v>
      </c>
      <c r="B2812" s="29">
        <v>4.58</v>
      </c>
    </row>
    <row r="2813" spans="1:2" x14ac:dyDescent="0.35">
      <c r="A2813" s="28" t="s">
        <v>1197</v>
      </c>
      <c r="B2813" s="29">
        <v>4</v>
      </c>
    </row>
    <row r="2814" spans="1:2" x14ac:dyDescent="0.35">
      <c r="A2814" s="28" t="s">
        <v>2916</v>
      </c>
      <c r="B2814" s="29">
        <v>0.38</v>
      </c>
    </row>
    <row r="2815" spans="1:2" x14ac:dyDescent="0.35">
      <c r="A2815" s="28" t="s">
        <v>1256</v>
      </c>
      <c r="B2815" s="29">
        <v>38.450000000000003</v>
      </c>
    </row>
    <row r="2816" spans="1:2" x14ac:dyDescent="0.35">
      <c r="A2816" s="28" t="s">
        <v>1257</v>
      </c>
      <c r="B2816" s="29">
        <v>38.450000000000003</v>
      </c>
    </row>
    <row r="2817" spans="1:2" x14ac:dyDescent="0.35">
      <c r="A2817" s="28" t="s">
        <v>3062</v>
      </c>
      <c r="B2817" s="29">
        <v>0.61</v>
      </c>
    </row>
    <row r="2818" spans="1:2" x14ac:dyDescent="0.35">
      <c r="A2818" s="28" t="s">
        <v>3085</v>
      </c>
      <c r="B2818" s="29">
        <v>6.38</v>
      </c>
    </row>
    <row r="2819" spans="1:2" x14ac:dyDescent="0.35">
      <c r="A2819" s="28" t="s">
        <v>1147</v>
      </c>
      <c r="B2819" s="29">
        <v>0.76</v>
      </c>
    </row>
    <row r="2820" spans="1:2" x14ac:dyDescent="0.35">
      <c r="A2820" s="28" t="s">
        <v>160</v>
      </c>
      <c r="B2820" s="29">
        <v>0.52</v>
      </c>
    </row>
    <row r="2821" spans="1:2" x14ac:dyDescent="0.35">
      <c r="A2821" s="28" t="s">
        <v>207</v>
      </c>
      <c r="B2821" s="29">
        <v>0.5</v>
      </c>
    </row>
    <row r="2822" spans="1:2" x14ac:dyDescent="0.35">
      <c r="A2822" s="28" t="s">
        <v>3173</v>
      </c>
      <c r="B2822" s="29">
        <v>1.42</v>
      </c>
    </row>
    <row r="2823" spans="1:2" x14ac:dyDescent="0.35">
      <c r="A2823" s="28" t="s">
        <v>3212</v>
      </c>
      <c r="B2823" s="29">
        <v>0.96</v>
      </c>
    </row>
    <row r="2824" spans="1:2" x14ac:dyDescent="0.35">
      <c r="A2824" s="28" t="s">
        <v>3250</v>
      </c>
      <c r="B2824" s="29">
        <v>4.9800000000000004</v>
      </c>
    </row>
    <row r="2825" spans="1:2" x14ac:dyDescent="0.35">
      <c r="A2825" s="28" t="s">
        <v>260</v>
      </c>
      <c r="B2825" s="29">
        <v>0.56000000000000005</v>
      </c>
    </row>
    <row r="2826" spans="1:2" x14ac:dyDescent="0.35">
      <c r="A2826" s="28" t="s">
        <v>436</v>
      </c>
      <c r="B2826" s="29">
        <v>1.01</v>
      </c>
    </row>
    <row r="2827" spans="1:2" x14ac:dyDescent="0.35">
      <c r="A2827" s="28" t="s">
        <v>470</v>
      </c>
      <c r="B2827" s="29">
        <v>10.18</v>
      </c>
    </row>
    <row r="2828" spans="1:2" x14ac:dyDescent="0.35">
      <c r="A2828" s="28" t="s">
        <v>3391</v>
      </c>
      <c r="B2828" s="29">
        <v>2.87</v>
      </c>
    </row>
    <row r="2829" spans="1:2" x14ac:dyDescent="0.35">
      <c r="A2829" s="28" t="s">
        <v>3439</v>
      </c>
      <c r="B2829" s="29">
        <v>3.2</v>
      </c>
    </row>
    <row r="2830" spans="1:2" x14ac:dyDescent="0.35">
      <c r="A2830" s="28" t="s">
        <v>48</v>
      </c>
      <c r="B2830" s="29">
        <v>0.97</v>
      </c>
    </row>
    <row r="2831" spans="1:2" x14ac:dyDescent="0.35">
      <c r="A2831" s="28" t="s">
        <v>3532</v>
      </c>
      <c r="B2831" s="29">
        <v>11.56</v>
      </c>
    </row>
    <row r="2832" spans="1:2" x14ac:dyDescent="0.35">
      <c r="A2832" s="28" t="s">
        <v>3608</v>
      </c>
      <c r="B2832" s="29">
        <v>3.31</v>
      </c>
    </row>
    <row r="2833" spans="1:2" x14ac:dyDescent="0.35">
      <c r="A2833" s="28" t="s">
        <v>560</v>
      </c>
      <c r="B2833" s="29">
        <v>1.28</v>
      </c>
    </row>
    <row r="2834" spans="1:2" x14ac:dyDescent="0.35">
      <c r="A2834" s="28" t="s">
        <v>3761</v>
      </c>
      <c r="B2834" s="29">
        <v>4.53</v>
      </c>
    </row>
    <row r="2835" spans="1:2" x14ac:dyDescent="0.35">
      <c r="A2835" s="28" t="s">
        <v>3774</v>
      </c>
      <c r="B2835" s="29">
        <v>2.89</v>
      </c>
    </row>
    <row r="2836" spans="1:2" x14ac:dyDescent="0.35">
      <c r="A2836" s="28" t="s">
        <v>714</v>
      </c>
      <c r="B2836" s="29">
        <v>1.08</v>
      </c>
    </row>
    <row r="2837" spans="1:2" x14ac:dyDescent="0.35">
      <c r="A2837" s="28" t="s">
        <v>474</v>
      </c>
      <c r="B2837" s="29">
        <v>2.66</v>
      </c>
    </row>
    <row r="2838" spans="1:2" x14ac:dyDescent="0.35">
      <c r="A2838" s="28" t="s">
        <v>3794</v>
      </c>
      <c r="B2838" s="29">
        <v>0.1</v>
      </c>
    </row>
    <row r="2839" spans="1:2" x14ac:dyDescent="0.35">
      <c r="A2839" s="28" t="s">
        <v>3859</v>
      </c>
      <c r="B2839" s="29">
        <v>2.19</v>
      </c>
    </row>
    <row r="2840" spans="1:2" x14ac:dyDescent="0.35">
      <c r="A2840" s="28" t="s">
        <v>4015</v>
      </c>
      <c r="B2840" s="29">
        <v>7.6</v>
      </c>
    </row>
    <row r="2841" spans="1:2" x14ac:dyDescent="0.35">
      <c r="A2841" s="28" t="s">
        <v>4018</v>
      </c>
      <c r="B2841" s="29">
        <v>1.21</v>
      </c>
    </row>
    <row r="2842" spans="1:2" x14ac:dyDescent="0.35">
      <c r="A2842" s="28" t="s">
        <v>898</v>
      </c>
      <c r="B2842" s="29">
        <v>3.4</v>
      </c>
    </row>
    <row r="2843" spans="1:2" x14ac:dyDescent="0.35">
      <c r="A2843" s="28" t="s">
        <v>638</v>
      </c>
      <c r="B2843" s="29">
        <v>16.27</v>
      </c>
    </row>
    <row r="2844" spans="1:2" x14ac:dyDescent="0.35">
      <c r="A2844" s="28" t="s">
        <v>617</v>
      </c>
      <c r="B2844" s="29">
        <v>0.81</v>
      </c>
    </row>
    <row r="2845" spans="1:2" x14ac:dyDescent="0.35">
      <c r="A2845" s="28" t="s">
        <v>451</v>
      </c>
      <c r="B2845" s="29">
        <v>0.61</v>
      </c>
    </row>
    <row r="2846" spans="1:2" x14ac:dyDescent="0.35">
      <c r="A2846" s="28" t="s">
        <v>4124</v>
      </c>
      <c r="B2846" s="29">
        <v>2.14</v>
      </c>
    </row>
    <row r="2847" spans="1:2" x14ac:dyDescent="0.35">
      <c r="A2847" s="28" t="s">
        <v>971</v>
      </c>
      <c r="B2847" s="29">
        <v>0.81</v>
      </c>
    </row>
    <row r="2848" spans="1:2" x14ac:dyDescent="0.35">
      <c r="A2848" s="28" t="s">
        <v>4145</v>
      </c>
      <c r="B2848" s="29">
        <v>4.12</v>
      </c>
    </row>
    <row r="2849" spans="1:2" x14ac:dyDescent="0.35">
      <c r="A2849" s="28" t="s">
        <v>4169</v>
      </c>
      <c r="B2849" s="29">
        <v>0.28999999999999998</v>
      </c>
    </row>
    <row r="2850" spans="1:2" x14ac:dyDescent="0.35">
      <c r="A2850" s="28" t="s">
        <v>4193</v>
      </c>
      <c r="B2850" s="29">
        <v>9.93</v>
      </c>
    </row>
    <row r="2851" spans="1:2" x14ac:dyDescent="0.35">
      <c r="A2851" s="28" t="s">
        <v>1017</v>
      </c>
      <c r="B2851" s="29">
        <v>1.72</v>
      </c>
    </row>
    <row r="2852" spans="1:2" x14ac:dyDescent="0.35">
      <c r="A2852" s="28" t="s">
        <v>328</v>
      </c>
      <c r="B2852" s="29">
        <v>0.75</v>
      </c>
    </row>
    <row r="2853" spans="1:2" x14ac:dyDescent="0.35">
      <c r="A2853" s="28" t="s">
        <v>4232</v>
      </c>
      <c r="B2853" s="29">
        <v>3.71</v>
      </c>
    </row>
    <row r="2854" spans="1:2" x14ac:dyDescent="0.35">
      <c r="A2854" s="28" t="s">
        <v>937</v>
      </c>
      <c r="B2854" s="29">
        <v>0.56999999999999995</v>
      </c>
    </row>
    <row r="2855" spans="1:2" x14ac:dyDescent="0.35">
      <c r="A2855" s="28" t="s">
        <v>52</v>
      </c>
      <c r="B2855" s="29">
        <v>0.64</v>
      </c>
    </row>
    <row r="2856" spans="1:2" x14ac:dyDescent="0.35">
      <c r="A2856" s="28" t="s">
        <v>4449</v>
      </c>
      <c r="B2856" s="29">
        <v>1.1299999999999999</v>
      </c>
    </row>
    <row r="2857" spans="1:2" x14ac:dyDescent="0.35">
      <c r="A2857" s="28" t="s">
        <v>195</v>
      </c>
      <c r="B2857" s="29">
        <v>0.93</v>
      </c>
    </row>
    <row r="2858" spans="1:2" x14ac:dyDescent="0.35">
      <c r="A2858" s="28" t="s">
        <v>992</v>
      </c>
      <c r="B2858" s="29">
        <v>1.5</v>
      </c>
    </row>
    <row r="2859" spans="1:2" x14ac:dyDescent="0.35">
      <c r="A2859" s="28" t="s">
        <v>4282</v>
      </c>
      <c r="B2859" s="29">
        <v>1.46</v>
      </c>
    </row>
    <row r="2860" spans="1:2" x14ac:dyDescent="0.35">
      <c r="A2860" s="28" t="s">
        <v>4315</v>
      </c>
      <c r="B2860" s="29">
        <v>2.4</v>
      </c>
    </row>
    <row r="2861" spans="1:2" x14ac:dyDescent="0.35">
      <c r="A2861" s="28" t="s">
        <v>441</v>
      </c>
      <c r="B2861" s="29">
        <v>1.55</v>
      </c>
    </row>
    <row r="2862" spans="1:2" x14ac:dyDescent="0.35">
      <c r="A2862" s="28" t="s">
        <v>981</v>
      </c>
      <c r="B2862" s="29">
        <v>0.98</v>
      </c>
    </row>
    <row r="2863" spans="1:2" x14ac:dyDescent="0.35">
      <c r="A2863" s="28" t="s">
        <v>2092</v>
      </c>
      <c r="B2863" s="29">
        <v>11.56</v>
      </c>
    </row>
    <row r="2864" spans="1:2" x14ac:dyDescent="0.35">
      <c r="A2864" s="28" t="s">
        <v>2263</v>
      </c>
      <c r="B2864" s="29">
        <v>2.83</v>
      </c>
    </row>
    <row r="2865" spans="1:2" x14ac:dyDescent="0.35">
      <c r="A2865" s="28" t="s">
        <v>2290</v>
      </c>
      <c r="B2865" s="29">
        <v>4.8499999999999996</v>
      </c>
    </row>
    <row r="2866" spans="1:2" x14ac:dyDescent="0.35">
      <c r="A2866" s="28" t="s">
        <v>2399</v>
      </c>
      <c r="B2866" s="29">
        <v>0.89</v>
      </c>
    </row>
    <row r="2867" spans="1:2" x14ac:dyDescent="0.35">
      <c r="A2867" s="28" t="s">
        <v>2585</v>
      </c>
      <c r="B2867" s="29">
        <v>0.94</v>
      </c>
    </row>
    <row r="2868" spans="1:2" x14ac:dyDescent="0.35">
      <c r="A2868" s="28" t="s">
        <v>861</v>
      </c>
      <c r="B2868" s="29">
        <v>7.6</v>
      </c>
    </row>
    <row r="2869" spans="1:2" x14ac:dyDescent="0.35">
      <c r="A2869" s="28" t="s">
        <v>2648</v>
      </c>
      <c r="B2869" s="29">
        <v>0.25</v>
      </c>
    </row>
    <row r="2870" spans="1:2" x14ac:dyDescent="0.35">
      <c r="A2870" s="28" t="s">
        <v>1207</v>
      </c>
      <c r="B2870" s="29">
        <v>0.76</v>
      </c>
    </row>
    <row r="2871" spans="1:2" x14ac:dyDescent="0.35">
      <c r="A2871" s="28" t="s">
        <v>1208</v>
      </c>
      <c r="B2871" s="29">
        <v>0.89</v>
      </c>
    </row>
    <row r="2872" spans="1:2" x14ac:dyDescent="0.35">
      <c r="A2872" s="28" t="s">
        <v>1209</v>
      </c>
      <c r="B2872" s="29">
        <v>0.55000000000000004</v>
      </c>
    </row>
    <row r="2873" spans="1:2" x14ac:dyDescent="0.35">
      <c r="A2873" s="28" t="s">
        <v>180</v>
      </c>
      <c r="B2873" s="29">
        <v>0.68</v>
      </c>
    </row>
    <row r="2874" spans="1:2" x14ac:dyDescent="0.35">
      <c r="A2874" s="28" t="s">
        <v>2777</v>
      </c>
      <c r="B2874" s="29">
        <v>10.49</v>
      </c>
    </row>
    <row r="2875" spans="1:2" x14ac:dyDescent="0.35">
      <c r="A2875" s="28" t="s">
        <v>1193</v>
      </c>
      <c r="B2875" s="29">
        <v>0.9</v>
      </c>
    </row>
    <row r="2876" spans="1:2" x14ac:dyDescent="0.35">
      <c r="A2876" s="28" t="s">
        <v>1194</v>
      </c>
      <c r="B2876" s="29">
        <v>1.56</v>
      </c>
    </row>
    <row r="2877" spans="1:2" x14ac:dyDescent="0.35">
      <c r="A2877" s="28" t="s">
        <v>2878</v>
      </c>
      <c r="B2877" s="29">
        <v>3.05</v>
      </c>
    </row>
    <row r="2878" spans="1:2" x14ac:dyDescent="0.35">
      <c r="A2878" s="28" t="s">
        <v>2917</v>
      </c>
      <c r="B2878" s="29">
        <v>4.45</v>
      </c>
    </row>
    <row r="2879" spans="1:2" x14ac:dyDescent="0.35">
      <c r="A2879" s="28" t="s">
        <v>2975</v>
      </c>
      <c r="B2879" s="29">
        <v>2.8</v>
      </c>
    </row>
    <row r="2880" spans="1:2" x14ac:dyDescent="0.35">
      <c r="A2880" s="28" t="s">
        <v>1255</v>
      </c>
      <c r="B2880" s="29">
        <v>5.35</v>
      </c>
    </row>
    <row r="2881" spans="1:2" x14ac:dyDescent="0.35">
      <c r="A2881" s="28" t="s">
        <v>3004</v>
      </c>
      <c r="B2881" s="29">
        <v>0.56000000000000005</v>
      </c>
    </row>
    <row r="2882" spans="1:2" x14ac:dyDescent="0.35">
      <c r="A2882" s="28" t="s">
        <v>1190</v>
      </c>
      <c r="B2882" s="29">
        <v>0.95</v>
      </c>
    </row>
    <row r="2883" spans="1:2" x14ac:dyDescent="0.35">
      <c r="A2883" s="28" t="s">
        <v>4466</v>
      </c>
      <c r="B2883" s="29" t="s">
        <v>4442</v>
      </c>
    </row>
    <row r="2884" spans="1:2" x14ac:dyDescent="0.35">
      <c r="A2884" s="28" t="s">
        <v>3058</v>
      </c>
      <c r="B2884" s="29">
        <v>1.47</v>
      </c>
    </row>
    <row r="2885" spans="1:2" x14ac:dyDescent="0.35">
      <c r="A2885" s="28" t="s">
        <v>51</v>
      </c>
      <c r="B2885" s="29">
        <v>0.89</v>
      </c>
    </row>
    <row r="2886" spans="1:2" x14ac:dyDescent="0.35">
      <c r="A2886" s="28" t="s">
        <v>1184</v>
      </c>
      <c r="B2886" s="29">
        <v>0.37</v>
      </c>
    </row>
    <row r="2887" spans="1:2" x14ac:dyDescent="0.35">
      <c r="A2887" s="28" t="s">
        <v>3142</v>
      </c>
      <c r="B2887" s="29">
        <v>0.26</v>
      </c>
    </row>
    <row r="2888" spans="1:2" x14ac:dyDescent="0.35">
      <c r="A2888" s="28" t="s">
        <v>274</v>
      </c>
      <c r="B2888" s="29">
        <v>0.35</v>
      </c>
    </row>
    <row r="2889" spans="1:2" x14ac:dyDescent="0.35">
      <c r="A2889" s="28" t="s">
        <v>146</v>
      </c>
      <c r="B2889" s="29">
        <v>0.89</v>
      </c>
    </row>
    <row r="2890" spans="1:2" x14ac:dyDescent="0.35">
      <c r="A2890" s="28" t="s">
        <v>1173</v>
      </c>
      <c r="B2890" s="29">
        <v>0.88</v>
      </c>
    </row>
    <row r="2891" spans="1:2" x14ac:dyDescent="0.35">
      <c r="A2891" s="28" t="s">
        <v>3168</v>
      </c>
      <c r="B2891" s="29">
        <v>1.32</v>
      </c>
    </row>
    <row r="2892" spans="1:2" x14ac:dyDescent="0.35">
      <c r="A2892" s="28" t="s">
        <v>3185</v>
      </c>
      <c r="B2892" s="29">
        <v>3.15</v>
      </c>
    </row>
    <row r="2893" spans="1:2" x14ac:dyDescent="0.35">
      <c r="A2893" s="28" t="s">
        <v>1177</v>
      </c>
      <c r="B2893" s="29">
        <v>0.76</v>
      </c>
    </row>
    <row r="2894" spans="1:2" x14ac:dyDescent="0.35">
      <c r="A2894" s="28" t="s">
        <v>3205</v>
      </c>
      <c r="B2894" s="29">
        <v>1.1599999999999999</v>
      </c>
    </row>
    <row r="2895" spans="1:2" x14ac:dyDescent="0.35">
      <c r="A2895" s="28" t="s">
        <v>3211</v>
      </c>
      <c r="B2895" s="29">
        <v>0.67</v>
      </c>
    </row>
    <row r="2896" spans="1:2" x14ac:dyDescent="0.35">
      <c r="A2896" s="28" t="s">
        <v>3238</v>
      </c>
      <c r="B2896" s="29">
        <v>3.28</v>
      </c>
    </row>
    <row r="2897" spans="1:2" x14ac:dyDescent="0.35">
      <c r="A2897" s="28" t="s">
        <v>3262</v>
      </c>
      <c r="B2897" s="29">
        <v>1.1599999999999999</v>
      </c>
    </row>
    <row r="2898" spans="1:2" x14ac:dyDescent="0.35">
      <c r="A2898" s="28" t="s">
        <v>3278</v>
      </c>
      <c r="B2898" s="29">
        <v>2.25</v>
      </c>
    </row>
    <row r="2899" spans="1:2" x14ac:dyDescent="0.35">
      <c r="A2899" s="28" t="s">
        <v>3279</v>
      </c>
      <c r="B2899" s="29">
        <v>3.06</v>
      </c>
    </row>
    <row r="2900" spans="1:2" x14ac:dyDescent="0.35">
      <c r="A2900" s="28" t="s">
        <v>3281</v>
      </c>
      <c r="B2900" s="29">
        <v>1.3</v>
      </c>
    </row>
    <row r="2901" spans="1:2" x14ac:dyDescent="0.35">
      <c r="A2901" s="28" t="s">
        <v>3290</v>
      </c>
      <c r="B2901" s="29">
        <v>0.88</v>
      </c>
    </row>
    <row r="2902" spans="1:2" x14ac:dyDescent="0.35">
      <c r="A2902" s="28" t="s">
        <v>3291</v>
      </c>
      <c r="B2902" s="29">
        <v>0.8</v>
      </c>
    </row>
    <row r="2903" spans="1:2" x14ac:dyDescent="0.35">
      <c r="A2903" s="28" t="s">
        <v>1158</v>
      </c>
      <c r="B2903" s="29">
        <v>0.52</v>
      </c>
    </row>
    <row r="2904" spans="1:2" x14ac:dyDescent="0.35">
      <c r="A2904" s="28" t="s">
        <v>1159</v>
      </c>
      <c r="B2904" s="29">
        <v>0.76</v>
      </c>
    </row>
    <row r="2905" spans="1:2" x14ac:dyDescent="0.35">
      <c r="A2905" s="28" t="s">
        <v>3466</v>
      </c>
      <c r="B2905" s="29">
        <v>4.59</v>
      </c>
    </row>
    <row r="2906" spans="1:2" x14ac:dyDescent="0.35">
      <c r="A2906" s="28" t="s">
        <v>3603</v>
      </c>
      <c r="B2906" s="29">
        <v>5.41</v>
      </c>
    </row>
    <row r="2907" spans="1:2" x14ac:dyDescent="0.35">
      <c r="A2907" s="28" t="s">
        <v>3615</v>
      </c>
      <c r="B2907" s="29">
        <v>40</v>
      </c>
    </row>
    <row r="2908" spans="1:2" x14ac:dyDescent="0.35">
      <c r="A2908" s="28" t="s">
        <v>3616</v>
      </c>
      <c r="B2908" s="29">
        <v>3.22</v>
      </c>
    </row>
    <row r="2909" spans="1:2" x14ac:dyDescent="0.35">
      <c r="A2909" s="28" t="s">
        <v>3617</v>
      </c>
      <c r="B2909" s="29">
        <v>3.69</v>
      </c>
    </row>
    <row r="2910" spans="1:2" x14ac:dyDescent="0.35">
      <c r="A2910" s="28" t="s">
        <v>4466</v>
      </c>
      <c r="B2910" s="29" t="s">
        <v>4442</v>
      </c>
    </row>
    <row r="2911" spans="1:2" x14ac:dyDescent="0.35">
      <c r="A2911" s="28" t="s">
        <v>3690</v>
      </c>
      <c r="B2911" s="29">
        <v>2.89</v>
      </c>
    </row>
    <row r="2912" spans="1:2" x14ac:dyDescent="0.35">
      <c r="A2912" s="28" t="s">
        <v>3691</v>
      </c>
      <c r="B2912" s="29">
        <v>2.89</v>
      </c>
    </row>
    <row r="2913" spans="1:2" x14ac:dyDescent="0.35">
      <c r="A2913" s="28" t="s">
        <v>1324</v>
      </c>
      <c r="B2913" s="29">
        <v>3.15</v>
      </c>
    </row>
    <row r="2914" spans="1:2" x14ac:dyDescent="0.35">
      <c r="A2914" s="28" t="s">
        <v>3739</v>
      </c>
      <c r="B2914" s="29">
        <v>1.92</v>
      </c>
    </row>
    <row r="2915" spans="1:2" x14ac:dyDescent="0.35">
      <c r="A2915" s="28" t="s">
        <v>1126</v>
      </c>
      <c r="B2915" s="29">
        <v>2.33</v>
      </c>
    </row>
    <row r="2916" spans="1:2" x14ac:dyDescent="0.35">
      <c r="A2916" s="28" t="s">
        <v>1120</v>
      </c>
      <c r="B2916" s="29">
        <v>0.62</v>
      </c>
    </row>
    <row r="2917" spans="1:2" x14ac:dyDescent="0.35">
      <c r="A2917" s="28" t="s">
        <v>244</v>
      </c>
      <c r="B2917" s="29">
        <v>0.63</v>
      </c>
    </row>
    <row r="2918" spans="1:2" x14ac:dyDescent="0.35">
      <c r="A2918" s="28" t="s">
        <v>3813</v>
      </c>
      <c r="B2918" s="29">
        <v>1.42</v>
      </c>
    </row>
    <row r="2919" spans="1:2" x14ac:dyDescent="0.35">
      <c r="A2919" s="28" t="s">
        <v>3820</v>
      </c>
      <c r="B2919" s="29">
        <v>1.56</v>
      </c>
    </row>
    <row r="2920" spans="1:2" x14ac:dyDescent="0.35">
      <c r="A2920" s="28" t="s">
        <v>3821</v>
      </c>
      <c r="B2920" s="29">
        <v>1.02</v>
      </c>
    </row>
    <row r="2921" spans="1:2" x14ac:dyDescent="0.35">
      <c r="A2921" s="28" t="s">
        <v>1108</v>
      </c>
      <c r="B2921" s="29">
        <v>1.1499999999999999</v>
      </c>
    </row>
    <row r="2922" spans="1:2" x14ac:dyDescent="0.35">
      <c r="A2922" s="28" t="s">
        <v>3841</v>
      </c>
      <c r="B2922" s="29">
        <v>0.25</v>
      </c>
    </row>
    <row r="2923" spans="1:2" x14ac:dyDescent="0.35">
      <c r="A2923" s="28" t="s">
        <v>1103</v>
      </c>
      <c r="B2923" s="29">
        <v>0.28999999999999998</v>
      </c>
    </row>
    <row r="2924" spans="1:2" x14ac:dyDescent="0.35">
      <c r="A2924" s="28" t="s">
        <v>4508</v>
      </c>
      <c r="B2924" s="29">
        <v>4.1900000000000004</v>
      </c>
    </row>
    <row r="2925" spans="1:2" x14ac:dyDescent="0.35">
      <c r="A2925" s="28" t="s">
        <v>682</v>
      </c>
      <c r="B2925" s="29">
        <v>2.4</v>
      </c>
    </row>
    <row r="2926" spans="1:2" x14ac:dyDescent="0.35">
      <c r="A2926" s="28" t="s">
        <v>3943</v>
      </c>
      <c r="B2926" s="29">
        <v>0.82</v>
      </c>
    </row>
    <row r="2927" spans="1:2" x14ac:dyDescent="0.35">
      <c r="A2927" s="28" t="s">
        <v>3959</v>
      </c>
      <c r="B2927" s="29">
        <v>0.94</v>
      </c>
    </row>
    <row r="2928" spans="1:2" x14ac:dyDescent="0.35">
      <c r="A2928" s="28" t="s">
        <v>3963</v>
      </c>
      <c r="B2928" s="29">
        <v>1.2</v>
      </c>
    </row>
    <row r="2929" spans="1:2" x14ac:dyDescent="0.35">
      <c r="A2929" s="28" t="s">
        <v>3980</v>
      </c>
      <c r="B2929" s="29">
        <v>1.25</v>
      </c>
    </row>
    <row r="2930" spans="1:2" x14ac:dyDescent="0.35">
      <c r="A2930" s="28" t="s">
        <v>3982</v>
      </c>
      <c r="B2930" s="29">
        <v>0.7</v>
      </c>
    </row>
    <row r="2931" spans="1:2" x14ac:dyDescent="0.35">
      <c r="A2931" s="28" t="s">
        <v>4509</v>
      </c>
      <c r="B2931" s="29">
        <v>1.57</v>
      </c>
    </row>
    <row r="2932" spans="1:2" x14ac:dyDescent="0.35">
      <c r="A2932" s="28" t="s">
        <v>1071</v>
      </c>
      <c r="B2932" s="29">
        <v>0.89</v>
      </c>
    </row>
    <row r="2933" spans="1:2" x14ac:dyDescent="0.35">
      <c r="A2933" s="28" t="s">
        <v>4016</v>
      </c>
      <c r="B2933" s="29">
        <v>2.89</v>
      </c>
    </row>
    <row r="2934" spans="1:2" x14ac:dyDescent="0.35">
      <c r="A2934" s="28" t="s">
        <v>4029</v>
      </c>
      <c r="B2934" s="29">
        <v>1.56</v>
      </c>
    </row>
    <row r="2935" spans="1:2" x14ac:dyDescent="0.35">
      <c r="A2935" s="28" t="s">
        <v>645</v>
      </c>
      <c r="B2935" s="29">
        <v>4.34</v>
      </c>
    </row>
    <row r="2936" spans="1:2" x14ac:dyDescent="0.35">
      <c r="A2936" s="28" t="s">
        <v>4046</v>
      </c>
      <c r="B2936" s="29">
        <v>1.1000000000000001</v>
      </c>
    </row>
    <row r="2937" spans="1:2" x14ac:dyDescent="0.35">
      <c r="A2937" s="28" t="s">
        <v>118</v>
      </c>
      <c r="B2937" s="29">
        <v>0.49</v>
      </c>
    </row>
    <row r="2938" spans="1:2" x14ac:dyDescent="0.35">
      <c r="A2938" s="28" t="s">
        <v>4108</v>
      </c>
      <c r="B2938" s="29">
        <v>1.43</v>
      </c>
    </row>
    <row r="2939" spans="1:2" x14ac:dyDescent="0.35">
      <c r="A2939" s="28" t="s">
        <v>4133</v>
      </c>
      <c r="B2939" s="29">
        <v>17.96</v>
      </c>
    </row>
    <row r="2940" spans="1:2" x14ac:dyDescent="0.35">
      <c r="A2940" s="28" t="s">
        <v>591</v>
      </c>
      <c r="B2940" s="29">
        <v>2.65</v>
      </c>
    </row>
    <row r="2941" spans="1:2" x14ac:dyDescent="0.35">
      <c r="A2941" s="28" t="s">
        <v>4143</v>
      </c>
      <c r="B2941" s="29">
        <v>18.04</v>
      </c>
    </row>
    <row r="2942" spans="1:2" x14ac:dyDescent="0.35">
      <c r="A2942" s="28" t="s">
        <v>1242</v>
      </c>
      <c r="B2942" s="29">
        <v>2.0699999999999998</v>
      </c>
    </row>
    <row r="2943" spans="1:2" x14ac:dyDescent="0.35">
      <c r="A2943" s="28" t="s">
        <v>4174</v>
      </c>
      <c r="B2943" s="29">
        <v>2.2400000000000002</v>
      </c>
    </row>
    <row r="2944" spans="1:2" x14ac:dyDescent="0.35">
      <c r="A2944" s="28" t="s">
        <v>4201</v>
      </c>
      <c r="B2944" s="29">
        <v>2.89</v>
      </c>
    </row>
    <row r="2945" spans="1:2" x14ac:dyDescent="0.35">
      <c r="A2945" s="28" t="s">
        <v>4208</v>
      </c>
      <c r="B2945" s="29">
        <v>1.47</v>
      </c>
    </row>
    <row r="2946" spans="1:2" x14ac:dyDescent="0.35">
      <c r="A2946" s="28" t="s">
        <v>4212</v>
      </c>
      <c r="B2946" s="29">
        <v>2.89</v>
      </c>
    </row>
    <row r="2947" spans="1:2" x14ac:dyDescent="0.35">
      <c r="A2947" s="28" t="s">
        <v>4217</v>
      </c>
      <c r="B2947" s="29">
        <v>0.82</v>
      </c>
    </row>
    <row r="2948" spans="1:2" x14ac:dyDescent="0.35">
      <c r="A2948" s="28" t="s">
        <v>353</v>
      </c>
      <c r="B2948" s="29">
        <v>3.51</v>
      </c>
    </row>
    <row r="2949" spans="1:2" x14ac:dyDescent="0.35">
      <c r="A2949" s="28" t="s">
        <v>4258</v>
      </c>
      <c r="B2949" s="29">
        <v>2.87</v>
      </c>
    </row>
    <row r="2950" spans="1:2" x14ac:dyDescent="0.35">
      <c r="A2950" s="28" t="s">
        <v>519</v>
      </c>
      <c r="B2950" s="29">
        <v>1.5</v>
      </c>
    </row>
    <row r="2951" spans="1:2" x14ac:dyDescent="0.35">
      <c r="A2951" s="28" t="s">
        <v>4268</v>
      </c>
      <c r="B2951" s="29">
        <v>0.44</v>
      </c>
    </row>
    <row r="2952" spans="1:2" x14ac:dyDescent="0.35">
      <c r="A2952" s="28" t="s">
        <v>4270</v>
      </c>
      <c r="B2952" s="29">
        <v>5.01</v>
      </c>
    </row>
    <row r="2953" spans="1:2" x14ac:dyDescent="0.35">
      <c r="A2953" s="28" t="s">
        <v>4271</v>
      </c>
      <c r="B2953" s="29">
        <v>2.94</v>
      </c>
    </row>
    <row r="2954" spans="1:2" x14ac:dyDescent="0.35">
      <c r="A2954" s="28" t="s">
        <v>4274</v>
      </c>
      <c r="B2954" s="29">
        <v>3</v>
      </c>
    </row>
    <row r="2955" spans="1:2" x14ac:dyDescent="0.35">
      <c r="A2955" s="28" t="s">
        <v>4279</v>
      </c>
      <c r="B2955" s="29">
        <v>0.54</v>
      </c>
    </row>
    <row r="2956" spans="1:2" x14ac:dyDescent="0.35">
      <c r="A2956" s="28" t="s">
        <v>4281</v>
      </c>
      <c r="B2956" s="29">
        <v>0.3</v>
      </c>
    </row>
    <row r="2957" spans="1:2" x14ac:dyDescent="0.35">
      <c r="A2957" s="28" t="s">
        <v>4303</v>
      </c>
      <c r="B2957" s="29">
        <v>2.93</v>
      </c>
    </row>
    <row r="2958" spans="1:2" x14ac:dyDescent="0.35">
      <c r="A2958" s="28" t="s">
        <v>4304</v>
      </c>
      <c r="B2958" s="29">
        <v>3.77</v>
      </c>
    </row>
    <row r="2959" spans="1:2" x14ac:dyDescent="0.35">
      <c r="A2959" s="28" t="s">
        <v>4314</v>
      </c>
      <c r="B2959" s="29">
        <v>0.23</v>
      </c>
    </row>
    <row r="2960" spans="1:2" x14ac:dyDescent="0.35">
      <c r="A2960" s="28" t="s">
        <v>4322</v>
      </c>
      <c r="B2960" s="29">
        <v>0.75</v>
      </c>
    </row>
    <row r="2961" spans="1:2" x14ac:dyDescent="0.35">
      <c r="A2961" s="28" t="s">
        <v>4326</v>
      </c>
      <c r="B2961" s="29">
        <v>1.75</v>
      </c>
    </row>
    <row r="2962" spans="1:2" x14ac:dyDescent="0.35">
      <c r="A2962" s="28" t="s">
        <v>4449</v>
      </c>
      <c r="B2962" s="29">
        <v>1.1299999999999999</v>
      </c>
    </row>
    <row r="2963" spans="1:2" x14ac:dyDescent="0.35">
      <c r="A2963" s="28" t="s">
        <v>4337</v>
      </c>
      <c r="B2963" s="29">
        <v>0.21</v>
      </c>
    </row>
    <row r="2964" spans="1:2" x14ac:dyDescent="0.35">
      <c r="A2964" s="28" t="s">
        <v>4351</v>
      </c>
      <c r="B2964" s="29">
        <v>1.19</v>
      </c>
    </row>
    <row r="2965" spans="1:2" x14ac:dyDescent="0.35">
      <c r="A2965" s="28" t="s">
        <v>4355</v>
      </c>
      <c r="B2965" s="29">
        <v>0.89</v>
      </c>
    </row>
    <row r="2966" spans="1:2" x14ac:dyDescent="0.35">
      <c r="A2966" s="28" t="s">
        <v>4371</v>
      </c>
      <c r="B2966" s="29">
        <v>1.77</v>
      </c>
    </row>
    <row r="2967" spans="1:2" x14ac:dyDescent="0.35">
      <c r="A2967" s="28" t="s">
        <v>4373</v>
      </c>
      <c r="B2967" s="29">
        <v>0.61</v>
      </c>
    </row>
    <row r="2968" spans="1:2" x14ac:dyDescent="0.35">
      <c r="A2968" s="28" t="s">
        <v>4375</v>
      </c>
      <c r="B2968" s="29">
        <v>0.71</v>
      </c>
    </row>
    <row r="2969" spans="1:2" x14ac:dyDescent="0.35">
      <c r="A2969" s="28" t="s">
        <v>465</v>
      </c>
      <c r="B2969" s="29">
        <v>0.55000000000000004</v>
      </c>
    </row>
    <row r="2970" spans="1:2" x14ac:dyDescent="0.35">
      <c r="A2970" s="28" t="s">
        <v>466</v>
      </c>
      <c r="B2970" s="29">
        <v>0.96</v>
      </c>
    </row>
    <row r="2971" spans="1:2" x14ac:dyDescent="0.35">
      <c r="A2971" s="28" t="s">
        <v>439</v>
      </c>
      <c r="B2971" s="29">
        <v>0.65</v>
      </c>
    </row>
    <row r="2972" spans="1:2" x14ac:dyDescent="0.35">
      <c r="A2972" s="28" t="s">
        <v>970</v>
      </c>
      <c r="B2972" s="29">
        <v>2.4900000000000002</v>
      </c>
    </row>
    <row r="2973" spans="1:2" x14ac:dyDescent="0.35">
      <c r="A2973" s="28" t="s">
        <v>4436</v>
      </c>
      <c r="B2973" s="29">
        <v>1.65</v>
      </c>
    </row>
    <row r="2974" spans="1:2" x14ac:dyDescent="0.35">
      <c r="A2974" s="28" t="s">
        <v>250</v>
      </c>
      <c r="B2974" s="29">
        <v>0.88</v>
      </c>
    </row>
    <row r="2975" spans="1:2" x14ac:dyDescent="0.35">
      <c r="A2975" s="28" t="s">
        <v>162</v>
      </c>
      <c r="B2975" s="29">
        <v>0.69</v>
      </c>
    </row>
    <row r="2976" spans="1:2" x14ac:dyDescent="0.35">
      <c r="A2976" s="28" t="s">
        <v>246</v>
      </c>
      <c r="B2976" s="29">
        <v>2.4700000000000002</v>
      </c>
    </row>
    <row r="2977" spans="1:2" x14ac:dyDescent="0.35">
      <c r="A2977" s="28" t="s">
        <v>2763</v>
      </c>
      <c r="B2977" s="29">
        <v>47.93</v>
      </c>
    </row>
    <row r="2978" spans="1:2" x14ac:dyDescent="0.35">
      <c r="A2978" s="28" t="s">
        <v>238</v>
      </c>
      <c r="B2978" s="29">
        <v>0.95</v>
      </c>
    </row>
    <row r="2979" spans="1:2" x14ac:dyDescent="0.35">
      <c r="A2979" s="28" t="s">
        <v>2816</v>
      </c>
      <c r="B2979" s="29">
        <v>18.97</v>
      </c>
    </row>
    <row r="2980" spans="1:2" x14ac:dyDescent="0.35">
      <c r="A2980" s="28" t="s">
        <v>193</v>
      </c>
      <c r="B2980" s="29">
        <v>0.85</v>
      </c>
    </row>
    <row r="2981" spans="1:2" x14ac:dyDescent="0.35">
      <c r="A2981" s="28" t="s">
        <v>3184</v>
      </c>
      <c r="B2981" s="29">
        <v>49.04</v>
      </c>
    </row>
    <row r="2982" spans="1:2" x14ac:dyDescent="0.35">
      <c r="A2982" s="28" t="s">
        <v>1843</v>
      </c>
      <c r="B2982" s="29">
        <v>37.19</v>
      </c>
    </row>
    <row r="2983" spans="1:2" x14ac:dyDescent="0.35">
      <c r="A2983" s="28" t="s">
        <v>2218</v>
      </c>
      <c r="B2983" s="29">
        <v>81.86</v>
      </c>
    </row>
    <row r="2984" spans="1:2" x14ac:dyDescent="0.35">
      <c r="A2984" s="28" t="s">
        <v>2466</v>
      </c>
      <c r="B2984" s="29">
        <v>96</v>
      </c>
    </row>
    <row r="2985" spans="1:2" x14ac:dyDescent="0.35">
      <c r="A2985" s="28" t="s">
        <v>2560</v>
      </c>
      <c r="B2985" s="29">
        <v>22.12</v>
      </c>
    </row>
    <row r="2986" spans="1:2" x14ac:dyDescent="0.35">
      <c r="A2986" s="28" t="s">
        <v>2701</v>
      </c>
      <c r="B2986" s="29">
        <v>58.27</v>
      </c>
    </row>
    <row r="2987" spans="1:2" x14ac:dyDescent="0.35">
      <c r="A2987" s="28" t="s">
        <v>3048</v>
      </c>
      <c r="B2987" s="29">
        <v>53.34</v>
      </c>
    </row>
    <row r="2988" spans="1:2" x14ac:dyDescent="0.35">
      <c r="A2988" s="28" t="s">
        <v>3564</v>
      </c>
      <c r="B2988" s="29">
        <v>51.35</v>
      </c>
    </row>
    <row r="2989" spans="1:2" x14ac:dyDescent="0.35">
      <c r="A2989" s="28" t="s">
        <v>1833</v>
      </c>
      <c r="B2989" s="29">
        <v>35.17</v>
      </c>
    </row>
    <row r="2990" spans="1:2" x14ac:dyDescent="0.35">
      <c r="A2990" s="28" t="s">
        <v>2084</v>
      </c>
      <c r="B2990" s="29">
        <v>11.56</v>
      </c>
    </row>
    <row r="2991" spans="1:2" x14ac:dyDescent="0.35">
      <c r="A2991" s="28" t="s">
        <v>2324</v>
      </c>
      <c r="B2991" s="29">
        <v>25.96</v>
      </c>
    </row>
    <row r="2992" spans="1:2" x14ac:dyDescent="0.35">
      <c r="A2992" s="28" t="s">
        <v>82</v>
      </c>
      <c r="B2992" s="29">
        <v>10.43</v>
      </c>
    </row>
    <row r="2993" spans="1:2" x14ac:dyDescent="0.35">
      <c r="A2993" s="28" t="s">
        <v>2721</v>
      </c>
      <c r="B2993" s="29">
        <v>5.46</v>
      </c>
    </row>
    <row r="2994" spans="1:2" x14ac:dyDescent="0.35">
      <c r="A2994" s="28" t="s">
        <v>2941</v>
      </c>
      <c r="B2994" s="29">
        <v>20.34</v>
      </c>
    </row>
    <row r="2995" spans="1:2" x14ac:dyDescent="0.35">
      <c r="A2995" s="28" t="s">
        <v>256</v>
      </c>
      <c r="B2995" s="29">
        <v>4.72</v>
      </c>
    </row>
    <row r="2996" spans="1:2" x14ac:dyDescent="0.35">
      <c r="A2996" s="28" t="s">
        <v>2635</v>
      </c>
      <c r="B2996" s="29">
        <v>18.25</v>
      </c>
    </row>
    <row r="2997" spans="1:2" x14ac:dyDescent="0.35">
      <c r="A2997" s="28" t="s">
        <v>3569</v>
      </c>
      <c r="B2997" s="29">
        <v>27.58</v>
      </c>
    </row>
    <row r="2998" spans="1:2" x14ac:dyDescent="0.35">
      <c r="A2998" s="28" t="s">
        <v>2103</v>
      </c>
      <c r="B2998" s="29">
        <v>1.28</v>
      </c>
    </row>
    <row r="2999" spans="1:2" x14ac:dyDescent="0.35">
      <c r="A2999" s="28" t="s">
        <v>4510</v>
      </c>
      <c r="B2999" s="29">
        <v>5.15</v>
      </c>
    </row>
    <row r="3000" spans="1:2" x14ac:dyDescent="0.35">
      <c r="A3000" s="28" t="s">
        <v>856</v>
      </c>
      <c r="B3000" s="29">
        <v>6.68</v>
      </c>
    </row>
    <row r="3001" spans="1:2" x14ac:dyDescent="0.35">
      <c r="A3001" s="28" t="s">
        <v>1097</v>
      </c>
      <c r="B3001" s="29">
        <v>11.99</v>
      </c>
    </row>
    <row r="3002" spans="1:2" x14ac:dyDescent="0.35">
      <c r="A3002" s="28" t="s">
        <v>4511</v>
      </c>
      <c r="B3002" s="29">
        <v>7.39</v>
      </c>
    </row>
    <row r="3003" spans="1:2" x14ac:dyDescent="0.35">
      <c r="A3003" s="28" t="s">
        <v>3178</v>
      </c>
      <c r="B3003" s="29">
        <v>35.869999999999997</v>
      </c>
    </row>
    <row r="3004" spans="1:2" x14ac:dyDescent="0.35">
      <c r="A3004" s="28" t="s">
        <v>3688</v>
      </c>
      <c r="B3004" s="29">
        <v>50.32</v>
      </c>
    </row>
    <row r="3005" spans="1:2" x14ac:dyDescent="0.35">
      <c r="A3005" s="28" t="s">
        <v>3771</v>
      </c>
      <c r="B3005" s="29">
        <v>115.55</v>
      </c>
    </row>
    <row r="3006" spans="1:2" x14ac:dyDescent="0.35">
      <c r="A3006" s="28" t="s">
        <v>4372</v>
      </c>
      <c r="B3006" s="29">
        <v>28.43</v>
      </c>
    </row>
    <row r="3007" spans="1:2" x14ac:dyDescent="0.35">
      <c r="A3007" s="28" t="s">
        <v>2134</v>
      </c>
      <c r="B3007" s="29">
        <v>11.44</v>
      </c>
    </row>
    <row r="3008" spans="1:2" x14ac:dyDescent="0.35">
      <c r="A3008" s="28" t="s">
        <v>2175</v>
      </c>
      <c r="B3008" s="29">
        <v>16.41</v>
      </c>
    </row>
    <row r="3009" spans="1:2" x14ac:dyDescent="0.35">
      <c r="A3009" s="28" t="s">
        <v>112</v>
      </c>
      <c r="B3009" s="29">
        <v>11.5</v>
      </c>
    </row>
    <row r="3010" spans="1:2" x14ac:dyDescent="0.35">
      <c r="A3010" s="28" t="s">
        <v>216</v>
      </c>
      <c r="B3010" s="29">
        <v>1.24</v>
      </c>
    </row>
    <row r="3011" spans="1:2" x14ac:dyDescent="0.35">
      <c r="A3011" s="28" t="s">
        <v>1119</v>
      </c>
      <c r="B3011" s="29">
        <v>2.88</v>
      </c>
    </row>
    <row r="3012" spans="1:2" x14ac:dyDescent="0.35">
      <c r="A3012" s="28" t="s">
        <v>672</v>
      </c>
      <c r="B3012" s="29">
        <v>2.52</v>
      </c>
    </row>
    <row r="3013" spans="1:2" x14ac:dyDescent="0.35">
      <c r="A3013" s="28" t="s">
        <v>3600</v>
      </c>
      <c r="B3013" s="29">
        <v>39.61</v>
      </c>
    </row>
    <row r="3014" spans="1:2" x14ac:dyDescent="0.35">
      <c r="A3014" s="28" t="s">
        <v>315</v>
      </c>
      <c r="B3014" s="29">
        <v>6.73</v>
      </c>
    </row>
    <row r="3015" spans="1:2" x14ac:dyDescent="0.35">
      <c r="A3015" s="28" t="s">
        <v>710</v>
      </c>
      <c r="B3015" s="29">
        <v>3.3</v>
      </c>
    </row>
    <row r="3016" spans="1:2" x14ac:dyDescent="0.35">
      <c r="A3016" s="28" t="s">
        <v>3873</v>
      </c>
      <c r="B3016" s="29">
        <v>11.48</v>
      </c>
    </row>
    <row r="3017" spans="1:2" x14ac:dyDescent="0.35">
      <c r="A3017" s="28" t="s">
        <v>461</v>
      </c>
      <c r="B3017" s="29">
        <v>1.49</v>
      </c>
    </row>
    <row r="3018" spans="1:2" x14ac:dyDescent="0.35">
      <c r="A3018" s="28" t="s">
        <v>3638</v>
      </c>
      <c r="B3018" s="29">
        <v>14.13</v>
      </c>
    </row>
    <row r="3019" spans="1:2" x14ac:dyDescent="0.35">
      <c r="A3019" s="28" t="s">
        <v>3803</v>
      </c>
      <c r="B3019" s="29">
        <v>2.48</v>
      </c>
    </row>
    <row r="3020" spans="1:2" x14ac:dyDescent="0.35">
      <c r="A3020" s="28" t="s">
        <v>978</v>
      </c>
      <c r="B3020" s="29">
        <v>20.82</v>
      </c>
    </row>
    <row r="3021" spans="1:2" x14ac:dyDescent="0.35">
      <c r="A3021" s="28" t="s">
        <v>4424</v>
      </c>
      <c r="B3021" s="29">
        <v>104.7</v>
      </c>
    </row>
    <row r="3022" spans="1:2" x14ac:dyDescent="0.35">
      <c r="A3022" s="28" t="s">
        <v>953</v>
      </c>
      <c r="B3022" s="29">
        <v>4.45</v>
      </c>
    </row>
    <row r="3023" spans="1:2" x14ac:dyDescent="0.35">
      <c r="A3023" s="28" t="s">
        <v>124</v>
      </c>
      <c r="B3023" s="29">
        <v>0.59</v>
      </c>
    </row>
    <row r="3024" spans="1:2" x14ac:dyDescent="0.35">
      <c r="A3024" s="28" t="s">
        <v>242</v>
      </c>
      <c r="B3024" s="29">
        <v>0.71</v>
      </c>
    </row>
    <row r="3025" spans="1:2" x14ac:dyDescent="0.35">
      <c r="A3025" s="28" t="s">
        <v>88</v>
      </c>
      <c r="B3025" s="29">
        <v>5.12</v>
      </c>
    </row>
    <row r="3026" spans="1:2" x14ac:dyDescent="0.35">
      <c r="A3026" s="28" t="s">
        <v>2630</v>
      </c>
      <c r="B3026" s="29">
        <v>20.46</v>
      </c>
    </row>
    <row r="3027" spans="1:2" x14ac:dyDescent="0.35">
      <c r="A3027" s="28" t="s">
        <v>2764</v>
      </c>
      <c r="B3027" s="29">
        <v>39.68</v>
      </c>
    </row>
    <row r="3028" spans="1:2" x14ac:dyDescent="0.35">
      <c r="A3028" s="28" t="s">
        <v>2952</v>
      </c>
      <c r="B3028" s="29">
        <v>3.68</v>
      </c>
    </row>
    <row r="3029" spans="1:2" x14ac:dyDescent="0.35">
      <c r="A3029" s="28" t="s">
        <v>3269</v>
      </c>
      <c r="B3029" s="29">
        <v>40</v>
      </c>
    </row>
    <row r="3030" spans="1:2" x14ac:dyDescent="0.35">
      <c r="A3030" s="28" t="s">
        <v>552</v>
      </c>
      <c r="B3030" s="29">
        <v>4.33</v>
      </c>
    </row>
    <row r="3031" spans="1:2" x14ac:dyDescent="0.35">
      <c r="A3031" s="28" t="s">
        <v>2190</v>
      </c>
      <c r="B3031" s="29">
        <v>101.29</v>
      </c>
    </row>
    <row r="3032" spans="1:2" x14ac:dyDescent="0.35">
      <c r="A3032" s="28" t="s">
        <v>2377</v>
      </c>
      <c r="B3032" s="29">
        <v>68.400000000000006</v>
      </c>
    </row>
    <row r="3033" spans="1:2" x14ac:dyDescent="0.35">
      <c r="A3033" s="28" t="s">
        <v>1135</v>
      </c>
      <c r="B3033" s="29">
        <v>12.37</v>
      </c>
    </row>
    <row r="3034" spans="1:2" x14ac:dyDescent="0.35">
      <c r="A3034" s="28" t="s">
        <v>3021</v>
      </c>
      <c r="B3034" s="29">
        <v>6.38</v>
      </c>
    </row>
    <row r="3035" spans="1:2" x14ac:dyDescent="0.35">
      <c r="A3035" s="28" t="s">
        <v>3056</v>
      </c>
      <c r="B3035" s="29">
        <v>39.659999999999997</v>
      </c>
    </row>
    <row r="3036" spans="1:2" x14ac:dyDescent="0.35">
      <c r="A3036" s="28" t="s">
        <v>4480</v>
      </c>
      <c r="B3036" s="29">
        <v>0.98</v>
      </c>
    </row>
    <row r="3037" spans="1:2" x14ac:dyDescent="0.35">
      <c r="A3037" s="28" t="s">
        <v>122</v>
      </c>
      <c r="B3037" s="29">
        <v>3.59</v>
      </c>
    </row>
    <row r="3038" spans="1:2" x14ac:dyDescent="0.35">
      <c r="A3038" s="28" t="s">
        <v>3433</v>
      </c>
      <c r="B3038" s="29">
        <v>47.02</v>
      </c>
    </row>
    <row r="3039" spans="1:2" x14ac:dyDescent="0.35">
      <c r="A3039" s="28" t="s">
        <v>3714</v>
      </c>
      <c r="B3039" s="29">
        <v>33.82</v>
      </c>
    </row>
    <row r="3040" spans="1:2" x14ac:dyDescent="0.35">
      <c r="A3040" s="28" t="s">
        <v>1723</v>
      </c>
      <c r="B3040" s="29">
        <v>40.1</v>
      </c>
    </row>
    <row r="3041" spans="1:2" x14ac:dyDescent="0.35">
      <c r="A3041" s="28" t="s">
        <v>2100</v>
      </c>
      <c r="B3041" s="29">
        <v>6.8</v>
      </c>
    </row>
    <row r="3042" spans="1:2" x14ac:dyDescent="0.35">
      <c r="A3042" s="28" t="s">
        <v>2123</v>
      </c>
      <c r="B3042" s="29">
        <v>14.8</v>
      </c>
    </row>
    <row r="3043" spans="1:2" x14ac:dyDescent="0.35">
      <c r="A3043" s="28" t="s">
        <v>2602</v>
      </c>
      <c r="B3043" s="29">
        <v>44.41</v>
      </c>
    </row>
    <row r="3044" spans="1:2" x14ac:dyDescent="0.35">
      <c r="A3044" s="28" t="s">
        <v>2801</v>
      </c>
      <c r="B3044" s="29">
        <v>56.32</v>
      </c>
    </row>
    <row r="3045" spans="1:2" x14ac:dyDescent="0.35">
      <c r="A3045" s="28" t="s">
        <v>2811</v>
      </c>
      <c r="B3045" s="29">
        <v>33.159999999999997</v>
      </c>
    </row>
    <row r="3046" spans="1:2" x14ac:dyDescent="0.35">
      <c r="A3046" s="28" t="s">
        <v>3096</v>
      </c>
      <c r="B3046" s="29">
        <v>308</v>
      </c>
    </row>
    <row r="3047" spans="1:2" x14ac:dyDescent="0.35">
      <c r="A3047" s="28" t="s">
        <v>3404</v>
      </c>
      <c r="B3047" s="29">
        <v>22.95</v>
      </c>
    </row>
    <row r="3048" spans="1:2" x14ac:dyDescent="0.35">
      <c r="A3048" s="28" t="s">
        <v>93</v>
      </c>
      <c r="B3048" s="29">
        <v>37.94</v>
      </c>
    </row>
    <row r="3049" spans="1:2" x14ac:dyDescent="0.35">
      <c r="A3049" s="28" t="s">
        <v>3827</v>
      </c>
      <c r="B3049" s="29">
        <v>1.27</v>
      </c>
    </row>
    <row r="3050" spans="1:2" x14ac:dyDescent="0.35">
      <c r="A3050" s="28" t="s">
        <v>855</v>
      </c>
      <c r="B3050" s="29">
        <v>3.11</v>
      </c>
    </row>
    <row r="3051" spans="1:2" x14ac:dyDescent="0.35">
      <c r="A3051" s="28" t="s">
        <v>862</v>
      </c>
      <c r="B3051" s="29">
        <v>3.49</v>
      </c>
    </row>
    <row r="3052" spans="1:2" x14ac:dyDescent="0.35">
      <c r="A3052" s="28" t="s">
        <v>2671</v>
      </c>
      <c r="B3052" s="29">
        <v>1.59</v>
      </c>
    </row>
    <row r="3053" spans="1:2" x14ac:dyDescent="0.35">
      <c r="A3053" s="28" t="s">
        <v>1210</v>
      </c>
      <c r="B3053" s="29">
        <v>3.6</v>
      </c>
    </row>
    <row r="3054" spans="1:2" x14ac:dyDescent="0.35">
      <c r="A3054" s="28" t="s">
        <v>983</v>
      </c>
      <c r="B3054" s="29">
        <v>1.75</v>
      </c>
    </row>
    <row r="3055" spans="1:2" x14ac:dyDescent="0.35">
      <c r="A3055" s="28" t="s">
        <v>2710</v>
      </c>
      <c r="B3055" s="29">
        <v>1.67</v>
      </c>
    </row>
    <row r="3056" spans="1:2" x14ac:dyDescent="0.35">
      <c r="A3056" s="28" t="s">
        <v>4512</v>
      </c>
      <c r="B3056" s="29">
        <v>5.99</v>
      </c>
    </row>
    <row r="3057" spans="1:2" x14ac:dyDescent="0.35">
      <c r="A3057" s="28" t="s">
        <v>4513</v>
      </c>
      <c r="B3057" s="29">
        <v>6.63</v>
      </c>
    </row>
    <row r="3058" spans="1:2" x14ac:dyDescent="0.35">
      <c r="A3058" s="28" t="s">
        <v>2893</v>
      </c>
      <c r="B3058" s="29">
        <v>2.82</v>
      </c>
    </row>
    <row r="3059" spans="1:2" x14ac:dyDescent="0.35">
      <c r="A3059" s="28" t="s">
        <v>2962</v>
      </c>
      <c r="B3059" s="29">
        <v>0.9</v>
      </c>
    </row>
    <row r="3060" spans="1:2" x14ac:dyDescent="0.35">
      <c r="A3060" s="28" t="s">
        <v>908</v>
      </c>
      <c r="B3060" s="29">
        <v>7.5</v>
      </c>
    </row>
    <row r="3061" spans="1:2" x14ac:dyDescent="0.35">
      <c r="A3061" s="28" t="s">
        <v>948</v>
      </c>
      <c r="B3061" s="29">
        <v>3.07</v>
      </c>
    </row>
    <row r="3062" spans="1:2" x14ac:dyDescent="0.35">
      <c r="A3062" s="28" t="s">
        <v>3356</v>
      </c>
      <c r="B3062" s="29">
        <v>2.96</v>
      </c>
    </row>
    <row r="3063" spans="1:2" x14ac:dyDescent="0.35">
      <c r="A3063" s="28" t="s">
        <v>3376</v>
      </c>
      <c r="B3063" s="29">
        <v>1.37</v>
      </c>
    </row>
    <row r="3064" spans="1:2" x14ac:dyDescent="0.35">
      <c r="A3064" s="28" t="s">
        <v>3435</v>
      </c>
      <c r="B3064" s="29">
        <v>5.0999999999999996</v>
      </c>
    </row>
    <row r="3065" spans="1:2" x14ac:dyDescent="0.35">
      <c r="A3065" s="28" t="s">
        <v>3438</v>
      </c>
      <c r="B3065" s="29">
        <v>95.63</v>
      </c>
    </row>
    <row r="3066" spans="1:2" x14ac:dyDescent="0.35">
      <c r="A3066" s="28">
        <v>1193492</v>
      </c>
      <c r="B3066" s="29">
        <v>4.71</v>
      </c>
    </row>
    <row r="3067" spans="1:2" x14ac:dyDescent="0.35">
      <c r="A3067" s="28" t="s">
        <v>3553</v>
      </c>
      <c r="B3067" s="29">
        <v>53.73</v>
      </c>
    </row>
    <row r="3068" spans="1:2" x14ac:dyDescent="0.35">
      <c r="A3068" s="28" t="s">
        <v>3637</v>
      </c>
      <c r="B3068" s="29">
        <v>75.63</v>
      </c>
    </row>
    <row r="3069" spans="1:2" x14ac:dyDescent="0.35">
      <c r="A3069" s="28" t="s">
        <v>3765</v>
      </c>
      <c r="B3069" s="29">
        <v>4.5199999999999996</v>
      </c>
    </row>
    <row r="3070" spans="1:2" x14ac:dyDescent="0.35">
      <c r="A3070" s="28" t="s">
        <v>3845</v>
      </c>
      <c r="B3070" s="29">
        <v>23.14</v>
      </c>
    </row>
    <row r="3071" spans="1:2" x14ac:dyDescent="0.35">
      <c r="A3071" s="28" t="s">
        <v>3942</v>
      </c>
      <c r="B3071" s="29">
        <v>1.24</v>
      </c>
    </row>
    <row r="3072" spans="1:2" x14ac:dyDescent="0.35">
      <c r="A3072" s="28" t="s">
        <v>3954</v>
      </c>
      <c r="B3072" s="29">
        <v>1.49</v>
      </c>
    </row>
    <row r="3073" spans="1:2" x14ac:dyDescent="0.35">
      <c r="A3073" s="28" t="s">
        <v>613</v>
      </c>
      <c r="B3073" s="29">
        <v>3.9</v>
      </c>
    </row>
    <row r="3074" spans="1:2" x14ac:dyDescent="0.35">
      <c r="A3074" s="28" t="s">
        <v>901</v>
      </c>
      <c r="B3074" s="29">
        <v>5.72</v>
      </c>
    </row>
    <row r="3075" spans="1:2" x14ac:dyDescent="0.35">
      <c r="A3075" s="28" t="s">
        <v>546</v>
      </c>
      <c r="B3075" s="29">
        <v>10.5</v>
      </c>
    </row>
    <row r="3076" spans="1:2" x14ac:dyDescent="0.35">
      <c r="A3076" s="28" t="s">
        <v>4052</v>
      </c>
      <c r="B3076" s="29">
        <v>24</v>
      </c>
    </row>
    <row r="3077" spans="1:2" x14ac:dyDescent="0.35">
      <c r="A3077" s="28" t="s">
        <v>4184</v>
      </c>
      <c r="B3077" s="29">
        <v>5.0999999999999996</v>
      </c>
    </row>
    <row r="3078" spans="1:2" x14ac:dyDescent="0.35">
      <c r="A3078" s="28" t="s">
        <v>4347</v>
      </c>
      <c r="B3078" s="29">
        <v>2.86</v>
      </c>
    </row>
    <row r="3079" spans="1:2" x14ac:dyDescent="0.35">
      <c r="A3079" s="28" t="s">
        <v>432</v>
      </c>
      <c r="B3079" s="29">
        <v>6.4</v>
      </c>
    </row>
    <row r="3080" spans="1:2" x14ac:dyDescent="0.35">
      <c r="A3080" s="28" t="s">
        <v>1379</v>
      </c>
      <c r="B3080" s="29">
        <v>1.64</v>
      </c>
    </row>
    <row r="3081" spans="1:2" x14ac:dyDescent="0.35">
      <c r="A3081" s="28" t="s">
        <v>1665</v>
      </c>
      <c r="B3081" s="29">
        <v>40.01</v>
      </c>
    </row>
    <row r="3082" spans="1:2" x14ac:dyDescent="0.35">
      <c r="A3082" s="28" t="s">
        <v>870</v>
      </c>
      <c r="B3082" s="29">
        <v>3.28</v>
      </c>
    </row>
    <row r="3083" spans="1:2" x14ac:dyDescent="0.35">
      <c r="A3083" s="28" t="s">
        <v>872</v>
      </c>
      <c r="B3083" s="29">
        <v>5.9</v>
      </c>
    </row>
    <row r="3084" spans="1:2" x14ac:dyDescent="0.35">
      <c r="A3084" s="28" t="s">
        <v>2694</v>
      </c>
      <c r="B3084" s="29">
        <v>0.82</v>
      </c>
    </row>
    <row r="3085" spans="1:2" x14ac:dyDescent="0.35">
      <c r="A3085" s="28" t="s">
        <v>2882</v>
      </c>
      <c r="B3085" s="29">
        <v>2.87</v>
      </c>
    </row>
    <row r="3086" spans="1:2" x14ac:dyDescent="0.35">
      <c r="A3086" s="28" t="s">
        <v>3084</v>
      </c>
      <c r="B3086" s="29">
        <v>4.7699999999999996</v>
      </c>
    </row>
    <row r="3087" spans="1:2" x14ac:dyDescent="0.35">
      <c r="A3087" s="28" t="s">
        <v>3098</v>
      </c>
      <c r="B3087" s="29">
        <v>2.42</v>
      </c>
    </row>
    <row r="3088" spans="1:2" x14ac:dyDescent="0.35">
      <c r="A3088" s="28" t="s">
        <v>4514</v>
      </c>
      <c r="B3088" s="29">
        <v>30.5</v>
      </c>
    </row>
    <row r="3089" spans="1:2" x14ac:dyDescent="0.35">
      <c r="A3089" s="28" t="s">
        <v>3258</v>
      </c>
      <c r="B3089" s="29">
        <v>0.77</v>
      </c>
    </row>
    <row r="3090" spans="1:2" x14ac:dyDescent="0.35">
      <c r="A3090" s="28" t="s">
        <v>3368</v>
      </c>
      <c r="B3090" s="29">
        <v>0.62</v>
      </c>
    </row>
    <row r="3091" spans="1:2" x14ac:dyDescent="0.35">
      <c r="A3091" s="28" t="s">
        <v>3373</v>
      </c>
      <c r="B3091" s="29">
        <v>5.28</v>
      </c>
    </row>
    <row r="3092" spans="1:2" x14ac:dyDescent="0.35">
      <c r="A3092" s="28" t="s">
        <v>3486</v>
      </c>
      <c r="B3092" s="29">
        <v>6</v>
      </c>
    </row>
    <row r="3093" spans="1:2" x14ac:dyDescent="0.35">
      <c r="A3093" s="28" t="s">
        <v>3528</v>
      </c>
      <c r="B3093" s="29">
        <v>64.41</v>
      </c>
    </row>
    <row r="3094" spans="1:2" x14ac:dyDescent="0.35">
      <c r="A3094" s="28" t="s">
        <v>3559</v>
      </c>
      <c r="B3094" s="29">
        <v>6.27</v>
      </c>
    </row>
    <row r="3095" spans="1:2" x14ac:dyDescent="0.35">
      <c r="A3095" s="28" t="s">
        <v>721</v>
      </c>
      <c r="B3095" s="29">
        <v>11.74</v>
      </c>
    </row>
    <row r="3096" spans="1:2" x14ac:dyDescent="0.35">
      <c r="A3096" s="28" t="s">
        <v>3683</v>
      </c>
      <c r="B3096" s="29">
        <v>12.16</v>
      </c>
    </row>
    <row r="3097" spans="1:2" x14ac:dyDescent="0.35">
      <c r="A3097" s="28" t="s">
        <v>934</v>
      </c>
      <c r="B3097" s="29">
        <v>3.08</v>
      </c>
    </row>
    <row r="3098" spans="1:2" x14ac:dyDescent="0.35">
      <c r="A3098" s="28" t="s">
        <v>3715</v>
      </c>
      <c r="B3098" s="29">
        <v>1.18</v>
      </c>
    </row>
    <row r="3099" spans="1:2" x14ac:dyDescent="0.35">
      <c r="A3099" s="28" t="s">
        <v>3763</v>
      </c>
      <c r="B3099" s="29">
        <v>5.16</v>
      </c>
    </row>
    <row r="3100" spans="1:2" x14ac:dyDescent="0.35">
      <c r="A3100" s="28" t="s">
        <v>3798</v>
      </c>
      <c r="B3100" s="29">
        <v>11.25</v>
      </c>
    </row>
    <row r="3101" spans="1:2" x14ac:dyDescent="0.35">
      <c r="A3101" s="28" t="s">
        <v>3812</v>
      </c>
      <c r="B3101" s="29">
        <v>0.85</v>
      </c>
    </row>
    <row r="3102" spans="1:2" x14ac:dyDescent="0.35">
      <c r="A3102" s="28" t="s">
        <v>3814</v>
      </c>
      <c r="B3102" s="29">
        <v>3.8</v>
      </c>
    </row>
    <row r="3103" spans="1:2" x14ac:dyDescent="0.35">
      <c r="A3103" s="28" t="s">
        <v>3831</v>
      </c>
      <c r="B3103" s="29">
        <v>47.22</v>
      </c>
    </row>
    <row r="3104" spans="1:2" x14ac:dyDescent="0.35">
      <c r="A3104" s="28" t="s">
        <v>3918</v>
      </c>
      <c r="B3104" s="29">
        <v>3.83</v>
      </c>
    </row>
    <row r="3105" spans="1:2" x14ac:dyDescent="0.35">
      <c r="A3105" s="28" t="s">
        <v>3944</v>
      </c>
      <c r="B3105" s="29">
        <v>1.3</v>
      </c>
    </row>
    <row r="3106" spans="1:2" x14ac:dyDescent="0.35">
      <c r="A3106" s="28" t="s">
        <v>3945</v>
      </c>
      <c r="B3106" s="29">
        <v>3.24</v>
      </c>
    </row>
    <row r="3107" spans="1:2" x14ac:dyDescent="0.35">
      <c r="A3107" s="28" t="s">
        <v>3973</v>
      </c>
      <c r="B3107" s="29">
        <v>0.71</v>
      </c>
    </row>
    <row r="3108" spans="1:2" x14ac:dyDescent="0.35">
      <c r="A3108" s="28" t="s">
        <v>3974</v>
      </c>
      <c r="B3108" s="29">
        <v>0.76</v>
      </c>
    </row>
    <row r="3109" spans="1:2" x14ac:dyDescent="0.35">
      <c r="A3109" s="28" t="s">
        <v>3985</v>
      </c>
      <c r="B3109" s="29">
        <v>0.87</v>
      </c>
    </row>
    <row r="3110" spans="1:2" x14ac:dyDescent="0.35">
      <c r="A3110" s="28" t="s">
        <v>4014</v>
      </c>
      <c r="B3110" s="29">
        <v>1.58</v>
      </c>
    </row>
    <row r="3111" spans="1:2" x14ac:dyDescent="0.35">
      <c r="A3111" s="28" t="s">
        <v>4040</v>
      </c>
      <c r="B3111" s="29">
        <v>0.76</v>
      </c>
    </row>
    <row r="3112" spans="1:2" x14ac:dyDescent="0.35">
      <c r="A3112" s="28" t="s">
        <v>912</v>
      </c>
      <c r="B3112" s="29">
        <v>3.65</v>
      </c>
    </row>
    <row r="3113" spans="1:2" x14ac:dyDescent="0.35">
      <c r="A3113" s="28" t="s">
        <v>351</v>
      </c>
      <c r="B3113" s="29">
        <v>2.6</v>
      </c>
    </row>
    <row r="3114" spans="1:2" x14ac:dyDescent="0.35">
      <c r="A3114" s="28" t="s">
        <v>1052</v>
      </c>
      <c r="B3114" s="29">
        <v>3.9</v>
      </c>
    </row>
    <row r="3115" spans="1:2" x14ac:dyDescent="0.35">
      <c r="A3115" s="28" t="s">
        <v>4057</v>
      </c>
      <c r="B3115" s="29">
        <v>2.81</v>
      </c>
    </row>
    <row r="3116" spans="1:2" x14ac:dyDescent="0.35">
      <c r="A3116" s="28" t="s">
        <v>914</v>
      </c>
      <c r="B3116" s="29">
        <v>3.12</v>
      </c>
    </row>
    <row r="3117" spans="1:2" x14ac:dyDescent="0.35">
      <c r="A3117" s="28" t="s">
        <v>336</v>
      </c>
      <c r="B3117" s="29">
        <v>4.07</v>
      </c>
    </row>
    <row r="3118" spans="1:2" x14ac:dyDescent="0.35">
      <c r="A3118" s="28" t="s">
        <v>916</v>
      </c>
      <c r="B3118" s="29">
        <v>6.5</v>
      </c>
    </row>
    <row r="3119" spans="1:2" x14ac:dyDescent="0.35">
      <c r="A3119" s="28" t="s">
        <v>1058</v>
      </c>
      <c r="B3119" s="29">
        <v>3.65</v>
      </c>
    </row>
    <row r="3120" spans="1:2" x14ac:dyDescent="0.35">
      <c r="A3120" s="28" t="s">
        <v>906</v>
      </c>
      <c r="B3120" s="29">
        <v>4.5599999999999996</v>
      </c>
    </row>
    <row r="3121" spans="1:2" x14ac:dyDescent="0.35">
      <c r="A3121" s="28" t="s">
        <v>932</v>
      </c>
      <c r="B3121" s="29">
        <v>9.82</v>
      </c>
    </row>
    <row r="3122" spans="1:2" x14ac:dyDescent="0.35">
      <c r="A3122" s="28" t="s">
        <v>1059</v>
      </c>
      <c r="B3122" s="29">
        <v>2.36</v>
      </c>
    </row>
    <row r="3123" spans="1:2" x14ac:dyDescent="0.35">
      <c r="A3123" s="28" t="s">
        <v>4066</v>
      </c>
      <c r="B3123" s="29">
        <v>1.56</v>
      </c>
    </row>
    <row r="3124" spans="1:2" x14ac:dyDescent="0.35">
      <c r="A3124" s="28" t="s">
        <v>616</v>
      </c>
      <c r="B3124" s="29">
        <v>3.81</v>
      </c>
    </row>
    <row r="3125" spans="1:2" x14ac:dyDescent="0.35">
      <c r="A3125" s="28" t="s">
        <v>1034</v>
      </c>
      <c r="B3125" s="29">
        <v>1.36</v>
      </c>
    </row>
    <row r="3126" spans="1:2" x14ac:dyDescent="0.35">
      <c r="A3126" s="28" t="s">
        <v>4144</v>
      </c>
      <c r="B3126" s="29">
        <v>2.52</v>
      </c>
    </row>
    <row r="3127" spans="1:2" x14ac:dyDescent="0.35">
      <c r="A3127" s="28" t="s">
        <v>4220</v>
      </c>
      <c r="B3127" s="29">
        <v>0.87</v>
      </c>
    </row>
    <row r="3128" spans="1:2" x14ac:dyDescent="0.35">
      <c r="A3128" s="28" t="s">
        <v>4221</v>
      </c>
      <c r="B3128" s="29">
        <v>1.31</v>
      </c>
    </row>
    <row r="3129" spans="1:2" x14ac:dyDescent="0.35">
      <c r="A3129" s="28" t="s">
        <v>4285</v>
      </c>
      <c r="B3129" s="29">
        <v>3.11</v>
      </c>
    </row>
    <row r="3130" spans="1:2" x14ac:dyDescent="0.35">
      <c r="A3130" s="28" t="s">
        <v>4302</v>
      </c>
      <c r="B3130" s="29">
        <v>12.11</v>
      </c>
    </row>
    <row r="3131" spans="1:2" x14ac:dyDescent="0.35">
      <c r="A3131" s="28" t="s">
        <v>4307</v>
      </c>
      <c r="B3131" s="29">
        <v>0.73</v>
      </c>
    </row>
    <row r="3132" spans="1:2" x14ac:dyDescent="0.35">
      <c r="A3132" s="28" t="s">
        <v>4329</v>
      </c>
      <c r="B3132" s="29">
        <v>4.3899999999999997</v>
      </c>
    </row>
    <row r="3133" spans="1:2" x14ac:dyDescent="0.35">
      <c r="A3133" s="28" t="s">
        <v>4346</v>
      </c>
      <c r="B3133" s="29">
        <v>2.73</v>
      </c>
    </row>
    <row r="3134" spans="1:2" x14ac:dyDescent="0.35">
      <c r="A3134" s="28" t="s">
        <v>4388</v>
      </c>
      <c r="B3134" s="29">
        <v>1.88</v>
      </c>
    </row>
    <row r="3135" spans="1:2" x14ac:dyDescent="0.35">
      <c r="A3135" s="28" t="s">
        <v>4435</v>
      </c>
      <c r="B3135" s="29">
        <v>3.4</v>
      </c>
    </row>
    <row r="3136" spans="1:2" x14ac:dyDescent="0.35">
      <c r="A3136" s="28" t="s">
        <v>1476</v>
      </c>
      <c r="B3136" s="29">
        <v>48.31</v>
      </c>
    </row>
    <row r="3137" spans="1:2" x14ac:dyDescent="0.35">
      <c r="A3137" s="28" t="s">
        <v>3177</v>
      </c>
      <c r="B3137" s="29">
        <v>128.16999999999999</v>
      </c>
    </row>
    <row r="3138" spans="1:2" x14ac:dyDescent="0.35">
      <c r="A3138" s="28" t="s">
        <v>3251</v>
      </c>
      <c r="B3138" s="29">
        <v>8</v>
      </c>
    </row>
    <row r="3139" spans="1:2" x14ac:dyDescent="0.35">
      <c r="A3139" s="28" t="s">
        <v>3999</v>
      </c>
      <c r="B3139" s="29">
        <v>15.52</v>
      </c>
    </row>
    <row r="3140" spans="1:2" x14ac:dyDescent="0.35">
      <c r="A3140" s="28" t="s">
        <v>4037</v>
      </c>
      <c r="B3140" s="29">
        <v>5.37</v>
      </c>
    </row>
    <row r="3141" spans="1:2" x14ac:dyDescent="0.35">
      <c r="A3141" s="28" t="s">
        <v>1296</v>
      </c>
      <c r="B3141" s="29">
        <v>48.65</v>
      </c>
    </row>
    <row r="3142" spans="1:2" x14ac:dyDescent="0.35">
      <c r="A3142" s="28" t="s">
        <v>1478</v>
      </c>
      <c r="B3142" s="29">
        <v>46.83</v>
      </c>
    </row>
    <row r="3143" spans="1:2" x14ac:dyDescent="0.35">
      <c r="A3143" s="28" t="s">
        <v>1550</v>
      </c>
      <c r="B3143" s="29">
        <v>105.78</v>
      </c>
    </row>
    <row r="3144" spans="1:2" x14ac:dyDescent="0.35">
      <c r="A3144" s="28" t="s">
        <v>1607</v>
      </c>
      <c r="B3144" s="29">
        <v>45.49</v>
      </c>
    </row>
    <row r="3145" spans="1:2" x14ac:dyDescent="0.35">
      <c r="A3145" s="28" t="s">
        <v>1881</v>
      </c>
      <c r="B3145" s="29">
        <v>38.25</v>
      </c>
    </row>
    <row r="3146" spans="1:2" x14ac:dyDescent="0.35">
      <c r="A3146" s="28" t="s">
        <v>2182</v>
      </c>
      <c r="B3146" s="29">
        <v>52.29</v>
      </c>
    </row>
    <row r="3147" spans="1:2" x14ac:dyDescent="0.35">
      <c r="A3147" s="28" t="s">
        <v>2686</v>
      </c>
      <c r="B3147" s="29">
        <v>38.950000000000003</v>
      </c>
    </row>
    <row r="3148" spans="1:2" x14ac:dyDescent="0.35">
      <c r="A3148" s="28" t="s">
        <v>2714</v>
      </c>
      <c r="B3148" s="29">
        <v>45.32</v>
      </c>
    </row>
    <row r="3149" spans="1:2" x14ac:dyDescent="0.35">
      <c r="A3149" s="28" t="s">
        <v>3624</v>
      </c>
      <c r="B3149" s="29">
        <v>24.24</v>
      </c>
    </row>
    <row r="3150" spans="1:2" x14ac:dyDescent="0.35">
      <c r="A3150" s="28" t="s">
        <v>3723</v>
      </c>
      <c r="B3150" s="29">
        <v>43.7</v>
      </c>
    </row>
    <row r="3151" spans="1:2" x14ac:dyDescent="0.35">
      <c r="A3151" s="28" t="s">
        <v>1876</v>
      </c>
      <c r="B3151" s="29">
        <v>42.17</v>
      </c>
    </row>
    <row r="3152" spans="1:2" x14ac:dyDescent="0.35">
      <c r="A3152" s="28" t="s">
        <v>2127</v>
      </c>
      <c r="B3152" s="29">
        <v>14.18</v>
      </c>
    </row>
    <row r="3153" spans="1:2" x14ac:dyDescent="0.35">
      <c r="A3153" s="28" t="s">
        <v>789</v>
      </c>
      <c r="B3153" s="29">
        <v>2</v>
      </c>
    </row>
    <row r="3154" spans="1:2" x14ac:dyDescent="0.35">
      <c r="A3154" s="28" t="s">
        <v>2908</v>
      </c>
      <c r="B3154" s="29">
        <v>46.55</v>
      </c>
    </row>
    <row r="3155" spans="1:2" x14ac:dyDescent="0.35">
      <c r="A3155" s="28" t="s">
        <v>2956</v>
      </c>
      <c r="B3155" s="29">
        <v>48.68</v>
      </c>
    </row>
    <row r="3156" spans="1:2" x14ac:dyDescent="0.35">
      <c r="A3156" s="28" t="s">
        <v>3066</v>
      </c>
      <c r="B3156" s="29">
        <v>50.39</v>
      </c>
    </row>
    <row r="3157" spans="1:2" x14ac:dyDescent="0.35">
      <c r="A3157" s="28" t="s">
        <v>3384</v>
      </c>
      <c r="B3157" s="29">
        <v>38.590000000000003</v>
      </c>
    </row>
    <row r="3158" spans="1:2" x14ac:dyDescent="0.35">
      <c r="A3158" s="28" t="s">
        <v>3452</v>
      </c>
      <c r="B3158" s="29">
        <v>45.1</v>
      </c>
    </row>
    <row r="3159" spans="1:2" x14ac:dyDescent="0.35">
      <c r="A3159" s="28" t="s">
        <v>3612</v>
      </c>
      <c r="B3159" s="29">
        <v>45.1</v>
      </c>
    </row>
    <row r="3160" spans="1:2" x14ac:dyDescent="0.35">
      <c r="A3160" s="28" t="s">
        <v>3626</v>
      </c>
      <c r="B3160" s="29">
        <v>106.94</v>
      </c>
    </row>
    <row r="3161" spans="1:2" x14ac:dyDescent="0.35">
      <c r="A3161" s="28" t="s">
        <v>27</v>
      </c>
      <c r="B3161" s="29">
        <v>9.33</v>
      </c>
    </row>
    <row r="3162" spans="1:2" x14ac:dyDescent="0.35">
      <c r="A3162" s="28" t="s">
        <v>4448</v>
      </c>
      <c r="B3162" s="29">
        <v>5.33</v>
      </c>
    </row>
    <row r="3163" spans="1:2" x14ac:dyDescent="0.35">
      <c r="A3163" s="28" t="s">
        <v>471</v>
      </c>
      <c r="B3163" s="29">
        <v>6.48</v>
      </c>
    </row>
    <row r="3164" spans="1:2" x14ac:dyDescent="0.35">
      <c r="A3164" s="28" t="s">
        <v>4247</v>
      </c>
      <c r="B3164" s="29">
        <v>15.07</v>
      </c>
    </row>
    <row r="3165" spans="1:2" x14ac:dyDescent="0.35">
      <c r="A3165" s="28" t="s">
        <v>4393</v>
      </c>
      <c r="B3165" s="29">
        <v>65.209999999999994</v>
      </c>
    </row>
    <row r="3166" spans="1:2" x14ac:dyDescent="0.35">
      <c r="A3166" s="28" t="s">
        <v>2119</v>
      </c>
      <c r="B3166" s="29">
        <v>16.559999999999999</v>
      </c>
    </row>
    <row r="3167" spans="1:2" x14ac:dyDescent="0.35">
      <c r="A3167" s="28" t="s">
        <v>2583</v>
      </c>
      <c r="B3167" s="29">
        <v>54.98</v>
      </c>
    </row>
    <row r="3168" spans="1:2" x14ac:dyDescent="0.35">
      <c r="A3168" s="28" t="s">
        <v>341</v>
      </c>
      <c r="B3168" s="29">
        <v>5.77</v>
      </c>
    </row>
    <row r="3169" spans="1:2" x14ac:dyDescent="0.35">
      <c r="A3169" s="28" t="s">
        <v>2790</v>
      </c>
      <c r="B3169" s="29">
        <v>51.72</v>
      </c>
    </row>
    <row r="3170" spans="1:2" x14ac:dyDescent="0.35">
      <c r="A3170" s="28" t="s">
        <v>2978</v>
      </c>
      <c r="B3170" s="29">
        <v>45.85</v>
      </c>
    </row>
    <row r="3171" spans="1:2" x14ac:dyDescent="0.35">
      <c r="A3171" s="28" t="s">
        <v>3053</v>
      </c>
      <c r="B3171" s="29">
        <v>48.04</v>
      </c>
    </row>
    <row r="3172" spans="1:2" x14ac:dyDescent="0.35">
      <c r="A3172" s="28" t="s">
        <v>4515</v>
      </c>
      <c r="B3172" s="29">
        <v>121.29</v>
      </c>
    </row>
    <row r="3173" spans="1:2" x14ac:dyDescent="0.35">
      <c r="A3173" s="28">
        <v>1299778</v>
      </c>
      <c r="B3173" s="29">
        <v>5.49</v>
      </c>
    </row>
    <row r="3174" spans="1:2" x14ac:dyDescent="0.35">
      <c r="A3174" s="28">
        <v>1287360</v>
      </c>
      <c r="B3174" s="29">
        <v>18.579999999999998</v>
      </c>
    </row>
    <row r="3175" spans="1:2" x14ac:dyDescent="0.35">
      <c r="A3175" s="28" t="s">
        <v>1074</v>
      </c>
      <c r="B3175" s="29">
        <v>18</v>
      </c>
    </row>
    <row r="3176" spans="1:2" x14ac:dyDescent="0.35">
      <c r="A3176" s="28" t="s">
        <v>3818</v>
      </c>
      <c r="B3176" s="29">
        <v>40.200000000000003</v>
      </c>
    </row>
    <row r="3177" spans="1:2" x14ac:dyDescent="0.35">
      <c r="A3177" s="28" t="s">
        <v>709</v>
      </c>
      <c r="B3177" s="29">
        <v>19.47</v>
      </c>
    </row>
    <row r="3178" spans="1:2" x14ac:dyDescent="0.35">
      <c r="A3178" s="28" t="s">
        <v>3838</v>
      </c>
      <c r="B3178" s="29">
        <v>22.33</v>
      </c>
    </row>
    <row r="3179" spans="1:2" x14ac:dyDescent="0.35">
      <c r="A3179" s="28" t="s">
        <v>3846</v>
      </c>
      <c r="B3179" s="29">
        <v>28.76</v>
      </c>
    </row>
    <row r="3180" spans="1:2" x14ac:dyDescent="0.35">
      <c r="A3180" s="28" t="s">
        <v>3888</v>
      </c>
      <c r="B3180" s="29">
        <v>39.340000000000003</v>
      </c>
    </row>
    <row r="3181" spans="1:2" x14ac:dyDescent="0.35">
      <c r="A3181" s="28" t="s">
        <v>198</v>
      </c>
      <c r="B3181" s="29">
        <v>3.1</v>
      </c>
    </row>
    <row r="3182" spans="1:2" x14ac:dyDescent="0.35">
      <c r="A3182" s="28">
        <v>1241340</v>
      </c>
      <c r="B3182" s="29">
        <v>3.65</v>
      </c>
    </row>
    <row r="3183" spans="1:2" x14ac:dyDescent="0.35">
      <c r="A3183" s="28" t="s">
        <v>886</v>
      </c>
      <c r="B3183" s="29">
        <v>36.81</v>
      </c>
    </row>
    <row r="3184" spans="1:2" x14ac:dyDescent="0.35">
      <c r="A3184" s="28" t="s">
        <v>2076</v>
      </c>
      <c r="B3184" s="29">
        <v>14.16</v>
      </c>
    </row>
    <row r="3185" spans="1:2" x14ac:dyDescent="0.35">
      <c r="A3185" s="28" t="s">
        <v>2372</v>
      </c>
      <c r="B3185" s="29">
        <v>41.96</v>
      </c>
    </row>
    <row r="3186" spans="1:2" x14ac:dyDescent="0.35">
      <c r="A3186" s="28" t="s">
        <v>903</v>
      </c>
      <c r="B3186" s="29">
        <v>9</v>
      </c>
    </row>
    <row r="3187" spans="1:2" x14ac:dyDescent="0.35">
      <c r="A3187" s="28" t="s">
        <v>1230</v>
      </c>
      <c r="B3187" s="29">
        <v>4.45</v>
      </c>
    </row>
    <row r="3188" spans="1:2" x14ac:dyDescent="0.35">
      <c r="A3188" s="28" t="s">
        <v>1235</v>
      </c>
      <c r="B3188" s="29">
        <v>2</v>
      </c>
    </row>
    <row r="3189" spans="1:2" x14ac:dyDescent="0.35">
      <c r="A3189" s="28" t="s">
        <v>291</v>
      </c>
      <c r="B3189" s="29">
        <v>3.7</v>
      </c>
    </row>
    <row r="3190" spans="1:2" x14ac:dyDescent="0.35">
      <c r="A3190" s="28" t="s">
        <v>2613</v>
      </c>
      <c r="B3190" s="29">
        <v>25</v>
      </c>
    </row>
    <row r="3191" spans="1:2" x14ac:dyDescent="0.35">
      <c r="A3191" s="28" t="s">
        <v>1214</v>
      </c>
      <c r="B3191" s="29">
        <v>2.3199999999999998</v>
      </c>
    </row>
    <row r="3192" spans="1:2" x14ac:dyDescent="0.35">
      <c r="A3192" s="28" t="s">
        <v>828</v>
      </c>
      <c r="B3192" s="29">
        <v>2.8</v>
      </c>
    </row>
    <row r="3193" spans="1:2" x14ac:dyDescent="0.35">
      <c r="A3193" s="28" t="s">
        <v>2792</v>
      </c>
      <c r="B3193" s="29">
        <v>57.03</v>
      </c>
    </row>
    <row r="3194" spans="1:2" x14ac:dyDescent="0.35">
      <c r="A3194" s="28" t="s">
        <v>809</v>
      </c>
      <c r="B3194" s="29">
        <v>3.6</v>
      </c>
    </row>
    <row r="3195" spans="1:2" x14ac:dyDescent="0.35">
      <c r="A3195" s="28" t="s">
        <v>1204</v>
      </c>
      <c r="B3195" s="29">
        <v>5.31</v>
      </c>
    </row>
    <row r="3196" spans="1:2" x14ac:dyDescent="0.35">
      <c r="A3196" s="28" t="s">
        <v>1198</v>
      </c>
      <c r="B3196" s="29">
        <v>5.24</v>
      </c>
    </row>
    <row r="3197" spans="1:2" x14ac:dyDescent="0.35">
      <c r="A3197" s="28" t="s">
        <v>4516</v>
      </c>
      <c r="B3197" s="29">
        <v>36.11</v>
      </c>
    </row>
    <row r="3198" spans="1:2" x14ac:dyDescent="0.35">
      <c r="A3198" s="28" t="s">
        <v>4517</v>
      </c>
      <c r="B3198" s="29">
        <v>105.77</v>
      </c>
    </row>
    <row r="3199" spans="1:2" x14ac:dyDescent="0.35">
      <c r="A3199" s="28" t="s">
        <v>3337</v>
      </c>
      <c r="B3199" s="29">
        <v>49.17</v>
      </c>
    </row>
    <row r="3200" spans="1:2" x14ac:dyDescent="0.35">
      <c r="A3200" s="28" t="s">
        <v>3409</v>
      </c>
      <c r="B3200" s="29">
        <v>14.17</v>
      </c>
    </row>
    <row r="3201" spans="1:2" x14ac:dyDescent="0.35">
      <c r="A3201" s="28" t="s">
        <v>305</v>
      </c>
      <c r="B3201" s="29">
        <v>3.41</v>
      </c>
    </row>
    <row r="3202" spans="1:2" x14ac:dyDescent="0.35">
      <c r="A3202" s="28" t="s">
        <v>3768</v>
      </c>
      <c r="B3202" s="29">
        <v>22.4</v>
      </c>
    </row>
    <row r="3203" spans="1:2" x14ac:dyDescent="0.35">
      <c r="A3203" s="28" t="s">
        <v>1110</v>
      </c>
      <c r="B3203" s="29">
        <v>3.86</v>
      </c>
    </row>
    <row r="3204" spans="1:2" x14ac:dyDescent="0.35">
      <c r="A3204" s="28" t="s">
        <v>4518</v>
      </c>
      <c r="B3204" s="29">
        <v>17.5</v>
      </c>
    </row>
    <row r="3205" spans="1:2" x14ac:dyDescent="0.35">
      <c r="A3205" s="28" t="s">
        <v>3870</v>
      </c>
      <c r="B3205" s="29">
        <v>11.48</v>
      </c>
    </row>
    <row r="3206" spans="1:2" x14ac:dyDescent="0.35">
      <c r="A3206" s="28" t="s">
        <v>324</v>
      </c>
      <c r="B3206" s="29">
        <v>18</v>
      </c>
    </row>
    <row r="3207" spans="1:2" x14ac:dyDescent="0.35">
      <c r="A3207" s="28" t="s">
        <v>1080</v>
      </c>
      <c r="B3207" s="29">
        <v>2.65</v>
      </c>
    </row>
    <row r="3208" spans="1:2" x14ac:dyDescent="0.35">
      <c r="A3208" s="28" t="s">
        <v>4000</v>
      </c>
      <c r="B3208" s="29">
        <v>11.37</v>
      </c>
    </row>
    <row r="3209" spans="1:2" x14ac:dyDescent="0.35">
      <c r="A3209" s="28" t="s">
        <v>896</v>
      </c>
      <c r="B3209" s="29">
        <v>4.04</v>
      </c>
    </row>
    <row r="3210" spans="1:2" x14ac:dyDescent="0.35">
      <c r="A3210" s="28" t="s">
        <v>1083</v>
      </c>
      <c r="B3210" s="29">
        <v>1.1299999999999999</v>
      </c>
    </row>
    <row r="3211" spans="1:2" x14ac:dyDescent="0.35">
      <c r="A3211" s="28" t="s">
        <v>4094</v>
      </c>
      <c r="B3211" s="29">
        <v>37.56</v>
      </c>
    </row>
    <row r="3212" spans="1:2" x14ac:dyDescent="0.35">
      <c r="A3212" s="28" t="s">
        <v>4101</v>
      </c>
      <c r="B3212" s="29">
        <v>1.97</v>
      </c>
    </row>
    <row r="3213" spans="1:2" x14ac:dyDescent="0.35">
      <c r="A3213" s="28" t="s">
        <v>4116</v>
      </c>
      <c r="B3213" s="29">
        <v>126.66</v>
      </c>
    </row>
    <row r="3214" spans="1:2" x14ac:dyDescent="0.35">
      <c r="A3214" s="28" t="s">
        <v>4158</v>
      </c>
      <c r="B3214" s="29">
        <v>36.07</v>
      </c>
    </row>
    <row r="3215" spans="1:2" x14ac:dyDescent="0.35">
      <c r="A3215" s="28" t="s">
        <v>4287</v>
      </c>
      <c r="B3215" s="29">
        <v>1.38</v>
      </c>
    </row>
    <row r="3216" spans="1:2" x14ac:dyDescent="0.35">
      <c r="A3216" s="28" t="s">
        <v>4324</v>
      </c>
      <c r="B3216" s="29">
        <v>23.04</v>
      </c>
    </row>
    <row r="3217" spans="1:2" x14ac:dyDescent="0.35">
      <c r="A3217" s="28" t="s">
        <v>4434</v>
      </c>
      <c r="B3217" s="29">
        <v>19.25</v>
      </c>
    </row>
    <row r="3218" spans="1:2" x14ac:dyDescent="0.35">
      <c r="A3218" s="28" t="s">
        <v>2369</v>
      </c>
      <c r="B3218" s="29">
        <v>42.08</v>
      </c>
    </row>
    <row r="3219" spans="1:2" x14ac:dyDescent="0.35">
      <c r="A3219" s="28" t="s">
        <v>2450</v>
      </c>
      <c r="B3219" s="29">
        <v>77.760000000000005</v>
      </c>
    </row>
    <row r="3220" spans="1:2" x14ac:dyDescent="0.35">
      <c r="A3220" s="28" t="s">
        <v>210</v>
      </c>
      <c r="B3220" s="29">
        <v>0.71</v>
      </c>
    </row>
    <row r="3221" spans="1:2" x14ac:dyDescent="0.35">
      <c r="A3221" s="28" t="s">
        <v>2604</v>
      </c>
      <c r="B3221" s="29">
        <v>36.450000000000003</v>
      </c>
    </row>
    <row r="3222" spans="1:2" x14ac:dyDescent="0.35">
      <c r="A3222" s="28" t="s">
        <v>2621</v>
      </c>
      <c r="B3222" s="29">
        <v>45.1</v>
      </c>
    </row>
    <row r="3223" spans="1:2" x14ac:dyDescent="0.35">
      <c r="A3223" s="28" t="s">
        <v>2637</v>
      </c>
      <c r="B3223" s="29">
        <v>55.33</v>
      </c>
    </row>
    <row r="3224" spans="1:2" x14ac:dyDescent="0.35">
      <c r="A3224" s="28" t="s">
        <v>2914</v>
      </c>
      <c r="B3224" s="29">
        <v>36.89</v>
      </c>
    </row>
    <row r="3225" spans="1:2" x14ac:dyDescent="0.35">
      <c r="A3225" s="28">
        <v>1273846</v>
      </c>
      <c r="B3225" s="29">
        <v>10.92</v>
      </c>
    </row>
    <row r="3226" spans="1:2" x14ac:dyDescent="0.35">
      <c r="A3226" s="28" t="s">
        <v>3500</v>
      </c>
      <c r="B3226" s="29">
        <v>52.29</v>
      </c>
    </row>
    <row r="3227" spans="1:2" x14ac:dyDescent="0.35">
      <c r="A3227" s="28" t="s">
        <v>3937</v>
      </c>
      <c r="B3227" s="29">
        <v>18.62</v>
      </c>
    </row>
    <row r="3228" spans="1:2" x14ac:dyDescent="0.35">
      <c r="A3228" s="28" t="s">
        <v>2087</v>
      </c>
      <c r="B3228" s="29">
        <v>11.56</v>
      </c>
    </row>
    <row r="3229" spans="1:2" x14ac:dyDescent="0.35">
      <c r="A3229" s="28" t="s">
        <v>2136</v>
      </c>
      <c r="B3229" s="29">
        <v>12.24</v>
      </c>
    </row>
    <row r="3230" spans="1:2" x14ac:dyDescent="0.35">
      <c r="A3230" s="28" t="s">
        <v>2138</v>
      </c>
      <c r="B3230" s="29">
        <v>14.56</v>
      </c>
    </row>
    <row r="3231" spans="1:2" x14ac:dyDescent="0.35">
      <c r="A3231" s="28" t="s">
        <v>2599</v>
      </c>
      <c r="B3231" s="29">
        <v>36.78</v>
      </c>
    </row>
    <row r="3232" spans="1:2" x14ac:dyDescent="0.35">
      <c r="A3232" s="28" t="s">
        <v>2594</v>
      </c>
      <c r="B3232" s="29">
        <v>14.65</v>
      </c>
    </row>
    <row r="3233" spans="1:2" x14ac:dyDescent="0.35">
      <c r="A3233" s="28" t="s">
        <v>2788</v>
      </c>
      <c r="B3233" s="29">
        <v>33.33</v>
      </c>
    </row>
    <row r="3234" spans="1:2" x14ac:dyDescent="0.35">
      <c r="A3234" s="28" t="s">
        <v>2921</v>
      </c>
      <c r="B3234" s="29">
        <v>25.95</v>
      </c>
    </row>
    <row r="3235" spans="1:2" x14ac:dyDescent="0.35">
      <c r="A3235" s="28" t="s">
        <v>2943</v>
      </c>
      <c r="B3235" s="29">
        <v>13.69</v>
      </c>
    </row>
    <row r="3236" spans="1:2" x14ac:dyDescent="0.35">
      <c r="A3236" s="28" t="s">
        <v>3132</v>
      </c>
      <c r="B3236" s="29">
        <v>17.29</v>
      </c>
    </row>
    <row r="3237" spans="1:2" x14ac:dyDescent="0.35">
      <c r="A3237" s="28" t="s">
        <v>3516</v>
      </c>
      <c r="B3237" s="29">
        <v>34.369999999999997</v>
      </c>
    </row>
    <row r="3238" spans="1:2" x14ac:dyDescent="0.35">
      <c r="A3238" s="28" t="s">
        <v>532</v>
      </c>
      <c r="B3238" s="29">
        <v>0.96</v>
      </c>
    </row>
    <row r="3239" spans="1:2" x14ac:dyDescent="0.35">
      <c r="A3239" s="28" t="s">
        <v>3634</v>
      </c>
      <c r="B3239" s="29">
        <v>54.98</v>
      </c>
    </row>
    <row r="3240" spans="1:2" x14ac:dyDescent="0.35">
      <c r="A3240" s="28" t="s">
        <v>586</v>
      </c>
      <c r="B3240" s="29">
        <v>4.2</v>
      </c>
    </row>
    <row r="3241" spans="1:2" x14ac:dyDescent="0.35">
      <c r="A3241" s="28" t="s">
        <v>4096</v>
      </c>
      <c r="B3241" s="29">
        <v>16.510000000000002</v>
      </c>
    </row>
    <row r="3242" spans="1:2" x14ac:dyDescent="0.35">
      <c r="A3242" s="28" t="s">
        <v>4286</v>
      </c>
      <c r="B3242" s="29">
        <v>4.43</v>
      </c>
    </row>
    <row r="3243" spans="1:2" x14ac:dyDescent="0.35">
      <c r="A3243" s="28" t="s">
        <v>4364</v>
      </c>
      <c r="B3243" s="29">
        <v>24.65</v>
      </c>
    </row>
    <row r="3244" spans="1:2" x14ac:dyDescent="0.35">
      <c r="A3244" s="28" t="s">
        <v>2090</v>
      </c>
      <c r="B3244" s="29">
        <v>16.8</v>
      </c>
    </row>
    <row r="3245" spans="1:2" x14ac:dyDescent="0.35">
      <c r="A3245" s="28" t="s">
        <v>2105</v>
      </c>
      <c r="B3245" s="29">
        <v>1.28</v>
      </c>
    </row>
    <row r="3246" spans="1:2" x14ac:dyDescent="0.35">
      <c r="A3246" s="28" t="s">
        <v>2111</v>
      </c>
      <c r="B3246" s="29">
        <v>11.56</v>
      </c>
    </row>
    <row r="3247" spans="1:2" x14ac:dyDescent="0.35">
      <c r="A3247" s="28" t="s">
        <v>988</v>
      </c>
      <c r="B3247" s="29">
        <v>1.44</v>
      </c>
    </row>
    <row r="3248" spans="1:2" x14ac:dyDescent="0.35">
      <c r="A3248" s="28" t="s">
        <v>839</v>
      </c>
      <c r="B3248" s="29">
        <v>10.15</v>
      </c>
    </row>
    <row r="3249" spans="1:2" x14ac:dyDescent="0.35">
      <c r="A3249" s="28" t="s">
        <v>2678</v>
      </c>
      <c r="B3249" s="29">
        <v>0.9</v>
      </c>
    </row>
    <row r="3250" spans="1:2" x14ac:dyDescent="0.35">
      <c r="A3250" s="28" t="s">
        <v>735</v>
      </c>
      <c r="B3250" s="29">
        <v>18.7</v>
      </c>
    </row>
    <row r="3251" spans="1:2" x14ac:dyDescent="0.35">
      <c r="A3251" s="28" t="s">
        <v>786</v>
      </c>
      <c r="B3251" s="29">
        <v>14.55</v>
      </c>
    </row>
    <row r="3252" spans="1:2" x14ac:dyDescent="0.35">
      <c r="A3252" s="28" t="s">
        <v>2884</v>
      </c>
      <c r="B3252" s="29">
        <v>1.04</v>
      </c>
    </row>
    <row r="3253" spans="1:2" x14ac:dyDescent="0.35">
      <c r="A3253" s="28" t="s">
        <v>3043</v>
      </c>
      <c r="B3253" s="29">
        <v>18.57</v>
      </c>
    </row>
    <row r="3254" spans="1:2" x14ac:dyDescent="0.35">
      <c r="A3254" s="28" t="s">
        <v>3101</v>
      </c>
      <c r="B3254" s="29">
        <v>51.67</v>
      </c>
    </row>
    <row r="3255" spans="1:2" x14ac:dyDescent="0.35">
      <c r="A3255" s="28" t="s">
        <v>3329</v>
      </c>
      <c r="B3255" s="29">
        <v>1.41</v>
      </c>
    </row>
    <row r="3256" spans="1:2" x14ac:dyDescent="0.35">
      <c r="A3256" s="28">
        <v>99750011</v>
      </c>
      <c r="B3256" s="29" t="s">
        <v>4442</v>
      </c>
    </row>
    <row r="3257" spans="1:2" x14ac:dyDescent="0.35">
      <c r="A3257" s="28" t="s">
        <v>3565</v>
      </c>
      <c r="B3257" s="29">
        <v>23.4</v>
      </c>
    </row>
    <row r="3258" spans="1:2" x14ac:dyDescent="0.35">
      <c r="A3258" s="28" t="s">
        <v>325</v>
      </c>
      <c r="B3258" s="29">
        <v>34.590000000000003</v>
      </c>
    </row>
    <row r="3259" spans="1:2" x14ac:dyDescent="0.35">
      <c r="A3259" s="28" t="s">
        <v>3635</v>
      </c>
      <c r="B3259" s="29">
        <v>7.13</v>
      </c>
    </row>
    <row r="3260" spans="1:2" x14ac:dyDescent="0.35">
      <c r="A3260" s="28" t="s">
        <v>3779</v>
      </c>
      <c r="B3260" s="29">
        <v>53.99</v>
      </c>
    </row>
    <row r="3261" spans="1:2" x14ac:dyDescent="0.35">
      <c r="A3261" s="28" t="s">
        <v>2857</v>
      </c>
      <c r="B3261" s="29">
        <v>36.76</v>
      </c>
    </row>
    <row r="3262" spans="1:2" x14ac:dyDescent="0.35">
      <c r="A3262" s="28" t="s">
        <v>3815</v>
      </c>
      <c r="B3262" s="29">
        <v>7.71</v>
      </c>
    </row>
    <row r="3263" spans="1:2" x14ac:dyDescent="0.35">
      <c r="A3263" s="28" t="s">
        <v>3823</v>
      </c>
      <c r="B3263" s="29">
        <v>4.75</v>
      </c>
    </row>
    <row r="3264" spans="1:2" x14ac:dyDescent="0.35">
      <c r="A3264" s="28" t="s">
        <v>3863</v>
      </c>
      <c r="B3264" s="29">
        <v>3.44</v>
      </c>
    </row>
    <row r="3265" spans="1:2" x14ac:dyDescent="0.35">
      <c r="A3265" s="28" t="s">
        <v>3957</v>
      </c>
      <c r="B3265" s="29">
        <v>173</v>
      </c>
    </row>
    <row r="3266" spans="1:2" x14ac:dyDescent="0.35">
      <c r="A3266" s="28">
        <v>1311466</v>
      </c>
      <c r="B3266" s="29">
        <v>6.5</v>
      </c>
    </row>
    <row r="3267" spans="1:2" x14ac:dyDescent="0.35">
      <c r="A3267" s="28" t="s">
        <v>920</v>
      </c>
      <c r="B3267" s="29">
        <v>4.12</v>
      </c>
    </row>
    <row r="3268" spans="1:2" x14ac:dyDescent="0.35">
      <c r="A3268" s="28" t="s">
        <v>585</v>
      </c>
      <c r="B3268" s="29">
        <v>4.0199999999999996</v>
      </c>
    </row>
    <row r="3269" spans="1:2" x14ac:dyDescent="0.35">
      <c r="A3269" s="28" t="s">
        <v>1057</v>
      </c>
      <c r="B3269" s="29">
        <v>2.96</v>
      </c>
    </row>
    <row r="3270" spans="1:2" x14ac:dyDescent="0.35">
      <c r="A3270" s="28" t="s">
        <v>4079</v>
      </c>
      <c r="B3270" s="29">
        <v>8.77</v>
      </c>
    </row>
    <row r="3271" spans="1:2" x14ac:dyDescent="0.35">
      <c r="A3271" s="28" t="s">
        <v>592</v>
      </c>
      <c r="B3271" s="29">
        <v>2.2200000000000002</v>
      </c>
    </row>
    <row r="3272" spans="1:2" x14ac:dyDescent="0.35">
      <c r="A3272" s="28" t="s">
        <v>4097</v>
      </c>
      <c r="B3272" s="29">
        <v>1.1499999999999999</v>
      </c>
    </row>
    <row r="3273" spans="1:2" x14ac:dyDescent="0.35">
      <c r="A3273" s="28" t="s">
        <v>4117</v>
      </c>
      <c r="B3273" s="29">
        <v>15.19</v>
      </c>
    </row>
    <row r="3274" spans="1:2" x14ac:dyDescent="0.35">
      <c r="A3274" s="28" t="s">
        <v>4141</v>
      </c>
      <c r="B3274" s="29">
        <v>2.52</v>
      </c>
    </row>
    <row r="3275" spans="1:2" x14ac:dyDescent="0.35">
      <c r="A3275" s="28" t="s">
        <v>4167</v>
      </c>
      <c r="B3275" s="29">
        <v>50.44</v>
      </c>
    </row>
    <row r="3276" spans="1:2" x14ac:dyDescent="0.35">
      <c r="A3276" s="28" t="s">
        <v>4170</v>
      </c>
      <c r="B3276" s="29">
        <v>27.89</v>
      </c>
    </row>
    <row r="3277" spans="1:2" x14ac:dyDescent="0.35">
      <c r="A3277" s="28" t="s">
        <v>4177</v>
      </c>
      <c r="B3277" s="29">
        <v>1.67</v>
      </c>
    </row>
    <row r="3278" spans="1:2" x14ac:dyDescent="0.35">
      <c r="A3278" s="28" t="s">
        <v>4178</v>
      </c>
      <c r="B3278" s="29">
        <v>3.15</v>
      </c>
    </row>
    <row r="3279" spans="1:2" x14ac:dyDescent="0.35">
      <c r="A3279" s="28" t="s">
        <v>4227</v>
      </c>
      <c r="B3279" s="29">
        <v>11.26</v>
      </c>
    </row>
    <row r="3280" spans="1:2" x14ac:dyDescent="0.35">
      <c r="A3280" s="28">
        <v>1190205</v>
      </c>
      <c r="B3280" s="29">
        <v>1.06</v>
      </c>
    </row>
    <row r="3281" spans="1:2" x14ac:dyDescent="0.35">
      <c r="A3281" s="28" t="s">
        <v>1313</v>
      </c>
      <c r="B3281" s="29">
        <v>1.29</v>
      </c>
    </row>
    <row r="3282" spans="1:2" x14ac:dyDescent="0.35">
      <c r="A3282" s="28" t="s">
        <v>1377</v>
      </c>
      <c r="B3282" s="29">
        <v>4.58</v>
      </c>
    </row>
    <row r="3283" spans="1:2" x14ac:dyDescent="0.35">
      <c r="A3283" s="28" t="s">
        <v>1432</v>
      </c>
      <c r="B3283" s="29">
        <v>9.31</v>
      </c>
    </row>
    <row r="3284" spans="1:2" x14ac:dyDescent="0.35">
      <c r="A3284" s="28" t="s">
        <v>2078</v>
      </c>
      <c r="B3284" s="29">
        <v>6.36</v>
      </c>
    </row>
    <row r="3285" spans="1:2" x14ac:dyDescent="0.35">
      <c r="A3285" s="28" t="s">
        <v>2094</v>
      </c>
      <c r="B3285" s="29">
        <v>0.52</v>
      </c>
    </row>
    <row r="3286" spans="1:2" x14ac:dyDescent="0.35">
      <c r="A3286" s="28" t="s">
        <v>2366</v>
      </c>
      <c r="B3286" s="29">
        <v>0.28999999999999998</v>
      </c>
    </row>
    <row r="3287" spans="1:2" x14ac:dyDescent="0.35">
      <c r="A3287" s="28" t="s">
        <v>1232</v>
      </c>
      <c r="B3287" s="29">
        <v>3.4</v>
      </c>
    </row>
    <row r="3288" spans="1:2" x14ac:dyDescent="0.35">
      <c r="A3288" s="28" t="s">
        <v>840</v>
      </c>
      <c r="B3288" s="29">
        <v>7.2</v>
      </c>
    </row>
    <row r="3289" spans="1:2" x14ac:dyDescent="0.35">
      <c r="A3289" s="28" t="s">
        <v>845</v>
      </c>
      <c r="B3289" s="29">
        <v>7.42</v>
      </c>
    </row>
    <row r="3290" spans="1:2" x14ac:dyDescent="0.35">
      <c r="A3290" s="28" t="s">
        <v>1206</v>
      </c>
      <c r="B3290" s="29">
        <v>0.68</v>
      </c>
    </row>
    <row r="3291" spans="1:2" x14ac:dyDescent="0.35">
      <c r="A3291" s="28" t="s">
        <v>1220</v>
      </c>
      <c r="B3291" s="29">
        <v>4.6900000000000004</v>
      </c>
    </row>
    <row r="3292" spans="1:2" x14ac:dyDescent="0.35">
      <c r="A3292" s="28" t="s">
        <v>2711</v>
      </c>
      <c r="B3292" s="29">
        <v>0.75</v>
      </c>
    </row>
    <row r="3293" spans="1:2" x14ac:dyDescent="0.35">
      <c r="A3293" s="28" t="s">
        <v>2748</v>
      </c>
      <c r="B3293" s="29">
        <v>5.95</v>
      </c>
    </row>
    <row r="3294" spans="1:2" x14ac:dyDescent="0.35">
      <c r="A3294" s="28" t="s">
        <v>2752</v>
      </c>
      <c r="B3294" s="29">
        <v>7.26</v>
      </c>
    </row>
    <row r="3295" spans="1:2" x14ac:dyDescent="0.35">
      <c r="A3295" s="28" t="s">
        <v>798</v>
      </c>
      <c r="B3295" s="29">
        <v>3.96</v>
      </c>
    </row>
    <row r="3296" spans="1:2" x14ac:dyDescent="0.35">
      <c r="A3296" s="28" t="s">
        <v>2855</v>
      </c>
      <c r="B3296" s="29">
        <v>1.6</v>
      </c>
    </row>
    <row r="3297" spans="1:2" x14ac:dyDescent="0.35">
      <c r="A3297" s="28" t="s">
        <v>1192</v>
      </c>
      <c r="B3297" s="29">
        <v>0.9</v>
      </c>
    </row>
    <row r="3298" spans="1:2" x14ac:dyDescent="0.35">
      <c r="A3298" s="28" t="s">
        <v>2875</v>
      </c>
      <c r="B3298" s="29">
        <v>3.35</v>
      </c>
    </row>
    <row r="3299" spans="1:2" x14ac:dyDescent="0.35">
      <c r="A3299" s="28" t="s">
        <v>2933</v>
      </c>
      <c r="B3299" s="29">
        <v>1.17</v>
      </c>
    </row>
    <row r="3300" spans="1:2" x14ac:dyDescent="0.35">
      <c r="A3300" s="28" t="s">
        <v>2935</v>
      </c>
      <c r="B3300" s="29">
        <v>1.17</v>
      </c>
    </row>
    <row r="3301" spans="1:2" x14ac:dyDescent="0.35">
      <c r="A3301" s="28" t="s">
        <v>2950</v>
      </c>
      <c r="B3301" s="29">
        <v>0.27</v>
      </c>
    </row>
    <row r="3302" spans="1:2" x14ac:dyDescent="0.35">
      <c r="A3302" s="28" t="s">
        <v>2951</v>
      </c>
      <c r="B3302" s="29">
        <v>5.36</v>
      </c>
    </row>
    <row r="3303" spans="1:2" x14ac:dyDescent="0.35">
      <c r="A3303" s="28" t="s">
        <v>2967</v>
      </c>
      <c r="B3303" s="29">
        <v>10</v>
      </c>
    </row>
    <row r="3304" spans="1:2" x14ac:dyDescent="0.35">
      <c r="A3304" s="28" t="s">
        <v>3001</v>
      </c>
      <c r="B3304" s="29">
        <v>1.41</v>
      </c>
    </row>
    <row r="3305" spans="1:2" x14ac:dyDescent="0.35">
      <c r="A3305" s="28" t="s">
        <v>1189</v>
      </c>
      <c r="B3305" s="29">
        <v>1.0900000000000001</v>
      </c>
    </row>
    <row r="3306" spans="1:2" x14ac:dyDescent="0.35">
      <c r="A3306" s="28" t="s">
        <v>1191</v>
      </c>
      <c r="B3306" s="29">
        <v>9.6</v>
      </c>
    </row>
    <row r="3307" spans="1:2" x14ac:dyDescent="0.35">
      <c r="A3307" s="28" t="s">
        <v>1186</v>
      </c>
      <c r="B3307" s="29">
        <v>1.33</v>
      </c>
    </row>
    <row r="3308" spans="1:2" x14ac:dyDescent="0.35">
      <c r="A3308" s="28" t="s">
        <v>3034</v>
      </c>
      <c r="B3308" s="29">
        <v>0.96</v>
      </c>
    </row>
    <row r="3309" spans="1:2" x14ac:dyDescent="0.35">
      <c r="A3309" s="28" t="s">
        <v>1180</v>
      </c>
      <c r="B3309" s="29">
        <v>8.16</v>
      </c>
    </row>
    <row r="3310" spans="1:2" x14ac:dyDescent="0.35">
      <c r="A3310" s="28" t="s">
        <v>1185</v>
      </c>
      <c r="B3310" s="29">
        <v>0.56999999999999995</v>
      </c>
    </row>
    <row r="3311" spans="1:2" x14ac:dyDescent="0.35">
      <c r="A3311" s="28" t="s">
        <v>3074</v>
      </c>
      <c r="B3311" s="29">
        <v>1.3</v>
      </c>
    </row>
    <row r="3312" spans="1:2" x14ac:dyDescent="0.35">
      <c r="A3312" s="28" t="s">
        <v>3078</v>
      </c>
      <c r="B3312" s="29">
        <v>6.29</v>
      </c>
    </row>
    <row r="3313" spans="1:2" x14ac:dyDescent="0.35">
      <c r="A3313" s="28" t="s">
        <v>3081</v>
      </c>
      <c r="B3313" s="29">
        <v>5.97</v>
      </c>
    </row>
    <row r="3314" spans="1:2" x14ac:dyDescent="0.35">
      <c r="A3314" s="28" t="s">
        <v>3095</v>
      </c>
      <c r="B3314" s="29">
        <v>40.22</v>
      </c>
    </row>
    <row r="3315" spans="1:2" x14ac:dyDescent="0.35">
      <c r="A3315" s="28" t="s">
        <v>3106</v>
      </c>
      <c r="B3315" s="29">
        <v>3.59</v>
      </c>
    </row>
    <row r="3316" spans="1:2" x14ac:dyDescent="0.35">
      <c r="A3316" s="28" t="s">
        <v>3129</v>
      </c>
      <c r="B3316" s="29">
        <v>1.93</v>
      </c>
    </row>
    <row r="3317" spans="1:2" x14ac:dyDescent="0.35">
      <c r="A3317" s="28" t="s">
        <v>3136</v>
      </c>
      <c r="B3317" s="29">
        <v>3.9</v>
      </c>
    </row>
    <row r="3318" spans="1:2" x14ac:dyDescent="0.35">
      <c r="A3318" s="28" t="s">
        <v>3144</v>
      </c>
      <c r="B3318" s="29">
        <v>1.35</v>
      </c>
    </row>
    <row r="3319" spans="1:2" x14ac:dyDescent="0.35">
      <c r="A3319" s="28" t="s">
        <v>3160</v>
      </c>
      <c r="B3319" s="29">
        <v>1.03</v>
      </c>
    </row>
    <row r="3320" spans="1:2" x14ac:dyDescent="0.35">
      <c r="A3320" s="28" t="s">
        <v>1170</v>
      </c>
      <c r="B3320" s="29">
        <v>3.2</v>
      </c>
    </row>
    <row r="3321" spans="1:2" x14ac:dyDescent="0.35">
      <c r="A3321" s="28" t="s">
        <v>1172</v>
      </c>
      <c r="B3321" s="29">
        <v>0.39</v>
      </c>
    </row>
    <row r="3322" spans="1:2" x14ac:dyDescent="0.35">
      <c r="A3322" s="28" t="s">
        <v>964</v>
      </c>
      <c r="B3322" s="29">
        <v>1.29</v>
      </c>
    </row>
    <row r="3323" spans="1:2" x14ac:dyDescent="0.35">
      <c r="A3323" s="28" t="s">
        <v>130</v>
      </c>
      <c r="B3323" s="29">
        <v>0.63</v>
      </c>
    </row>
    <row r="3324" spans="1:2" x14ac:dyDescent="0.35">
      <c r="A3324" s="28" t="s">
        <v>3188</v>
      </c>
      <c r="B3324" s="29">
        <v>0.25</v>
      </c>
    </row>
    <row r="3325" spans="1:2" x14ac:dyDescent="0.35">
      <c r="A3325" s="28" t="s">
        <v>3216</v>
      </c>
      <c r="B3325" s="29">
        <v>1.1599999999999999</v>
      </c>
    </row>
    <row r="3326" spans="1:2" x14ac:dyDescent="0.35">
      <c r="A3326" s="28" t="s">
        <v>3252</v>
      </c>
      <c r="B3326" s="29">
        <v>3.05</v>
      </c>
    </row>
    <row r="3327" spans="1:2" x14ac:dyDescent="0.35">
      <c r="A3327" s="28" t="s">
        <v>3325</v>
      </c>
      <c r="B3327" s="29">
        <v>4.55</v>
      </c>
    </row>
    <row r="3328" spans="1:2" x14ac:dyDescent="0.35">
      <c r="A3328" s="28" t="s">
        <v>3326</v>
      </c>
      <c r="B3328" s="29">
        <v>7.89</v>
      </c>
    </row>
    <row r="3329" spans="1:2" x14ac:dyDescent="0.35">
      <c r="A3329" s="28" t="s">
        <v>3380</v>
      </c>
      <c r="B3329" s="29">
        <v>2.4</v>
      </c>
    </row>
    <row r="3330" spans="1:2" x14ac:dyDescent="0.35">
      <c r="A3330" s="28" t="s">
        <v>3426</v>
      </c>
      <c r="B3330" s="29">
        <v>0.6</v>
      </c>
    </row>
    <row r="3331" spans="1:2" x14ac:dyDescent="0.35">
      <c r="A3331" s="28" t="s">
        <v>3423</v>
      </c>
      <c r="B3331" s="29">
        <v>6.08</v>
      </c>
    </row>
    <row r="3332" spans="1:2" x14ac:dyDescent="0.35">
      <c r="A3332" s="28" t="s">
        <v>3427</v>
      </c>
      <c r="B3332" s="29">
        <v>0.5</v>
      </c>
    </row>
    <row r="3333" spans="1:2" x14ac:dyDescent="0.35">
      <c r="A3333" s="28" t="s">
        <v>368</v>
      </c>
      <c r="B3333" s="29">
        <v>0.63</v>
      </c>
    </row>
    <row r="3334" spans="1:2" x14ac:dyDescent="0.35">
      <c r="A3334" s="28" t="s">
        <v>4478</v>
      </c>
      <c r="B3334" s="29">
        <v>0.92</v>
      </c>
    </row>
    <row r="3335" spans="1:2" x14ac:dyDescent="0.35">
      <c r="A3335" s="28" t="s">
        <v>3443</v>
      </c>
      <c r="B3335" s="29">
        <v>1.24</v>
      </c>
    </row>
    <row r="3336" spans="1:2" x14ac:dyDescent="0.35">
      <c r="A3336" s="28" t="s">
        <v>3445</v>
      </c>
      <c r="B3336" s="29">
        <v>6.6</v>
      </c>
    </row>
    <row r="3337" spans="1:2" x14ac:dyDescent="0.35">
      <c r="A3337" s="28" t="s">
        <v>3447</v>
      </c>
      <c r="B3337" s="29">
        <v>2.82</v>
      </c>
    </row>
    <row r="3338" spans="1:2" x14ac:dyDescent="0.35">
      <c r="A3338" s="28" t="s">
        <v>1249</v>
      </c>
      <c r="B3338" s="29">
        <v>1.51</v>
      </c>
    </row>
    <row r="3339" spans="1:2" x14ac:dyDescent="0.35">
      <c r="A3339" s="28" t="s">
        <v>1250</v>
      </c>
      <c r="B3339" s="29">
        <v>0.62</v>
      </c>
    </row>
    <row r="3340" spans="1:2" x14ac:dyDescent="0.35">
      <c r="A3340" s="28" t="s">
        <v>1251</v>
      </c>
      <c r="B3340" s="29">
        <v>1.02</v>
      </c>
    </row>
    <row r="3341" spans="1:2" x14ac:dyDescent="0.35">
      <c r="A3341" s="28" t="s">
        <v>1238</v>
      </c>
      <c r="B3341" s="29">
        <v>0.89</v>
      </c>
    </row>
    <row r="3342" spans="1:2" x14ac:dyDescent="0.35">
      <c r="A3342" s="28" t="s">
        <v>1252</v>
      </c>
      <c r="B3342" s="29">
        <v>2.37</v>
      </c>
    </row>
    <row r="3343" spans="1:2" x14ac:dyDescent="0.35">
      <c r="A3343" s="28" t="s">
        <v>3483</v>
      </c>
      <c r="B3343" s="29">
        <v>65.77</v>
      </c>
    </row>
    <row r="3344" spans="1:2" x14ac:dyDescent="0.35">
      <c r="A3344" s="28" t="s">
        <v>3550</v>
      </c>
      <c r="B3344" s="29">
        <v>2.83</v>
      </c>
    </row>
    <row r="3345" spans="1:2" x14ac:dyDescent="0.35">
      <c r="A3345" s="28" t="s">
        <v>3563</v>
      </c>
      <c r="B3345" s="29">
        <v>3.28</v>
      </c>
    </row>
    <row r="3346" spans="1:2" x14ac:dyDescent="0.35">
      <c r="A3346" s="28" t="s">
        <v>3572</v>
      </c>
      <c r="B3346" s="29">
        <v>3.22</v>
      </c>
    </row>
    <row r="3347" spans="1:2" x14ac:dyDescent="0.35">
      <c r="A3347" s="28" t="s">
        <v>1148</v>
      </c>
      <c r="B3347" s="29">
        <v>1.0900000000000001</v>
      </c>
    </row>
    <row r="3348" spans="1:2" x14ac:dyDescent="0.35">
      <c r="A3348" s="28" t="s">
        <v>3599</v>
      </c>
      <c r="B3348" s="29">
        <v>8.26</v>
      </c>
    </row>
    <row r="3349" spans="1:2" x14ac:dyDescent="0.35">
      <c r="A3349" s="28" t="s">
        <v>3604</v>
      </c>
      <c r="B3349" s="29">
        <v>2.87</v>
      </c>
    </row>
    <row r="3350" spans="1:2" x14ac:dyDescent="0.35">
      <c r="A3350" s="28" t="s">
        <v>3609</v>
      </c>
      <c r="B3350" s="29">
        <v>0.84</v>
      </c>
    </row>
    <row r="3351" spans="1:2" x14ac:dyDescent="0.35">
      <c r="A3351" s="28" t="s">
        <v>3642</v>
      </c>
      <c r="B3351" s="29">
        <v>0.22</v>
      </c>
    </row>
    <row r="3352" spans="1:2" x14ac:dyDescent="0.35">
      <c r="A3352" s="28" t="s">
        <v>372</v>
      </c>
      <c r="B3352" s="29">
        <v>32.880000000000003</v>
      </c>
    </row>
    <row r="3353" spans="1:2" x14ac:dyDescent="0.35">
      <c r="A3353" s="28" t="s">
        <v>1134</v>
      </c>
      <c r="B3353" s="29">
        <v>18.72</v>
      </c>
    </row>
    <row r="3354" spans="1:2" x14ac:dyDescent="0.35">
      <c r="A3354" s="28" t="s">
        <v>3746</v>
      </c>
      <c r="B3354" s="29">
        <v>1.1499999999999999</v>
      </c>
    </row>
    <row r="3355" spans="1:2" x14ac:dyDescent="0.35">
      <c r="A3355" s="28" t="s">
        <v>4519</v>
      </c>
      <c r="B3355" s="29">
        <v>1.66</v>
      </c>
    </row>
    <row r="3356" spans="1:2" x14ac:dyDescent="0.35">
      <c r="A3356" s="28" t="s">
        <v>1128</v>
      </c>
      <c r="B3356" s="29">
        <v>0.68</v>
      </c>
    </row>
    <row r="3357" spans="1:2" x14ac:dyDescent="0.35">
      <c r="A3357" s="28" t="s">
        <v>3773</v>
      </c>
      <c r="B3357" s="29">
        <v>2.78</v>
      </c>
    </row>
    <row r="3358" spans="1:2" x14ac:dyDescent="0.35">
      <c r="A3358" s="28" t="s">
        <v>3775</v>
      </c>
      <c r="B3358" s="29">
        <v>2.87</v>
      </c>
    </row>
    <row r="3359" spans="1:2" x14ac:dyDescent="0.35">
      <c r="A3359" s="28" t="s">
        <v>1111</v>
      </c>
      <c r="B3359" s="29">
        <v>5.8</v>
      </c>
    </row>
    <row r="3360" spans="1:2" x14ac:dyDescent="0.35">
      <c r="A3360" s="28" t="s">
        <v>3810</v>
      </c>
      <c r="B3360" s="29">
        <v>0.81</v>
      </c>
    </row>
    <row r="3361" spans="1:2" x14ac:dyDescent="0.35">
      <c r="A3361" s="28" t="s">
        <v>931</v>
      </c>
      <c r="B3361" s="29">
        <v>0.33</v>
      </c>
    </row>
    <row r="3362" spans="1:2" x14ac:dyDescent="0.35">
      <c r="A3362" s="28" t="s">
        <v>705</v>
      </c>
      <c r="B3362" s="29">
        <v>3.65</v>
      </c>
    </row>
    <row r="3363" spans="1:2" x14ac:dyDescent="0.35">
      <c r="A3363" s="28" t="s">
        <v>3860</v>
      </c>
      <c r="B3363" s="29">
        <v>1.49</v>
      </c>
    </row>
    <row r="3364" spans="1:2" x14ac:dyDescent="0.35">
      <c r="A3364" s="28" t="s">
        <v>3862</v>
      </c>
      <c r="B3364" s="29">
        <v>0.82</v>
      </c>
    </row>
    <row r="3365" spans="1:2" x14ac:dyDescent="0.35">
      <c r="A3365" s="28" t="s">
        <v>3874</v>
      </c>
      <c r="B3365" s="29">
        <v>11.56</v>
      </c>
    </row>
    <row r="3366" spans="1:2" x14ac:dyDescent="0.35">
      <c r="A3366" s="28" t="s">
        <v>3879</v>
      </c>
      <c r="B3366" s="29">
        <v>4.2</v>
      </c>
    </row>
    <row r="3367" spans="1:2" x14ac:dyDescent="0.35">
      <c r="A3367" s="28" t="s">
        <v>1104</v>
      </c>
      <c r="B3367" s="29">
        <v>0.56999999999999995</v>
      </c>
    </row>
    <row r="3368" spans="1:2" x14ac:dyDescent="0.35">
      <c r="A3368" s="28" t="s">
        <v>3906</v>
      </c>
      <c r="B3368" s="29">
        <v>0.97</v>
      </c>
    </row>
    <row r="3369" spans="1:2" x14ac:dyDescent="0.35">
      <c r="A3369" s="28" t="s">
        <v>3914</v>
      </c>
      <c r="B3369" s="29">
        <v>2.0099999999999998</v>
      </c>
    </row>
    <row r="3370" spans="1:2" x14ac:dyDescent="0.35">
      <c r="A3370" s="28" t="s">
        <v>3934</v>
      </c>
      <c r="B3370" s="29">
        <v>0.49</v>
      </c>
    </row>
    <row r="3371" spans="1:2" x14ac:dyDescent="0.35">
      <c r="A3371" s="28" t="s">
        <v>1094</v>
      </c>
      <c r="B3371" s="29">
        <v>1.36</v>
      </c>
    </row>
    <row r="3372" spans="1:2" x14ac:dyDescent="0.35">
      <c r="A3372" s="28" t="s">
        <v>3946</v>
      </c>
      <c r="B3372" s="29">
        <v>3.33</v>
      </c>
    </row>
    <row r="3373" spans="1:2" x14ac:dyDescent="0.35">
      <c r="A3373" s="28" t="s">
        <v>1095</v>
      </c>
      <c r="B3373" s="29">
        <v>1.0900000000000001</v>
      </c>
    </row>
    <row r="3374" spans="1:2" x14ac:dyDescent="0.35">
      <c r="A3374" s="28" t="s">
        <v>3953</v>
      </c>
      <c r="B3374" s="29">
        <v>2.8</v>
      </c>
    </row>
    <row r="3375" spans="1:2" x14ac:dyDescent="0.35">
      <c r="A3375" s="28" t="s">
        <v>1086</v>
      </c>
      <c r="B3375" s="29">
        <v>11.75</v>
      </c>
    </row>
    <row r="3376" spans="1:2" x14ac:dyDescent="0.35">
      <c r="A3376" s="28" t="s">
        <v>671</v>
      </c>
      <c r="B3376" s="29">
        <v>41.11</v>
      </c>
    </row>
    <row r="3377" spans="1:2" x14ac:dyDescent="0.35">
      <c r="A3377" s="28" t="s">
        <v>1077</v>
      </c>
      <c r="B3377" s="29">
        <v>3.6</v>
      </c>
    </row>
    <row r="3378" spans="1:2" x14ac:dyDescent="0.35">
      <c r="A3378" s="28" t="s">
        <v>4520</v>
      </c>
      <c r="B3378" s="29">
        <v>51.6</v>
      </c>
    </row>
    <row r="3379" spans="1:2" x14ac:dyDescent="0.35">
      <c r="A3379" s="28" t="s">
        <v>1072</v>
      </c>
      <c r="B3379" s="29">
        <v>16.88</v>
      </c>
    </row>
    <row r="3380" spans="1:2" x14ac:dyDescent="0.35">
      <c r="A3380" s="28" t="s">
        <v>4019</v>
      </c>
      <c r="B3380" s="29">
        <v>0.9</v>
      </c>
    </row>
    <row r="3381" spans="1:2" x14ac:dyDescent="0.35">
      <c r="A3381" s="28" t="s">
        <v>1076</v>
      </c>
      <c r="B3381" s="29">
        <v>0.66</v>
      </c>
    </row>
    <row r="3382" spans="1:2" x14ac:dyDescent="0.35">
      <c r="A3382" s="28" t="s">
        <v>4521</v>
      </c>
      <c r="B3382" s="29">
        <v>30.5</v>
      </c>
    </row>
    <row r="3383" spans="1:2" x14ac:dyDescent="0.35">
      <c r="A3383" s="28" t="s">
        <v>913</v>
      </c>
      <c r="B3383" s="29">
        <v>2.74</v>
      </c>
    </row>
    <row r="3384" spans="1:2" x14ac:dyDescent="0.35">
      <c r="A3384" s="28" t="s">
        <v>292</v>
      </c>
      <c r="B3384" s="29">
        <v>3.91</v>
      </c>
    </row>
    <row r="3385" spans="1:2" x14ac:dyDescent="0.35">
      <c r="A3385" s="28" t="s">
        <v>1247</v>
      </c>
      <c r="B3385" s="29">
        <v>4.5</v>
      </c>
    </row>
    <row r="3386" spans="1:2" x14ac:dyDescent="0.35">
      <c r="A3386" s="28" t="s">
        <v>654</v>
      </c>
      <c r="B3386" s="29">
        <v>13</v>
      </c>
    </row>
    <row r="3387" spans="1:2" x14ac:dyDescent="0.35">
      <c r="A3387" s="28" t="s">
        <v>655</v>
      </c>
      <c r="B3387" s="29">
        <v>4.1399999999999997</v>
      </c>
    </row>
    <row r="3388" spans="1:2" x14ac:dyDescent="0.35">
      <c r="A3388" s="28" t="s">
        <v>933</v>
      </c>
      <c r="B3388" s="29">
        <v>2.74</v>
      </c>
    </row>
    <row r="3389" spans="1:2" x14ac:dyDescent="0.35">
      <c r="A3389" s="28" t="s">
        <v>624</v>
      </c>
      <c r="B3389" s="29">
        <v>2.74</v>
      </c>
    </row>
    <row r="3390" spans="1:2" x14ac:dyDescent="0.35">
      <c r="A3390" s="28" t="s">
        <v>4076</v>
      </c>
      <c r="B3390" s="29">
        <v>199.78</v>
      </c>
    </row>
    <row r="3391" spans="1:2" x14ac:dyDescent="0.35">
      <c r="A3391" s="28" t="s">
        <v>4522</v>
      </c>
      <c r="B3391" s="29" t="s">
        <v>4442</v>
      </c>
    </row>
    <row r="3392" spans="1:2" x14ac:dyDescent="0.35">
      <c r="A3392" s="28" t="s">
        <v>4084</v>
      </c>
      <c r="B3392" s="29">
        <v>2.84</v>
      </c>
    </row>
    <row r="3393" spans="1:2" x14ac:dyDescent="0.35">
      <c r="A3393" s="28" t="s">
        <v>1045</v>
      </c>
      <c r="B3393" s="29">
        <v>1.1200000000000001</v>
      </c>
    </row>
    <row r="3394" spans="1:2" x14ac:dyDescent="0.35">
      <c r="A3394" s="28" t="s">
        <v>584</v>
      </c>
      <c r="B3394" s="29">
        <v>2.64</v>
      </c>
    </row>
    <row r="3395" spans="1:2" x14ac:dyDescent="0.35">
      <c r="A3395" s="28" t="s">
        <v>593</v>
      </c>
      <c r="B3395" s="29">
        <v>2.33</v>
      </c>
    </row>
    <row r="3396" spans="1:2" x14ac:dyDescent="0.35">
      <c r="A3396" s="28" t="s">
        <v>1025</v>
      </c>
      <c r="B3396" s="29">
        <v>0.56999999999999995</v>
      </c>
    </row>
    <row r="3397" spans="1:2" x14ac:dyDescent="0.35">
      <c r="A3397" s="28" t="s">
        <v>1026</v>
      </c>
      <c r="B3397" s="29">
        <v>1.1200000000000001</v>
      </c>
    </row>
    <row r="3398" spans="1:2" x14ac:dyDescent="0.35">
      <c r="A3398" s="28" t="s">
        <v>318</v>
      </c>
      <c r="B3398" s="29">
        <v>0.52</v>
      </c>
    </row>
    <row r="3399" spans="1:2" x14ac:dyDescent="0.35">
      <c r="A3399" s="28" t="s">
        <v>4171</v>
      </c>
      <c r="B3399" s="29">
        <v>4.6900000000000004</v>
      </c>
    </row>
    <row r="3400" spans="1:2" x14ac:dyDescent="0.35">
      <c r="A3400" s="28" t="s">
        <v>576</v>
      </c>
      <c r="B3400" s="29">
        <v>1.2</v>
      </c>
    </row>
    <row r="3401" spans="1:2" x14ac:dyDescent="0.35">
      <c r="A3401" s="28" t="s">
        <v>147</v>
      </c>
      <c r="B3401" s="29">
        <v>1.06</v>
      </c>
    </row>
    <row r="3402" spans="1:2" x14ac:dyDescent="0.35">
      <c r="A3402" s="28" t="s">
        <v>577</v>
      </c>
      <c r="B3402" s="29">
        <v>1.0900000000000001</v>
      </c>
    </row>
    <row r="3403" spans="1:2" x14ac:dyDescent="0.35">
      <c r="A3403" s="28" t="s">
        <v>578</v>
      </c>
      <c r="B3403" s="29">
        <v>0.63</v>
      </c>
    </row>
    <row r="3404" spans="1:2" x14ac:dyDescent="0.35">
      <c r="A3404" s="28" t="s">
        <v>4523</v>
      </c>
      <c r="B3404" s="29">
        <v>1.25</v>
      </c>
    </row>
    <row r="3405" spans="1:2" x14ac:dyDescent="0.35">
      <c r="A3405" s="28" t="s">
        <v>4183</v>
      </c>
      <c r="B3405" s="29">
        <v>2.39</v>
      </c>
    </row>
    <row r="3406" spans="1:2" x14ac:dyDescent="0.35">
      <c r="A3406" s="28" t="s">
        <v>4466</v>
      </c>
      <c r="B3406" s="29" t="s">
        <v>4442</v>
      </c>
    </row>
    <row r="3407" spans="1:2" x14ac:dyDescent="0.35">
      <c r="A3407" s="28" t="s">
        <v>1011</v>
      </c>
      <c r="B3407" s="29">
        <v>1.27</v>
      </c>
    </row>
    <row r="3408" spans="1:2" x14ac:dyDescent="0.35">
      <c r="A3408" s="28" t="s">
        <v>1012</v>
      </c>
      <c r="B3408" s="29">
        <v>0.75</v>
      </c>
    </row>
    <row r="3409" spans="1:2" x14ac:dyDescent="0.35">
      <c r="A3409" s="28" t="s">
        <v>4224</v>
      </c>
      <c r="B3409" s="29">
        <v>1.68</v>
      </c>
    </row>
    <row r="3410" spans="1:2" x14ac:dyDescent="0.35">
      <c r="A3410" s="28" t="s">
        <v>1007</v>
      </c>
      <c r="B3410" s="29">
        <v>0.71</v>
      </c>
    </row>
    <row r="3411" spans="1:2" x14ac:dyDescent="0.35">
      <c r="A3411" s="28" t="s">
        <v>4449</v>
      </c>
      <c r="B3411" s="29">
        <v>1.1299999999999999</v>
      </c>
    </row>
    <row r="3412" spans="1:2" x14ac:dyDescent="0.35">
      <c r="A3412" s="28" t="s">
        <v>1010</v>
      </c>
      <c r="B3412" s="29">
        <v>0.98</v>
      </c>
    </row>
    <row r="3413" spans="1:2" x14ac:dyDescent="0.35">
      <c r="A3413" s="28" t="s">
        <v>4236</v>
      </c>
      <c r="B3413" s="29">
        <v>1.27</v>
      </c>
    </row>
    <row r="3414" spans="1:2" x14ac:dyDescent="0.35">
      <c r="A3414" s="28" t="s">
        <v>4238</v>
      </c>
      <c r="B3414" s="29">
        <v>1.26</v>
      </c>
    </row>
    <row r="3415" spans="1:2" x14ac:dyDescent="0.35">
      <c r="A3415" s="28" t="s">
        <v>4243</v>
      </c>
      <c r="B3415" s="29">
        <v>1.42</v>
      </c>
    </row>
    <row r="3416" spans="1:2" x14ac:dyDescent="0.35">
      <c r="A3416" s="28" t="s">
        <v>4246</v>
      </c>
      <c r="B3416" s="29">
        <v>25.14</v>
      </c>
    </row>
    <row r="3417" spans="1:2" x14ac:dyDescent="0.35">
      <c r="A3417" s="28" t="s">
        <v>536</v>
      </c>
      <c r="B3417" s="29">
        <v>13.22</v>
      </c>
    </row>
    <row r="3418" spans="1:2" x14ac:dyDescent="0.35">
      <c r="A3418" s="28" t="s">
        <v>4256</v>
      </c>
      <c r="B3418" s="29">
        <v>2.87</v>
      </c>
    </row>
    <row r="3419" spans="1:2" x14ac:dyDescent="0.35">
      <c r="A3419" s="28" t="s">
        <v>4259</v>
      </c>
      <c r="B3419" s="29">
        <v>2.87</v>
      </c>
    </row>
    <row r="3420" spans="1:2" x14ac:dyDescent="0.35">
      <c r="A3420" s="28" t="s">
        <v>1002</v>
      </c>
      <c r="B3420" s="29">
        <v>0.98</v>
      </c>
    </row>
    <row r="3421" spans="1:2" x14ac:dyDescent="0.35">
      <c r="A3421" s="28" t="s">
        <v>1003</v>
      </c>
      <c r="B3421" s="29">
        <v>1.51</v>
      </c>
    </row>
    <row r="3422" spans="1:2" x14ac:dyDescent="0.35">
      <c r="A3422" s="28" t="s">
        <v>4265</v>
      </c>
      <c r="B3422" s="29">
        <v>50.78</v>
      </c>
    </row>
    <row r="3423" spans="1:2" x14ac:dyDescent="0.35">
      <c r="A3423" s="28" t="s">
        <v>4524</v>
      </c>
      <c r="B3423" s="29">
        <v>0.26</v>
      </c>
    </row>
    <row r="3424" spans="1:2" x14ac:dyDescent="0.35">
      <c r="A3424" s="28" t="s">
        <v>991</v>
      </c>
      <c r="B3424" s="29">
        <v>1.47</v>
      </c>
    </row>
    <row r="3425" spans="1:2" x14ac:dyDescent="0.35">
      <c r="A3425" s="28" t="s">
        <v>4313</v>
      </c>
      <c r="B3425" s="29">
        <v>0.32</v>
      </c>
    </row>
    <row r="3426" spans="1:2" x14ac:dyDescent="0.35">
      <c r="A3426" s="28" t="s">
        <v>4316</v>
      </c>
      <c r="B3426" s="29">
        <v>2.39</v>
      </c>
    </row>
    <row r="3427" spans="1:2" x14ac:dyDescent="0.35">
      <c r="A3427" s="28" t="s">
        <v>4318</v>
      </c>
      <c r="B3427" s="29">
        <v>2.15</v>
      </c>
    </row>
    <row r="3428" spans="1:2" x14ac:dyDescent="0.35">
      <c r="A3428" s="28" t="s">
        <v>4320</v>
      </c>
      <c r="B3428" s="29">
        <v>17.61</v>
      </c>
    </row>
    <row r="3429" spans="1:2" x14ac:dyDescent="0.35">
      <c r="A3429" s="28" t="s">
        <v>476</v>
      </c>
      <c r="B3429" s="29">
        <v>0.82</v>
      </c>
    </row>
    <row r="3430" spans="1:2" x14ac:dyDescent="0.35">
      <c r="A3430" s="28" t="s">
        <v>175</v>
      </c>
      <c r="B3430" s="29">
        <v>0.47</v>
      </c>
    </row>
    <row r="3431" spans="1:2" x14ac:dyDescent="0.35">
      <c r="A3431" s="28" t="s">
        <v>269</v>
      </c>
      <c r="B3431" s="29">
        <v>0.85</v>
      </c>
    </row>
    <row r="3432" spans="1:2" x14ac:dyDescent="0.35">
      <c r="A3432" s="28" t="s">
        <v>4365</v>
      </c>
      <c r="B3432" s="29">
        <v>0.95</v>
      </c>
    </row>
    <row r="3433" spans="1:2" x14ac:dyDescent="0.35">
      <c r="A3433" s="28" t="s">
        <v>4379</v>
      </c>
      <c r="B3433" s="29">
        <v>1.38</v>
      </c>
    </row>
    <row r="3434" spans="1:2" x14ac:dyDescent="0.35">
      <c r="A3434" s="28" t="s">
        <v>440</v>
      </c>
      <c r="B3434" s="29">
        <v>1.06</v>
      </c>
    </row>
    <row r="3435" spans="1:2" x14ac:dyDescent="0.35">
      <c r="A3435" s="28" t="s">
        <v>442</v>
      </c>
      <c r="B3435" s="29">
        <v>0.63</v>
      </c>
    </row>
    <row r="3436" spans="1:2" x14ac:dyDescent="0.35">
      <c r="A3436" s="28" t="s">
        <v>272</v>
      </c>
      <c r="B3436" s="29">
        <v>0.85</v>
      </c>
    </row>
    <row r="3437" spans="1:2" x14ac:dyDescent="0.35">
      <c r="A3437" s="28" t="s">
        <v>443</v>
      </c>
      <c r="B3437" s="29">
        <v>0.6</v>
      </c>
    </row>
    <row r="3438" spans="1:2" x14ac:dyDescent="0.35">
      <c r="A3438" s="28" t="s">
        <v>447</v>
      </c>
      <c r="B3438" s="29">
        <v>0.91</v>
      </c>
    </row>
    <row r="3439" spans="1:2" x14ac:dyDescent="0.35">
      <c r="A3439" s="28" t="s">
        <v>975</v>
      </c>
      <c r="B3439" s="29">
        <v>4.96</v>
      </c>
    </row>
    <row r="3440" spans="1:2" x14ac:dyDescent="0.35">
      <c r="A3440" s="28" t="s">
        <v>4411</v>
      </c>
      <c r="B3440" s="29">
        <v>3.23</v>
      </c>
    </row>
    <row r="3441" spans="1:2" x14ac:dyDescent="0.35">
      <c r="A3441" s="28" t="s">
        <v>4431</v>
      </c>
      <c r="B3441" s="29">
        <v>3.39</v>
      </c>
    </row>
    <row r="3442" spans="1:2" x14ac:dyDescent="0.35">
      <c r="A3442" s="28" t="s">
        <v>330</v>
      </c>
      <c r="B3442" s="29">
        <v>0.86</v>
      </c>
    </row>
    <row r="3443" spans="1:2" x14ac:dyDescent="0.35">
      <c r="A3443" s="28" t="s">
        <v>1300</v>
      </c>
      <c r="B3443" s="29">
        <v>43.45</v>
      </c>
    </row>
    <row r="3444" spans="1:2" x14ac:dyDescent="0.35">
      <c r="A3444" s="28" t="s">
        <v>1552</v>
      </c>
      <c r="B3444" s="29">
        <v>34.64</v>
      </c>
    </row>
    <row r="3445" spans="1:2" x14ac:dyDescent="0.35">
      <c r="A3445" s="28" t="s">
        <v>2129</v>
      </c>
      <c r="B3445" s="29">
        <v>14.14</v>
      </c>
    </row>
    <row r="3446" spans="1:2" x14ac:dyDescent="0.35">
      <c r="A3446" s="28" t="s">
        <v>2464</v>
      </c>
      <c r="B3446" s="29">
        <v>11.95</v>
      </c>
    </row>
    <row r="3447" spans="1:2" x14ac:dyDescent="0.35">
      <c r="A3447" s="28" t="s">
        <v>2611</v>
      </c>
      <c r="B3447" s="29">
        <v>13.44</v>
      </c>
    </row>
    <row r="3448" spans="1:2" x14ac:dyDescent="0.35">
      <c r="A3448" s="28" t="s">
        <v>816</v>
      </c>
      <c r="B3448" s="29">
        <v>13.4</v>
      </c>
    </row>
    <row r="3449" spans="1:2" x14ac:dyDescent="0.35">
      <c r="A3449" s="28" t="s">
        <v>319</v>
      </c>
      <c r="B3449" s="29">
        <v>31.06</v>
      </c>
    </row>
    <row r="3450" spans="1:2" x14ac:dyDescent="0.35">
      <c r="A3450" s="28" t="s">
        <v>2759</v>
      </c>
      <c r="B3450" s="29">
        <v>105.47</v>
      </c>
    </row>
    <row r="3451" spans="1:2" x14ac:dyDescent="0.35">
      <c r="A3451" s="28" t="s">
        <v>2787</v>
      </c>
      <c r="B3451" s="29">
        <v>60.74</v>
      </c>
    </row>
    <row r="3452" spans="1:2" x14ac:dyDescent="0.35">
      <c r="A3452" s="28" t="s">
        <v>4525</v>
      </c>
      <c r="B3452" s="29">
        <v>1.38</v>
      </c>
    </row>
    <row r="3453" spans="1:2" x14ac:dyDescent="0.35">
      <c r="A3453" s="28" t="s">
        <v>1196</v>
      </c>
      <c r="B3453" s="29">
        <v>8.5500000000000007</v>
      </c>
    </row>
    <row r="3454" spans="1:2" x14ac:dyDescent="0.35">
      <c r="A3454" s="28" t="s">
        <v>2913</v>
      </c>
      <c r="B3454" s="29">
        <v>5.8</v>
      </c>
    </row>
    <row r="3455" spans="1:2" x14ac:dyDescent="0.35">
      <c r="A3455" s="28" t="s">
        <v>4526</v>
      </c>
      <c r="B3455" s="29">
        <v>15.3</v>
      </c>
    </row>
    <row r="3456" spans="1:2" x14ac:dyDescent="0.35">
      <c r="A3456" s="28" t="s">
        <v>567</v>
      </c>
      <c r="B3456" s="29">
        <v>0.75</v>
      </c>
    </row>
    <row r="3457" spans="1:2" x14ac:dyDescent="0.35">
      <c r="A3457" s="28" t="s">
        <v>512</v>
      </c>
      <c r="B3457" s="29">
        <v>3</v>
      </c>
    </row>
    <row r="3458" spans="1:2" x14ac:dyDescent="0.35">
      <c r="A3458" s="28" t="s">
        <v>541</v>
      </c>
      <c r="B3458" s="29">
        <v>14</v>
      </c>
    </row>
    <row r="3459" spans="1:2" x14ac:dyDescent="0.35">
      <c r="A3459" s="28" t="s">
        <v>3228</v>
      </c>
      <c r="B3459" s="29">
        <v>63.85</v>
      </c>
    </row>
    <row r="3460" spans="1:2" x14ac:dyDescent="0.35">
      <c r="A3460" s="28" t="s">
        <v>2528</v>
      </c>
      <c r="B3460" s="29">
        <v>40.86</v>
      </c>
    </row>
    <row r="3461" spans="1:2" x14ac:dyDescent="0.35">
      <c r="A3461" s="28" t="s">
        <v>4409</v>
      </c>
      <c r="B3461" s="29">
        <v>29.46</v>
      </c>
    </row>
    <row r="3462" spans="1:2" x14ac:dyDescent="0.35">
      <c r="A3462" s="28" t="s">
        <v>3498</v>
      </c>
      <c r="B3462" s="29">
        <v>19.73</v>
      </c>
    </row>
    <row r="3463" spans="1:2" x14ac:dyDescent="0.35">
      <c r="A3463" s="28" t="s">
        <v>2206</v>
      </c>
      <c r="B3463" s="29">
        <v>45.89</v>
      </c>
    </row>
    <row r="3464" spans="1:2" x14ac:dyDescent="0.35">
      <c r="A3464" s="28" t="s">
        <v>3644</v>
      </c>
      <c r="B3464" s="29">
        <v>109.02</v>
      </c>
    </row>
    <row r="3465" spans="1:2" x14ac:dyDescent="0.35">
      <c r="A3465" s="28" t="s">
        <v>3707</v>
      </c>
      <c r="B3465" s="29">
        <v>38.270000000000003</v>
      </c>
    </row>
    <row r="3466" spans="1:2" x14ac:dyDescent="0.35">
      <c r="A3466" s="28" t="s">
        <v>3712</v>
      </c>
      <c r="B3466" s="29">
        <v>30.59</v>
      </c>
    </row>
    <row r="3467" spans="1:2" x14ac:dyDescent="0.35">
      <c r="A3467" s="28" t="s">
        <v>3724</v>
      </c>
      <c r="B3467" s="29">
        <v>25.92</v>
      </c>
    </row>
    <row r="3468" spans="1:2" x14ac:dyDescent="0.35">
      <c r="A3468" s="28" t="s">
        <v>3849</v>
      </c>
      <c r="B3468" s="29">
        <v>59.5</v>
      </c>
    </row>
    <row r="3469" spans="1:2" x14ac:dyDescent="0.35">
      <c r="A3469" s="28" t="s">
        <v>3856</v>
      </c>
      <c r="B3469" s="29">
        <v>4.3600000000000003</v>
      </c>
    </row>
    <row r="3470" spans="1:2" x14ac:dyDescent="0.35">
      <c r="A3470" s="28" t="s">
        <v>3882</v>
      </c>
      <c r="B3470" s="29">
        <v>46.01</v>
      </c>
    </row>
    <row r="3471" spans="1:2" x14ac:dyDescent="0.35">
      <c r="A3471" s="28" t="s">
        <v>4088</v>
      </c>
      <c r="B3471" s="29">
        <v>49.96</v>
      </c>
    </row>
    <row r="3472" spans="1:2" x14ac:dyDescent="0.35">
      <c r="A3472" s="28" t="s">
        <v>4156</v>
      </c>
      <c r="B3472" s="29">
        <v>126.06</v>
      </c>
    </row>
    <row r="3473" spans="1:2" x14ac:dyDescent="0.35">
      <c r="A3473" s="28" t="s">
        <v>4330</v>
      </c>
      <c r="B3473" s="29">
        <v>50.52</v>
      </c>
    </row>
    <row r="3474" spans="1:2" x14ac:dyDescent="0.35">
      <c r="A3474" s="28" t="s">
        <v>411</v>
      </c>
      <c r="B3474" s="29">
        <v>45.28</v>
      </c>
    </row>
    <row r="3475" spans="1:2" x14ac:dyDescent="0.35">
      <c r="A3475" s="28" t="s">
        <v>403</v>
      </c>
      <c r="B3475" s="29">
        <v>6.78</v>
      </c>
    </row>
    <row r="3476" spans="1:2" x14ac:dyDescent="0.35">
      <c r="A3476" s="28" t="s">
        <v>1560</v>
      </c>
      <c r="B3476" s="29">
        <v>15.07</v>
      </c>
    </row>
    <row r="3477" spans="1:2" x14ac:dyDescent="0.35">
      <c r="A3477" s="28" t="s">
        <v>1839</v>
      </c>
      <c r="B3477" s="29">
        <v>104.57</v>
      </c>
    </row>
    <row r="3478" spans="1:2" x14ac:dyDescent="0.35">
      <c r="A3478" s="28" t="s">
        <v>1154</v>
      </c>
      <c r="B3478" s="29">
        <v>0.54</v>
      </c>
    </row>
    <row r="3479" spans="1:2" x14ac:dyDescent="0.35">
      <c r="A3479" s="28" t="s">
        <v>2061</v>
      </c>
      <c r="B3479" s="29">
        <v>13.24</v>
      </c>
    </row>
    <row r="3480" spans="1:2" x14ac:dyDescent="0.35">
      <c r="A3480" s="28" t="s">
        <v>2065</v>
      </c>
      <c r="B3480" s="29">
        <v>17.32</v>
      </c>
    </row>
    <row r="3481" spans="1:2" x14ac:dyDescent="0.35">
      <c r="A3481" s="28" t="s">
        <v>2101</v>
      </c>
      <c r="B3481" s="29">
        <v>6.2</v>
      </c>
    </row>
    <row r="3482" spans="1:2" x14ac:dyDescent="0.35">
      <c r="A3482" s="28" t="s">
        <v>2117</v>
      </c>
      <c r="B3482" s="29">
        <v>12.5</v>
      </c>
    </row>
    <row r="3483" spans="1:2" x14ac:dyDescent="0.35">
      <c r="A3483" s="28" t="s">
        <v>233</v>
      </c>
      <c r="B3483" s="29">
        <v>0.91</v>
      </c>
    </row>
    <row r="3484" spans="1:2" x14ac:dyDescent="0.35">
      <c r="A3484" s="28" t="s">
        <v>2601</v>
      </c>
      <c r="B3484" s="29">
        <v>44.41</v>
      </c>
    </row>
    <row r="3485" spans="1:2" x14ac:dyDescent="0.35">
      <c r="A3485" s="28" t="s">
        <v>2605</v>
      </c>
      <c r="B3485" s="29">
        <v>38.770000000000003</v>
      </c>
    </row>
    <row r="3486" spans="1:2" x14ac:dyDescent="0.35">
      <c r="A3486" s="28" t="s">
        <v>2614</v>
      </c>
      <c r="B3486" s="29">
        <v>42.1</v>
      </c>
    </row>
    <row r="3487" spans="1:2" x14ac:dyDescent="0.35">
      <c r="A3487" s="28" t="s">
        <v>100</v>
      </c>
      <c r="B3487" s="29">
        <v>5.8</v>
      </c>
    </row>
    <row r="3488" spans="1:2" x14ac:dyDescent="0.35">
      <c r="A3488" s="28" t="s">
        <v>339</v>
      </c>
      <c r="B3488" s="29">
        <v>6.65</v>
      </c>
    </row>
    <row r="3489" spans="1:2" x14ac:dyDescent="0.35">
      <c r="A3489" s="28" t="s">
        <v>2765</v>
      </c>
      <c r="B3489" s="29">
        <v>61.47</v>
      </c>
    </row>
    <row r="3490" spans="1:2" x14ac:dyDescent="0.35">
      <c r="A3490" s="28" t="s">
        <v>4526</v>
      </c>
      <c r="B3490" s="29">
        <v>15.3</v>
      </c>
    </row>
    <row r="3491" spans="1:2" x14ac:dyDescent="0.35">
      <c r="A3491" s="28">
        <v>1136514</v>
      </c>
      <c r="B3491" s="29">
        <v>5.51</v>
      </c>
    </row>
    <row r="3492" spans="1:2" x14ac:dyDescent="0.35">
      <c r="A3492" s="28" t="s">
        <v>2982</v>
      </c>
      <c r="B3492" s="29">
        <v>148.87</v>
      </c>
    </row>
    <row r="3493" spans="1:2" x14ac:dyDescent="0.35">
      <c r="A3493" s="28" t="s">
        <v>3025</v>
      </c>
      <c r="B3493" s="29">
        <v>25.33</v>
      </c>
    </row>
    <row r="3494" spans="1:2" x14ac:dyDescent="0.35">
      <c r="A3494" s="28" t="s">
        <v>3052</v>
      </c>
      <c r="B3494" s="29">
        <v>47.21</v>
      </c>
    </row>
    <row r="3495" spans="1:2" x14ac:dyDescent="0.35">
      <c r="A3495" s="28" t="s">
        <v>3060</v>
      </c>
      <c r="B3495" s="29">
        <v>27.94</v>
      </c>
    </row>
    <row r="3496" spans="1:2" x14ac:dyDescent="0.35">
      <c r="A3496" s="28" t="s">
        <v>3180</v>
      </c>
      <c r="B3496" s="29">
        <v>14.2</v>
      </c>
    </row>
    <row r="3497" spans="1:2" x14ac:dyDescent="0.35">
      <c r="A3497" s="28" t="s">
        <v>3312</v>
      </c>
      <c r="B3497" s="29">
        <v>11.56</v>
      </c>
    </row>
    <row r="3498" spans="1:2" x14ac:dyDescent="0.35">
      <c r="A3498" s="28" t="s">
        <v>3331</v>
      </c>
      <c r="B3498" s="29">
        <v>80.63</v>
      </c>
    </row>
    <row r="3499" spans="1:2" x14ac:dyDescent="0.35">
      <c r="A3499" s="28" t="s">
        <v>3369</v>
      </c>
      <c r="B3499" s="29">
        <v>20.47</v>
      </c>
    </row>
    <row r="3500" spans="1:2" x14ac:dyDescent="0.35">
      <c r="A3500" s="28" t="s">
        <v>3385</v>
      </c>
      <c r="B3500" s="29">
        <v>56.32</v>
      </c>
    </row>
    <row r="3501" spans="1:2" x14ac:dyDescent="0.35">
      <c r="A3501" s="28" t="s">
        <v>1305</v>
      </c>
      <c r="B3501" s="29">
        <v>35.479999999999997</v>
      </c>
    </row>
    <row r="3502" spans="1:2" x14ac:dyDescent="0.35">
      <c r="A3502" s="28">
        <v>1262524</v>
      </c>
      <c r="B3502" s="29">
        <v>13.38</v>
      </c>
    </row>
    <row r="3503" spans="1:2" x14ac:dyDescent="0.35">
      <c r="A3503" s="28" t="s">
        <v>4527</v>
      </c>
      <c r="B3503" s="29" t="s">
        <v>4442</v>
      </c>
    </row>
    <row r="3504" spans="1:2" x14ac:dyDescent="0.35">
      <c r="A3504" s="28">
        <v>1287725</v>
      </c>
      <c r="B3504" s="29">
        <v>18.87</v>
      </c>
    </row>
    <row r="3505" spans="1:2" x14ac:dyDescent="0.35">
      <c r="A3505" s="28" t="s">
        <v>3614</v>
      </c>
      <c r="B3505" s="29">
        <v>51.62</v>
      </c>
    </row>
    <row r="3506" spans="1:2" x14ac:dyDescent="0.35">
      <c r="A3506" s="28" t="s">
        <v>3622</v>
      </c>
      <c r="B3506" s="29">
        <v>45.74</v>
      </c>
    </row>
    <row r="3507" spans="1:2" x14ac:dyDescent="0.35">
      <c r="A3507" s="28" t="s">
        <v>1833</v>
      </c>
      <c r="B3507" s="29">
        <v>35.17</v>
      </c>
    </row>
    <row r="3508" spans="1:2" x14ac:dyDescent="0.35">
      <c r="A3508" s="28" t="s">
        <v>3665</v>
      </c>
      <c r="B3508" s="29">
        <v>425</v>
      </c>
    </row>
    <row r="3509" spans="1:2" x14ac:dyDescent="0.35">
      <c r="A3509" s="28" t="s">
        <v>4528</v>
      </c>
      <c r="B3509" s="29" t="s">
        <v>4442</v>
      </c>
    </row>
    <row r="3510" spans="1:2" x14ac:dyDescent="0.35">
      <c r="A3510" s="28" t="s">
        <v>1069</v>
      </c>
      <c r="B3510" s="29">
        <v>51.32</v>
      </c>
    </row>
    <row r="3511" spans="1:2" x14ac:dyDescent="0.35">
      <c r="A3511" s="28" t="s">
        <v>3869</v>
      </c>
      <c r="B3511" s="29">
        <v>14.7</v>
      </c>
    </row>
    <row r="3512" spans="1:2" x14ac:dyDescent="0.35">
      <c r="A3512" s="28" t="s">
        <v>3871</v>
      </c>
      <c r="B3512" s="29">
        <v>11.48</v>
      </c>
    </row>
    <row r="3513" spans="1:2" x14ac:dyDescent="0.35">
      <c r="A3513" s="28" t="s">
        <v>4011</v>
      </c>
      <c r="B3513" s="29">
        <v>50.72</v>
      </c>
    </row>
    <row r="3514" spans="1:2" x14ac:dyDescent="0.35">
      <c r="A3514" s="28" t="s">
        <v>618</v>
      </c>
      <c r="B3514" s="29">
        <v>7.05</v>
      </c>
    </row>
    <row r="3515" spans="1:2" x14ac:dyDescent="0.35">
      <c r="A3515" s="28" t="s">
        <v>137</v>
      </c>
      <c r="B3515" s="29">
        <v>8.83</v>
      </c>
    </row>
    <row r="3516" spans="1:2" x14ac:dyDescent="0.35">
      <c r="A3516" s="28" t="s">
        <v>4529</v>
      </c>
      <c r="B3516" s="29" t="s">
        <v>4442</v>
      </c>
    </row>
    <row r="3517" spans="1:2" x14ac:dyDescent="0.35">
      <c r="A3517" s="28" t="s">
        <v>600</v>
      </c>
      <c r="B3517" s="29">
        <v>3.75</v>
      </c>
    </row>
    <row r="3518" spans="1:2" x14ac:dyDescent="0.35">
      <c r="A3518" s="28" t="s">
        <v>4092</v>
      </c>
      <c r="B3518" s="29">
        <v>87.42</v>
      </c>
    </row>
    <row r="3519" spans="1:2" x14ac:dyDescent="0.35">
      <c r="A3519" s="28" t="s">
        <v>16</v>
      </c>
      <c r="B3519" s="29">
        <v>1.69</v>
      </c>
    </row>
    <row r="3520" spans="1:2" x14ac:dyDescent="0.35">
      <c r="A3520" s="28" t="s">
        <v>4172</v>
      </c>
      <c r="B3520" s="29">
        <v>3.68</v>
      </c>
    </row>
    <row r="3521" spans="1:2" x14ac:dyDescent="0.35">
      <c r="A3521" s="28">
        <v>1240975</v>
      </c>
      <c r="B3521" s="29">
        <v>3.69</v>
      </c>
    </row>
    <row r="3522" spans="1:2" x14ac:dyDescent="0.35">
      <c r="A3522" s="28" t="s">
        <v>4306</v>
      </c>
      <c r="B3522" s="29">
        <v>10.16</v>
      </c>
    </row>
    <row r="3523" spans="1:2" x14ac:dyDescent="0.35">
      <c r="A3523" s="28" t="s">
        <v>4384</v>
      </c>
      <c r="B3523" s="29">
        <v>25.96</v>
      </c>
    </row>
    <row r="3524" spans="1:2" x14ac:dyDescent="0.35">
      <c r="A3524" s="28" t="s">
        <v>1847</v>
      </c>
      <c r="B3524" s="29">
        <v>43.71</v>
      </c>
    </row>
    <row r="3525" spans="1:2" x14ac:dyDescent="0.35">
      <c r="A3525" s="28" t="s">
        <v>2098</v>
      </c>
      <c r="B3525" s="29">
        <v>11.48</v>
      </c>
    </row>
    <row r="3526" spans="1:2" x14ac:dyDescent="0.35">
      <c r="A3526" s="28" t="s">
        <v>892</v>
      </c>
      <c r="B3526" s="29">
        <v>3.1</v>
      </c>
    </row>
    <row r="3527" spans="1:2" x14ac:dyDescent="0.35">
      <c r="A3527" s="28" t="s">
        <v>873</v>
      </c>
      <c r="B3527" s="29">
        <v>7.9</v>
      </c>
    </row>
    <row r="3528" spans="1:2" x14ac:dyDescent="0.35">
      <c r="A3528" s="28" t="s">
        <v>2598</v>
      </c>
      <c r="B3528" s="29">
        <v>10.72</v>
      </c>
    </row>
    <row r="3529" spans="1:2" x14ac:dyDescent="0.35">
      <c r="A3529" s="28" t="s">
        <v>848</v>
      </c>
      <c r="B3529" s="29">
        <v>4.2</v>
      </c>
    </row>
    <row r="3530" spans="1:2" x14ac:dyDescent="0.35">
      <c r="A3530" s="28" t="s">
        <v>2687</v>
      </c>
      <c r="B3530" s="29">
        <v>35.4</v>
      </c>
    </row>
    <row r="3531" spans="1:2" x14ac:dyDescent="0.35">
      <c r="A3531" s="28" t="s">
        <v>802</v>
      </c>
      <c r="B3531" s="29">
        <v>6.49</v>
      </c>
    </row>
    <row r="3532" spans="1:2" x14ac:dyDescent="0.35">
      <c r="A3532" s="28" t="s">
        <v>3122</v>
      </c>
      <c r="B3532" s="29">
        <v>308</v>
      </c>
    </row>
    <row r="3533" spans="1:2" x14ac:dyDescent="0.35">
      <c r="A3533" s="28" t="s">
        <v>1165</v>
      </c>
      <c r="B3533" s="29">
        <v>7.7</v>
      </c>
    </row>
    <row r="3534" spans="1:2" x14ac:dyDescent="0.35">
      <c r="A3534" s="28" t="s">
        <v>3536</v>
      </c>
      <c r="B3534" s="29">
        <v>48.65</v>
      </c>
    </row>
    <row r="3535" spans="1:2" x14ac:dyDescent="0.35">
      <c r="A3535" s="28" t="s">
        <v>3537</v>
      </c>
      <c r="B3535" s="29">
        <v>20.059999999999999</v>
      </c>
    </row>
    <row r="3536" spans="1:2" x14ac:dyDescent="0.35">
      <c r="A3536" s="28" t="s">
        <v>3639</v>
      </c>
      <c r="B3536" s="29">
        <v>39.950000000000003</v>
      </c>
    </row>
    <row r="3537" spans="1:2" x14ac:dyDescent="0.35">
      <c r="A3537" s="28" t="s">
        <v>2418</v>
      </c>
      <c r="B3537" s="29">
        <v>1.61</v>
      </c>
    </row>
    <row r="3538" spans="1:2" x14ac:dyDescent="0.35">
      <c r="A3538" s="28" t="s">
        <v>1127</v>
      </c>
      <c r="B3538" s="29">
        <v>26.94</v>
      </c>
    </row>
    <row r="3539" spans="1:2" x14ac:dyDescent="0.35">
      <c r="A3539" s="28" t="s">
        <v>3806</v>
      </c>
      <c r="B3539" s="29">
        <v>1.78</v>
      </c>
    </row>
    <row r="3540" spans="1:2" x14ac:dyDescent="0.35">
      <c r="A3540" s="28" t="s">
        <v>711</v>
      </c>
      <c r="B3540" s="29">
        <v>4.72</v>
      </c>
    </row>
    <row r="3541" spans="1:2" x14ac:dyDescent="0.35">
      <c r="A3541" s="28" t="s">
        <v>3830</v>
      </c>
      <c r="B3541" s="29">
        <v>50.09</v>
      </c>
    </row>
    <row r="3542" spans="1:2" x14ac:dyDescent="0.35">
      <c r="A3542" s="28" t="s">
        <v>3868</v>
      </c>
      <c r="B3542" s="29">
        <v>13.25</v>
      </c>
    </row>
    <row r="3543" spans="1:2" x14ac:dyDescent="0.35">
      <c r="A3543" s="28" t="s">
        <v>3939</v>
      </c>
      <c r="B3543" s="29">
        <v>9.19</v>
      </c>
    </row>
    <row r="3544" spans="1:2" x14ac:dyDescent="0.35">
      <c r="A3544" s="28" t="s">
        <v>4012</v>
      </c>
      <c r="B3544" s="29">
        <v>17.78</v>
      </c>
    </row>
    <row r="3545" spans="1:2" x14ac:dyDescent="0.35">
      <c r="A3545" s="28" t="s">
        <v>911</v>
      </c>
      <c r="B3545" s="29">
        <v>10.57</v>
      </c>
    </row>
    <row r="3546" spans="1:2" x14ac:dyDescent="0.35">
      <c r="A3546" s="28" t="s">
        <v>612</v>
      </c>
      <c r="B3546" s="29">
        <v>2.9</v>
      </c>
    </row>
    <row r="3547" spans="1:2" x14ac:dyDescent="0.35">
      <c r="A3547" s="28" t="s">
        <v>4081</v>
      </c>
      <c r="B3547" s="29">
        <v>13.58</v>
      </c>
    </row>
    <row r="3548" spans="1:2" x14ac:dyDescent="0.35">
      <c r="A3548" s="28" t="s">
        <v>588</v>
      </c>
      <c r="B3548" s="29">
        <v>7.47</v>
      </c>
    </row>
    <row r="3549" spans="1:2" x14ac:dyDescent="0.35">
      <c r="A3549" s="28" t="s">
        <v>4157</v>
      </c>
      <c r="B3549" s="29">
        <v>42.21</v>
      </c>
    </row>
    <row r="3550" spans="1:2" x14ac:dyDescent="0.35">
      <c r="A3550" s="28" t="s">
        <v>580</v>
      </c>
      <c r="B3550" s="29">
        <v>26.45</v>
      </c>
    </row>
    <row r="3551" spans="1:2" x14ac:dyDescent="0.35">
      <c r="A3551" s="28" t="s">
        <v>4273</v>
      </c>
      <c r="B3551" s="29">
        <v>23.22</v>
      </c>
    </row>
    <row r="3552" spans="1:2" x14ac:dyDescent="0.35">
      <c r="A3552" s="28" t="s">
        <v>115</v>
      </c>
      <c r="B3552" s="29">
        <v>11.19</v>
      </c>
    </row>
    <row r="3553" spans="1:2" x14ac:dyDescent="0.35">
      <c r="A3553" s="28" t="s">
        <v>4325</v>
      </c>
      <c r="B3553" s="29">
        <v>26.36</v>
      </c>
    </row>
    <row r="3554" spans="1:2" x14ac:dyDescent="0.35">
      <c r="A3554" s="28" t="s">
        <v>949</v>
      </c>
      <c r="B3554" s="29">
        <v>1.98</v>
      </c>
    </row>
    <row r="3555" spans="1:2" x14ac:dyDescent="0.35">
      <c r="A3555" s="28" t="s">
        <v>986</v>
      </c>
      <c r="B3555" s="29">
        <v>5.29</v>
      </c>
    </row>
    <row r="3556" spans="1:2" x14ac:dyDescent="0.35">
      <c r="A3556" s="28" t="s">
        <v>4408</v>
      </c>
      <c r="B3556" s="29">
        <v>105.39</v>
      </c>
    </row>
    <row r="3557" spans="1:2" x14ac:dyDescent="0.35">
      <c r="A3557" s="28" t="s">
        <v>4414</v>
      </c>
      <c r="B3557" s="29">
        <v>41.42</v>
      </c>
    </row>
    <row r="3558" spans="1:2" x14ac:dyDescent="0.35">
      <c r="A3558" s="28" t="s">
        <v>4418</v>
      </c>
      <c r="B3558" s="29">
        <v>58.01</v>
      </c>
    </row>
    <row r="3559" spans="1:2" x14ac:dyDescent="0.35">
      <c r="A3559" s="28" t="s">
        <v>4420</v>
      </c>
      <c r="B3559" s="29">
        <v>13.86</v>
      </c>
    </row>
    <row r="3560" spans="1:2" x14ac:dyDescent="0.35">
      <c r="A3560" s="28" t="s">
        <v>4425</v>
      </c>
      <c r="B3560" s="29">
        <v>4.08</v>
      </c>
    </row>
    <row r="3561" spans="1:2" x14ac:dyDescent="0.35">
      <c r="A3561" s="28" t="s">
        <v>1649</v>
      </c>
      <c r="B3561" s="29">
        <v>15.63</v>
      </c>
    </row>
    <row r="3562" spans="1:2" x14ac:dyDescent="0.35">
      <c r="A3562" s="28" t="s">
        <v>2125</v>
      </c>
      <c r="B3562" s="29">
        <v>14.64</v>
      </c>
    </row>
    <row r="3563" spans="1:2" x14ac:dyDescent="0.35">
      <c r="A3563" s="28" t="s">
        <v>2143</v>
      </c>
      <c r="B3563" s="29">
        <v>16.04</v>
      </c>
    </row>
    <row r="3564" spans="1:2" x14ac:dyDescent="0.35">
      <c r="A3564" s="28" t="s">
        <v>2147</v>
      </c>
      <c r="B3564" s="29">
        <v>17.52</v>
      </c>
    </row>
    <row r="3565" spans="1:2" x14ac:dyDescent="0.35">
      <c r="A3565" s="28" t="s">
        <v>2198</v>
      </c>
      <c r="B3565" s="29">
        <v>47.42</v>
      </c>
    </row>
    <row r="3566" spans="1:2" x14ac:dyDescent="0.35">
      <c r="A3566" s="28" t="s">
        <v>2209</v>
      </c>
      <c r="B3566" s="29">
        <v>42.6</v>
      </c>
    </row>
    <row r="3567" spans="1:2" x14ac:dyDescent="0.35">
      <c r="A3567" s="28" t="s">
        <v>558</v>
      </c>
      <c r="B3567" s="29">
        <v>47.84</v>
      </c>
    </row>
    <row r="3568" spans="1:2" x14ac:dyDescent="0.35">
      <c r="A3568" s="28" t="s">
        <v>2248</v>
      </c>
      <c r="B3568" s="29">
        <v>44.41</v>
      </c>
    </row>
    <row r="3569" spans="1:2" x14ac:dyDescent="0.35">
      <c r="A3569" s="28" t="s">
        <v>2590</v>
      </c>
      <c r="B3569" s="29">
        <v>47.46</v>
      </c>
    </row>
    <row r="3570" spans="1:2" x14ac:dyDescent="0.35">
      <c r="A3570" s="28" t="s">
        <v>142</v>
      </c>
      <c r="B3570" s="29">
        <v>2.4900000000000002</v>
      </c>
    </row>
    <row r="3571" spans="1:2" x14ac:dyDescent="0.35">
      <c r="A3571" s="28" t="s">
        <v>846</v>
      </c>
      <c r="B3571" s="29">
        <v>3.61</v>
      </c>
    </row>
    <row r="3572" spans="1:2" x14ac:dyDescent="0.35">
      <c r="A3572" s="28" t="s">
        <v>4530</v>
      </c>
      <c r="B3572" s="29">
        <v>4.1900000000000004</v>
      </c>
    </row>
    <row r="3573" spans="1:2" x14ac:dyDescent="0.35">
      <c r="A3573" s="28" t="s">
        <v>2682</v>
      </c>
      <c r="B3573" s="29">
        <v>112.19</v>
      </c>
    </row>
    <row r="3574" spans="1:2" x14ac:dyDescent="0.35">
      <c r="A3574" s="28" t="s">
        <v>2712</v>
      </c>
      <c r="B3574" s="29">
        <v>61.38</v>
      </c>
    </row>
    <row r="3575" spans="1:2" x14ac:dyDescent="0.35">
      <c r="A3575" s="28" t="s">
        <v>2720</v>
      </c>
      <c r="B3575" s="29">
        <v>15.37</v>
      </c>
    </row>
    <row r="3576" spans="1:2" x14ac:dyDescent="0.35">
      <c r="A3576" s="28" t="s">
        <v>787</v>
      </c>
      <c r="B3576" s="29">
        <v>2.92</v>
      </c>
    </row>
    <row r="3577" spans="1:2" x14ac:dyDescent="0.35">
      <c r="A3577" s="28" t="s">
        <v>2836</v>
      </c>
      <c r="B3577" s="29">
        <v>22.87</v>
      </c>
    </row>
    <row r="3578" spans="1:2" x14ac:dyDescent="0.35">
      <c r="A3578" s="28" t="s">
        <v>2858</v>
      </c>
      <c r="B3578" s="29">
        <v>4.08</v>
      </c>
    </row>
    <row r="3579" spans="1:2" x14ac:dyDescent="0.35">
      <c r="A3579" s="28" t="s">
        <v>2903</v>
      </c>
      <c r="B3579" s="29">
        <v>148.07</v>
      </c>
    </row>
    <row r="3580" spans="1:2" x14ac:dyDescent="0.35">
      <c r="A3580" s="28" t="s">
        <v>2915</v>
      </c>
      <c r="B3580" s="29">
        <v>51.61</v>
      </c>
    </row>
    <row r="3581" spans="1:2" x14ac:dyDescent="0.35">
      <c r="A3581" s="28" t="s">
        <v>1258</v>
      </c>
      <c r="B3581" s="29">
        <v>8.56</v>
      </c>
    </row>
    <row r="3582" spans="1:2" x14ac:dyDescent="0.35">
      <c r="A3582" s="28" t="s">
        <v>1259</v>
      </c>
      <c r="B3582" s="29">
        <v>1.74</v>
      </c>
    </row>
    <row r="3583" spans="1:2" x14ac:dyDescent="0.35">
      <c r="A3583" s="28" t="s">
        <v>1261</v>
      </c>
      <c r="B3583" s="29">
        <v>6.9</v>
      </c>
    </row>
    <row r="3584" spans="1:2" x14ac:dyDescent="0.35">
      <c r="A3584" s="28" t="s">
        <v>2985</v>
      </c>
      <c r="B3584" s="29">
        <v>31.94</v>
      </c>
    </row>
    <row r="3585" spans="1:2" x14ac:dyDescent="0.35">
      <c r="A3585" s="28" t="s">
        <v>4531</v>
      </c>
      <c r="B3585" s="29">
        <v>32.450000000000003</v>
      </c>
    </row>
    <row r="3586" spans="1:2" x14ac:dyDescent="0.35">
      <c r="A3586" s="28" t="s">
        <v>3126</v>
      </c>
      <c r="B3586" s="29">
        <v>12.31</v>
      </c>
    </row>
    <row r="3587" spans="1:2" x14ac:dyDescent="0.35">
      <c r="A3587" s="28" t="s">
        <v>1175</v>
      </c>
      <c r="B3587" s="29">
        <v>12.35</v>
      </c>
    </row>
    <row r="3588" spans="1:2" x14ac:dyDescent="0.35">
      <c r="A3588" s="28" t="s">
        <v>3309</v>
      </c>
      <c r="B3588" s="29">
        <v>72.849999999999994</v>
      </c>
    </row>
    <row r="3589" spans="1:2" x14ac:dyDescent="0.35">
      <c r="A3589" s="28" t="s">
        <v>557</v>
      </c>
      <c r="B3589" s="29">
        <v>42.87</v>
      </c>
    </row>
    <row r="3590" spans="1:2" x14ac:dyDescent="0.35">
      <c r="A3590" s="28" t="s">
        <v>3338</v>
      </c>
      <c r="B3590" s="29">
        <v>22</v>
      </c>
    </row>
    <row r="3591" spans="1:2" x14ac:dyDescent="0.35">
      <c r="A3591" s="28" t="s">
        <v>3346</v>
      </c>
      <c r="B3591" s="29">
        <v>20.61</v>
      </c>
    </row>
    <row r="3592" spans="1:2" x14ac:dyDescent="0.35">
      <c r="A3592" s="28" t="s">
        <v>4532</v>
      </c>
      <c r="B3592" s="29">
        <v>7.64</v>
      </c>
    </row>
    <row r="3593" spans="1:2" x14ac:dyDescent="0.35">
      <c r="A3593" s="28" t="s">
        <v>3383</v>
      </c>
      <c r="B3593" s="29">
        <v>47.22</v>
      </c>
    </row>
    <row r="3594" spans="1:2" x14ac:dyDescent="0.35">
      <c r="A3594" s="28" t="s">
        <v>681</v>
      </c>
      <c r="B3594" s="29">
        <v>2.44</v>
      </c>
    </row>
    <row r="3595" spans="1:2" x14ac:dyDescent="0.35">
      <c r="A3595" s="28" t="s">
        <v>3406</v>
      </c>
      <c r="B3595" s="29">
        <v>29.76</v>
      </c>
    </row>
    <row r="3596" spans="1:2" x14ac:dyDescent="0.35">
      <c r="A3596" s="28" t="s">
        <v>3411</v>
      </c>
      <c r="B3596" s="29">
        <v>32.18</v>
      </c>
    </row>
    <row r="3597" spans="1:2" x14ac:dyDescent="0.35">
      <c r="A3597" s="28" t="s">
        <v>3475</v>
      </c>
      <c r="B3597" s="29">
        <v>125.99</v>
      </c>
    </row>
    <row r="3598" spans="1:2" x14ac:dyDescent="0.35">
      <c r="A3598" s="28" t="s">
        <v>3476</v>
      </c>
      <c r="B3598" s="29">
        <v>35.409999999999997</v>
      </c>
    </row>
    <row r="3599" spans="1:2" x14ac:dyDescent="0.35">
      <c r="A3599" s="28" t="s">
        <v>3477</v>
      </c>
      <c r="B3599" s="29">
        <v>62.61</v>
      </c>
    </row>
    <row r="3600" spans="1:2" x14ac:dyDescent="0.35">
      <c r="A3600" s="28" t="s">
        <v>3478</v>
      </c>
      <c r="B3600" s="29">
        <v>81.23</v>
      </c>
    </row>
    <row r="3601" spans="1:2" x14ac:dyDescent="0.35">
      <c r="A3601" s="28" t="s">
        <v>523</v>
      </c>
      <c r="B3601" s="29">
        <v>27.5</v>
      </c>
    </row>
    <row r="3602" spans="1:2" x14ac:dyDescent="0.35">
      <c r="A3602" s="28" t="s">
        <v>3556</v>
      </c>
      <c r="B3602" s="29">
        <v>67.459999999999994</v>
      </c>
    </row>
    <row r="3603" spans="1:2" x14ac:dyDescent="0.35">
      <c r="A3603" s="28" t="s">
        <v>3558</v>
      </c>
      <c r="B3603" s="29">
        <v>23.12</v>
      </c>
    </row>
    <row r="3604" spans="1:2" x14ac:dyDescent="0.35">
      <c r="A3604" s="28" t="s">
        <v>4533</v>
      </c>
      <c r="B3604" s="29">
        <v>9.74</v>
      </c>
    </row>
    <row r="3605" spans="1:2" x14ac:dyDescent="0.35">
      <c r="A3605" s="28" t="s">
        <v>3570</v>
      </c>
      <c r="B3605" s="29">
        <v>24.1</v>
      </c>
    </row>
    <row r="3606" spans="1:2" x14ac:dyDescent="0.35">
      <c r="A3606" s="28" t="s">
        <v>3583</v>
      </c>
      <c r="B3606" s="29">
        <v>10.56</v>
      </c>
    </row>
    <row r="3607" spans="1:2" x14ac:dyDescent="0.35">
      <c r="A3607" s="28" t="s">
        <v>3601</v>
      </c>
      <c r="B3607" s="29">
        <v>33.08</v>
      </c>
    </row>
    <row r="3608" spans="1:2" x14ac:dyDescent="0.35">
      <c r="A3608" s="28" t="s">
        <v>3645</v>
      </c>
      <c r="B3608" s="29">
        <v>81.99</v>
      </c>
    </row>
    <row r="3609" spans="1:2" x14ac:dyDescent="0.35">
      <c r="A3609" s="28" t="s">
        <v>1075</v>
      </c>
      <c r="B3609" s="29">
        <v>0.7</v>
      </c>
    </row>
    <row r="3610" spans="1:2" x14ac:dyDescent="0.35">
      <c r="A3610" s="28" t="s">
        <v>3663</v>
      </c>
      <c r="B3610" s="29">
        <v>45.25</v>
      </c>
    </row>
    <row r="3611" spans="1:2" x14ac:dyDescent="0.35">
      <c r="A3611" s="28" t="s">
        <v>3673</v>
      </c>
      <c r="B3611" s="29">
        <v>13.6</v>
      </c>
    </row>
    <row r="3612" spans="1:2" x14ac:dyDescent="0.35">
      <c r="A3612" s="28" t="s">
        <v>3687</v>
      </c>
      <c r="B3612" s="29">
        <v>36.74</v>
      </c>
    </row>
    <row r="3613" spans="1:2" x14ac:dyDescent="0.35">
      <c r="A3613" s="28" t="s">
        <v>3697</v>
      </c>
      <c r="B3613" s="29">
        <v>40.6</v>
      </c>
    </row>
    <row r="3614" spans="1:2" x14ac:dyDescent="0.35">
      <c r="A3614" s="28" t="s">
        <v>3711</v>
      </c>
      <c r="B3614" s="29">
        <v>46.99</v>
      </c>
    </row>
    <row r="3615" spans="1:2" x14ac:dyDescent="0.35">
      <c r="A3615" s="28" t="s">
        <v>3749</v>
      </c>
      <c r="B3615" s="29">
        <v>19.88</v>
      </c>
    </row>
    <row r="3616" spans="1:2" x14ac:dyDescent="0.35">
      <c r="A3616" s="28" t="s">
        <v>3800</v>
      </c>
      <c r="B3616" s="29">
        <v>107.79</v>
      </c>
    </row>
    <row r="3617" spans="1:2" x14ac:dyDescent="0.35">
      <c r="A3617" s="28">
        <v>1279689</v>
      </c>
      <c r="B3617" s="29">
        <v>9</v>
      </c>
    </row>
    <row r="3618" spans="1:2" x14ac:dyDescent="0.35">
      <c r="A3618" s="28" t="s">
        <v>3839</v>
      </c>
      <c r="B3618" s="29">
        <v>80</v>
      </c>
    </row>
    <row r="3619" spans="1:2" x14ac:dyDescent="0.35">
      <c r="A3619" s="28" t="s">
        <v>3864</v>
      </c>
      <c r="B3619" s="29">
        <v>45.58</v>
      </c>
    </row>
    <row r="3620" spans="1:2" x14ac:dyDescent="0.35">
      <c r="A3620" s="28" t="s">
        <v>3922</v>
      </c>
      <c r="B3620" s="29">
        <v>56.03</v>
      </c>
    </row>
    <row r="3621" spans="1:2" x14ac:dyDescent="0.35">
      <c r="A3621" s="28" t="s">
        <v>3929</v>
      </c>
      <c r="B3621" s="29">
        <v>46.7</v>
      </c>
    </row>
    <row r="3622" spans="1:2" x14ac:dyDescent="0.35">
      <c r="A3622" s="28" t="s">
        <v>4494</v>
      </c>
      <c r="B3622" s="29">
        <v>1.28</v>
      </c>
    </row>
    <row r="3623" spans="1:2" x14ac:dyDescent="0.35">
      <c r="A3623" s="28" t="s">
        <v>4031</v>
      </c>
      <c r="B3623" s="29">
        <v>49.33</v>
      </c>
    </row>
    <row r="3624" spans="1:2" x14ac:dyDescent="0.35">
      <c r="A3624" s="28" t="s">
        <v>4044</v>
      </c>
      <c r="B3624" s="29">
        <v>23.99</v>
      </c>
    </row>
    <row r="3625" spans="1:2" x14ac:dyDescent="0.35">
      <c r="A3625" s="28" t="s">
        <v>607</v>
      </c>
      <c r="B3625" s="29">
        <v>2.98</v>
      </c>
    </row>
    <row r="3626" spans="1:2" x14ac:dyDescent="0.35">
      <c r="A3626" s="28" t="s">
        <v>602</v>
      </c>
      <c r="B3626" s="29">
        <v>4.2</v>
      </c>
    </row>
    <row r="3627" spans="1:2" x14ac:dyDescent="0.35">
      <c r="A3627" s="28" t="s">
        <v>603</v>
      </c>
      <c r="B3627" s="29">
        <v>5.62</v>
      </c>
    </row>
    <row r="3628" spans="1:2" x14ac:dyDescent="0.35">
      <c r="A3628" s="28" t="s">
        <v>205</v>
      </c>
      <c r="B3628" s="29">
        <v>17.739999999999998</v>
      </c>
    </row>
    <row r="3629" spans="1:2" x14ac:dyDescent="0.35">
      <c r="A3629" s="28" t="s">
        <v>4127</v>
      </c>
      <c r="B3629" s="29">
        <v>109.39</v>
      </c>
    </row>
    <row r="3630" spans="1:2" x14ac:dyDescent="0.35">
      <c r="A3630" s="28" t="s">
        <v>4129</v>
      </c>
      <c r="B3630" s="29">
        <v>53.08</v>
      </c>
    </row>
    <row r="3631" spans="1:2" x14ac:dyDescent="0.35">
      <c r="A3631" s="28" t="s">
        <v>4138</v>
      </c>
      <c r="B3631" s="29">
        <v>13.52</v>
      </c>
    </row>
    <row r="3632" spans="1:2" x14ac:dyDescent="0.35">
      <c r="A3632" s="28" t="s">
        <v>4187</v>
      </c>
      <c r="B3632" s="29">
        <v>39.47</v>
      </c>
    </row>
    <row r="3633" spans="1:2" x14ac:dyDescent="0.35">
      <c r="A3633" s="28" t="s">
        <v>4197</v>
      </c>
      <c r="B3633" s="29">
        <v>10.81</v>
      </c>
    </row>
    <row r="3634" spans="1:2" x14ac:dyDescent="0.35">
      <c r="A3634" s="28" t="s">
        <v>1008</v>
      </c>
      <c r="B3634" s="29">
        <v>0.66</v>
      </c>
    </row>
    <row r="3635" spans="1:2" x14ac:dyDescent="0.35">
      <c r="A3635" s="28" t="s">
        <v>4245</v>
      </c>
      <c r="B3635" s="29">
        <v>39.22</v>
      </c>
    </row>
    <row r="3636" spans="1:2" x14ac:dyDescent="0.35">
      <c r="A3636" s="28" t="s">
        <v>494</v>
      </c>
      <c r="B3636" s="29">
        <v>39.01</v>
      </c>
    </row>
    <row r="3637" spans="1:2" x14ac:dyDescent="0.35">
      <c r="A3637" s="28" t="s">
        <v>4309</v>
      </c>
      <c r="B3637" s="29">
        <v>20.010000000000002</v>
      </c>
    </row>
    <row r="3638" spans="1:2" x14ac:dyDescent="0.35">
      <c r="A3638" s="28" t="s">
        <v>4367</v>
      </c>
      <c r="B3638" s="29">
        <v>15.28</v>
      </c>
    </row>
    <row r="3639" spans="1:2" x14ac:dyDescent="0.35">
      <c r="A3639" s="28" t="s">
        <v>4389</v>
      </c>
      <c r="B3639" s="29">
        <v>54.51</v>
      </c>
    </row>
    <row r="3640" spans="1:2" x14ac:dyDescent="0.35">
      <c r="A3640" s="28" t="s">
        <v>4534</v>
      </c>
      <c r="B3640" s="29">
        <v>1.65</v>
      </c>
    </row>
    <row r="3641" spans="1:2" x14ac:dyDescent="0.35">
      <c r="A3641" s="28" t="s">
        <v>4421</v>
      </c>
      <c r="B3641" s="29">
        <v>6.94</v>
      </c>
    </row>
    <row r="3642" spans="1:2" x14ac:dyDescent="0.35">
      <c r="A3642" s="28" t="s">
        <v>887</v>
      </c>
      <c r="B3642" s="29">
        <v>8.9600000000000009</v>
      </c>
    </row>
    <row r="3643" spans="1:2" x14ac:dyDescent="0.35">
      <c r="A3643" s="28" t="s">
        <v>923</v>
      </c>
      <c r="B3643" s="29">
        <v>0.86</v>
      </c>
    </row>
    <row r="3644" spans="1:2" x14ac:dyDescent="0.35">
      <c r="A3644" s="28" t="s">
        <v>1626</v>
      </c>
      <c r="B3644" s="29">
        <v>0.81</v>
      </c>
    </row>
    <row r="3645" spans="1:2" x14ac:dyDescent="0.35">
      <c r="A3645" s="28" t="s">
        <v>1872</v>
      </c>
      <c r="B3645" s="29">
        <v>40</v>
      </c>
    </row>
    <row r="3646" spans="1:2" x14ac:dyDescent="0.35">
      <c r="A3646" s="28" t="s">
        <v>2074</v>
      </c>
      <c r="B3646" s="29">
        <v>7.72</v>
      </c>
    </row>
    <row r="3647" spans="1:2" x14ac:dyDescent="0.35">
      <c r="A3647" s="28" t="s">
        <v>2204</v>
      </c>
      <c r="B3647" s="29">
        <v>34.61</v>
      </c>
    </row>
    <row r="3648" spans="1:2" x14ac:dyDescent="0.35">
      <c r="A3648" s="28" t="s">
        <v>2246</v>
      </c>
      <c r="B3648" s="29">
        <v>44.41</v>
      </c>
    </row>
    <row r="3649" spans="1:2" x14ac:dyDescent="0.35">
      <c r="A3649" s="28" t="s">
        <v>2562</v>
      </c>
      <c r="B3649" s="29">
        <v>18.82</v>
      </c>
    </row>
    <row r="3650" spans="1:2" x14ac:dyDescent="0.35">
      <c r="A3650" s="28" t="s">
        <v>837</v>
      </c>
      <c r="B3650" s="29">
        <v>14.25</v>
      </c>
    </row>
    <row r="3651" spans="1:2" x14ac:dyDescent="0.35">
      <c r="A3651" s="28" t="s">
        <v>2675</v>
      </c>
      <c r="B3651" s="29">
        <v>3.5</v>
      </c>
    </row>
    <row r="3652" spans="1:2" x14ac:dyDescent="0.35">
      <c r="A3652" s="28" t="s">
        <v>2676</v>
      </c>
      <c r="B3652" s="29">
        <v>3.86</v>
      </c>
    </row>
    <row r="3653" spans="1:2" x14ac:dyDescent="0.35">
      <c r="A3653" s="28" t="s">
        <v>2698</v>
      </c>
      <c r="B3653" s="29">
        <v>17.7</v>
      </c>
    </row>
    <row r="3654" spans="1:2" x14ac:dyDescent="0.35">
      <c r="A3654" s="28" t="s">
        <v>2699</v>
      </c>
      <c r="B3654" s="29">
        <v>12</v>
      </c>
    </row>
    <row r="3655" spans="1:2" x14ac:dyDescent="0.35">
      <c r="A3655" s="28">
        <v>2621226</v>
      </c>
      <c r="B3655" s="29">
        <v>16.75</v>
      </c>
    </row>
    <row r="3656" spans="1:2" x14ac:dyDescent="0.35">
      <c r="A3656" s="28" t="s">
        <v>2700</v>
      </c>
      <c r="B3656" s="29">
        <v>8.86</v>
      </c>
    </row>
    <row r="3657" spans="1:2" x14ac:dyDescent="0.35">
      <c r="A3657" s="28">
        <v>1288455</v>
      </c>
      <c r="B3657" s="29">
        <v>5.47</v>
      </c>
    </row>
    <row r="3658" spans="1:2" x14ac:dyDescent="0.35">
      <c r="A3658" s="28" t="s">
        <v>4535</v>
      </c>
      <c r="B3658" s="29">
        <v>90.12</v>
      </c>
    </row>
    <row r="3659" spans="1:2" x14ac:dyDescent="0.35">
      <c r="A3659" s="28" t="s">
        <v>2727</v>
      </c>
      <c r="B3659" s="29">
        <v>1.38</v>
      </c>
    </row>
    <row r="3660" spans="1:2" x14ac:dyDescent="0.35">
      <c r="A3660" s="28" t="s">
        <v>2781</v>
      </c>
      <c r="B3660" s="29">
        <v>0.99</v>
      </c>
    </row>
    <row r="3661" spans="1:2" x14ac:dyDescent="0.35">
      <c r="A3661" s="28" t="s">
        <v>790</v>
      </c>
      <c r="B3661" s="29">
        <v>3.13</v>
      </c>
    </row>
    <row r="3662" spans="1:2" x14ac:dyDescent="0.35">
      <c r="A3662" s="28" t="s">
        <v>2795</v>
      </c>
      <c r="B3662" s="29">
        <v>28.51</v>
      </c>
    </row>
    <row r="3663" spans="1:2" x14ac:dyDescent="0.35">
      <c r="A3663" s="28" t="s">
        <v>2831</v>
      </c>
      <c r="B3663" s="29">
        <v>0.06</v>
      </c>
    </row>
    <row r="3664" spans="1:2" x14ac:dyDescent="0.35">
      <c r="A3664" s="28" t="s">
        <v>1263</v>
      </c>
      <c r="B3664" s="29">
        <v>0.85</v>
      </c>
    </row>
    <row r="3665" spans="1:2" x14ac:dyDescent="0.35">
      <c r="A3665" s="28" t="s">
        <v>785</v>
      </c>
      <c r="B3665" s="29">
        <v>24.5</v>
      </c>
    </row>
    <row r="3666" spans="1:2" x14ac:dyDescent="0.35">
      <c r="A3666" s="28" t="s">
        <v>2879</v>
      </c>
      <c r="B3666" s="29">
        <v>1.48</v>
      </c>
    </row>
    <row r="3667" spans="1:2" x14ac:dyDescent="0.35">
      <c r="A3667" s="28" t="s">
        <v>2883</v>
      </c>
      <c r="B3667" s="29">
        <v>2.64</v>
      </c>
    </row>
    <row r="3668" spans="1:2" x14ac:dyDescent="0.35">
      <c r="A3668" s="28" t="s">
        <v>4536</v>
      </c>
      <c r="B3668" s="29">
        <v>1.5</v>
      </c>
    </row>
    <row r="3669" spans="1:2" x14ac:dyDescent="0.35">
      <c r="A3669" s="28" t="s">
        <v>2923</v>
      </c>
      <c r="B3669" s="29">
        <v>3.24</v>
      </c>
    </row>
    <row r="3670" spans="1:2" x14ac:dyDescent="0.35">
      <c r="A3670" s="28" t="s">
        <v>2964</v>
      </c>
      <c r="B3670" s="29">
        <v>0.77</v>
      </c>
    </row>
    <row r="3671" spans="1:2" x14ac:dyDescent="0.35">
      <c r="A3671" s="28" t="s">
        <v>2993</v>
      </c>
      <c r="B3671" s="29">
        <v>44.47</v>
      </c>
    </row>
    <row r="3672" spans="1:2" x14ac:dyDescent="0.35">
      <c r="A3672" s="28" t="s">
        <v>3033</v>
      </c>
      <c r="B3672" s="29">
        <v>3.68</v>
      </c>
    </row>
    <row r="3673" spans="1:2" x14ac:dyDescent="0.35">
      <c r="A3673" s="28" t="s">
        <v>3097</v>
      </c>
      <c r="B3673" s="29">
        <v>3.29</v>
      </c>
    </row>
    <row r="3674" spans="1:2" x14ac:dyDescent="0.35">
      <c r="A3674" s="28" t="s">
        <v>3099</v>
      </c>
      <c r="B3674" s="29">
        <v>2.38</v>
      </c>
    </row>
    <row r="3675" spans="1:2" x14ac:dyDescent="0.35">
      <c r="A3675" s="28" t="s">
        <v>338</v>
      </c>
      <c r="B3675" s="29">
        <v>20.23</v>
      </c>
    </row>
    <row r="3676" spans="1:2" x14ac:dyDescent="0.35">
      <c r="A3676" s="28" t="s">
        <v>1164</v>
      </c>
      <c r="B3676" s="29">
        <v>28.61</v>
      </c>
    </row>
    <row r="3677" spans="1:2" x14ac:dyDescent="0.35">
      <c r="A3677" s="28" t="s">
        <v>3240</v>
      </c>
      <c r="B3677" s="29">
        <v>46.55</v>
      </c>
    </row>
    <row r="3678" spans="1:2" x14ac:dyDescent="0.35">
      <c r="A3678" s="28" t="s">
        <v>943</v>
      </c>
      <c r="B3678" s="29">
        <v>5.8</v>
      </c>
    </row>
    <row r="3679" spans="1:2" x14ac:dyDescent="0.35">
      <c r="A3679" s="28" t="s">
        <v>3343</v>
      </c>
      <c r="B3679" s="29">
        <v>35.409999999999997</v>
      </c>
    </row>
    <row r="3680" spans="1:2" x14ac:dyDescent="0.35">
      <c r="A3680" s="28" t="s">
        <v>3355</v>
      </c>
      <c r="B3680" s="29">
        <v>3.8</v>
      </c>
    </row>
    <row r="3681" spans="1:2" x14ac:dyDescent="0.35">
      <c r="A3681" s="28" t="s">
        <v>3374</v>
      </c>
      <c r="B3681" s="29">
        <v>1.47</v>
      </c>
    </row>
    <row r="3682" spans="1:2" x14ac:dyDescent="0.35">
      <c r="A3682" s="28" t="s">
        <v>3630</v>
      </c>
      <c r="B3682" s="29">
        <v>3</v>
      </c>
    </row>
    <row r="3683" spans="1:2" x14ac:dyDescent="0.35">
      <c r="A3683" s="28" t="s">
        <v>294</v>
      </c>
      <c r="B3683" s="29">
        <v>5.25</v>
      </c>
    </row>
    <row r="3684" spans="1:2" x14ac:dyDescent="0.35">
      <c r="A3684" s="28" t="s">
        <v>99</v>
      </c>
      <c r="B3684" s="29">
        <v>1.73</v>
      </c>
    </row>
    <row r="3685" spans="1:2" x14ac:dyDescent="0.35">
      <c r="A3685" s="28" t="s">
        <v>3440</v>
      </c>
      <c r="B3685" s="29">
        <v>1.37</v>
      </c>
    </row>
    <row r="3686" spans="1:2" x14ac:dyDescent="0.35">
      <c r="A3686" s="28" t="s">
        <v>3450</v>
      </c>
      <c r="B3686" s="29">
        <v>2.3199999999999998</v>
      </c>
    </row>
    <row r="3687" spans="1:2" x14ac:dyDescent="0.35">
      <c r="A3687" s="28" t="s">
        <v>588</v>
      </c>
      <c r="B3687" s="29">
        <v>7.47</v>
      </c>
    </row>
    <row r="3688" spans="1:2" x14ac:dyDescent="0.35">
      <c r="A3688" s="28" t="s">
        <v>1156</v>
      </c>
      <c r="B3688" s="29">
        <v>2.4</v>
      </c>
    </row>
    <row r="3689" spans="1:2" x14ac:dyDescent="0.35">
      <c r="A3689" s="28" t="s">
        <v>3501</v>
      </c>
      <c r="B3689" s="29">
        <v>31.94</v>
      </c>
    </row>
    <row r="3690" spans="1:2" x14ac:dyDescent="0.35">
      <c r="A3690" s="28" t="s">
        <v>3524</v>
      </c>
      <c r="B3690" s="29">
        <v>44.98</v>
      </c>
    </row>
    <row r="3691" spans="1:2" x14ac:dyDescent="0.35">
      <c r="A3691" s="28" t="s">
        <v>4537</v>
      </c>
      <c r="B3691" s="29">
        <v>24.52</v>
      </c>
    </row>
    <row r="3692" spans="1:2" x14ac:dyDescent="0.35">
      <c r="A3692" s="28" t="s">
        <v>929</v>
      </c>
      <c r="B3692" s="29">
        <v>5.75</v>
      </c>
    </row>
    <row r="3693" spans="1:2" x14ac:dyDescent="0.35">
      <c r="A3693" s="28" t="s">
        <v>3557</v>
      </c>
      <c r="B3693" s="29">
        <v>7.6</v>
      </c>
    </row>
    <row r="3694" spans="1:2" x14ac:dyDescent="0.35">
      <c r="A3694" s="28" t="s">
        <v>3577</v>
      </c>
      <c r="B3694" s="29">
        <v>2.4900000000000002</v>
      </c>
    </row>
    <row r="3695" spans="1:2" x14ac:dyDescent="0.35">
      <c r="A3695" s="28" t="s">
        <v>1151</v>
      </c>
      <c r="B3695" s="29">
        <v>3.49</v>
      </c>
    </row>
    <row r="3696" spans="1:2" x14ac:dyDescent="0.35">
      <c r="A3696" s="28" t="s">
        <v>3623</v>
      </c>
      <c r="B3696" s="29">
        <v>20.85</v>
      </c>
    </row>
    <row r="3697" spans="1:2" x14ac:dyDescent="0.35">
      <c r="A3697" s="28" t="s">
        <v>1144</v>
      </c>
      <c r="B3697" s="29">
        <v>6.25</v>
      </c>
    </row>
    <row r="3698" spans="1:2" x14ac:dyDescent="0.35">
      <c r="A3698" s="28" t="s">
        <v>3650</v>
      </c>
      <c r="B3698" s="29">
        <v>0.77</v>
      </c>
    </row>
    <row r="3699" spans="1:2" x14ac:dyDescent="0.35">
      <c r="A3699" s="28" t="s">
        <v>3664</v>
      </c>
      <c r="B3699" s="29">
        <v>240.45</v>
      </c>
    </row>
    <row r="3700" spans="1:2" x14ac:dyDescent="0.35">
      <c r="A3700" s="28" t="s">
        <v>3672</v>
      </c>
      <c r="B3700" s="29">
        <v>5.85</v>
      </c>
    </row>
    <row r="3701" spans="1:2" x14ac:dyDescent="0.35">
      <c r="A3701" s="28">
        <v>9962</v>
      </c>
      <c r="B3701" s="29" t="s">
        <v>4442</v>
      </c>
    </row>
    <row r="3702" spans="1:2" x14ac:dyDescent="0.35">
      <c r="A3702" s="28" t="s">
        <v>725</v>
      </c>
      <c r="B3702" s="29">
        <v>4.9000000000000004</v>
      </c>
    </row>
    <row r="3703" spans="1:2" x14ac:dyDescent="0.35">
      <c r="A3703" s="28" t="s">
        <v>3766</v>
      </c>
      <c r="B3703" s="29">
        <v>45.78</v>
      </c>
    </row>
    <row r="3704" spans="1:2" x14ac:dyDescent="0.35">
      <c r="A3704" s="28" t="s">
        <v>4448</v>
      </c>
      <c r="B3704" s="29">
        <v>5.33</v>
      </c>
    </row>
    <row r="3705" spans="1:2" x14ac:dyDescent="0.35">
      <c r="A3705" s="28" t="s">
        <v>3772</v>
      </c>
      <c r="B3705" s="29">
        <v>16.940000000000001</v>
      </c>
    </row>
    <row r="3706" spans="1:2" x14ac:dyDescent="0.35">
      <c r="A3706" s="28" t="s">
        <v>3795</v>
      </c>
      <c r="B3706" s="29">
        <v>2.63</v>
      </c>
    </row>
    <row r="3707" spans="1:2" x14ac:dyDescent="0.35">
      <c r="A3707" s="28" t="s">
        <v>84</v>
      </c>
      <c r="B3707" s="29">
        <v>11.86</v>
      </c>
    </row>
    <row r="3708" spans="1:2" x14ac:dyDescent="0.35">
      <c r="A3708" s="28" t="s">
        <v>1116</v>
      </c>
      <c r="B3708" s="29">
        <v>12.98</v>
      </c>
    </row>
    <row r="3709" spans="1:2" x14ac:dyDescent="0.35">
      <c r="A3709" s="28" t="s">
        <v>3816</v>
      </c>
      <c r="B3709" s="29">
        <v>43.52</v>
      </c>
    </row>
    <row r="3710" spans="1:2" x14ac:dyDescent="0.35">
      <c r="A3710" s="28" t="s">
        <v>3858</v>
      </c>
      <c r="B3710" s="29">
        <v>7.17</v>
      </c>
    </row>
    <row r="3711" spans="1:2" x14ac:dyDescent="0.35">
      <c r="A3711" s="28" t="s">
        <v>3861</v>
      </c>
      <c r="B3711" s="29">
        <v>3.9</v>
      </c>
    </row>
    <row r="3712" spans="1:2" x14ac:dyDescent="0.35">
      <c r="A3712" s="28" t="s">
        <v>3872</v>
      </c>
      <c r="B3712" s="29">
        <v>11.56</v>
      </c>
    </row>
    <row r="3713" spans="1:2" x14ac:dyDescent="0.35">
      <c r="A3713" s="28" t="s">
        <v>963</v>
      </c>
      <c r="B3713" s="29">
        <v>1.1599999999999999</v>
      </c>
    </row>
    <row r="3714" spans="1:2" x14ac:dyDescent="0.35">
      <c r="A3714" s="28" t="s">
        <v>1100</v>
      </c>
      <c r="B3714" s="29">
        <v>4.01</v>
      </c>
    </row>
    <row r="3715" spans="1:2" x14ac:dyDescent="0.35">
      <c r="A3715" s="28" t="s">
        <v>1101</v>
      </c>
      <c r="B3715" s="29">
        <v>1.23</v>
      </c>
    </row>
    <row r="3716" spans="1:2" x14ac:dyDescent="0.35">
      <c r="A3716" s="28" t="s">
        <v>1106</v>
      </c>
      <c r="B3716" s="29">
        <v>47.82</v>
      </c>
    </row>
    <row r="3717" spans="1:2" x14ac:dyDescent="0.35">
      <c r="A3717" s="28" t="s">
        <v>1088</v>
      </c>
      <c r="B3717" s="29">
        <v>8.75</v>
      </c>
    </row>
    <row r="3718" spans="1:2" x14ac:dyDescent="0.35">
      <c r="A3718" s="28" t="s">
        <v>1089</v>
      </c>
      <c r="B3718" s="29">
        <v>13.88</v>
      </c>
    </row>
    <row r="3719" spans="1:2" x14ac:dyDescent="0.35">
      <c r="A3719" s="28" t="s">
        <v>3992</v>
      </c>
      <c r="B3719" s="29">
        <v>116.62</v>
      </c>
    </row>
    <row r="3720" spans="1:2" x14ac:dyDescent="0.35">
      <c r="A3720" s="28" t="s">
        <v>3437</v>
      </c>
      <c r="B3720" s="29">
        <v>4.8499999999999996</v>
      </c>
    </row>
    <row r="3721" spans="1:2" x14ac:dyDescent="0.35">
      <c r="A3721" s="28" t="s">
        <v>945</v>
      </c>
      <c r="B3721" s="29">
        <v>2.14</v>
      </c>
    </row>
    <row r="3722" spans="1:2" x14ac:dyDescent="0.35">
      <c r="A3722" s="28" t="s">
        <v>4002</v>
      </c>
      <c r="B3722" s="29">
        <v>4.5599999999999996</v>
      </c>
    </row>
    <row r="3723" spans="1:2" x14ac:dyDescent="0.35">
      <c r="A3723" s="28" t="s">
        <v>263</v>
      </c>
      <c r="B3723" s="29">
        <v>1</v>
      </c>
    </row>
    <row r="3724" spans="1:2" x14ac:dyDescent="0.35">
      <c r="A3724" s="28" t="s">
        <v>4022</v>
      </c>
      <c r="B3724" s="29">
        <v>4.42</v>
      </c>
    </row>
    <row r="3725" spans="1:2" x14ac:dyDescent="0.35">
      <c r="A3725" s="28" t="s">
        <v>4038</v>
      </c>
      <c r="B3725" s="29">
        <v>1.9</v>
      </c>
    </row>
    <row r="3726" spans="1:2" x14ac:dyDescent="0.35">
      <c r="A3726" s="28" t="s">
        <v>1246</v>
      </c>
      <c r="B3726" s="29">
        <v>4.7</v>
      </c>
    </row>
    <row r="3727" spans="1:2" x14ac:dyDescent="0.35">
      <c r="A3727" s="28" t="s">
        <v>1051</v>
      </c>
      <c r="B3727" s="29">
        <v>1.55</v>
      </c>
    </row>
    <row r="3728" spans="1:2" x14ac:dyDescent="0.35">
      <c r="A3728" s="28" t="s">
        <v>4055</v>
      </c>
      <c r="B3728" s="29">
        <v>28.78</v>
      </c>
    </row>
    <row r="3729" spans="1:2" x14ac:dyDescent="0.35">
      <c r="A3729" s="28" t="s">
        <v>3384</v>
      </c>
      <c r="B3729" s="29">
        <v>38.590000000000003</v>
      </c>
    </row>
    <row r="3730" spans="1:2" x14ac:dyDescent="0.35">
      <c r="A3730" s="28" t="s">
        <v>334</v>
      </c>
      <c r="B3730" s="29">
        <v>3.12</v>
      </c>
    </row>
    <row r="3731" spans="1:2" x14ac:dyDescent="0.35">
      <c r="A3731" s="28" t="s">
        <v>337</v>
      </c>
      <c r="B3731" s="29">
        <v>8.85</v>
      </c>
    </row>
    <row r="3732" spans="1:2" x14ac:dyDescent="0.35">
      <c r="A3732" s="28" t="s">
        <v>909</v>
      </c>
      <c r="B3732" s="29">
        <v>5.24</v>
      </c>
    </row>
    <row r="3733" spans="1:2" x14ac:dyDescent="0.35">
      <c r="A3733" s="28" t="s">
        <v>4070</v>
      </c>
      <c r="B3733" s="29">
        <v>5.49</v>
      </c>
    </row>
    <row r="3734" spans="1:2" x14ac:dyDescent="0.35">
      <c r="A3734" s="28" t="s">
        <v>4071</v>
      </c>
      <c r="B3734" s="29">
        <v>42.9</v>
      </c>
    </row>
    <row r="3735" spans="1:2" x14ac:dyDescent="0.35">
      <c r="A3735" s="28" t="s">
        <v>610</v>
      </c>
      <c r="B3735" s="29">
        <v>1.33</v>
      </c>
    </row>
    <row r="3736" spans="1:2" x14ac:dyDescent="0.35">
      <c r="A3736" s="28" t="s">
        <v>4099</v>
      </c>
      <c r="B3736" s="29">
        <v>29.91</v>
      </c>
    </row>
    <row r="3737" spans="1:2" x14ac:dyDescent="0.35">
      <c r="A3737" s="28" t="s">
        <v>4105</v>
      </c>
      <c r="B3737" s="29">
        <v>51.76</v>
      </c>
    </row>
    <row r="3738" spans="1:2" x14ac:dyDescent="0.35">
      <c r="A3738" s="28" t="s">
        <v>4120</v>
      </c>
      <c r="B3738" s="29">
        <v>6.06</v>
      </c>
    </row>
    <row r="3739" spans="1:2" x14ac:dyDescent="0.35">
      <c r="A3739" s="28" t="s">
        <v>590</v>
      </c>
      <c r="B3739" s="29">
        <v>4.13</v>
      </c>
    </row>
    <row r="3740" spans="1:2" x14ac:dyDescent="0.35">
      <c r="A3740" s="28" t="s">
        <v>4146</v>
      </c>
      <c r="B3740" s="29">
        <v>0.81</v>
      </c>
    </row>
    <row r="3741" spans="1:2" x14ac:dyDescent="0.35">
      <c r="A3741" s="28" t="s">
        <v>4151</v>
      </c>
      <c r="B3741" s="29">
        <v>48.59</v>
      </c>
    </row>
    <row r="3742" spans="1:2" x14ac:dyDescent="0.35">
      <c r="A3742" s="28" t="s">
        <v>4153</v>
      </c>
      <c r="B3742" s="29">
        <v>38.85</v>
      </c>
    </row>
    <row r="3743" spans="1:2" x14ac:dyDescent="0.35">
      <c r="A3743" s="28" t="s">
        <v>4162</v>
      </c>
      <c r="B3743" s="29">
        <v>17.829999999999998</v>
      </c>
    </row>
    <row r="3744" spans="1:2" x14ac:dyDescent="0.35">
      <c r="A3744" s="28" t="s">
        <v>4538</v>
      </c>
      <c r="B3744" s="29" t="s">
        <v>4442</v>
      </c>
    </row>
    <row r="3745" spans="1:2" x14ac:dyDescent="0.35">
      <c r="A3745" s="28" t="s">
        <v>4198</v>
      </c>
      <c r="B3745" s="29">
        <v>52.67</v>
      </c>
    </row>
    <row r="3746" spans="1:2" x14ac:dyDescent="0.35">
      <c r="A3746" s="28" t="s">
        <v>4200</v>
      </c>
      <c r="B3746" s="29">
        <v>2.93</v>
      </c>
    </row>
    <row r="3747" spans="1:2" x14ac:dyDescent="0.35">
      <c r="A3747" s="28" t="s">
        <v>4206</v>
      </c>
      <c r="B3747" s="29">
        <v>1.51</v>
      </c>
    </row>
    <row r="3748" spans="1:2" x14ac:dyDescent="0.35">
      <c r="A3748" s="28" t="s">
        <v>4207</v>
      </c>
      <c r="B3748" s="29">
        <v>3.83</v>
      </c>
    </row>
    <row r="3749" spans="1:2" x14ac:dyDescent="0.35">
      <c r="A3749" s="28" t="s">
        <v>4539</v>
      </c>
      <c r="B3749" s="29">
        <v>0.65</v>
      </c>
    </row>
    <row r="3750" spans="1:2" x14ac:dyDescent="0.35">
      <c r="A3750" s="28" t="s">
        <v>4234</v>
      </c>
      <c r="B3750" s="29">
        <v>6.72</v>
      </c>
    </row>
    <row r="3751" spans="1:2" x14ac:dyDescent="0.35">
      <c r="A3751" s="28" t="s">
        <v>4240</v>
      </c>
      <c r="B3751" s="29">
        <v>10.99</v>
      </c>
    </row>
    <row r="3752" spans="1:2" x14ac:dyDescent="0.35">
      <c r="A3752" s="28" t="s">
        <v>4241</v>
      </c>
      <c r="B3752" s="29">
        <v>11.56</v>
      </c>
    </row>
    <row r="3753" spans="1:2" x14ac:dyDescent="0.35">
      <c r="A3753" s="28" t="s">
        <v>559</v>
      </c>
      <c r="B3753" s="29">
        <v>38.770000000000003</v>
      </c>
    </row>
    <row r="3754" spans="1:2" x14ac:dyDescent="0.35">
      <c r="A3754" s="28">
        <v>1289551</v>
      </c>
      <c r="B3754" s="29">
        <v>5.75</v>
      </c>
    </row>
    <row r="3755" spans="1:2" x14ac:dyDescent="0.35">
      <c r="A3755" s="28" t="s">
        <v>4261</v>
      </c>
      <c r="B3755" s="29">
        <v>45.47</v>
      </c>
    </row>
    <row r="3756" spans="1:2" x14ac:dyDescent="0.35">
      <c r="A3756" s="28" t="s">
        <v>4266</v>
      </c>
      <c r="B3756" s="29">
        <v>60.67</v>
      </c>
    </row>
    <row r="3757" spans="1:2" x14ac:dyDescent="0.35">
      <c r="A3757" s="28" t="s">
        <v>4277</v>
      </c>
      <c r="B3757" s="29">
        <v>4.59</v>
      </c>
    </row>
    <row r="3758" spans="1:2" x14ac:dyDescent="0.35">
      <c r="A3758" s="28" t="s">
        <v>4540</v>
      </c>
      <c r="B3758" s="29">
        <v>3.1</v>
      </c>
    </row>
    <row r="3759" spans="1:2" x14ac:dyDescent="0.35">
      <c r="A3759" s="28" t="s">
        <v>4292</v>
      </c>
      <c r="B3759" s="29">
        <v>2.56</v>
      </c>
    </row>
    <row r="3760" spans="1:2" x14ac:dyDescent="0.35">
      <c r="A3760" s="28" t="s">
        <v>4293</v>
      </c>
      <c r="B3760" s="29">
        <v>2.97</v>
      </c>
    </row>
    <row r="3761" spans="1:2" x14ac:dyDescent="0.35">
      <c r="A3761" s="28" t="s">
        <v>502</v>
      </c>
      <c r="B3761" s="29">
        <v>7.7</v>
      </c>
    </row>
    <row r="3762" spans="1:2" x14ac:dyDescent="0.35">
      <c r="A3762" s="28" t="s">
        <v>4317</v>
      </c>
      <c r="B3762" s="29">
        <v>1.42</v>
      </c>
    </row>
    <row r="3763" spans="1:2" x14ac:dyDescent="0.35">
      <c r="A3763" s="28" t="s">
        <v>4321</v>
      </c>
      <c r="B3763" s="29">
        <v>0.8</v>
      </c>
    </row>
    <row r="3764" spans="1:2" x14ac:dyDescent="0.35">
      <c r="A3764" s="28" t="s">
        <v>4328</v>
      </c>
      <c r="B3764" s="29">
        <v>4.9800000000000004</v>
      </c>
    </row>
    <row r="3765" spans="1:2" x14ac:dyDescent="0.35">
      <c r="A3765" s="28" t="s">
        <v>4345</v>
      </c>
      <c r="B3765" s="29">
        <v>60.42</v>
      </c>
    </row>
    <row r="3766" spans="1:2" x14ac:dyDescent="0.35">
      <c r="A3766" s="28" t="s">
        <v>947</v>
      </c>
      <c r="B3766" s="29">
        <v>1.1599999999999999</v>
      </c>
    </row>
    <row r="3767" spans="1:2" x14ac:dyDescent="0.35">
      <c r="A3767" s="28" t="s">
        <v>984</v>
      </c>
      <c r="B3767" s="29">
        <v>4.18</v>
      </c>
    </row>
    <row r="3768" spans="1:2" x14ac:dyDescent="0.35">
      <c r="A3768" s="28" t="s">
        <v>985</v>
      </c>
      <c r="B3768" s="29">
        <v>2.52</v>
      </c>
    </row>
    <row r="3769" spans="1:2" x14ac:dyDescent="0.35">
      <c r="A3769" s="28" t="s">
        <v>987</v>
      </c>
      <c r="B3769" s="29">
        <v>4.49</v>
      </c>
    </row>
    <row r="3770" spans="1:2" x14ac:dyDescent="0.35">
      <c r="A3770" s="28" t="s">
        <v>4541</v>
      </c>
      <c r="B3770" s="29">
        <v>1.99</v>
      </c>
    </row>
    <row r="3771" spans="1:2" x14ac:dyDescent="0.35">
      <c r="A3771" s="28" t="s">
        <v>4381</v>
      </c>
      <c r="B3771" s="29">
        <v>52.7</v>
      </c>
    </row>
    <row r="3772" spans="1:2" x14ac:dyDescent="0.35">
      <c r="A3772" s="28" t="s">
        <v>4382</v>
      </c>
      <c r="B3772" s="29">
        <v>28.48</v>
      </c>
    </row>
    <row r="3773" spans="1:2" x14ac:dyDescent="0.35">
      <c r="A3773" s="28" t="s">
        <v>3535</v>
      </c>
      <c r="B3773" s="29">
        <v>103.21</v>
      </c>
    </row>
    <row r="3774" spans="1:2" x14ac:dyDescent="0.35">
      <c r="A3774" s="28" t="s">
        <v>4395</v>
      </c>
      <c r="B3774" s="29">
        <v>47.96</v>
      </c>
    </row>
    <row r="3775" spans="1:2" x14ac:dyDescent="0.35">
      <c r="A3775" s="28" t="s">
        <v>430</v>
      </c>
      <c r="B3775" s="29">
        <v>10.41</v>
      </c>
    </row>
    <row r="3776" spans="1:2" x14ac:dyDescent="0.35">
      <c r="A3776" s="28" t="s">
        <v>4410</v>
      </c>
      <c r="B3776" s="29">
        <v>11.48</v>
      </c>
    </row>
    <row r="3777" spans="1:2" x14ac:dyDescent="0.35">
      <c r="A3777" s="28" t="s">
        <v>4412</v>
      </c>
      <c r="B3777" s="29">
        <v>6.52</v>
      </c>
    </row>
    <row r="3778" spans="1:2" x14ac:dyDescent="0.35">
      <c r="A3778" s="28" t="s">
        <v>4417</v>
      </c>
      <c r="B3778" s="29">
        <v>30.77</v>
      </c>
    </row>
    <row r="3779" spans="1:2" x14ac:dyDescent="0.35">
      <c r="A3779" s="28" t="s">
        <v>4437</v>
      </c>
      <c r="B3779" s="29">
        <v>3.6</v>
      </c>
    </row>
    <row r="3780" spans="1:2" x14ac:dyDescent="0.35">
      <c r="A3780" s="28" t="s">
        <v>1290</v>
      </c>
      <c r="B3780" s="29">
        <v>19.5</v>
      </c>
    </row>
    <row r="3781" spans="1:2" x14ac:dyDescent="0.35">
      <c r="A3781" s="28" t="s">
        <v>1322</v>
      </c>
      <c r="B3781" s="29">
        <v>162.75</v>
      </c>
    </row>
    <row r="3782" spans="1:2" x14ac:dyDescent="0.35">
      <c r="A3782" s="28" t="s">
        <v>1603</v>
      </c>
      <c r="B3782" s="29">
        <v>42.15</v>
      </c>
    </row>
    <row r="3783" spans="1:2" x14ac:dyDescent="0.35">
      <c r="A3783" s="28" t="s">
        <v>1695</v>
      </c>
      <c r="B3783" s="29">
        <v>11.63</v>
      </c>
    </row>
    <row r="3784" spans="1:2" x14ac:dyDescent="0.35">
      <c r="A3784" s="28" t="s">
        <v>1878</v>
      </c>
      <c r="B3784" s="29">
        <v>72.02</v>
      </c>
    </row>
    <row r="3785" spans="1:2" x14ac:dyDescent="0.35">
      <c r="A3785" s="28" t="s">
        <v>1269</v>
      </c>
      <c r="B3785" s="29">
        <v>29.92</v>
      </c>
    </row>
    <row r="3786" spans="1:2" x14ac:dyDescent="0.35">
      <c r="A3786" s="28" t="s">
        <v>965</v>
      </c>
      <c r="B3786" s="29">
        <v>3.2</v>
      </c>
    </row>
    <row r="3787" spans="1:2" x14ac:dyDescent="0.35">
      <c r="A3787" s="28" t="s">
        <v>2063</v>
      </c>
      <c r="B3787" s="29">
        <v>5.76</v>
      </c>
    </row>
    <row r="3788" spans="1:2" x14ac:dyDescent="0.35">
      <c r="A3788" s="28" t="s">
        <v>2096</v>
      </c>
      <c r="B3788" s="29">
        <v>4.5999999999999996</v>
      </c>
    </row>
    <row r="3789" spans="1:2" x14ac:dyDescent="0.35">
      <c r="A3789" s="28" t="s">
        <v>2141</v>
      </c>
      <c r="B3789" s="29">
        <v>14.8</v>
      </c>
    </row>
    <row r="3790" spans="1:2" x14ac:dyDescent="0.35">
      <c r="A3790" s="28" t="s">
        <v>2194</v>
      </c>
      <c r="B3790" s="29">
        <v>77.33</v>
      </c>
    </row>
    <row r="3791" spans="1:2" x14ac:dyDescent="0.35">
      <c r="A3791" s="28" t="s">
        <v>2195</v>
      </c>
      <c r="B3791" s="29">
        <v>76.31</v>
      </c>
    </row>
    <row r="3792" spans="1:2" x14ac:dyDescent="0.35">
      <c r="A3792" s="28" t="s">
        <v>2200</v>
      </c>
      <c r="B3792" s="29">
        <v>68.78</v>
      </c>
    </row>
    <row r="3793" spans="1:2" x14ac:dyDescent="0.35">
      <c r="A3793" s="28" t="s">
        <v>915</v>
      </c>
      <c r="B3793" s="29">
        <v>7.95</v>
      </c>
    </row>
    <row r="3794" spans="1:2" x14ac:dyDescent="0.35">
      <c r="A3794" s="28" t="s">
        <v>1233</v>
      </c>
      <c r="B3794" s="29">
        <v>4.0999999999999996</v>
      </c>
    </row>
    <row r="3795" spans="1:2" x14ac:dyDescent="0.35">
      <c r="A3795" s="28" t="s">
        <v>2458</v>
      </c>
      <c r="B3795" s="29">
        <v>9.25</v>
      </c>
    </row>
    <row r="3796" spans="1:2" x14ac:dyDescent="0.35">
      <c r="A3796" s="28" t="s">
        <v>3055</v>
      </c>
      <c r="B3796" s="29">
        <v>58.24</v>
      </c>
    </row>
    <row r="3797" spans="1:2" x14ac:dyDescent="0.35">
      <c r="A3797" s="28" t="s">
        <v>1264</v>
      </c>
      <c r="B3797" s="29">
        <v>2.1800000000000002</v>
      </c>
    </row>
    <row r="3798" spans="1:2" x14ac:dyDescent="0.35">
      <c r="A3798" s="28" t="s">
        <v>2588</v>
      </c>
      <c r="B3798" s="29">
        <v>17</v>
      </c>
    </row>
    <row r="3799" spans="1:2" x14ac:dyDescent="0.35">
      <c r="A3799" s="28" t="s">
        <v>2603</v>
      </c>
      <c r="B3799" s="29">
        <v>39.47</v>
      </c>
    </row>
    <row r="3800" spans="1:2" x14ac:dyDescent="0.35">
      <c r="A3800" s="28" t="s">
        <v>104</v>
      </c>
      <c r="B3800" s="29">
        <v>14.08</v>
      </c>
    </row>
    <row r="3801" spans="1:2" x14ac:dyDescent="0.35">
      <c r="A3801" s="28" t="s">
        <v>1224</v>
      </c>
      <c r="B3801" s="29">
        <v>4.08</v>
      </c>
    </row>
    <row r="3802" spans="1:2" x14ac:dyDescent="0.35">
      <c r="A3802" s="28" t="s">
        <v>835</v>
      </c>
      <c r="B3802" s="29">
        <v>4.82</v>
      </c>
    </row>
    <row r="3803" spans="1:2" x14ac:dyDescent="0.35">
      <c r="A3803" s="28" t="s">
        <v>838</v>
      </c>
      <c r="B3803" s="29">
        <v>4.29</v>
      </c>
    </row>
    <row r="3804" spans="1:2" x14ac:dyDescent="0.35">
      <c r="A3804" s="28" t="s">
        <v>847</v>
      </c>
      <c r="B3804" s="29">
        <v>6.1</v>
      </c>
    </row>
    <row r="3805" spans="1:2" x14ac:dyDescent="0.35">
      <c r="A3805" s="28" t="s">
        <v>850</v>
      </c>
      <c r="B3805" s="29">
        <v>2.8</v>
      </c>
    </row>
    <row r="3806" spans="1:2" x14ac:dyDescent="0.35">
      <c r="A3806" s="28" t="s">
        <v>857</v>
      </c>
      <c r="B3806" s="29">
        <v>4.82</v>
      </c>
    </row>
    <row r="3807" spans="1:2" x14ac:dyDescent="0.35">
      <c r="A3807" s="28" t="s">
        <v>2642</v>
      </c>
      <c r="B3807" s="29">
        <v>50.46</v>
      </c>
    </row>
    <row r="3808" spans="1:2" x14ac:dyDescent="0.35">
      <c r="A3808" s="28" t="s">
        <v>865</v>
      </c>
      <c r="B3808" s="29">
        <v>4</v>
      </c>
    </row>
    <row r="3809" spans="1:2" x14ac:dyDescent="0.35">
      <c r="A3809" s="28" t="s">
        <v>2697</v>
      </c>
      <c r="B3809" s="29">
        <v>17.45</v>
      </c>
    </row>
    <row r="3810" spans="1:2" x14ac:dyDescent="0.35">
      <c r="A3810" s="28" t="s">
        <v>1211</v>
      </c>
      <c r="B3810" s="29">
        <v>3.93</v>
      </c>
    </row>
    <row r="3811" spans="1:2" x14ac:dyDescent="0.35">
      <c r="A3811" s="28" t="s">
        <v>1213</v>
      </c>
      <c r="B3811" s="29">
        <v>5.22</v>
      </c>
    </row>
    <row r="3812" spans="1:2" x14ac:dyDescent="0.35">
      <c r="A3812" s="28">
        <v>2620860</v>
      </c>
      <c r="B3812" s="29">
        <v>17.05</v>
      </c>
    </row>
    <row r="3813" spans="1:2" x14ac:dyDescent="0.35">
      <c r="A3813" s="28" t="s">
        <v>1217</v>
      </c>
      <c r="B3813" s="29">
        <v>3.7</v>
      </c>
    </row>
    <row r="3814" spans="1:2" x14ac:dyDescent="0.35">
      <c r="A3814" s="28" t="s">
        <v>1219</v>
      </c>
      <c r="B3814" s="29">
        <v>4.59</v>
      </c>
    </row>
    <row r="3815" spans="1:2" x14ac:dyDescent="0.35">
      <c r="A3815" s="28" t="s">
        <v>823</v>
      </c>
      <c r="B3815" s="29">
        <v>5</v>
      </c>
    </row>
    <row r="3816" spans="1:2" x14ac:dyDescent="0.35">
      <c r="A3816" s="28" t="s">
        <v>2762</v>
      </c>
      <c r="B3816" s="29">
        <v>53.53</v>
      </c>
    </row>
    <row r="3817" spans="1:2" x14ac:dyDescent="0.35">
      <c r="A3817" s="28" t="s">
        <v>2767</v>
      </c>
      <c r="B3817" s="29">
        <v>40.22</v>
      </c>
    </row>
    <row r="3818" spans="1:2" x14ac:dyDescent="0.35">
      <c r="A3818" s="28" t="s">
        <v>806</v>
      </c>
      <c r="B3818" s="29">
        <v>7.35</v>
      </c>
    </row>
    <row r="3819" spans="1:2" x14ac:dyDescent="0.35">
      <c r="A3819" s="28" t="s">
        <v>810</v>
      </c>
      <c r="B3819" s="29">
        <v>10.8</v>
      </c>
    </row>
    <row r="3820" spans="1:2" x14ac:dyDescent="0.35">
      <c r="A3820" s="28" t="s">
        <v>2803</v>
      </c>
      <c r="B3820" s="29">
        <v>20.53</v>
      </c>
    </row>
    <row r="3821" spans="1:2" x14ac:dyDescent="0.35">
      <c r="A3821" s="28" t="s">
        <v>2904</v>
      </c>
      <c r="B3821" s="29">
        <v>40.22</v>
      </c>
    </row>
    <row r="3822" spans="1:2" x14ac:dyDescent="0.35">
      <c r="A3822" s="28" t="s">
        <v>1200</v>
      </c>
      <c r="B3822" s="29">
        <v>15.6</v>
      </c>
    </row>
    <row r="3823" spans="1:2" x14ac:dyDescent="0.35">
      <c r="A3823" s="28" t="s">
        <v>2922</v>
      </c>
      <c r="B3823" s="29">
        <v>4.74</v>
      </c>
    </row>
    <row r="3824" spans="1:2" x14ac:dyDescent="0.35">
      <c r="A3824" s="28" t="s">
        <v>2945</v>
      </c>
      <c r="B3824" s="29">
        <v>21.79</v>
      </c>
    </row>
    <row r="3825" spans="1:2" x14ac:dyDescent="0.35">
      <c r="A3825" s="28" t="s">
        <v>2955</v>
      </c>
      <c r="B3825" s="29">
        <v>38.68</v>
      </c>
    </row>
    <row r="3826" spans="1:2" x14ac:dyDescent="0.35">
      <c r="A3826" s="28">
        <v>1318405</v>
      </c>
      <c r="B3826" s="29">
        <v>15.14</v>
      </c>
    </row>
    <row r="3827" spans="1:2" x14ac:dyDescent="0.35">
      <c r="A3827" s="28">
        <v>2615016</v>
      </c>
      <c r="B3827" s="29">
        <v>9.0299999999999994</v>
      </c>
    </row>
    <row r="3828" spans="1:2" x14ac:dyDescent="0.35">
      <c r="A3828" s="28" t="s">
        <v>2980</v>
      </c>
      <c r="B3828" s="29">
        <v>53.87</v>
      </c>
    </row>
    <row r="3829" spans="1:2" x14ac:dyDescent="0.35">
      <c r="A3829" s="28" t="s">
        <v>888</v>
      </c>
      <c r="B3829" s="29">
        <v>3.26</v>
      </c>
    </row>
    <row r="3830" spans="1:2" x14ac:dyDescent="0.35">
      <c r="A3830" s="28" t="s">
        <v>1262</v>
      </c>
      <c r="B3830" s="29">
        <v>2.91</v>
      </c>
    </row>
    <row r="3831" spans="1:2" x14ac:dyDescent="0.35">
      <c r="A3831" s="28" t="s">
        <v>2986</v>
      </c>
      <c r="B3831" s="29">
        <v>25.71</v>
      </c>
    </row>
    <row r="3832" spans="1:2" x14ac:dyDescent="0.35">
      <c r="A3832" s="28" t="s">
        <v>4542</v>
      </c>
      <c r="B3832" s="29">
        <v>1.01</v>
      </c>
    </row>
    <row r="3833" spans="1:2" x14ac:dyDescent="0.35">
      <c r="A3833" s="28" t="s">
        <v>366</v>
      </c>
      <c r="B3833" s="29">
        <v>1.28</v>
      </c>
    </row>
    <row r="3834" spans="1:2" x14ac:dyDescent="0.35">
      <c r="A3834" s="28" t="s">
        <v>3054</v>
      </c>
      <c r="B3834" s="29">
        <v>47.96</v>
      </c>
    </row>
    <row r="3835" spans="1:2" x14ac:dyDescent="0.35">
      <c r="A3835" s="28" t="s">
        <v>1183</v>
      </c>
      <c r="B3835" s="29">
        <v>64.02</v>
      </c>
    </row>
    <row r="3836" spans="1:2" x14ac:dyDescent="0.35">
      <c r="A3836" s="28" t="s">
        <v>1179</v>
      </c>
      <c r="B3836" s="29">
        <v>2.98</v>
      </c>
    </row>
    <row r="3837" spans="1:2" x14ac:dyDescent="0.35">
      <c r="A3837" s="28" t="s">
        <v>2978</v>
      </c>
      <c r="B3837" s="29">
        <v>45.85</v>
      </c>
    </row>
    <row r="3838" spans="1:2" x14ac:dyDescent="0.35">
      <c r="A3838" s="28" t="s">
        <v>1171</v>
      </c>
      <c r="B3838" s="29">
        <v>5.94</v>
      </c>
    </row>
    <row r="3839" spans="1:2" x14ac:dyDescent="0.35">
      <c r="A3839" s="28" t="s">
        <v>4187</v>
      </c>
      <c r="B3839" s="29">
        <v>39.47</v>
      </c>
    </row>
    <row r="3840" spans="1:2" x14ac:dyDescent="0.35">
      <c r="A3840" s="28" t="s">
        <v>4543</v>
      </c>
      <c r="B3840" s="29">
        <v>76.77</v>
      </c>
    </row>
    <row r="3841" spans="1:2" x14ac:dyDescent="0.35">
      <c r="A3841" s="28" t="s">
        <v>3196</v>
      </c>
      <c r="B3841" s="29">
        <v>29.21</v>
      </c>
    </row>
    <row r="3842" spans="1:2" x14ac:dyDescent="0.35">
      <c r="A3842" s="28" t="s">
        <v>3224</v>
      </c>
      <c r="B3842" s="29">
        <v>105.48</v>
      </c>
    </row>
    <row r="3843" spans="1:2" x14ac:dyDescent="0.35">
      <c r="A3843" s="28" t="s">
        <v>1381</v>
      </c>
      <c r="B3843" s="29">
        <v>2.97</v>
      </c>
    </row>
    <row r="3844" spans="1:2" x14ac:dyDescent="0.35">
      <c r="A3844" s="28" t="s">
        <v>3229</v>
      </c>
      <c r="B3844" s="29">
        <v>3.3</v>
      </c>
    </row>
    <row r="3845" spans="1:2" x14ac:dyDescent="0.35">
      <c r="A3845" s="28" t="s">
        <v>3231</v>
      </c>
      <c r="B3845" s="29">
        <v>41.98</v>
      </c>
    </row>
    <row r="3846" spans="1:2" x14ac:dyDescent="0.35">
      <c r="A3846" s="28" t="s">
        <v>3236</v>
      </c>
      <c r="B3846" s="29">
        <v>2.89</v>
      </c>
    </row>
    <row r="3847" spans="1:2" x14ac:dyDescent="0.35">
      <c r="A3847" s="28" t="s">
        <v>3270</v>
      </c>
      <c r="B3847" s="29">
        <v>44.04</v>
      </c>
    </row>
    <row r="3848" spans="1:2" x14ac:dyDescent="0.35">
      <c r="A3848" s="28" t="s">
        <v>1163</v>
      </c>
      <c r="B3848" s="29">
        <v>14.68</v>
      </c>
    </row>
    <row r="3849" spans="1:2" x14ac:dyDescent="0.35">
      <c r="A3849" s="28" t="s">
        <v>3313</v>
      </c>
      <c r="B3849" s="29">
        <v>17.52</v>
      </c>
    </row>
    <row r="3850" spans="1:2" x14ac:dyDescent="0.35">
      <c r="A3850" s="28" t="s">
        <v>3314</v>
      </c>
      <c r="B3850" s="29">
        <v>15.14</v>
      </c>
    </row>
    <row r="3851" spans="1:2" x14ac:dyDescent="0.35">
      <c r="A3851" s="28" t="s">
        <v>3315</v>
      </c>
      <c r="B3851" s="29">
        <v>17.170000000000002</v>
      </c>
    </row>
    <row r="3852" spans="1:2" x14ac:dyDescent="0.35">
      <c r="A3852" s="28" t="s">
        <v>3318</v>
      </c>
      <c r="B3852" s="29">
        <v>22.67</v>
      </c>
    </row>
    <row r="3853" spans="1:2" x14ac:dyDescent="0.35">
      <c r="A3853" s="28" t="s">
        <v>3324</v>
      </c>
      <c r="B3853" s="29">
        <v>12.49</v>
      </c>
    </row>
    <row r="3854" spans="1:2" x14ac:dyDescent="0.35">
      <c r="A3854" s="28" t="s">
        <v>3333</v>
      </c>
      <c r="B3854" s="29">
        <v>6.93</v>
      </c>
    </row>
    <row r="3855" spans="1:2" x14ac:dyDescent="0.35">
      <c r="A3855" s="28" t="s">
        <v>3334</v>
      </c>
      <c r="B3855" s="29">
        <v>36.35</v>
      </c>
    </row>
    <row r="3856" spans="1:2" x14ac:dyDescent="0.35">
      <c r="A3856" s="28" t="s">
        <v>1160</v>
      </c>
      <c r="B3856" s="29">
        <v>0.92</v>
      </c>
    </row>
    <row r="3857" spans="1:2" x14ac:dyDescent="0.35">
      <c r="A3857" s="28" t="s">
        <v>3370</v>
      </c>
      <c r="B3857" s="29">
        <v>22.1</v>
      </c>
    </row>
    <row r="3858" spans="1:2" x14ac:dyDescent="0.35">
      <c r="A3858" s="28" t="s">
        <v>3386</v>
      </c>
      <c r="B3858" s="29">
        <v>83.59</v>
      </c>
    </row>
    <row r="3859" spans="1:2" x14ac:dyDescent="0.35">
      <c r="A3859" s="28">
        <v>1201528</v>
      </c>
      <c r="B3859" s="29">
        <v>4.87</v>
      </c>
    </row>
    <row r="3860" spans="1:2" x14ac:dyDescent="0.35">
      <c r="A3860" s="28">
        <v>1298682</v>
      </c>
      <c r="B3860" s="29">
        <v>21.29</v>
      </c>
    </row>
    <row r="3861" spans="1:2" x14ac:dyDescent="0.35">
      <c r="A3861" s="28" t="s">
        <v>3407</v>
      </c>
      <c r="B3861" s="29">
        <v>67.97</v>
      </c>
    </row>
    <row r="3862" spans="1:2" x14ac:dyDescent="0.35">
      <c r="A3862" s="28" t="s">
        <v>3417</v>
      </c>
      <c r="B3862" s="29">
        <v>58.1</v>
      </c>
    </row>
    <row r="3863" spans="1:2" x14ac:dyDescent="0.35">
      <c r="A3863" s="28" t="s">
        <v>1248</v>
      </c>
      <c r="B3863" s="29">
        <v>0.91</v>
      </c>
    </row>
    <row r="3864" spans="1:2" x14ac:dyDescent="0.35">
      <c r="A3864" s="28" t="s">
        <v>3469</v>
      </c>
      <c r="B3864" s="29">
        <v>102.2</v>
      </c>
    </row>
    <row r="3865" spans="1:2" x14ac:dyDescent="0.35">
      <c r="A3865" s="28" t="s">
        <v>279</v>
      </c>
      <c r="B3865" s="29">
        <v>3.26</v>
      </c>
    </row>
    <row r="3866" spans="1:2" x14ac:dyDescent="0.35">
      <c r="A3866" s="28" t="s">
        <v>3497</v>
      </c>
      <c r="B3866" s="29">
        <v>29.98</v>
      </c>
    </row>
    <row r="3867" spans="1:2" x14ac:dyDescent="0.35">
      <c r="A3867" s="28" t="s">
        <v>3499</v>
      </c>
      <c r="B3867" s="29">
        <v>11.98</v>
      </c>
    </row>
    <row r="3868" spans="1:2" x14ac:dyDescent="0.35">
      <c r="A3868" s="28">
        <v>1265811</v>
      </c>
      <c r="B3868" s="29">
        <v>5.28</v>
      </c>
    </row>
    <row r="3869" spans="1:2" x14ac:dyDescent="0.35">
      <c r="A3869" s="28" t="s">
        <v>1554</v>
      </c>
      <c r="B3869" s="29">
        <v>31.62</v>
      </c>
    </row>
    <row r="3870" spans="1:2" x14ac:dyDescent="0.35">
      <c r="A3870" s="28" t="s">
        <v>4449</v>
      </c>
      <c r="B3870" s="29">
        <v>1.1299999999999999</v>
      </c>
    </row>
    <row r="3871" spans="1:2" x14ac:dyDescent="0.35">
      <c r="A3871" s="28" t="s">
        <v>3533</v>
      </c>
      <c r="B3871" s="29">
        <v>95.86</v>
      </c>
    </row>
    <row r="3872" spans="1:2" x14ac:dyDescent="0.35">
      <c r="A3872" s="28" t="s">
        <v>1150</v>
      </c>
      <c r="B3872" s="29">
        <v>0.8</v>
      </c>
    </row>
    <row r="3873" spans="1:2" x14ac:dyDescent="0.35">
      <c r="A3873" s="28" t="s">
        <v>962</v>
      </c>
      <c r="B3873" s="29">
        <v>0.8</v>
      </c>
    </row>
    <row r="3874" spans="1:2" x14ac:dyDescent="0.35">
      <c r="A3874" s="28" t="s">
        <v>1852</v>
      </c>
      <c r="B3874" s="29">
        <v>3.23</v>
      </c>
    </row>
    <row r="3875" spans="1:2" x14ac:dyDescent="0.35">
      <c r="A3875" s="28" t="s">
        <v>3588</v>
      </c>
      <c r="B3875" s="29">
        <v>13.04</v>
      </c>
    </row>
    <row r="3876" spans="1:2" x14ac:dyDescent="0.35">
      <c r="A3876" s="28" t="s">
        <v>1149</v>
      </c>
      <c r="B3876" s="29">
        <v>20.64</v>
      </c>
    </row>
    <row r="3877" spans="1:2" x14ac:dyDescent="0.35">
      <c r="A3877" s="28" t="s">
        <v>745</v>
      </c>
      <c r="B3877" s="29">
        <v>7.5</v>
      </c>
    </row>
    <row r="3878" spans="1:2" x14ac:dyDescent="0.35">
      <c r="A3878" s="28" t="s">
        <v>746</v>
      </c>
      <c r="B3878" s="29">
        <v>9.9600000000000009</v>
      </c>
    </row>
    <row r="3879" spans="1:2" x14ac:dyDescent="0.35">
      <c r="A3879" s="28" t="s">
        <v>3627</v>
      </c>
      <c r="B3879" s="29">
        <v>20.399999999999999</v>
      </c>
    </row>
    <row r="3880" spans="1:2" x14ac:dyDescent="0.35">
      <c r="A3880" s="28" t="s">
        <v>3628</v>
      </c>
      <c r="B3880" s="29">
        <v>27.11</v>
      </c>
    </row>
    <row r="3881" spans="1:2" x14ac:dyDescent="0.35">
      <c r="A3881" s="28" t="s">
        <v>734</v>
      </c>
      <c r="B3881" s="29">
        <v>30.58</v>
      </c>
    </row>
    <row r="3882" spans="1:2" x14ac:dyDescent="0.35">
      <c r="A3882" s="28" t="s">
        <v>4544</v>
      </c>
      <c r="B3882" s="29">
        <v>7.34</v>
      </c>
    </row>
    <row r="3883" spans="1:2" x14ac:dyDescent="0.35">
      <c r="A3883" s="28" t="s">
        <v>3654</v>
      </c>
      <c r="B3883" s="29">
        <v>5.94</v>
      </c>
    </row>
    <row r="3884" spans="1:2" x14ac:dyDescent="0.35">
      <c r="A3884" s="28" t="s">
        <v>3655</v>
      </c>
      <c r="B3884" s="29">
        <v>88.14</v>
      </c>
    </row>
    <row r="3885" spans="1:2" x14ac:dyDescent="0.35">
      <c r="A3885" s="28" t="s">
        <v>3676</v>
      </c>
      <c r="B3885" s="29">
        <v>48.46</v>
      </c>
    </row>
    <row r="3886" spans="1:2" x14ac:dyDescent="0.35">
      <c r="A3886" s="28" t="s">
        <v>1140</v>
      </c>
      <c r="B3886" s="29">
        <v>36.9</v>
      </c>
    </row>
    <row r="3887" spans="1:2" x14ac:dyDescent="0.35">
      <c r="A3887" s="28" t="s">
        <v>3679</v>
      </c>
      <c r="B3887" s="29">
        <v>29.27</v>
      </c>
    </row>
    <row r="3888" spans="1:2" x14ac:dyDescent="0.35">
      <c r="A3888" s="28" t="s">
        <v>726</v>
      </c>
      <c r="B3888" s="29">
        <v>53.35</v>
      </c>
    </row>
    <row r="3889" spans="1:2" x14ac:dyDescent="0.35">
      <c r="A3889" s="28" t="s">
        <v>3684</v>
      </c>
      <c r="B3889" s="29">
        <v>28.41</v>
      </c>
    </row>
    <row r="3890" spans="1:2" x14ac:dyDescent="0.35">
      <c r="A3890" s="28" t="s">
        <v>3689</v>
      </c>
      <c r="B3890" s="29">
        <v>43.98</v>
      </c>
    </row>
    <row r="3891" spans="1:2" x14ac:dyDescent="0.35">
      <c r="A3891" s="28" t="s">
        <v>3695</v>
      </c>
      <c r="B3891" s="29">
        <v>60.95</v>
      </c>
    </row>
    <row r="3892" spans="1:2" x14ac:dyDescent="0.35">
      <c r="A3892" s="28" t="s">
        <v>3698</v>
      </c>
      <c r="B3892" s="29">
        <v>32.89</v>
      </c>
    </row>
    <row r="3893" spans="1:2" x14ac:dyDescent="0.35">
      <c r="A3893" s="28" t="s">
        <v>3699</v>
      </c>
      <c r="B3893" s="29">
        <v>20.79</v>
      </c>
    </row>
    <row r="3894" spans="1:2" x14ac:dyDescent="0.35">
      <c r="A3894" s="28" t="s">
        <v>1136</v>
      </c>
      <c r="B3894" s="29">
        <v>8.6999999999999993</v>
      </c>
    </row>
    <row r="3895" spans="1:2" x14ac:dyDescent="0.35">
      <c r="A3895" s="28" t="s">
        <v>3728</v>
      </c>
      <c r="B3895" s="29">
        <v>56.24</v>
      </c>
    </row>
    <row r="3896" spans="1:2" x14ac:dyDescent="0.35">
      <c r="A3896" s="28" t="s">
        <v>3729</v>
      </c>
      <c r="B3896" s="29">
        <v>28.21</v>
      </c>
    </row>
    <row r="3897" spans="1:2" x14ac:dyDescent="0.35">
      <c r="A3897" s="28" t="s">
        <v>3735</v>
      </c>
      <c r="B3897" s="29">
        <v>106.94</v>
      </c>
    </row>
    <row r="3898" spans="1:2" x14ac:dyDescent="0.35">
      <c r="A3898" s="28" t="s">
        <v>4545</v>
      </c>
      <c r="B3898" s="29">
        <v>1.76</v>
      </c>
    </row>
    <row r="3899" spans="1:2" x14ac:dyDescent="0.35">
      <c r="A3899" s="28" t="s">
        <v>3752</v>
      </c>
      <c r="B3899" s="29">
        <v>19.88</v>
      </c>
    </row>
    <row r="3900" spans="1:2" x14ac:dyDescent="0.35">
      <c r="A3900" s="28" t="s">
        <v>3770</v>
      </c>
      <c r="B3900" s="29">
        <v>77.33</v>
      </c>
    </row>
    <row r="3901" spans="1:2" x14ac:dyDescent="0.35">
      <c r="A3901" s="28" t="s">
        <v>86</v>
      </c>
      <c r="B3901" s="29">
        <v>21.12</v>
      </c>
    </row>
    <row r="3902" spans="1:2" x14ac:dyDescent="0.35">
      <c r="A3902" s="28">
        <v>1252662</v>
      </c>
      <c r="B3902" s="29">
        <v>7.04</v>
      </c>
    </row>
    <row r="3903" spans="1:2" x14ac:dyDescent="0.35">
      <c r="A3903" s="28" t="s">
        <v>3799</v>
      </c>
      <c r="B3903" s="29">
        <v>17.73</v>
      </c>
    </row>
    <row r="3904" spans="1:2" x14ac:dyDescent="0.35">
      <c r="A3904" s="28" t="s">
        <v>1117</v>
      </c>
      <c r="B3904" s="29">
        <v>7.95</v>
      </c>
    </row>
    <row r="3905" spans="1:2" x14ac:dyDescent="0.35">
      <c r="A3905" s="28" t="s">
        <v>3817</v>
      </c>
      <c r="B3905" s="29">
        <v>62.72</v>
      </c>
    </row>
    <row r="3906" spans="1:2" x14ac:dyDescent="0.35">
      <c r="A3906" s="28" t="s">
        <v>3819</v>
      </c>
      <c r="B3906" s="29">
        <v>25.54</v>
      </c>
    </row>
    <row r="3907" spans="1:2" x14ac:dyDescent="0.35">
      <c r="A3907" s="28" t="s">
        <v>3836</v>
      </c>
      <c r="B3907" s="29">
        <v>14.95</v>
      </c>
    </row>
    <row r="3908" spans="1:2" x14ac:dyDescent="0.35">
      <c r="A3908" s="28" t="s">
        <v>3837</v>
      </c>
      <c r="B3908" s="29">
        <v>14.1</v>
      </c>
    </row>
    <row r="3909" spans="1:2" x14ac:dyDescent="0.35">
      <c r="A3909" s="28" t="s">
        <v>3857</v>
      </c>
      <c r="B3909" s="29">
        <v>7.61</v>
      </c>
    </row>
    <row r="3910" spans="1:2" x14ac:dyDescent="0.35">
      <c r="A3910" s="28" t="s">
        <v>4546</v>
      </c>
      <c r="B3910" s="29">
        <v>4.37</v>
      </c>
    </row>
    <row r="3911" spans="1:2" x14ac:dyDescent="0.35">
      <c r="A3911" s="28" t="s">
        <v>3877</v>
      </c>
      <c r="B3911" s="29">
        <v>5.6</v>
      </c>
    </row>
    <row r="3912" spans="1:2" x14ac:dyDescent="0.35">
      <c r="A3912" s="28" t="s">
        <v>3884</v>
      </c>
      <c r="B3912" s="29">
        <v>43.63</v>
      </c>
    </row>
    <row r="3913" spans="1:2" x14ac:dyDescent="0.35">
      <c r="A3913" s="28" t="s">
        <v>3921</v>
      </c>
      <c r="B3913" s="29">
        <v>15.46</v>
      </c>
    </row>
    <row r="3914" spans="1:2" x14ac:dyDescent="0.35">
      <c r="A3914" s="28" t="s">
        <v>3935</v>
      </c>
      <c r="B3914" s="29">
        <v>10.9</v>
      </c>
    </row>
    <row r="3915" spans="1:2" x14ac:dyDescent="0.35">
      <c r="A3915" s="28" t="s">
        <v>3938</v>
      </c>
      <c r="B3915" s="29">
        <v>40.74</v>
      </c>
    </row>
    <row r="3916" spans="1:2" x14ac:dyDescent="0.35">
      <c r="A3916" s="28" t="s">
        <v>1093</v>
      </c>
      <c r="B3916" s="29">
        <v>0.87</v>
      </c>
    </row>
    <row r="3917" spans="1:2" x14ac:dyDescent="0.35">
      <c r="A3917" s="28" t="s">
        <v>4547</v>
      </c>
      <c r="B3917" s="29">
        <v>1.01</v>
      </c>
    </row>
    <row r="3918" spans="1:2" x14ac:dyDescent="0.35">
      <c r="A3918" s="28" t="s">
        <v>1090</v>
      </c>
      <c r="B3918" s="29">
        <v>14.64</v>
      </c>
    </row>
    <row r="3919" spans="1:2" x14ac:dyDescent="0.35">
      <c r="A3919" s="28" t="s">
        <v>4548</v>
      </c>
      <c r="B3919" s="29">
        <v>77.27</v>
      </c>
    </row>
    <row r="3920" spans="1:2" x14ac:dyDescent="0.35">
      <c r="A3920" s="28" t="s">
        <v>4548</v>
      </c>
      <c r="B3920" s="29">
        <v>77.27</v>
      </c>
    </row>
    <row r="3921" spans="1:2" x14ac:dyDescent="0.35">
      <c r="A3921" s="28" t="s">
        <v>3995</v>
      </c>
      <c r="B3921" s="29">
        <v>46.73</v>
      </c>
    </row>
    <row r="3922" spans="1:2" x14ac:dyDescent="0.35">
      <c r="A3922" s="28" t="s">
        <v>1082</v>
      </c>
      <c r="B3922" s="29">
        <v>2.2999999999999998</v>
      </c>
    </row>
    <row r="3923" spans="1:2" x14ac:dyDescent="0.35">
      <c r="A3923" s="28">
        <v>1320231</v>
      </c>
      <c r="B3923" s="29">
        <v>12.74</v>
      </c>
    </row>
    <row r="3924" spans="1:2" x14ac:dyDescent="0.35">
      <c r="A3924" s="28" t="s">
        <v>1084</v>
      </c>
      <c r="B3924" s="29">
        <v>6.8</v>
      </c>
    </row>
    <row r="3925" spans="1:2" x14ac:dyDescent="0.35">
      <c r="A3925" s="28" t="s">
        <v>4004</v>
      </c>
      <c r="B3925" s="29">
        <v>44.39</v>
      </c>
    </row>
    <row r="3926" spans="1:2" x14ac:dyDescent="0.35">
      <c r="A3926" s="28" t="s">
        <v>4549</v>
      </c>
      <c r="B3926" s="29">
        <v>1.76</v>
      </c>
    </row>
    <row r="3927" spans="1:2" x14ac:dyDescent="0.35">
      <c r="A3927" s="28" t="s">
        <v>4033</v>
      </c>
      <c r="B3927" s="29">
        <v>47.82</v>
      </c>
    </row>
    <row r="3928" spans="1:2" x14ac:dyDescent="0.35">
      <c r="A3928" s="28" t="s">
        <v>1066</v>
      </c>
      <c r="B3928" s="29">
        <v>2.02</v>
      </c>
    </row>
    <row r="3929" spans="1:2" x14ac:dyDescent="0.35">
      <c r="A3929" s="28" t="s">
        <v>955</v>
      </c>
      <c r="B3929" s="29">
        <v>1.7</v>
      </c>
    </row>
    <row r="3930" spans="1:2" x14ac:dyDescent="0.35">
      <c r="A3930" s="28" t="s">
        <v>647</v>
      </c>
      <c r="B3930" s="29">
        <v>3.26</v>
      </c>
    </row>
    <row r="3931" spans="1:2" x14ac:dyDescent="0.35">
      <c r="A3931" s="28" t="s">
        <v>4049</v>
      </c>
      <c r="B3931" s="29">
        <v>28.5</v>
      </c>
    </row>
    <row r="3932" spans="1:2" x14ac:dyDescent="0.35">
      <c r="A3932" s="28" t="s">
        <v>4050</v>
      </c>
      <c r="B3932" s="29">
        <v>25.99</v>
      </c>
    </row>
    <row r="3933" spans="1:2" x14ac:dyDescent="0.35">
      <c r="A3933" s="28" t="s">
        <v>4051</v>
      </c>
      <c r="B3933" s="29">
        <v>27</v>
      </c>
    </row>
    <row r="3934" spans="1:2" x14ac:dyDescent="0.35">
      <c r="A3934" s="28" t="s">
        <v>4053</v>
      </c>
      <c r="B3934" s="29">
        <v>90.17</v>
      </c>
    </row>
    <row r="3935" spans="1:2" x14ac:dyDescent="0.35">
      <c r="A3935" s="28" t="s">
        <v>4054</v>
      </c>
      <c r="B3935" s="29">
        <v>59.57</v>
      </c>
    </row>
    <row r="3936" spans="1:2" x14ac:dyDescent="0.35">
      <c r="A3936" s="28" t="s">
        <v>4056</v>
      </c>
      <c r="B3936" s="29">
        <v>5.5</v>
      </c>
    </row>
    <row r="3937" spans="1:2" x14ac:dyDescent="0.35">
      <c r="A3937" s="28" t="s">
        <v>1056</v>
      </c>
      <c r="B3937" s="29">
        <v>4.22</v>
      </c>
    </row>
    <row r="3938" spans="1:2" x14ac:dyDescent="0.35">
      <c r="A3938" s="28" t="s">
        <v>1061</v>
      </c>
      <c r="B3938" s="29">
        <v>2.74</v>
      </c>
    </row>
    <row r="3939" spans="1:2" x14ac:dyDescent="0.35">
      <c r="A3939" s="28" t="s">
        <v>631</v>
      </c>
      <c r="B3939" s="29">
        <v>14.07</v>
      </c>
    </row>
    <row r="3940" spans="1:2" x14ac:dyDescent="0.35">
      <c r="A3940" s="28" t="s">
        <v>335</v>
      </c>
      <c r="B3940" s="29">
        <v>4.8</v>
      </c>
    </row>
    <row r="3941" spans="1:2" x14ac:dyDescent="0.35">
      <c r="A3941" s="28" t="s">
        <v>633</v>
      </c>
      <c r="B3941" s="29">
        <v>1.76</v>
      </c>
    </row>
    <row r="3942" spans="1:2" x14ac:dyDescent="0.35">
      <c r="A3942" s="28" t="s">
        <v>4550</v>
      </c>
      <c r="B3942" s="29">
        <v>5.99</v>
      </c>
    </row>
    <row r="3943" spans="1:2" x14ac:dyDescent="0.35">
      <c r="A3943" s="28" t="s">
        <v>4067</v>
      </c>
      <c r="B3943" s="29">
        <v>46.59</v>
      </c>
    </row>
    <row r="3944" spans="1:2" x14ac:dyDescent="0.35">
      <c r="A3944" s="28" t="s">
        <v>4068</v>
      </c>
      <c r="B3944" s="29">
        <v>116.79</v>
      </c>
    </row>
    <row r="3945" spans="1:2" x14ac:dyDescent="0.35">
      <c r="A3945" s="28" t="s">
        <v>4072</v>
      </c>
      <c r="B3945" s="29">
        <v>42.99</v>
      </c>
    </row>
    <row r="3946" spans="1:2" x14ac:dyDescent="0.35">
      <c r="A3946" s="28" t="s">
        <v>4077</v>
      </c>
      <c r="B3946" s="29">
        <v>6.27</v>
      </c>
    </row>
    <row r="3947" spans="1:2" x14ac:dyDescent="0.35">
      <c r="A3947" s="28" t="s">
        <v>4090</v>
      </c>
      <c r="B3947" s="29">
        <v>56.27</v>
      </c>
    </row>
    <row r="3948" spans="1:2" x14ac:dyDescent="0.35">
      <c r="A3948" s="28" t="s">
        <v>4093</v>
      </c>
      <c r="B3948" s="29">
        <v>48.9</v>
      </c>
    </row>
    <row r="3949" spans="1:2" x14ac:dyDescent="0.35">
      <c r="A3949" s="28" t="s">
        <v>201</v>
      </c>
      <c r="B3949" s="29">
        <v>13.63</v>
      </c>
    </row>
    <row r="3950" spans="1:2" x14ac:dyDescent="0.35">
      <c r="A3950" s="28">
        <v>9962</v>
      </c>
      <c r="B3950" s="29" t="s">
        <v>4442</v>
      </c>
    </row>
    <row r="3951" spans="1:2" x14ac:dyDescent="0.35">
      <c r="A3951" s="28" t="s">
        <v>4122</v>
      </c>
      <c r="B3951" s="29">
        <v>76.099999999999994</v>
      </c>
    </row>
    <row r="3952" spans="1:2" x14ac:dyDescent="0.35">
      <c r="A3952" s="28" t="s">
        <v>4123</v>
      </c>
      <c r="B3952" s="29">
        <v>4.97</v>
      </c>
    </row>
    <row r="3953" spans="1:2" x14ac:dyDescent="0.35">
      <c r="A3953" s="28" t="s">
        <v>597</v>
      </c>
      <c r="B3953" s="29">
        <v>1.2</v>
      </c>
    </row>
    <row r="3954" spans="1:2" x14ac:dyDescent="0.35">
      <c r="A3954" s="28" t="s">
        <v>4132</v>
      </c>
      <c r="B3954" s="29">
        <v>23.75</v>
      </c>
    </row>
    <row r="3955" spans="1:2" x14ac:dyDescent="0.35">
      <c r="A3955" s="28" t="s">
        <v>102</v>
      </c>
      <c r="B3955" s="29">
        <v>4.3</v>
      </c>
    </row>
    <row r="3956" spans="1:2" x14ac:dyDescent="0.35">
      <c r="A3956" s="28" t="s">
        <v>4135</v>
      </c>
      <c r="B3956" s="29">
        <v>82.1</v>
      </c>
    </row>
    <row r="3957" spans="1:2" x14ac:dyDescent="0.35">
      <c r="A3957" s="28" t="s">
        <v>4139</v>
      </c>
      <c r="B3957" s="29">
        <v>22.9</v>
      </c>
    </row>
    <row r="3958" spans="1:2" x14ac:dyDescent="0.35">
      <c r="A3958" s="28" t="s">
        <v>579</v>
      </c>
      <c r="B3958" s="29">
        <v>23.41</v>
      </c>
    </row>
    <row r="3959" spans="1:2" x14ac:dyDescent="0.35">
      <c r="A3959" s="28" t="s">
        <v>4179</v>
      </c>
      <c r="B3959" s="29">
        <v>59.87</v>
      </c>
    </row>
    <row r="3960" spans="1:2" x14ac:dyDescent="0.35">
      <c r="A3960" s="28" t="s">
        <v>4185</v>
      </c>
      <c r="B3960" s="29">
        <v>55.33</v>
      </c>
    </row>
    <row r="3961" spans="1:2" x14ac:dyDescent="0.35">
      <c r="A3961" s="28" t="s">
        <v>1019</v>
      </c>
      <c r="B3961" s="29">
        <v>15.92</v>
      </c>
    </row>
    <row r="3962" spans="1:2" x14ac:dyDescent="0.35">
      <c r="A3962" s="28" t="s">
        <v>4191</v>
      </c>
      <c r="B3962" s="29">
        <v>54.15</v>
      </c>
    </row>
    <row r="3963" spans="1:2" x14ac:dyDescent="0.35">
      <c r="A3963" s="28" t="s">
        <v>1018</v>
      </c>
      <c r="B3963" s="29">
        <v>40.479999999999997</v>
      </c>
    </row>
    <row r="3964" spans="1:2" x14ac:dyDescent="0.35">
      <c r="A3964" s="28" t="s">
        <v>569</v>
      </c>
      <c r="B3964" s="29">
        <v>24.7</v>
      </c>
    </row>
    <row r="3965" spans="1:2" x14ac:dyDescent="0.35">
      <c r="A3965" s="28" t="s">
        <v>4199</v>
      </c>
      <c r="B3965" s="29">
        <v>40.450000000000003</v>
      </c>
    </row>
    <row r="3966" spans="1:2" x14ac:dyDescent="0.35">
      <c r="A3966" s="28">
        <v>1150394</v>
      </c>
      <c r="B3966" s="29">
        <v>1.63</v>
      </c>
    </row>
    <row r="3967" spans="1:2" x14ac:dyDescent="0.35">
      <c r="A3967" s="28" t="s">
        <v>4228</v>
      </c>
      <c r="B3967" s="29">
        <v>5.07</v>
      </c>
    </row>
    <row r="3968" spans="1:2" x14ac:dyDescent="0.35">
      <c r="A3968" s="28" t="s">
        <v>4242</v>
      </c>
      <c r="B3968" s="29">
        <v>10.75</v>
      </c>
    </row>
    <row r="3969" spans="1:2" x14ac:dyDescent="0.35">
      <c r="A3969" s="28" t="s">
        <v>4244</v>
      </c>
      <c r="B3969" s="29">
        <v>48.55</v>
      </c>
    </row>
    <row r="3970" spans="1:2" x14ac:dyDescent="0.35">
      <c r="A3970" s="28" t="s">
        <v>1006</v>
      </c>
      <c r="B3970" s="29">
        <v>0.81</v>
      </c>
    </row>
    <row r="3971" spans="1:2" x14ac:dyDescent="0.35">
      <c r="A3971" s="28" t="s">
        <v>961</v>
      </c>
      <c r="B3971" s="29">
        <v>0.79</v>
      </c>
    </row>
    <row r="3972" spans="1:2" x14ac:dyDescent="0.35">
      <c r="A3972" s="28" t="s">
        <v>531</v>
      </c>
      <c r="B3972" s="29">
        <v>6.8</v>
      </c>
    </row>
    <row r="3973" spans="1:2" x14ac:dyDescent="0.35">
      <c r="A3973" s="28" t="s">
        <v>4248</v>
      </c>
      <c r="B3973" s="29">
        <v>4</v>
      </c>
    </row>
    <row r="3974" spans="1:2" x14ac:dyDescent="0.35">
      <c r="A3974" s="28" t="s">
        <v>4249</v>
      </c>
      <c r="B3974" s="29">
        <v>14.45</v>
      </c>
    </row>
    <row r="3975" spans="1:2" x14ac:dyDescent="0.35">
      <c r="A3975" s="28" t="s">
        <v>4544</v>
      </c>
      <c r="B3975" s="29">
        <v>7.34</v>
      </c>
    </row>
    <row r="3976" spans="1:2" x14ac:dyDescent="0.35">
      <c r="A3976" s="28" t="s">
        <v>4519</v>
      </c>
      <c r="B3976" s="29">
        <v>1.66</v>
      </c>
    </row>
    <row r="3977" spans="1:2" x14ac:dyDescent="0.35">
      <c r="A3977" s="28" t="s">
        <v>383</v>
      </c>
      <c r="B3977" s="29">
        <v>27.5</v>
      </c>
    </row>
    <row r="3978" spans="1:2" x14ac:dyDescent="0.35">
      <c r="A3978" s="28" t="s">
        <v>4263</v>
      </c>
      <c r="B3978" s="29">
        <v>22.51</v>
      </c>
    </row>
    <row r="3979" spans="1:2" x14ac:dyDescent="0.35">
      <c r="A3979" s="28" t="s">
        <v>4267</v>
      </c>
      <c r="B3979" s="29">
        <v>5.76</v>
      </c>
    </row>
    <row r="3980" spans="1:2" x14ac:dyDescent="0.35">
      <c r="A3980" s="28" t="s">
        <v>4269</v>
      </c>
      <c r="B3980" s="29">
        <v>27.98</v>
      </c>
    </row>
    <row r="3981" spans="1:2" x14ac:dyDescent="0.35">
      <c r="A3981" s="28" t="s">
        <v>4272</v>
      </c>
      <c r="B3981" s="29">
        <v>25.86</v>
      </c>
    </row>
    <row r="3982" spans="1:2" x14ac:dyDescent="0.35">
      <c r="A3982" s="28" t="s">
        <v>4527</v>
      </c>
      <c r="B3982" s="29" t="s">
        <v>4442</v>
      </c>
    </row>
    <row r="3983" spans="1:2" x14ac:dyDescent="0.35">
      <c r="A3983" s="28" t="s">
        <v>996</v>
      </c>
      <c r="B3983" s="29">
        <v>0.73</v>
      </c>
    </row>
    <row r="3984" spans="1:2" x14ac:dyDescent="0.35">
      <c r="A3984" s="28" t="s">
        <v>997</v>
      </c>
      <c r="B3984" s="29">
        <v>0.88</v>
      </c>
    </row>
    <row r="3985" spans="1:2" x14ac:dyDescent="0.35">
      <c r="A3985" s="28">
        <v>1308179</v>
      </c>
      <c r="B3985" s="29">
        <v>9.8800000000000008</v>
      </c>
    </row>
    <row r="3986" spans="1:2" x14ac:dyDescent="0.35">
      <c r="A3986" s="28" t="s">
        <v>4310</v>
      </c>
      <c r="B3986" s="29">
        <v>11.36</v>
      </c>
    </row>
    <row r="3987" spans="1:2" x14ac:dyDescent="0.35">
      <c r="A3987" s="28" t="s">
        <v>4312</v>
      </c>
      <c r="B3987" s="29">
        <v>63.85</v>
      </c>
    </row>
    <row r="3988" spans="1:2" x14ac:dyDescent="0.35">
      <c r="A3988" s="28" t="s">
        <v>385</v>
      </c>
      <c r="B3988" s="29">
        <v>6.88</v>
      </c>
    </row>
    <row r="3989" spans="1:2" x14ac:dyDescent="0.35">
      <c r="A3989" s="28" t="s">
        <v>4338</v>
      </c>
      <c r="B3989" s="29">
        <v>21.28</v>
      </c>
    </row>
    <row r="3990" spans="1:2" x14ac:dyDescent="0.35">
      <c r="A3990" s="28">
        <v>1154046</v>
      </c>
      <c r="B3990" s="29">
        <v>3.17</v>
      </c>
    </row>
    <row r="3991" spans="1:2" x14ac:dyDescent="0.35">
      <c r="A3991" s="28" t="s">
        <v>4544</v>
      </c>
      <c r="B3991" s="29">
        <v>7.34</v>
      </c>
    </row>
    <row r="3992" spans="1:2" x14ac:dyDescent="0.35">
      <c r="A3992" s="28" t="s">
        <v>4343</v>
      </c>
      <c r="B3992" s="29">
        <v>31.91</v>
      </c>
    </row>
    <row r="3993" spans="1:2" x14ac:dyDescent="0.35">
      <c r="A3993" s="28" t="s">
        <v>4344</v>
      </c>
      <c r="B3993" s="29">
        <v>41.28</v>
      </c>
    </row>
    <row r="3994" spans="1:2" x14ac:dyDescent="0.35">
      <c r="A3994" s="28" t="s">
        <v>4348</v>
      </c>
      <c r="B3994" s="29">
        <v>120.55</v>
      </c>
    </row>
    <row r="3995" spans="1:2" x14ac:dyDescent="0.35">
      <c r="A3995" s="28" t="s">
        <v>982</v>
      </c>
      <c r="B3995" s="29">
        <v>5.49</v>
      </c>
    </row>
    <row r="3996" spans="1:2" x14ac:dyDescent="0.35">
      <c r="A3996" s="28" t="s">
        <v>4363</v>
      </c>
      <c r="B3996" s="29">
        <v>61.12</v>
      </c>
    </row>
    <row r="3997" spans="1:2" x14ac:dyDescent="0.35">
      <c r="A3997" s="28" t="s">
        <v>4368</v>
      </c>
      <c r="B3997" s="29">
        <v>17.71</v>
      </c>
    </row>
    <row r="3998" spans="1:2" x14ac:dyDescent="0.35">
      <c r="A3998" s="28" t="s">
        <v>4369</v>
      </c>
      <c r="B3998" s="29">
        <v>65.2</v>
      </c>
    </row>
    <row r="3999" spans="1:2" x14ac:dyDescent="0.35">
      <c r="A3999" s="28" t="s">
        <v>4370</v>
      </c>
      <c r="B3999" s="29">
        <v>5.57</v>
      </c>
    </row>
    <row r="4000" spans="1:2" x14ac:dyDescent="0.35">
      <c r="A4000" s="28" t="s">
        <v>4378</v>
      </c>
      <c r="B4000" s="29">
        <v>39.82</v>
      </c>
    </row>
    <row r="4001" spans="1:2" x14ac:dyDescent="0.35">
      <c r="A4001" s="28" t="s">
        <v>464</v>
      </c>
      <c r="B4001" s="29">
        <v>5.44</v>
      </c>
    </row>
    <row r="4002" spans="1:2" x14ac:dyDescent="0.35">
      <c r="A4002" s="28" t="s">
        <v>454</v>
      </c>
      <c r="B4002" s="29">
        <v>0.68</v>
      </c>
    </row>
    <row r="4003" spans="1:2" x14ac:dyDescent="0.35">
      <c r="A4003" s="28" t="s">
        <v>4383</v>
      </c>
      <c r="B4003" s="29">
        <v>36.270000000000003</v>
      </c>
    </row>
    <row r="4004" spans="1:2" x14ac:dyDescent="0.35">
      <c r="A4004" s="28" t="s">
        <v>247</v>
      </c>
      <c r="B4004" s="29">
        <v>5.36</v>
      </c>
    </row>
    <row r="4005" spans="1:2" x14ac:dyDescent="0.35">
      <c r="A4005" s="28" t="s">
        <v>4387</v>
      </c>
      <c r="B4005" s="29">
        <v>4.37</v>
      </c>
    </row>
    <row r="4006" spans="1:2" x14ac:dyDescent="0.35">
      <c r="A4006" s="28" t="s">
        <v>4397</v>
      </c>
      <c r="B4006" s="29">
        <v>42.51</v>
      </c>
    </row>
    <row r="4007" spans="1:2" x14ac:dyDescent="0.35">
      <c r="A4007" s="28" t="s">
        <v>4399</v>
      </c>
      <c r="B4007" s="29">
        <v>58.11</v>
      </c>
    </row>
    <row r="4008" spans="1:2" x14ac:dyDescent="0.35">
      <c r="A4008" s="28" t="s">
        <v>4400</v>
      </c>
      <c r="B4008" s="29">
        <v>12.82</v>
      </c>
    </row>
    <row r="4009" spans="1:2" x14ac:dyDescent="0.35">
      <c r="A4009" s="28" t="s">
        <v>4401</v>
      </c>
      <c r="B4009" s="29">
        <v>15.36</v>
      </c>
    </row>
    <row r="4010" spans="1:2" x14ac:dyDescent="0.35">
      <c r="A4010" s="28" t="s">
        <v>4402</v>
      </c>
      <c r="B4010" s="29">
        <v>86.99</v>
      </c>
    </row>
    <row r="4011" spans="1:2" x14ac:dyDescent="0.35">
      <c r="A4011" s="28" t="s">
        <v>4403</v>
      </c>
      <c r="B4011" s="29">
        <v>29.98</v>
      </c>
    </row>
    <row r="4012" spans="1:2" x14ac:dyDescent="0.35">
      <c r="A4012" s="28" t="s">
        <v>4404</v>
      </c>
      <c r="B4012" s="29">
        <v>25.79</v>
      </c>
    </row>
    <row r="4013" spans="1:2" x14ac:dyDescent="0.35">
      <c r="A4013" s="28" t="s">
        <v>4405</v>
      </c>
      <c r="B4013" s="29">
        <v>29.48</v>
      </c>
    </row>
    <row r="4014" spans="1:2" x14ac:dyDescent="0.35">
      <c r="A4014" s="28" t="s">
        <v>4406</v>
      </c>
      <c r="B4014" s="29">
        <v>22.56</v>
      </c>
    </row>
    <row r="4015" spans="1:2" x14ac:dyDescent="0.35">
      <c r="A4015" s="28" t="s">
        <v>4407</v>
      </c>
      <c r="B4015" s="29">
        <v>18.399999999999999</v>
      </c>
    </row>
    <row r="4016" spans="1:2" x14ac:dyDescent="0.35">
      <c r="A4016" s="28">
        <v>2593467</v>
      </c>
      <c r="B4016" s="29">
        <v>68.180000000000007</v>
      </c>
    </row>
    <row r="4017" spans="1:2" x14ac:dyDescent="0.35">
      <c r="A4017" s="28">
        <v>2593832</v>
      </c>
      <c r="B4017" s="29">
        <v>68.180000000000007</v>
      </c>
    </row>
    <row r="4018" spans="1:2" x14ac:dyDescent="0.35">
      <c r="A4018" s="28" t="s">
        <v>4409</v>
      </c>
      <c r="B4018" s="29">
        <v>29.46</v>
      </c>
    </row>
    <row r="4019" spans="1:2" x14ac:dyDescent="0.35">
      <c r="A4019" s="28" t="s">
        <v>421</v>
      </c>
      <c r="B4019" s="29">
        <v>51.52</v>
      </c>
    </row>
    <row r="4020" spans="1:2" x14ac:dyDescent="0.35">
      <c r="A4020" s="28" t="s">
        <v>4415</v>
      </c>
      <c r="B4020" s="29">
        <v>54.37</v>
      </c>
    </row>
    <row r="4021" spans="1:2" x14ac:dyDescent="0.35">
      <c r="A4021" s="28" t="s">
        <v>4551</v>
      </c>
      <c r="B4021" s="29">
        <v>4.8899999999999997</v>
      </c>
    </row>
    <row r="4022" spans="1:2" x14ac:dyDescent="0.35">
      <c r="A4022" s="28" t="s">
        <v>4426</v>
      </c>
      <c r="B4022" s="29">
        <v>4.5999999999999996</v>
      </c>
    </row>
    <row r="4023" spans="1:2" x14ac:dyDescent="0.35">
      <c r="A4023" s="28" t="s">
        <v>4427</v>
      </c>
      <c r="B4023" s="29">
        <v>22.12</v>
      </c>
    </row>
    <row r="4024" spans="1:2" x14ac:dyDescent="0.35">
      <c r="A4024" s="28" t="s">
        <v>4428</v>
      </c>
      <c r="B4024" s="29">
        <v>147.16999999999999</v>
      </c>
    </row>
    <row r="4025" spans="1:2" x14ac:dyDescent="0.35">
      <c r="A4025" s="28" t="s">
        <v>4430</v>
      </c>
      <c r="B4025" s="29">
        <v>3.29</v>
      </c>
    </row>
    <row r="4026" spans="1:2" x14ac:dyDescent="0.35">
      <c r="A4026" s="28" t="s">
        <v>968</v>
      </c>
      <c r="B4026" s="29">
        <v>41.18</v>
      </c>
    </row>
  </sheetData>
  <autoFilter ref="A1:B4026" xr:uid="{00000000-0009-0000-0000-000002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794"/>
  <sheetViews>
    <sheetView topLeftCell="B1" workbookViewId="0">
      <selection activeCell="E1" sqref="E1"/>
    </sheetView>
  </sheetViews>
  <sheetFormatPr defaultRowHeight="14.5" x14ac:dyDescent="0.35"/>
  <cols>
    <col min="1" max="1" width="14.26953125" bestFit="1" customWidth="1"/>
    <col min="2" max="2" width="10.453125" bestFit="1" customWidth="1"/>
    <col min="3" max="3" width="13.7265625" bestFit="1" customWidth="1"/>
    <col min="4" max="4" width="9.26953125" bestFit="1" customWidth="1"/>
    <col min="5" max="5" width="8.81640625" bestFit="1" customWidth="1"/>
  </cols>
  <sheetData>
    <row r="1" spans="1:5" x14ac:dyDescent="0.35">
      <c r="A1" s="18" t="s">
        <v>4552</v>
      </c>
      <c r="B1" s="19" t="s">
        <v>1275</v>
      </c>
      <c r="C1" s="19" t="s">
        <v>4553</v>
      </c>
      <c r="D1" s="19" t="s">
        <v>4439</v>
      </c>
      <c r="E1" s="20" t="s">
        <v>4554</v>
      </c>
    </row>
    <row r="2" spans="1:5" x14ac:dyDescent="0.35">
      <c r="A2" s="21" t="s">
        <v>1283</v>
      </c>
      <c r="B2">
        <v>27</v>
      </c>
      <c r="C2" s="17">
        <v>55500</v>
      </c>
      <c r="D2" s="61">
        <f>VLOOKUP(A2,'Unit Cost from Sales Data'!$A$2:$B$4026,2,FALSE)</f>
        <v>0.28000000000000003</v>
      </c>
      <c r="E2" s="22">
        <f t="shared" ref="E2:E64" si="0">D2*C2</f>
        <v>15540.000000000002</v>
      </c>
    </row>
    <row r="3" spans="1:5" x14ac:dyDescent="0.35">
      <c r="A3" s="21" t="s">
        <v>1279</v>
      </c>
      <c r="B3">
        <v>76</v>
      </c>
      <c r="C3" s="17">
        <v>49700</v>
      </c>
      <c r="D3" s="61">
        <f>VLOOKUP(A3,'Unit Cost from Sales Data'!$A$2:$B$4026,2,FALSE)</f>
        <v>0.32</v>
      </c>
      <c r="E3" s="22">
        <f t="shared" si="0"/>
        <v>15904</v>
      </c>
    </row>
    <row r="4" spans="1:5" x14ac:dyDescent="0.35">
      <c r="A4" s="21" t="s">
        <v>1287</v>
      </c>
      <c r="B4">
        <v>30</v>
      </c>
      <c r="C4" s="17">
        <v>37800</v>
      </c>
      <c r="D4" s="61">
        <f>VLOOKUP(A4,'Unit Cost from Sales Data'!$A$2:$B$4026,2,FALSE)</f>
        <v>0.08</v>
      </c>
      <c r="E4" s="22">
        <f t="shared" si="0"/>
        <v>3024</v>
      </c>
    </row>
    <row r="5" spans="1:5" x14ac:dyDescent="0.35">
      <c r="A5" s="21" t="s">
        <v>1289</v>
      </c>
      <c r="B5">
        <v>10</v>
      </c>
      <c r="C5" s="17">
        <v>35500</v>
      </c>
      <c r="D5" s="61">
        <f>VLOOKUP(A5,'Unit Cost from Sales Data'!$A$2:$B$4026,2,FALSE)</f>
        <v>0.06</v>
      </c>
      <c r="E5" s="22">
        <f t="shared" si="0"/>
        <v>2130</v>
      </c>
    </row>
    <row r="6" spans="1:5" x14ac:dyDescent="0.35">
      <c r="A6" s="21" t="s">
        <v>1291</v>
      </c>
      <c r="B6">
        <v>5</v>
      </c>
      <c r="C6" s="17">
        <v>35500</v>
      </c>
      <c r="D6" s="61">
        <f>VLOOKUP(A6,'Unit Cost from Sales Data'!$A$2:$B$4026,2,FALSE)</f>
        <v>0.06</v>
      </c>
      <c r="E6" s="22">
        <f t="shared" si="0"/>
        <v>2130</v>
      </c>
    </row>
    <row r="7" spans="1:5" x14ac:dyDescent="0.35">
      <c r="A7" s="21" t="s">
        <v>1293</v>
      </c>
      <c r="B7">
        <v>6</v>
      </c>
      <c r="C7" s="17">
        <v>34500</v>
      </c>
      <c r="D7" s="61">
        <f>VLOOKUP(A7,'Unit Cost from Sales Data'!$A$2:$B$4026,2,FALSE)</f>
        <v>0.03</v>
      </c>
      <c r="E7" s="22">
        <f t="shared" si="0"/>
        <v>1035</v>
      </c>
    </row>
    <row r="8" spans="1:5" x14ac:dyDescent="0.35">
      <c r="A8" s="21" t="s">
        <v>1295</v>
      </c>
      <c r="B8">
        <v>6</v>
      </c>
      <c r="C8" s="17">
        <v>32000</v>
      </c>
      <c r="D8" s="61">
        <f>VLOOKUP(A8,'Unit Cost from Sales Data'!$A$2:$B$4026,2,FALSE)</f>
        <v>0.12</v>
      </c>
      <c r="E8" s="22">
        <f t="shared" si="0"/>
        <v>3840</v>
      </c>
    </row>
    <row r="9" spans="1:5" x14ac:dyDescent="0.35">
      <c r="A9" s="21" t="s">
        <v>1297</v>
      </c>
      <c r="B9">
        <v>16</v>
      </c>
      <c r="C9" s="17">
        <v>27200</v>
      </c>
      <c r="D9" s="61">
        <f>VLOOKUP(A9,'Unit Cost from Sales Data'!$A$2:$B$4026,2,FALSE)</f>
        <v>0.31</v>
      </c>
      <c r="E9" s="22">
        <f t="shared" si="0"/>
        <v>8432</v>
      </c>
    </row>
    <row r="10" spans="1:5" x14ac:dyDescent="0.35">
      <c r="A10" s="21" t="s">
        <v>1299</v>
      </c>
      <c r="B10">
        <v>77</v>
      </c>
      <c r="C10" s="17">
        <v>26600</v>
      </c>
      <c r="D10" s="61">
        <f>VLOOKUP(A10,'Unit Cost from Sales Data'!$A$2:$B$4026,2,FALSE)</f>
        <v>0.56000000000000005</v>
      </c>
      <c r="E10" s="22">
        <f t="shared" si="0"/>
        <v>14896.000000000002</v>
      </c>
    </row>
    <row r="11" spans="1:5" x14ac:dyDescent="0.35">
      <c r="A11" s="21" t="s">
        <v>1302</v>
      </c>
      <c r="B11">
        <v>4</v>
      </c>
      <c r="C11" s="17">
        <v>26000</v>
      </c>
      <c r="D11" s="61">
        <f>VLOOKUP(A11,'Unit Cost from Sales Data'!$A$2:$B$4026,2,FALSE)</f>
        <v>0.08</v>
      </c>
      <c r="E11" s="22">
        <f t="shared" si="0"/>
        <v>2080</v>
      </c>
    </row>
    <row r="12" spans="1:5" x14ac:dyDescent="0.35">
      <c r="A12" s="21" t="s">
        <v>1304</v>
      </c>
      <c r="B12">
        <v>33</v>
      </c>
      <c r="C12" s="17">
        <v>23100</v>
      </c>
      <c r="D12" s="61">
        <f>VLOOKUP(A12,'Unit Cost from Sales Data'!$A$2:$B$4026,2,FALSE)</f>
        <v>0.28999999999999998</v>
      </c>
      <c r="E12" s="22">
        <f t="shared" si="0"/>
        <v>6698.9999999999991</v>
      </c>
    </row>
    <row r="13" spans="1:5" x14ac:dyDescent="0.35">
      <c r="A13" s="21" t="s">
        <v>1307</v>
      </c>
      <c r="B13">
        <v>19</v>
      </c>
      <c r="C13" s="17">
        <v>18500</v>
      </c>
      <c r="D13" s="61">
        <f>VLOOKUP(A13,'Unit Cost from Sales Data'!$A$2:$B$4026,2,FALSE)</f>
        <v>0.34</v>
      </c>
      <c r="E13" s="22">
        <f t="shared" si="0"/>
        <v>6290</v>
      </c>
    </row>
    <row r="14" spans="1:5" x14ac:dyDescent="0.35">
      <c r="A14" s="21" t="s">
        <v>1309</v>
      </c>
      <c r="B14">
        <v>5</v>
      </c>
      <c r="C14" s="17">
        <v>18000</v>
      </c>
      <c r="D14" s="61">
        <f>VLOOKUP(A14,'Unit Cost from Sales Data'!$A$2:$B$4026,2,FALSE)</f>
        <v>0.08</v>
      </c>
      <c r="E14" s="22">
        <f t="shared" si="0"/>
        <v>1440</v>
      </c>
    </row>
    <row r="15" spans="1:5" x14ac:dyDescent="0.35">
      <c r="A15" s="21" t="s">
        <v>1312</v>
      </c>
      <c r="B15">
        <v>40</v>
      </c>
      <c r="C15" s="17">
        <v>17900</v>
      </c>
      <c r="D15" s="61">
        <f>VLOOKUP(A15,'Unit Cost from Sales Data'!$A$2:$B$4026,2,FALSE)</f>
        <v>0.31</v>
      </c>
      <c r="E15" s="22">
        <f t="shared" si="0"/>
        <v>5549</v>
      </c>
    </row>
    <row r="16" spans="1:5" x14ac:dyDescent="0.35">
      <c r="A16" s="21" t="s">
        <v>1314</v>
      </c>
      <c r="B16">
        <v>103</v>
      </c>
      <c r="C16" s="17">
        <v>17266</v>
      </c>
      <c r="D16" s="61">
        <f>VLOOKUP(A16,'Unit Cost from Sales Data'!$A$2:$B$4026,2,FALSE)</f>
        <v>0.62</v>
      </c>
      <c r="E16" s="22">
        <f t="shared" si="0"/>
        <v>10704.92</v>
      </c>
    </row>
    <row r="17" spans="1:5" x14ac:dyDescent="0.35">
      <c r="A17" s="21" t="s">
        <v>1316</v>
      </c>
      <c r="B17">
        <v>15</v>
      </c>
      <c r="C17" s="17">
        <v>16000</v>
      </c>
      <c r="D17" s="61">
        <f>VLOOKUP(A17,'Unit Cost from Sales Data'!$A$2:$B$4026,2,FALSE)</f>
        <v>0.31</v>
      </c>
      <c r="E17" s="22">
        <f t="shared" si="0"/>
        <v>4960</v>
      </c>
    </row>
    <row r="18" spans="1:5" x14ac:dyDescent="0.35">
      <c r="A18" s="21" t="s">
        <v>1318</v>
      </c>
      <c r="B18">
        <v>8</v>
      </c>
      <c r="C18" s="17">
        <v>16000</v>
      </c>
      <c r="D18" s="61">
        <f>VLOOKUP(A18,'Unit Cost from Sales Data'!$A$2:$B$4026,2,FALSE)</f>
        <v>0.08</v>
      </c>
      <c r="E18" s="22">
        <f t="shared" si="0"/>
        <v>1280</v>
      </c>
    </row>
    <row r="19" spans="1:5" x14ac:dyDescent="0.35">
      <c r="A19" s="21" t="s">
        <v>1320</v>
      </c>
      <c r="B19">
        <v>2</v>
      </c>
      <c r="C19" s="17">
        <v>14000</v>
      </c>
      <c r="D19" s="61">
        <f>VLOOKUP(A19,'Unit Cost from Sales Data'!$A$2:$B$4026,2,FALSE)</f>
        <v>0.08</v>
      </c>
      <c r="E19" s="22">
        <f t="shared" si="0"/>
        <v>1120</v>
      </c>
    </row>
    <row r="20" spans="1:5" x14ac:dyDescent="0.35">
      <c r="A20" s="21" t="s">
        <v>1321</v>
      </c>
      <c r="B20">
        <v>16</v>
      </c>
      <c r="C20" s="17">
        <v>13900</v>
      </c>
      <c r="D20" s="61">
        <f>VLOOKUP(A20,'Unit Cost from Sales Data'!$A$2:$B$4026,2,FALSE)</f>
        <v>0.28000000000000003</v>
      </c>
      <c r="E20" s="22">
        <f t="shared" si="0"/>
        <v>3892.0000000000005</v>
      </c>
    </row>
    <row r="21" spans="1:5" x14ac:dyDescent="0.35">
      <c r="A21" s="21" t="s">
        <v>1324</v>
      </c>
      <c r="B21">
        <v>71</v>
      </c>
      <c r="C21" s="17">
        <v>13268</v>
      </c>
      <c r="D21" s="61">
        <f>VLOOKUP(A21,'Unit Cost from Sales Data'!$A$2:$B$4026,2,FALSE)</f>
        <v>3.15</v>
      </c>
      <c r="E21" s="22">
        <f t="shared" si="0"/>
        <v>41794.199999999997</v>
      </c>
    </row>
    <row r="22" spans="1:5" x14ac:dyDescent="0.35">
      <c r="A22" s="21" t="s">
        <v>1325</v>
      </c>
      <c r="B22">
        <v>8</v>
      </c>
      <c r="C22" s="17">
        <v>13000</v>
      </c>
      <c r="D22" s="61">
        <f>VLOOKUP(A22,'Unit Cost from Sales Data'!$A$2:$B$4026,2,FALSE)</f>
        <v>0.28999999999999998</v>
      </c>
      <c r="E22" s="22">
        <f t="shared" si="0"/>
        <v>3769.9999999999995</v>
      </c>
    </row>
    <row r="23" spans="1:5" x14ac:dyDescent="0.35">
      <c r="A23" s="21" t="s">
        <v>1327</v>
      </c>
      <c r="B23">
        <v>26</v>
      </c>
      <c r="C23" s="17">
        <v>12900</v>
      </c>
      <c r="D23" s="61">
        <f>VLOOKUP(A23,'Unit Cost from Sales Data'!$A$2:$B$4026,2,FALSE)</f>
        <v>0.3</v>
      </c>
      <c r="E23" s="22">
        <f t="shared" si="0"/>
        <v>3870</v>
      </c>
    </row>
    <row r="24" spans="1:5" x14ac:dyDescent="0.35">
      <c r="A24" s="21" t="s">
        <v>1329</v>
      </c>
      <c r="B24">
        <v>35</v>
      </c>
      <c r="C24" s="17">
        <v>12250</v>
      </c>
      <c r="D24" s="61">
        <f>VLOOKUP(A24,'Unit Cost from Sales Data'!$A$2:$B$4026,2,FALSE)</f>
        <v>0.62</v>
      </c>
      <c r="E24" s="22">
        <f t="shared" si="0"/>
        <v>7595</v>
      </c>
    </row>
    <row r="25" spans="1:5" x14ac:dyDescent="0.35">
      <c r="A25" s="21" t="s">
        <v>1331</v>
      </c>
      <c r="B25">
        <v>34</v>
      </c>
      <c r="C25" s="17">
        <v>11950</v>
      </c>
      <c r="D25" s="61">
        <f>VLOOKUP(A25,'Unit Cost from Sales Data'!$A$2:$B$4026,2,FALSE)</f>
        <v>0.6</v>
      </c>
      <c r="E25" s="22">
        <f t="shared" si="0"/>
        <v>7170</v>
      </c>
    </row>
    <row r="26" spans="1:5" x14ac:dyDescent="0.35">
      <c r="A26" s="21" t="s">
        <v>1332</v>
      </c>
      <c r="B26">
        <v>23</v>
      </c>
      <c r="C26" s="17">
        <v>11900</v>
      </c>
      <c r="D26" s="61">
        <f>VLOOKUP(A26,'Unit Cost from Sales Data'!$A$2:$B$4026,2,FALSE)</f>
        <v>0.28999999999999998</v>
      </c>
      <c r="E26" s="22">
        <f t="shared" si="0"/>
        <v>3450.9999999999995</v>
      </c>
    </row>
    <row r="27" spans="1:5" x14ac:dyDescent="0.35">
      <c r="A27" s="21" t="s">
        <v>1333</v>
      </c>
      <c r="B27">
        <v>19</v>
      </c>
      <c r="C27" s="17">
        <v>10600</v>
      </c>
      <c r="D27" s="61">
        <f>VLOOKUP(A27,'Unit Cost from Sales Data'!$A$2:$B$4026,2,FALSE)</f>
        <v>0.65</v>
      </c>
      <c r="E27" s="22">
        <f t="shared" si="0"/>
        <v>6890</v>
      </c>
    </row>
    <row r="28" spans="1:5" x14ac:dyDescent="0.35">
      <c r="A28" s="21" t="s">
        <v>1335</v>
      </c>
      <c r="B28">
        <v>6</v>
      </c>
      <c r="C28" s="17">
        <v>9300</v>
      </c>
      <c r="D28" s="61">
        <f>VLOOKUP(A28,'Unit Cost from Sales Data'!$A$2:$B$4026,2,FALSE)</f>
        <v>0.32</v>
      </c>
      <c r="E28" s="22">
        <f t="shared" si="0"/>
        <v>2976</v>
      </c>
    </row>
    <row r="29" spans="1:5" x14ac:dyDescent="0.35">
      <c r="A29" s="21" t="s">
        <v>1336</v>
      </c>
      <c r="B29">
        <v>27</v>
      </c>
      <c r="C29" s="17">
        <v>9200</v>
      </c>
      <c r="D29" s="61">
        <f>VLOOKUP(A29,'Unit Cost from Sales Data'!$A$2:$B$4026,2,FALSE)</f>
        <v>0.28000000000000003</v>
      </c>
      <c r="E29" s="22">
        <f t="shared" si="0"/>
        <v>2576.0000000000005</v>
      </c>
    </row>
    <row r="30" spans="1:5" x14ac:dyDescent="0.35">
      <c r="A30" s="21" t="s">
        <v>1337</v>
      </c>
      <c r="B30">
        <v>4</v>
      </c>
      <c r="C30" s="17">
        <v>9020</v>
      </c>
      <c r="D30" s="61">
        <f>VLOOKUP(A30,'Unit Cost from Sales Data'!$A$2:$B$4026,2,FALSE)</f>
        <v>0.24</v>
      </c>
      <c r="E30" s="22">
        <f t="shared" si="0"/>
        <v>2164.7999999999997</v>
      </c>
    </row>
    <row r="31" spans="1:5" x14ac:dyDescent="0.35">
      <c r="A31" s="21" t="s">
        <v>1284</v>
      </c>
      <c r="B31">
        <v>24</v>
      </c>
      <c r="C31" s="17">
        <v>8850</v>
      </c>
      <c r="D31" s="61">
        <f>VLOOKUP(A31,'Unit Cost from Sales Data'!$A$2:$B$4026,2,FALSE)</f>
        <v>1.06</v>
      </c>
      <c r="E31" s="22">
        <f t="shared" si="0"/>
        <v>9381</v>
      </c>
    </row>
    <row r="32" spans="1:5" x14ac:dyDescent="0.35">
      <c r="A32" s="21" t="s">
        <v>1339</v>
      </c>
      <c r="B32">
        <v>11</v>
      </c>
      <c r="C32" s="17">
        <v>8500</v>
      </c>
      <c r="D32" s="61">
        <f>VLOOKUP(A32,'Unit Cost from Sales Data'!$A$2:$B$4026,2,FALSE)</f>
        <v>2.15</v>
      </c>
      <c r="E32" s="22">
        <f t="shared" si="0"/>
        <v>18275</v>
      </c>
    </row>
    <row r="33" spans="1:5" x14ac:dyDescent="0.35">
      <c r="A33" s="21" t="s">
        <v>1340</v>
      </c>
      <c r="B33">
        <v>16</v>
      </c>
      <c r="C33" s="17">
        <v>6600</v>
      </c>
      <c r="D33" s="61">
        <f>VLOOKUP(A33,'Unit Cost from Sales Data'!$A$2:$B$4026,2,FALSE)</f>
        <v>0.34</v>
      </c>
      <c r="E33" s="22">
        <f t="shared" si="0"/>
        <v>2244</v>
      </c>
    </row>
    <row r="34" spans="1:5" x14ac:dyDescent="0.35">
      <c r="A34" s="21" t="s">
        <v>1341</v>
      </c>
      <c r="B34">
        <v>5</v>
      </c>
      <c r="C34" s="17">
        <v>6460</v>
      </c>
      <c r="D34" s="61">
        <f>VLOOKUP(A34,'Unit Cost from Sales Data'!$A$2:$B$4026,2,FALSE)</f>
        <v>0.33</v>
      </c>
      <c r="E34" s="22">
        <f t="shared" si="0"/>
        <v>2131.8000000000002</v>
      </c>
    </row>
    <row r="35" spans="1:5" x14ac:dyDescent="0.35">
      <c r="A35" s="21" t="s">
        <v>1342</v>
      </c>
      <c r="B35">
        <v>24</v>
      </c>
      <c r="C35" s="17">
        <v>6300</v>
      </c>
      <c r="D35" s="61">
        <f>VLOOKUP(A35,'Unit Cost from Sales Data'!$A$2:$B$4026,2,FALSE)</f>
        <v>0.12</v>
      </c>
      <c r="E35" s="22">
        <f t="shared" si="0"/>
        <v>756</v>
      </c>
    </row>
    <row r="36" spans="1:5" x14ac:dyDescent="0.35">
      <c r="A36" s="21" t="s">
        <v>1343</v>
      </c>
      <c r="B36">
        <v>5</v>
      </c>
      <c r="C36" s="17">
        <v>6200</v>
      </c>
      <c r="D36" s="61">
        <f>VLOOKUP(A36,'Unit Cost from Sales Data'!$A$2:$B$4026,2,FALSE)</f>
        <v>0.36</v>
      </c>
      <c r="E36" s="22">
        <f t="shared" si="0"/>
        <v>2232</v>
      </c>
    </row>
    <row r="37" spans="1:5" x14ac:dyDescent="0.35">
      <c r="A37" s="21" t="s">
        <v>1344</v>
      </c>
      <c r="B37">
        <v>18</v>
      </c>
      <c r="C37" s="17">
        <v>6016</v>
      </c>
      <c r="D37" s="61">
        <f>VLOOKUP(A37,'Unit Cost from Sales Data'!$A$2:$B$4026,2,FALSE)</f>
        <v>3.54</v>
      </c>
      <c r="E37" s="22">
        <f t="shared" si="0"/>
        <v>21296.639999999999</v>
      </c>
    </row>
    <row r="38" spans="1:5" x14ac:dyDescent="0.35">
      <c r="A38" s="21" t="s">
        <v>1345</v>
      </c>
      <c r="B38">
        <v>5</v>
      </c>
      <c r="C38" s="17">
        <v>6000</v>
      </c>
      <c r="D38" s="61">
        <f>VLOOKUP(A38,'Unit Cost from Sales Data'!$A$2:$B$4026,2,FALSE)</f>
        <v>0.05</v>
      </c>
      <c r="E38" s="22">
        <f t="shared" si="0"/>
        <v>300</v>
      </c>
    </row>
    <row r="39" spans="1:5" x14ac:dyDescent="0.35">
      <c r="A39" s="21" t="s">
        <v>1346</v>
      </c>
      <c r="B39">
        <v>92</v>
      </c>
      <c r="C39" s="17">
        <v>5860</v>
      </c>
      <c r="D39" s="61">
        <f>VLOOKUP(A39,'Unit Cost from Sales Data'!$A$2:$B$4026,2,FALSE)</f>
        <v>0.28000000000000003</v>
      </c>
      <c r="E39" s="22">
        <f t="shared" si="0"/>
        <v>1640.8000000000002</v>
      </c>
    </row>
    <row r="40" spans="1:5" x14ac:dyDescent="0.35">
      <c r="A40" s="21" t="s">
        <v>1347</v>
      </c>
      <c r="B40">
        <v>13</v>
      </c>
      <c r="C40" s="17">
        <v>5215</v>
      </c>
      <c r="D40" s="61">
        <f>VLOOKUP(A40,'Unit Cost from Sales Data'!$A$2:$B$4026,2,FALSE)</f>
        <v>0.7</v>
      </c>
      <c r="E40" s="22">
        <f t="shared" si="0"/>
        <v>3650.4999999999995</v>
      </c>
    </row>
    <row r="41" spans="1:5" x14ac:dyDescent="0.35">
      <c r="A41" s="21" t="s">
        <v>1348</v>
      </c>
      <c r="B41">
        <v>17</v>
      </c>
      <c r="C41" s="17">
        <v>5050</v>
      </c>
      <c r="D41" s="61">
        <f>VLOOKUP(A41,'Unit Cost from Sales Data'!$A$2:$B$4026,2,FALSE)</f>
        <v>1.05</v>
      </c>
      <c r="E41" s="22">
        <f t="shared" si="0"/>
        <v>5302.5</v>
      </c>
    </row>
    <row r="42" spans="1:5" x14ac:dyDescent="0.35">
      <c r="A42" s="21" t="s">
        <v>1349</v>
      </c>
      <c r="B42">
        <v>14</v>
      </c>
      <c r="C42" s="17">
        <v>5000</v>
      </c>
      <c r="D42" s="61">
        <f>VLOOKUP(A42,'Unit Cost from Sales Data'!$A$2:$B$4026,2,FALSE)</f>
        <v>0.31</v>
      </c>
      <c r="E42" s="22">
        <f t="shared" si="0"/>
        <v>1550</v>
      </c>
    </row>
    <row r="43" spans="1:5" x14ac:dyDescent="0.35">
      <c r="A43" s="21" t="s">
        <v>1350</v>
      </c>
      <c r="B43">
        <v>2</v>
      </c>
      <c r="C43" s="17">
        <v>5000</v>
      </c>
      <c r="D43" s="61">
        <f>VLOOKUP(A43,'Unit Cost from Sales Data'!$A$2:$B$4026,2,FALSE)</f>
        <v>0.27</v>
      </c>
      <c r="E43" s="22">
        <f t="shared" si="0"/>
        <v>1350</v>
      </c>
    </row>
    <row r="44" spans="1:5" x14ac:dyDescent="0.35">
      <c r="A44" s="21" t="s">
        <v>1352</v>
      </c>
      <c r="B44">
        <v>18</v>
      </c>
      <c r="C44" s="17">
        <v>4900</v>
      </c>
      <c r="D44" s="61">
        <f>VLOOKUP(A44,'Unit Cost from Sales Data'!$A$2:$B$4026,2,FALSE)</f>
        <v>0.32</v>
      </c>
      <c r="E44" s="22">
        <f t="shared" si="0"/>
        <v>1568</v>
      </c>
    </row>
    <row r="45" spans="1:5" x14ac:dyDescent="0.35">
      <c r="A45" s="21" t="s">
        <v>1353</v>
      </c>
      <c r="B45">
        <v>7</v>
      </c>
      <c r="C45" s="17">
        <v>4900</v>
      </c>
      <c r="D45" s="61">
        <f>VLOOKUP(A45,'Unit Cost from Sales Data'!$A$2:$B$4026,2,FALSE)</f>
        <v>0.23</v>
      </c>
      <c r="E45" s="22">
        <f t="shared" si="0"/>
        <v>1127</v>
      </c>
    </row>
    <row r="46" spans="1:5" x14ac:dyDescent="0.35">
      <c r="A46" s="21" t="s">
        <v>1354</v>
      </c>
      <c r="B46">
        <v>2</v>
      </c>
      <c r="C46" s="17">
        <v>4860</v>
      </c>
      <c r="D46" s="61">
        <f>VLOOKUP(A46,'Unit Cost from Sales Data'!$A$2:$B$4026,2,FALSE)</f>
        <v>0.2</v>
      </c>
      <c r="E46" s="22">
        <f t="shared" si="0"/>
        <v>972</v>
      </c>
    </row>
    <row r="47" spans="1:5" x14ac:dyDescent="0.35">
      <c r="A47" s="21" t="s">
        <v>1355</v>
      </c>
      <c r="B47">
        <v>9</v>
      </c>
      <c r="C47" s="17">
        <v>4700</v>
      </c>
      <c r="D47" s="61">
        <f>VLOOKUP(A47,'Unit Cost from Sales Data'!$A$2:$B$4026,2,FALSE)</f>
        <v>0.39</v>
      </c>
      <c r="E47" s="22">
        <f t="shared" si="0"/>
        <v>1833</v>
      </c>
    </row>
    <row r="48" spans="1:5" x14ac:dyDescent="0.35">
      <c r="A48" s="21" t="s">
        <v>1357</v>
      </c>
      <c r="B48">
        <v>9</v>
      </c>
      <c r="C48" s="17">
        <v>4400</v>
      </c>
      <c r="D48" s="61">
        <f>VLOOKUP(A48,'Unit Cost from Sales Data'!$A$2:$B$4026,2,FALSE)</f>
        <v>0.27</v>
      </c>
      <c r="E48" s="22">
        <f t="shared" si="0"/>
        <v>1188</v>
      </c>
    </row>
    <row r="49" spans="1:5" x14ac:dyDescent="0.35">
      <c r="A49" s="21" t="s">
        <v>1359</v>
      </c>
      <c r="B49">
        <v>8</v>
      </c>
      <c r="C49" s="17">
        <v>4400</v>
      </c>
      <c r="D49" s="61">
        <f>VLOOKUP(A49,'Unit Cost from Sales Data'!$A$2:$B$4026,2,FALSE)</f>
        <v>0.28999999999999998</v>
      </c>
      <c r="E49" s="22">
        <f t="shared" si="0"/>
        <v>1276</v>
      </c>
    </row>
    <row r="50" spans="1:5" x14ac:dyDescent="0.35">
      <c r="A50" s="21" t="s">
        <v>1361</v>
      </c>
      <c r="B50">
        <v>6</v>
      </c>
      <c r="C50" s="17">
        <v>4400</v>
      </c>
      <c r="D50" s="61">
        <f>VLOOKUP(A50,'Unit Cost from Sales Data'!$A$2:$B$4026,2,FALSE)</f>
        <v>1.1599999999999999</v>
      </c>
      <c r="E50" s="22">
        <f t="shared" si="0"/>
        <v>5104</v>
      </c>
    </row>
    <row r="51" spans="1:5" x14ac:dyDescent="0.35">
      <c r="A51" s="21" t="s">
        <v>1363</v>
      </c>
      <c r="B51">
        <v>3</v>
      </c>
      <c r="C51" s="17">
        <v>4400</v>
      </c>
      <c r="D51" s="61">
        <f>VLOOKUP(A51,'Unit Cost from Sales Data'!$A$2:$B$4026,2,FALSE)</f>
        <v>0.35</v>
      </c>
      <c r="E51" s="22">
        <f t="shared" si="0"/>
        <v>1540</v>
      </c>
    </row>
    <row r="52" spans="1:5" x14ac:dyDescent="0.35">
      <c r="A52" s="21" t="s">
        <v>1334</v>
      </c>
      <c r="B52">
        <v>55</v>
      </c>
      <c r="C52" s="17">
        <v>4368</v>
      </c>
      <c r="D52" s="61">
        <f>VLOOKUP(A52,'Unit Cost from Sales Data'!$A$2:$B$4026,2,FALSE)</f>
        <v>1.67</v>
      </c>
      <c r="E52" s="22">
        <f t="shared" si="0"/>
        <v>7294.5599999999995</v>
      </c>
    </row>
    <row r="53" spans="1:5" x14ac:dyDescent="0.35">
      <c r="A53" s="21" t="s">
        <v>1365</v>
      </c>
      <c r="B53">
        <v>13</v>
      </c>
      <c r="C53" s="17">
        <v>4200</v>
      </c>
      <c r="D53" s="61">
        <f>VLOOKUP(A53,'Unit Cost from Sales Data'!$A$2:$B$4026,2,FALSE)</f>
        <v>0.26</v>
      </c>
      <c r="E53" s="22">
        <f t="shared" si="0"/>
        <v>1092</v>
      </c>
    </row>
    <row r="54" spans="1:5" x14ac:dyDescent="0.35">
      <c r="A54" s="21" t="s">
        <v>1366</v>
      </c>
      <c r="B54">
        <v>14</v>
      </c>
      <c r="C54" s="17">
        <v>4100</v>
      </c>
      <c r="D54" s="61">
        <f>VLOOKUP(A54,'Unit Cost from Sales Data'!$A$2:$B$4026,2,FALSE)</f>
        <v>0.3</v>
      </c>
      <c r="E54" s="22">
        <f t="shared" si="0"/>
        <v>1230</v>
      </c>
    </row>
    <row r="55" spans="1:5" x14ac:dyDescent="0.35">
      <c r="A55" s="21" t="s">
        <v>1368</v>
      </c>
      <c r="B55">
        <v>21</v>
      </c>
      <c r="C55" s="17">
        <v>4000</v>
      </c>
      <c r="D55" s="61">
        <f>VLOOKUP(A55,'Unit Cost from Sales Data'!$A$2:$B$4026,2,FALSE)</f>
        <v>0.35</v>
      </c>
      <c r="E55" s="22">
        <f t="shared" si="0"/>
        <v>1400</v>
      </c>
    </row>
    <row r="56" spans="1:5" x14ac:dyDescent="0.35">
      <c r="A56" s="21" t="s">
        <v>1369</v>
      </c>
      <c r="B56">
        <v>4</v>
      </c>
      <c r="C56" s="17">
        <v>4000</v>
      </c>
      <c r="D56" s="61">
        <f>VLOOKUP(A56,'Unit Cost from Sales Data'!$A$2:$B$4026,2,FALSE)</f>
        <v>0.38</v>
      </c>
      <c r="E56" s="22">
        <f t="shared" si="0"/>
        <v>1520</v>
      </c>
    </row>
    <row r="57" spans="1:5" x14ac:dyDescent="0.35">
      <c r="A57" s="21" t="s">
        <v>1370</v>
      </c>
      <c r="B57">
        <v>14</v>
      </c>
      <c r="C57" s="17">
        <v>3800</v>
      </c>
      <c r="D57" s="61">
        <f>VLOOKUP(A57,'Unit Cost from Sales Data'!$A$2:$B$4026,2,FALSE)</f>
        <v>0.09</v>
      </c>
      <c r="E57" s="22">
        <f t="shared" si="0"/>
        <v>342</v>
      </c>
    </row>
    <row r="58" spans="1:5" x14ac:dyDescent="0.35">
      <c r="A58" s="21" t="s">
        <v>1372</v>
      </c>
      <c r="B58">
        <v>6</v>
      </c>
      <c r="C58" s="17">
        <v>3800</v>
      </c>
      <c r="D58" s="61">
        <f>VLOOKUP(A58,'Unit Cost from Sales Data'!$A$2:$B$4026,2,FALSE)</f>
        <v>0.23</v>
      </c>
      <c r="E58" s="22">
        <f t="shared" si="0"/>
        <v>874</v>
      </c>
    </row>
    <row r="59" spans="1:5" x14ac:dyDescent="0.35">
      <c r="A59" s="21" t="s">
        <v>1374</v>
      </c>
      <c r="B59">
        <v>12</v>
      </c>
      <c r="C59" s="17">
        <v>3775</v>
      </c>
      <c r="D59" s="61">
        <f>VLOOKUP(A59,'Unit Cost from Sales Data'!$A$2:$B$4026,2,FALSE)</f>
        <v>0.5</v>
      </c>
      <c r="E59" s="22">
        <f t="shared" si="0"/>
        <v>1887.5</v>
      </c>
    </row>
    <row r="60" spans="1:5" x14ac:dyDescent="0.35">
      <c r="A60" s="21" t="s">
        <v>1376</v>
      </c>
      <c r="B60">
        <v>14</v>
      </c>
      <c r="C60" s="17">
        <v>3700</v>
      </c>
      <c r="D60" s="61">
        <f>VLOOKUP(A60,'Unit Cost from Sales Data'!$A$2:$B$4026,2,FALSE)</f>
        <v>0.28999999999999998</v>
      </c>
      <c r="E60" s="22">
        <f t="shared" si="0"/>
        <v>1073</v>
      </c>
    </row>
    <row r="61" spans="1:5" x14ac:dyDescent="0.35">
      <c r="A61" s="21" t="s">
        <v>1378</v>
      </c>
      <c r="B61">
        <v>8</v>
      </c>
      <c r="C61" s="17">
        <v>3700</v>
      </c>
      <c r="D61" s="61">
        <f>VLOOKUP(A61,'Unit Cost from Sales Data'!$A$2:$B$4026,2,FALSE)</f>
        <v>0.31</v>
      </c>
      <c r="E61" s="22">
        <f t="shared" si="0"/>
        <v>1147</v>
      </c>
    </row>
    <row r="62" spans="1:5" x14ac:dyDescent="0.35">
      <c r="A62" s="21" t="s">
        <v>1380</v>
      </c>
      <c r="B62">
        <v>5</v>
      </c>
      <c r="C62" s="17">
        <v>3650</v>
      </c>
      <c r="D62" s="61">
        <f>VLOOKUP(A62,'Unit Cost from Sales Data'!$A$2:$B$4026,2,FALSE)</f>
        <v>0.59</v>
      </c>
      <c r="E62" s="22">
        <f t="shared" si="0"/>
        <v>2153.5</v>
      </c>
    </row>
    <row r="63" spans="1:5" x14ac:dyDescent="0.35">
      <c r="A63" s="21" t="s">
        <v>1382</v>
      </c>
      <c r="B63">
        <v>15</v>
      </c>
      <c r="C63" s="17">
        <v>3600</v>
      </c>
      <c r="D63" s="61">
        <f>VLOOKUP(A63,'Unit Cost from Sales Data'!$A$2:$B$4026,2,FALSE)</f>
        <v>5.3</v>
      </c>
      <c r="E63" s="22">
        <f t="shared" si="0"/>
        <v>19080</v>
      </c>
    </row>
    <row r="64" spans="1:5" x14ac:dyDescent="0.35">
      <c r="A64" s="21" t="s">
        <v>1383</v>
      </c>
      <c r="B64">
        <v>15</v>
      </c>
      <c r="C64" s="17">
        <v>3600</v>
      </c>
      <c r="D64" s="61">
        <f>VLOOKUP(A64,'Unit Cost from Sales Data'!$A$2:$B$4026,2,FALSE)</f>
        <v>0.21</v>
      </c>
      <c r="E64" s="22">
        <f t="shared" si="0"/>
        <v>756</v>
      </c>
    </row>
    <row r="65" spans="1:5" x14ac:dyDescent="0.35">
      <c r="A65" s="21" t="s">
        <v>1387</v>
      </c>
      <c r="B65">
        <v>1</v>
      </c>
      <c r="C65" s="17">
        <v>3520</v>
      </c>
      <c r="D65" s="61">
        <f>VLOOKUP(A65,'Unit Cost from Sales Data'!$A$2:$B$4026,2,FALSE)</f>
        <v>0.2</v>
      </c>
      <c r="E65" s="22">
        <f t="shared" ref="E65:E124" si="1">D65*C65</f>
        <v>704</v>
      </c>
    </row>
    <row r="66" spans="1:5" x14ac:dyDescent="0.35">
      <c r="A66" s="21" t="s">
        <v>1389</v>
      </c>
      <c r="B66">
        <v>29</v>
      </c>
      <c r="C66" s="17">
        <v>3450</v>
      </c>
      <c r="D66" s="61">
        <f>VLOOKUP(A66,'Unit Cost from Sales Data'!$A$2:$B$4026,2,FALSE)</f>
        <v>0.56000000000000005</v>
      </c>
      <c r="E66" s="22">
        <f t="shared" si="1"/>
        <v>1932.0000000000002</v>
      </c>
    </row>
    <row r="67" spans="1:5" x14ac:dyDescent="0.35">
      <c r="A67" s="21" t="s">
        <v>1391</v>
      </c>
      <c r="B67">
        <v>20</v>
      </c>
      <c r="C67" s="17">
        <v>3400</v>
      </c>
      <c r="D67" s="61">
        <f>VLOOKUP(A67,'Unit Cost from Sales Data'!$A$2:$B$4026,2,FALSE)</f>
        <v>1.1000000000000001</v>
      </c>
      <c r="E67" s="22">
        <f t="shared" si="1"/>
        <v>3740.0000000000005</v>
      </c>
    </row>
    <row r="68" spans="1:5" x14ac:dyDescent="0.35">
      <c r="A68" s="21" t="s">
        <v>1393</v>
      </c>
      <c r="B68">
        <v>11</v>
      </c>
      <c r="C68" s="17">
        <v>3400</v>
      </c>
      <c r="D68" s="61">
        <f>VLOOKUP(A68,'Unit Cost from Sales Data'!$A$2:$B$4026,2,FALSE)</f>
        <v>0.08</v>
      </c>
      <c r="E68" s="22">
        <f t="shared" si="1"/>
        <v>272</v>
      </c>
    </row>
    <row r="69" spans="1:5" x14ac:dyDescent="0.35">
      <c r="A69" s="21" t="s">
        <v>1395</v>
      </c>
      <c r="B69">
        <v>4</v>
      </c>
      <c r="C69" s="17">
        <v>3400</v>
      </c>
      <c r="D69" s="61">
        <f>VLOOKUP(A69,'Unit Cost from Sales Data'!$A$2:$B$4026,2,FALSE)</f>
        <v>0.51</v>
      </c>
      <c r="E69" s="22">
        <f t="shared" si="1"/>
        <v>1734</v>
      </c>
    </row>
    <row r="70" spans="1:5" x14ac:dyDescent="0.35">
      <c r="A70" s="21" t="s">
        <v>1397</v>
      </c>
      <c r="B70">
        <v>7</v>
      </c>
      <c r="C70" s="17">
        <v>3300</v>
      </c>
      <c r="D70" s="61">
        <f>VLOOKUP(A70,'Unit Cost from Sales Data'!$A$2:$B$4026,2,FALSE)</f>
        <v>1.3</v>
      </c>
      <c r="E70" s="22">
        <f t="shared" si="1"/>
        <v>4290</v>
      </c>
    </row>
    <row r="71" spans="1:5" x14ac:dyDescent="0.35">
      <c r="A71" s="21" t="s">
        <v>1399</v>
      </c>
      <c r="B71">
        <v>7</v>
      </c>
      <c r="C71" s="17">
        <v>3072</v>
      </c>
      <c r="D71" s="61">
        <f>VLOOKUP(A71,'Unit Cost from Sales Data'!$A$2:$B$4026,2,FALSE)</f>
        <v>1.52</v>
      </c>
      <c r="E71" s="22">
        <f t="shared" si="1"/>
        <v>4669.4400000000005</v>
      </c>
    </row>
    <row r="72" spans="1:5" x14ac:dyDescent="0.35">
      <c r="A72" s="21" t="s">
        <v>1401</v>
      </c>
      <c r="B72">
        <v>14</v>
      </c>
      <c r="C72" s="17">
        <v>3000</v>
      </c>
      <c r="D72" s="61">
        <f>VLOOKUP(A72,'Unit Cost from Sales Data'!$A$2:$B$4026,2,FALSE)</f>
        <v>0.81</v>
      </c>
      <c r="E72" s="22">
        <f t="shared" si="1"/>
        <v>2430</v>
      </c>
    </row>
    <row r="73" spans="1:5" x14ac:dyDescent="0.35">
      <c r="A73" s="21" t="s">
        <v>1402</v>
      </c>
      <c r="B73">
        <v>6</v>
      </c>
      <c r="C73" s="17">
        <v>3000</v>
      </c>
      <c r="D73" s="61">
        <f>VLOOKUP(A73,'Unit Cost from Sales Data'!$A$2:$B$4026,2,FALSE)</f>
        <v>0.32</v>
      </c>
      <c r="E73" s="22">
        <f t="shared" si="1"/>
        <v>960</v>
      </c>
    </row>
    <row r="74" spans="1:5" x14ac:dyDescent="0.35">
      <c r="A74" s="21" t="s">
        <v>1294</v>
      </c>
      <c r="B74">
        <v>3</v>
      </c>
      <c r="C74" s="17">
        <v>3000</v>
      </c>
      <c r="D74" s="61">
        <f>VLOOKUP(A74,'Unit Cost from Sales Data'!$A$2:$B$4026,2,FALSE)</f>
        <v>1</v>
      </c>
      <c r="E74" s="22">
        <f t="shared" si="1"/>
        <v>3000</v>
      </c>
    </row>
    <row r="75" spans="1:5" x14ac:dyDescent="0.35">
      <c r="A75" s="21" t="s">
        <v>1404</v>
      </c>
      <c r="B75">
        <v>3</v>
      </c>
      <c r="C75" s="17">
        <v>3000</v>
      </c>
      <c r="D75" s="61">
        <f>VLOOKUP(A75,'Unit Cost from Sales Data'!$A$2:$B$4026,2,FALSE)</f>
        <v>0.36</v>
      </c>
      <c r="E75" s="22">
        <f t="shared" si="1"/>
        <v>1080</v>
      </c>
    </row>
    <row r="76" spans="1:5" x14ac:dyDescent="0.35">
      <c r="A76" s="21" t="s">
        <v>1406</v>
      </c>
      <c r="B76">
        <v>3</v>
      </c>
      <c r="C76" s="17">
        <v>3000</v>
      </c>
      <c r="D76" s="61">
        <f>VLOOKUP(A76,'Unit Cost from Sales Data'!$A$2:$B$4026,2,FALSE)</f>
        <v>0.06</v>
      </c>
      <c r="E76" s="22">
        <f t="shared" si="1"/>
        <v>180</v>
      </c>
    </row>
    <row r="77" spans="1:5" x14ac:dyDescent="0.35">
      <c r="A77" s="21" t="s">
        <v>1408</v>
      </c>
      <c r="B77">
        <v>39</v>
      </c>
      <c r="C77" s="17">
        <v>2924</v>
      </c>
      <c r="D77" s="61">
        <f>VLOOKUP(A77,'Unit Cost from Sales Data'!$A$2:$B$4026,2,FALSE)</f>
        <v>0.49</v>
      </c>
      <c r="E77" s="22">
        <f t="shared" si="1"/>
        <v>1432.76</v>
      </c>
    </row>
    <row r="78" spans="1:5" x14ac:dyDescent="0.35">
      <c r="A78" s="21" t="s">
        <v>1409</v>
      </c>
      <c r="B78">
        <v>8</v>
      </c>
      <c r="C78" s="17">
        <v>2900</v>
      </c>
      <c r="D78" s="61">
        <f>VLOOKUP(A78,'Unit Cost from Sales Data'!$A$2:$B$4026,2,FALSE)</f>
        <v>0.25</v>
      </c>
      <c r="E78" s="22">
        <f t="shared" si="1"/>
        <v>725</v>
      </c>
    </row>
    <row r="79" spans="1:5" x14ac:dyDescent="0.35">
      <c r="A79" s="21" t="s">
        <v>1410</v>
      </c>
      <c r="B79">
        <v>8</v>
      </c>
      <c r="C79" s="17">
        <v>2900</v>
      </c>
      <c r="D79" s="61">
        <f>VLOOKUP(A79,'Unit Cost from Sales Data'!$A$2:$B$4026,2,FALSE)</f>
        <v>0.25</v>
      </c>
      <c r="E79" s="22">
        <f t="shared" si="1"/>
        <v>725</v>
      </c>
    </row>
    <row r="80" spans="1:5" x14ac:dyDescent="0.35">
      <c r="A80" s="21" t="s">
        <v>1412</v>
      </c>
      <c r="B80">
        <v>13</v>
      </c>
      <c r="C80" s="17">
        <v>2806</v>
      </c>
      <c r="D80" s="61">
        <f>VLOOKUP(A80,'Unit Cost from Sales Data'!$A$2:$B$4026,2,FALSE)</f>
        <v>1.7</v>
      </c>
      <c r="E80" s="22">
        <f t="shared" si="1"/>
        <v>4770.2</v>
      </c>
    </row>
    <row r="81" spans="1:5" x14ac:dyDescent="0.35">
      <c r="A81" s="21" t="s">
        <v>1414</v>
      </c>
      <c r="B81">
        <v>9</v>
      </c>
      <c r="C81" s="17">
        <v>2700</v>
      </c>
      <c r="D81" s="61">
        <f>VLOOKUP(A81,'Unit Cost from Sales Data'!$A$2:$B$4026,2,FALSE)</f>
        <v>0.34</v>
      </c>
      <c r="E81" s="22">
        <f t="shared" si="1"/>
        <v>918.00000000000011</v>
      </c>
    </row>
    <row r="82" spans="1:5" x14ac:dyDescent="0.35">
      <c r="A82" s="21" t="s">
        <v>1416</v>
      </c>
      <c r="B82">
        <v>9</v>
      </c>
      <c r="C82" s="17">
        <v>2700</v>
      </c>
      <c r="D82" s="61">
        <f>VLOOKUP(A82,'Unit Cost from Sales Data'!$A$2:$B$4026,2,FALSE)</f>
        <v>0.33</v>
      </c>
      <c r="E82" s="22">
        <f t="shared" si="1"/>
        <v>891</v>
      </c>
    </row>
    <row r="83" spans="1:5" x14ac:dyDescent="0.35">
      <c r="A83" s="21" t="s">
        <v>1418</v>
      </c>
      <c r="B83">
        <v>11</v>
      </c>
      <c r="C83" s="17">
        <v>2640</v>
      </c>
      <c r="D83" s="61">
        <f>VLOOKUP(A83,'Unit Cost from Sales Data'!$A$2:$B$4026,2,FALSE)</f>
        <v>0.26</v>
      </c>
      <c r="E83" s="22">
        <f t="shared" si="1"/>
        <v>686.4</v>
      </c>
    </row>
    <row r="84" spans="1:5" x14ac:dyDescent="0.35">
      <c r="A84" s="21" t="s">
        <v>1419</v>
      </c>
      <c r="B84">
        <v>10</v>
      </c>
      <c r="C84" s="17">
        <v>2600</v>
      </c>
      <c r="D84" s="61">
        <f>VLOOKUP(A84,'Unit Cost from Sales Data'!$A$2:$B$4026,2,FALSE)</f>
        <v>0.25</v>
      </c>
      <c r="E84" s="22">
        <f t="shared" si="1"/>
        <v>650</v>
      </c>
    </row>
    <row r="85" spans="1:5" x14ac:dyDescent="0.35">
      <c r="A85" s="21" t="s">
        <v>1421</v>
      </c>
      <c r="B85">
        <v>52</v>
      </c>
      <c r="C85" s="17">
        <v>2544</v>
      </c>
      <c r="D85" s="61">
        <f>VLOOKUP(A85,'Unit Cost from Sales Data'!$A$2:$B$4026,2,FALSE)</f>
        <v>0.28000000000000003</v>
      </c>
      <c r="E85" s="22">
        <f t="shared" si="1"/>
        <v>712.32</v>
      </c>
    </row>
    <row r="86" spans="1:5" x14ac:dyDescent="0.35">
      <c r="A86" s="21" t="s">
        <v>1423</v>
      </c>
      <c r="B86">
        <v>10</v>
      </c>
      <c r="C86" s="17">
        <v>2500</v>
      </c>
      <c r="D86" s="61">
        <f>VLOOKUP(A86,'Unit Cost from Sales Data'!$A$2:$B$4026,2,FALSE)</f>
        <v>0.06</v>
      </c>
      <c r="E86" s="22">
        <f t="shared" si="1"/>
        <v>150</v>
      </c>
    </row>
    <row r="87" spans="1:5" x14ac:dyDescent="0.35">
      <c r="A87" s="21" t="s">
        <v>1425</v>
      </c>
      <c r="B87">
        <v>8</v>
      </c>
      <c r="C87" s="17">
        <v>2500</v>
      </c>
      <c r="D87" s="61">
        <f>VLOOKUP(A87,'Unit Cost from Sales Data'!$A$2:$B$4026,2,FALSE)</f>
        <v>0.33</v>
      </c>
      <c r="E87" s="22">
        <f t="shared" si="1"/>
        <v>825</v>
      </c>
    </row>
    <row r="88" spans="1:5" x14ac:dyDescent="0.35">
      <c r="A88" s="21" t="s">
        <v>1427</v>
      </c>
      <c r="B88">
        <v>7</v>
      </c>
      <c r="C88" s="17">
        <v>2500</v>
      </c>
      <c r="D88" s="61">
        <f>VLOOKUP(A88,'Unit Cost from Sales Data'!$A$2:$B$4026,2,FALSE)</f>
        <v>0.33</v>
      </c>
      <c r="E88" s="22">
        <f t="shared" si="1"/>
        <v>825</v>
      </c>
    </row>
    <row r="89" spans="1:5" x14ac:dyDescent="0.35">
      <c r="A89" s="21" t="s">
        <v>1429</v>
      </c>
      <c r="B89">
        <v>7</v>
      </c>
      <c r="C89" s="17">
        <v>2500</v>
      </c>
      <c r="D89" s="61">
        <f>VLOOKUP(A89,'Unit Cost from Sales Data'!$A$2:$B$4026,2,FALSE)</f>
        <v>0.26</v>
      </c>
      <c r="E89" s="22">
        <f t="shared" si="1"/>
        <v>650</v>
      </c>
    </row>
    <row r="90" spans="1:5" x14ac:dyDescent="0.35">
      <c r="A90" s="21" t="s">
        <v>1431</v>
      </c>
      <c r="B90">
        <v>34</v>
      </c>
      <c r="C90" s="17">
        <v>2452</v>
      </c>
      <c r="D90" s="61">
        <f>VLOOKUP(A90,'Unit Cost from Sales Data'!$A$2:$B$4026,2,FALSE)</f>
        <v>0.32</v>
      </c>
      <c r="E90" s="22">
        <f t="shared" si="1"/>
        <v>784.64</v>
      </c>
    </row>
    <row r="91" spans="1:5" x14ac:dyDescent="0.35">
      <c r="A91" s="21" t="s">
        <v>1433</v>
      </c>
      <c r="B91">
        <v>11</v>
      </c>
      <c r="C91" s="17">
        <v>2400</v>
      </c>
      <c r="D91" s="61">
        <f>VLOOKUP(A91,'Unit Cost from Sales Data'!$A$2:$B$4026,2,FALSE)</f>
        <v>0.28999999999999998</v>
      </c>
      <c r="E91" s="22">
        <f t="shared" si="1"/>
        <v>696</v>
      </c>
    </row>
    <row r="92" spans="1:5" x14ac:dyDescent="0.35">
      <c r="A92" s="21" t="s">
        <v>1435</v>
      </c>
      <c r="B92">
        <v>11</v>
      </c>
      <c r="C92" s="17">
        <v>2400</v>
      </c>
      <c r="D92" s="61">
        <f>VLOOKUP(A92,'Unit Cost from Sales Data'!$A$2:$B$4026,2,FALSE)</f>
        <v>0.1</v>
      </c>
      <c r="E92" s="22">
        <f t="shared" si="1"/>
        <v>240</v>
      </c>
    </row>
    <row r="93" spans="1:5" x14ac:dyDescent="0.35">
      <c r="A93" s="21" t="s">
        <v>1437</v>
      </c>
      <c r="B93">
        <v>9</v>
      </c>
      <c r="C93" s="17">
        <v>2400</v>
      </c>
      <c r="D93" s="61">
        <f>VLOOKUP(A93,'Unit Cost from Sales Data'!$A$2:$B$4026,2,FALSE)</f>
        <v>0.39</v>
      </c>
      <c r="E93" s="22">
        <f t="shared" si="1"/>
        <v>936</v>
      </c>
    </row>
    <row r="94" spans="1:5" x14ac:dyDescent="0.35">
      <c r="A94" s="21" t="s">
        <v>1439</v>
      </c>
      <c r="B94">
        <v>6</v>
      </c>
      <c r="C94" s="17">
        <v>2400</v>
      </c>
      <c r="D94" s="61">
        <f>VLOOKUP(A94,'Unit Cost from Sales Data'!$A$2:$B$4026,2,FALSE)</f>
        <v>0.08</v>
      </c>
      <c r="E94" s="22">
        <f t="shared" si="1"/>
        <v>192</v>
      </c>
    </row>
    <row r="95" spans="1:5" x14ac:dyDescent="0.35">
      <c r="A95" s="21" t="s">
        <v>1441</v>
      </c>
      <c r="B95">
        <v>8</v>
      </c>
      <c r="C95" s="17">
        <v>2300</v>
      </c>
      <c r="D95" s="61">
        <f>VLOOKUP(A95,'Unit Cost from Sales Data'!$A$2:$B$4026,2,FALSE)</f>
        <v>0.26</v>
      </c>
      <c r="E95" s="22">
        <f t="shared" si="1"/>
        <v>598</v>
      </c>
    </row>
    <row r="96" spans="1:5" x14ac:dyDescent="0.35">
      <c r="A96" s="21" t="s">
        <v>1443</v>
      </c>
      <c r="B96">
        <v>3</v>
      </c>
      <c r="C96" s="17">
        <v>2300</v>
      </c>
      <c r="D96" s="61">
        <f>VLOOKUP(A96,'Unit Cost from Sales Data'!$A$2:$B$4026,2,FALSE)</f>
        <v>0.24</v>
      </c>
      <c r="E96" s="22">
        <f t="shared" si="1"/>
        <v>552</v>
      </c>
    </row>
    <row r="97" spans="1:5" x14ac:dyDescent="0.35">
      <c r="A97" s="21" t="s">
        <v>1445</v>
      </c>
      <c r="B97">
        <v>66</v>
      </c>
      <c r="C97" s="17">
        <v>2272</v>
      </c>
      <c r="D97" s="61">
        <f>VLOOKUP(A97,'Unit Cost from Sales Data'!$A$2:$B$4026,2,FALSE)</f>
        <v>0.3</v>
      </c>
      <c r="E97" s="22">
        <f t="shared" si="1"/>
        <v>681.6</v>
      </c>
    </row>
    <row r="98" spans="1:5" x14ac:dyDescent="0.35">
      <c r="A98" s="21" t="s">
        <v>1447</v>
      </c>
      <c r="B98">
        <v>5</v>
      </c>
      <c r="C98" s="17">
        <v>2200</v>
      </c>
      <c r="D98" s="61">
        <f>VLOOKUP(A98,'Unit Cost from Sales Data'!$A$2:$B$4026,2,FALSE)</f>
        <v>0.17</v>
      </c>
      <c r="E98" s="22">
        <f t="shared" si="1"/>
        <v>374</v>
      </c>
    </row>
    <row r="99" spans="1:5" x14ac:dyDescent="0.35">
      <c r="A99" s="21" t="s">
        <v>1286</v>
      </c>
      <c r="B99">
        <v>14</v>
      </c>
      <c r="C99" s="17">
        <v>2150</v>
      </c>
      <c r="D99" s="61">
        <f>VLOOKUP(A99,'Unit Cost from Sales Data'!$A$2:$B$4026,2,FALSE)</f>
        <v>0.82</v>
      </c>
      <c r="E99" s="22">
        <f t="shared" si="1"/>
        <v>1763</v>
      </c>
    </row>
    <row r="100" spans="1:5" x14ac:dyDescent="0.35">
      <c r="A100" s="21" t="s">
        <v>1450</v>
      </c>
      <c r="B100">
        <v>49</v>
      </c>
      <c r="C100" s="17">
        <v>2128</v>
      </c>
      <c r="D100" s="61">
        <f>VLOOKUP(A100,'Unit Cost from Sales Data'!$A$2:$B$4026,2,FALSE)</f>
        <v>0.5</v>
      </c>
      <c r="E100" s="22">
        <f t="shared" si="1"/>
        <v>1064</v>
      </c>
    </row>
    <row r="101" spans="1:5" x14ac:dyDescent="0.35">
      <c r="A101" s="21" t="s">
        <v>1451</v>
      </c>
      <c r="B101">
        <v>14</v>
      </c>
      <c r="C101" s="17">
        <v>2100</v>
      </c>
      <c r="D101" s="61">
        <f>VLOOKUP(A101,'Unit Cost from Sales Data'!$A$2:$B$4026,2,FALSE)</f>
        <v>0.04</v>
      </c>
      <c r="E101" s="22">
        <f t="shared" si="1"/>
        <v>84</v>
      </c>
    </row>
    <row r="102" spans="1:5" x14ac:dyDescent="0.35">
      <c r="A102" s="21" t="s">
        <v>1452</v>
      </c>
      <c r="B102">
        <v>10</v>
      </c>
      <c r="C102" s="17">
        <v>2100</v>
      </c>
      <c r="D102" s="61">
        <f>VLOOKUP(A102,'Unit Cost from Sales Data'!$A$2:$B$4026,2,FALSE)</f>
        <v>0.23</v>
      </c>
      <c r="E102" s="22">
        <f t="shared" si="1"/>
        <v>483</v>
      </c>
    </row>
    <row r="103" spans="1:5" x14ac:dyDescent="0.35">
      <c r="A103" s="21" t="s">
        <v>1453</v>
      </c>
      <c r="B103">
        <v>5</v>
      </c>
      <c r="C103" s="17">
        <v>2100</v>
      </c>
      <c r="D103" s="61">
        <f>VLOOKUP(A103,'Unit Cost from Sales Data'!$A$2:$B$4026,2,FALSE)</f>
        <v>0.41</v>
      </c>
      <c r="E103" s="22">
        <f t="shared" si="1"/>
        <v>861</v>
      </c>
    </row>
    <row r="104" spans="1:5" x14ac:dyDescent="0.35">
      <c r="A104" s="21" t="s">
        <v>1455</v>
      </c>
      <c r="B104">
        <v>26</v>
      </c>
      <c r="C104" s="17">
        <v>2020</v>
      </c>
      <c r="D104" s="61">
        <f>VLOOKUP(A104,'Unit Cost from Sales Data'!$A$2:$B$4026,2,FALSE)</f>
        <v>1.52</v>
      </c>
      <c r="E104" s="22">
        <f t="shared" si="1"/>
        <v>3070.4</v>
      </c>
    </row>
    <row r="105" spans="1:5" x14ac:dyDescent="0.35">
      <c r="A105" s="21" t="s">
        <v>1457</v>
      </c>
      <c r="B105">
        <v>10</v>
      </c>
      <c r="C105" s="17">
        <v>2000</v>
      </c>
      <c r="D105" s="61">
        <f>VLOOKUP(A105,'Unit Cost from Sales Data'!$A$2:$B$4026,2,FALSE)</f>
        <v>0.38</v>
      </c>
      <c r="E105" s="22">
        <f t="shared" si="1"/>
        <v>760</v>
      </c>
    </row>
    <row r="106" spans="1:5" x14ac:dyDescent="0.35">
      <c r="A106" s="21" t="s">
        <v>1458</v>
      </c>
      <c r="B106">
        <v>10</v>
      </c>
      <c r="C106" s="17">
        <v>2000</v>
      </c>
      <c r="D106" s="61">
        <f>VLOOKUP(A106,'Unit Cost from Sales Data'!$A$2:$B$4026,2,FALSE)</f>
        <v>0.1</v>
      </c>
      <c r="E106" s="22">
        <f t="shared" si="1"/>
        <v>200</v>
      </c>
    </row>
    <row r="107" spans="1:5" x14ac:dyDescent="0.35">
      <c r="A107" s="21" t="s">
        <v>1460</v>
      </c>
      <c r="B107">
        <v>7</v>
      </c>
      <c r="C107" s="17">
        <v>2000</v>
      </c>
      <c r="D107" s="61">
        <f>VLOOKUP(A107,'Unit Cost from Sales Data'!$A$2:$B$4026,2,FALSE)</f>
        <v>0.4</v>
      </c>
      <c r="E107" s="22">
        <f t="shared" si="1"/>
        <v>800</v>
      </c>
    </row>
    <row r="108" spans="1:5" x14ac:dyDescent="0.35">
      <c r="A108" s="21" t="s">
        <v>1462</v>
      </c>
      <c r="B108">
        <v>6</v>
      </c>
      <c r="C108" s="17">
        <v>2000</v>
      </c>
      <c r="D108" s="61">
        <f>VLOOKUP(A108,'Unit Cost from Sales Data'!$A$2:$B$4026,2,FALSE)</f>
        <v>0.26</v>
      </c>
      <c r="E108" s="22">
        <f t="shared" si="1"/>
        <v>520</v>
      </c>
    </row>
    <row r="109" spans="1:5" x14ac:dyDescent="0.35">
      <c r="A109" s="21" t="s">
        <v>1464</v>
      </c>
      <c r="B109">
        <v>5</v>
      </c>
      <c r="C109" s="17">
        <v>2000</v>
      </c>
      <c r="D109" s="61">
        <f>VLOOKUP(A109,'Unit Cost from Sales Data'!$A$2:$B$4026,2,FALSE)</f>
        <v>0.32</v>
      </c>
      <c r="E109" s="22">
        <f t="shared" si="1"/>
        <v>640</v>
      </c>
    </row>
    <row r="110" spans="1:5" x14ac:dyDescent="0.35">
      <c r="A110" s="21" t="s">
        <v>1465</v>
      </c>
      <c r="B110">
        <v>4</v>
      </c>
      <c r="C110" s="17">
        <v>2000</v>
      </c>
      <c r="D110" s="61">
        <f>VLOOKUP(A110,'Unit Cost from Sales Data'!$A$2:$B$4026,2,FALSE)</f>
        <v>1.3</v>
      </c>
      <c r="E110" s="22">
        <f t="shared" si="1"/>
        <v>2600</v>
      </c>
    </row>
    <row r="111" spans="1:5" x14ac:dyDescent="0.35">
      <c r="A111" s="21" t="s">
        <v>1467</v>
      </c>
      <c r="B111">
        <v>4</v>
      </c>
      <c r="C111" s="17">
        <v>2000</v>
      </c>
      <c r="D111" s="61">
        <f>VLOOKUP(A111,'Unit Cost from Sales Data'!$A$2:$B$4026,2,FALSE)</f>
        <v>0.4</v>
      </c>
      <c r="E111" s="22">
        <f t="shared" si="1"/>
        <v>800</v>
      </c>
    </row>
    <row r="112" spans="1:5" x14ac:dyDescent="0.35">
      <c r="A112" s="21" t="s">
        <v>1469</v>
      </c>
      <c r="B112">
        <v>3</v>
      </c>
      <c r="C112" s="17">
        <v>2000</v>
      </c>
      <c r="D112" s="61">
        <f>VLOOKUP(A112,'Unit Cost from Sales Data'!$A$2:$B$4026,2,FALSE)</f>
        <v>0.04</v>
      </c>
      <c r="E112" s="22">
        <f t="shared" si="1"/>
        <v>80</v>
      </c>
    </row>
    <row r="113" spans="1:5" x14ac:dyDescent="0.35">
      <c r="A113" s="21" t="s">
        <v>1471</v>
      </c>
      <c r="B113">
        <v>3</v>
      </c>
      <c r="C113" s="17">
        <v>2000</v>
      </c>
      <c r="D113" s="61">
        <f>VLOOKUP(A113,'Unit Cost from Sales Data'!$A$2:$B$4026,2,FALSE)</f>
        <v>0.26</v>
      </c>
      <c r="E113" s="22">
        <f t="shared" si="1"/>
        <v>520</v>
      </c>
    </row>
    <row r="114" spans="1:5" x14ac:dyDescent="0.35">
      <c r="A114" s="21" t="s">
        <v>1473</v>
      </c>
      <c r="B114">
        <v>15</v>
      </c>
      <c r="C114" s="17">
        <v>1950</v>
      </c>
      <c r="D114" s="61">
        <f>VLOOKUP(A114,'Unit Cost from Sales Data'!$A$2:$B$4026,2,FALSE)</f>
        <v>0.09</v>
      </c>
      <c r="E114" s="22">
        <f t="shared" si="1"/>
        <v>175.5</v>
      </c>
    </row>
    <row r="115" spans="1:5" x14ac:dyDescent="0.35">
      <c r="A115" s="21" t="s">
        <v>1475</v>
      </c>
      <c r="B115">
        <v>12</v>
      </c>
      <c r="C115" s="17">
        <v>1900</v>
      </c>
      <c r="D115" s="61">
        <f>VLOOKUP(A115,'Unit Cost from Sales Data'!$A$2:$B$4026,2,FALSE)</f>
        <v>2.12</v>
      </c>
      <c r="E115" s="22">
        <f t="shared" si="1"/>
        <v>4028</v>
      </c>
    </row>
    <row r="116" spans="1:5" x14ac:dyDescent="0.35">
      <c r="A116" s="21" t="s">
        <v>1477</v>
      </c>
      <c r="B116">
        <v>6</v>
      </c>
      <c r="C116" s="17">
        <v>1900</v>
      </c>
      <c r="D116" s="61">
        <f>VLOOKUP(A116,'Unit Cost from Sales Data'!$A$2:$B$4026,2,FALSE)</f>
        <v>0.32</v>
      </c>
      <c r="E116" s="22">
        <f t="shared" si="1"/>
        <v>608</v>
      </c>
    </row>
    <row r="117" spans="1:5" x14ac:dyDescent="0.35">
      <c r="A117" s="21" t="s">
        <v>1479</v>
      </c>
      <c r="B117">
        <v>3</v>
      </c>
      <c r="C117" s="17">
        <v>1890</v>
      </c>
      <c r="D117" s="61">
        <f>VLOOKUP(A117,'Unit Cost from Sales Data'!$A$2:$B$4026,2,FALSE)</f>
        <v>0.69</v>
      </c>
      <c r="E117" s="22">
        <f t="shared" si="1"/>
        <v>1304.0999999999999</v>
      </c>
    </row>
    <row r="118" spans="1:5" x14ac:dyDescent="0.35">
      <c r="A118" s="21" t="s">
        <v>1481</v>
      </c>
      <c r="B118">
        <v>13</v>
      </c>
      <c r="C118" s="17">
        <v>1850</v>
      </c>
      <c r="D118" s="61">
        <f>VLOOKUP(A118,'Unit Cost from Sales Data'!$A$2:$B$4026,2,FALSE)</f>
        <v>0.98</v>
      </c>
      <c r="E118" s="22">
        <f t="shared" si="1"/>
        <v>1813</v>
      </c>
    </row>
    <row r="119" spans="1:5" x14ac:dyDescent="0.35">
      <c r="A119" s="21" t="s">
        <v>1442</v>
      </c>
      <c r="B119">
        <v>43</v>
      </c>
      <c r="C119" s="17">
        <v>1828</v>
      </c>
      <c r="D119" s="61">
        <f>VLOOKUP(A119,'Unit Cost from Sales Data'!$A$2:$B$4026,2,FALSE)</f>
        <v>0.34</v>
      </c>
      <c r="E119" s="22">
        <f t="shared" si="1"/>
        <v>621.5200000000001</v>
      </c>
    </row>
    <row r="120" spans="1:5" x14ac:dyDescent="0.35">
      <c r="A120" s="21" t="s">
        <v>1484</v>
      </c>
      <c r="B120">
        <v>8</v>
      </c>
      <c r="C120" s="17">
        <v>1800</v>
      </c>
      <c r="D120" s="61">
        <f>VLOOKUP(A120,'Unit Cost from Sales Data'!$A$2:$B$4026,2,FALSE)</f>
        <v>0.33</v>
      </c>
      <c r="E120" s="22">
        <f t="shared" si="1"/>
        <v>594</v>
      </c>
    </row>
    <row r="121" spans="1:5" x14ac:dyDescent="0.35">
      <c r="A121" s="21" t="s">
        <v>1486</v>
      </c>
      <c r="B121">
        <v>7</v>
      </c>
      <c r="C121" s="17">
        <v>1800</v>
      </c>
      <c r="D121" s="61">
        <f>VLOOKUP(A121,'Unit Cost from Sales Data'!$A$2:$B$4026,2,FALSE)</f>
        <v>0.06</v>
      </c>
      <c r="E121" s="22">
        <f t="shared" si="1"/>
        <v>108</v>
      </c>
    </row>
    <row r="122" spans="1:5" x14ac:dyDescent="0.35">
      <c r="A122" s="21" t="s">
        <v>1488</v>
      </c>
      <c r="B122">
        <v>7</v>
      </c>
      <c r="C122" s="17">
        <v>1800</v>
      </c>
      <c r="D122" s="61">
        <f>VLOOKUP(A122,'Unit Cost from Sales Data'!$A$2:$B$4026,2,FALSE)</f>
        <v>0.82</v>
      </c>
      <c r="E122" s="22">
        <f t="shared" si="1"/>
        <v>1476</v>
      </c>
    </row>
    <row r="123" spans="1:5" x14ac:dyDescent="0.35">
      <c r="A123" s="21" t="s">
        <v>282</v>
      </c>
      <c r="B123">
        <v>29</v>
      </c>
      <c r="C123" s="17">
        <v>1776</v>
      </c>
      <c r="D123" s="61">
        <f>VLOOKUP(A123,'Unit Cost from Sales Data'!$A$2:$B$4026,2,FALSE)</f>
        <v>0.52</v>
      </c>
      <c r="E123" s="22">
        <f t="shared" si="1"/>
        <v>923.52</v>
      </c>
    </row>
    <row r="124" spans="1:5" x14ac:dyDescent="0.35">
      <c r="A124" s="21" t="s">
        <v>1491</v>
      </c>
      <c r="B124">
        <v>55</v>
      </c>
      <c r="C124" s="17">
        <v>1756</v>
      </c>
      <c r="D124" s="61">
        <f>VLOOKUP(A124,'Unit Cost from Sales Data'!$A$2:$B$4026,2,FALSE)</f>
        <v>0.65</v>
      </c>
      <c r="E124" s="22">
        <f t="shared" si="1"/>
        <v>1141.4000000000001</v>
      </c>
    </row>
    <row r="125" spans="1:5" x14ac:dyDescent="0.35">
      <c r="A125" s="21" t="s">
        <v>1493</v>
      </c>
      <c r="B125">
        <v>4</v>
      </c>
      <c r="C125" s="17">
        <v>1711</v>
      </c>
      <c r="D125" s="61">
        <f>VLOOKUP(A125,'Unit Cost from Sales Data'!$A$2:$B$4026,2,FALSE)</f>
        <v>0.36</v>
      </c>
      <c r="E125" s="22">
        <f t="shared" ref="E125:E185" si="2">D125*C125</f>
        <v>615.95999999999992</v>
      </c>
    </row>
    <row r="126" spans="1:5" x14ac:dyDescent="0.35">
      <c r="A126" s="21" t="s">
        <v>1495</v>
      </c>
      <c r="B126">
        <v>6</v>
      </c>
      <c r="C126" s="17">
        <v>1700</v>
      </c>
      <c r="D126" s="61">
        <f>VLOOKUP(A126,'Unit Cost from Sales Data'!$A$2:$B$4026,2,FALSE)</f>
        <v>0.4</v>
      </c>
      <c r="E126" s="22">
        <f t="shared" si="2"/>
        <v>680</v>
      </c>
    </row>
    <row r="127" spans="1:5" x14ac:dyDescent="0.35">
      <c r="A127" s="21" t="s">
        <v>1497</v>
      </c>
      <c r="B127">
        <v>5</v>
      </c>
      <c r="C127" s="17">
        <v>1700</v>
      </c>
      <c r="D127" s="61">
        <f>VLOOKUP(A127,'Unit Cost from Sales Data'!$A$2:$B$4026,2,FALSE)</f>
        <v>0.41</v>
      </c>
      <c r="E127" s="22">
        <f t="shared" si="2"/>
        <v>697</v>
      </c>
    </row>
    <row r="128" spans="1:5" x14ac:dyDescent="0.35">
      <c r="A128" s="21" t="s">
        <v>1498</v>
      </c>
      <c r="B128">
        <v>40</v>
      </c>
      <c r="C128" s="17">
        <v>1676</v>
      </c>
      <c r="D128" s="61">
        <f>VLOOKUP(A128,'Unit Cost from Sales Data'!$A$2:$B$4026,2,FALSE)</f>
        <v>0.34</v>
      </c>
      <c r="E128" s="22">
        <f t="shared" si="2"/>
        <v>569.84</v>
      </c>
    </row>
    <row r="129" spans="1:5" x14ac:dyDescent="0.35">
      <c r="A129" s="21" t="s">
        <v>1500</v>
      </c>
      <c r="B129">
        <v>2</v>
      </c>
      <c r="C129" s="17">
        <v>1664</v>
      </c>
      <c r="D129" s="61">
        <f>VLOOKUP(A129,'Unit Cost from Sales Data'!$A$2:$B$4026,2,FALSE)</f>
        <v>2.09</v>
      </c>
      <c r="E129" s="22">
        <f t="shared" si="2"/>
        <v>3477.7599999999998</v>
      </c>
    </row>
    <row r="130" spans="1:5" x14ac:dyDescent="0.35">
      <c r="A130" s="21" t="s">
        <v>1502</v>
      </c>
      <c r="B130">
        <v>15</v>
      </c>
      <c r="C130" s="17">
        <v>1600</v>
      </c>
      <c r="D130" s="61">
        <f>VLOOKUP(A130,'Unit Cost from Sales Data'!$A$2:$B$4026,2,FALSE)</f>
        <v>0.81</v>
      </c>
      <c r="E130" s="22">
        <f t="shared" si="2"/>
        <v>1296</v>
      </c>
    </row>
    <row r="131" spans="1:5" x14ac:dyDescent="0.35">
      <c r="A131" s="21" t="s">
        <v>1505</v>
      </c>
      <c r="B131">
        <v>9</v>
      </c>
      <c r="C131" s="17">
        <v>1600</v>
      </c>
      <c r="D131" s="61">
        <f>VLOOKUP(A131,'Unit Cost from Sales Data'!$A$2:$B$4026,2,FALSE)</f>
        <v>0.26</v>
      </c>
      <c r="E131" s="22">
        <f t="shared" si="2"/>
        <v>416</v>
      </c>
    </row>
    <row r="132" spans="1:5" x14ac:dyDescent="0.35">
      <c r="A132" s="21" t="s">
        <v>1507</v>
      </c>
      <c r="B132">
        <v>9</v>
      </c>
      <c r="C132" s="17">
        <v>1600</v>
      </c>
      <c r="D132" s="61">
        <f>VLOOKUP(A132,'Unit Cost from Sales Data'!$A$2:$B$4026,2,FALSE)</f>
        <v>0.35</v>
      </c>
      <c r="E132" s="22">
        <f t="shared" si="2"/>
        <v>560</v>
      </c>
    </row>
    <row r="133" spans="1:5" x14ac:dyDescent="0.35">
      <c r="A133" s="21" t="s">
        <v>1509</v>
      </c>
      <c r="B133">
        <v>7</v>
      </c>
      <c r="C133" s="17">
        <v>1600</v>
      </c>
      <c r="D133" s="61">
        <f>VLOOKUP(A133,'Unit Cost from Sales Data'!$A$2:$B$4026,2,FALSE)</f>
        <v>0.3</v>
      </c>
      <c r="E133" s="22">
        <f t="shared" si="2"/>
        <v>480</v>
      </c>
    </row>
    <row r="134" spans="1:5" x14ac:dyDescent="0.35">
      <c r="A134" s="21" t="s">
        <v>1511</v>
      </c>
      <c r="B134">
        <v>6</v>
      </c>
      <c r="C134" s="17">
        <v>1600</v>
      </c>
      <c r="D134" s="61">
        <f>VLOOKUP(A134,'Unit Cost from Sales Data'!$A$2:$B$4026,2,FALSE)</f>
        <v>0.38</v>
      </c>
      <c r="E134" s="22">
        <f t="shared" si="2"/>
        <v>608</v>
      </c>
    </row>
    <row r="135" spans="1:5" x14ac:dyDescent="0.35">
      <c r="A135" s="21" t="s">
        <v>1513</v>
      </c>
      <c r="B135">
        <v>4</v>
      </c>
      <c r="C135" s="17">
        <v>1600</v>
      </c>
      <c r="D135" s="61">
        <f>VLOOKUP(A135,'Unit Cost from Sales Data'!$A$2:$B$4026,2,FALSE)</f>
        <v>0.23</v>
      </c>
      <c r="E135" s="22">
        <f t="shared" si="2"/>
        <v>368</v>
      </c>
    </row>
    <row r="136" spans="1:5" x14ac:dyDescent="0.35">
      <c r="A136" s="21" t="s">
        <v>1515</v>
      </c>
      <c r="B136">
        <v>4</v>
      </c>
      <c r="C136" s="17">
        <v>1600</v>
      </c>
      <c r="D136" s="61">
        <f>VLOOKUP(A136,'Unit Cost from Sales Data'!$A$2:$B$4026,2,FALSE)</f>
        <v>0.28999999999999998</v>
      </c>
      <c r="E136" s="22">
        <f t="shared" si="2"/>
        <v>463.99999999999994</v>
      </c>
    </row>
    <row r="137" spans="1:5" x14ac:dyDescent="0.35">
      <c r="A137" s="21" t="s">
        <v>1516</v>
      </c>
      <c r="B137">
        <v>4</v>
      </c>
      <c r="C137" s="17">
        <v>1600</v>
      </c>
      <c r="D137" s="61">
        <f>VLOOKUP(A137,'Unit Cost from Sales Data'!$A$2:$B$4026,2,FALSE)</f>
        <v>0.56000000000000005</v>
      </c>
      <c r="E137" s="22">
        <f t="shared" si="2"/>
        <v>896.00000000000011</v>
      </c>
    </row>
    <row r="138" spans="1:5" x14ac:dyDescent="0.35">
      <c r="A138" s="21" t="s">
        <v>1518</v>
      </c>
      <c r="B138">
        <v>4</v>
      </c>
      <c r="C138" s="17">
        <v>1600</v>
      </c>
      <c r="D138" s="61">
        <f>VLOOKUP(A138,'Unit Cost from Sales Data'!$A$2:$B$4026,2,FALSE)</f>
        <v>0.54</v>
      </c>
      <c r="E138" s="22">
        <f t="shared" si="2"/>
        <v>864</v>
      </c>
    </row>
    <row r="139" spans="1:5" x14ac:dyDescent="0.35">
      <c r="A139" s="21" t="s">
        <v>1519</v>
      </c>
      <c r="B139">
        <v>2</v>
      </c>
      <c r="C139" s="17">
        <v>1600</v>
      </c>
      <c r="D139" s="61">
        <f>VLOOKUP(A139,'Unit Cost from Sales Data'!$A$2:$B$4026,2,FALSE)</f>
        <v>0.28999999999999998</v>
      </c>
      <c r="E139" s="22">
        <f t="shared" si="2"/>
        <v>463.99999999999994</v>
      </c>
    </row>
    <row r="140" spans="1:5" x14ac:dyDescent="0.35">
      <c r="A140" s="21" t="s">
        <v>1520</v>
      </c>
      <c r="B140">
        <v>13</v>
      </c>
      <c r="C140" s="17">
        <v>1500</v>
      </c>
      <c r="D140" s="61">
        <f>VLOOKUP(A140,'Unit Cost from Sales Data'!$A$2:$B$4026,2,FALSE)</f>
        <v>0.3</v>
      </c>
      <c r="E140" s="22">
        <f t="shared" si="2"/>
        <v>450</v>
      </c>
    </row>
    <row r="141" spans="1:5" x14ac:dyDescent="0.35">
      <c r="A141" s="21" t="s">
        <v>1521</v>
      </c>
      <c r="B141">
        <v>10</v>
      </c>
      <c r="C141" s="17">
        <v>1500</v>
      </c>
      <c r="D141" s="61">
        <f>VLOOKUP(A141,'Unit Cost from Sales Data'!$A$2:$B$4026,2,FALSE)</f>
        <v>0.34</v>
      </c>
      <c r="E141" s="22">
        <f t="shared" si="2"/>
        <v>510.00000000000006</v>
      </c>
    </row>
    <row r="142" spans="1:5" x14ac:dyDescent="0.35">
      <c r="A142" s="21" t="s">
        <v>1522</v>
      </c>
      <c r="B142">
        <v>10</v>
      </c>
      <c r="C142" s="17">
        <v>1500</v>
      </c>
      <c r="D142" s="61">
        <f>VLOOKUP(A142,'Unit Cost from Sales Data'!$A$2:$B$4026,2,FALSE)</f>
        <v>0.04</v>
      </c>
      <c r="E142" s="22">
        <f t="shared" si="2"/>
        <v>60</v>
      </c>
    </row>
    <row r="143" spans="1:5" x14ac:dyDescent="0.35">
      <c r="A143" s="21" t="s">
        <v>1523</v>
      </c>
      <c r="B143">
        <v>9</v>
      </c>
      <c r="C143" s="17">
        <v>1500</v>
      </c>
      <c r="D143" s="61">
        <f>VLOOKUP(A143,'Unit Cost from Sales Data'!$A$2:$B$4026,2,FALSE)</f>
        <v>0.03</v>
      </c>
      <c r="E143" s="22">
        <f t="shared" si="2"/>
        <v>45</v>
      </c>
    </row>
    <row r="144" spans="1:5" x14ac:dyDescent="0.35">
      <c r="A144" s="21" t="s">
        <v>1525</v>
      </c>
      <c r="B144">
        <v>7</v>
      </c>
      <c r="C144" s="17">
        <v>1500</v>
      </c>
      <c r="D144" s="61">
        <f>VLOOKUP(A144,'Unit Cost from Sales Data'!$A$2:$B$4026,2,FALSE)</f>
        <v>0.27</v>
      </c>
      <c r="E144" s="22">
        <f t="shared" si="2"/>
        <v>405</v>
      </c>
    </row>
    <row r="145" spans="1:5" x14ac:dyDescent="0.35">
      <c r="A145" s="21" t="s">
        <v>1527</v>
      </c>
      <c r="B145">
        <v>6</v>
      </c>
      <c r="C145" s="17">
        <v>1500</v>
      </c>
      <c r="D145" s="61">
        <f>VLOOKUP(A145,'Unit Cost from Sales Data'!$A$2:$B$4026,2,FALSE)</f>
        <v>0.33</v>
      </c>
      <c r="E145" s="22">
        <f t="shared" si="2"/>
        <v>495</v>
      </c>
    </row>
    <row r="146" spans="1:5" x14ac:dyDescent="0.35">
      <c r="A146" s="21" t="s">
        <v>1529</v>
      </c>
      <c r="B146">
        <v>2</v>
      </c>
      <c r="C146" s="17">
        <v>1500</v>
      </c>
      <c r="D146" s="61">
        <f>VLOOKUP(A146,'Unit Cost from Sales Data'!$A$2:$B$4026,2,FALSE)</f>
        <v>0.89</v>
      </c>
      <c r="E146" s="22">
        <f t="shared" si="2"/>
        <v>1335</v>
      </c>
    </row>
    <row r="147" spans="1:5" x14ac:dyDescent="0.35">
      <c r="A147" s="21" t="s">
        <v>1531</v>
      </c>
      <c r="B147">
        <v>40</v>
      </c>
      <c r="C147" s="17">
        <v>1472</v>
      </c>
      <c r="D147" s="61">
        <f>VLOOKUP(A147,'Unit Cost from Sales Data'!$A$2:$B$4026,2,FALSE)</f>
        <v>0.12</v>
      </c>
      <c r="E147" s="22">
        <f t="shared" si="2"/>
        <v>176.64</v>
      </c>
    </row>
    <row r="148" spans="1:5" x14ac:dyDescent="0.35">
      <c r="A148" s="21" t="s">
        <v>1459</v>
      </c>
      <c r="B148">
        <v>46</v>
      </c>
      <c r="C148" s="17">
        <v>1456</v>
      </c>
      <c r="D148" s="61">
        <f>VLOOKUP(A148,'Unit Cost from Sales Data'!$A$2:$B$4026,2,FALSE)</f>
        <v>1.7</v>
      </c>
      <c r="E148" s="22">
        <f t="shared" si="2"/>
        <v>2475.1999999999998</v>
      </c>
    </row>
    <row r="149" spans="1:5" x14ac:dyDescent="0.35">
      <c r="A149" s="21" t="s">
        <v>1536</v>
      </c>
      <c r="B149">
        <v>8</v>
      </c>
      <c r="C149" s="17">
        <v>1450</v>
      </c>
      <c r="D149" s="61">
        <f>VLOOKUP(A149,'Unit Cost from Sales Data'!$A$2:$B$4026,2,FALSE)</f>
        <v>0.71</v>
      </c>
      <c r="E149" s="22">
        <f t="shared" si="2"/>
        <v>1029.5</v>
      </c>
    </row>
    <row r="150" spans="1:5" x14ac:dyDescent="0.35">
      <c r="A150" s="21" t="s">
        <v>1537</v>
      </c>
      <c r="B150">
        <v>11</v>
      </c>
      <c r="C150" s="17">
        <v>1400</v>
      </c>
      <c r="D150" s="61">
        <f>VLOOKUP(A150,'Unit Cost from Sales Data'!$A$2:$B$4026,2,FALSE)</f>
        <v>0.05</v>
      </c>
      <c r="E150" s="22">
        <f t="shared" si="2"/>
        <v>70</v>
      </c>
    </row>
    <row r="151" spans="1:5" x14ac:dyDescent="0.35">
      <c r="A151" s="21" t="s">
        <v>1538</v>
      </c>
      <c r="B151">
        <v>9</v>
      </c>
      <c r="C151" s="17">
        <v>1400</v>
      </c>
      <c r="D151" s="61">
        <f>VLOOKUP(A151,'Unit Cost from Sales Data'!$A$2:$B$4026,2,FALSE)</f>
        <v>0.6</v>
      </c>
      <c r="E151" s="22">
        <f t="shared" si="2"/>
        <v>840</v>
      </c>
    </row>
    <row r="152" spans="1:5" x14ac:dyDescent="0.35">
      <c r="A152" s="21" t="s">
        <v>1539</v>
      </c>
      <c r="B152">
        <v>8</v>
      </c>
      <c r="C152" s="17">
        <v>1400</v>
      </c>
      <c r="D152" s="61">
        <f>VLOOKUP(A152,'Unit Cost from Sales Data'!$A$2:$B$4026,2,FALSE)</f>
        <v>0.56999999999999995</v>
      </c>
      <c r="E152" s="22">
        <f t="shared" si="2"/>
        <v>797.99999999999989</v>
      </c>
    </row>
    <row r="153" spans="1:5" x14ac:dyDescent="0.35">
      <c r="A153" s="21" t="s">
        <v>1541</v>
      </c>
      <c r="B153">
        <v>4</v>
      </c>
      <c r="C153" s="17">
        <v>1400</v>
      </c>
      <c r="D153" s="61">
        <f>VLOOKUP(A153,'Unit Cost from Sales Data'!$A$2:$B$4026,2,FALSE)</f>
        <v>0.38</v>
      </c>
      <c r="E153" s="22">
        <f t="shared" si="2"/>
        <v>532</v>
      </c>
    </row>
    <row r="154" spans="1:5" x14ac:dyDescent="0.35">
      <c r="A154" s="21" t="s">
        <v>1542</v>
      </c>
      <c r="B154">
        <v>4</v>
      </c>
      <c r="C154" s="17">
        <v>1400</v>
      </c>
      <c r="D154" s="61">
        <f>VLOOKUP(A154,'Unit Cost from Sales Data'!$A$2:$B$4026,2,FALSE)</f>
        <v>0.11</v>
      </c>
      <c r="E154" s="22">
        <f t="shared" si="2"/>
        <v>154</v>
      </c>
    </row>
    <row r="155" spans="1:5" x14ac:dyDescent="0.35">
      <c r="A155" s="21" t="s">
        <v>1544</v>
      </c>
      <c r="B155">
        <v>4</v>
      </c>
      <c r="C155" s="17">
        <v>1400</v>
      </c>
      <c r="D155" s="61">
        <f>VLOOKUP(A155,'Unit Cost from Sales Data'!$A$2:$B$4026,2,FALSE)</f>
        <v>1.41</v>
      </c>
      <c r="E155" s="22">
        <f t="shared" si="2"/>
        <v>1974</v>
      </c>
    </row>
    <row r="156" spans="1:5" x14ac:dyDescent="0.35">
      <c r="A156" s="21" t="s">
        <v>1545</v>
      </c>
      <c r="B156">
        <v>3</v>
      </c>
      <c r="C156" s="17">
        <v>1400</v>
      </c>
      <c r="D156" s="61">
        <f>VLOOKUP(A156,'Unit Cost from Sales Data'!$A$2:$B$4026,2,FALSE)</f>
        <v>0.28999999999999998</v>
      </c>
      <c r="E156" s="22">
        <f t="shared" si="2"/>
        <v>406</v>
      </c>
    </row>
    <row r="157" spans="1:5" x14ac:dyDescent="0.35">
      <c r="A157" s="21" t="s">
        <v>1546</v>
      </c>
      <c r="B157">
        <v>2</v>
      </c>
      <c r="C157" s="17">
        <v>1400</v>
      </c>
      <c r="D157" s="61">
        <f>VLOOKUP(A157,'Unit Cost from Sales Data'!$A$2:$B$4026,2,FALSE)</f>
        <v>0.31</v>
      </c>
      <c r="E157" s="22">
        <f t="shared" si="2"/>
        <v>434</v>
      </c>
    </row>
    <row r="158" spans="1:5" x14ac:dyDescent="0.35">
      <c r="A158" s="21" t="s">
        <v>1547</v>
      </c>
      <c r="B158">
        <v>37</v>
      </c>
      <c r="C158" s="17">
        <v>1388</v>
      </c>
      <c r="D158" s="61">
        <f>VLOOKUP(A158,'Unit Cost from Sales Data'!$A$2:$B$4026,2,FALSE)</f>
        <v>3.9</v>
      </c>
      <c r="E158" s="22">
        <f t="shared" si="2"/>
        <v>5413.2</v>
      </c>
    </row>
    <row r="159" spans="1:5" x14ac:dyDescent="0.35">
      <c r="A159" s="21" t="s">
        <v>1549</v>
      </c>
      <c r="B159">
        <v>16</v>
      </c>
      <c r="C159" s="17">
        <v>1350</v>
      </c>
      <c r="D159" s="61">
        <f>VLOOKUP(A159,'Unit Cost from Sales Data'!$A$2:$B$4026,2,FALSE)</f>
        <v>1.24</v>
      </c>
      <c r="E159" s="22">
        <f t="shared" si="2"/>
        <v>1674</v>
      </c>
    </row>
    <row r="160" spans="1:5" x14ac:dyDescent="0.35">
      <c r="A160" s="21" t="s">
        <v>1551</v>
      </c>
      <c r="B160">
        <v>4</v>
      </c>
      <c r="C160" s="17">
        <v>1342</v>
      </c>
      <c r="D160" s="61">
        <f>VLOOKUP(A160,'Unit Cost from Sales Data'!$A$2:$B$4026,2,FALSE)</f>
        <v>1.93</v>
      </c>
      <c r="E160" s="22">
        <f t="shared" si="2"/>
        <v>2590.06</v>
      </c>
    </row>
    <row r="161" spans="1:5" x14ac:dyDescent="0.35">
      <c r="A161" s="21" t="s">
        <v>1553</v>
      </c>
      <c r="B161">
        <v>16</v>
      </c>
      <c r="C161" s="17">
        <v>1300</v>
      </c>
      <c r="D161" s="61">
        <f>VLOOKUP(A161,'Unit Cost from Sales Data'!$A$2:$B$4026,2,FALSE)</f>
        <v>1.03</v>
      </c>
      <c r="E161" s="22">
        <f t="shared" si="2"/>
        <v>1339</v>
      </c>
    </row>
    <row r="162" spans="1:5" x14ac:dyDescent="0.35">
      <c r="A162" s="21" t="s">
        <v>1555</v>
      </c>
      <c r="B162">
        <v>8</v>
      </c>
      <c r="C162" s="17">
        <v>1300</v>
      </c>
      <c r="D162" s="61">
        <f>VLOOKUP(A162,'Unit Cost from Sales Data'!$A$2:$B$4026,2,FALSE)</f>
        <v>0.36</v>
      </c>
      <c r="E162" s="22">
        <f t="shared" si="2"/>
        <v>468</v>
      </c>
    </row>
    <row r="163" spans="1:5" x14ac:dyDescent="0.35">
      <c r="A163" s="21" t="s">
        <v>1557</v>
      </c>
      <c r="B163">
        <v>8</v>
      </c>
      <c r="C163" s="17">
        <v>1300</v>
      </c>
      <c r="D163" s="61">
        <f>VLOOKUP(A163,'Unit Cost from Sales Data'!$A$2:$B$4026,2,FALSE)</f>
        <v>0.35</v>
      </c>
      <c r="E163" s="22">
        <f t="shared" si="2"/>
        <v>454.99999999999994</v>
      </c>
    </row>
    <row r="164" spans="1:5" x14ac:dyDescent="0.35">
      <c r="A164" s="21" t="s">
        <v>1559</v>
      </c>
      <c r="B164">
        <v>6</v>
      </c>
      <c r="C164" s="17">
        <v>1300</v>
      </c>
      <c r="D164" s="61">
        <f>VLOOKUP(A164,'Unit Cost from Sales Data'!$A$2:$B$4026,2,FALSE)</f>
        <v>0.04</v>
      </c>
      <c r="E164" s="22">
        <f t="shared" si="2"/>
        <v>52</v>
      </c>
    </row>
    <row r="165" spans="1:5" x14ac:dyDescent="0.35">
      <c r="A165" s="21" t="s">
        <v>1561</v>
      </c>
      <c r="B165">
        <v>6</v>
      </c>
      <c r="C165" s="17">
        <v>1300</v>
      </c>
      <c r="D165" s="61">
        <f>VLOOKUP(A165,'Unit Cost from Sales Data'!$A$2:$B$4026,2,FALSE)</f>
        <v>0.45</v>
      </c>
      <c r="E165" s="22">
        <f t="shared" si="2"/>
        <v>585</v>
      </c>
    </row>
    <row r="166" spans="1:5" x14ac:dyDescent="0.35">
      <c r="A166" s="21" t="s">
        <v>1563</v>
      </c>
      <c r="B166">
        <v>5</v>
      </c>
      <c r="C166" s="17">
        <v>1300</v>
      </c>
      <c r="D166" s="61">
        <f>VLOOKUP(A166,'Unit Cost from Sales Data'!$A$2:$B$4026,2,FALSE)</f>
        <v>0.97</v>
      </c>
      <c r="E166" s="22">
        <f t="shared" si="2"/>
        <v>1261</v>
      </c>
    </row>
    <row r="167" spans="1:5" x14ac:dyDescent="0.35">
      <c r="A167" s="21" t="s">
        <v>1565</v>
      </c>
      <c r="B167">
        <v>5</v>
      </c>
      <c r="C167" s="17">
        <v>1300</v>
      </c>
      <c r="D167" s="61">
        <f>VLOOKUP(A167,'Unit Cost from Sales Data'!$A$2:$B$4026,2,FALSE)</f>
        <v>0.43</v>
      </c>
      <c r="E167" s="22">
        <f t="shared" si="2"/>
        <v>559</v>
      </c>
    </row>
    <row r="168" spans="1:5" x14ac:dyDescent="0.35">
      <c r="A168" s="21" t="s">
        <v>1567</v>
      </c>
      <c r="B168">
        <v>5</v>
      </c>
      <c r="C168" s="17">
        <v>1300</v>
      </c>
      <c r="D168" s="61">
        <f>VLOOKUP(A168,'Unit Cost from Sales Data'!$A$2:$B$4026,2,FALSE)</f>
        <v>0.44</v>
      </c>
      <c r="E168" s="22">
        <f t="shared" si="2"/>
        <v>572</v>
      </c>
    </row>
    <row r="169" spans="1:5" x14ac:dyDescent="0.35">
      <c r="A169" s="21" t="s">
        <v>1569</v>
      </c>
      <c r="B169">
        <v>27</v>
      </c>
      <c r="C169" s="17">
        <v>1268</v>
      </c>
      <c r="D169" s="61">
        <f>VLOOKUP(A169,'Unit Cost from Sales Data'!$A$2:$B$4026,2,FALSE)</f>
        <v>0.62</v>
      </c>
      <c r="E169" s="22">
        <f t="shared" si="2"/>
        <v>786.16</v>
      </c>
    </row>
    <row r="170" spans="1:5" x14ac:dyDescent="0.35">
      <c r="A170" s="21" t="s">
        <v>1570</v>
      </c>
      <c r="B170">
        <v>46</v>
      </c>
      <c r="C170" s="17">
        <v>1260</v>
      </c>
      <c r="D170" s="61">
        <f>VLOOKUP(A170,'Unit Cost from Sales Data'!$A$2:$B$4026,2,FALSE)</f>
        <v>0.31</v>
      </c>
      <c r="E170" s="22">
        <f t="shared" si="2"/>
        <v>390.6</v>
      </c>
    </row>
    <row r="171" spans="1:5" x14ac:dyDescent="0.35">
      <c r="A171" s="21" t="s">
        <v>1571</v>
      </c>
      <c r="B171">
        <v>39</v>
      </c>
      <c r="C171" s="17">
        <v>1240</v>
      </c>
      <c r="D171" s="61">
        <f>VLOOKUP(A171,'Unit Cost from Sales Data'!$A$2:$B$4026,2,FALSE)</f>
        <v>0.26</v>
      </c>
      <c r="E171" s="22">
        <f t="shared" si="2"/>
        <v>322.40000000000003</v>
      </c>
    </row>
    <row r="172" spans="1:5" x14ac:dyDescent="0.35">
      <c r="A172" s="21" t="s">
        <v>1573</v>
      </c>
      <c r="B172">
        <v>32</v>
      </c>
      <c r="C172" s="17">
        <v>1216</v>
      </c>
      <c r="D172" s="61">
        <f>VLOOKUP(A172,'Unit Cost from Sales Data'!$A$2:$B$4026,2,FALSE)</f>
        <v>2.09</v>
      </c>
      <c r="E172" s="22">
        <f t="shared" si="2"/>
        <v>2541.4399999999996</v>
      </c>
    </row>
    <row r="173" spans="1:5" x14ac:dyDescent="0.35">
      <c r="A173" s="21" t="s">
        <v>1574</v>
      </c>
      <c r="B173">
        <v>10</v>
      </c>
      <c r="C173" s="17">
        <v>1200</v>
      </c>
      <c r="D173" s="61">
        <f>VLOOKUP(A173,'Unit Cost from Sales Data'!$A$2:$B$4026,2,FALSE)</f>
        <v>0.08</v>
      </c>
      <c r="E173" s="22">
        <f t="shared" si="2"/>
        <v>96</v>
      </c>
    </row>
    <row r="174" spans="1:5" x14ac:dyDescent="0.35">
      <c r="A174" s="21" t="s">
        <v>1576</v>
      </c>
      <c r="B174">
        <v>9</v>
      </c>
      <c r="C174" s="17">
        <v>1200</v>
      </c>
      <c r="D174" s="61">
        <f>VLOOKUP(A174,'Unit Cost from Sales Data'!$A$2:$B$4026,2,FALSE)</f>
        <v>0.1</v>
      </c>
      <c r="E174" s="22">
        <f t="shared" si="2"/>
        <v>120</v>
      </c>
    </row>
    <row r="175" spans="1:5" x14ac:dyDescent="0.35">
      <c r="A175" s="21" t="s">
        <v>1577</v>
      </c>
      <c r="B175">
        <v>5</v>
      </c>
      <c r="C175" s="17">
        <v>1200</v>
      </c>
      <c r="D175" s="61">
        <f>VLOOKUP(A175,'Unit Cost from Sales Data'!$A$2:$B$4026,2,FALSE)</f>
        <v>0.09</v>
      </c>
      <c r="E175" s="22">
        <f t="shared" si="2"/>
        <v>108</v>
      </c>
    </row>
    <row r="176" spans="1:5" x14ac:dyDescent="0.35">
      <c r="A176" s="21" t="s">
        <v>1579</v>
      </c>
      <c r="B176">
        <v>4</v>
      </c>
      <c r="C176" s="17">
        <v>1200</v>
      </c>
      <c r="D176" s="61">
        <f>VLOOKUP(A176,'Unit Cost from Sales Data'!$A$2:$B$4026,2,FALSE)</f>
        <v>1.38</v>
      </c>
      <c r="E176" s="22">
        <f t="shared" si="2"/>
        <v>1655.9999999999998</v>
      </c>
    </row>
    <row r="177" spans="1:5" x14ac:dyDescent="0.35">
      <c r="A177" s="21" t="s">
        <v>1582</v>
      </c>
      <c r="B177">
        <v>3</v>
      </c>
      <c r="C177" s="17">
        <v>1200</v>
      </c>
      <c r="D177" s="61">
        <f>VLOOKUP(A177,'Unit Cost from Sales Data'!$A$2:$B$4026,2,FALSE)</f>
        <v>0.2</v>
      </c>
      <c r="E177" s="22">
        <f t="shared" si="2"/>
        <v>240</v>
      </c>
    </row>
    <row r="178" spans="1:5" x14ac:dyDescent="0.35">
      <c r="A178" s="21" t="s">
        <v>1584</v>
      </c>
      <c r="B178">
        <v>4</v>
      </c>
      <c r="C178" s="17">
        <v>1196</v>
      </c>
      <c r="D178" s="61">
        <f>VLOOKUP(A178,'Unit Cost from Sales Data'!$A$2:$B$4026,2,FALSE)</f>
        <v>0.34</v>
      </c>
      <c r="E178" s="22">
        <f t="shared" si="2"/>
        <v>406.64000000000004</v>
      </c>
    </row>
    <row r="179" spans="1:5" x14ac:dyDescent="0.35">
      <c r="A179" s="21" t="s">
        <v>1586</v>
      </c>
      <c r="B179">
        <v>57</v>
      </c>
      <c r="C179" s="17">
        <v>1176</v>
      </c>
      <c r="D179" s="61">
        <f>VLOOKUP(A179,'Unit Cost from Sales Data'!$A$2:$B$4026,2,FALSE)</f>
        <v>0.39</v>
      </c>
      <c r="E179" s="22">
        <f t="shared" si="2"/>
        <v>458.64000000000004</v>
      </c>
    </row>
    <row r="180" spans="1:5" x14ac:dyDescent="0.35">
      <c r="A180" s="21" t="s">
        <v>1588</v>
      </c>
      <c r="B180">
        <v>36</v>
      </c>
      <c r="C180" s="17">
        <v>1156</v>
      </c>
      <c r="D180" s="61">
        <f>VLOOKUP(A180,'Unit Cost from Sales Data'!$A$2:$B$4026,2,FALSE)</f>
        <v>0.26</v>
      </c>
      <c r="E180" s="22">
        <f t="shared" si="2"/>
        <v>300.56</v>
      </c>
    </row>
    <row r="181" spans="1:5" x14ac:dyDescent="0.35">
      <c r="A181" s="21" t="s">
        <v>1589</v>
      </c>
      <c r="B181">
        <v>43</v>
      </c>
      <c r="C181" s="17">
        <v>1152</v>
      </c>
      <c r="D181" s="61">
        <f>VLOOKUP(A181,'Unit Cost from Sales Data'!$A$2:$B$4026,2,FALSE)</f>
        <v>3.95</v>
      </c>
      <c r="E181" s="22">
        <f t="shared" si="2"/>
        <v>4550.4000000000005</v>
      </c>
    </row>
    <row r="182" spans="1:5" x14ac:dyDescent="0.35">
      <c r="A182" s="21" t="s">
        <v>1591</v>
      </c>
      <c r="B182">
        <v>3</v>
      </c>
      <c r="C182" s="17">
        <v>1152</v>
      </c>
      <c r="D182" s="61">
        <f>VLOOKUP(A182,'Unit Cost from Sales Data'!$A$2:$B$4026,2,FALSE)</f>
        <v>1.98</v>
      </c>
      <c r="E182" s="22">
        <f t="shared" si="2"/>
        <v>2280.96</v>
      </c>
    </row>
    <row r="183" spans="1:5" x14ac:dyDescent="0.35">
      <c r="A183" s="21" t="s">
        <v>1593</v>
      </c>
      <c r="B183">
        <v>8</v>
      </c>
      <c r="C183" s="17">
        <v>1150</v>
      </c>
      <c r="D183" s="61">
        <f>VLOOKUP(A183,'Unit Cost from Sales Data'!$A$2:$B$4026,2,FALSE)</f>
        <v>2.14</v>
      </c>
      <c r="E183" s="22">
        <f t="shared" si="2"/>
        <v>2461</v>
      </c>
    </row>
    <row r="184" spans="1:5" x14ac:dyDescent="0.35">
      <c r="A184" s="21" t="s">
        <v>1595</v>
      </c>
      <c r="B184">
        <v>23</v>
      </c>
      <c r="C184" s="17">
        <v>1108</v>
      </c>
      <c r="D184" s="61">
        <f>VLOOKUP(A184,'Unit Cost from Sales Data'!$A$2:$B$4026,2,FALSE)</f>
        <v>1.81</v>
      </c>
      <c r="E184" s="22">
        <f t="shared" si="2"/>
        <v>2005.48</v>
      </c>
    </row>
    <row r="185" spans="1:5" x14ac:dyDescent="0.35">
      <c r="A185" s="21" t="s">
        <v>359</v>
      </c>
      <c r="B185">
        <v>8</v>
      </c>
      <c r="C185" s="17">
        <v>1108</v>
      </c>
      <c r="D185" s="61">
        <f>VLOOKUP(A185,'Unit Cost from Sales Data'!$A$2:$B$4026,2,FALSE)</f>
        <v>0.4</v>
      </c>
      <c r="E185" s="22">
        <f t="shared" si="2"/>
        <v>443.20000000000005</v>
      </c>
    </row>
    <row r="186" spans="1:5" x14ac:dyDescent="0.35">
      <c r="A186" s="21" t="s">
        <v>1598</v>
      </c>
      <c r="B186">
        <v>9</v>
      </c>
      <c r="C186" s="17">
        <v>1100</v>
      </c>
      <c r="D186" s="61">
        <f>VLOOKUP(A186,'Unit Cost from Sales Data'!$A$2:$B$4026,2,FALSE)</f>
        <v>0.1</v>
      </c>
      <c r="E186" s="22">
        <f t="shared" ref="E186:E248" si="3">D186*C186</f>
        <v>110</v>
      </c>
    </row>
    <row r="187" spans="1:5" x14ac:dyDescent="0.35">
      <c r="A187" s="21" t="s">
        <v>1600</v>
      </c>
      <c r="B187">
        <v>9</v>
      </c>
      <c r="C187" s="17">
        <v>1100</v>
      </c>
      <c r="D187" s="61">
        <f>VLOOKUP(A187,'Unit Cost from Sales Data'!$A$2:$B$4026,2,FALSE)</f>
        <v>0.5</v>
      </c>
      <c r="E187" s="22">
        <f t="shared" si="3"/>
        <v>550</v>
      </c>
    </row>
    <row r="188" spans="1:5" x14ac:dyDescent="0.35">
      <c r="A188" s="21" t="s">
        <v>1602</v>
      </c>
      <c r="B188">
        <v>9</v>
      </c>
      <c r="C188" s="17">
        <v>1100</v>
      </c>
      <c r="D188" s="61">
        <f>VLOOKUP(A188,'Unit Cost from Sales Data'!$A$2:$B$4026,2,FALSE)</f>
        <v>0.18</v>
      </c>
      <c r="E188" s="22">
        <f t="shared" si="3"/>
        <v>198</v>
      </c>
    </row>
    <row r="189" spans="1:5" x14ac:dyDescent="0.35">
      <c r="A189" s="21" t="s">
        <v>1604</v>
      </c>
      <c r="B189">
        <v>6</v>
      </c>
      <c r="C189" s="17">
        <v>1100</v>
      </c>
      <c r="D189" s="61">
        <f>VLOOKUP(A189,'Unit Cost from Sales Data'!$A$2:$B$4026,2,FALSE)</f>
        <v>0.28999999999999998</v>
      </c>
      <c r="E189" s="22">
        <f t="shared" si="3"/>
        <v>319</v>
      </c>
    </row>
    <row r="190" spans="1:5" x14ac:dyDescent="0.35">
      <c r="A190" s="21" t="s">
        <v>1606</v>
      </c>
      <c r="B190">
        <v>5</v>
      </c>
      <c r="C190" s="17">
        <v>1100</v>
      </c>
      <c r="D190" s="61">
        <f>VLOOKUP(A190,'Unit Cost from Sales Data'!$A$2:$B$4026,2,FALSE)</f>
        <v>0.34</v>
      </c>
      <c r="E190" s="22">
        <f t="shared" si="3"/>
        <v>374</v>
      </c>
    </row>
    <row r="191" spans="1:5" x14ac:dyDescent="0.35">
      <c r="A191" s="21" t="s">
        <v>1608</v>
      </c>
      <c r="B191">
        <v>5</v>
      </c>
      <c r="C191" s="17">
        <v>1100</v>
      </c>
      <c r="D191" s="61">
        <f>VLOOKUP(A191,'Unit Cost from Sales Data'!$A$2:$B$4026,2,FALSE)</f>
        <v>0.35</v>
      </c>
      <c r="E191" s="22">
        <f t="shared" si="3"/>
        <v>385</v>
      </c>
    </row>
    <row r="192" spans="1:5" x14ac:dyDescent="0.35">
      <c r="A192" s="21" t="s">
        <v>1610</v>
      </c>
      <c r="B192">
        <v>4</v>
      </c>
      <c r="C192" s="17">
        <v>1100</v>
      </c>
      <c r="D192" s="61">
        <f>VLOOKUP(A192,'Unit Cost from Sales Data'!$A$2:$B$4026,2,FALSE)</f>
        <v>0.33</v>
      </c>
      <c r="E192" s="22">
        <f t="shared" si="3"/>
        <v>363</v>
      </c>
    </row>
    <row r="193" spans="1:5" x14ac:dyDescent="0.35">
      <c r="A193" s="21" t="s">
        <v>1611</v>
      </c>
      <c r="B193">
        <v>3</v>
      </c>
      <c r="C193" s="17">
        <v>1100</v>
      </c>
      <c r="D193" s="61">
        <f>VLOOKUP(A193,'Unit Cost from Sales Data'!$A$2:$B$4026,2,FALSE)</f>
        <v>0.21</v>
      </c>
      <c r="E193" s="22">
        <f t="shared" si="3"/>
        <v>231</v>
      </c>
    </row>
    <row r="194" spans="1:5" x14ac:dyDescent="0.35">
      <c r="A194" s="21" t="s">
        <v>1612</v>
      </c>
      <c r="B194">
        <v>2</v>
      </c>
      <c r="C194" s="17">
        <v>1100</v>
      </c>
      <c r="D194" s="61">
        <f>VLOOKUP(A194,'Unit Cost from Sales Data'!$A$2:$B$4026,2,FALSE)</f>
        <v>0.2</v>
      </c>
      <c r="E194" s="22">
        <f t="shared" si="3"/>
        <v>220</v>
      </c>
    </row>
    <row r="195" spans="1:5" x14ac:dyDescent="0.35">
      <c r="A195" s="21" t="s">
        <v>1362</v>
      </c>
      <c r="B195">
        <v>31</v>
      </c>
      <c r="C195" s="17">
        <v>1092</v>
      </c>
      <c r="D195" s="61">
        <f>VLOOKUP(A195,'Unit Cost from Sales Data'!$A$2:$B$4026,2,FALSE)</f>
        <v>1.07</v>
      </c>
      <c r="E195" s="22">
        <f t="shared" si="3"/>
        <v>1168.44</v>
      </c>
    </row>
    <row r="196" spans="1:5" x14ac:dyDescent="0.35">
      <c r="A196" s="21" t="s">
        <v>1615</v>
      </c>
      <c r="B196">
        <v>34</v>
      </c>
      <c r="C196" s="17">
        <v>1085</v>
      </c>
      <c r="D196" s="61">
        <f>VLOOKUP(A196,'Unit Cost from Sales Data'!$A$2:$B$4026,2,FALSE)</f>
        <v>3.3</v>
      </c>
      <c r="E196" s="22">
        <f t="shared" si="3"/>
        <v>3580.5</v>
      </c>
    </row>
    <row r="197" spans="1:5" x14ac:dyDescent="0.35">
      <c r="A197" s="21" t="s">
        <v>1616</v>
      </c>
      <c r="B197">
        <v>27</v>
      </c>
      <c r="C197" s="17">
        <v>1073</v>
      </c>
      <c r="D197" s="61">
        <f>VLOOKUP(A197,'Unit Cost from Sales Data'!$A$2:$B$4026,2,FALSE)</f>
        <v>1.18</v>
      </c>
      <c r="E197" s="22">
        <f t="shared" si="3"/>
        <v>1266.1399999999999</v>
      </c>
    </row>
    <row r="198" spans="1:5" x14ac:dyDescent="0.35">
      <c r="A198" s="21" t="s">
        <v>1618</v>
      </c>
      <c r="B198">
        <v>16</v>
      </c>
      <c r="C198" s="17">
        <v>1024</v>
      </c>
      <c r="D198" s="61">
        <f>VLOOKUP(A198,'Unit Cost from Sales Data'!$A$2:$B$4026,2,FALSE)</f>
        <v>2.87</v>
      </c>
      <c r="E198" s="22">
        <f t="shared" si="3"/>
        <v>2938.88</v>
      </c>
    </row>
    <row r="199" spans="1:5" x14ac:dyDescent="0.35">
      <c r="A199" s="21" t="s">
        <v>1619</v>
      </c>
      <c r="B199">
        <v>6</v>
      </c>
      <c r="C199" s="17">
        <v>1024</v>
      </c>
      <c r="D199" s="61">
        <f>VLOOKUP(A199,'Unit Cost from Sales Data'!$A$2:$B$4026,2,FALSE)</f>
        <v>1.59</v>
      </c>
      <c r="E199" s="22">
        <f t="shared" si="3"/>
        <v>1628.16</v>
      </c>
    </row>
    <row r="200" spans="1:5" x14ac:dyDescent="0.35">
      <c r="A200" s="21" t="s">
        <v>1621</v>
      </c>
      <c r="B200">
        <v>9</v>
      </c>
      <c r="C200" s="17">
        <v>1020</v>
      </c>
      <c r="D200" s="61">
        <f>VLOOKUP(A200,'Unit Cost from Sales Data'!$A$2:$B$4026,2,FALSE)</f>
        <v>0.23</v>
      </c>
      <c r="E200" s="22">
        <f t="shared" si="3"/>
        <v>234.60000000000002</v>
      </c>
    </row>
    <row r="201" spans="1:5" x14ac:dyDescent="0.35">
      <c r="A201" s="21" t="s">
        <v>1623</v>
      </c>
      <c r="B201">
        <v>8</v>
      </c>
      <c r="C201" s="17">
        <v>1000</v>
      </c>
      <c r="D201" s="61">
        <f>VLOOKUP(A201,'Unit Cost from Sales Data'!$A$2:$B$4026,2,FALSE)</f>
        <v>0.13</v>
      </c>
      <c r="E201" s="22">
        <f t="shared" si="3"/>
        <v>130</v>
      </c>
    </row>
    <row r="202" spans="1:5" x14ac:dyDescent="0.35">
      <c r="A202" s="21" t="s">
        <v>1624</v>
      </c>
      <c r="B202">
        <v>7</v>
      </c>
      <c r="C202" s="17">
        <v>1000</v>
      </c>
      <c r="D202" s="61">
        <f>VLOOKUP(A202,'Unit Cost from Sales Data'!$A$2:$B$4026,2,FALSE)</f>
        <v>0.3</v>
      </c>
      <c r="E202" s="22">
        <f t="shared" si="3"/>
        <v>300</v>
      </c>
    </row>
    <row r="203" spans="1:5" x14ac:dyDescent="0.35">
      <c r="A203" s="21" t="s">
        <v>1625</v>
      </c>
      <c r="B203">
        <v>7</v>
      </c>
      <c r="C203" s="17">
        <v>1000</v>
      </c>
      <c r="D203" s="61">
        <f>VLOOKUP(A203,'Unit Cost from Sales Data'!$A$2:$B$4026,2,FALSE)</f>
        <v>0.83</v>
      </c>
      <c r="E203" s="22">
        <f t="shared" si="3"/>
        <v>830</v>
      </c>
    </row>
    <row r="204" spans="1:5" x14ac:dyDescent="0.35">
      <c r="A204" s="21" t="s">
        <v>1627</v>
      </c>
      <c r="B204">
        <v>7</v>
      </c>
      <c r="C204" s="17">
        <v>1000</v>
      </c>
      <c r="D204" s="61">
        <f>VLOOKUP(A204,'Unit Cost from Sales Data'!$A$2:$B$4026,2,FALSE)</f>
        <v>0.09</v>
      </c>
      <c r="E204" s="22">
        <f t="shared" si="3"/>
        <v>90</v>
      </c>
    </row>
    <row r="205" spans="1:5" x14ac:dyDescent="0.35">
      <c r="A205" s="21" t="s">
        <v>1629</v>
      </c>
      <c r="B205">
        <v>6</v>
      </c>
      <c r="C205" s="17">
        <v>1000</v>
      </c>
      <c r="D205" s="61">
        <f>VLOOKUP(A205,'Unit Cost from Sales Data'!$A$2:$B$4026,2,FALSE)</f>
        <v>0.04</v>
      </c>
      <c r="E205" s="22">
        <f t="shared" si="3"/>
        <v>40</v>
      </c>
    </row>
    <row r="206" spans="1:5" x14ac:dyDescent="0.35">
      <c r="A206" s="21" t="s">
        <v>1630</v>
      </c>
      <c r="B206">
        <v>6</v>
      </c>
      <c r="C206" s="17">
        <v>1000</v>
      </c>
      <c r="D206" s="61">
        <f>VLOOKUP(A206,'Unit Cost from Sales Data'!$A$2:$B$4026,2,FALSE)</f>
        <v>0.33</v>
      </c>
      <c r="E206" s="22">
        <f t="shared" si="3"/>
        <v>330</v>
      </c>
    </row>
    <row r="207" spans="1:5" x14ac:dyDescent="0.35">
      <c r="A207" s="21" t="s">
        <v>1631</v>
      </c>
      <c r="B207">
        <v>6</v>
      </c>
      <c r="C207" s="17">
        <v>1000</v>
      </c>
      <c r="D207" s="61">
        <f>VLOOKUP(A207,'Unit Cost from Sales Data'!$A$2:$B$4026,2,FALSE)</f>
        <v>0.39</v>
      </c>
      <c r="E207" s="22">
        <f t="shared" si="3"/>
        <v>390</v>
      </c>
    </row>
    <row r="208" spans="1:5" x14ac:dyDescent="0.35">
      <c r="A208" s="21" t="s">
        <v>1633</v>
      </c>
      <c r="B208">
        <v>5</v>
      </c>
      <c r="C208" s="17">
        <v>1000</v>
      </c>
      <c r="D208" s="61">
        <f>VLOOKUP(A208,'Unit Cost from Sales Data'!$A$2:$B$4026,2,FALSE)</f>
        <v>0.26</v>
      </c>
      <c r="E208" s="22">
        <f t="shared" si="3"/>
        <v>260</v>
      </c>
    </row>
    <row r="209" spans="1:5" x14ac:dyDescent="0.35">
      <c r="A209" s="21" t="s">
        <v>1635</v>
      </c>
      <c r="B209">
        <v>4</v>
      </c>
      <c r="C209" s="17">
        <v>1000</v>
      </c>
      <c r="D209" s="61">
        <f>VLOOKUP(A209,'Unit Cost from Sales Data'!$A$2:$B$4026,2,FALSE)</f>
        <v>0.31</v>
      </c>
      <c r="E209" s="22">
        <f t="shared" si="3"/>
        <v>310</v>
      </c>
    </row>
    <row r="210" spans="1:5" x14ac:dyDescent="0.35">
      <c r="A210" s="21" t="s">
        <v>1637</v>
      </c>
      <c r="B210">
        <v>1</v>
      </c>
      <c r="C210" s="17">
        <v>1000</v>
      </c>
      <c r="D210" s="61">
        <f>VLOOKUP(A210,'Unit Cost from Sales Data'!$A$2:$B$4026,2,FALSE)</f>
        <v>2.81</v>
      </c>
      <c r="E210" s="22">
        <f t="shared" si="3"/>
        <v>2810</v>
      </c>
    </row>
    <row r="211" spans="1:5" x14ac:dyDescent="0.35">
      <c r="A211" s="21" t="s">
        <v>1639</v>
      </c>
      <c r="B211">
        <v>1</v>
      </c>
      <c r="C211" s="17">
        <v>1000</v>
      </c>
      <c r="D211" s="61">
        <f>VLOOKUP(A211,'Unit Cost from Sales Data'!$A$2:$B$4026,2,FALSE)</f>
        <v>0.28999999999999998</v>
      </c>
      <c r="E211" s="22">
        <f t="shared" si="3"/>
        <v>290</v>
      </c>
    </row>
    <row r="212" spans="1:5" x14ac:dyDescent="0.35">
      <c r="A212" s="21" t="s">
        <v>1641</v>
      </c>
      <c r="B212">
        <v>1</v>
      </c>
      <c r="C212" s="17">
        <v>1000</v>
      </c>
      <c r="D212" s="61">
        <f>VLOOKUP(A212,'Unit Cost from Sales Data'!$A$2:$B$4026,2,FALSE)</f>
        <v>0.09</v>
      </c>
      <c r="E212" s="22">
        <f t="shared" si="3"/>
        <v>90</v>
      </c>
    </row>
    <row r="213" spans="1:5" x14ac:dyDescent="0.35">
      <c r="A213" s="21" t="s">
        <v>1444</v>
      </c>
      <c r="B213">
        <v>41</v>
      </c>
      <c r="C213" s="17">
        <v>984</v>
      </c>
      <c r="D213" s="61">
        <f>VLOOKUP(A213,'Unit Cost from Sales Data'!$A$2:$B$4026,2,FALSE)</f>
        <v>0.23</v>
      </c>
      <c r="E213" s="22">
        <f t="shared" si="3"/>
        <v>226.32000000000002</v>
      </c>
    </row>
    <row r="214" spans="1:5" x14ac:dyDescent="0.35">
      <c r="A214" s="21" t="s">
        <v>1644</v>
      </c>
      <c r="B214">
        <v>7</v>
      </c>
      <c r="C214" s="17">
        <v>972</v>
      </c>
      <c r="D214" s="61">
        <f>VLOOKUP(A214,'Unit Cost from Sales Data'!$A$2:$B$4026,2,FALSE)</f>
        <v>3.9</v>
      </c>
      <c r="E214" s="22">
        <f t="shared" si="3"/>
        <v>3790.7999999999997</v>
      </c>
    </row>
    <row r="215" spans="1:5" x14ac:dyDescent="0.35">
      <c r="A215" s="21" t="s">
        <v>1646</v>
      </c>
      <c r="B215">
        <v>35</v>
      </c>
      <c r="C215" s="17">
        <v>960</v>
      </c>
      <c r="D215" s="61">
        <f>VLOOKUP(A215,'Unit Cost from Sales Data'!$A$2:$B$4026,2,FALSE)</f>
        <v>3.54</v>
      </c>
      <c r="E215" s="22">
        <f t="shared" si="3"/>
        <v>3398.4</v>
      </c>
    </row>
    <row r="216" spans="1:5" x14ac:dyDescent="0.35">
      <c r="A216" s="21" t="s">
        <v>1648</v>
      </c>
      <c r="B216">
        <v>12</v>
      </c>
      <c r="C216" s="17">
        <v>950</v>
      </c>
      <c r="D216" s="61">
        <f>VLOOKUP(A216,'Unit Cost from Sales Data'!$A$2:$B$4026,2,FALSE)</f>
        <v>0.7</v>
      </c>
      <c r="E216" s="22">
        <f t="shared" si="3"/>
        <v>665</v>
      </c>
    </row>
    <row r="217" spans="1:5" x14ac:dyDescent="0.35">
      <c r="A217" s="21" t="s">
        <v>1650</v>
      </c>
      <c r="B217">
        <v>7</v>
      </c>
      <c r="C217" s="17">
        <v>950</v>
      </c>
      <c r="D217" s="61">
        <f>VLOOKUP(A217,'Unit Cost from Sales Data'!$A$2:$B$4026,2,FALSE)</f>
        <v>1.39</v>
      </c>
      <c r="E217" s="22">
        <f t="shared" si="3"/>
        <v>1320.5</v>
      </c>
    </row>
    <row r="218" spans="1:5" x14ac:dyDescent="0.35">
      <c r="A218" s="21" t="s">
        <v>1652</v>
      </c>
      <c r="B218">
        <v>3</v>
      </c>
      <c r="C218" s="17">
        <v>950</v>
      </c>
      <c r="D218" s="61">
        <f>VLOOKUP(A218,'Unit Cost from Sales Data'!$A$2:$B$4026,2,FALSE)</f>
        <v>1.17</v>
      </c>
      <c r="E218" s="22">
        <f t="shared" si="3"/>
        <v>1111.5</v>
      </c>
    </row>
    <row r="219" spans="1:5" x14ac:dyDescent="0.35">
      <c r="A219" s="21" t="s">
        <v>1654</v>
      </c>
      <c r="B219">
        <v>36</v>
      </c>
      <c r="C219" s="17">
        <v>949</v>
      </c>
      <c r="D219" s="61">
        <f>VLOOKUP(A219,'Unit Cost from Sales Data'!$A$2:$B$4026,2,FALSE)</f>
        <v>0.91</v>
      </c>
      <c r="E219" s="22">
        <f t="shared" si="3"/>
        <v>863.59</v>
      </c>
    </row>
    <row r="220" spans="1:5" x14ac:dyDescent="0.35">
      <c r="A220" s="21" t="s">
        <v>1463</v>
      </c>
      <c r="B220">
        <v>23</v>
      </c>
      <c r="C220" s="17">
        <v>948</v>
      </c>
      <c r="D220" s="61">
        <f>VLOOKUP(A220,'Unit Cost from Sales Data'!$A$2:$B$4026,2,FALSE)</f>
        <v>1.59</v>
      </c>
      <c r="E220" s="22">
        <f t="shared" si="3"/>
        <v>1507.3200000000002</v>
      </c>
    </row>
    <row r="221" spans="1:5" x14ac:dyDescent="0.35">
      <c r="A221" s="21" t="s">
        <v>1656</v>
      </c>
      <c r="B221">
        <v>46</v>
      </c>
      <c r="C221" s="17">
        <v>944</v>
      </c>
      <c r="D221" s="61">
        <f>VLOOKUP(A221,'Unit Cost from Sales Data'!$A$2:$B$4026,2,FALSE)</f>
        <v>0.3</v>
      </c>
      <c r="E221" s="22">
        <f t="shared" si="3"/>
        <v>283.2</v>
      </c>
    </row>
    <row r="222" spans="1:5" x14ac:dyDescent="0.35">
      <c r="A222" s="21" t="s">
        <v>1658</v>
      </c>
      <c r="B222">
        <v>29</v>
      </c>
      <c r="C222" s="17">
        <v>941</v>
      </c>
      <c r="D222" s="61">
        <f>VLOOKUP(A222,'Unit Cost from Sales Data'!$A$2:$B$4026,2,FALSE)</f>
        <v>1.26</v>
      </c>
      <c r="E222" s="22">
        <f t="shared" si="3"/>
        <v>1185.6600000000001</v>
      </c>
    </row>
    <row r="223" spans="1:5" x14ac:dyDescent="0.35">
      <c r="A223" s="21" t="s">
        <v>1659</v>
      </c>
      <c r="B223">
        <v>54</v>
      </c>
      <c r="C223" s="17">
        <v>936</v>
      </c>
      <c r="D223" s="61">
        <f>VLOOKUP(A223,'Unit Cost from Sales Data'!$A$2:$B$4026,2,FALSE)</f>
        <v>1.59</v>
      </c>
      <c r="E223" s="22">
        <f t="shared" si="3"/>
        <v>1488.24</v>
      </c>
    </row>
    <row r="224" spans="1:5" x14ac:dyDescent="0.35">
      <c r="A224" s="21" t="s">
        <v>1660</v>
      </c>
      <c r="B224">
        <v>9</v>
      </c>
      <c r="C224" s="17">
        <v>900</v>
      </c>
      <c r="D224" s="61">
        <f>VLOOKUP(A224,'Unit Cost from Sales Data'!$A$2:$B$4026,2,FALSE)</f>
        <v>0.76</v>
      </c>
      <c r="E224" s="22">
        <f t="shared" si="3"/>
        <v>684</v>
      </c>
    </row>
    <row r="225" spans="1:5" x14ac:dyDescent="0.35">
      <c r="A225" s="21" t="s">
        <v>1662</v>
      </c>
      <c r="B225">
        <v>8</v>
      </c>
      <c r="C225" s="17">
        <v>900</v>
      </c>
      <c r="D225" s="61">
        <f>VLOOKUP(A225,'Unit Cost from Sales Data'!$A$2:$B$4026,2,FALSE)</f>
        <v>2.78</v>
      </c>
      <c r="E225" s="22">
        <f t="shared" si="3"/>
        <v>2502</v>
      </c>
    </row>
    <row r="226" spans="1:5" x14ac:dyDescent="0.35">
      <c r="A226" s="21" t="s">
        <v>1664</v>
      </c>
      <c r="B226">
        <v>8</v>
      </c>
      <c r="C226" s="17">
        <v>900</v>
      </c>
      <c r="D226" s="61">
        <f>VLOOKUP(A226,'Unit Cost from Sales Data'!$A$2:$B$4026,2,FALSE)</f>
        <v>0.05</v>
      </c>
      <c r="E226" s="22">
        <f t="shared" si="3"/>
        <v>45</v>
      </c>
    </row>
    <row r="227" spans="1:5" x14ac:dyDescent="0.35">
      <c r="A227" s="21" t="s">
        <v>1666</v>
      </c>
      <c r="B227">
        <v>8</v>
      </c>
      <c r="C227" s="17">
        <v>900</v>
      </c>
      <c r="D227" s="61">
        <f>VLOOKUP(A227,'Unit Cost from Sales Data'!$A$2:$B$4026,2,FALSE)</f>
        <v>0.04</v>
      </c>
      <c r="E227" s="22">
        <f t="shared" si="3"/>
        <v>36</v>
      </c>
    </row>
    <row r="228" spans="1:5" x14ac:dyDescent="0.35">
      <c r="A228" s="21" t="s">
        <v>1669</v>
      </c>
      <c r="B228">
        <v>7</v>
      </c>
      <c r="C228" s="17">
        <v>900</v>
      </c>
      <c r="D228" s="61">
        <f>VLOOKUP(A228,'Unit Cost from Sales Data'!$A$2:$B$4026,2,FALSE)</f>
        <v>5.3</v>
      </c>
      <c r="E228" s="22">
        <f t="shared" si="3"/>
        <v>4770</v>
      </c>
    </row>
    <row r="229" spans="1:5" x14ac:dyDescent="0.35">
      <c r="A229" s="21" t="s">
        <v>1670</v>
      </c>
      <c r="B229">
        <v>5</v>
      </c>
      <c r="C229" s="17">
        <v>900</v>
      </c>
      <c r="D229" s="61">
        <f>VLOOKUP(A229,'Unit Cost from Sales Data'!$A$2:$B$4026,2,FALSE)</f>
        <v>0.78</v>
      </c>
      <c r="E229" s="22">
        <f t="shared" si="3"/>
        <v>702</v>
      </c>
    </row>
    <row r="230" spans="1:5" x14ac:dyDescent="0.35">
      <c r="A230" s="21" t="s">
        <v>1672</v>
      </c>
      <c r="B230">
        <v>4</v>
      </c>
      <c r="C230" s="17">
        <v>900</v>
      </c>
      <c r="D230" s="61">
        <f>VLOOKUP(A230,'Unit Cost from Sales Data'!$A$2:$B$4026,2,FALSE)</f>
        <v>0.06</v>
      </c>
      <c r="E230" s="22">
        <f t="shared" si="3"/>
        <v>54</v>
      </c>
    </row>
    <row r="231" spans="1:5" x14ac:dyDescent="0.35">
      <c r="A231" s="21" t="s">
        <v>1673</v>
      </c>
      <c r="B231">
        <v>3</v>
      </c>
      <c r="C231" s="17">
        <v>900</v>
      </c>
      <c r="D231" s="61">
        <f>VLOOKUP(A231,'Unit Cost from Sales Data'!$A$2:$B$4026,2,FALSE)</f>
        <v>0.34</v>
      </c>
      <c r="E231" s="22">
        <f t="shared" si="3"/>
        <v>306</v>
      </c>
    </row>
    <row r="232" spans="1:5" x14ac:dyDescent="0.35">
      <c r="A232" s="21" t="s">
        <v>1675</v>
      </c>
      <c r="B232">
        <v>20</v>
      </c>
      <c r="C232" s="17">
        <v>896</v>
      </c>
      <c r="D232" s="61">
        <f>VLOOKUP(A232,'Unit Cost from Sales Data'!$A$2:$B$4026,2,FALSE)</f>
        <v>0.5</v>
      </c>
      <c r="E232" s="22">
        <f t="shared" si="3"/>
        <v>448</v>
      </c>
    </row>
    <row r="233" spans="1:5" x14ac:dyDescent="0.35">
      <c r="A233" s="21" t="s">
        <v>1676</v>
      </c>
      <c r="B233">
        <v>9</v>
      </c>
      <c r="C233" s="17">
        <v>875</v>
      </c>
      <c r="D233" s="61">
        <f>VLOOKUP(A233,'Unit Cost from Sales Data'!$A$2:$B$4026,2,FALSE)</f>
        <v>0.28000000000000003</v>
      </c>
      <c r="E233" s="22">
        <f t="shared" si="3"/>
        <v>245.00000000000003</v>
      </c>
    </row>
    <row r="234" spans="1:5" x14ac:dyDescent="0.35">
      <c r="A234" s="21" t="s">
        <v>1679</v>
      </c>
      <c r="B234">
        <v>51</v>
      </c>
      <c r="C234" s="17">
        <v>872</v>
      </c>
      <c r="D234" s="61">
        <f>VLOOKUP(A234,'Unit Cost from Sales Data'!$A$2:$B$4026,2,FALSE)</f>
        <v>1.45</v>
      </c>
      <c r="E234" s="22">
        <f t="shared" si="3"/>
        <v>1264.3999999999999</v>
      </c>
    </row>
    <row r="235" spans="1:5" x14ac:dyDescent="0.35">
      <c r="A235" s="21" t="s">
        <v>1680</v>
      </c>
      <c r="B235">
        <v>43</v>
      </c>
      <c r="C235" s="17">
        <v>872</v>
      </c>
      <c r="D235" s="61">
        <f>VLOOKUP(A235,'Unit Cost from Sales Data'!$A$2:$B$4026,2,FALSE)</f>
        <v>0.41</v>
      </c>
      <c r="E235" s="22">
        <f t="shared" si="3"/>
        <v>357.52</v>
      </c>
    </row>
    <row r="236" spans="1:5" x14ac:dyDescent="0.35">
      <c r="A236" s="21" t="s">
        <v>1528</v>
      </c>
      <c r="B236">
        <v>11</v>
      </c>
      <c r="C236" s="17">
        <v>850</v>
      </c>
      <c r="D236" s="61">
        <f>VLOOKUP(A236,'Unit Cost from Sales Data'!$A$2:$B$4026,2,FALSE)</f>
        <v>1.67</v>
      </c>
      <c r="E236" s="22">
        <f t="shared" si="3"/>
        <v>1419.5</v>
      </c>
    </row>
    <row r="237" spans="1:5" x14ac:dyDescent="0.35">
      <c r="A237" s="21" t="s">
        <v>1681</v>
      </c>
      <c r="B237">
        <v>10</v>
      </c>
      <c r="C237" s="17">
        <v>850</v>
      </c>
      <c r="D237" s="61">
        <f>VLOOKUP(A237,'Unit Cost from Sales Data'!$A$2:$B$4026,2,FALSE)</f>
        <v>0.7</v>
      </c>
      <c r="E237" s="22">
        <f t="shared" si="3"/>
        <v>595</v>
      </c>
    </row>
    <row r="238" spans="1:5" x14ac:dyDescent="0.35">
      <c r="A238" s="21" t="s">
        <v>1683</v>
      </c>
      <c r="B238">
        <v>8</v>
      </c>
      <c r="C238" s="17">
        <v>850</v>
      </c>
      <c r="D238" s="61">
        <f>VLOOKUP(A238,'Unit Cost from Sales Data'!$A$2:$B$4026,2,FALSE)</f>
        <v>0.19</v>
      </c>
      <c r="E238" s="22">
        <f t="shared" si="3"/>
        <v>161.5</v>
      </c>
    </row>
    <row r="239" spans="1:5" x14ac:dyDescent="0.35">
      <c r="A239" s="21" t="s">
        <v>1684</v>
      </c>
      <c r="B239">
        <v>6</v>
      </c>
      <c r="C239" s="17">
        <v>850</v>
      </c>
      <c r="D239" s="61">
        <f>VLOOKUP(A239,'Unit Cost from Sales Data'!$A$2:$B$4026,2,FALSE)</f>
        <v>0.05</v>
      </c>
      <c r="E239" s="22">
        <f t="shared" si="3"/>
        <v>42.5</v>
      </c>
    </row>
    <row r="240" spans="1:5" x14ac:dyDescent="0.35">
      <c r="A240" s="21" t="s">
        <v>1686</v>
      </c>
      <c r="B240">
        <v>4</v>
      </c>
      <c r="C240" s="17">
        <v>850</v>
      </c>
      <c r="D240" s="61">
        <f>VLOOKUP(A240,'Unit Cost from Sales Data'!$A$2:$B$4026,2,FALSE)</f>
        <v>0.08</v>
      </c>
      <c r="E240" s="22">
        <f t="shared" si="3"/>
        <v>68</v>
      </c>
    </row>
    <row r="241" spans="1:5" x14ac:dyDescent="0.35">
      <c r="A241" s="21" t="s">
        <v>1688</v>
      </c>
      <c r="B241">
        <v>25</v>
      </c>
      <c r="C241" s="17">
        <v>849</v>
      </c>
      <c r="D241" s="61">
        <f>VLOOKUP(A241,'Unit Cost from Sales Data'!$A$2:$B$4026,2,FALSE)</f>
        <v>1.4</v>
      </c>
      <c r="E241" s="22">
        <f t="shared" si="3"/>
        <v>1188.5999999999999</v>
      </c>
    </row>
    <row r="242" spans="1:5" x14ac:dyDescent="0.35">
      <c r="A242" s="21" t="s">
        <v>1504</v>
      </c>
      <c r="B242">
        <v>38</v>
      </c>
      <c r="C242" s="17">
        <v>836</v>
      </c>
      <c r="D242" s="61">
        <f>VLOOKUP(A242,'Unit Cost from Sales Data'!$A$2:$B$4026,2,FALSE)</f>
        <v>0.3</v>
      </c>
      <c r="E242" s="22">
        <f t="shared" si="3"/>
        <v>250.79999999999998</v>
      </c>
    </row>
    <row r="243" spans="1:5" x14ac:dyDescent="0.35">
      <c r="A243" s="21" t="s">
        <v>1691</v>
      </c>
      <c r="B243">
        <v>1</v>
      </c>
      <c r="C243" s="17">
        <v>805</v>
      </c>
      <c r="D243" s="61">
        <f>VLOOKUP(A243,'Unit Cost from Sales Data'!$A$2:$B$4026,2,FALSE)</f>
        <v>0.28999999999999998</v>
      </c>
      <c r="E243" s="22">
        <f t="shared" si="3"/>
        <v>233.45</v>
      </c>
    </row>
    <row r="244" spans="1:5" x14ac:dyDescent="0.35">
      <c r="A244" s="21" t="s">
        <v>1438</v>
      </c>
      <c r="B244">
        <v>43</v>
      </c>
      <c r="C244" s="17">
        <v>804</v>
      </c>
      <c r="D244" s="61">
        <f>VLOOKUP(A244,'Unit Cost from Sales Data'!$A$2:$B$4026,2,FALSE)</f>
        <v>0.28999999999999998</v>
      </c>
      <c r="E244" s="22">
        <f t="shared" si="3"/>
        <v>233.16</v>
      </c>
    </row>
    <row r="245" spans="1:5" x14ac:dyDescent="0.35">
      <c r="A245" s="21" t="s">
        <v>1692</v>
      </c>
      <c r="B245">
        <v>12</v>
      </c>
      <c r="C245" s="17">
        <v>800</v>
      </c>
      <c r="D245" s="61">
        <f>VLOOKUP(A245,'Unit Cost from Sales Data'!$A$2:$B$4026,2,FALSE)</f>
        <v>0.05</v>
      </c>
      <c r="E245" s="22">
        <f t="shared" si="3"/>
        <v>40</v>
      </c>
    </row>
    <row r="246" spans="1:5" x14ac:dyDescent="0.35">
      <c r="A246" s="21" t="s">
        <v>1693</v>
      </c>
      <c r="B246">
        <v>8</v>
      </c>
      <c r="C246" s="17">
        <v>800</v>
      </c>
      <c r="D246" s="61">
        <f>VLOOKUP(A246,'Unit Cost from Sales Data'!$A$2:$B$4026,2,FALSE)</f>
        <v>0.13</v>
      </c>
      <c r="E246" s="22">
        <f t="shared" si="3"/>
        <v>104</v>
      </c>
    </row>
    <row r="247" spans="1:5" x14ac:dyDescent="0.35">
      <c r="A247" s="21" t="s">
        <v>1694</v>
      </c>
      <c r="B247">
        <v>8</v>
      </c>
      <c r="C247" s="17">
        <v>800</v>
      </c>
      <c r="D247" s="61">
        <f>VLOOKUP(A247,'Unit Cost from Sales Data'!$A$2:$B$4026,2,FALSE)</f>
        <v>1.64</v>
      </c>
      <c r="E247" s="22">
        <f t="shared" si="3"/>
        <v>1312</v>
      </c>
    </row>
    <row r="248" spans="1:5" x14ac:dyDescent="0.35">
      <c r="A248" s="21" t="s">
        <v>1696</v>
      </c>
      <c r="B248">
        <v>8</v>
      </c>
      <c r="C248" s="17">
        <v>800</v>
      </c>
      <c r="D248" s="61">
        <f>VLOOKUP(A248,'Unit Cost from Sales Data'!$A$2:$B$4026,2,FALSE)</f>
        <v>0.37</v>
      </c>
      <c r="E248" s="22">
        <f t="shared" si="3"/>
        <v>296</v>
      </c>
    </row>
    <row r="249" spans="1:5" x14ac:dyDescent="0.35">
      <c r="A249" s="21" t="s">
        <v>1698</v>
      </c>
      <c r="B249">
        <v>7</v>
      </c>
      <c r="C249" s="17">
        <v>800</v>
      </c>
      <c r="D249" s="61">
        <f>VLOOKUP(A249,'Unit Cost from Sales Data'!$A$2:$B$4026,2,FALSE)</f>
        <v>0.25</v>
      </c>
      <c r="E249" s="22">
        <f t="shared" ref="E249:E309" si="4">D249*C249</f>
        <v>200</v>
      </c>
    </row>
    <row r="250" spans="1:5" x14ac:dyDescent="0.35">
      <c r="A250" s="21" t="s">
        <v>1701</v>
      </c>
      <c r="B250">
        <v>6</v>
      </c>
      <c r="C250" s="17">
        <v>800</v>
      </c>
      <c r="D250" s="61">
        <f>VLOOKUP(A250,'Unit Cost from Sales Data'!$A$2:$B$4026,2,FALSE)</f>
        <v>7.0000000000000007E-2</v>
      </c>
      <c r="E250" s="22">
        <f t="shared" si="4"/>
        <v>56.000000000000007</v>
      </c>
    </row>
    <row r="251" spans="1:5" x14ac:dyDescent="0.35">
      <c r="A251" s="21" t="s">
        <v>1702</v>
      </c>
      <c r="B251">
        <v>5</v>
      </c>
      <c r="C251" s="17">
        <v>800</v>
      </c>
      <c r="D251" s="61">
        <f>VLOOKUP(A251,'Unit Cost from Sales Data'!$A$2:$B$4026,2,FALSE)</f>
        <v>0.06</v>
      </c>
      <c r="E251" s="22">
        <f t="shared" si="4"/>
        <v>48</v>
      </c>
    </row>
    <row r="252" spans="1:5" x14ac:dyDescent="0.35">
      <c r="A252" s="21" t="s">
        <v>1703</v>
      </c>
      <c r="B252">
        <v>5</v>
      </c>
      <c r="C252" s="17">
        <v>800</v>
      </c>
      <c r="D252" s="61">
        <f>VLOOKUP(A252,'Unit Cost from Sales Data'!$A$2:$B$4026,2,FALSE)</f>
        <v>0.08</v>
      </c>
      <c r="E252" s="22">
        <f t="shared" si="4"/>
        <v>64</v>
      </c>
    </row>
    <row r="253" spans="1:5" x14ac:dyDescent="0.35">
      <c r="A253" s="21" t="s">
        <v>1704</v>
      </c>
      <c r="B253">
        <v>5</v>
      </c>
      <c r="C253" s="17">
        <v>800</v>
      </c>
      <c r="D253" s="61">
        <f>VLOOKUP(A253,'Unit Cost from Sales Data'!$A$2:$B$4026,2,FALSE)</f>
        <v>0.18</v>
      </c>
      <c r="E253" s="22">
        <f t="shared" si="4"/>
        <v>144</v>
      </c>
    </row>
    <row r="254" spans="1:5" x14ac:dyDescent="0.35">
      <c r="A254" s="21" t="s">
        <v>1706</v>
      </c>
      <c r="B254">
        <v>3</v>
      </c>
      <c r="C254" s="17">
        <v>800</v>
      </c>
      <c r="D254" s="61">
        <f>VLOOKUP(A254,'Unit Cost from Sales Data'!$A$2:$B$4026,2,FALSE)</f>
        <v>0.27</v>
      </c>
      <c r="E254" s="22">
        <f t="shared" si="4"/>
        <v>216</v>
      </c>
    </row>
    <row r="255" spans="1:5" x14ac:dyDescent="0.35">
      <c r="A255" s="21" t="s">
        <v>1707</v>
      </c>
      <c r="B255">
        <v>3</v>
      </c>
      <c r="C255" s="17">
        <v>800</v>
      </c>
      <c r="D255" s="61">
        <f>VLOOKUP(A255,'Unit Cost from Sales Data'!$A$2:$B$4026,2,FALSE)</f>
        <v>0.28999999999999998</v>
      </c>
      <c r="E255" s="22">
        <f t="shared" si="4"/>
        <v>231.99999999999997</v>
      </c>
    </row>
    <row r="256" spans="1:5" x14ac:dyDescent="0.35">
      <c r="A256" s="21" t="s">
        <v>1709</v>
      </c>
      <c r="B256">
        <v>37</v>
      </c>
      <c r="C256" s="17">
        <v>798</v>
      </c>
      <c r="D256" s="61">
        <f>VLOOKUP(A256,'Unit Cost from Sales Data'!$A$2:$B$4026,2,FALSE)</f>
        <v>2.21</v>
      </c>
      <c r="E256" s="22">
        <f t="shared" si="4"/>
        <v>1763.58</v>
      </c>
    </row>
    <row r="257" spans="1:5" x14ac:dyDescent="0.35">
      <c r="A257" s="21" t="s">
        <v>1710</v>
      </c>
      <c r="B257">
        <v>32</v>
      </c>
      <c r="C257" s="17">
        <v>784</v>
      </c>
      <c r="D257" s="61">
        <f>VLOOKUP(A257,'Unit Cost from Sales Data'!$A$2:$B$4026,2,FALSE)</f>
        <v>0.28999999999999998</v>
      </c>
      <c r="E257" s="22">
        <f t="shared" si="4"/>
        <v>227.35999999999999</v>
      </c>
    </row>
    <row r="258" spans="1:5" x14ac:dyDescent="0.35">
      <c r="A258" s="21" t="s">
        <v>1712</v>
      </c>
      <c r="B258">
        <v>23</v>
      </c>
      <c r="C258" s="17">
        <v>772</v>
      </c>
      <c r="D258" s="61">
        <f>VLOOKUP(A258,'Unit Cost from Sales Data'!$A$2:$B$4026,2,FALSE)</f>
        <v>1.63</v>
      </c>
      <c r="E258" s="22">
        <f t="shared" si="4"/>
        <v>1258.3599999999999</v>
      </c>
    </row>
    <row r="259" spans="1:5" x14ac:dyDescent="0.35">
      <c r="A259" s="21" t="s">
        <v>1713</v>
      </c>
      <c r="B259">
        <v>30</v>
      </c>
      <c r="C259" s="17">
        <v>756</v>
      </c>
      <c r="D259" s="61">
        <f>VLOOKUP(A259,'Unit Cost from Sales Data'!$A$2:$B$4026,2,FALSE)</f>
        <v>2.98</v>
      </c>
      <c r="E259" s="22">
        <f t="shared" si="4"/>
        <v>2252.88</v>
      </c>
    </row>
    <row r="260" spans="1:5" x14ac:dyDescent="0.35">
      <c r="A260" s="21" t="s">
        <v>1041</v>
      </c>
      <c r="B260">
        <v>4</v>
      </c>
      <c r="C260" s="17">
        <v>756</v>
      </c>
      <c r="D260" s="61">
        <f>VLOOKUP(A260,'Unit Cost from Sales Data'!$A$2:$B$4026,2,FALSE)</f>
        <v>0.42</v>
      </c>
      <c r="E260" s="22">
        <f t="shared" si="4"/>
        <v>317.52</v>
      </c>
    </row>
    <row r="261" spans="1:5" x14ac:dyDescent="0.35">
      <c r="A261" s="21" t="s">
        <v>1715</v>
      </c>
      <c r="B261">
        <v>1</v>
      </c>
      <c r="C261" s="17">
        <v>750</v>
      </c>
      <c r="D261" s="61">
        <f>VLOOKUP(A261,'Unit Cost from Sales Data'!$A$2:$B$4026,2,FALSE)</f>
        <v>0.1</v>
      </c>
      <c r="E261" s="22">
        <f t="shared" si="4"/>
        <v>75</v>
      </c>
    </row>
    <row r="262" spans="1:5" x14ac:dyDescent="0.35">
      <c r="A262" s="21" t="s">
        <v>1716</v>
      </c>
      <c r="B262">
        <v>43</v>
      </c>
      <c r="C262" s="17">
        <v>728</v>
      </c>
      <c r="D262" s="61">
        <f>VLOOKUP(A262,'Unit Cost from Sales Data'!$A$2:$B$4026,2,FALSE)</f>
        <v>0.21</v>
      </c>
      <c r="E262" s="22">
        <f t="shared" si="4"/>
        <v>152.88</v>
      </c>
    </row>
    <row r="263" spans="1:5" x14ac:dyDescent="0.35">
      <c r="A263" s="21" t="s">
        <v>1718</v>
      </c>
      <c r="B263">
        <v>5</v>
      </c>
      <c r="C263" s="17">
        <v>716</v>
      </c>
      <c r="D263" s="61">
        <f>VLOOKUP(A263,'Unit Cost from Sales Data'!$A$2:$B$4026,2,FALSE)</f>
        <v>3.1</v>
      </c>
      <c r="E263" s="22">
        <f t="shared" si="4"/>
        <v>2219.6</v>
      </c>
    </row>
    <row r="264" spans="1:5" x14ac:dyDescent="0.35">
      <c r="A264" s="21" t="s">
        <v>1720</v>
      </c>
      <c r="B264">
        <v>10</v>
      </c>
      <c r="C264" s="17">
        <v>700</v>
      </c>
      <c r="D264" s="61">
        <f>VLOOKUP(A264,'Unit Cost from Sales Data'!$A$2:$B$4026,2,FALSE)</f>
        <v>0.15</v>
      </c>
      <c r="E264" s="22">
        <f t="shared" si="4"/>
        <v>105</v>
      </c>
    </row>
    <row r="265" spans="1:5" x14ac:dyDescent="0.35">
      <c r="A265" s="21" t="s">
        <v>1722</v>
      </c>
      <c r="B265">
        <v>8</v>
      </c>
      <c r="C265" s="17">
        <v>700</v>
      </c>
      <c r="D265" s="61">
        <f>VLOOKUP(A265,'Unit Cost from Sales Data'!$A$2:$B$4026,2,FALSE)</f>
        <v>1.56</v>
      </c>
      <c r="E265" s="22">
        <f t="shared" si="4"/>
        <v>1092</v>
      </c>
    </row>
    <row r="266" spans="1:5" x14ac:dyDescent="0.35">
      <c r="A266" s="21" t="s">
        <v>1724</v>
      </c>
      <c r="B266">
        <v>7</v>
      </c>
      <c r="C266" s="17">
        <v>700</v>
      </c>
      <c r="D266" s="61">
        <f>VLOOKUP(A266,'Unit Cost from Sales Data'!$A$2:$B$4026,2,FALSE)</f>
        <v>0.33</v>
      </c>
      <c r="E266" s="22">
        <f t="shared" si="4"/>
        <v>231</v>
      </c>
    </row>
    <row r="267" spans="1:5" x14ac:dyDescent="0.35">
      <c r="A267" s="21" t="s">
        <v>1727</v>
      </c>
      <c r="B267">
        <v>7</v>
      </c>
      <c r="C267" s="17">
        <v>700</v>
      </c>
      <c r="D267" s="61">
        <f>VLOOKUP(A267,'Unit Cost from Sales Data'!$A$2:$B$4026,2,FALSE)</f>
        <v>0.3</v>
      </c>
      <c r="E267" s="22">
        <f t="shared" si="4"/>
        <v>210</v>
      </c>
    </row>
    <row r="268" spans="1:5" x14ac:dyDescent="0.35">
      <c r="A268" s="21" t="s">
        <v>1729</v>
      </c>
      <c r="B268">
        <v>7</v>
      </c>
      <c r="C268" s="17">
        <v>700</v>
      </c>
      <c r="D268" s="61">
        <f>VLOOKUP(A268,'Unit Cost from Sales Data'!$A$2:$B$4026,2,FALSE)</f>
        <v>0.3</v>
      </c>
      <c r="E268" s="22">
        <f t="shared" si="4"/>
        <v>210</v>
      </c>
    </row>
    <row r="269" spans="1:5" x14ac:dyDescent="0.35">
      <c r="A269" s="21" t="s">
        <v>1731</v>
      </c>
      <c r="B269">
        <v>6</v>
      </c>
      <c r="C269" s="17">
        <v>700</v>
      </c>
      <c r="D269" s="61">
        <f>VLOOKUP(A269,'Unit Cost from Sales Data'!$A$2:$B$4026,2,FALSE)</f>
        <v>0.24</v>
      </c>
      <c r="E269" s="22">
        <f t="shared" si="4"/>
        <v>168</v>
      </c>
    </row>
    <row r="270" spans="1:5" x14ac:dyDescent="0.35">
      <c r="A270" s="21" t="s">
        <v>1733</v>
      </c>
      <c r="B270">
        <v>6</v>
      </c>
      <c r="C270" s="17">
        <v>700</v>
      </c>
      <c r="D270" s="61">
        <f>VLOOKUP(A270,'Unit Cost from Sales Data'!$A$2:$B$4026,2,FALSE)</f>
        <v>0.08</v>
      </c>
      <c r="E270" s="22">
        <f t="shared" si="4"/>
        <v>56</v>
      </c>
    </row>
    <row r="271" spans="1:5" x14ac:dyDescent="0.35">
      <c r="A271" s="21" t="s">
        <v>1734</v>
      </c>
      <c r="B271">
        <v>6</v>
      </c>
      <c r="C271" s="17">
        <v>700</v>
      </c>
      <c r="D271" s="61">
        <f>VLOOKUP(A271,'Unit Cost from Sales Data'!$A$2:$B$4026,2,FALSE)</f>
        <v>0.25</v>
      </c>
      <c r="E271" s="22">
        <f t="shared" si="4"/>
        <v>175</v>
      </c>
    </row>
    <row r="272" spans="1:5" x14ac:dyDescent="0.35">
      <c r="A272" s="21" t="s">
        <v>1736</v>
      </c>
      <c r="B272">
        <v>6</v>
      </c>
      <c r="C272" s="17">
        <v>700</v>
      </c>
      <c r="D272" s="61">
        <f>VLOOKUP(A272,'Unit Cost from Sales Data'!$A$2:$B$4026,2,FALSE)</f>
        <v>0.31</v>
      </c>
      <c r="E272" s="22">
        <f t="shared" si="4"/>
        <v>217</v>
      </c>
    </row>
    <row r="273" spans="1:5" x14ac:dyDescent="0.35">
      <c r="A273" s="21" t="s">
        <v>1737</v>
      </c>
      <c r="B273">
        <v>6</v>
      </c>
      <c r="C273" s="17">
        <v>700</v>
      </c>
      <c r="D273" s="61">
        <f>VLOOKUP(A273,'Unit Cost from Sales Data'!$A$2:$B$4026,2,FALSE)</f>
        <v>0.32</v>
      </c>
      <c r="E273" s="22">
        <f t="shared" si="4"/>
        <v>224</v>
      </c>
    </row>
    <row r="274" spans="1:5" x14ac:dyDescent="0.35">
      <c r="A274" s="21" t="s">
        <v>1738</v>
      </c>
      <c r="B274">
        <v>5</v>
      </c>
      <c r="C274" s="17">
        <v>700</v>
      </c>
      <c r="D274" s="61">
        <f>VLOOKUP(A274,'Unit Cost from Sales Data'!$A$2:$B$4026,2,FALSE)</f>
        <v>0.8</v>
      </c>
      <c r="E274" s="22">
        <f t="shared" si="4"/>
        <v>560</v>
      </c>
    </row>
    <row r="275" spans="1:5" x14ac:dyDescent="0.35">
      <c r="A275" s="21" t="s">
        <v>1740</v>
      </c>
      <c r="B275">
        <v>5</v>
      </c>
      <c r="C275" s="17">
        <v>700</v>
      </c>
      <c r="D275" s="61">
        <f>VLOOKUP(A275,'Unit Cost from Sales Data'!$A$2:$B$4026,2,FALSE)</f>
        <v>0.3</v>
      </c>
      <c r="E275" s="22">
        <f t="shared" si="4"/>
        <v>210</v>
      </c>
    </row>
    <row r="276" spans="1:5" x14ac:dyDescent="0.35">
      <c r="A276" s="21" t="s">
        <v>1742</v>
      </c>
      <c r="B276">
        <v>5</v>
      </c>
      <c r="C276" s="17">
        <v>700</v>
      </c>
      <c r="D276" s="61">
        <f>VLOOKUP(A276,'Unit Cost from Sales Data'!$A$2:$B$4026,2,FALSE)</f>
        <v>1.26</v>
      </c>
      <c r="E276" s="22">
        <f t="shared" si="4"/>
        <v>882</v>
      </c>
    </row>
    <row r="277" spans="1:5" x14ac:dyDescent="0.35">
      <c r="A277" s="21" t="s">
        <v>1744</v>
      </c>
      <c r="B277">
        <v>4</v>
      </c>
      <c r="C277" s="17">
        <v>700</v>
      </c>
      <c r="D277" s="61">
        <f>VLOOKUP(A277,'Unit Cost from Sales Data'!$A$2:$B$4026,2,FALSE)</f>
        <v>1.99</v>
      </c>
      <c r="E277" s="22">
        <f t="shared" si="4"/>
        <v>1393</v>
      </c>
    </row>
    <row r="278" spans="1:5" x14ac:dyDescent="0.35">
      <c r="A278" s="21" t="s">
        <v>1746</v>
      </c>
      <c r="B278">
        <v>3</v>
      </c>
      <c r="C278" s="17">
        <v>700</v>
      </c>
      <c r="D278" s="61">
        <f>VLOOKUP(A278,'Unit Cost from Sales Data'!$A$2:$B$4026,2,FALSE)</f>
        <v>0.2</v>
      </c>
      <c r="E278" s="22">
        <f t="shared" si="4"/>
        <v>140</v>
      </c>
    </row>
    <row r="279" spans="1:5" x14ac:dyDescent="0.35">
      <c r="A279" s="21" t="s">
        <v>1748</v>
      </c>
      <c r="B279">
        <v>3</v>
      </c>
      <c r="C279" s="17">
        <v>700</v>
      </c>
      <c r="D279" s="61">
        <f>VLOOKUP(A279,'Unit Cost from Sales Data'!$A$2:$B$4026,2,FALSE)</f>
        <v>1.2</v>
      </c>
      <c r="E279" s="22">
        <f t="shared" si="4"/>
        <v>840</v>
      </c>
    </row>
    <row r="280" spans="1:5" x14ac:dyDescent="0.35">
      <c r="A280" s="21" t="s">
        <v>1749</v>
      </c>
      <c r="B280">
        <v>2</v>
      </c>
      <c r="C280" s="17">
        <v>700</v>
      </c>
      <c r="D280" s="61">
        <f>VLOOKUP(A280,'Unit Cost from Sales Data'!$A$2:$B$4026,2,FALSE)</f>
        <v>0.64</v>
      </c>
      <c r="E280" s="22">
        <f t="shared" si="4"/>
        <v>448</v>
      </c>
    </row>
    <row r="281" spans="1:5" x14ac:dyDescent="0.35">
      <c r="A281" s="21" t="s">
        <v>1751</v>
      </c>
      <c r="B281">
        <v>2</v>
      </c>
      <c r="C281" s="17">
        <v>700</v>
      </c>
      <c r="D281" s="61">
        <f>VLOOKUP(A281,'Unit Cost from Sales Data'!$A$2:$B$4026,2,FALSE)</f>
        <v>0.81</v>
      </c>
      <c r="E281" s="22">
        <f t="shared" si="4"/>
        <v>567</v>
      </c>
    </row>
    <row r="282" spans="1:5" x14ac:dyDescent="0.35">
      <c r="A282" s="21" t="s">
        <v>1752</v>
      </c>
      <c r="B282">
        <v>26</v>
      </c>
      <c r="C282" s="17">
        <v>694</v>
      </c>
      <c r="D282" s="61">
        <f>VLOOKUP(A282,'Unit Cost from Sales Data'!$A$2:$B$4026,2,FALSE)</f>
        <v>2.15</v>
      </c>
      <c r="E282" s="22">
        <f t="shared" si="4"/>
        <v>1492.1</v>
      </c>
    </row>
    <row r="283" spans="1:5" x14ac:dyDescent="0.35">
      <c r="A283" s="21" t="s">
        <v>1456</v>
      </c>
      <c r="B283">
        <v>55</v>
      </c>
      <c r="C283" s="17">
        <v>684</v>
      </c>
      <c r="D283" s="61">
        <f>VLOOKUP(A283,'Unit Cost from Sales Data'!$A$2:$B$4026,2,FALSE)</f>
        <v>0.85</v>
      </c>
      <c r="E283" s="22">
        <f t="shared" si="4"/>
        <v>581.4</v>
      </c>
    </row>
    <row r="284" spans="1:5" x14ac:dyDescent="0.35">
      <c r="A284" s="21" t="s">
        <v>1755</v>
      </c>
      <c r="B284">
        <v>28</v>
      </c>
      <c r="C284" s="17">
        <v>684</v>
      </c>
      <c r="D284" s="61">
        <f>VLOOKUP(A284,'Unit Cost from Sales Data'!$A$2:$B$4026,2,FALSE)</f>
        <v>0.62</v>
      </c>
      <c r="E284" s="22">
        <f t="shared" si="4"/>
        <v>424.08</v>
      </c>
    </row>
    <row r="285" spans="1:5" x14ac:dyDescent="0.35">
      <c r="A285" s="21" t="s">
        <v>1661</v>
      </c>
      <c r="B285">
        <v>9</v>
      </c>
      <c r="C285" s="17">
        <v>650</v>
      </c>
      <c r="D285" s="61">
        <f>VLOOKUP(A285,'Unit Cost from Sales Data'!$A$2:$B$4026,2,FALSE)</f>
        <v>1.33</v>
      </c>
      <c r="E285" s="22">
        <f t="shared" si="4"/>
        <v>864.5</v>
      </c>
    </row>
    <row r="286" spans="1:5" x14ac:dyDescent="0.35">
      <c r="A286" s="21" t="s">
        <v>1526</v>
      </c>
      <c r="B286">
        <v>8</v>
      </c>
      <c r="C286" s="17">
        <v>650</v>
      </c>
      <c r="D286" s="61">
        <f>VLOOKUP(A286,'Unit Cost from Sales Data'!$A$2:$B$4026,2,FALSE)</f>
        <v>1.08</v>
      </c>
      <c r="E286" s="22">
        <f t="shared" si="4"/>
        <v>702</v>
      </c>
    </row>
    <row r="287" spans="1:5" x14ac:dyDescent="0.35">
      <c r="A287" s="21" t="s">
        <v>1758</v>
      </c>
      <c r="B287">
        <v>5</v>
      </c>
      <c r="C287" s="17">
        <v>650</v>
      </c>
      <c r="D287" s="61">
        <f>VLOOKUP(A287,'Unit Cost from Sales Data'!$A$2:$B$4026,2,FALSE)</f>
        <v>1.95</v>
      </c>
      <c r="E287" s="22">
        <f t="shared" si="4"/>
        <v>1267.5</v>
      </c>
    </row>
    <row r="288" spans="1:5" x14ac:dyDescent="0.35">
      <c r="A288" s="21" t="s">
        <v>412</v>
      </c>
      <c r="B288">
        <v>4</v>
      </c>
      <c r="C288" s="17">
        <v>650</v>
      </c>
      <c r="D288" s="61">
        <f>VLOOKUP(A288,'Unit Cost from Sales Data'!$A$2:$B$4026,2,FALSE)</f>
        <v>0.67</v>
      </c>
      <c r="E288" s="22">
        <f t="shared" si="4"/>
        <v>435.5</v>
      </c>
    </row>
    <row r="289" spans="1:5" x14ac:dyDescent="0.35">
      <c r="A289" s="21" t="s">
        <v>1470</v>
      </c>
      <c r="B289">
        <v>61</v>
      </c>
      <c r="C289" s="17">
        <v>640</v>
      </c>
      <c r="D289" s="61">
        <f>VLOOKUP(A289,'Unit Cost from Sales Data'!$A$2:$B$4026,2,FALSE)</f>
        <v>1.32</v>
      </c>
      <c r="E289" s="22">
        <f t="shared" si="4"/>
        <v>844.80000000000007</v>
      </c>
    </row>
    <row r="290" spans="1:5" x14ac:dyDescent="0.35">
      <c r="A290" s="21" t="s">
        <v>1762</v>
      </c>
      <c r="B290">
        <v>40</v>
      </c>
      <c r="C290" s="17">
        <v>640</v>
      </c>
      <c r="D290" s="61">
        <f>VLOOKUP(A290,'Unit Cost from Sales Data'!$A$2:$B$4026,2,FALSE)</f>
        <v>0.3</v>
      </c>
      <c r="E290" s="22">
        <f t="shared" si="4"/>
        <v>192</v>
      </c>
    </row>
    <row r="291" spans="1:5" x14ac:dyDescent="0.35">
      <c r="A291" s="21" t="s">
        <v>1763</v>
      </c>
      <c r="B291">
        <v>5</v>
      </c>
      <c r="C291" s="17">
        <v>640</v>
      </c>
      <c r="D291" s="61">
        <f>VLOOKUP(A291,'Unit Cost from Sales Data'!$A$2:$B$4026,2,FALSE)</f>
        <v>3.95</v>
      </c>
      <c r="E291" s="22">
        <f t="shared" si="4"/>
        <v>2528</v>
      </c>
    </row>
    <row r="292" spans="1:5" x14ac:dyDescent="0.35">
      <c r="A292" s="21" t="s">
        <v>1765</v>
      </c>
      <c r="B292">
        <v>19</v>
      </c>
      <c r="C292" s="17">
        <v>629</v>
      </c>
      <c r="D292" s="61">
        <f>VLOOKUP(A292,'Unit Cost from Sales Data'!$A$2:$B$4026,2,FALSE)</f>
        <v>5.19</v>
      </c>
      <c r="E292" s="22">
        <f t="shared" si="4"/>
        <v>3264.51</v>
      </c>
    </row>
    <row r="293" spans="1:5" x14ac:dyDescent="0.35">
      <c r="A293" s="21" t="s">
        <v>1767</v>
      </c>
      <c r="B293">
        <v>6</v>
      </c>
      <c r="C293" s="17">
        <v>628</v>
      </c>
      <c r="D293" s="61">
        <f>VLOOKUP(A293,'Unit Cost from Sales Data'!$A$2:$B$4026,2,FALSE)</f>
        <v>1.45</v>
      </c>
      <c r="E293" s="22">
        <f t="shared" si="4"/>
        <v>910.6</v>
      </c>
    </row>
    <row r="294" spans="1:5" x14ac:dyDescent="0.35">
      <c r="A294" s="21" t="s">
        <v>1750</v>
      </c>
      <c r="B294">
        <v>8</v>
      </c>
      <c r="C294" s="17">
        <v>625</v>
      </c>
      <c r="D294" s="61">
        <f>VLOOKUP(A294,'Unit Cost from Sales Data'!$A$2:$B$4026,2,FALSE)</f>
        <v>0.22</v>
      </c>
      <c r="E294" s="22">
        <f t="shared" si="4"/>
        <v>137.5</v>
      </c>
    </row>
    <row r="295" spans="1:5" x14ac:dyDescent="0.35">
      <c r="A295" s="21" t="s">
        <v>1566</v>
      </c>
      <c r="B295">
        <v>31</v>
      </c>
      <c r="C295" s="17">
        <v>612</v>
      </c>
      <c r="D295" s="61">
        <f>VLOOKUP(A295,'Unit Cost from Sales Data'!$A$2:$B$4026,2,FALSE)</f>
        <v>0.26</v>
      </c>
      <c r="E295" s="22">
        <f t="shared" si="4"/>
        <v>159.12</v>
      </c>
    </row>
    <row r="296" spans="1:5" x14ac:dyDescent="0.35">
      <c r="A296" s="21" t="s">
        <v>1769</v>
      </c>
      <c r="B296">
        <v>9</v>
      </c>
      <c r="C296" s="17">
        <v>600</v>
      </c>
      <c r="D296" s="61">
        <f>VLOOKUP(A296,'Unit Cost from Sales Data'!$A$2:$B$4026,2,FALSE)</f>
        <v>0.77</v>
      </c>
      <c r="E296" s="22">
        <f t="shared" si="4"/>
        <v>462</v>
      </c>
    </row>
    <row r="297" spans="1:5" x14ac:dyDescent="0.35">
      <c r="A297" s="21" t="s">
        <v>1770</v>
      </c>
      <c r="B297">
        <v>7</v>
      </c>
      <c r="C297" s="17">
        <v>600</v>
      </c>
      <c r="D297" s="61">
        <f>VLOOKUP(A297,'Unit Cost from Sales Data'!$A$2:$B$4026,2,FALSE)</f>
        <v>1.29</v>
      </c>
      <c r="E297" s="22">
        <f t="shared" si="4"/>
        <v>774</v>
      </c>
    </row>
    <row r="298" spans="1:5" x14ac:dyDescent="0.35">
      <c r="A298" s="21" t="s">
        <v>1772</v>
      </c>
      <c r="B298">
        <v>7</v>
      </c>
      <c r="C298" s="17">
        <v>600</v>
      </c>
      <c r="D298" s="61">
        <f>VLOOKUP(A298,'Unit Cost from Sales Data'!$A$2:$B$4026,2,FALSE)</f>
        <v>1.26</v>
      </c>
      <c r="E298" s="22">
        <f t="shared" si="4"/>
        <v>756</v>
      </c>
    </row>
    <row r="299" spans="1:5" x14ac:dyDescent="0.35">
      <c r="A299" s="21" t="s">
        <v>1494</v>
      </c>
      <c r="B299">
        <v>6</v>
      </c>
      <c r="C299" s="17">
        <v>600</v>
      </c>
      <c r="D299" s="61">
        <f>VLOOKUP(A299,'Unit Cost from Sales Data'!$A$2:$B$4026,2,FALSE)</f>
        <v>0.09</v>
      </c>
      <c r="E299" s="22">
        <f t="shared" si="4"/>
        <v>54</v>
      </c>
    </row>
    <row r="300" spans="1:5" x14ac:dyDescent="0.35">
      <c r="A300" s="21" t="s">
        <v>1774</v>
      </c>
      <c r="B300">
        <v>6</v>
      </c>
      <c r="C300" s="17">
        <v>600</v>
      </c>
      <c r="D300" s="61">
        <f>VLOOKUP(A300,'Unit Cost from Sales Data'!$A$2:$B$4026,2,FALSE)</f>
        <v>2.64</v>
      </c>
      <c r="E300" s="22">
        <f t="shared" si="4"/>
        <v>1584</v>
      </c>
    </row>
    <row r="301" spans="1:5" x14ac:dyDescent="0.35">
      <c r="A301" s="21" t="s">
        <v>1761</v>
      </c>
      <c r="B301">
        <v>5</v>
      </c>
      <c r="C301" s="17">
        <v>600</v>
      </c>
      <c r="D301" s="61">
        <f>VLOOKUP(A301,'Unit Cost from Sales Data'!$A$2:$B$4026,2,FALSE)</f>
        <v>1.66</v>
      </c>
      <c r="E301" s="22">
        <f t="shared" si="4"/>
        <v>996</v>
      </c>
    </row>
    <row r="302" spans="1:5" x14ac:dyDescent="0.35">
      <c r="A302" s="21" t="s">
        <v>1776</v>
      </c>
      <c r="B302">
        <v>5</v>
      </c>
      <c r="C302" s="17">
        <v>600</v>
      </c>
      <c r="D302" s="61">
        <f>VLOOKUP(A302,'Unit Cost from Sales Data'!$A$2:$B$4026,2,FALSE)</f>
        <v>1.88</v>
      </c>
      <c r="E302" s="22">
        <f t="shared" si="4"/>
        <v>1128</v>
      </c>
    </row>
    <row r="303" spans="1:5" x14ac:dyDescent="0.35">
      <c r="A303" s="21" t="s">
        <v>1777</v>
      </c>
      <c r="B303">
        <v>5</v>
      </c>
      <c r="C303" s="17">
        <v>600</v>
      </c>
      <c r="D303" s="61">
        <f>VLOOKUP(A303,'Unit Cost from Sales Data'!$A$2:$B$4026,2,FALSE)</f>
        <v>0.05</v>
      </c>
      <c r="E303" s="22">
        <f t="shared" si="4"/>
        <v>30</v>
      </c>
    </row>
    <row r="304" spans="1:5" x14ac:dyDescent="0.35">
      <c r="A304" s="21" t="s">
        <v>1778</v>
      </c>
      <c r="B304">
        <v>5</v>
      </c>
      <c r="C304" s="17">
        <v>600</v>
      </c>
      <c r="D304" s="61">
        <f>VLOOKUP(A304,'Unit Cost from Sales Data'!$A$2:$B$4026,2,FALSE)</f>
        <v>1.41</v>
      </c>
      <c r="E304" s="22">
        <f t="shared" si="4"/>
        <v>846</v>
      </c>
    </row>
    <row r="305" spans="1:5" x14ac:dyDescent="0.35">
      <c r="A305" s="21" t="s">
        <v>1779</v>
      </c>
      <c r="B305">
        <v>4</v>
      </c>
      <c r="C305" s="17">
        <v>600</v>
      </c>
      <c r="D305" s="61">
        <f>VLOOKUP(A305,'Unit Cost from Sales Data'!$A$2:$B$4026,2,FALSE)</f>
        <v>0.09</v>
      </c>
      <c r="E305" s="22">
        <f t="shared" si="4"/>
        <v>54</v>
      </c>
    </row>
    <row r="306" spans="1:5" x14ac:dyDescent="0.35">
      <c r="A306" s="21" t="s">
        <v>1781</v>
      </c>
      <c r="B306">
        <v>4</v>
      </c>
      <c r="C306" s="17">
        <v>600</v>
      </c>
      <c r="D306" s="61">
        <f>VLOOKUP(A306,'Unit Cost from Sales Data'!$A$2:$B$4026,2,FALSE)</f>
        <v>0.24</v>
      </c>
      <c r="E306" s="22">
        <f t="shared" si="4"/>
        <v>144</v>
      </c>
    </row>
    <row r="307" spans="1:5" x14ac:dyDescent="0.35">
      <c r="A307" s="21" t="s">
        <v>1697</v>
      </c>
      <c r="B307">
        <v>3</v>
      </c>
      <c r="C307" s="17">
        <v>600</v>
      </c>
      <c r="D307" s="61">
        <f>VLOOKUP(A307,'Unit Cost from Sales Data'!$A$2:$B$4026,2,FALSE)</f>
        <v>0.31</v>
      </c>
      <c r="E307" s="22">
        <f t="shared" si="4"/>
        <v>186</v>
      </c>
    </row>
    <row r="308" spans="1:5" x14ac:dyDescent="0.35">
      <c r="A308" s="21" t="s">
        <v>1784</v>
      </c>
      <c r="B308">
        <v>3</v>
      </c>
      <c r="C308" s="17">
        <v>600</v>
      </c>
      <c r="D308" s="61">
        <f>VLOOKUP(A308,'Unit Cost from Sales Data'!$A$2:$B$4026,2,FALSE)</f>
        <v>0.56000000000000005</v>
      </c>
      <c r="E308" s="22">
        <f t="shared" si="4"/>
        <v>336.00000000000006</v>
      </c>
    </row>
    <row r="309" spans="1:5" x14ac:dyDescent="0.35">
      <c r="A309" s="21" t="s">
        <v>1786</v>
      </c>
      <c r="B309">
        <v>3</v>
      </c>
      <c r="C309" s="17">
        <v>600</v>
      </c>
      <c r="D309" s="61">
        <f>VLOOKUP(A309,'Unit Cost from Sales Data'!$A$2:$B$4026,2,FALSE)</f>
        <v>2.59</v>
      </c>
      <c r="E309" s="22">
        <f t="shared" si="4"/>
        <v>1554</v>
      </c>
    </row>
    <row r="310" spans="1:5" x14ac:dyDescent="0.35">
      <c r="A310" s="21" t="s">
        <v>1788</v>
      </c>
      <c r="B310">
        <v>3</v>
      </c>
      <c r="C310" s="17">
        <v>600</v>
      </c>
      <c r="D310" s="61">
        <f>VLOOKUP(A310,'Unit Cost from Sales Data'!$A$2:$B$4026,2,FALSE)</f>
        <v>0.5</v>
      </c>
      <c r="E310" s="22">
        <f t="shared" ref="E310:E372" si="5">D310*C310</f>
        <v>300</v>
      </c>
    </row>
    <row r="311" spans="1:5" x14ac:dyDescent="0.35">
      <c r="A311" s="21" t="s">
        <v>1790</v>
      </c>
      <c r="B311">
        <v>2</v>
      </c>
      <c r="C311" s="17">
        <v>600</v>
      </c>
      <c r="D311" s="61">
        <f>VLOOKUP(A311,'Unit Cost from Sales Data'!$A$2:$B$4026,2,FALSE)</f>
        <v>1.1100000000000001</v>
      </c>
      <c r="E311" s="22">
        <f t="shared" si="5"/>
        <v>666.00000000000011</v>
      </c>
    </row>
    <row r="312" spans="1:5" x14ac:dyDescent="0.35">
      <c r="A312" s="21" t="s">
        <v>1792</v>
      </c>
      <c r="B312">
        <v>2</v>
      </c>
      <c r="C312" s="17">
        <v>600</v>
      </c>
      <c r="D312" s="61">
        <f>VLOOKUP(A312,'Unit Cost from Sales Data'!$A$2:$B$4026,2,FALSE)</f>
        <v>1.87</v>
      </c>
      <c r="E312" s="22">
        <f t="shared" si="5"/>
        <v>1122</v>
      </c>
    </row>
    <row r="313" spans="1:5" x14ac:dyDescent="0.35">
      <c r="A313" s="21" t="s">
        <v>1794</v>
      </c>
      <c r="B313">
        <v>2</v>
      </c>
      <c r="C313" s="17">
        <v>600</v>
      </c>
      <c r="D313" s="61">
        <f>VLOOKUP(A313,'Unit Cost from Sales Data'!$A$2:$B$4026,2,FALSE)</f>
        <v>0.34</v>
      </c>
      <c r="E313" s="22">
        <f t="shared" si="5"/>
        <v>204.00000000000003</v>
      </c>
    </row>
    <row r="314" spans="1:5" x14ac:dyDescent="0.35">
      <c r="A314" s="21" t="s">
        <v>1594</v>
      </c>
      <c r="B314">
        <v>1</v>
      </c>
      <c r="C314" s="17">
        <v>600</v>
      </c>
      <c r="D314" s="61">
        <f>VLOOKUP(A314,'Unit Cost from Sales Data'!$A$2:$B$4026,2,FALSE)</f>
        <v>0.57999999999999996</v>
      </c>
      <c r="E314" s="22">
        <f t="shared" si="5"/>
        <v>348</v>
      </c>
    </row>
    <row r="315" spans="1:5" x14ac:dyDescent="0.35">
      <c r="A315" s="21" t="s">
        <v>1797</v>
      </c>
      <c r="B315">
        <v>1</v>
      </c>
      <c r="C315" s="17">
        <v>600</v>
      </c>
      <c r="D315" s="61">
        <f>VLOOKUP(A315,'Unit Cost from Sales Data'!$A$2:$B$4026,2,FALSE)</f>
        <v>0.35</v>
      </c>
      <c r="E315" s="22">
        <f t="shared" si="5"/>
        <v>210</v>
      </c>
    </row>
    <row r="316" spans="1:5" x14ac:dyDescent="0.35">
      <c r="A316" s="21" t="s">
        <v>1799</v>
      </c>
      <c r="B316">
        <v>1</v>
      </c>
      <c r="C316" s="17">
        <v>600</v>
      </c>
      <c r="D316" s="61">
        <f>VLOOKUP(A316,'Unit Cost from Sales Data'!$A$2:$B$4026,2,FALSE)</f>
        <v>0.48</v>
      </c>
      <c r="E316" s="22">
        <f t="shared" si="5"/>
        <v>288</v>
      </c>
    </row>
    <row r="317" spans="1:5" x14ac:dyDescent="0.35">
      <c r="A317" s="21" t="s">
        <v>1801</v>
      </c>
      <c r="B317">
        <v>1</v>
      </c>
      <c r="C317" s="17">
        <v>600</v>
      </c>
      <c r="D317" s="61">
        <f>VLOOKUP(A317,'Unit Cost from Sales Data'!$A$2:$B$4026,2,FALSE)</f>
        <v>0.23</v>
      </c>
      <c r="E317" s="22">
        <f t="shared" si="5"/>
        <v>138</v>
      </c>
    </row>
    <row r="318" spans="1:5" x14ac:dyDescent="0.35">
      <c r="A318" s="21" t="s">
        <v>1802</v>
      </c>
      <c r="B318">
        <v>25</v>
      </c>
      <c r="C318" s="17">
        <v>592</v>
      </c>
      <c r="D318" s="61">
        <f>VLOOKUP(A318,'Unit Cost from Sales Data'!$A$2:$B$4026,2,FALSE)</f>
        <v>0.18</v>
      </c>
      <c r="E318" s="22">
        <f t="shared" si="5"/>
        <v>106.56</v>
      </c>
    </row>
    <row r="319" spans="1:5" x14ac:dyDescent="0.35">
      <c r="A319" s="21" t="s">
        <v>1358</v>
      </c>
      <c r="B319">
        <v>32</v>
      </c>
      <c r="C319" s="17">
        <v>588</v>
      </c>
      <c r="D319" s="61">
        <f>VLOOKUP(A319,'Unit Cost from Sales Data'!$A$2:$B$4026,2,FALSE)</f>
        <v>2</v>
      </c>
      <c r="E319" s="22">
        <f t="shared" si="5"/>
        <v>1176</v>
      </c>
    </row>
    <row r="320" spans="1:5" x14ac:dyDescent="0.35">
      <c r="A320" s="21" t="s">
        <v>1804</v>
      </c>
      <c r="B320">
        <v>8</v>
      </c>
      <c r="C320" s="17">
        <v>588</v>
      </c>
      <c r="D320" s="61">
        <f>VLOOKUP(A320,'Unit Cost from Sales Data'!$A$2:$B$4026,2,FALSE)</f>
        <v>1.76</v>
      </c>
      <c r="E320" s="22">
        <f t="shared" si="5"/>
        <v>1034.8800000000001</v>
      </c>
    </row>
    <row r="321" spans="1:5" x14ac:dyDescent="0.35">
      <c r="A321" s="21" t="s">
        <v>1805</v>
      </c>
      <c r="B321">
        <v>4</v>
      </c>
      <c r="C321" s="17">
        <v>585</v>
      </c>
      <c r="D321" s="61">
        <f>VLOOKUP(A321,'Unit Cost from Sales Data'!$A$2:$B$4026,2,FALSE)</f>
        <v>1.67</v>
      </c>
      <c r="E321" s="22">
        <f t="shared" si="5"/>
        <v>976.94999999999993</v>
      </c>
    </row>
    <row r="322" spans="1:5" x14ac:dyDescent="0.35">
      <c r="A322" s="21" t="s">
        <v>1807</v>
      </c>
      <c r="B322">
        <v>16</v>
      </c>
      <c r="C322" s="17">
        <v>580</v>
      </c>
      <c r="D322" s="61">
        <f>VLOOKUP(A322,'Unit Cost from Sales Data'!$A$2:$B$4026,2,FALSE)</f>
        <v>0.1</v>
      </c>
      <c r="E322" s="22">
        <f t="shared" si="5"/>
        <v>58</v>
      </c>
    </row>
    <row r="323" spans="1:5" x14ac:dyDescent="0.35">
      <c r="A323" s="21" t="s">
        <v>1808</v>
      </c>
      <c r="B323">
        <v>33</v>
      </c>
      <c r="C323" s="17">
        <v>576</v>
      </c>
      <c r="D323" s="61">
        <f>VLOOKUP(A323,'Unit Cost from Sales Data'!$A$2:$B$4026,2,FALSE)</f>
        <v>0.98</v>
      </c>
      <c r="E323" s="22">
        <f t="shared" si="5"/>
        <v>564.48</v>
      </c>
    </row>
    <row r="324" spans="1:5" x14ac:dyDescent="0.35">
      <c r="A324" s="21" t="s">
        <v>1809</v>
      </c>
      <c r="B324">
        <v>27</v>
      </c>
      <c r="C324" s="17">
        <v>576</v>
      </c>
      <c r="D324" s="61">
        <f>VLOOKUP(A324,'Unit Cost from Sales Data'!$A$2:$B$4026,2,FALSE)</f>
        <v>0.35</v>
      </c>
      <c r="E324" s="22">
        <f t="shared" si="5"/>
        <v>201.6</v>
      </c>
    </row>
    <row r="325" spans="1:5" x14ac:dyDescent="0.35">
      <c r="A325" s="21" t="s">
        <v>1745</v>
      </c>
      <c r="B325">
        <v>12</v>
      </c>
      <c r="C325" s="17">
        <v>575</v>
      </c>
      <c r="D325" s="61">
        <f>VLOOKUP(A325,'Unit Cost from Sales Data'!$A$2:$B$4026,2,FALSE)</f>
        <v>0.33</v>
      </c>
      <c r="E325" s="22">
        <f t="shared" si="5"/>
        <v>189.75</v>
      </c>
    </row>
    <row r="326" spans="1:5" x14ac:dyDescent="0.35">
      <c r="A326" s="21" t="s">
        <v>1811</v>
      </c>
      <c r="B326">
        <v>16</v>
      </c>
      <c r="C326" s="17">
        <v>568</v>
      </c>
      <c r="D326" s="61">
        <f>VLOOKUP(A326,'Unit Cost from Sales Data'!$A$2:$B$4026,2,FALSE)</f>
        <v>1.2</v>
      </c>
      <c r="E326" s="22">
        <f t="shared" si="5"/>
        <v>681.6</v>
      </c>
    </row>
    <row r="327" spans="1:5" x14ac:dyDescent="0.35">
      <c r="A327" s="21" t="s">
        <v>1812</v>
      </c>
      <c r="B327">
        <v>7</v>
      </c>
      <c r="C327" s="17">
        <v>550</v>
      </c>
      <c r="D327" s="61">
        <f>VLOOKUP(A327,'Unit Cost from Sales Data'!$A$2:$B$4026,2,FALSE)</f>
        <v>0.49</v>
      </c>
      <c r="E327" s="22">
        <f t="shared" si="5"/>
        <v>269.5</v>
      </c>
    </row>
    <row r="328" spans="1:5" x14ac:dyDescent="0.35">
      <c r="A328" s="21" t="s">
        <v>1813</v>
      </c>
      <c r="B328">
        <v>6</v>
      </c>
      <c r="C328" s="17">
        <v>550</v>
      </c>
      <c r="D328" s="61">
        <f>VLOOKUP(A328,'Unit Cost from Sales Data'!$A$2:$B$4026,2,FALSE)</f>
        <v>2</v>
      </c>
      <c r="E328" s="22">
        <f t="shared" si="5"/>
        <v>1100</v>
      </c>
    </row>
    <row r="329" spans="1:5" x14ac:dyDescent="0.35">
      <c r="A329" s="21" t="s">
        <v>1815</v>
      </c>
      <c r="B329">
        <v>3</v>
      </c>
      <c r="C329" s="17">
        <v>550</v>
      </c>
      <c r="D329" s="61">
        <f>VLOOKUP(A329,'Unit Cost from Sales Data'!$A$2:$B$4026,2,FALSE)</f>
        <v>1.59</v>
      </c>
      <c r="E329" s="22">
        <f t="shared" si="5"/>
        <v>874.5</v>
      </c>
    </row>
    <row r="330" spans="1:5" x14ac:dyDescent="0.35">
      <c r="A330" s="21" t="s">
        <v>1817</v>
      </c>
      <c r="B330">
        <v>2</v>
      </c>
      <c r="C330" s="17">
        <v>550</v>
      </c>
      <c r="D330" s="61">
        <f>VLOOKUP(A330,'Unit Cost from Sales Data'!$A$2:$B$4026,2,FALSE)</f>
        <v>2</v>
      </c>
      <c r="E330" s="22">
        <f t="shared" si="5"/>
        <v>1100</v>
      </c>
    </row>
    <row r="331" spans="1:5" x14ac:dyDescent="0.35">
      <c r="A331" s="21" t="s">
        <v>1466</v>
      </c>
      <c r="B331">
        <v>31</v>
      </c>
      <c r="C331" s="17">
        <v>546</v>
      </c>
      <c r="D331" s="61">
        <f>VLOOKUP(A331,'Unit Cost from Sales Data'!$A$2:$B$4026,2,FALSE)</f>
        <v>0.77</v>
      </c>
      <c r="E331" s="22">
        <f t="shared" si="5"/>
        <v>420.42</v>
      </c>
    </row>
    <row r="332" spans="1:5" x14ac:dyDescent="0.35">
      <c r="A332" s="21" t="s">
        <v>1461</v>
      </c>
      <c r="B332">
        <v>27</v>
      </c>
      <c r="C332" s="17">
        <v>542</v>
      </c>
      <c r="D332" s="61">
        <f>VLOOKUP(A332,'Unit Cost from Sales Data'!$A$2:$B$4026,2,FALSE)</f>
        <v>1.89</v>
      </c>
      <c r="E332" s="22">
        <f t="shared" si="5"/>
        <v>1024.3799999999999</v>
      </c>
    </row>
    <row r="333" spans="1:5" x14ac:dyDescent="0.35">
      <c r="A333" s="21" t="s">
        <v>1820</v>
      </c>
      <c r="B333">
        <v>25</v>
      </c>
      <c r="C333" s="17">
        <v>538</v>
      </c>
      <c r="D333" s="61">
        <f>VLOOKUP(A333,'Unit Cost from Sales Data'!$A$2:$B$4026,2,FALSE)</f>
        <v>1.67</v>
      </c>
      <c r="E333" s="22">
        <f t="shared" si="5"/>
        <v>898.45999999999992</v>
      </c>
    </row>
    <row r="334" spans="1:5" x14ac:dyDescent="0.35">
      <c r="A334" s="21" t="s">
        <v>1821</v>
      </c>
      <c r="B334">
        <v>35</v>
      </c>
      <c r="C334" s="17">
        <v>532</v>
      </c>
      <c r="D334" s="61">
        <f>VLOOKUP(A334,'Unit Cost from Sales Data'!$A$2:$B$4026,2,FALSE)</f>
        <v>0.25</v>
      </c>
      <c r="E334" s="22">
        <f t="shared" si="5"/>
        <v>133</v>
      </c>
    </row>
    <row r="335" spans="1:5" x14ac:dyDescent="0.35">
      <c r="A335" s="21" t="s">
        <v>1822</v>
      </c>
      <c r="B335">
        <v>28</v>
      </c>
      <c r="C335" s="17">
        <v>528</v>
      </c>
      <c r="D335" s="61">
        <f>VLOOKUP(A335,'Unit Cost from Sales Data'!$A$2:$B$4026,2,FALSE)</f>
        <v>1.76</v>
      </c>
      <c r="E335" s="22">
        <f t="shared" si="5"/>
        <v>929.28</v>
      </c>
    </row>
    <row r="336" spans="1:5" x14ac:dyDescent="0.35">
      <c r="A336" s="21" t="s">
        <v>1823</v>
      </c>
      <c r="B336">
        <v>16</v>
      </c>
      <c r="C336" s="17">
        <v>528</v>
      </c>
      <c r="D336" s="61">
        <f>VLOOKUP(A336,'Unit Cost from Sales Data'!$A$2:$B$4026,2,FALSE)</f>
        <v>0.39</v>
      </c>
      <c r="E336" s="22">
        <f t="shared" si="5"/>
        <v>205.92000000000002</v>
      </c>
    </row>
    <row r="337" spans="1:5" x14ac:dyDescent="0.35">
      <c r="A337" s="21" t="s">
        <v>1824</v>
      </c>
      <c r="B337">
        <v>1</v>
      </c>
      <c r="C337" s="17">
        <v>525</v>
      </c>
      <c r="D337" s="61">
        <f>VLOOKUP(A337,'Unit Cost from Sales Data'!$A$2:$B$4026,2,FALSE)</f>
        <v>0.25</v>
      </c>
      <c r="E337" s="22">
        <f t="shared" si="5"/>
        <v>131.25</v>
      </c>
    </row>
    <row r="338" spans="1:5" x14ac:dyDescent="0.35">
      <c r="A338" s="21" t="s">
        <v>1826</v>
      </c>
      <c r="B338">
        <v>32</v>
      </c>
      <c r="C338" s="17">
        <v>520</v>
      </c>
      <c r="D338" s="61">
        <f>VLOOKUP(A338,'Unit Cost from Sales Data'!$A$2:$B$4026,2,FALSE)</f>
        <v>2.75</v>
      </c>
      <c r="E338" s="22">
        <f t="shared" si="5"/>
        <v>1430</v>
      </c>
    </row>
    <row r="339" spans="1:5" x14ac:dyDescent="0.35">
      <c r="A339" s="21" t="s">
        <v>1827</v>
      </c>
      <c r="B339">
        <v>3</v>
      </c>
      <c r="C339" s="17">
        <v>512</v>
      </c>
      <c r="D339" s="61">
        <f>VLOOKUP(A339,'Unit Cost from Sales Data'!$A$2:$B$4026,2,FALSE)</f>
        <v>2.87</v>
      </c>
      <c r="E339" s="22">
        <f t="shared" si="5"/>
        <v>1469.44</v>
      </c>
    </row>
    <row r="340" spans="1:5" x14ac:dyDescent="0.35">
      <c r="A340" s="21" t="s">
        <v>1828</v>
      </c>
      <c r="B340">
        <v>6</v>
      </c>
      <c r="C340" s="17">
        <v>500</v>
      </c>
      <c r="D340" s="61">
        <f>VLOOKUP(A340,'Unit Cost from Sales Data'!$A$2:$B$4026,2,FALSE)</f>
        <v>1.1599999999999999</v>
      </c>
      <c r="E340" s="22">
        <f t="shared" si="5"/>
        <v>580</v>
      </c>
    </row>
    <row r="341" spans="1:5" x14ac:dyDescent="0.35">
      <c r="A341" s="21" t="s">
        <v>1700</v>
      </c>
      <c r="B341">
        <v>5</v>
      </c>
      <c r="C341" s="17">
        <v>500</v>
      </c>
      <c r="D341" s="61">
        <f>VLOOKUP(A341,'Unit Cost from Sales Data'!$A$2:$B$4026,2,FALSE)</f>
        <v>0.12</v>
      </c>
      <c r="E341" s="22">
        <f t="shared" si="5"/>
        <v>60</v>
      </c>
    </row>
    <row r="342" spans="1:5" x14ac:dyDescent="0.35">
      <c r="A342" s="21" t="s">
        <v>1705</v>
      </c>
      <c r="B342">
        <v>5</v>
      </c>
      <c r="C342" s="17">
        <v>500</v>
      </c>
      <c r="D342" s="61">
        <f>VLOOKUP(A342,'Unit Cost from Sales Data'!$A$2:$B$4026,2,FALSE)</f>
        <v>0.43</v>
      </c>
      <c r="E342" s="22">
        <f t="shared" si="5"/>
        <v>215</v>
      </c>
    </row>
    <row r="343" spans="1:5" x14ac:dyDescent="0.35">
      <c r="A343" s="21" t="s">
        <v>1830</v>
      </c>
      <c r="B343">
        <v>4</v>
      </c>
      <c r="C343" s="17">
        <v>500</v>
      </c>
      <c r="D343" s="61">
        <f>VLOOKUP(A343,'Unit Cost from Sales Data'!$A$2:$B$4026,2,FALSE)</f>
        <v>0.09</v>
      </c>
      <c r="E343" s="22">
        <f t="shared" si="5"/>
        <v>45</v>
      </c>
    </row>
    <row r="344" spans="1:5" x14ac:dyDescent="0.35">
      <c r="A344" s="21" t="s">
        <v>1832</v>
      </c>
      <c r="B344">
        <v>4</v>
      </c>
      <c r="C344" s="17">
        <v>500</v>
      </c>
      <c r="D344" s="61">
        <f>VLOOKUP(A344,'Unit Cost from Sales Data'!$A$2:$B$4026,2,FALSE)</f>
        <v>0.69</v>
      </c>
      <c r="E344" s="22">
        <f t="shared" si="5"/>
        <v>345</v>
      </c>
    </row>
    <row r="345" spans="1:5" x14ac:dyDescent="0.35">
      <c r="A345" s="21" t="s">
        <v>1834</v>
      </c>
      <c r="B345">
        <v>4</v>
      </c>
      <c r="C345" s="17">
        <v>500</v>
      </c>
      <c r="D345" s="61">
        <f>VLOOKUP(A345,'Unit Cost from Sales Data'!$A$2:$B$4026,2,FALSE)</f>
        <v>0.04</v>
      </c>
      <c r="E345" s="22">
        <f t="shared" si="5"/>
        <v>20</v>
      </c>
    </row>
    <row r="346" spans="1:5" x14ac:dyDescent="0.35">
      <c r="A346" s="21" t="s">
        <v>1806</v>
      </c>
      <c r="B346">
        <v>3</v>
      </c>
      <c r="C346" s="17">
        <v>500</v>
      </c>
      <c r="D346" s="61">
        <f>VLOOKUP(A346,'Unit Cost from Sales Data'!$A$2:$B$4026,2,FALSE)</f>
        <v>0.32</v>
      </c>
      <c r="E346" s="22">
        <f t="shared" si="5"/>
        <v>160</v>
      </c>
    </row>
    <row r="347" spans="1:5" x14ac:dyDescent="0.35">
      <c r="A347" s="21" t="s">
        <v>1835</v>
      </c>
      <c r="B347">
        <v>3</v>
      </c>
      <c r="C347" s="17">
        <v>500</v>
      </c>
      <c r="D347" s="61">
        <f>VLOOKUP(A347,'Unit Cost from Sales Data'!$A$2:$B$4026,2,FALSE)</f>
        <v>0.09</v>
      </c>
      <c r="E347" s="22">
        <f t="shared" si="5"/>
        <v>45</v>
      </c>
    </row>
    <row r="348" spans="1:5" x14ac:dyDescent="0.35">
      <c r="A348" s="21" t="s">
        <v>1836</v>
      </c>
      <c r="B348">
        <v>3</v>
      </c>
      <c r="C348" s="17">
        <v>500</v>
      </c>
      <c r="D348" s="61">
        <f>VLOOKUP(A348,'Unit Cost from Sales Data'!$A$2:$B$4026,2,FALSE)</f>
        <v>0.04</v>
      </c>
      <c r="E348" s="22">
        <f t="shared" si="5"/>
        <v>20</v>
      </c>
    </row>
    <row r="349" spans="1:5" x14ac:dyDescent="0.35">
      <c r="A349" s="21" t="s">
        <v>1838</v>
      </c>
      <c r="B349">
        <v>3</v>
      </c>
      <c r="C349" s="17">
        <v>500</v>
      </c>
      <c r="D349" s="61">
        <f>VLOOKUP(A349,'Unit Cost from Sales Data'!$A$2:$B$4026,2,FALSE)</f>
        <v>0.11</v>
      </c>
      <c r="E349" s="22">
        <f t="shared" si="5"/>
        <v>55</v>
      </c>
    </row>
    <row r="350" spans="1:5" x14ac:dyDescent="0.35">
      <c r="A350" s="21" t="s">
        <v>1840</v>
      </c>
      <c r="B350">
        <v>3</v>
      </c>
      <c r="C350" s="17">
        <v>500</v>
      </c>
      <c r="D350" s="61">
        <f>VLOOKUP(A350,'Unit Cost from Sales Data'!$A$2:$B$4026,2,FALSE)</f>
        <v>0.93</v>
      </c>
      <c r="E350" s="22">
        <f t="shared" si="5"/>
        <v>465</v>
      </c>
    </row>
    <row r="351" spans="1:5" x14ac:dyDescent="0.35">
      <c r="A351" s="21" t="s">
        <v>1841</v>
      </c>
      <c r="B351">
        <v>3</v>
      </c>
      <c r="C351" s="17">
        <v>500</v>
      </c>
      <c r="D351" s="61">
        <f>VLOOKUP(A351,'Unit Cost from Sales Data'!$A$2:$B$4026,2,FALSE)</f>
        <v>1.04</v>
      </c>
      <c r="E351" s="22">
        <f t="shared" si="5"/>
        <v>520</v>
      </c>
    </row>
    <row r="352" spans="1:5" x14ac:dyDescent="0.35">
      <c r="A352" s="21" t="s">
        <v>1842</v>
      </c>
      <c r="B352">
        <v>3</v>
      </c>
      <c r="C352" s="17">
        <v>500</v>
      </c>
      <c r="D352" s="61">
        <f>VLOOKUP(A352,'Unit Cost from Sales Data'!$A$2:$B$4026,2,FALSE)</f>
        <v>0.28999999999999998</v>
      </c>
      <c r="E352" s="22">
        <f t="shared" si="5"/>
        <v>145</v>
      </c>
    </row>
    <row r="353" spans="1:5" x14ac:dyDescent="0.35">
      <c r="A353" s="21" t="s">
        <v>1844</v>
      </c>
      <c r="B353">
        <v>3</v>
      </c>
      <c r="C353" s="17">
        <v>500</v>
      </c>
      <c r="D353" s="61">
        <f>VLOOKUP(A353,'Unit Cost from Sales Data'!$A$2:$B$4026,2,FALSE)</f>
        <v>0.4</v>
      </c>
      <c r="E353" s="22">
        <f t="shared" si="5"/>
        <v>200</v>
      </c>
    </row>
    <row r="354" spans="1:5" x14ac:dyDescent="0.35">
      <c r="A354" s="21" t="s">
        <v>1846</v>
      </c>
      <c r="B354">
        <v>3</v>
      </c>
      <c r="C354" s="17">
        <v>500</v>
      </c>
      <c r="D354" s="61">
        <f>VLOOKUP(A354,'Unit Cost from Sales Data'!$A$2:$B$4026,2,FALSE)</f>
        <v>1.57</v>
      </c>
      <c r="E354" s="22">
        <f t="shared" si="5"/>
        <v>785</v>
      </c>
    </row>
    <row r="355" spans="1:5" x14ac:dyDescent="0.35">
      <c r="A355" s="21" t="s">
        <v>1848</v>
      </c>
      <c r="B355">
        <v>2</v>
      </c>
      <c r="C355" s="17">
        <v>500</v>
      </c>
      <c r="D355" s="61">
        <f>VLOOKUP(A355,'Unit Cost from Sales Data'!$A$2:$B$4026,2,FALSE)</f>
        <v>0.23</v>
      </c>
      <c r="E355" s="22">
        <f t="shared" si="5"/>
        <v>115</v>
      </c>
    </row>
    <row r="356" spans="1:5" x14ac:dyDescent="0.35">
      <c r="A356" s="21" t="s">
        <v>1849</v>
      </c>
      <c r="B356">
        <v>2</v>
      </c>
      <c r="C356" s="17">
        <v>500</v>
      </c>
      <c r="D356" s="61">
        <f>VLOOKUP(A356,'Unit Cost from Sales Data'!$A$2:$B$4026,2,FALSE)</f>
        <v>0.41</v>
      </c>
      <c r="E356" s="22">
        <f t="shared" si="5"/>
        <v>205</v>
      </c>
    </row>
    <row r="357" spans="1:5" x14ac:dyDescent="0.35">
      <c r="A357" s="21" t="s">
        <v>1850</v>
      </c>
      <c r="B357">
        <v>2</v>
      </c>
      <c r="C357" s="17">
        <v>500</v>
      </c>
      <c r="D357" s="61">
        <f>VLOOKUP(A357,'Unit Cost from Sales Data'!$A$2:$B$4026,2,FALSE)</f>
        <v>0.35</v>
      </c>
      <c r="E357" s="22">
        <f t="shared" si="5"/>
        <v>175</v>
      </c>
    </row>
    <row r="358" spans="1:5" x14ac:dyDescent="0.35">
      <c r="A358" s="21" t="s">
        <v>1741</v>
      </c>
      <c r="B358">
        <v>1</v>
      </c>
      <c r="C358" s="17">
        <v>500</v>
      </c>
      <c r="D358" s="61">
        <f>VLOOKUP(A358,'Unit Cost from Sales Data'!$A$2:$B$4026,2,FALSE)</f>
        <v>0.12</v>
      </c>
      <c r="E358" s="22">
        <f t="shared" si="5"/>
        <v>60</v>
      </c>
    </row>
    <row r="359" spans="1:5" x14ac:dyDescent="0.35">
      <c r="A359" s="21" t="s">
        <v>1853</v>
      </c>
      <c r="B359">
        <v>1</v>
      </c>
      <c r="C359" s="17">
        <v>500</v>
      </c>
      <c r="D359" s="61">
        <f>VLOOKUP(A359,'Unit Cost from Sales Data'!$A$2:$B$4026,2,FALSE)</f>
        <v>0.25</v>
      </c>
      <c r="E359" s="22">
        <f t="shared" si="5"/>
        <v>125</v>
      </c>
    </row>
    <row r="360" spans="1:5" x14ac:dyDescent="0.35">
      <c r="A360" s="21" t="s">
        <v>1854</v>
      </c>
      <c r="B360">
        <v>1</v>
      </c>
      <c r="C360" s="17">
        <v>500</v>
      </c>
      <c r="D360" s="61">
        <f>VLOOKUP(A360,'Unit Cost from Sales Data'!$A$2:$B$4026,2,FALSE)</f>
        <v>7.81</v>
      </c>
      <c r="E360" s="22">
        <f t="shared" si="5"/>
        <v>3905</v>
      </c>
    </row>
    <row r="361" spans="1:5" x14ac:dyDescent="0.35">
      <c r="A361" s="21" t="s">
        <v>1856</v>
      </c>
      <c r="B361">
        <v>1</v>
      </c>
      <c r="C361" s="17">
        <v>500</v>
      </c>
      <c r="D361" s="61">
        <f>VLOOKUP(A361,'Unit Cost from Sales Data'!$A$2:$B$4026,2,FALSE)</f>
        <v>0.36</v>
      </c>
      <c r="E361" s="22">
        <f t="shared" si="5"/>
        <v>180</v>
      </c>
    </row>
    <row r="362" spans="1:5" x14ac:dyDescent="0.35">
      <c r="A362" s="21" t="s">
        <v>1857</v>
      </c>
      <c r="B362">
        <v>1</v>
      </c>
      <c r="C362" s="17">
        <v>500</v>
      </c>
      <c r="D362" s="61">
        <f>VLOOKUP(A362,'Unit Cost from Sales Data'!$A$2:$B$4026,2,FALSE)</f>
        <v>0.2</v>
      </c>
      <c r="E362" s="22">
        <f t="shared" si="5"/>
        <v>100</v>
      </c>
    </row>
    <row r="363" spans="1:5" x14ac:dyDescent="0.35">
      <c r="A363" s="21" t="s">
        <v>1858</v>
      </c>
      <c r="B363">
        <v>1</v>
      </c>
      <c r="C363" s="17">
        <v>500</v>
      </c>
      <c r="D363" s="61">
        <f>VLOOKUP(A363,'Unit Cost from Sales Data'!$A$2:$B$4026,2,FALSE)</f>
        <v>0.56000000000000005</v>
      </c>
      <c r="E363" s="22">
        <f t="shared" si="5"/>
        <v>280</v>
      </c>
    </row>
    <row r="364" spans="1:5" x14ac:dyDescent="0.35">
      <c r="A364" s="21" t="s">
        <v>1859</v>
      </c>
      <c r="B364">
        <v>20</v>
      </c>
      <c r="C364" s="17">
        <v>496</v>
      </c>
      <c r="D364" s="61">
        <f>VLOOKUP(A364,'Unit Cost from Sales Data'!$A$2:$B$4026,2,FALSE)</f>
        <v>0.09</v>
      </c>
      <c r="E364" s="22">
        <f t="shared" si="5"/>
        <v>44.64</v>
      </c>
    </row>
    <row r="365" spans="1:5" x14ac:dyDescent="0.35">
      <c r="A365" s="21" t="s">
        <v>1860</v>
      </c>
      <c r="B365">
        <v>4</v>
      </c>
      <c r="C365" s="17">
        <v>496</v>
      </c>
      <c r="D365" s="61">
        <f>VLOOKUP(A365,'Unit Cost from Sales Data'!$A$2:$B$4026,2,FALSE)</f>
        <v>0.18</v>
      </c>
      <c r="E365" s="22">
        <f t="shared" si="5"/>
        <v>89.28</v>
      </c>
    </row>
    <row r="366" spans="1:5" x14ac:dyDescent="0.35">
      <c r="A366" s="21" t="s">
        <v>1861</v>
      </c>
      <c r="B366">
        <v>4</v>
      </c>
      <c r="C366" s="17">
        <v>496</v>
      </c>
      <c r="D366" s="61">
        <f>VLOOKUP(A366,'Unit Cost from Sales Data'!$A$2:$B$4026,2,FALSE)</f>
        <v>3.75</v>
      </c>
      <c r="E366" s="22">
        <f t="shared" si="5"/>
        <v>1860</v>
      </c>
    </row>
    <row r="367" spans="1:5" x14ac:dyDescent="0.35">
      <c r="A367" s="21" t="s">
        <v>1862</v>
      </c>
      <c r="B367">
        <v>35</v>
      </c>
      <c r="C367" s="17">
        <v>492</v>
      </c>
      <c r="D367" s="61">
        <f>VLOOKUP(A367,'Unit Cost from Sales Data'!$A$2:$B$4026,2,FALSE)</f>
        <v>0.34</v>
      </c>
      <c r="E367" s="22">
        <f t="shared" si="5"/>
        <v>167.28</v>
      </c>
    </row>
    <row r="368" spans="1:5" x14ac:dyDescent="0.35">
      <c r="A368" s="21" t="s">
        <v>1863</v>
      </c>
      <c r="B368">
        <v>35</v>
      </c>
      <c r="C368" s="17">
        <v>488</v>
      </c>
      <c r="D368" s="61">
        <f>VLOOKUP(A368,'Unit Cost from Sales Data'!$A$2:$B$4026,2,FALSE)</f>
        <v>0.27</v>
      </c>
      <c r="E368" s="22">
        <f t="shared" si="5"/>
        <v>131.76000000000002</v>
      </c>
    </row>
    <row r="369" spans="1:5" x14ac:dyDescent="0.35">
      <c r="A369" s="21" t="s">
        <v>1580</v>
      </c>
      <c r="B369">
        <v>75</v>
      </c>
      <c r="C369" s="17">
        <v>484</v>
      </c>
      <c r="D369" s="61">
        <f>VLOOKUP(A369,'Unit Cost from Sales Data'!$A$2:$B$4026,2,FALSE)</f>
        <v>101.85</v>
      </c>
      <c r="E369" s="22">
        <f t="shared" si="5"/>
        <v>49295.399999999994</v>
      </c>
    </row>
    <row r="370" spans="1:5" x14ac:dyDescent="0.35">
      <c r="A370" s="21" t="s">
        <v>1864</v>
      </c>
      <c r="B370">
        <v>36</v>
      </c>
      <c r="C370" s="17">
        <v>484</v>
      </c>
      <c r="D370" s="61">
        <f>VLOOKUP(A370,'Unit Cost from Sales Data'!$A$2:$B$4026,2,FALSE)</f>
        <v>0.36</v>
      </c>
      <c r="E370" s="22">
        <f t="shared" si="5"/>
        <v>174.23999999999998</v>
      </c>
    </row>
    <row r="371" spans="1:5" x14ac:dyDescent="0.35">
      <c r="A371" s="21" t="s">
        <v>1865</v>
      </c>
      <c r="B371">
        <v>2</v>
      </c>
      <c r="C371" s="17">
        <v>480</v>
      </c>
      <c r="D371" s="61">
        <f>VLOOKUP(A371,'Unit Cost from Sales Data'!$A$2:$B$4026,2,FALSE)</f>
        <v>0.98</v>
      </c>
      <c r="E371" s="22">
        <f t="shared" si="5"/>
        <v>470.4</v>
      </c>
    </row>
    <row r="372" spans="1:5" x14ac:dyDescent="0.35">
      <c r="A372" s="21" t="s">
        <v>1866</v>
      </c>
      <c r="B372">
        <v>19</v>
      </c>
      <c r="C372" s="17">
        <v>476</v>
      </c>
      <c r="D372" s="61">
        <f>VLOOKUP(A372,'Unit Cost from Sales Data'!$A$2:$B$4026,2,FALSE)</f>
        <v>0.28000000000000003</v>
      </c>
      <c r="E372" s="22">
        <f t="shared" si="5"/>
        <v>133.28</v>
      </c>
    </row>
    <row r="373" spans="1:5" x14ac:dyDescent="0.35">
      <c r="A373" s="21" t="s">
        <v>1867</v>
      </c>
      <c r="B373">
        <v>4</v>
      </c>
      <c r="C373" s="17">
        <v>475</v>
      </c>
      <c r="D373" s="61">
        <f>VLOOKUP(A373,'Unit Cost from Sales Data'!$A$2:$B$4026,2,FALSE)</f>
        <v>7.0000000000000007E-2</v>
      </c>
      <c r="E373" s="22">
        <f t="shared" ref="E373:E435" si="6">D373*C373</f>
        <v>33.25</v>
      </c>
    </row>
    <row r="374" spans="1:5" x14ac:dyDescent="0.35">
      <c r="A374" s="21" t="s">
        <v>1468</v>
      </c>
      <c r="B374">
        <v>39</v>
      </c>
      <c r="C374" s="17">
        <v>462</v>
      </c>
      <c r="D374" s="61">
        <f>VLOOKUP(A374,'Unit Cost from Sales Data'!$A$2:$B$4026,2,FALSE)</f>
        <v>1.37</v>
      </c>
      <c r="E374" s="22">
        <f t="shared" si="6"/>
        <v>632.94000000000005</v>
      </c>
    </row>
    <row r="375" spans="1:5" x14ac:dyDescent="0.35">
      <c r="A375" s="21" t="s">
        <v>1870</v>
      </c>
      <c r="B375">
        <v>15</v>
      </c>
      <c r="C375" s="17">
        <v>452</v>
      </c>
      <c r="D375" s="61">
        <f>VLOOKUP(A375,'Unit Cost from Sales Data'!$A$2:$B$4026,2,FALSE)</f>
        <v>0.26</v>
      </c>
      <c r="E375" s="22">
        <f t="shared" si="6"/>
        <v>117.52000000000001</v>
      </c>
    </row>
    <row r="376" spans="1:5" x14ac:dyDescent="0.35">
      <c r="A376" s="21" t="s">
        <v>1818</v>
      </c>
      <c r="B376">
        <v>6</v>
      </c>
      <c r="C376" s="17">
        <v>450</v>
      </c>
      <c r="D376" s="61">
        <f>VLOOKUP(A376,'Unit Cost from Sales Data'!$A$2:$B$4026,2,FALSE)</f>
        <v>1.29</v>
      </c>
      <c r="E376" s="22">
        <f t="shared" si="6"/>
        <v>580.5</v>
      </c>
    </row>
    <row r="377" spans="1:5" x14ac:dyDescent="0.35">
      <c r="A377" s="21" t="s">
        <v>1871</v>
      </c>
      <c r="B377">
        <v>5</v>
      </c>
      <c r="C377" s="17">
        <v>450</v>
      </c>
      <c r="D377" s="61">
        <f>VLOOKUP(A377,'Unit Cost from Sales Data'!$A$2:$B$4026,2,FALSE)</f>
        <v>0.82</v>
      </c>
      <c r="E377" s="22">
        <f t="shared" si="6"/>
        <v>369</v>
      </c>
    </row>
    <row r="378" spans="1:5" x14ac:dyDescent="0.35">
      <c r="A378" s="21" t="s">
        <v>1874</v>
      </c>
      <c r="B378">
        <v>4</v>
      </c>
      <c r="C378" s="17">
        <v>450</v>
      </c>
      <c r="D378" s="61">
        <f>VLOOKUP(A378,'Unit Cost from Sales Data'!$A$2:$B$4026,2,FALSE)</f>
        <v>1.63</v>
      </c>
      <c r="E378" s="22">
        <f t="shared" si="6"/>
        <v>733.5</v>
      </c>
    </row>
    <row r="379" spans="1:5" x14ac:dyDescent="0.35">
      <c r="A379" s="21" t="s">
        <v>1814</v>
      </c>
      <c r="B379">
        <v>3</v>
      </c>
      <c r="C379" s="17">
        <v>450</v>
      </c>
      <c r="D379" s="61">
        <f>VLOOKUP(A379,'Unit Cost from Sales Data'!$A$2:$B$4026,2,FALSE)</f>
        <v>0.77</v>
      </c>
      <c r="E379" s="22">
        <f t="shared" si="6"/>
        <v>346.5</v>
      </c>
    </row>
    <row r="380" spans="1:5" x14ac:dyDescent="0.35">
      <c r="A380" s="21" t="s">
        <v>8</v>
      </c>
      <c r="B380">
        <v>42</v>
      </c>
      <c r="C380" s="17">
        <v>427</v>
      </c>
      <c r="D380" s="61">
        <f>VLOOKUP(A380,'Unit Cost from Sales Data'!$A$2:$B$4026,2,FALSE)</f>
        <v>4.12</v>
      </c>
      <c r="E380" s="22">
        <f t="shared" si="6"/>
        <v>1759.24</v>
      </c>
    </row>
    <row r="381" spans="1:5" x14ac:dyDescent="0.35">
      <c r="A381" s="21" t="s">
        <v>1877</v>
      </c>
      <c r="B381">
        <v>8</v>
      </c>
      <c r="C381" s="17">
        <v>421</v>
      </c>
      <c r="D381" s="61">
        <f>VLOOKUP(A381,'Unit Cost from Sales Data'!$A$2:$B$4026,2,FALSE)</f>
        <v>0.56999999999999995</v>
      </c>
      <c r="E381" s="22">
        <f t="shared" si="6"/>
        <v>239.96999999999997</v>
      </c>
    </row>
    <row r="382" spans="1:5" x14ac:dyDescent="0.35">
      <c r="A382" s="21" t="s">
        <v>1405</v>
      </c>
      <c r="B382">
        <v>26</v>
      </c>
      <c r="C382" s="17">
        <v>420</v>
      </c>
      <c r="D382" s="61">
        <f>VLOOKUP(A382,'Unit Cost from Sales Data'!$A$2:$B$4026,2,FALSE)</f>
        <v>0.33</v>
      </c>
      <c r="E382" s="22">
        <f t="shared" si="6"/>
        <v>138.6</v>
      </c>
    </row>
    <row r="383" spans="1:5" x14ac:dyDescent="0.35">
      <c r="A383" s="21" t="s">
        <v>1880</v>
      </c>
      <c r="B383">
        <v>22</v>
      </c>
      <c r="C383" s="17">
        <v>408</v>
      </c>
      <c r="D383" s="61">
        <f>VLOOKUP(A383,'Unit Cost from Sales Data'!$A$2:$B$4026,2,FALSE)</f>
        <v>0.27</v>
      </c>
      <c r="E383" s="22">
        <f t="shared" si="6"/>
        <v>110.16000000000001</v>
      </c>
    </row>
    <row r="384" spans="1:5" x14ac:dyDescent="0.35">
      <c r="A384" s="21" t="s">
        <v>1882</v>
      </c>
      <c r="B384">
        <v>11</v>
      </c>
      <c r="C384" s="17">
        <v>400</v>
      </c>
      <c r="D384" s="61">
        <f>VLOOKUP(A384,'Unit Cost from Sales Data'!$A$2:$B$4026,2,FALSE)</f>
        <v>7.0000000000000007E-2</v>
      </c>
      <c r="E384" s="22">
        <f t="shared" si="6"/>
        <v>28.000000000000004</v>
      </c>
    </row>
    <row r="385" spans="1:5" x14ac:dyDescent="0.35">
      <c r="A385" s="21" t="s">
        <v>1883</v>
      </c>
      <c r="B385">
        <v>4</v>
      </c>
      <c r="C385" s="17">
        <v>400</v>
      </c>
      <c r="D385" s="61">
        <f>VLOOKUP(A385,'Unit Cost from Sales Data'!$A$2:$B$4026,2,FALSE)</f>
        <v>0.33</v>
      </c>
      <c r="E385" s="22">
        <f t="shared" si="6"/>
        <v>132</v>
      </c>
    </row>
    <row r="386" spans="1:5" x14ac:dyDescent="0.35">
      <c r="A386" s="21" t="s">
        <v>1885</v>
      </c>
      <c r="B386">
        <v>4</v>
      </c>
      <c r="C386" s="17">
        <v>400</v>
      </c>
      <c r="D386" s="61">
        <f>VLOOKUP(A386,'Unit Cost from Sales Data'!$A$2:$B$4026,2,FALSE)</f>
        <v>0.35</v>
      </c>
      <c r="E386" s="22">
        <f t="shared" si="6"/>
        <v>140</v>
      </c>
    </row>
    <row r="387" spans="1:5" x14ac:dyDescent="0.35">
      <c r="A387" s="21" t="s">
        <v>1886</v>
      </c>
      <c r="B387">
        <v>4</v>
      </c>
      <c r="C387" s="17">
        <v>400</v>
      </c>
      <c r="D387" s="61">
        <f>VLOOKUP(A387,'Unit Cost from Sales Data'!$A$2:$B$4026,2,FALSE)</f>
        <v>1.52</v>
      </c>
      <c r="E387" s="22">
        <f t="shared" si="6"/>
        <v>608</v>
      </c>
    </row>
    <row r="388" spans="1:5" x14ac:dyDescent="0.35">
      <c r="A388" s="21" t="s">
        <v>1888</v>
      </c>
      <c r="B388">
        <v>4</v>
      </c>
      <c r="C388" s="17">
        <v>400</v>
      </c>
      <c r="D388" s="61">
        <f>VLOOKUP(A388,'Unit Cost from Sales Data'!$A$2:$B$4026,2,FALSE)</f>
        <v>0.22</v>
      </c>
      <c r="E388" s="22">
        <f t="shared" si="6"/>
        <v>88</v>
      </c>
    </row>
    <row r="389" spans="1:5" x14ac:dyDescent="0.35">
      <c r="A389" s="21" t="s">
        <v>1890</v>
      </c>
      <c r="B389">
        <v>3</v>
      </c>
      <c r="C389" s="17">
        <v>400</v>
      </c>
      <c r="D389" s="61">
        <f>VLOOKUP(A389,'Unit Cost from Sales Data'!$A$2:$B$4026,2,FALSE)</f>
        <v>0.92</v>
      </c>
      <c r="E389" s="22">
        <f t="shared" si="6"/>
        <v>368</v>
      </c>
    </row>
    <row r="390" spans="1:5" x14ac:dyDescent="0.35">
      <c r="A390" s="21" t="s">
        <v>1891</v>
      </c>
      <c r="B390">
        <v>3</v>
      </c>
      <c r="C390" s="17">
        <v>400</v>
      </c>
      <c r="D390" s="61">
        <f>VLOOKUP(A390,'Unit Cost from Sales Data'!$A$2:$B$4026,2,FALSE)</f>
        <v>0.78</v>
      </c>
      <c r="E390" s="22">
        <f t="shared" si="6"/>
        <v>312</v>
      </c>
    </row>
    <row r="391" spans="1:5" x14ac:dyDescent="0.35">
      <c r="A391" s="21" t="s">
        <v>1892</v>
      </c>
      <c r="B391">
        <v>3</v>
      </c>
      <c r="C391" s="17">
        <v>400</v>
      </c>
      <c r="D391" s="61">
        <f>VLOOKUP(A391,'Unit Cost from Sales Data'!$A$2:$B$4026,2,FALSE)</f>
        <v>0.1</v>
      </c>
      <c r="E391" s="22">
        <f t="shared" si="6"/>
        <v>40</v>
      </c>
    </row>
    <row r="392" spans="1:5" x14ac:dyDescent="0.35">
      <c r="A392" s="21" t="s">
        <v>1894</v>
      </c>
      <c r="B392">
        <v>3</v>
      </c>
      <c r="C392" s="17">
        <v>400</v>
      </c>
      <c r="D392" s="61">
        <f>VLOOKUP(A392,'Unit Cost from Sales Data'!$A$2:$B$4026,2,FALSE)</f>
        <v>0.03</v>
      </c>
      <c r="E392" s="22">
        <f t="shared" si="6"/>
        <v>12</v>
      </c>
    </row>
    <row r="393" spans="1:5" x14ac:dyDescent="0.35">
      <c r="A393" s="21" t="s">
        <v>1896</v>
      </c>
      <c r="B393">
        <v>3</v>
      </c>
      <c r="C393" s="17">
        <v>400</v>
      </c>
      <c r="D393" s="61">
        <f>VLOOKUP(A393,'Unit Cost from Sales Data'!$A$2:$B$4026,2,FALSE)</f>
        <v>0.77</v>
      </c>
      <c r="E393" s="22">
        <f t="shared" si="6"/>
        <v>308</v>
      </c>
    </row>
    <row r="394" spans="1:5" x14ac:dyDescent="0.35">
      <c r="A394" s="21" t="s">
        <v>1897</v>
      </c>
      <c r="B394">
        <v>3</v>
      </c>
      <c r="C394" s="17">
        <v>400</v>
      </c>
      <c r="D394" s="61">
        <f>VLOOKUP(A394,'Unit Cost from Sales Data'!$A$2:$B$4026,2,FALSE)</f>
        <v>0.12</v>
      </c>
      <c r="E394" s="22">
        <f t="shared" si="6"/>
        <v>48</v>
      </c>
    </row>
    <row r="395" spans="1:5" x14ac:dyDescent="0.35">
      <c r="A395" s="21" t="s">
        <v>1898</v>
      </c>
      <c r="B395">
        <v>3</v>
      </c>
      <c r="C395" s="17">
        <v>400</v>
      </c>
      <c r="D395" s="61">
        <f>VLOOKUP(A395,'Unit Cost from Sales Data'!$A$2:$B$4026,2,FALSE)</f>
        <v>0.2</v>
      </c>
      <c r="E395" s="22">
        <f t="shared" si="6"/>
        <v>80</v>
      </c>
    </row>
    <row r="396" spans="1:5" x14ac:dyDescent="0.35">
      <c r="A396" s="21" t="s">
        <v>1899</v>
      </c>
      <c r="B396">
        <v>3</v>
      </c>
      <c r="C396" s="17">
        <v>400</v>
      </c>
      <c r="D396" s="61">
        <f>VLOOKUP(A396,'Unit Cost from Sales Data'!$A$2:$B$4026,2,FALSE)</f>
        <v>0.09</v>
      </c>
      <c r="E396" s="22">
        <f t="shared" si="6"/>
        <v>36</v>
      </c>
    </row>
    <row r="397" spans="1:5" x14ac:dyDescent="0.35">
      <c r="A397" s="21" t="s">
        <v>1900</v>
      </c>
      <c r="B397">
        <v>3</v>
      </c>
      <c r="C397" s="17">
        <v>400</v>
      </c>
      <c r="D397" s="61">
        <f>VLOOKUP(A397,'Unit Cost from Sales Data'!$A$2:$B$4026,2,FALSE)</f>
        <v>2.64</v>
      </c>
      <c r="E397" s="22">
        <f t="shared" si="6"/>
        <v>1056</v>
      </c>
    </row>
    <row r="398" spans="1:5" x14ac:dyDescent="0.35">
      <c r="A398" s="21" t="s">
        <v>1620</v>
      </c>
      <c r="B398">
        <v>2</v>
      </c>
      <c r="C398" s="17">
        <v>400</v>
      </c>
      <c r="D398" s="61">
        <f>VLOOKUP(A398,'Unit Cost from Sales Data'!$A$2:$B$4026,2,FALSE)</f>
        <v>0.26</v>
      </c>
      <c r="E398" s="22">
        <f t="shared" si="6"/>
        <v>104</v>
      </c>
    </row>
    <row r="399" spans="1:5" x14ac:dyDescent="0.35">
      <c r="A399" s="21" t="s">
        <v>1902</v>
      </c>
      <c r="B399">
        <v>2</v>
      </c>
      <c r="C399" s="17">
        <v>400</v>
      </c>
      <c r="D399" s="61">
        <f>VLOOKUP(A399,'Unit Cost from Sales Data'!$A$2:$B$4026,2,FALSE)</f>
        <v>0.34</v>
      </c>
      <c r="E399" s="22">
        <f t="shared" si="6"/>
        <v>136</v>
      </c>
    </row>
    <row r="400" spans="1:5" x14ac:dyDescent="0.35">
      <c r="A400" s="21" t="s">
        <v>1903</v>
      </c>
      <c r="B400">
        <v>2</v>
      </c>
      <c r="C400" s="17">
        <v>400</v>
      </c>
      <c r="D400" s="61">
        <f>VLOOKUP(A400,'Unit Cost from Sales Data'!$A$2:$B$4026,2,FALSE)</f>
        <v>0.15</v>
      </c>
      <c r="E400" s="22">
        <f t="shared" si="6"/>
        <v>60</v>
      </c>
    </row>
    <row r="401" spans="1:5" x14ac:dyDescent="0.35">
      <c r="A401" s="21" t="s">
        <v>1904</v>
      </c>
      <c r="B401">
        <v>2</v>
      </c>
      <c r="C401" s="17">
        <v>400</v>
      </c>
      <c r="D401" s="61">
        <f>VLOOKUP(A401,'Unit Cost from Sales Data'!$A$2:$B$4026,2,FALSE)</f>
        <v>1.5</v>
      </c>
      <c r="E401" s="22">
        <f t="shared" si="6"/>
        <v>600</v>
      </c>
    </row>
    <row r="402" spans="1:5" x14ac:dyDescent="0.35">
      <c r="A402" s="21" t="s">
        <v>1905</v>
      </c>
      <c r="B402">
        <v>2</v>
      </c>
      <c r="C402" s="17">
        <v>400</v>
      </c>
      <c r="D402" s="61">
        <f>VLOOKUP(A402,'Unit Cost from Sales Data'!$A$2:$B$4026,2,FALSE)</f>
        <v>2.11</v>
      </c>
      <c r="E402" s="22">
        <f t="shared" si="6"/>
        <v>844</v>
      </c>
    </row>
    <row r="403" spans="1:5" x14ac:dyDescent="0.35">
      <c r="A403" s="21" t="s">
        <v>1906</v>
      </c>
      <c r="B403">
        <v>2</v>
      </c>
      <c r="C403" s="17">
        <v>400</v>
      </c>
      <c r="D403" s="61">
        <f>VLOOKUP(A403,'Unit Cost from Sales Data'!$A$2:$B$4026,2,FALSE)</f>
        <v>1.1000000000000001</v>
      </c>
      <c r="E403" s="22">
        <f t="shared" si="6"/>
        <v>440.00000000000006</v>
      </c>
    </row>
    <row r="404" spans="1:5" x14ac:dyDescent="0.35">
      <c r="A404" s="21" t="s">
        <v>1907</v>
      </c>
      <c r="B404">
        <v>2</v>
      </c>
      <c r="C404" s="17">
        <v>400</v>
      </c>
      <c r="D404" s="61">
        <f>VLOOKUP(A404,'Unit Cost from Sales Data'!$A$2:$B$4026,2,FALSE)</f>
        <v>2.65</v>
      </c>
      <c r="E404" s="22">
        <f t="shared" si="6"/>
        <v>1060</v>
      </c>
    </row>
    <row r="405" spans="1:5" x14ac:dyDescent="0.35">
      <c r="A405" s="21" t="s">
        <v>1909</v>
      </c>
      <c r="B405">
        <v>2</v>
      </c>
      <c r="C405" s="17">
        <v>400</v>
      </c>
      <c r="D405" s="61">
        <f>VLOOKUP(A405,'Unit Cost from Sales Data'!$A$2:$B$4026,2,FALSE)</f>
        <v>7.0000000000000007E-2</v>
      </c>
      <c r="E405" s="22">
        <f t="shared" si="6"/>
        <v>28.000000000000004</v>
      </c>
    </row>
    <row r="406" spans="1:5" x14ac:dyDescent="0.35">
      <c r="A406" s="21" t="s">
        <v>1910</v>
      </c>
      <c r="B406">
        <v>2</v>
      </c>
      <c r="C406" s="17">
        <v>400</v>
      </c>
      <c r="D406" s="61">
        <f>VLOOKUP(A406,'Unit Cost from Sales Data'!$A$2:$B$4026,2,FALSE)</f>
        <v>0.49</v>
      </c>
      <c r="E406" s="22">
        <f t="shared" si="6"/>
        <v>196</v>
      </c>
    </row>
    <row r="407" spans="1:5" x14ac:dyDescent="0.35">
      <c r="A407" s="21" t="s">
        <v>1911</v>
      </c>
      <c r="B407">
        <v>1</v>
      </c>
      <c r="C407" s="17">
        <v>400</v>
      </c>
      <c r="D407" s="61">
        <f>VLOOKUP(A407,'Unit Cost from Sales Data'!$A$2:$B$4026,2,FALSE)</f>
        <v>0.57999999999999996</v>
      </c>
      <c r="E407" s="22">
        <f t="shared" si="6"/>
        <v>231.99999999999997</v>
      </c>
    </row>
    <row r="408" spans="1:5" x14ac:dyDescent="0.35">
      <c r="A408" s="21" t="s">
        <v>1912</v>
      </c>
      <c r="B408">
        <v>1</v>
      </c>
      <c r="C408" s="17">
        <v>400</v>
      </c>
      <c r="D408" s="61">
        <f>VLOOKUP(A408,'Unit Cost from Sales Data'!$A$2:$B$4026,2,FALSE)</f>
        <v>0.41</v>
      </c>
      <c r="E408" s="22">
        <f t="shared" si="6"/>
        <v>164</v>
      </c>
    </row>
    <row r="409" spans="1:5" x14ac:dyDescent="0.35">
      <c r="A409" s="21" t="s">
        <v>1913</v>
      </c>
      <c r="B409">
        <v>1</v>
      </c>
      <c r="C409" s="17">
        <v>400</v>
      </c>
      <c r="D409" s="61">
        <f>VLOOKUP(A409,'Unit Cost from Sales Data'!$A$2:$B$4026,2,FALSE)</f>
        <v>2.68</v>
      </c>
      <c r="E409" s="22">
        <f t="shared" si="6"/>
        <v>1072</v>
      </c>
    </row>
    <row r="410" spans="1:5" x14ac:dyDescent="0.35">
      <c r="A410" s="21" t="s">
        <v>1914</v>
      </c>
      <c r="B410">
        <v>1</v>
      </c>
      <c r="C410" s="17">
        <v>400</v>
      </c>
      <c r="D410" s="61">
        <f>VLOOKUP(A410,'Unit Cost from Sales Data'!$A$2:$B$4026,2,FALSE)</f>
        <v>2.69</v>
      </c>
      <c r="E410" s="22">
        <f t="shared" si="6"/>
        <v>1076</v>
      </c>
    </row>
    <row r="411" spans="1:5" x14ac:dyDescent="0.35">
      <c r="A411" s="21" t="s">
        <v>1915</v>
      </c>
      <c r="B411">
        <v>1</v>
      </c>
      <c r="C411" s="17">
        <v>400</v>
      </c>
      <c r="D411" s="61">
        <f>VLOOKUP(A411,'Unit Cost from Sales Data'!$A$2:$B$4026,2,FALSE)</f>
        <v>0.25</v>
      </c>
      <c r="E411" s="22">
        <f t="shared" si="6"/>
        <v>100</v>
      </c>
    </row>
    <row r="412" spans="1:5" x14ac:dyDescent="0.35">
      <c r="A412" s="21" t="s">
        <v>1916</v>
      </c>
      <c r="B412">
        <v>1</v>
      </c>
      <c r="C412" s="17">
        <v>400</v>
      </c>
      <c r="D412" s="61">
        <f>VLOOKUP(A412,'Unit Cost from Sales Data'!$A$2:$B$4026,2,FALSE)</f>
        <v>0.37</v>
      </c>
      <c r="E412" s="22">
        <f t="shared" si="6"/>
        <v>148</v>
      </c>
    </row>
    <row r="413" spans="1:5" x14ac:dyDescent="0.35">
      <c r="A413" s="21" t="s">
        <v>1917</v>
      </c>
      <c r="B413">
        <v>1</v>
      </c>
      <c r="C413" s="17">
        <v>400</v>
      </c>
      <c r="D413" s="61">
        <f>VLOOKUP(A413,'Unit Cost from Sales Data'!$A$2:$B$4026,2,FALSE)</f>
        <v>0.1</v>
      </c>
      <c r="E413" s="22">
        <f t="shared" si="6"/>
        <v>40</v>
      </c>
    </row>
    <row r="414" spans="1:5" x14ac:dyDescent="0.35">
      <c r="A414" s="21" t="s">
        <v>1918</v>
      </c>
      <c r="B414">
        <v>29</v>
      </c>
      <c r="C414" s="17">
        <v>398</v>
      </c>
      <c r="D414" s="61">
        <f>VLOOKUP(A414,'Unit Cost from Sales Data'!$A$2:$B$4026,2,FALSE)</f>
        <v>6.2</v>
      </c>
      <c r="E414" s="22">
        <f t="shared" si="6"/>
        <v>2467.6</v>
      </c>
    </row>
    <row r="415" spans="1:5" x14ac:dyDescent="0.35">
      <c r="A415" s="21" t="s">
        <v>1919</v>
      </c>
      <c r="B415">
        <v>26</v>
      </c>
      <c r="C415" s="17">
        <v>392</v>
      </c>
      <c r="D415" s="61">
        <f>VLOOKUP(A415,'Unit Cost from Sales Data'!$A$2:$B$4026,2,FALSE)</f>
        <v>0.33</v>
      </c>
      <c r="E415" s="22">
        <f t="shared" si="6"/>
        <v>129.36000000000001</v>
      </c>
    </row>
    <row r="416" spans="1:5" x14ac:dyDescent="0.35">
      <c r="A416" s="21" t="s">
        <v>1920</v>
      </c>
      <c r="B416">
        <v>8</v>
      </c>
      <c r="C416" s="17">
        <v>384</v>
      </c>
      <c r="D416" s="61">
        <f>VLOOKUP(A416,'Unit Cost from Sales Data'!$A$2:$B$4026,2,FALSE)</f>
        <v>0.75</v>
      </c>
      <c r="E416" s="22">
        <f t="shared" si="6"/>
        <v>288</v>
      </c>
    </row>
    <row r="417" spans="1:5" x14ac:dyDescent="0.35">
      <c r="A417" s="21" t="s">
        <v>275</v>
      </c>
      <c r="B417">
        <v>4</v>
      </c>
      <c r="C417" s="17">
        <v>380</v>
      </c>
      <c r="D417" s="61">
        <f>VLOOKUP(A417,'Unit Cost from Sales Data'!$A$2:$B$4026,2,FALSE)</f>
        <v>0.32</v>
      </c>
      <c r="E417" s="22">
        <f t="shared" si="6"/>
        <v>121.60000000000001</v>
      </c>
    </row>
    <row r="418" spans="1:5" x14ac:dyDescent="0.35">
      <c r="A418" s="21" t="s">
        <v>1922</v>
      </c>
      <c r="B418">
        <v>33</v>
      </c>
      <c r="C418" s="17">
        <v>376</v>
      </c>
      <c r="D418" s="61">
        <f>VLOOKUP(A418,'Unit Cost from Sales Data'!$A$2:$B$4026,2,FALSE)</f>
        <v>1.52</v>
      </c>
      <c r="E418" s="22">
        <f t="shared" si="6"/>
        <v>571.52</v>
      </c>
    </row>
    <row r="419" spans="1:5" x14ac:dyDescent="0.35">
      <c r="A419" s="21" t="s">
        <v>1492</v>
      </c>
      <c r="B419">
        <v>9</v>
      </c>
      <c r="C419" s="17">
        <v>375</v>
      </c>
      <c r="D419" s="61">
        <f>VLOOKUP(A419,'Unit Cost from Sales Data'!$A$2:$B$4026,2,FALSE)</f>
        <v>7.0000000000000007E-2</v>
      </c>
      <c r="E419" s="22">
        <f t="shared" si="6"/>
        <v>26.250000000000004</v>
      </c>
    </row>
    <row r="420" spans="1:5" x14ac:dyDescent="0.35">
      <c r="A420" s="21" t="s">
        <v>1760</v>
      </c>
      <c r="B420">
        <v>9</v>
      </c>
      <c r="C420" s="17">
        <v>375</v>
      </c>
      <c r="D420" s="61">
        <f>VLOOKUP(A420,'Unit Cost from Sales Data'!$A$2:$B$4026,2,FALSE)</f>
        <v>0.2</v>
      </c>
      <c r="E420" s="22">
        <f t="shared" si="6"/>
        <v>75</v>
      </c>
    </row>
    <row r="421" spans="1:5" x14ac:dyDescent="0.35">
      <c r="A421" s="21" t="s">
        <v>1925</v>
      </c>
      <c r="B421">
        <v>7</v>
      </c>
      <c r="C421" s="17">
        <v>375</v>
      </c>
      <c r="D421" s="61">
        <f>VLOOKUP(A421,'Unit Cost from Sales Data'!$A$2:$B$4026,2,FALSE)</f>
        <v>0.09</v>
      </c>
      <c r="E421" s="22">
        <f t="shared" si="6"/>
        <v>33.75</v>
      </c>
    </row>
    <row r="422" spans="1:5" x14ac:dyDescent="0.35">
      <c r="A422" s="21" t="s">
        <v>1926</v>
      </c>
      <c r="B422">
        <v>6</v>
      </c>
      <c r="C422" s="17">
        <v>375</v>
      </c>
      <c r="D422" s="61">
        <f>VLOOKUP(A422,'Unit Cost from Sales Data'!$A$2:$B$4026,2,FALSE)</f>
        <v>0.08</v>
      </c>
      <c r="E422" s="22">
        <f t="shared" si="6"/>
        <v>30</v>
      </c>
    </row>
    <row r="423" spans="1:5" x14ac:dyDescent="0.35">
      <c r="A423" s="21" t="s">
        <v>1927</v>
      </c>
      <c r="B423">
        <v>23</v>
      </c>
      <c r="C423" s="17">
        <v>360</v>
      </c>
      <c r="D423" s="61">
        <f>VLOOKUP(A423,'Unit Cost from Sales Data'!$A$2:$B$4026,2,FALSE)</f>
        <v>1.06</v>
      </c>
      <c r="E423" s="22">
        <f t="shared" si="6"/>
        <v>381.6</v>
      </c>
    </row>
    <row r="424" spans="1:5" x14ac:dyDescent="0.35">
      <c r="A424" s="21" t="s">
        <v>1928</v>
      </c>
      <c r="B424">
        <v>18</v>
      </c>
      <c r="C424" s="17">
        <v>360</v>
      </c>
      <c r="D424" s="61">
        <f>VLOOKUP(A424,'Unit Cost from Sales Data'!$A$2:$B$4026,2,FALSE)</f>
        <v>0.34</v>
      </c>
      <c r="E424" s="22">
        <f t="shared" si="6"/>
        <v>122.4</v>
      </c>
    </row>
    <row r="425" spans="1:5" x14ac:dyDescent="0.35">
      <c r="A425" s="21" t="s">
        <v>1930</v>
      </c>
      <c r="B425">
        <v>21</v>
      </c>
      <c r="C425" s="17">
        <v>352</v>
      </c>
      <c r="D425" s="61">
        <f>VLOOKUP(A425,'Unit Cost from Sales Data'!$A$2:$B$4026,2,FALSE)</f>
        <v>0.56999999999999995</v>
      </c>
      <c r="E425" s="22">
        <f t="shared" si="6"/>
        <v>200.64</v>
      </c>
    </row>
    <row r="426" spans="1:5" x14ac:dyDescent="0.35">
      <c r="A426" s="21" t="s">
        <v>1931</v>
      </c>
      <c r="B426">
        <v>12</v>
      </c>
      <c r="C426" s="17">
        <v>350</v>
      </c>
      <c r="D426" s="61">
        <f>VLOOKUP(A426,'Unit Cost from Sales Data'!$A$2:$B$4026,2,FALSE)</f>
        <v>2.33</v>
      </c>
      <c r="E426" s="22">
        <f t="shared" si="6"/>
        <v>815.5</v>
      </c>
    </row>
    <row r="427" spans="1:5" x14ac:dyDescent="0.35">
      <c r="A427" s="21" t="s">
        <v>1735</v>
      </c>
      <c r="B427">
        <v>9</v>
      </c>
      <c r="C427" s="17">
        <v>350</v>
      </c>
      <c r="D427" s="61">
        <f>VLOOKUP(A427,'Unit Cost from Sales Data'!$A$2:$B$4026,2,FALSE)</f>
        <v>0.18</v>
      </c>
      <c r="E427" s="22">
        <f t="shared" si="6"/>
        <v>63</v>
      </c>
    </row>
    <row r="428" spans="1:5" x14ac:dyDescent="0.35">
      <c r="A428" s="21" t="s">
        <v>1732</v>
      </c>
      <c r="B428">
        <v>8</v>
      </c>
      <c r="C428" s="17">
        <v>350</v>
      </c>
      <c r="D428" s="61">
        <f>VLOOKUP(A428,'Unit Cost from Sales Data'!$A$2:$B$4026,2,FALSE)</f>
        <v>0.5</v>
      </c>
      <c r="E428" s="22">
        <f t="shared" si="6"/>
        <v>175</v>
      </c>
    </row>
    <row r="429" spans="1:5" x14ac:dyDescent="0.35">
      <c r="A429" s="21" t="s">
        <v>1933</v>
      </c>
      <c r="B429">
        <v>7</v>
      </c>
      <c r="C429" s="17">
        <v>350</v>
      </c>
      <c r="D429" s="61">
        <f>VLOOKUP(A429,'Unit Cost from Sales Data'!$A$2:$B$4026,2,FALSE)</f>
        <v>0.91</v>
      </c>
      <c r="E429" s="22">
        <f t="shared" si="6"/>
        <v>318.5</v>
      </c>
    </row>
    <row r="430" spans="1:5" x14ac:dyDescent="0.35">
      <c r="A430" s="21" t="s">
        <v>1934</v>
      </c>
      <c r="B430">
        <v>6</v>
      </c>
      <c r="C430" s="17">
        <v>350</v>
      </c>
      <c r="D430" s="61">
        <f>VLOOKUP(A430,'Unit Cost from Sales Data'!$A$2:$B$4026,2,FALSE)</f>
        <v>1.51</v>
      </c>
      <c r="E430" s="22">
        <f t="shared" si="6"/>
        <v>528.5</v>
      </c>
    </row>
    <row r="431" spans="1:5" x14ac:dyDescent="0.35">
      <c r="A431" s="21" t="s">
        <v>1655</v>
      </c>
      <c r="B431">
        <v>5</v>
      </c>
      <c r="C431" s="17">
        <v>350</v>
      </c>
      <c r="D431" s="61">
        <f>VLOOKUP(A431,'Unit Cost from Sales Data'!$A$2:$B$4026,2,FALSE)</f>
        <v>1.18</v>
      </c>
      <c r="E431" s="22">
        <f t="shared" si="6"/>
        <v>413</v>
      </c>
    </row>
    <row r="432" spans="1:5" x14ac:dyDescent="0.35">
      <c r="A432" s="21" t="s">
        <v>1935</v>
      </c>
      <c r="B432">
        <v>4</v>
      </c>
      <c r="C432" s="17">
        <v>350</v>
      </c>
      <c r="D432" s="61">
        <f>VLOOKUP(A432,'Unit Cost from Sales Data'!$A$2:$B$4026,2,FALSE)</f>
        <v>0.06</v>
      </c>
      <c r="E432" s="22">
        <f t="shared" si="6"/>
        <v>21</v>
      </c>
    </row>
    <row r="433" spans="1:5" x14ac:dyDescent="0.35">
      <c r="A433" s="21" t="s">
        <v>1936</v>
      </c>
      <c r="B433">
        <v>4</v>
      </c>
      <c r="C433" s="17">
        <v>350</v>
      </c>
      <c r="D433" s="61">
        <f>VLOOKUP(A433,'Unit Cost from Sales Data'!$A$2:$B$4026,2,FALSE)</f>
        <v>1.61</v>
      </c>
      <c r="E433" s="22">
        <f t="shared" si="6"/>
        <v>563.5</v>
      </c>
    </row>
    <row r="434" spans="1:5" x14ac:dyDescent="0.35">
      <c r="A434" s="21" t="s">
        <v>1937</v>
      </c>
      <c r="B434">
        <v>3</v>
      </c>
      <c r="C434" s="17">
        <v>350</v>
      </c>
      <c r="D434" s="61">
        <f>VLOOKUP(A434,'Unit Cost from Sales Data'!$A$2:$B$4026,2,FALSE)</f>
        <v>1.67</v>
      </c>
      <c r="E434" s="22">
        <f t="shared" si="6"/>
        <v>584.5</v>
      </c>
    </row>
    <row r="435" spans="1:5" x14ac:dyDescent="0.35">
      <c r="A435" s="21" t="s">
        <v>362</v>
      </c>
      <c r="B435">
        <v>7</v>
      </c>
      <c r="C435" s="17">
        <v>348</v>
      </c>
      <c r="D435" s="61">
        <f>VLOOKUP(A435,'Unit Cost from Sales Data'!$A$2:$B$4026,2,FALSE)</f>
        <v>0.26</v>
      </c>
      <c r="E435" s="22">
        <f t="shared" si="6"/>
        <v>90.48</v>
      </c>
    </row>
    <row r="436" spans="1:5" x14ac:dyDescent="0.35">
      <c r="A436" s="21" t="s">
        <v>1381</v>
      </c>
      <c r="B436">
        <v>31</v>
      </c>
      <c r="C436" s="17">
        <v>340</v>
      </c>
      <c r="D436" s="61">
        <f>VLOOKUP(A436,'Unit Cost from Sales Data'!$A$2:$B$4026,2,FALSE)</f>
        <v>2.97</v>
      </c>
      <c r="E436" s="22">
        <f t="shared" ref="E436:E496" si="7">D436*C436</f>
        <v>1009.8000000000001</v>
      </c>
    </row>
    <row r="437" spans="1:5" x14ac:dyDescent="0.35">
      <c r="A437" s="21" t="s">
        <v>1940</v>
      </c>
      <c r="B437">
        <v>16</v>
      </c>
      <c r="C437" s="17">
        <v>340</v>
      </c>
      <c r="D437" s="61">
        <f>VLOOKUP(A437,'Unit Cost from Sales Data'!$A$2:$B$4026,2,FALSE)</f>
        <v>0.34</v>
      </c>
      <c r="E437" s="22">
        <f t="shared" si="7"/>
        <v>115.60000000000001</v>
      </c>
    </row>
    <row r="438" spans="1:5" x14ac:dyDescent="0.35">
      <c r="A438" s="21" t="s">
        <v>1941</v>
      </c>
      <c r="B438">
        <v>17</v>
      </c>
      <c r="C438" s="17">
        <v>336</v>
      </c>
      <c r="D438" s="61">
        <f>VLOOKUP(A438,'Unit Cost from Sales Data'!$A$2:$B$4026,2,FALSE)</f>
        <v>0.82</v>
      </c>
      <c r="E438" s="22">
        <f t="shared" si="7"/>
        <v>275.52</v>
      </c>
    </row>
    <row r="439" spans="1:5" x14ac:dyDescent="0.35">
      <c r="A439" s="21" t="s">
        <v>1943</v>
      </c>
      <c r="B439">
        <v>28</v>
      </c>
      <c r="C439" s="17">
        <v>332</v>
      </c>
      <c r="D439" s="61">
        <f>VLOOKUP(A439,'Unit Cost from Sales Data'!$A$2:$B$4026,2,FALSE)</f>
        <v>1.26</v>
      </c>
      <c r="E439" s="22">
        <f t="shared" si="7"/>
        <v>418.32</v>
      </c>
    </row>
    <row r="440" spans="1:5" x14ac:dyDescent="0.35">
      <c r="A440" s="21" t="s">
        <v>192</v>
      </c>
      <c r="B440">
        <v>19</v>
      </c>
      <c r="C440" s="17">
        <v>332</v>
      </c>
      <c r="D440" s="61">
        <f>VLOOKUP(A440,'Unit Cost from Sales Data'!$A$2:$B$4026,2,FALSE)</f>
        <v>0.45</v>
      </c>
      <c r="E440" s="22">
        <f t="shared" si="7"/>
        <v>149.4</v>
      </c>
    </row>
    <row r="441" spans="1:5" x14ac:dyDescent="0.35">
      <c r="A441" s="21" t="s">
        <v>1390</v>
      </c>
      <c r="B441">
        <v>17</v>
      </c>
      <c r="C441" s="17">
        <v>332</v>
      </c>
      <c r="D441" s="61">
        <f>VLOOKUP(A441,'Unit Cost from Sales Data'!$A$2:$B$4026,2,FALSE)</f>
        <v>1.26</v>
      </c>
      <c r="E441" s="22">
        <f t="shared" si="7"/>
        <v>418.32</v>
      </c>
    </row>
    <row r="442" spans="1:5" x14ac:dyDescent="0.35">
      <c r="A442" s="21" t="s">
        <v>1947</v>
      </c>
      <c r="B442">
        <v>15</v>
      </c>
      <c r="C442" s="17">
        <v>332</v>
      </c>
      <c r="D442" s="61">
        <f>VLOOKUP(A442,'Unit Cost from Sales Data'!$A$2:$B$4026,2,FALSE)</f>
        <v>0.33</v>
      </c>
      <c r="E442" s="22">
        <f t="shared" si="7"/>
        <v>109.56</v>
      </c>
    </row>
    <row r="443" spans="1:5" x14ac:dyDescent="0.35">
      <c r="A443" s="21" t="s">
        <v>1921</v>
      </c>
      <c r="B443">
        <v>26</v>
      </c>
      <c r="C443" s="17">
        <v>328</v>
      </c>
      <c r="D443" s="61">
        <f>VLOOKUP(A443,'Unit Cost from Sales Data'!$A$2:$B$4026,2,FALSE)</f>
        <v>1.67</v>
      </c>
      <c r="E443" s="22">
        <f t="shared" si="7"/>
        <v>547.76</v>
      </c>
    </row>
    <row r="444" spans="1:5" x14ac:dyDescent="0.35">
      <c r="A444" s="21" t="s">
        <v>1396</v>
      </c>
      <c r="B444">
        <v>23</v>
      </c>
      <c r="C444" s="17">
        <v>328</v>
      </c>
      <c r="D444" s="61">
        <f>VLOOKUP(A444,'Unit Cost from Sales Data'!$A$2:$B$4026,2,FALSE)</f>
        <v>0.91</v>
      </c>
      <c r="E444" s="22">
        <f t="shared" si="7"/>
        <v>298.48</v>
      </c>
    </row>
    <row r="445" spans="1:5" x14ac:dyDescent="0.35">
      <c r="A445" s="21" t="s">
        <v>1950</v>
      </c>
      <c r="B445">
        <v>8</v>
      </c>
      <c r="C445" s="17">
        <v>325</v>
      </c>
      <c r="D445" s="61">
        <f>VLOOKUP(A445,'Unit Cost from Sales Data'!$A$2:$B$4026,2,FALSE)</f>
        <v>0.06</v>
      </c>
      <c r="E445" s="22">
        <f t="shared" si="7"/>
        <v>19.5</v>
      </c>
    </row>
    <row r="446" spans="1:5" x14ac:dyDescent="0.35">
      <c r="A446" s="21" t="s">
        <v>1952</v>
      </c>
      <c r="B446">
        <v>3</v>
      </c>
      <c r="C446" s="17">
        <v>325</v>
      </c>
      <c r="D446" s="61">
        <f>VLOOKUP(A446,'Unit Cost from Sales Data'!$A$2:$B$4026,2,FALSE)</f>
        <v>0.2</v>
      </c>
      <c r="E446" s="22">
        <f t="shared" si="7"/>
        <v>65</v>
      </c>
    </row>
    <row r="447" spans="1:5" x14ac:dyDescent="0.35">
      <c r="A447" s="21" t="s">
        <v>1954</v>
      </c>
      <c r="B447">
        <v>17</v>
      </c>
      <c r="C447" s="17">
        <v>324</v>
      </c>
      <c r="D447" s="61">
        <f>VLOOKUP(A447,'Unit Cost from Sales Data'!$A$2:$B$4026,2,FALSE)</f>
        <v>0.57999999999999996</v>
      </c>
      <c r="E447" s="22">
        <f t="shared" si="7"/>
        <v>187.92</v>
      </c>
    </row>
    <row r="448" spans="1:5" x14ac:dyDescent="0.35">
      <c r="A448" s="21" t="s">
        <v>1956</v>
      </c>
      <c r="B448">
        <v>3</v>
      </c>
      <c r="C448" s="17">
        <v>324</v>
      </c>
      <c r="D448" s="61">
        <f>VLOOKUP(A448,'Unit Cost from Sales Data'!$A$2:$B$4026,2,FALSE)</f>
        <v>2.87</v>
      </c>
      <c r="E448" s="22">
        <f t="shared" si="7"/>
        <v>929.88</v>
      </c>
    </row>
    <row r="449" spans="1:5" x14ac:dyDescent="0.35">
      <c r="A449" s="21" t="s">
        <v>9</v>
      </c>
      <c r="B449">
        <v>47</v>
      </c>
      <c r="C449" s="17">
        <v>316</v>
      </c>
      <c r="D449" s="61">
        <f>VLOOKUP(A449,'Unit Cost from Sales Data'!$A$2:$B$4026,2,FALSE)</f>
        <v>1.41</v>
      </c>
      <c r="E449" s="22">
        <f t="shared" si="7"/>
        <v>445.56</v>
      </c>
    </row>
    <row r="450" spans="1:5" x14ac:dyDescent="0.35">
      <c r="A450" s="21" t="s">
        <v>261</v>
      </c>
      <c r="B450">
        <v>20</v>
      </c>
      <c r="C450" s="17">
        <v>316</v>
      </c>
      <c r="D450" s="61">
        <f>VLOOKUP(A450,'Unit Cost from Sales Data'!$A$2:$B$4026,2,FALSE)</f>
        <v>0.28000000000000003</v>
      </c>
      <c r="E450" s="22">
        <f t="shared" si="7"/>
        <v>88.48</v>
      </c>
    </row>
    <row r="451" spans="1:5" x14ac:dyDescent="0.35">
      <c r="A451" s="21" t="s">
        <v>1958</v>
      </c>
      <c r="B451">
        <v>19</v>
      </c>
      <c r="C451" s="17">
        <v>316</v>
      </c>
      <c r="D451" s="61">
        <f>VLOOKUP(A451,'Unit Cost from Sales Data'!$A$2:$B$4026,2,FALSE)</f>
        <v>0.56000000000000005</v>
      </c>
      <c r="E451" s="22">
        <f t="shared" si="7"/>
        <v>176.96</v>
      </c>
    </row>
    <row r="452" spans="1:5" x14ac:dyDescent="0.35">
      <c r="A452" s="21" t="s">
        <v>1962</v>
      </c>
      <c r="B452">
        <v>4</v>
      </c>
      <c r="C452" s="17">
        <v>312</v>
      </c>
      <c r="D452" s="61">
        <f>VLOOKUP(A452,'Unit Cost from Sales Data'!$A$2:$B$4026,2,FALSE)</f>
        <v>0.85</v>
      </c>
      <c r="E452" s="22">
        <f t="shared" si="7"/>
        <v>265.2</v>
      </c>
    </row>
    <row r="453" spans="1:5" x14ac:dyDescent="0.35">
      <c r="A453" s="21" t="s">
        <v>1963</v>
      </c>
      <c r="B453">
        <v>4</v>
      </c>
      <c r="C453" s="17">
        <v>312</v>
      </c>
      <c r="D453" s="61">
        <f>VLOOKUP(A453,'Unit Cost from Sales Data'!$A$2:$B$4026,2,FALSE)</f>
        <v>0.9</v>
      </c>
      <c r="E453" s="22">
        <f t="shared" si="7"/>
        <v>280.8</v>
      </c>
    </row>
    <row r="454" spans="1:5" x14ac:dyDescent="0.35">
      <c r="A454" s="21" t="s">
        <v>1964</v>
      </c>
      <c r="B454">
        <v>20</v>
      </c>
      <c r="C454" s="17">
        <v>304</v>
      </c>
      <c r="D454" s="61">
        <f>VLOOKUP(A454,'Unit Cost from Sales Data'!$A$2:$B$4026,2,FALSE)</f>
        <v>1.08</v>
      </c>
      <c r="E454" s="22">
        <f t="shared" si="7"/>
        <v>328.32000000000005</v>
      </c>
    </row>
    <row r="455" spans="1:5" x14ac:dyDescent="0.35">
      <c r="A455" s="21" t="s">
        <v>44</v>
      </c>
      <c r="B455">
        <v>7</v>
      </c>
      <c r="C455" s="17">
        <v>304</v>
      </c>
      <c r="D455" s="61">
        <f>VLOOKUP(A455,'Unit Cost from Sales Data'!$A$2:$B$4026,2,FALSE)</f>
        <v>0.27</v>
      </c>
      <c r="E455" s="22">
        <f t="shared" si="7"/>
        <v>82.080000000000013</v>
      </c>
    </row>
    <row r="456" spans="1:5" x14ac:dyDescent="0.35">
      <c r="A456" s="21" t="s">
        <v>1965</v>
      </c>
      <c r="B456">
        <v>4</v>
      </c>
      <c r="C456" s="17">
        <v>304</v>
      </c>
      <c r="D456" s="61">
        <f>VLOOKUP(A456,'Unit Cost from Sales Data'!$A$2:$B$4026,2,FALSE)</f>
        <v>0.18</v>
      </c>
      <c r="E456" s="22">
        <f t="shared" si="7"/>
        <v>54.72</v>
      </c>
    </row>
    <row r="457" spans="1:5" x14ac:dyDescent="0.35">
      <c r="A457" s="21" t="s">
        <v>496</v>
      </c>
      <c r="B457">
        <v>3</v>
      </c>
      <c r="C457" s="17">
        <v>304</v>
      </c>
      <c r="D457" s="61">
        <f>VLOOKUP(A457,'Unit Cost from Sales Data'!$A$2:$B$4026,2,FALSE)</f>
        <v>0.59</v>
      </c>
      <c r="E457" s="22">
        <f t="shared" si="7"/>
        <v>179.35999999999999</v>
      </c>
    </row>
    <row r="458" spans="1:5" x14ac:dyDescent="0.35">
      <c r="A458" s="21" t="s">
        <v>1967</v>
      </c>
      <c r="B458">
        <v>1</v>
      </c>
      <c r="C458" s="17">
        <v>304</v>
      </c>
      <c r="D458" s="61">
        <f>VLOOKUP(A458,'Unit Cost from Sales Data'!$A$2:$B$4026,2,FALSE)</f>
        <v>0.47</v>
      </c>
      <c r="E458" s="22">
        <f t="shared" si="7"/>
        <v>142.88</v>
      </c>
    </row>
    <row r="459" spans="1:5" x14ac:dyDescent="0.35">
      <c r="A459" s="21" t="s">
        <v>1969</v>
      </c>
      <c r="B459">
        <v>9</v>
      </c>
      <c r="C459" s="17">
        <v>300</v>
      </c>
      <c r="D459" s="61">
        <f>VLOOKUP(A459,'Unit Cost from Sales Data'!$A$2:$B$4026,2,FALSE)</f>
        <v>0.04</v>
      </c>
      <c r="E459" s="22">
        <f t="shared" si="7"/>
        <v>12</v>
      </c>
    </row>
    <row r="460" spans="1:5" x14ac:dyDescent="0.35">
      <c r="A460" s="21" t="s">
        <v>1970</v>
      </c>
      <c r="B460">
        <v>7</v>
      </c>
      <c r="C460" s="17">
        <v>300</v>
      </c>
      <c r="D460" s="61">
        <f>VLOOKUP(A460,'Unit Cost from Sales Data'!$A$2:$B$4026,2,FALSE)</f>
        <v>0.08</v>
      </c>
      <c r="E460" s="22">
        <f t="shared" si="7"/>
        <v>24</v>
      </c>
    </row>
    <row r="461" spans="1:5" x14ac:dyDescent="0.35">
      <c r="A461" s="21" t="s">
        <v>1757</v>
      </c>
      <c r="B461">
        <v>6</v>
      </c>
      <c r="C461" s="17">
        <v>300</v>
      </c>
      <c r="D461" s="61">
        <f>VLOOKUP(A461,'Unit Cost from Sales Data'!$A$2:$B$4026,2,FALSE)</f>
        <v>0.18</v>
      </c>
      <c r="E461" s="22">
        <f t="shared" si="7"/>
        <v>54</v>
      </c>
    </row>
    <row r="462" spans="1:5" x14ac:dyDescent="0.35">
      <c r="A462" s="21" t="s">
        <v>1971</v>
      </c>
      <c r="B462">
        <v>6</v>
      </c>
      <c r="C462" s="17">
        <v>300</v>
      </c>
      <c r="D462" s="61">
        <f>VLOOKUP(A462,'Unit Cost from Sales Data'!$A$2:$B$4026,2,FALSE)</f>
        <v>1.53</v>
      </c>
      <c r="E462" s="22">
        <f t="shared" si="7"/>
        <v>459</v>
      </c>
    </row>
    <row r="463" spans="1:5" x14ac:dyDescent="0.35">
      <c r="A463" s="21" t="s">
        <v>1973</v>
      </c>
      <c r="B463">
        <v>6</v>
      </c>
      <c r="C463" s="17">
        <v>300</v>
      </c>
      <c r="D463" s="61">
        <f>VLOOKUP(A463,'Unit Cost from Sales Data'!$A$2:$B$4026,2,FALSE)</f>
        <v>13.46</v>
      </c>
      <c r="E463" s="22">
        <f t="shared" si="7"/>
        <v>4038.0000000000005</v>
      </c>
    </row>
    <row r="464" spans="1:5" x14ac:dyDescent="0.35">
      <c r="A464" s="21" t="s">
        <v>604</v>
      </c>
      <c r="B464">
        <v>6</v>
      </c>
      <c r="C464" s="17">
        <v>300</v>
      </c>
      <c r="D464" s="61">
        <f>VLOOKUP(A464,'Unit Cost from Sales Data'!$A$2:$B$4026,2,FALSE)</f>
        <v>0.34</v>
      </c>
      <c r="E464" s="22">
        <f t="shared" si="7"/>
        <v>102.00000000000001</v>
      </c>
    </row>
    <row r="465" spans="1:5" x14ac:dyDescent="0.35">
      <c r="A465" s="21" t="s">
        <v>1974</v>
      </c>
      <c r="B465">
        <v>6</v>
      </c>
      <c r="C465" s="17">
        <v>300</v>
      </c>
      <c r="D465" s="61">
        <f>VLOOKUP(A465,'Unit Cost from Sales Data'!$A$2:$B$4026,2,FALSE)</f>
        <v>0.39</v>
      </c>
      <c r="E465" s="22">
        <f t="shared" si="7"/>
        <v>117</v>
      </c>
    </row>
    <row r="466" spans="1:5" x14ac:dyDescent="0.35">
      <c r="A466" s="21" t="s">
        <v>1677</v>
      </c>
      <c r="B466">
        <v>5</v>
      </c>
      <c r="C466" s="17">
        <v>300</v>
      </c>
      <c r="D466" s="61">
        <f>VLOOKUP(A466,'Unit Cost from Sales Data'!$A$2:$B$4026,2,FALSE)</f>
        <v>1.95</v>
      </c>
      <c r="E466" s="22">
        <f t="shared" si="7"/>
        <v>585</v>
      </c>
    </row>
    <row r="467" spans="1:5" x14ac:dyDescent="0.35">
      <c r="A467" s="21" t="s">
        <v>1975</v>
      </c>
      <c r="B467">
        <v>5</v>
      </c>
      <c r="C467" s="17">
        <v>300</v>
      </c>
      <c r="D467" s="61">
        <f>VLOOKUP(A467,'Unit Cost from Sales Data'!$A$2:$B$4026,2,FALSE)</f>
        <v>0.13</v>
      </c>
      <c r="E467" s="22">
        <f t="shared" si="7"/>
        <v>39</v>
      </c>
    </row>
    <row r="468" spans="1:5" x14ac:dyDescent="0.35">
      <c r="A468" s="21" t="s">
        <v>1976</v>
      </c>
      <c r="B468">
        <v>5</v>
      </c>
      <c r="C468" s="17">
        <v>300</v>
      </c>
      <c r="D468" s="61">
        <f>VLOOKUP(A468,'Unit Cost from Sales Data'!$A$2:$B$4026,2,FALSE)</f>
        <v>2.19</v>
      </c>
      <c r="E468" s="22">
        <f t="shared" si="7"/>
        <v>657</v>
      </c>
    </row>
    <row r="469" spans="1:5" x14ac:dyDescent="0.35">
      <c r="A469" s="21" t="s">
        <v>1977</v>
      </c>
      <c r="B469">
        <v>5</v>
      </c>
      <c r="C469" s="17">
        <v>300</v>
      </c>
      <c r="D469" s="61">
        <f>VLOOKUP(A469,'Unit Cost from Sales Data'!$A$2:$B$4026,2,FALSE)</f>
        <v>1.17</v>
      </c>
      <c r="E469" s="22">
        <f t="shared" si="7"/>
        <v>351</v>
      </c>
    </row>
    <row r="470" spans="1:5" x14ac:dyDescent="0.35">
      <c r="A470" s="21" t="s">
        <v>1851</v>
      </c>
      <c r="B470">
        <v>3</v>
      </c>
      <c r="C470" s="17">
        <v>300</v>
      </c>
      <c r="D470" s="61">
        <f>VLOOKUP(A470,'Unit Cost from Sales Data'!$A$2:$B$4026,2,FALSE)</f>
        <v>7.0000000000000007E-2</v>
      </c>
      <c r="E470" s="22">
        <f t="shared" si="7"/>
        <v>21.000000000000004</v>
      </c>
    </row>
    <row r="471" spans="1:5" x14ac:dyDescent="0.35">
      <c r="A471" s="21" t="s">
        <v>1978</v>
      </c>
      <c r="B471">
        <v>3</v>
      </c>
      <c r="C471" s="17">
        <v>300</v>
      </c>
      <c r="D471" s="61">
        <f>VLOOKUP(A471,'Unit Cost from Sales Data'!$A$2:$B$4026,2,FALSE)</f>
        <v>0.31</v>
      </c>
      <c r="E471" s="22">
        <f t="shared" si="7"/>
        <v>93</v>
      </c>
    </row>
    <row r="472" spans="1:5" x14ac:dyDescent="0.35">
      <c r="A472" s="21" t="s">
        <v>1979</v>
      </c>
      <c r="B472">
        <v>3</v>
      </c>
      <c r="C472" s="17">
        <v>300</v>
      </c>
      <c r="D472" s="61">
        <f>VLOOKUP(A472,'Unit Cost from Sales Data'!$A$2:$B$4026,2,FALSE)</f>
        <v>2.65</v>
      </c>
      <c r="E472" s="22">
        <f t="shared" si="7"/>
        <v>795</v>
      </c>
    </row>
    <row r="473" spans="1:5" x14ac:dyDescent="0.35">
      <c r="A473" s="21" t="s">
        <v>1981</v>
      </c>
      <c r="B473">
        <v>3</v>
      </c>
      <c r="C473" s="17">
        <v>300</v>
      </c>
      <c r="D473" s="61">
        <f>VLOOKUP(A473,'Unit Cost from Sales Data'!$A$2:$B$4026,2,FALSE)</f>
        <v>0.26</v>
      </c>
      <c r="E473" s="22">
        <f t="shared" si="7"/>
        <v>78</v>
      </c>
    </row>
    <row r="474" spans="1:5" x14ac:dyDescent="0.35">
      <c r="A474" s="21" t="s">
        <v>1983</v>
      </c>
      <c r="B474">
        <v>3</v>
      </c>
      <c r="C474" s="17">
        <v>300</v>
      </c>
      <c r="D474" s="61">
        <f>VLOOKUP(A474,'Unit Cost from Sales Data'!$A$2:$B$4026,2,FALSE)</f>
        <v>0.49</v>
      </c>
      <c r="E474" s="22">
        <f t="shared" si="7"/>
        <v>147</v>
      </c>
    </row>
    <row r="475" spans="1:5" x14ac:dyDescent="0.35">
      <c r="A475" s="21" t="s">
        <v>1984</v>
      </c>
      <c r="B475">
        <v>3</v>
      </c>
      <c r="C475" s="17">
        <v>300</v>
      </c>
      <c r="D475" s="61">
        <f>VLOOKUP(A475,'Unit Cost from Sales Data'!$A$2:$B$4026,2,FALSE)</f>
        <v>0.36</v>
      </c>
      <c r="E475" s="22">
        <f t="shared" si="7"/>
        <v>108</v>
      </c>
    </row>
    <row r="476" spans="1:5" x14ac:dyDescent="0.35">
      <c r="A476" s="21" t="s">
        <v>1985</v>
      </c>
      <c r="B476">
        <v>3</v>
      </c>
      <c r="C476" s="17">
        <v>300</v>
      </c>
      <c r="D476" s="61">
        <f>VLOOKUP(A476,'Unit Cost from Sales Data'!$A$2:$B$4026,2,FALSE)</f>
        <v>0.28999999999999998</v>
      </c>
      <c r="E476" s="22">
        <f t="shared" si="7"/>
        <v>87</v>
      </c>
    </row>
    <row r="477" spans="1:5" x14ac:dyDescent="0.35">
      <c r="A477" s="21" t="s">
        <v>1986</v>
      </c>
      <c r="B477">
        <v>3</v>
      </c>
      <c r="C477" s="17">
        <v>300</v>
      </c>
      <c r="D477" s="61">
        <f>VLOOKUP(A477,'Unit Cost from Sales Data'!$A$2:$B$4026,2,FALSE)</f>
        <v>0.28999999999999998</v>
      </c>
      <c r="E477" s="22">
        <f t="shared" si="7"/>
        <v>87</v>
      </c>
    </row>
    <row r="478" spans="1:5" x14ac:dyDescent="0.35">
      <c r="A478" s="21" t="s">
        <v>1987</v>
      </c>
      <c r="B478">
        <v>3</v>
      </c>
      <c r="C478" s="17">
        <v>300</v>
      </c>
      <c r="D478" s="61">
        <f>VLOOKUP(A478,'Unit Cost from Sales Data'!$A$2:$B$4026,2,FALSE)</f>
        <v>0.23</v>
      </c>
      <c r="E478" s="22">
        <f t="shared" si="7"/>
        <v>69</v>
      </c>
    </row>
    <row r="479" spans="1:5" x14ac:dyDescent="0.35">
      <c r="A479" s="21" t="s">
        <v>1988</v>
      </c>
      <c r="B479">
        <v>3</v>
      </c>
      <c r="C479" s="17">
        <v>300</v>
      </c>
      <c r="D479" s="61">
        <f>VLOOKUP(A479,'Unit Cost from Sales Data'!$A$2:$B$4026,2,FALSE)</f>
        <v>0.28000000000000003</v>
      </c>
      <c r="E479" s="22">
        <f t="shared" si="7"/>
        <v>84.000000000000014</v>
      </c>
    </row>
    <row r="480" spans="1:5" x14ac:dyDescent="0.35">
      <c r="A480" s="21" t="s">
        <v>1990</v>
      </c>
      <c r="B480">
        <v>3</v>
      </c>
      <c r="C480" s="17">
        <v>300</v>
      </c>
      <c r="D480" s="61">
        <f>VLOOKUP(A480,'Unit Cost from Sales Data'!$A$2:$B$4026,2,FALSE)</f>
        <v>0.99</v>
      </c>
      <c r="E480" s="22">
        <f t="shared" si="7"/>
        <v>297</v>
      </c>
    </row>
    <row r="481" spans="1:5" x14ac:dyDescent="0.35">
      <c r="A481" s="21" t="s">
        <v>1993</v>
      </c>
      <c r="B481">
        <v>2</v>
      </c>
      <c r="C481" s="17">
        <v>300</v>
      </c>
      <c r="D481" s="61">
        <f>VLOOKUP(A481,'Unit Cost from Sales Data'!$A$2:$B$4026,2,FALSE)</f>
        <v>0.37</v>
      </c>
      <c r="E481" s="22">
        <f t="shared" si="7"/>
        <v>111</v>
      </c>
    </row>
    <row r="482" spans="1:5" x14ac:dyDescent="0.35">
      <c r="A482" s="21" t="s">
        <v>1994</v>
      </c>
      <c r="B482">
        <v>2</v>
      </c>
      <c r="C482" s="17">
        <v>300</v>
      </c>
      <c r="D482" s="61">
        <f>VLOOKUP(A482,'Unit Cost from Sales Data'!$A$2:$B$4026,2,FALSE)</f>
        <v>0.19</v>
      </c>
      <c r="E482" s="22">
        <f t="shared" si="7"/>
        <v>57</v>
      </c>
    </row>
    <row r="483" spans="1:5" x14ac:dyDescent="0.35">
      <c r="A483" s="21" t="s">
        <v>1995</v>
      </c>
      <c r="B483">
        <v>2</v>
      </c>
      <c r="C483" s="17">
        <v>300</v>
      </c>
      <c r="D483" s="61">
        <f>VLOOKUP(A483,'Unit Cost from Sales Data'!$A$2:$B$4026,2,FALSE)</f>
        <v>0.28999999999999998</v>
      </c>
      <c r="E483" s="22">
        <f t="shared" si="7"/>
        <v>87</v>
      </c>
    </row>
    <row r="484" spans="1:5" x14ac:dyDescent="0.35">
      <c r="A484" s="21" t="s">
        <v>1996</v>
      </c>
      <c r="B484">
        <v>2</v>
      </c>
      <c r="C484" s="17">
        <v>300</v>
      </c>
      <c r="D484" s="61">
        <f>VLOOKUP(A484,'Unit Cost from Sales Data'!$A$2:$B$4026,2,FALSE)</f>
        <v>0.25</v>
      </c>
      <c r="E484" s="22">
        <f t="shared" si="7"/>
        <v>75</v>
      </c>
    </row>
    <row r="485" spans="1:5" x14ac:dyDescent="0.35">
      <c r="A485" s="21" t="s">
        <v>1997</v>
      </c>
      <c r="B485">
        <v>2</v>
      </c>
      <c r="C485" s="17">
        <v>300</v>
      </c>
      <c r="D485" s="61">
        <f>VLOOKUP(A485,'Unit Cost from Sales Data'!$A$2:$B$4026,2,FALSE)</f>
        <v>1.56</v>
      </c>
      <c r="E485" s="22">
        <f t="shared" si="7"/>
        <v>468</v>
      </c>
    </row>
    <row r="486" spans="1:5" x14ac:dyDescent="0.35">
      <c r="A486" s="21" t="s">
        <v>1998</v>
      </c>
      <c r="B486">
        <v>2</v>
      </c>
      <c r="C486" s="17">
        <v>300</v>
      </c>
      <c r="D486" s="61">
        <f>VLOOKUP(A486,'Unit Cost from Sales Data'!$A$2:$B$4026,2,FALSE)</f>
        <v>2.5099999999999998</v>
      </c>
      <c r="E486" s="22">
        <f t="shared" si="7"/>
        <v>752.99999999999989</v>
      </c>
    </row>
    <row r="487" spans="1:5" x14ac:dyDescent="0.35">
      <c r="A487" s="21" t="s">
        <v>1999</v>
      </c>
      <c r="B487">
        <v>2</v>
      </c>
      <c r="C487" s="17">
        <v>300</v>
      </c>
      <c r="D487" s="61">
        <f>VLOOKUP(A487,'Unit Cost from Sales Data'!$A$2:$B$4026,2,FALSE)</f>
        <v>5.26</v>
      </c>
      <c r="E487" s="22">
        <f t="shared" si="7"/>
        <v>1578</v>
      </c>
    </row>
    <row r="488" spans="1:5" x14ac:dyDescent="0.35">
      <c r="A488" s="21" t="s">
        <v>2000</v>
      </c>
      <c r="B488">
        <v>2</v>
      </c>
      <c r="C488" s="17">
        <v>300</v>
      </c>
      <c r="D488" s="61">
        <f>VLOOKUP(A488,'Unit Cost from Sales Data'!$A$2:$B$4026,2,FALSE)</f>
        <v>0.13</v>
      </c>
      <c r="E488" s="22">
        <f t="shared" si="7"/>
        <v>39</v>
      </c>
    </row>
    <row r="489" spans="1:5" x14ac:dyDescent="0.35">
      <c r="A489" s="21" t="s">
        <v>2001</v>
      </c>
      <c r="B489">
        <v>2</v>
      </c>
      <c r="C489" s="17">
        <v>300</v>
      </c>
      <c r="D489" s="61">
        <f>VLOOKUP(A489,'Unit Cost from Sales Data'!$A$2:$B$4026,2,FALSE)</f>
        <v>0.2</v>
      </c>
      <c r="E489" s="22">
        <f t="shared" si="7"/>
        <v>60</v>
      </c>
    </row>
    <row r="490" spans="1:5" x14ac:dyDescent="0.35">
      <c r="A490" s="21" t="s">
        <v>2002</v>
      </c>
      <c r="B490">
        <v>2</v>
      </c>
      <c r="C490" s="17">
        <v>300</v>
      </c>
      <c r="D490" s="61">
        <f>VLOOKUP(A490,'Unit Cost from Sales Data'!$A$2:$B$4026,2,FALSE)</f>
        <v>0.16</v>
      </c>
      <c r="E490" s="22">
        <f t="shared" si="7"/>
        <v>48</v>
      </c>
    </row>
    <row r="491" spans="1:5" x14ac:dyDescent="0.35">
      <c r="A491" s="21" t="s">
        <v>2003</v>
      </c>
      <c r="B491">
        <v>2</v>
      </c>
      <c r="C491" s="17">
        <v>300</v>
      </c>
      <c r="D491" s="61">
        <f>VLOOKUP(A491,'Unit Cost from Sales Data'!$A$2:$B$4026,2,FALSE)</f>
        <v>0.38</v>
      </c>
      <c r="E491" s="22">
        <f t="shared" si="7"/>
        <v>114</v>
      </c>
    </row>
    <row r="492" spans="1:5" x14ac:dyDescent="0.35">
      <c r="A492" s="21" t="s">
        <v>2004</v>
      </c>
      <c r="B492">
        <v>2</v>
      </c>
      <c r="C492" s="17">
        <v>300</v>
      </c>
      <c r="D492" s="61">
        <f>VLOOKUP(A492,'Unit Cost from Sales Data'!$A$2:$B$4026,2,FALSE)</f>
        <v>1.61</v>
      </c>
      <c r="E492" s="22">
        <f t="shared" si="7"/>
        <v>483.00000000000006</v>
      </c>
    </row>
    <row r="493" spans="1:5" x14ac:dyDescent="0.35">
      <c r="A493" s="21" t="s">
        <v>924</v>
      </c>
      <c r="B493">
        <v>2</v>
      </c>
      <c r="C493" s="17">
        <v>300</v>
      </c>
      <c r="D493" s="61">
        <f>VLOOKUP(A493,'Unit Cost from Sales Data'!$A$2:$B$4026,2,FALSE)</f>
        <v>0.06</v>
      </c>
      <c r="E493" s="22">
        <f t="shared" si="7"/>
        <v>18</v>
      </c>
    </row>
    <row r="494" spans="1:5" x14ac:dyDescent="0.35">
      <c r="A494" s="21" t="s">
        <v>2005</v>
      </c>
      <c r="B494">
        <v>1</v>
      </c>
      <c r="C494" s="17">
        <v>300</v>
      </c>
      <c r="D494" s="61">
        <f>VLOOKUP(A494,'Unit Cost from Sales Data'!$A$2:$B$4026,2,FALSE)</f>
        <v>0.33</v>
      </c>
      <c r="E494" s="22">
        <f t="shared" si="7"/>
        <v>99</v>
      </c>
    </row>
    <row r="495" spans="1:5" x14ac:dyDescent="0.35">
      <c r="A495" s="21" t="s">
        <v>2006</v>
      </c>
      <c r="B495">
        <v>1</v>
      </c>
      <c r="C495" s="17">
        <v>300</v>
      </c>
      <c r="D495" s="61">
        <f>VLOOKUP(A495,'Unit Cost from Sales Data'!$A$2:$B$4026,2,FALSE)</f>
        <v>1.02</v>
      </c>
      <c r="E495" s="22">
        <f t="shared" si="7"/>
        <v>306</v>
      </c>
    </row>
    <row r="496" spans="1:5" x14ac:dyDescent="0.35">
      <c r="A496" s="21" t="s">
        <v>2007</v>
      </c>
      <c r="B496">
        <v>1</v>
      </c>
      <c r="C496" s="17">
        <v>300</v>
      </c>
      <c r="D496" s="61">
        <f>VLOOKUP(A496,'Unit Cost from Sales Data'!$A$2:$B$4026,2,FALSE)</f>
        <v>0.34</v>
      </c>
      <c r="E496" s="22">
        <f t="shared" si="7"/>
        <v>102.00000000000001</v>
      </c>
    </row>
    <row r="497" spans="1:5" x14ac:dyDescent="0.35">
      <c r="A497" s="21" t="s">
        <v>2008</v>
      </c>
      <c r="B497">
        <v>1</v>
      </c>
      <c r="C497" s="17">
        <v>300</v>
      </c>
      <c r="D497" s="61">
        <f>VLOOKUP(A497,'Unit Cost from Sales Data'!$A$2:$B$4026,2,FALSE)</f>
        <v>0.18</v>
      </c>
      <c r="E497" s="22">
        <f t="shared" ref="E497:E556" si="8">D497*C497</f>
        <v>54</v>
      </c>
    </row>
    <row r="498" spans="1:5" x14ac:dyDescent="0.35">
      <c r="A498" s="21" t="s">
        <v>252</v>
      </c>
      <c r="B498">
        <v>1</v>
      </c>
      <c r="C498" s="17">
        <v>300</v>
      </c>
      <c r="D498" s="61">
        <f>VLOOKUP(A498,'Unit Cost from Sales Data'!$A$2:$B$4026,2,FALSE)</f>
        <v>0.09</v>
      </c>
      <c r="E498" s="22">
        <f t="shared" si="8"/>
        <v>27</v>
      </c>
    </row>
    <row r="499" spans="1:5" x14ac:dyDescent="0.35">
      <c r="A499" s="21" t="s">
        <v>2009</v>
      </c>
      <c r="B499">
        <v>4</v>
      </c>
      <c r="C499" s="17">
        <v>296</v>
      </c>
      <c r="D499" s="61">
        <f>VLOOKUP(A499,'Unit Cost from Sales Data'!$A$2:$B$4026,2,FALSE)</f>
        <v>4.97</v>
      </c>
      <c r="E499" s="22">
        <f t="shared" si="8"/>
        <v>1471.12</v>
      </c>
    </row>
    <row r="500" spans="1:5" x14ac:dyDescent="0.35">
      <c r="A500" s="21" t="s">
        <v>2010</v>
      </c>
      <c r="B500">
        <v>2</v>
      </c>
      <c r="C500" s="17">
        <v>288</v>
      </c>
      <c r="D500" s="61">
        <f>VLOOKUP(A500,'Unit Cost from Sales Data'!$A$2:$B$4026,2,FALSE)</f>
        <v>0.24</v>
      </c>
      <c r="E500" s="22">
        <f t="shared" si="8"/>
        <v>69.12</v>
      </c>
    </row>
    <row r="501" spans="1:5" x14ac:dyDescent="0.35">
      <c r="A501" s="21" t="s">
        <v>2012</v>
      </c>
      <c r="B501">
        <v>18</v>
      </c>
      <c r="C501" s="17">
        <v>280</v>
      </c>
      <c r="D501" s="61">
        <f>VLOOKUP(A501,'Unit Cost from Sales Data'!$A$2:$B$4026,2,FALSE)</f>
        <v>0.28999999999999998</v>
      </c>
      <c r="E501" s="22">
        <f t="shared" si="8"/>
        <v>81.199999999999989</v>
      </c>
    </row>
    <row r="502" spans="1:5" x14ac:dyDescent="0.35">
      <c r="A502" s="21" t="s">
        <v>2014</v>
      </c>
      <c r="B502">
        <v>14</v>
      </c>
      <c r="C502" s="17">
        <v>280</v>
      </c>
      <c r="D502" s="61">
        <f>VLOOKUP(A502,'Unit Cost from Sales Data'!$A$2:$B$4026,2,FALSE)</f>
        <v>0.79</v>
      </c>
      <c r="E502" s="22">
        <f t="shared" si="8"/>
        <v>221.20000000000002</v>
      </c>
    </row>
    <row r="503" spans="1:5" x14ac:dyDescent="0.35">
      <c r="A503" s="21" t="s">
        <v>1972</v>
      </c>
      <c r="B503">
        <v>16</v>
      </c>
      <c r="C503" s="17">
        <v>276</v>
      </c>
      <c r="D503" s="61">
        <f>VLOOKUP(A503,'Unit Cost from Sales Data'!$A$2:$B$4026,2,FALSE)</f>
        <v>0.36</v>
      </c>
      <c r="E503" s="22">
        <f t="shared" si="8"/>
        <v>99.36</v>
      </c>
    </row>
    <row r="504" spans="1:5" x14ac:dyDescent="0.35">
      <c r="A504" s="21" t="s">
        <v>2016</v>
      </c>
      <c r="B504">
        <v>16</v>
      </c>
      <c r="C504" s="17">
        <v>276</v>
      </c>
      <c r="D504" s="61">
        <f>VLOOKUP(A504,'Unit Cost from Sales Data'!$A$2:$B$4026,2,FALSE)</f>
        <v>0.25</v>
      </c>
      <c r="E504" s="22">
        <f t="shared" si="8"/>
        <v>69</v>
      </c>
    </row>
    <row r="505" spans="1:5" x14ac:dyDescent="0.35">
      <c r="A505" s="21" t="s">
        <v>2018</v>
      </c>
      <c r="B505">
        <v>5</v>
      </c>
      <c r="C505" s="17">
        <v>275</v>
      </c>
      <c r="D505" s="61">
        <f>VLOOKUP(A505,'Unit Cost from Sales Data'!$A$2:$B$4026,2,FALSE)</f>
        <v>0.03</v>
      </c>
      <c r="E505" s="22">
        <f t="shared" si="8"/>
        <v>8.25</v>
      </c>
    </row>
    <row r="506" spans="1:5" x14ac:dyDescent="0.35">
      <c r="A506" s="21" t="s">
        <v>2019</v>
      </c>
      <c r="B506">
        <v>12</v>
      </c>
      <c r="C506" s="17">
        <v>272</v>
      </c>
      <c r="D506" s="61">
        <f>VLOOKUP(A506,'Unit Cost from Sales Data'!$A$2:$B$4026,2,FALSE)</f>
        <v>3.75</v>
      </c>
      <c r="E506" s="22">
        <f t="shared" si="8"/>
        <v>1020</v>
      </c>
    </row>
    <row r="507" spans="1:5" x14ac:dyDescent="0.35">
      <c r="A507" s="21" t="s">
        <v>347</v>
      </c>
      <c r="B507">
        <v>3</v>
      </c>
      <c r="C507" s="17">
        <v>266</v>
      </c>
      <c r="D507" s="61">
        <f>VLOOKUP(A507,'Unit Cost from Sales Data'!$A$2:$B$4026,2,FALSE)</f>
        <v>2.29</v>
      </c>
      <c r="E507" s="22">
        <f t="shared" si="8"/>
        <v>609.14</v>
      </c>
    </row>
    <row r="508" spans="1:5" x14ac:dyDescent="0.35">
      <c r="A508" s="21" t="s">
        <v>2020</v>
      </c>
      <c r="B508">
        <v>17</v>
      </c>
      <c r="C508" s="17">
        <v>264</v>
      </c>
      <c r="D508" s="61">
        <f>VLOOKUP(A508,'Unit Cost from Sales Data'!$A$2:$B$4026,2,FALSE)</f>
        <v>1.72</v>
      </c>
      <c r="E508" s="22">
        <f t="shared" si="8"/>
        <v>454.08</v>
      </c>
    </row>
    <row r="509" spans="1:5" x14ac:dyDescent="0.35">
      <c r="A509" s="21" t="s">
        <v>2021</v>
      </c>
      <c r="B509">
        <v>17</v>
      </c>
      <c r="C509" s="17">
        <v>260</v>
      </c>
      <c r="D509" s="61">
        <f>VLOOKUP(A509,'Unit Cost from Sales Data'!$A$2:$B$4026,2,FALSE)</f>
        <v>0.3</v>
      </c>
      <c r="E509" s="22">
        <f t="shared" si="8"/>
        <v>78</v>
      </c>
    </row>
    <row r="510" spans="1:5" x14ac:dyDescent="0.35">
      <c r="A510" s="21" t="s">
        <v>1398</v>
      </c>
      <c r="B510">
        <v>16</v>
      </c>
      <c r="C510" s="17">
        <v>260</v>
      </c>
      <c r="D510" s="61">
        <f>VLOOKUP(A510,'Unit Cost from Sales Data'!$A$2:$B$4026,2,FALSE)</f>
        <v>1.05</v>
      </c>
      <c r="E510" s="22">
        <f t="shared" si="8"/>
        <v>273</v>
      </c>
    </row>
    <row r="511" spans="1:5" x14ac:dyDescent="0.35">
      <c r="A511" s="21" t="s">
        <v>1436</v>
      </c>
      <c r="B511">
        <v>10</v>
      </c>
      <c r="C511" s="17">
        <v>256</v>
      </c>
      <c r="D511" s="61">
        <f>VLOOKUP(A511,'Unit Cost from Sales Data'!$A$2:$B$4026,2,FALSE)</f>
        <v>0.25</v>
      </c>
      <c r="E511" s="22">
        <f t="shared" si="8"/>
        <v>64</v>
      </c>
    </row>
    <row r="512" spans="1:5" x14ac:dyDescent="0.35">
      <c r="A512" s="21" t="s">
        <v>2025</v>
      </c>
      <c r="B512">
        <v>8</v>
      </c>
      <c r="C512" s="17">
        <v>255</v>
      </c>
      <c r="D512" s="61">
        <f>VLOOKUP(A512,'Unit Cost from Sales Data'!$A$2:$B$4026,2,FALSE)</f>
        <v>1.68</v>
      </c>
      <c r="E512" s="22">
        <f t="shared" si="8"/>
        <v>428.4</v>
      </c>
    </row>
    <row r="513" spans="1:5" x14ac:dyDescent="0.35">
      <c r="A513" s="21" t="s">
        <v>1687</v>
      </c>
      <c r="B513">
        <v>10</v>
      </c>
      <c r="C513" s="17">
        <v>252</v>
      </c>
      <c r="D513" s="61">
        <f>VLOOKUP(A513,'Unit Cost from Sales Data'!$A$2:$B$4026,2,FALSE)</f>
        <v>2.12</v>
      </c>
      <c r="E513" s="22">
        <f t="shared" si="8"/>
        <v>534.24</v>
      </c>
    </row>
    <row r="514" spans="1:5" x14ac:dyDescent="0.35">
      <c r="A514" s="21" t="s">
        <v>2026</v>
      </c>
      <c r="B514">
        <v>5</v>
      </c>
      <c r="C514" s="17">
        <v>250</v>
      </c>
      <c r="D514" s="61">
        <f>VLOOKUP(A514,'Unit Cost from Sales Data'!$A$2:$B$4026,2,FALSE)</f>
        <v>3.65</v>
      </c>
      <c r="E514" s="22">
        <f t="shared" si="8"/>
        <v>912.5</v>
      </c>
    </row>
    <row r="515" spans="1:5" x14ac:dyDescent="0.35">
      <c r="A515" s="21" t="s">
        <v>2027</v>
      </c>
      <c r="B515">
        <v>5</v>
      </c>
      <c r="C515" s="17">
        <v>250</v>
      </c>
      <c r="D515" s="61">
        <f>VLOOKUP(A515,'Unit Cost from Sales Data'!$A$2:$B$4026,2,FALSE)</f>
        <v>2.46</v>
      </c>
      <c r="E515" s="22">
        <f t="shared" si="8"/>
        <v>615</v>
      </c>
    </row>
    <row r="516" spans="1:5" x14ac:dyDescent="0.35">
      <c r="A516" s="21" t="s">
        <v>1787</v>
      </c>
      <c r="B516">
        <v>4</v>
      </c>
      <c r="C516" s="17">
        <v>250</v>
      </c>
      <c r="D516" s="61">
        <f>VLOOKUP(A516,'Unit Cost from Sales Data'!$A$2:$B$4026,2,FALSE)</f>
        <v>1.05</v>
      </c>
      <c r="E516" s="22">
        <f t="shared" si="8"/>
        <v>262.5</v>
      </c>
    </row>
    <row r="517" spans="1:5" x14ac:dyDescent="0.35">
      <c r="A517" s="21" t="s">
        <v>2029</v>
      </c>
      <c r="B517">
        <v>4</v>
      </c>
      <c r="C517" s="17">
        <v>250</v>
      </c>
      <c r="D517" s="61">
        <f>VLOOKUP(A517,'Unit Cost from Sales Data'!$A$2:$B$4026,2,FALSE)</f>
        <v>0.77</v>
      </c>
      <c r="E517" s="22">
        <f t="shared" si="8"/>
        <v>192.5</v>
      </c>
    </row>
    <row r="518" spans="1:5" x14ac:dyDescent="0.35">
      <c r="A518" s="21" t="s">
        <v>1754</v>
      </c>
      <c r="B518">
        <v>3</v>
      </c>
      <c r="C518" s="17">
        <v>250</v>
      </c>
      <c r="D518" s="61">
        <f>VLOOKUP(A518,'Unit Cost from Sales Data'!$A$2:$B$4026,2,FALSE)</f>
        <v>0.12</v>
      </c>
      <c r="E518" s="22">
        <f t="shared" si="8"/>
        <v>30</v>
      </c>
    </row>
    <row r="519" spans="1:5" x14ac:dyDescent="0.35">
      <c r="A519" s="21" t="s">
        <v>1800</v>
      </c>
      <c r="B519">
        <v>3</v>
      </c>
      <c r="C519" s="17">
        <v>250</v>
      </c>
      <c r="D519" s="61">
        <f>VLOOKUP(A519,'Unit Cost from Sales Data'!$A$2:$B$4026,2,FALSE)</f>
        <v>0.75</v>
      </c>
      <c r="E519" s="22">
        <f t="shared" si="8"/>
        <v>187.5</v>
      </c>
    </row>
    <row r="520" spans="1:5" x14ac:dyDescent="0.35">
      <c r="A520" s="21" t="s">
        <v>379</v>
      </c>
      <c r="B520">
        <v>3</v>
      </c>
      <c r="C520" s="17">
        <v>250</v>
      </c>
      <c r="D520" s="61">
        <f>VLOOKUP(A520,'Unit Cost from Sales Data'!$A$2:$B$4026,2,FALSE)</f>
        <v>0.32</v>
      </c>
      <c r="E520" s="22">
        <f t="shared" si="8"/>
        <v>80</v>
      </c>
    </row>
    <row r="521" spans="1:5" x14ac:dyDescent="0.35">
      <c r="A521" s="21" t="s">
        <v>429</v>
      </c>
      <c r="B521">
        <v>3</v>
      </c>
      <c r="C521" s="17">
        <v>250</v>
      </c>
      <c r="D521" s="61">
        <f>VLOOKUP(A521,'Unit Cost from Sales Data'!$A$2:$B$4026,2,FALSE)</f>
        <v>1.75</v>
      </c>
      <c r="E521" s="22">
        <f t="shared" si="8"/>
        <v>437.5</v>
      </c>
    </row>
    <row r="522" spans="1:5" x14ac:dyDescent="0.35">
      <c r="A522" s="21" t="s">
        <v>428</v>
      </c>
      <c r="B522">
        <v>3</v>
      </c>
      <c r="C522" s="17">
        <v>250</v>
      </c>
      <c r="D522" s="61">
        <f>VLOOKUP(A522,'Unit Cost from Sales Data'!$A$2:$B$4026,2,FALSE)</f>
        <v>2.04</v>
      </c>
      <c r="E522" s="22">
        <f t="shared" si="8"/>
        <v>510</v>
      </c>
    </row>
    <row r="523" spans="1:5" x14ac:dyDescent="0.35">
      <c r="A523" s="21" t="s">
        <v>2031</v>
      </c>
      <c r="B523">
        <v>1</v>
      </c>
      <c r="C523" s="17">
        <v>250</v>
      </c>
      <c r="D523" s="61">
        <f>VLOOKUP(A523,'Unit Cost from Sales Data'!$A$2:$B$4026,2,FALSE)</f>
        <v>2.65</v>
      </c>
      <c r="E523" s="22">
        <f t="shared" si="8"/>
        <v>662.5</v>
      </c>
    </row>
    <row r="524" spans="1:5" x14ac:dyDescent="0.35">
      <c r="A524" s="21" t="s">
        <v>191</v>
      </c>
      <c r="B524">
        <v>12</v>
      </c>
      <c r="C524" s="17">
        <v>248</v>
      </c>
      <c r="D524" s="61">
        <f>VLOOKUP(A524,'Unit Cost from Sales Data'!$A$2:$B$4026,2,FALSE)</f>
        <v>0.54</v>
      </c>
      <c r="E524" s="22">
        <f t="shared" si="8"/>
        <v>133.92000000000002</v>
      </c>
    </row>
    <row r="525" spans="1:5" x14ac:dyDescent="0.35">
      <c r="A525" s="21" t="s">
        <v>243</v>
      </c>
      <c r="B525">
        <v>11</v>
      </c>
      <c r="C525" s="17">
        <v>248</v>
      </c>
      <c r="D525" s="61">
        <f>VLOOKUP(A525,'Unit Cost from Sales Data'!$A$2:$B$4026,2,FALSE)</f>
        <v>0.36</v>
      </c>
      <c r="E525" s="22">
        <f t="shared" si="8"/>
        <v>89.28</v>
      </c>
    </row>
    <row r="526" spans="1:5" x14ac:dyDescent="0.35">
      <c r="A526" s="21" t="s">
        <v>2032</v>
      </c>
      <c r="B526">
        <v>1</v>
      </c>
      <c r="C526" s="17">
        <v>248</v>
      </c>
      <c r="D526" s="61">
        <f>VLOOKUP(A526,'Unit Cost from Sales Data'!$A$2:$B$4026,2,FALSE)</f>
        <v>0.64</v>
      </c>
      <c r="E526" s="22">
        <f t="shared" si="8"/>
        <v>158.72</v>
      </c>
    </row>
    <row r="527" spans="1:5" x14ac:dyDescent="0.35">
      <c r="A527" s="21" t="s">
        <v>2034</v>
      </c>
      <c r="B527">
        <v>22</v>
      </c>
      <c r="C527" s="17">
        <v>244</v>
      </c>
      <c r="D527" s="61">
        <f>VLOOKUP(A527,'Unit Cost from Sales Data'!$A$2:$B$4026,2,FALSE)</f>
        <v>3.76</v>
      </c>
      <c r="E527" s="22">
        <f t="shared" si="8"/>
        <v>917.43999999999994</v>
      </c>
    </row>
    <row r="528" spans="1:5" x14ac:dyDescent="0.35">
      <c r="A528" s="21" t="s">
        <v>2035</v>
      </c>
      <c r="B528">
        <v>10</v>
      </c>
      <c r="C528" s="17">
        <v>244</v>
      </c>
      <c r="D528" s="61">
        <f>VLOOKUP(A528,'Unit Cost from Sales Data'!$A$2:$B$4026,2,FALSE)</f>
        <v>2.87</v>
      </c>
      <c r="E528" s="22">
        <f t="shared" si="8"/>
        <v>700.28</v>
      </c>
    </row>
    <row r="529" spans="1:5" x14ac:dyDescent="0.35">
      <c r="A529" s="21" t="s">
        <v>2036</v>
      </c>
      <c r="B529">
        <v>10</v>
      </c>
      <c r="C529" s="17">
        <v>240</v>
      </c>
      <c r="D529" s="61">
        <f>VLOOKUP(A529,'Unit Cost from Sales Data'!$A$2:$B$4026,2,FALSE)</f>
        <v>0.32</v>
      </c>
      <c r="E529" s="22">
        <f t="shared" si="8"/>
        <v>76.8</v>
      </c>
    </row>
    <row r="530" spans="1:5" x14ac:dyDescent="0.35">
      <c r="A530" s="21" t="s">
        <v>2037</v>
      </c>
      <c r="B530">
        <v>8</v>
      </c>
      <c r="C530" s="17">
        <v>240</v>
      </c>
      <c r="D530" s="61">
        <f>VLOOKUP(A530,'Unit Cost from Sales Data'!$A$2:$B$4026,2,FALSE)</f>
        <v>0.31</v>
      </c>
      <c r="E530" s="22">
        <f t="shared" si="8"/>
        <v>74.400000000000006</v>
      </c>
    </row>
    <row r="531" spans="1:5" x14ac:dyDescent="0.35">
      <c r="A531" s="21" t="s">
        <v>2038</v>
      </c>
      <c r="B531">
        <v>2</v>
      </c>
      <c r="C531" s="17">
        <v>240</v>
      </c>
      <c r="D531" s="61">
        <f>VLOOKUP(A531,'Unit Cost from Sales Data'!$A$2:$B$4026,2,FALSE)</f>
        <v>2.2000000000000002</v>
      </c>
      <c r="E531" s="22">
        <f t="shared" si="8"/>
        <v>528</v>
      </c>
    </row>
    <row r="532" spans="1:5" x14ac:dyDescent="0.35">
      <c r="A532" s="21" t="s">
        <v>2039</v>
      </c>
      <c r="B532">
        <v>2</v>
      </c>
      <c r="C532" s="17">
        <v>240</v>
      </c>
      <c r="D532" s="61">
        <f>VLOOKUP(A532,'Unit Cost from Sales Data'!$A$2:$B$4026,2,FALSE)</f>
        <v>0.86</v>
      </c>
      <c r="E532" s="22">
        <f t="shared" si="8"/>
        <v>206.4</v>
      </c>
    </row>
    <row r="533" spans="1:5" x14ac:dyDescent="0.35">
      <c r="A533" s="21" t="s">
        <v>2040</v>
      </c>
      <c r="B533">
        <v>1</v>
      </c>
      <c r="C533" s="17">
        <v>240</v>
      </c>
      <c r="D533" s="61">
        <f>VLOOKUP(A533,'Unit Cost from Sales Data'!$A$2:$B$4026,2,FALSE)</f>
        <v>1.07</v>
      </c>
      <c r="E533" s="22">
        <f t="shared" si="8"/>
        <v>256.8</v>
      </c>
    </row>
    <row r="534" spans="1:5" x14ac:dyDescent="0.35">
      <c r="A534" s="21" t="s">
        <v>2041</v>
      </c>
      <c r="B534">
        <v>16</v>
      </c>
      <c r="C534" s="17">
        <v>238</v>
      </c>
      <c r="D534" s="61">
        <f>VLOOKUP(A534,'Unit Cost from Sales Data'!$A$2:$B$4026,2,FALSE)</f>
        <v>0.82</v>
      </c>
      <c r="E534" s="22">
        <f t="shared" si="8"/>
        <v>195.16</v>
      </c>
    </row>
    <row r="535" spans="1:5" x14ac:dyDescent="0.35">
      <c r="A535" s="21" t="s">
        <v>2042</v>
      </c>
      <c r="B535">
        <v>30</v>
      </c>
      <c r="C535" s="17">
        <v>235</v>
      </c>
      <c r="D535" s="61">
        <f>VLOOKUP(A535,'Unit Cost from Sales Data'!$A$2:$B$4026,2,FALSE)</f>
        <v>7.37</v>
      </c>
      <c r="E535" s="22">
        <f t="shared" si="8"/>
        <v>1731.95</v>
      </c>
    </row>
    <row r="536" spans="1:5" x14ac:dyDescent="0.35">
      <c r="A536" s="21" t="s">
        <v>1929</v>
      </c>
      <c r="B536">
        <v>28</v>
      </c>
      <c r="C536" s="17">
        <v>234</v>
      </c>
      <c r="D536" s="61">
        <f>VLOOKUP(A536,'Unit Cost from Sales Data'!$A$2:$B$4026,2,FALSE)</f>
        <v>5.3</v>
      </c>
      <c r="E536" s="22">
        <f t="shared" si="8"/>
        <v>1240.2</v>
      </c>
    </row>
    <row r="537" spans="1:5" x14ac:dyDescent="0.35">
      <c r="A537" s="21" t="s">
        <v>3786</v>
      </c>
      <c r="B537">
        <v>20</v>
      </c>
      <c r="C537" s="17">
        <v>232</v>
      </c>
      <c r="D537" s="61">
        <f>VLOOKUP(A537,'Unit Cost from Sales Data'!$A$2:$B$4026,2,FALSE)</f>
        <v>1.29</v>
      </c>
      <c r="E537" s="22">
        <f t="shared" si="8"/>
        <v>299.28000000000003</v>
      </c>
    </row>
    <row r="538" spans="1:5" x14ac:dyDescent="0.35">
      <c r="A538" s="21" t="s">
        <v>2043</v>
      </c>
      <c r="B538">
        <v>14</v>
      </c>
      <c r="C538" s="17">
        <v>232</v>
      </c>
      <c r="D538" s="61">
        <f>VLOOKUP(A538,'Unit Cost from Sales Data'!$A$2:$B$4026,2,FALSE)</f>
        <v>0.77</v>
      </c>
      <c r="E538" s="22">
        <f t="shared" si="8"/>
        <v>178.64000000000001</v>
      </c>
    </row>
    <row r="539" spans="1:5" x14ac:dyDescent="0.35">
      <c r="A539" s="21" t="s">
        <v>6</v>
      </c>
      <c r="B539">
        <v>44</v>
      </c>
      <c r="C539" s="17">
        <v>229</v>
      </c>
      <c r="D539" s="61">
        <f>VLOOKUP(A539,'Unit Cost from Sales Data'!$A$2:$B$4026,2,FALSE)</f>
        <v>6.78</v>
      </c>
      <c r="E539" s="22">
        <f t="shared" si="8"/>
        <v>1552.6200000000001</v>
      </c>
    </row>
    <row r="540" spans="1:5" x14ac:dyDescent="0.35">
      <c r="A540" s="21" t="s">
        <v>1948</v>
      </c>
      <c r="B540">
        <v>38</v>
      </c>
      <c r="C540" s="17">
        <v>228</v>
      </c>
      <c r="D540" s="61">
        <f>VLOOKUP(A540,'Unit Cost from Sales Data'!$A$2:$B$4026,2,FALSE)</f>
        <v>1.1599999999999999</v>
      </c>
      <c r="E540" s="22">
        <f t="shared" si="8"/>
        <v>264.47999999999996</v>
      </c>
    </row>
    <row r="541" spans="1:5" x14ac:dyDescent="0.35">
      <c r="A541" s="21" t="s">
        <v>2044</v>
      </c>
      <c r="B541">
        <v>14</v>
      </c>
      <c r="C541" s="17">
        <v>228</v>
      </c>
      <c r="D541" s="61">
        <f>VLOOKUP(A541,'Unit Cost from Sales Data'!$A$2:$B$4026,2,FALSE)</f>
        <v>0.34</v>
      </c>
      <c r="E541" s="22">
        <f t="shared" si="8"/>
        <v>77.52000000000001</v>
      </c>
    </row>
    <row r="542" spans="1:5" x14ac:dyDescent="0.35">
      <c r="A542" s="21" t="s">
        <v>1717</v>
      </c>
      <c r="B542">
        <v>7</v>
      </c>
      <c r="C542" s="17">
        <v>225</v>
      </c>
      <c r="D542" s="61">
        <f>VLOOKUP(A542,'Unit Cost from Sales Data'!$A$2:$B$4026,2,FALSE)</f>
        <v>0.38</v>
      </c>
      <c r="E542" s="22">
        <f t="shared" si="8"/>
        <v>85.5</v>
      </c>
    </row>
    <row r="543" spans="1:5" x14ac:dyDescent="0.35">
      <c r="A543" s="21" t="s">
        <v>1743</v>
      </c>
      <c r="B543">
        <v>5</v>
      </c>
      <c r="C543" s="17">
        <v>225</v>
      </c>
      <c r="D543" s="61">
        <f>VLOOKUP(A543,'Unit Cost from Sales Data'!$A$2:$B$4026,2,FALSE)</f>
        <v>0.15</v>
      </c>
      <c r="E543" s="22">
        <f t="shared" si="8"/>
        <v>33.75</v>
      </c>
    </row>
    <row r="544" spans="1:5" x14ac:dyDescent="0.35">
      <c r="A544" s="21" t="s">
        <v>2046</v>
      </c>
      <c r="B544">
        <v>9</v>
      </c>
      <c r="C544" s="17">
        <v>224</v>
      </c>
      <c r="D544" s="61">
        <f>VLOOKUP(A544,'Unit Cost from Sales Data'!$A$2:$B$4026,2,FALSE)</f>
        <v>1.93</v>
      </c>
      <c r="E544" s="22">
        <f t="shared" si="8"/>
        <v>432.32</v>
      </c>
    </row>
    <row r="545" spans="1:5" x14ac:dyDescent="0.35">
      <c r="A545" s="21" t="s">
        <v>2047</v>
      </c>
      <c r="B545">
        <v>28</v>
      </c>
      <c r="C545" s="17">
        <v>216</v>
      </c>
      <c r="D545" s="61">
        <f>VLOOKUP(A545,'Unit Cost from Sales Data'!$A$2:$B$4026,2,FALSE)</f>
        <v>1.49</v>
      </c>
      <c r="E545" s="22">
        <f t="shared" si="8"/>
        <v>321.83999999999997</v>
      </c>
    </row>
    <row r="546" spans="1:5" x14ac:dyDescent="0.35">
      <c r="A546" s="21" t="s">
        <v>2048</v>
      </c>
      <c r="B546">
        <v>17</v>
      </c>
      <c r="C546" s="17">
        <v>216</v>
      </c>
      <c r="D546" s="61">
        <f>VLOOKUP(A546,'Unit Cost from Sales Data'!$A$2:$B$4026,2,FALSE)</f>
        <v>1.59</v>
      </c>
      <c r="E546" s="22">
        <f t="shared" si="8"/>
        <v>343.44</v>
      </c>
    </row>
    <row r="547" spans="1:5" x14ac:dyDescent="0.35">
      <c r="A547" s="21" t="s">
        <v>2049</v>
      </c>
      <c r="B547">
        <v>30</v>
      </c>
      <c r="C547" s="17">
        <v>214</v>
      </c>
      <c r="D547" s="61">
        <f>VLOOKUP(A547,'Unit Cost from Sales Data'!$A$2:$B$4026,2,FALSE)</f>
        <v>1.23</v>
      </c>
      <c r="E547" s="22">
        <f t="shared" si="8"/>
        <v>263.21999999999997</v>
      </c>
    </row>
    <row r="548" spans="1:5" x14ac:dyDescent="0.35">
      <c r="A548" s="21" t="s">
        <v>2050</v>
      </c>
      <c r="B548">
        <v>10</v>
      </c>
      <c r="C548" s="17">
        <v>212</v>
      </c>
      <c r="D548" s="61">
        <f>VLOOKUP(A548,'Unit Cost from Sales Data'!$A$2:$B$4026,2,FALSE)</f>
        <v>0.56000000000000005</v>
      </c>
      <c r="E548" s="22">
        <f t="shared" si="8"/>
        <v>118.72000000000001</v>
      </c>
    </row>
    <row r="549" spans="1:5" x14ac:dyDescent="0.35">
      <c r="A549" s="21" t="s">
        <v>364</v>
      </c>
      <c r="B549">
        <v>9</v>
      </c>
      <c r="C549" s="17">
        <v>212</v>
      </c>
      <c r="D549" s="61">
        <f>VLOOKUP(A549,'Unit Cost from Sales Data'!$A$2:$B$4026,2,FALSE)</f>
        <v>0.32</v>
      </c>
      <c r="E549" s="22">
        <f t="shared" si="8"/>
        <v>67.84</v>
      </c>
    </row>
    <row r="550" spans="1:5" x14ac:dyDescent="0.35">
      <c r="A550" s="21" t="s">
        <v>2052</v>
      </c>
      <c r="B550">
        <v>7</v>
      </c>
      <c r="C550" s="17">
        <v>210</v>
      </c>
      <c r="D550" s="61">
        <f>VLOOKUP(A550,'Unit Cost from Sales Data'!$A$2:$B$4026,2,FALSE)</f>
        <v>0.14000000000000001</v>
      </c>
      <c r="E550" s="22">
        <f t="shared" si="8"/>
        <v>29.400000000000002</v>
      </c>
    </row>
    <row r="551" spans="1:5" x14ac:dyDescent="0.35">
      <c r="A551" s="21" t="s">
        <v>2053</v>
      </c>
      <c r="B551">
        <v>11</v>
      </c>
      <c r="C551" s="17">
        <v>208</v>
      </c>
      <c r="D551" s="61">
        <f>VLOOKUP(A551,'Unit Cost from Sales Data'!$A$2:$B$4026,2,FALSE)</f>
        <v>3.04</v>
      </c>
      <c r="E551" s="22">
        <f t="shared" si="8"/>
        <v>632.32000000000005</v>
      </c>
    </row>
    <row r="552" spans="1:5" x14ac:dyDescent="0.35">
      <c r="A552" s="21" t="s">
        <v>2054</v>
      </c>
      <c r="B552">
        <v>9</v>
      </c>
      <c r="C552" s="17">
        <v>208</v>
      </c>
      <c r="D552" s="61">
        <f>VLOOKUP(A552,'Unit Cost from Sales Data'!$A$2:$B$4026,2,FALSE)</f>
        <v>0.71</v>
      </c>
      <c r="E552" s="22">
        <f t="shared" si="8"/>
        <v>147.68</v>
      </c>
    </row>
    <row r="553" spans="1:5" x14ac:dyDescent="0.35">
      <c r="A553" s="21" t="s">
        <v>2056</v>
      </c>
      <c r="B553">
        <v>23</v>
      </c>
      <c r="C553" s="17">
        <v>206</v>
      </c>
      <c r="D553" s="61">
        <f>VLOOKUP(A553,'Unit Cost from Sales Data'!$A$2:$B$4026,2,FALSE)</f>
        <v>1.02</v>
      </c>
      <c r="E553" s="22">
        <f t="shared" si="8"/>
        <v>210.12</v>
      </c>
    </row>
    <row r="554" spans="1:5" x14ac:dyDescent="0.35">
      <c r="A554" s="21" t="s">
        <v>2057</v>
      </c>
      <c r="B554">
        <v>16</v>
      </c>
      <c r="C554" s="17">
        <v>204</v>
      </c>
      <c r="D554" s="61">
        <f>VLOOKUP(A554,'Unit Cost from Sales Data'!$A$2:$B$4026,2,FALSE)</f>
        <v>0.35</v>
      </c>
      <c r="E554" s="22">
        <f t="shared" si="8"/>
        <v>71.399999999999991</v>
      </c>
    </row>
    <row r="555" spans="1:5" x14ac:dyDescent="0.35">
      <c r="A555" s="21" t="s">
        <v>568</v>
      </c>
      <c r="B555">
        <v>9</v>
      </c>
      <c r="C555" s="17">
        <v>204</v>
      </c>
      <c r="D555" s="61">
        <f>VLOOKUP(A555,'Unit Cost from Sales Data'!$A$2:$B$4026,2,FALSE)</f>
        <v>0.34</v>
      </c>
      <c r="E555" s="22">
        <f t="shared" si="8"/>
        <v>69.36</v>
      </c>
    </row>
    <row r="556" spans="1:5" x14ac:dyDescent="0.35">
      <c r="A556" s="21" t="s">
        <v>2059</v>
      </c>
      <c r="B556">
        <v>5</v>
      </c>
      <c r="C556" s="17">
        <v>204</v>
      </c>
      <c r="D556" s="61">
        <f>VLOOKUP(A556,'Unit Cost from Sales Data'!$A$2:$B$4026,2,FALSE)</f>
        <v>0.89</v>
      </c>
      <c r="E556" s="22">
        <f t="shared" si="8"/>
        <v>181.56</v>
      </c>
    </row>
    <row r="557" spans="1:5" x14ac:dyDescent="0.35">
      <c r="A557" s="21" t="s">
        <v>2062</v>
      </c>
      <c r="B557">
        <v>11</v>
      </c>
      <c r="C557" s="17">
        <v>200</v>
      </c>
      <c r="D557" s="61">
        <f>VLOOKUP(A557,'Unit Cost from Sales Data'!$A$2:$B$4026,2,FALSE)</f>
        <v>0.28999999999999998</v>
      </c>
      <c r="E557" s="22">
        <f t="shared" ref="E557:E613" si="9">D557*C557</f>
        <v>57.999999999999993</v>
      </c>
    </row>
    <row r="558" spans="1:5" x14ac:dyDescent="0.35">
      <c r="A558" s="21" t="s">
        <v>1711</v>
      </c>
      <c r="B558">
        <v>5</v>
      </c>
      <c r="C558" s="17">
        <v>200</v>
      </c>
      <c r="D558" s="61">
        <f>VLOOKUP(A558,'Unit Cost from Sales Data'!$A$2:$B$4026,2,FALSE)</f>
        <v>0.13</v>
      </c>
      <c r="E558" s="22">
        <f t="shared" si="9"/>
        <v>26</v>
      </c>
    </row>
    <row r="559" spans="1:5" x14ac:dyDescent="0.35">
      <c r="A559" s="21" t="s">
        <v>1753</v>
      </c>
      <c r="B559">
        <v>5</v>
      </c>
      <c r="C559" s="17">
        <v>200</v>
      </c>
      <c r="D559" s="61">
        <f>VLOOKUP(A559,'Unit Cost from Sales Data'!$A$2:$B$4026,2,FALSE)</f>
        <v>0.25</v>
      </c>
      <c r="E559" s="22">
        <f t="shared" si="9"/>
        <v>50</v>
      </c>
    </row>
    <row r="560" spans="1:5" x14ac:dyDescent="0.35">
      <c r="A560" s="21" t="s">
        <v>2066</v>
      </c>
      <c r="B560">
        <v>5</v>
      </c>
      <c r="C560" s="17">
        <v>200</v>
      </c>
      <c r="D560" s="61">
        <f>VLOOKUP(A560,'Unit Cost from Sales Data'!$A$2:$B$4026,2,FALSE)</f>
        <v>0.05</v>
      </c>
      <c r="E560" s="22">
        <f t="shared" si="9"/>
        <v>10</v>
      </c>
    </row>
    <row r="561" spans="1:5" x14ac:dyDescent="0.35">
      <c r="A561" s="21" t="s">
        <v>2067</v>
      </c>
      <c r="B561">
        <v>5</v>
      </c>
      <c r="C561" s="17">
        <v>200</v>
      </c>
      <c r="D561" s="61">
        <f>VLOOKUP(A561,'Unit Cost from Sales Data'!$A$2:$B$4026,2,FALSE)</f>
        <v>0.05</v>
      </c>
      <c r="E561" s="22">
        <f t="shared" si="9"/>
        <v>10</v>
      </c>
    </row>
    <row r="562" spans="1:5" x14ac:dyDescent="0.35">
      <c r="A562" s="21" t="s">
        <v>2069</v>
      </c>
      <c r="B562">
        <v>5</v>
      </c>
      <c r="C562" s="17">
        <v>200</v>
      </c>
      <c r="D562" s="61">
        <f>VLOOKUP(A562,'Unit Cost from Sales Data'!$A$2:$B$4026,2,FALSE)</f>
        <v>0.05</v>
      </c>
      <c r="E562" s="22">
        <f t="shared" si="9"/>
        <v>10</v>
      </c>
    </row>
    <row r="563" spans="1:5" x14ac:dyDescent="0.35">
      <c r="A563" s="21" t="s">
        <v>1775</v>
      </c>
      <c r="B563">
        <v>4</v>
      </c>
      <c r="C563" s="17">
        <v>200</v>
      </c>
      <c r="D563" s="61">
        <f>VLOOKUP(A563,'Unit Cost from Sales Data'!$A$2:$B$4026,2,FALSE)</f>
        <v>0.46</v>
      </c>
      <c r="E563" s="22">
        <f t="shared" si="9"/>
        <v>92</v>
      </c>
    </row>
    <row r="564" spans="1:5" x14ac:dyDescent="0.35">
      <c r="A564" s="21" t="s">
        <v>1785</v>
      </c>
      <c r="B564">
        <v>4</v>
      </c>
      <c r="C564" s="17">
        <v>200</v>
      </c>
      <c r="D564" s="61">
        <f>VLOOKUP(A564,'Unit Cost from Sales Data'!$A$2:$B$4026,2,FALSE)</f>
        <v>0.96</v>
      </c>
      <c r="E564" s="22">
        <f t="shared" si="9"/>
        <v>192</v>
      </c>
    </row>
    <row r="565" spans="1:5" x14ac:dyDescent="0.35">
      <c r="A565" s="21" t="s">
        <v>2073</v>
      </c>
      <c r="B565">
        <v>4</v>
      </c>
      <c r="C565" s="17">
        <v>200</v>
      </c>
      <c r="D565" s="61">
        <f>VLOOKUP(A565,'Unit Cost from Sales Data'!$A$2:$B$4026,2,FALSE)</f>
        <v>5.26</v>
      </c>
      <c r="E565" s="22">
        <f t="shared" si="9"/>
        <v>1052</v>
      </c>
    </row>
    <row r="566" spans="1:5" x14ac:dyDescent="0.35">
      <c r="A566" s="21" t="s">
        <v>2075</v>
      </c>
      <c r="B566">
        <v>4</v>
      </c>
      <c r="C566" s="17">
        <v>200</v>
      </c>
      <c r="D566" s="61">
        <f>VLOOKUP(A566,'Unit Cost from Sales Data'!$A$2:$B$4026,2,FALSE)</f>
        <v>0.65</v>
      </c>
      <c r="E566" s="22">
        <f t="shared" si="9"/>
        <v>130</v>
      </c>
    </row>
    <row r="567" spans="1:5" x14ac:dyDescent="0.35">
      <c r="A567" s="21" t="s">
        <v>2077</v>
      </c>
      <c r="B567">
        <v>4</v>
      </c>
      <c r="C567" s="17">
        <v>200</v>
      </c>
      <c r="D567" s="61">
        <f>VLOOKUP(A567,'Unit Cost from Sales Data'!$A$2:$B$4026,2,FALSE)</f>
        <v>0.75</v>
      </c>
      <c r="E567" s="22">
        <f t="shared" si="9"/>
        <v>150</v>
      </c>
    </row>
    <row r="568" spans="1:5" x14ac:dyDescent="0.35">
      <c r="A568" s="21" t="s">
        <v>2079</v>
      </c>
      <c r="B568">
        <v>3</v>
      </c>
      <c r="C568" s="17">
        <v>200</v>
      </c>
      <c r="D568" s="61">
        <f>VLOOKUP(A568,'Unit Cost from Sales Data'!$A$2:$B$4026,2,FALSE)</f>
        <v>0.25</v>
      </c>
      <c r="E568" s="22">
        <f t="shared" si="9"/>
        <v>50</v>
      </c>
    </row>
    <row r="569" spans="1:5" x14ac:dyDescent="0.35">
      <c r="A569" s="21" t="s">
        <v>2081</v>
      </c>
      <c r="B569">
        <v>3</v>
      </c>
      <c r="C569" s="17">
        <v>200</v>
      </c>
      <c r="D569" s="61">
        <f>VLOOKUP(A569,'Unit Cost from Sales Data'!$A$2:$B$4026,2,FALSE)</f>
        <v>0.04</v>
      </c>
      <c r="E569" s="22">
        <f t="shared" si="9"/>
        <v>8</v>
      </c>
    </row>
    <row r="570" spans="1:5" x14ac:dyDescent="0.35">
      <c r="A570" s="21" t="s">
        <v>2083</v>
      </c>
      <c r="B570">
        <v>3</v>
      </c>
      <c r="C570" s="17">
        <v>200</v>
      </c>
      <c r="D570" s="61">
        <f>VLOOKUP(A570,'Unit Cost from Sales Data'!$A$2:$B$4026,2,FALSE)</f>
        <v>0.1</v>
      </c>
      <c r="E570" s="22">
        <f t="shared" si="9"/>
        <v>20</v>
      </c>
    </row>
    <row r="571" spans="1:5" x14ac:dyDescent="0.35">
      <c r="A571" s="21" t="s">
        <v>1803</v>
      </c>
      <c r="B571">
        <v>2</v>
      </c>
      <c r="C571" s="17">
        <v>200</v>
      </c>
      <c r="D571" s="61">
        <f>VLOOKUP(A571,'Unit Cost from Sales Data'!$A$2:$B$4026,2,FALSE)</f>
        <v>0.32</v>
      </c>
      <c r="E571" s="22">
        <f t="shared" si="9"/>
        <v>64</v>
      </c>
    </row>
    <row r="572" spans="1:5" x14ac:dyDescent="0.35">
      <c r="A572" s="21" t="s">
        <v>2022</v>
      </c>
      <c r="B572">
        <v>2</v>
      </c>
      <c r="C572" s="17">
        <v>200</v>
      </c>
      <c r="D572" s="61">
        <f>VLOOKUP(A572,'Unit Cost from Sales Data'!$A$2:$B$4026,2,FALSE)</f>
        <v>1.45</v>
      </c>
      <c r="E572" s="22">
        <f t="shared" si="9"/>
        <v>290</v>
      </c>
    </row>
    <row r="573" spans="1:5" x14ac:dyDescent="0.35">
      <c r="A573" s="21" t="s">
        <v>2086</v>
      </c>
      <c r="B573">
        <v>2</v>
      </c>
      <c r="C573" s="17">
        <v>200</v>
      </c>
      <c r="D573" s="61">
        <f>VLOOKUP(A573,'Unit Cost from Sales Data'!$A$2:$B$4026,2,FALSE)</f>
        <v>1.72</v>
      </c>
      <c r="E573" s="22">
        <f t="shared" si="9"/>
        <v>344</v>
      </c>
    </row>
    <row r="574" spans="1:5" x14ac:dyDescent="0.35">
      <c r="A574" s="21" t="s">
        <v>2088</v>
      </c>
      <c r="B574">
        <v>2</v>
      </c>
      <c r="C574" s="17">
        <v>200</v>
      </c>
      <c r="D574" s="61">
        <f>VLOOKUP(A574,'Unit Cost from Sales Data'!$A$2:$B$4026,2,FALSE)</f>
        <v>1.02</v>
      </c>
      <c r="E574" s="22">
        <f t="shared" si="9"/>
        <v>204</v>
      </c>
    </row>
    <row r="575" spans="1:5" x14ac:dyDescent="0.35">
      <c r="A575" s="21" t="s">
        <v>2089</v>
      </c>
      <c r="B575">
        <v>2</v>
      </c>
      <c r="C575" s="17">
        <v>200</v>
      </c>
      <c r="D575" s="61">
        <f>VLOOKUP(A575,'Unit Cost from Sales Data'!$A$2:$B$4026,2,FALSE)</f>
        <v>0.23</v>
      </c>
      <c r="E575" s="22">
        <f t="shared" si="9"/>
        <v>46</v>
      </c>
    </row>
    <row r="576" spans="1:5" x14ac:dyDescent="0.35">
      <c r="A576" s="21" t="s">
        <v>2091</v>
      </c>
      <c r="B576">
        <v>2</v>
      </c>
      <c r="C576" s="17">
        <v>200</v>
      </c>
      <c r="D576" s="61">
        <f>VLOOKUP(A576,'Unit Cost from Sales Data'!$A$2:$B$4026,2,FALSE)</f>
        <v>0.15</v>
      </c>
      <c r="E576" s="22">
        <f t="shared" si="9"/>
        <v>30</v>
      </c>
    </row>
    <row r="577" spans="1:5" x14ac:dyDescent="0.35">
      <c r="A577" s="21" t="s">
        <v>2093</v>
      </c>
      <c r="B577">
        <v>2</v>
      </c>
      <c r="C577" s="17">
        <v>200</v>
      </c>
      <c r="D577" s="61">
        <f>VLOOKUP(A577,'Unit Cost from Sales Data'!$A$2:$B$4026,2,FALSE)</f>
        <v>0.01</v>
      </c>
      <c r="E577" s="22">
        <f t="shared" si="9"/>
        <v>2</v>
      </c>
    </row>
    <row r="578" spans="1:5" x14ac:dyDescent="0.35">
      <c r="A578" s="21" t="s">
        <v>2095</v>
      </c>
      <c r="B578">
        <v>2</v>
      </c>
      <c r="C578" s="17">
        <v>200</v>
      </c>
      <c r="D578" s="61">
        <f>VLOOKUP(A578,'Unit Cost from Sales Data'!$A$2:$B$4026,2,FALSE)</f>
        <v>0.26</v>
      </c>
      <c r="E578" s="22">
        <f t="shared" si="9"/>
        <v>52</v>
      </c>
    </row>
    <row r="579" spans="1:5" x14ac:dyDescent="0.35">
      <c r="A579" s="21" t="s">
        <v>2097</v>
      </c>
      <c r="B579">
        <v>2</v>
      </c>
      <c r="C579" s="17">
        <v>200</v>
      </c>
      <c r="D579" s="61">
        <f>VLOOKUP(A579,'Unit Cost from Sales Data'!$A$2:$B$4026,2,FALSE)</f>
        <v>0.03</v>
      </c>
      <c r="E579" s="22">
        <f t="shared" si="9"/>
        <v>6</v>
      </c>
    </row>
    <row r="580" spans="1:5" x14ac:dyDescent="0.35">
      <c r="A580" s="21" t="s">
        <v>2099</v>
      </c>
      <c r="B580">
        <v>2</v>
      </c>
      <c r="C580" s="17">
        <v>200</v>
      </c>
      <c r="D580" s="61">
        <f>VLOOKUP(A580,'Unit Cost from Sales Data'!$A$2:$B$4026,2,FALSE)</f>
        <v>0.31</v>
      </c>
      <c r="E580" s="22">
        <f t="shared" si="9"/>
        <v>62</v>
      </c>
    </row>
    <row r="581" spans="1:5" x14ac:dyDescent="0.35">
      <c r="A581" s="21" t="s">
        <v>321</v>
      </c>
      <c r="B581">
        <v>2</v>
      </c>
      <c r="C581" s="17">
        <v>200</v>
      </c>
      <c r="D581" s="61">
        <f>VLOOKUP(A581,'Unit Cost from Sales Data'!$A$2:$B$4026,2,FALSE)</f>
        <v>0.48</v>
      </c>
      <c r="E581" s="22">
        <f t="shared" si="9"/>
        <v>96</v>
      </c>
    </row>
    <row r="582" spans="1:5" x14ac:dyDescent="0.35">
      <c r="A582" s="21" t="s">
        <v>2102</v>
      </c>
      <c r="B582">
        <v>2</v>
      </c>
      <c r="C582" s="17">
        <v>200</v>
      </c>
      <c r="D582" s="61">
        <f>VLOOKUP(A582,'Unit Cost from Sales Data'!$A$2:$B$4026,2,FALSE)</f>
        <v>0.04</v>
      </c>
      <c r="E582" s="22">
        <f t="shared" si="9"/>
        <v>8</v>
      </c>
    </row>
    <row r="583" spans="1:5" x14ac:dyDescent="0.35">
      <c r="A583" s="21" t="s">
        <v>2104</v>
      </c>
      <c r="B583">
        <v>2</v>
      </c>
      <c r="C583" s="17">
        <v>200</v>
      </c>
      <c r="D583" s="61">
        <f>VLOOKUP(A583,'Unit Cost from Sales Data'!$A$2:$B$4026,2,FALSE)</f>
        <v>7.0000000000000007E-2</v>
      </c>
      <c r="E583" s="22">
        <f t="shared" si="9"/>
        <v>14.000000000000002</v>
      </c>
    </row>
    <row r="584" spans="1:5" x14ac:dyDescent="0.35">
      <c r="A584" s="21" t="s">
        <v>2106</v>
      </c>
      <c r="B584">
        <v>2</v>
      </c>
      <c r="C584" s="17">
        <v>200</v>
      </c>
      <c r="D584" s="61">
        <f>VLOOKUP(A584,'Unit Cost from Sales Data'!$A$2:$B$4026,2,FALSE)</f>
        <v>0.25</v>
      </c>
      <c r="E584" s="22">
        <f t="shared" si="9"/>
        <v>50</v>
      </c>
    </row>
    <row r="585" spans="1:5" x14ac:dyDescent="0.35">
      <c r="A585" s="21" t="s">
        <v>2108</v>
      </c>
      <c r="B585">
        <v>2</v>
      </c>
      <c r="C585" s="17">
        <v>200</v>
      </c>
      <c r="D585" s="61">
        <f>VLOOKUP(A585,'Unit Cost from Sales Data'!$A$2:$B$4026,2,FALSE)</f>
        <v>0.08</v>
      </c>
      <c r="E585" s="22">
        <f t="shared" si="9"/>
        <v>16</v>
      </c>
    </row>
    <row r="586" spans="1:5" x14ac:dyDescent="0.35">
      <c r="A586" s="21" t="s">
        <v>2110</v>
      </c>
      <c r="B586">
        <v>2</v>
      </c>
      <c r="C586" s="17">
        <v>200</v>
      </c>
      <c r="D586" s="61">
        <f>VLOOKUP(A586,'Unit Cost from Sales Data'!$A$2:$B$4026,2,FALSE)</f>
        <v>0.34</v>
      </c>
      <c r="E586" s="22">
        <f t="shared" si="9"/>
        <v>68</v>
      </c>
    </row>
    <row r="587" spans="1:5" x14ac:dyDescent="0.35">
      <c r="A587" s="21" t="s">
        <v>2112</v>
      </c>
      <c r="B587">
        <v>2</v>
      </c>
      <c r="C587" s="17">
        <v>200</v>
      </c>
      <c r="D587" s="61">
        <f>VLOOKUP(A587,'Unit Cost from Sales Data'!$A$2:$B$4026,2,FALSE)</f>
        <v>0.26</v>
      </c>
      <c r="E587" s="22">
        <f t="shared" si="9"/>
        <v>52</v>
      </c>
    </row>
    <row r="588" spans="1:5" x14ac:dyDescent="0.35">
      <c r="A588" s="21" t="s">
        <v>2114</v>
      </c>
      <c r="B588">
        <v>2</v>
      </c>
      <c r="C588" s="17">
        <v>200</v>
      </c>
      <c r="D588" s="61">
        <f>VLOOKUP(A588,'Unit Cost from Sales Data'!$A$2:$B$4026,2,FALSE)</f>
        <v>2.29</v>
      </c>
      <c r="E588" s="22">
        <f t="shared" si="9"/>
        <v>458</v>
      </c>
    </row>
    <row r="589" spans="1:5" x14ac:dyDescent="0.35">
      <c r="A589" s="21" t="s">
        <v>2116</v>
      </c>
      <c r="B589">
        <v>2</v>
      </c>
      <c r="C589" s="17">
        <v>200</v>
      </c>
      <c r="D589" s="61">
        <f>VLOOKUP(A589,'Unit Cost from Sales Data'!$A$2:$B$4026,2,FALSE)</f>
        <v>0.4</v>
      </c>
      <c r="E589" s="22">
        <f t="shared" si="9"/>
        <v>80</v>
      </c>
    </row>
    <row r="590" spans="1:5" x14ac:dyDescent="0.35">
      <c r="A590" s="21" t="s">
        <v>2118</v>
      </c>
      <c r="B590">
        <v>2</v>
      </c>
      <c r="C590" s="17">
        <v>200</v>
      </c>
      <c r="D590" s="61">
        <f>VLOOKUP(A590,'Unit Cost from Sales Data'!$A$2:$B$4026,2,FALSE)</f>
        <v>2.73</v>
      </c>
      <c r="E590" s="22">
        <f t="shared" si="9"/>
        <v>546</v>
      </c>
    </row>
    <row r="591" spans="1:5" x14ac:dyDescent="0.35">
      <c r="A591" s="21" t="s">
        <v>2120</v>
      </c>
      <c r="B591">
        <v>2</v>
      </c>
      <c r="C591" s="17">
        <v>200</v>
      </c>
      <c r="D591" s="61">
        <f>VLOOKUP(A591,'Unit Cost from Sales Data'!$A$2:$B$4026,2,FALSE)</f>
        <v>0.21</v>
      </c>
      <c r="E591" s="22">
        <f t="shared" si="9"/>
        <v>42</v>
      </c>
    </row>
    <row r="592" spans="1:5" x14ac:dyDescent="0.35">
      <c r="A592" s="21" t="s">
        <v>2122</v>
      </c>
      <c r="B592">
        <v>2</v>
      </c>
      <c r="C592" s="17">
        <v>200</v>
      </c>
      <c r="D592" s="61">
        <f>VLOOKUP(A592,'Unit Cost from Sales Data'!$A$2:$B$4026,2,FALSE)</f>
        <v>0.04</v>
      </c>
      <c r="E592" s="22">
        <f t="shared" si="9"/>
        <v>8</v>
      </c>
    </row>
    <row r="593" spans="1:5" x14ac:dyDescent="0.35">
      <c r="A593" s="21" t="s">
        <v>2124</v>
      </c>
      <c r="B593">
        <v>2</v>
      </c>
      <c r="C593" s="17">
        <v>200</v>
      </c>
      <c r="D593" s="61">
        <f>VLOOKUP(A593,'Unit Cost from Sales Data'!$A$2:$B$4026,2,FALSE)</f>
        <v>0.05</v>
      </c>
      <c r="E593" s="22">
        <f t="shared" si="9"/>
        <v>10</v>
      </c>
    </row>
    <row r="594" spans="1:5" x14ac:dyDescent="0.35">
      <c r="A594" s="21" t="s">
        <v>2126</v>
      </c>
      <c r="B594">
        <v>2</v>
      </c>
      <c r="C594" s="17">
        <v>200</v>
      </c>
      <c r="D594" s="61">
        <f>VLOOKUP(A594,'Unit Cost from Sales Data'!$A$2:$B$4026,2,FALSE)</f>
        <v>0.13</v>
      </c>
      <c r="E594" s="22">
        <f t="shared" si="9"/>
        <v>26</v>
      </c>
    </row>
    <row r="595" spans="1:5" x14ac:dyDescent="0.35">
      <c r="A595" s="21" t="s">
        <v>2128</v>
      </c>
      <c r="B595">
        <v>2</v>
      </c>
      <c r="C595" s="17">
        <v>200</v>
      </c>
      <c r="D595" s="61">
        <f>VLOOKUP(A595,'Unit Cost from Sales Data'!$A$2:$B$4026,2,FALSE)</f>
        <v>2.19</v>
      </c>
      <c r="E595" s="22">
        <f t="shared" si="9"/>
        <v>438</v>
      </c>
    </row>
    <row r="596" spans="1:5" x14ac:dyDescent="0.35">
      <c r="A596" s="21" t="s">
        <v>1932</v>
      </c>
      <c r="B596">
        <v>1</v>
      </c>
      <c r="C596" s="17">
        <v>200</v>
      </c>
      <c r="D596" s="61">
        <f>VLOOKUP(A596,'Unit Cost from Sales Data'!$A$2:$B$4026,2,FALSE)</f>
        <v>0.12</v>
      </c>
      <c r="E596" s="22">
        <f t="shared" si="9"/>
        <v>24</v>
      </c>
    </row>
    <row r="597" spans="1:5" x14ac:dyDescent="0.35">
      <c r="A597" s="21" t="s">
        <v>2131</v>
      </c>
      <c r="B597">
        <v>1</v>
      </c>
      <c r="C597" s="17">
        <v>200</v>
      </c>
      <c r="D597" s="61">
        <f>VLOOKUP(A597,'Unit Cost from Sales Data'!$A$2:$B$4026,2,FALSE)</f>
        <v>2.82</v>
      </c>
      <c r="E597" s="22">
        <f t="shared" si="9"/>
        <v>564</v>
      </c>
    </row>
    <row r="598" spans="1:5" x14ac:dyDescent="0.35">
      <c r="A598" s="21" t="s">
        <v>2133</v>
      </c>
      <c r="B598">
        <v>1</v>
      </c>
      <c r="C598" s="17">
        <v>200</v>
      </c>
      <c r="D598" s="61">
        <f>VLOOKUP(A598,'Unit Cost from Sales Data'!$A$2:$B$4026,2,FALSE)</f>
        <v>0.36</v>
      </c>
      <c r="E598" s="22">
        <f t="shared" si="9"/>
        <v>72</v>
      </c>
    </row>
    <row r="599" spans="1:5" x14ac:dyDescent="0.35">
      <c r="A599" s="21" t="s">
        <v>2135</v>
      </c>
      <c r="B599">
        <v>1</v>
      </c>
      <c r="C599" s="17">
        <v>200</v>
      </c>
      <c r="D599" s="61">
        <f>VLOOKUP(A599,'Unit Cost from Sales Data'!$A$2:$B$4026,2,FALSE)</f>
        <v>2.89</v>
      </c>
      <c r="E599" s="22">
        <f t="shared" si="9"/>
        <v>578</v>
      </c>
    </row>
    <row r="600" spans="1:5" x14ac:dyDescent="0.35">
      <c r="A600" s="21" t="s">
        <v>729</v>
      </c>
      <c r="B600">
        <v>1</v>
      </c>
      <c r="C600" s="17">
        <v>200</v>
      </c>
      <c r="D600" s="61">
        <f>VLOOKUP(A600,'Unit Cost from Sales Data'!$A$2:$B$4026,2,FALSE)</f>
        <v>0.06</v>
      </c>
      <c r="E600" s="22">
        <f t="shared" si="9"/>
        <v>12</v>
      </c>
    </row>
    <row r="601" spans="1:5" x14ac:dyDescent="0.35">
      <c r="A601" s="21" t="s">
        <v>2140</v>
      </c>
      <c r="B601">
        <v>1</v>
      </c>
      <c r="C601" s="17">
        <v>200</v>
      </c>
      <c r="D601" s="61">
        <f>VLOOKUP(A601,'Unit Cost from Sales Data'!$A$2:$B$4026,2,FALSE)</f>
        <v>0.09</v>
      </c>
      <c r="E601" s="22">
        <f t="shared" si="9"/>
        <v>18</v>
      </c>
    </row>
    <row r="602" spans="1:5" x14ac:dyDescent="0.35">
      <c r="A602" s="21" t="s">
        <v>2142</v>
      </c>
      <c r="B602">
        <v>1</v>
      </c>
      <c r="C602" s="17">
        <v>200</v>
      </c>
      <c r="D602" s="61">
        <f>VLOOKUP(A602,'Unit Cost from Sales Data'!$A$2:$B$4026,2,FALSE)</f>
        <v>0.2</v>
      </c>
      <c r="E602" s="22">
        <f t="shared" si="9"/>
        <v>40</v>
      </c>
    </row>
    <row r="603" spans="1:5" x14ac:dyDescent="0.35">
      <c r="A603" s="21" t="s">
        <v>2144</v>
      </c>
      <c r="B603">
        <v>1</v>
      </c>
      <c r="C603" s="17">
        <v>200</v>
      </c>
      <c r="D603" s="61">
        <f>VLOOKUP(A603,'Unit Cost from Sales Data'!$A$2:$B$4026,2,FALSE)</f>
        <v>0.05</v>
      </c>
      <c r="E603" s="22">
        <f t="shared" si="9"/>
        <v>10</v>
      </c>
    </row>
    <row r="604" spans="1:5" x14ac:dyDescent="0.35">
      <c r="A604" s="21" t="s">
        <v>2146</v>
      </c>
      <c r="B604">
        <v>1</v>
      </c>
      <c r="C604" s="17">
        <v>200</v>
      </c>
      <c r="D604" s="61">
        <f>VLOOKUP(A604,'Unit Cost from Sales Data'!$A$2:$B$4026,2,FALSE)</f>
        <v>2.37</v>
      </c>
      <c r="E604" s="22">
        <f t="shared" si="9"/>
        <v>474</v>
      </c>
    </row>
    <row r="605" spans="1:5" x14ac:dyDescent="0.35">
      <c r="A605" s="21" t="s">
        <v>2148</v>
      </c>
      <c r="B605">
        <v>1</v>
      </c>
      <c r="C605" s="17">
        <v>200</v>
      </c>
      <c r="D605" s="61">
        <f>VLOOKUP(A605,'Unit Cost from Sales Data'!$A$2:$B$4026,2,FALSE)</f>
        <v>0.36</v>
      </c>
      <c r="E605" s="22">
        <f t="shared" si="9"/>
        <v>72</v>
      </c>
    </row>
    <row r="606" spans="1:5" x14ac:dyDescent="0.35">
      <c r="A606" s="21" t="s">
        <v>2150</v>
      </c>
      <c r="B606">
        <v>1</v>
      </c>
      <c r="C606" s="17">
        <v>200</v>
      </c>
      <c r="D606" s="61">
        <f>VLOOKUP(A606,'Unit Cost from Sales Data'!$A$2:$B$4026,2,FALSE)</f>
        <v>0.27</v>
      </c>
      <c r="E606" s="22">
        <f t="shared" si="9"/>
        <v>54</v>
      </c>
    </row>
    <row r="607" spans="1:5" x14ac:dyDescent="0.35">
      <c r="A607" s="21" t="s">
        <v>2152</v>
      </c>
      <c r="B607">
        <v>1</v>
      </c>
      <c r="C607" s="17">
        <v>200</v>
      </c>
      <c r="D607" s="61">
        <f>VLOOKUP(A607,'Unit Cost from Sales Data'!$A$2:$B$4026,2,FALSE)</f>
        <v>0.14000000000000001</v>
      </c>
      <c r="E607" s="22">
        <f t="shared" si="9"/>
        <v>28.000000000000004</v>
      </c>
    </row>
    <row r="608" spans="1:5" x14ac:dyDescent="0.35">
      <c r="A608" s="21" t="s">
        <v>2153</v>
      </c>
      <c r="B608">
        <v>1</v>
      </c>
      <c r="C608" s="17">
        <v>200</v>
      </c>
      <c r="D608" s="61">
        <f>VLOOKUP(A608,'Unit Cost from Sales Data'!$A$2:$B$4026,2,FALSE)</f>
        <v>0.28000000000000003</v>
      </c>
      <c r="E608" s="22">
        <f t="shared" si="9"/>
        <v>56.000000000000007</v>
      </c>
    </row>
    <row r="609" spans="1:5" x14ac:dyDescent="0.35">
      <c r="A609" s="21" t="s">
        <v>2155</v>
      </c>
      <c r="B609">
        <v>1</v>
      </c>
      <c r="C609" s="17">
        <v>200</v>
      </c>
      <c r="D609" s="61">
        <f>VLOOKUP(A609,'Unit Cost from Sales Data'!$A$2:$B$4026,2,FALSE)</f>
        <v>9.93</v>
      </c>
      <c r="E609" s="22">
        <f t="shared" si="9"/>
        <v>1986</v>
      </c>
    </row>
    <row r="610" spans="1:5" x14ac:dyDescent="0.35">
      <c r="A610" s="21" t="s">
        <v>2157</v>
      </c>
      <c r="B610">
        <v>21</v>
      </c>
      <c r="C610" s="17">
        <v>198</v>
      </c>
      <c r="D610" s="61">
        <f>VLOOKUP(A610,'Unit Cost from Sales Data'!$A$2:$B$4026,2,FALSE)</f>
        <v>1.0900000000000001</v>
      </c>
      <c r="E610" s="22">
        <f t="shared" si="9"/>
        <v>215.82000000000002</v>
      </c>
    </row>
    <row r="611" spans="1:5" x14ac:dyDescent="0.35">
      <c r="A611" s="21" t="s">
        <v>2159</v>
      </c>
      <c r="B611">
        <v>11</v>
      </c>
      <c r="C611" s="17">
        <v>193</v>
      </c>
      <c r="D611" s="61">
        <f>VLOOKUP(A611,'Unit Cost from Sales Data'!$A$2:$B$4026,2,FALSE)</f>
        <v>1.88</v>
      </c>
      <c r="E611" s="22">
        <f t="shared" si="9"/>
        <v>362.84</v>
      </c>
    </row>
    <row r="612" spans="1:5" x14ac:dyDescent="0.35">
      <c r="A612" s="21" t="s">
        <v>1514</v>
      </c>
      <c r="B612">
        <v>27</v>
      </c>
      <c r="C612" s="17">
        <v>192</v>
      </c>
      <c r="D612" s="61">
        <f>VLOOKUP(A612,'Unit Cost from Sales Data'!$A$2:$B$4026,2,FALSE)</f>
        <v>2.65</v>
      </c>
      <c r="E612" s="22">
        <f t="shared" si="9"/>
        <v>508.79999999999995</v>
      </c>
    </row>
    <row r="613" spans="1:5" x14ac:dyDescent="0.35">
      <c r="A613" s="21" t="s">
        <v>2161</v>
      </c>
      <c r="B613">
        <v>15</v>
      </c>
      <c r="C613" s="17">
        <v>192</v>
      </c>
      <c r="D613" s="61">
        <f>VLOOKUP(A613,'Unit Cost from Sales Data'!$A$2:$B$4026,2,FALSE)</f>
        <v>0.28999999999999998</v>
      </c>
      <c r="E613" s="22">
        <f t="shared" si="9"/>
        <v>55.679999999999993</v>
      </c>
    </row>
    <row r="614" spans="1:5" x14ac:dyDescent="0.35">
      <c r="A614" s="21" t="s">
        <v>1400</v>
      </c>
      <c r="B614">
        <v>12</v>
      </c>
      <c r="C614" s="17">
        <v>192</v>
      </c>
      <c r="D614" s="61">
        <f>VLOOKUP(A614,'Unit Cost from Sales Data'!$A$2:$B$4026,2,FALSE)</f>
        <v>2.66</v>
      </c>
      <c r="E614" s="22">
        <f t="shared" ref="E614:E673" si="10">D614*C614</f>
        <v>510.72</v>
      </c>
    </row>
    <row r="615" spans="1:5" x14ac:dyDescent="0.35">
      <c r="A615" s="21" t="s">
        <v>2162</v>
      </c>
      <c r="B615">
        <v>12</v>
      </c>
      <c r="C615" s="17">
        <v>192</v>
      </c>
      <c r="D615" s="61">
        <f>VLOOKUP(A615,'Unit Cost from Sales Data'!$A$2:$B$4026,2,FALSE)</f>
        <v>0.26</v>
      </c>
      <c r="E615" s="22">
        <f t="shared" si="10"/>
        <v>49.92</v>
      </c>
    </row>
    <row r="616" spans="1:5" x14ac:dyDescent="0.35">
      <c r="A616" s="21" t="s">
        <v>2163</v>
      </c>
      <c r="B616">
        <v>12</v>
      </c>
      <c r="C616" s="17">
        <v>192</v>
      </c>
      <c r="D616" s="61">
        <f>VLOOKUP(A616,'Unit Cost from Sales Data'!$A$2:$B$4026,2,FALSE)</f>
        <v>0.35</v>
      </c>
      <c r="E616" s="22">
        <f t="shared" si="10"/>
        <v>67.199999999999989</v>
      </c>
    </row>
    <row r="617" spans="1:5" x14ac:dyDescent="0.35">
      <c r="A617" s="21" t="s">
        <v>2164</v>
      </c>
      <c r="B617">
        <v>7</v>
      </c>
      <c r="C617" s="17">
        <v>192</v>
      </c>
      <c r="D617" s="61">
        <f>VLOOKUP(A617,'Unit Cost from Sales Data'!$A$2:$B$4026,2,FALSE)</f>
        <v>0.94</v>
      </c>
      <c r="E617" s="22">
        <f t="shared" si="10"/>
        <v>180.48</v>
      </c>
    </row>
    <row r="618" spans="1:5" x14ac:dyDescent="0.35">
      <c r="A618" s="21" t="s">
        <v>2166</v>
      </c>
      <c r="B618">
        <v>5</v>
      </c>
      <c r="C618" s="17">
        <v>192</v>
      </c>
      <c r="D618" s="61">
        <f>VLOOKUP(A618,'Unit Cost from Sales Data'!$A$2:$B$4026,2,FALSE)</f>
        <v>7.0000000000000007E-2</v>
      </c>
      <c r="E618" s="22">
        <f t="shared" si="10"/>
        <v>13.440000000000001</v>
      </c>
    </row>
    <row r="619" spans="1:5" x14ac:dyDescent="0.35">
      <c r="A619" s="21" t="s">
        <v>2167</v>
      </c>
      <c r="B619">
        <v>5</v>
      </c>
      <c r="C619" s="17">
        <v>192</v>
      </c>
      <c r="D619" s="61">
        <f>VLOOKUP(A619,'Unit Cost from Sales Data'!$A$2:$B$4026,2,FALSE)</f>
        <v>0.94</v>
      </c>
      <c r="E619" s="22">
        <f t="shared" si="10"/>
        <v>180.48</v>
      </c>
    </row>
    <row r="620" spans="1:5" x14ac:dyDescent="0.35">
      <c r="A620" s="21" t="s">
        <v>2168</v>
      </c>
      <c r="B620">
        <v>3</v>
      </c>
      <c r="C620" s="17">
        <v>192</v>
      </c>
      <c r="D620" s="61">
        <f>VLOOKUP(A620,'Unit Cost from Sales Data'!$A$2:$B$4026,2,FALSE)</f>
        <v>0.32</v>
      </c>
      <c r="E620" s="22">
        <f t="shared" si="10"/>
        <v>61.44</v>
      </c>
    </row>
    <row r="621" spans="1:5" x14ac:dyDescent="0.35">
      <c r="A621" s="21" t="s">
        <v>2169</v>
      </c>
      <c r="B621">
        <v>3</v>
      </c>
      <c r="C621" s="17">
        <v>192</v>
      </c>
      <c r="D621" s="61">
        <f>VLOOKUP(A621,'Unit Cost from Sales Data'!$A$2:$B$4026,2,FALSE)</f>
        <v>0.2</v>
      </c>
      <c r="E621" s="22">
        <f t="shared" si="10"/>
        <v>38.400000000000006</v>
      </c>
    </row>
    <row r="622" spans="1:5" x14ac:dyDescent="0.35">
      <c r="A622" s="21" t="s">
        <v>2170</v>
      </c>
      <c r="B622">
        <v>11</v>
      </c>
      <c r="C622" s="17">
        <v>188</v>
      </c>
      <c r="D622" s="61">
        <f>VLOOKUP(A622,'Unit Cost from Sales Data'!$A$2:$B$4026,2,FALSE)</f>
        <v>2.87</v>
      </c>
      <c r="E622" s="22">
        <f t="shared" si="10"/>
        <v>539.56000000000006</v>
      </c>
    </row>
    <row r="623" spans="1:5" x14ac:dyDescent="0.35">
      <c r="A623" s="21" t="s">
        <v>2172</v>
      </c>
      <c r="B623">
        <v>14</v>
      </c>
      <c r="C623" s="17">
        <v>184</v>
      </c>
      <c r="D623" s="61">
        <f>VLOOKUP(A623,'Unit Cost from Sales Data'!$A$2:$B$4026,2,FALSE)</f>
        <v>0.82</v>
      </c>
      <c r="E623" s="22">
        <f t="shared" si="10"/>
        <v>150.88</v>
      </c>
    </row>
    <row r="624" spans="1:5" x14ac:dyDescent="0.35">
      <c r="A624" s="21" t="s">
        <v>1599</v>
      </c>
      <c r="B624">
        <v>11</v>
      </c>
      <c r="C624" s="17">
        <v>184</v>
      </c>
      <c r="D624" s="61">
        <f>VLOOKUP(A624,'Unit Cost from Sales Data'!$A$2:$B$4026,2,FALSE)</f>
        <v>0.26</v>
      </c>
      <c r="E624" s="22">
        <f t="shared" si="10"/>
        <v>47.84</v>
      </c>
    </row>
    <row r="625" spans="1:5" x14ac:dyDescent="0.35">
      <c r="A625" s="21" t="s">
        <v>2176</v>
      </c>
      <c r="B625">
        <v>20</v>
      </c>
      <c r="C625" s="17">
        <v>182</v>
      </c>
      <c r="D625" s="61">
        <f>VLOOKUP(A625,'Unit Cost from Sales Data'!$A$2:$B$4026,2,FALSE)</f>
        <v>0.75</v>
      </c>
      <c r="E625" s="22">
        <f t="shared" si="10"/>
        <v>136.5</v>
      </c>
    </row>
    <row r="626" spans="1:5" x14ac:dyDescent="0.35">
      <c r="A626" s="21" t="s">
        <v>2177</v>
      </c>
      <c r="B626">
        <v>35</v>
      </c>
      <c r="C626" s="17">
        <v>180</v>
      </c>
      <c r="D626" s="61">
        <f>VLOOKUP(A626,'Unit Cost from Sales Data'!$A$2:$B$4026,2,FALSE)</f>
        <v>27.97</v>
      </c>
      <c r="E626" s="22">
        <f t="shared" si="10"/>
        <v>5034.5999999999995</v>
      </c>
    </row>
    <row r="627" spans="1:5" x14ac:dyDescent="0.35">
      <c r="A627" s="21" t="s">
        <v>2178</v>
      </c>
      <c r="B627">
        <v>12</v>
      </c>
      <c r="C627" s="17">
        <v>180</v>
      </c>
      <c r="D627" s="61">
        <f>VLOOKUP(A627,'Unit Cost from Sales Data'!$A$2:$B$4026,2,FALSE)</f>
        <v>0.37</v>
      </c>
      <c r="E627" s="22">
        <f t="shared" si="10"/>
        <v>66.599999999999994</v>
      </c>
    </row>
    <row r="628" spans="1:5" x14ac:dyDescent="0.35">
      <c r="A628" s="21" t="s">
        <v>2179</v>
      </c>
      <c r="B628">
        <v>12</v>
      </c>
      <c r="C628" s="17">
        <v>180</v>
      </c>
      <c r="D628" s="61">
        <f>VLOOKUP(A628,'Unit Cost from Sales Data'!$A$2:$B$4026,2,FALSE)</f>
        <v>0.27</v>
      </c>
      <c r="E628" s="22">
        <f t="shared" si="10"/>
        <v>48.6</v>
      </c>
    </row>
    <row r="629" spans="1:5" x14ac:dyDescent="0.35">
      <c r="A629" s="21" t="s">
        <v>2013</v>
      </c>
      <c r="B629">
        <v>10</v>
      </c>
      <c r="C629" s="17">
        <v>180</v>
      </c>
      <c r="D629" s="61">
        <f>VLOOKUP(A629,'Unit Cost from Sales Data'!$A$2:$B$4026,2,FALSE)</f>
        <v>0.26</v>
      </c>
      <c r="E629" s="22">
        <f t="shared" si="10"/>
        <v>46.800000000000004</v>
      </c>
    </row>
    <row r="630" spans="1:5" x14ac:dyDescent="0.35">
      <c r="A630" s="21" t="s">
        <v>2180</v>
      </c>
      <c r="B630">
        <v>8</v>
      </c>
      <c r="C630" s="17">
        <v>180</v>
      </c>
      <c r="D630" s="61">
        <f>VLOOKUP(A630,'Unit Cost from Sales Data'!$A$2:$B$4026,2,FALSE)</f>
        <v>0.56000000000000005</v>
      </c>
      <c r="E630" s="22">
        <f t="shared" si="10"/>
        <v>100.80000000000001</v>
      </c>
    </row>
    <row r="631" spans="1:5" x14ac:dyDescent="0.35">
      <c r="A631" s="21" t="s">
        <v>344</v>
      </c>
      <c r="B631">
        <v>5</v>
      </c>
      <c r="C631" s="17">
        <v>178</v>
      </c>
      <c r="D631" s="61">
        <f>VLOOKUP(A631,'Unit Cost from Sales Data'!$A$2:$B$4026,2,FALSE)</f>
        <v>3.82</v>
      </c>
      <c r="E631" s="22">
        <f t="shared" si="10"/>
        <v>679.95999999999992</v>
      </c>
    </row>
    <row r="632" spans="1:5" x14ac:dyDescent="0.35">
      <c r="A632" s="21" t="s">
        <v>2184</v>
      </c>
      <c r="B632">
        <v>5</v>
      </c>
      <c r="C632" s="17">
        <v>176</v>
      </c>
      <c r="D632" s="61">
        <f>VLOOKUP(A632,'Unit Cost from Sales Data'!$A$2:$B$4026,2,FALSE)</f>
        <v>1.17</v>
      </c>
      <c r="E632" s="22">
        <f t="shared" si="10"/>
        <v>205.92</v>
      </c>
    </row>
    <row r="633" spans="1:5" x14ac:dyDescent="0.35">
      <c r="A633" s="21" t="s">
        <v>2186</v>
      </c>
      <c r="B633">
        <v>5</v>
      </c>
      <c r="C633" s="17">
        <v>176</v>
      </c>
      <c r="D633" s="61">
        <f>VLOOKUP(A633,'Unit Cost from Sales Data'!$A$2:$B$4026,2,FALSE)</f>
        <v>2.89</v>
      </c>
      <c r="E633" s="22">
        <f t="shared" si="10"/>
        <v>508.64000000000004</v>
      </c>
    </row>
    <row r="634" spans="1:5" x14ac:dyDescent="0.35">
      <c r="A634" s="21" t="s">
        <v>2189</v>
      </c>
      <c r="B634">
        <v>3</v>
      </c>
      <c r="C634" s="17">
        <v>176</v>
      </c>
      <c r="D634" s="61">
        <f>VLOOKUP(A634,'Unit Cost from Sales Data'!$A$2:$B$4026,2,FALSE)</f>
        <v>1.28</v>
      </c>
      <c r="E634" s="22">
        <f t="shared" si="10"/>
        <v>225.28</v>
      </c>
    </row>
    <row r="635" spans="1:5" x14ac:dyDescent="0.35">
      <c r="A635" s="21" t="s">
        <v>2192</v>
      </c>
      <c r="B635">
        <v>6</v>
      </c>
      <c r="C635" s="17">
        <v>175</v>
      </c>
      <c r="D635" s="61">
        <f>VLOOKUP(A635,'Unit Cost from Sales Data'!$A$2:$B$4026,2,FALSE)</f>
        <v>0.05</v>
      </c>
      <c r="E635" s="22">
        <f t="shared" si="10"/>
        <v>8.75</v>
      </c>
    </row>
    <row r="636" spans="1:5" x14ac:dyDescent="0.35">
      <c r="A636" s="21" t="s">
        <v>1596</v>
      </c>
      <c r="B636">
        <v>5</v>
      </c>
      <c r="C636" s="17">
        <v>175</v>
      </c>
      <c r="D636" s="61">
        <f>VLOOKUP(A636,'Unit Cost from Sales Data'!$A$2:$B$4026,2,FALSE)</f>
        <v>0.06</v>
      </c>
      <c r="E636" s="22">
        <f t="shared" si="10"/>
        <v>10.5</v>
      </c>
    </row>
    <row r="637" spans="1:5" x14ac:dyDescent="0.35">
      <c r="A637" s="21" t="s">
        <v>1756</v>
      </c>
      <c r="B637">
        <v>5</v>
      </c>
      <c r="C637" s="17">
        <v>175</v>
      </c>
      <c r="D637" s="61">
        <f>VLOOKUP(A637,'Unit Cost from Sales Data'!$A$2:$B$4026,2,FALSE)</f>
        <v>0.25</v>
      </c>
      <c r="E637" s="22">
        <f t="shared" si="10"/>
        <v>43.75</v>
      </c>
    </row>
    <row r="638" spans="1:5" x14ac:dyDescent="0.35">
      <c r="A638" s="21" t="s">
        <v>2197</v>
      </c>
      <c r="B638">
        <v>5</v>
      </c>
      <c r="C638" s="17">
        <v>175</v>
      </c>
      <c r="D638" s="61">
        <f>VLOOKUP(A638,'Unit Cost from Sales Data'!$A$2:$B$4026,2,FALSE)</f>
        <v>0.05</v>
      </c>
      <c r="E638" s="22">
        <f t="shared" si="10"/>
        <v>8.75</v>
      </c>
    </row>
    <row r="639" spans="1:5" x14ac:dyDescent="0.35">
      <c r="A639" s="21" t="s">
        <v>2199</v>
      </c>
      <c r="B639">
        <v>4</v>
      </c>
      <c r="C639" s="17">
        <v>175</v>
      </c>
      <c r="D639" s="61">
        <f>VLOOKUP(A639,'Unit Cost from Sales Data'!$A$2:$B$4026,2,FALSE)</f>
        <v>7.0000000000000007E-2</v>
      </c>
      <c r="E639" s="22">
        <f t="shared" si="10"/>
        <v>12.250000000000002</v>
      </c>
    </row>
    <row r="640" spans="1:5" x14ac:dyDescent="0.35">
      <c r="A640" s="21" t="s">
        <v>2201</v>
      </c>
      <c r="B640">
        <v>3</v>
      </c>
      <c r="C640" s="17">
        <v>175</v>
      </c>
      <c r="D640" s="61">
        <f>VLOOKUP(A640,'Unit Cost from Sales Data'!$A$2:$B$4026,2,FALSE)</f>
        <v>0.1</v>
      </c>
      <c r="E640" s="22">
        <f t="shared" si="10"/>
        <v>17.5</v>
      </c>
    </row>
    <row r="641" spans="1:5" x14ac:dyDescent="0.35">
      <c r="A641" s="21" t="s">
        <v>2202</v>
      </c>
      <c r="B641">
        <v>2</v>
      </c>
      <c r="C641" s="17">
        <v>175</v>
      </c>
      <c r="D641" s="61">
        <f>VLOOKUP(A641,'Unit Cost from Sales Data'!$A$2:$B$4026,2,FALSE)</f>
        <v>0.95</v>
      </c>
      <c r="E641" s="22">
        <f t="shared" si="10"/>
        <v>166.25</v>
      </c>
    </row>
    <row r="642" spans="1:5" x14ac:dyDescent="0.35">
      <c r="A642" s="21" t="s">
        <v>2203</v>
      </c>
      <c r="B642">
        <v>3</v>
      </c>
      <c r="C642" s="17">
        <v>174</v>
      </c>
      <c r="D642" s="61">
        <f>VLOOKUP(A642,'Unit Cost from Sales Data'!$A$2:$B$4026,2,FALSE)</f>
        <v>1.51</v>
      </c>
      <c r="E642" s="22">
        <f t="shared" si="10"/>
        <v>262.74</v>
      </c>
    </row>
    <row r="643" spans="1:5" x14ac:dyDescent="0.35">
      <c r="A643" s="21" t="s">
        <v>2205</v>
      </c>
      <c r="B643">
        <v>4</v>
      </c>
      <c r="C643" s="17">
        <v>172</v>
      </c>
      <c r="D643" s="61">
        <f>VLOOKUP(A643,'Unit Cost from Sales Data'!$A$2:$B$4026,2,FALSE)</f>
        <v>0.93</v>
      </c>
      <c r="E643" s="22">
        <f t="shared" si="10"/>
        <v>159.96</v>
      </c>
    </row>
    <row r="644" spans="1:5" x14ac:dyDescent="0.35">
      <c r="A644" s="21" t="s">
        <v>1879</v>
      </c>
      <c r="B644">
        <v>18</v>
      </c>
      <c r="C644" s="17">
        <v>168</v>
      </c>
      <c r="D644" s="61">
        <f>VLOOKUP(A644,'Unit Cost from Sales Data'!$A$2:$B$4026,2,FALSE)</f>
        <v>1.54</v>
      </c>
      <c r="E644" s="22">
        <f t="shared" si="10"/>
        <v>258.72000000000003</v>
      </c>
    </row>
    <row r="645" spans="1:5" x14ac:dyDescent="0.35">
      <c r="A645" s="21" t="s">
        <v>2015</v>
      </c>
      <c r="B645">
        <v>10</v>
      </c>
      <c r="C645" s="17">
        <v>168</v>
      </c>
      <c r="D645" s="61">
        <f>VLOOKUP(A645,'Unit Cost from Sales Data'!$A$2:$B$4026,2,FALSE)</f>
        <v>0.4</v>
      </c>
      <c r="E645" s="22">
        <f t="shared" si="10"/>
        <v>67.2</v>
      </c>
    </row>
    <row r="646" spans="1:5" x14ac:dyDescent="0.35">
      <c r="A646" s="21" t="s">
        <v>177</v>
      </c>
      <c r="B646">
        <v>9</v>
      </c>
      <c r="C646" s="17">
        <v>168</v>
      </c>
      <c r="D646" s="61">
        <f>VLOOKUP(A646,'Unit Cost from Sales Data'!$A$2:$B$4026,2,FALSE)</f>
        <v>0.39</v>
      </c>
      <c r="E646" s="22">
        <f t="shared" si="10"/>
        <v>65.52</v>
      </c>
    </row>
    <row r="647" spans="1:5" x14ac:dyDescent="0.35">
      <c r="A647" s="21" t="s">
        <v>473</v>
      </c>
      <c r="B647">
        <v>9</v>
      </c>
      <c r="C647" s="17">
        <v>168</v>
      </c>
      <c r="D647" s="61">
        <f>VLOOKUP(A647,'Unit Cost from Sales Data'!$A$2:$B$4026,2,FALSE)</f>
        <v>0.45</v>
      </c>
      <c r="E647" s="22">
        <f t="shared" si="10"/>
        <v>75.600000000000009</v>
      </c>
    </row>
    <row r="648" spans="1:5" x14ac:dyDescent="0.35">
      <c r="A648" s="21" t="s">
        <v>2207</v>
      </c>
      <c r="B648">
        <v>6</v>
      </c>
      <c r="C648" s="17">
        <v>168</v>
      </c>
      <c r="D648" s="61">
        <f>VLOOKUP(A648,'Unit Cost from Sales Data'!$A$2:$B$4026,2,FALSE)</f>
        <v>2.87</v>
      </c>
      <c r="E648" s="22">
        <f t="shared" si="10"/>
        <v>482.16</v>
      </c>
    </row>
    <row r="649" spans="1:5" x14ac:dyDescent="0.35">
      <c r="A649" s="21" t="s">
        <v>594</v>
      </c>
      <c r="B649">
        <v>5</v>
      </c>
      <c r="C649" s="17">
        <v>167</v>
      </c>
      <c r="D649" s="61">
        <f>VLOOKUP(A649,'Unit Cost from Sales Data'!$A$2:$B$4026,2,FALSE)</f>
        <v>3.69</v>
      </c>
      <c r="E649" s="22">
        <f t="shared" si="10"/>
        <v>616.23</v>
      </c>
    </row>
    <row r="650" spans="1:5" x14ac:dyDescent="0.35">
      <c r="A650" s="21" t="s">
        <v>1081</v>
      </c>
      <c r="B650">
        <v>9</v>
      </c>
      <c r="C650" s="17">
        <v>165</v>
      </c>
      <c r="D650" s="61">
        <f>VLOOKUP(A650,'Unit Cost from Sales Data'!$A$2:$B$4026,2,FALSE)</f>
        <v>7.84</v>
      </c>
      <c r="E650" s="22">
        <f t="shared" si="10"/>
        <v>1293.5999999999999</v>
      </c>
    </row>
    <row r="651" spans="1:5" x14ac:dyDescent="0.35">
      <c r="A651" s="21" t="s">
        <v>23</v>
      </c>
      <c r="B651">
        <v>5</v>
      </c>
      <c r="C651" s="17">
        <v>164</v>
      </c>
      <c r="D651" s="61">
        <f>VLOOKUP(A651,'Unit Cost from Sales Data'!$A$2:$B$4026,2,FALSE)</f>
        <v>0.55000000000000004</v>
      </c>
      <c r="E651" s="22">
        <f t="shared" si="10"/>
        <v>90.2</v>
      </c>
    </row>
    <row r="652" spans="1:5" x14ac:dyDescent="0.35">
      <c r="A652" s="21" t="s">
        <v>10</v>
      </c>
      <c r="B652">
        <v>47</v>
      </c>
      <c r="C652" s="17">
        <v>162</v>
      </c>
      <c r="D652" s="61">
        <f>VLOOKUP(A652,'Unit Cost from Sales Data'!$A$2:$B$4026,2,FALSE)</f>
        <v>3.22</v>
      </c>
      <c r="E652" s="22">
        <f t="shared" si="10"/>
        <v>521.64</v>
      </c>
    </row>
    <row r="653" spans="1:5" x14ac:dyDescent="0.35">
      <c r="A653" s="21" t="s">
        <v>2214</v>
      </c>
      <c r="B653">
        <v>13</v>
      </c>
      <c r="C653" s="17">
        <v>162</v>
      </c>
      <c r="D653" s="61">
        <f>VLOOKUP(A653,'Unit Cost from Sales Data'!$A$2:$B$4026,2,FALSE)</f>
        <v>3.81</v>
      </c>
      <c r="E653" s="22">
        <f t="shared" si="10"/>
        <v>617.22</v>
      </c>
    </row>
    <row r="654" spans="1:5" x14ac:dyDescent="0.35">
      <c r="A654" s="21" t="s">
        <v>2216</v>
      </c>
      <c r="B654">
        <v>20</v>
      </c>
      <c r="C654" s="17">
        <v>160</v>
      </c>
      <c r="D654" s="61">
        <f>VLOOKUP(A654,'Unit Cost from Sales Data'!$A$2:$B$4026,2,FALSE)</f>
        <v>1.3</v>
      </c>
      <c r="E654" s="22">
        <f t="shared" si="10"/>
        <v>208</v>
      </c>
    </row>
    <row r="655" spans="1:5" x14ac:dyDescent="0.35">
      <c r="A655" s="21" t="s">
        <v>2217</v>
      </c>
      <c r="B655">
        <v>11</v>
      </c>
      <c r="C655" s="17">
        <v>160</v>
      </c>
      <c r="D655" s="61">
        <f>VLOOKUP(A655,'Unit Cost from Sales Data'!$A$2:$B$4026,2,FALSE)</f>
        <v>1.99</v>
      </c>
      <c r="E655" s="22">
        <f t="shared" si="10"/>
        <v>318.39999999999998</v>
      </c>
    </row>
    <row r="656" spans="1:5" x14ac:dyDescent="0.35">
      <c r="A656" s="21" t="s">
        <v>2219</v>
      </c>
      <c r="B656">
        <v>10</v>
      </c>
      <c r="C656" s="17">
        <v>160</v>
      </c>
      <c r="D656" s="61">
        <f>VLOOKUP(A656,'Unit Cost from Sales Data'!$A$2:$B$4026,2,FALSE)</f>
        <v>0.15</v>
      </c>
      <c r="E656" s="22">
        <f t="shared" si="10"/>
        <v>24</v>
      </c>
    </row>
    <row r="657" spans="1:5" x14ac:dyDescent="0.35">
      <c r="A657" s="21" t="s">
        <v>2221</v>
      </c>
      <c r="B657">
        <v>8</v>
      </c>
      <c r="C657" s="17">
        <v>160</v>
      </c>
      <c r="D657" s="61">
        <f>VLOOKUP(A657,'Unit Cost from Sales Data'!$A$2:$B$4026,2,FALSE)</f>
        <v>0.49</v>
      </c>
      <c r="E657" s="22">
        <f t="shared" si="10"/>
        <v>78.400000000000006</v>
      </c>
    </row>
    <row r="658" spans="1:5" x14ac:dyDescent="0.35">
      <c r="A658" s="21" t="s">
        <v>2222</v>
      </c>
      <c r="B658">
        <v>7</v>
      </c>
      <c r="C658" s="17">
        <v>160</v>
      </c>
      <c r="D658" s="61">
        <f>VLOOKUP(A658,'Unit Cost from Sales Data'!$A$2:$B$4026,2,FALSE)</f>
        <v>0.27</v>
      </c>
      <c r="E658" s="22">
        <f t="shared" si="10"/>
        <v>43.2</v>
      </c>
    </row>
    <row r="659" spans="1:5" x14ac:dyDescent="0.35">
      <c r="A659" s="21" t="s">
        <v>2223</v>
      </c>
      <c r="B659">
        <v>5</v>
      </c>
      <c r="C659" s="17">
        <v>160</v>
      </c>
      <c r="D659" s="61">
        <f>VLOOKUP(A659,'Unit Cost from Sales Data'!$A$2:$B$4026,2,FALSE)</f>
        <v>2.87</v>
      </c>
      <c r="E659" s="22">
        <f t="shared" si="10"/>
        <v>459.20000000000005</v>
      </c>
    </row>
    <row r="660" spans="1:5" x14ac:dyDescent="0.35">
      <c r="A660" s="21" t="s">
        <v>2224</v>
      </c>
      <c r="B660">
        <v>3</v>
      </c>
      <c r="C660" s="17">
        <v>160</v>
      </c>
      <c r="D660" s="61">
        <f>VLOOKUP(A660,'Unit Cost from Sales Data'!$A$2:$B$4026,2,FALSE)</f>
        <v>0.59</v>
      </c>
      <c r="E660" s="22">
        <f t="shared" si="10"/>
        <v>94.399999999999991</v>
      </c>
    </row>
    <row r="661" spans="1:5" x14ac:dyDescent="0.35">
      <c r="A661" s="21" t="s">
        <v>2225</v>
      </c>
      <c r="B661">
        <v>2</v>
      </c>
      <c r="C661" s="17">
        <v>160</v>
      </c>
      <c r="D661" s="61">
        <f>VLOOKUP(A661,'Unit Cost from Sales Data'!$A$2:$B$4026,2,FALSE)</f>
        <v>0.5</v>
      </c>
      <c r="E661" s="22">
        <f t="shared" si="10"/>
        <v>80</v>
      </c>
    </row>
    <row r="662" spans="1:5" x14ac:dyDescent="0.35">
      <c r="A662" s="21" t="s">
        <v>2226</v>
      </c>
      <c r="B662">
        <v>25</v>
      </c>
      <c r="C662" s="17">
        <v>156</v>
      </c>
      <c r="D662" s="61">
        <f>VLOOKUP(A662,'Unit Cost from Sales Data'!$A$2:$B$4026,2,FALSE)</f>
        <v>12.71</v>
      </c>
      <c r="E662" s="22">
        <f t="shared" si="10"/>
        <v>1982.7600000000002</v>
      </c>
    </row>
    <row r="663" spans="1:5" x14ac:dyDescent="0.35">
      <c r="A663" s="21" t="s">
        <v>2227</v>
      </c>
      <c r="B663">
        <v>20</v>
      </c>
      <c r="C663" s="17">
        <v>156</v>
      </c>
      <c r="D663" s="61">
        <f>VLOOKUP(A663,'Unit Cost from Sales Data'!$A$2:$B$4026,2,FALSE)</f>
        <v>0.79</v>
      </c>
      <c r="E663" s="22">
        <f t="shared" si="10"/>
        <v>123.24000000000001</v>
      </c>
    </row>
    <row r="664" spans="1:5" x14ac:dyDescent="0.35">
      <c r="A664" s="21" t="s">
        <v>116</v>
      </c>
      <c r="B664">
        <v>12</v>
      </c>
      <c r="C664" s="17">
        <v>156</v>
      </c>
      <c r="D664" s="61">
        <f>VLOOKUP(A664,'Unit Cost from Sales Data'!$A$2:$B$4026,2,FALSE)</f>
        <v>0.42</v>
      </c>
      <c r="E664" s="22">
        <f t="shared" si="10"/>
        <v>65.52</v>
      </c>
    </row>
    <row r="665" spans="1:5" x14ac:dyDescent="0.35">
      <c r="A665" s="21" t="s">
        <v>3677</v>
      </c>
      <c r="B665">
        <v>2</v>
      </c>
      <c r="C665" s="17">
        <v>156</v>
      </c>
      <c r="D665" s="61">
        <f>VLOOKUP(A665,'Unit Cost from Sales Data'!$A$2:$B$4026,2,FALSE)</f>
        <v>3.91</v>
      </c>
      <c r="E665" s="22">
        <f t="shared" si="10"/>
        <v>609.96</v>
      </c>
    </row>
    <row r="666" spans="1:5" x14ac:dyDescent="0.35">
      <c r="A666" s="21" t="s">
        <v>1415</v>
      </c>
      <c r="B666">
        <v>15</v>
      </c>
      <c r="C666" s="17">
        <v>154</v>
      </c>
      <c r="D666" s="61">
        <f>VLOOKUP(A666,'Unit Cost from Sales Data'!$A$2:$B$4026,2,FALSE)</f>
        <v>0.94</v>
      </c>
      <c r="E666" s="22">
        <f t="shared" si="10"/>
        <v>144.76</v>
      </c>
    </row>
    <row r="667" spans="1:5" x14ac:dyDescent="0.35">
      <c r="A667" s="21" t="s">
        <v>2230</v>
      </c>
      <c r="B667">
        <v>9</v>
      </c>
      <c r="C667" s="17">
        <v>152</v>
      </c>
      <c r="D667" s="61">
        <f>VLOOKUP(A667,'Unit Cost from Sales Data'!$A$2:$B$4026,2,FALSE)</f>
        <v>1.24</v>
      </c>
      <c r="E667" s="22">
        <f t="shared" si="10"/>
        <v>188.48</v>
      </c>
    </row>
    <row r="668" spans="1:5" x14ac:dyDescent="0.35">
      <c r="A668" s="21" t="s">
        <v>2231</v>
      </c>
      <c r="B668">
        <v>8</v>
      </c>
      <c r="C668" s="17">
        <v>152</v>
      </c>
      <c r="D668" s="61">
        <f>VLOOKUP(A668,'Unit Cost from Sales Data'!$A$2:$B$4026,2,FALSE)</f>
        <v>0.76</v>
      </c>
      <c r="E668" s="22">
        <f t="shared" si="10"/>
        <v>115.52</v>
      </c>
    </row>
    <row r="669" spans="1:5" x14ac:dyDescent="0.35">
      <c r="A669" s="21" t="s">
        <v>2232</v>
      </c>
      <c r="B669">
        <v>7</v>
      </c>
      <c r="C669" s="17">
        <v>152</v>
      </c>
      <c r="D669" s="61">
        <f>VLOOKUP(A669,'Unit Cost from Sales Data'!$A$2:$B$4026,2,FALSE)</f>
        <v>1.23</v>
      </c>
      <c r="E669" s="22">
        <f t="shared" si="10"/>
        <v>186.96</v>
      </c>
    </row>
    <row r="670" spans="1:5" x14ac:dyDescent="0.35">
      <c r="A670" s="21" t="s">
        <v>3176</v>
      </c>
      <c r="B670">
        <v>6</v>
      </c>
      <c r="C670" s="17">
        <v>152</v>
      </c>
      <c r="D670" s="61">
        <f>VLOOKUP(A670,'Unit Cost from Sales Data'!$A$2:$B$4026,2,FALSE)</f>
        <v>2.2999999999999998</v>
      </c>
      <c r="E670" s="22">
        <f t="shared" si="10"/>
        <v>349.59999999999997</v>
      </c>
    </row>
    <row r="671" spans="1:5" x14ac:dyDescent="0.35">
      <c r="A671" s="21" t="s">
        <v>2233</v>
      </c>
      <c r="B671">
        <v>4</v>
      </c>
      <c r="C671" s="17">
        <v>151</v>
      </c>
      <c r="D671" s="61">
        <f>VLOOKUP(A671,'Unit Cost from Sales Data'!$A$2:$B$4026,2,FALSE)</f>
        <v>3.69</v>
      </c>
      <c r="E671" s="22">
        <f t="shared" si="10"/>
        <v>557.18999999999994</v>
      </c>
    </row>
    <row r="672" spans="1:5" x14ac:dyDescent="0.35">
      <c r="A672" s="21" t="s">
        <v>2235</v>
      </c>
      <c r="B672">
        <v>6</v>
      </c>
      <c r="C672" s="17">
        <v>150</v>
      </c>
      <c r="D672" s="61">
        <f>VLOOKUP(A672,'Unit Cost from Sales Data'!$A$2:$B$4026,2,FALSE)</f>
        <v>0.09</v>
      </c>
      <c r="E672" s="22">
        <f t="shared" si="10"/>
        <v>13.5</v>
      </c>
    </row>
    <row r="673" spans="1:5" x14ac:dyDescent="0.35">
      <c r="A673" s="21" t="s">
        <v>3155</v>
      </c>
      <c r="B673">
        <v>6</v>
      </c>
      <c r="C673" s="17">
        <v>150</v>
      </c>
      <c r="D673" s="61">
        <f>VLOOKUP(A673,'Unit Cost from Sales Data'!$A$2:$B$4026,2,FALSE)</f>
        <v>4.88</v>
      </c>
      <c r="E673" s="22">
        <f t="shared" si="10"/>
        <v>732</v>
      </c>
    </row>
    <row r="674" spans="1:5" x14ac:dyDescent="0.35">
      <c r="A674" s="21" t="s">
        <v>2237</v>
      </c>
      <c r="B674">
        <v>5</v>
      </c>
      <c r="C674" s="17">
        <v>150</v>
      </c>
      <c r="D674" s="61">
        <f>VLOOKUP(A674,'Unit Cost from Sales Data'!$A$2:$B$4026,2,FALSE)</f>
        <v>0.05</v>
      </c>
      <c r="E674" s="22">
        <f t="shared" ref="E674:E729" si="11">D674*C674</f>
        <v>7.5</v>
      </c>
    </row>
    <row r="675" spans="1:5" x14ac:dyDescent="0.35">
      <c r="A675" s="21" t="s">
        <v>2239</v>
      </c>
      <c r="B675">
        <v>5</v>
      </c>
      <c r="C675" s="17">
        <v>150</v>
      </c>
      <c r="D675" s="61">
        <f>VLOOKUP(A675,'Unit Cost from Sales Data'!$A$2:$B$4026,2,FALSE)</f>
        <v>0.14000000000000001</v>
      </c>
      <c r="E675" s="22">
        <f t="shared" si="11"/>
        <v>21.000000000000004</v>
      </c>
    </row>
    <row r="676" spans="1:5" x14ac:dyDescent="0.35">
      <c r="A676" s="21" t="s">
        <v>2240</v>
      </c>
      <c r="B676">
        <v>4</v>
      </c>
      <c r="C676" s="17">
        <v>150</v>
      </c>
      <c r="D676" s="61">
        <f>VLOOKUP(A676,'Unit Cost from Sales Data'!$A$2:$B$4026,2,FALSE)</f>
        <v>0.13</v>
      </c>
      <c r="E676" s="22">
        <f t="shared" si="11"/>
        <v>19.5</v>
      </c>
    </row>
    <row r="677" spans="1:5" x14ac:dyDescent="0.35">
      <c r="A677" s="21" t="s">
        <v>1708</v>
      </c>
      <c r="B677">
        <v>3</v>
      </c>
      <c r="C677" s="17">
        <v>150</v>
      </c>
      <c r="D677" s="61">
        <f>VLOOKUP(A677,'Unit Cost from Sales Data'!$A$2:$B$4026,2,FALSE)</f>
        <v>0.03</v>
      </c>
      <c r="E677" s="22">
        <f t="shared" si="11"/>
        <v>4.5</v>
      </c>
    </row>
    <row r="678" spans="1:5" x14ac:dyDescent="0.35">
      <c r="A678" s="21" t="s">
        <v>1768</v>
      </c>
      <c r="B678">
        <v>3</v>
      </c>
      <c r="C678" s="17">
        <v>150</v>
      </c>
      <c r="D678" s="61">
        <f>VLOOKUP(A678,'Unit Cost from Sales Data'!$A$2:$B$4026,2,FALSE)</f>
        <v>1.59</v>
      </c>
      <c r="E678" s="22">
        <f t="shared" si="11"/>
        <v>238.5</v>
      </c>
    </row>
    <row r="679" spans="1:5" x14ac:dyDescent="0.35">
      <c r="A679" s="21" t="s">
        <v>1816</v>
      </c>
      <c r="B679">
        <v>3</v>
      </c>
      <c r="C679" s="17">
        <v>150</v>
      </c>
      <c r="D679" s="61">
        <f>VLOOKUP(A679,'Unit Cost from Sales Data'!$A$2:$B$4026,2,FALSE)</f>
        <v>0.94</v>
      </c>
      <c r="E679" s="22">
        <f t="shared" si="11"/>
        <v>141</v>
      </c>
    </row>
    <row r="680" spans="1:5" x14ac:dyDescent="0.35">
      <c r="A680" s="21" t="s">
        <v>219</v>
      </c>
      <c r="B680">
        <v>3</v>
      </c>
      <c r="C680" s="17">
        <v>150</v>
      </c>
      <c r="D680" s="61">
        <f>VLOOKUP(A680,'Unit Cost from Sales Data'!$A$2:$B$4026,2,FALSE)</f>
        <v>0.19</v>
      </c>
      <c r="E680" s="22">
        <f t="shared" si="11"/>
        <v>28.5</v>
      </c>
    </row>
    <row r="681" spans="1:5" x14ac:dyDescent="0.35">
      <c r="A681" s="21" t="s">
        <v>2243</v>
      </c>
      <c r="B681">
        <v>3</v>
      </c>
      <c r="C681" s="17">
        <v>150</v>
      </c>
      <c r="D681" s="61">
        <f>VLOOKUP(A681,'Unit Cost from Sales Data'!$A$2:$B$4026,2,FALSE)</f>
        <v>0.24</v>
      </c>
      <c r="E681" s="22">
        <f t="shared" si="11"/>
        <v>36</v>
      </c>
    </row>
    <row r="682" spans="1:5" x14ac:dyDescent="0.35">
      <c r="A682" s="21" t="s">
        <v>2245</v>
      </c>
      <c r="B682">
        <v>3</v>
      </c>
      <c r="C682" s="17">
        <v>150</v>
      </c>
      <c r="D682" s="61">
        <f>VLOOKUP(A682,'Unit Cost from Sales Data'!$A$2:$B$4026,2,FALSE)</f>
        <v>1.67</v>
      </c>
      <c r="E682" s="22">
        <f t="shared" si="11"/>
        <v>250.5</v>
      </c>
    </row>
    <row r="683" spans="1:5" x14ac:dyDescent="0.35">
      <c r="A683" s="21" t="s">
        <v>1124</v>
      </c>
      <c r="B683">
        <v>3</v>
      </c>
      <c r="C683" s="17">
        <v>150</v>
      </c>
      <c r="D683" s="61">
        <f>VLOOKUP(A683,'Unit Cost from Sales Data'!$A$2:$B$4026,2,FALSE)</f>
        <v>1.91</v>
      </c>
      <c r="E683" s="22">
        <f t="shared" si="11"/>
        <v>286.5</v>
      </c>
    </row>
    <row r="684" spans="1:5" x14ac:dyDescent="0.35">
      <c r="A684" s="21" t="s">
        <v>2247</v>
      </c>
      <c r="B684">
        <v>3</v>
      </c>
      <c r="C684" s="17">
        <v>150</v>
      </c>
      <c r="D684" s="61">
        <f>VLOOKUP(A684,'Unit Cost from Sales Data'!$A$2:$B$4026,2,FALSE)</f>
        <v>2.9</v>
      </c>
      <c r="E684" s="22">
        <f t="shared" si="11"/>
        <v>435</v>
      </c>
    </row>
    <row r="685" spans="1:5" x14ac:dyDescent="0.35">
      <c r="A685" s="21" t="s">
        <v>2249</v>
      </c>
      <c r="B685">
        <v>3</v>
      </c>
      <c r="C685" s="17">
        <v>150</v>
      </c>
      <c r="D685" s="61">
        <f>VLOOKUP(A685,'Unit Cost from Sales Data'!$A$2:$B$4026,2,FALSE)</f>
        <v>0.06</v>
      </c>
      <c r="E685" s="22">
        <f t="shared" si="11"/>
        <v>9</v>
      </c>
    </row>
    <row r="686" spans="1:5" x14ac:dyDescent="0.35">
      <c r="A686" s="21" t="s">
        <v>2251</v>
      </c>
      <c r="B686">
        <v>3</v>
      </c>
      <c r="C686" s="17">
        <v>150</v>
      </c>
      <c r="D686" s="61">
        <f>VLOOKUP(A686,'Unit Cost from Sales Data'!$A$2:$B$4026,2,FALSE)</f>
        <v>0.63</v>
      </c>
      <c r="E686" s="22">
        <f t="shared" si="11"/>
        <v>94.5</v>
      </c>
    </row>
    <row r="687" spans="1:5" x14ac:dyDescent="0.35">
      <c r="A687" s="21" t="s">
        <v>2252</v>
      </c>
      <c r="B687">
        <v>3</v>
      </c>
      <c r="C687" s="17">
        <v>150</v>
      </c>
      <c r="D687" s="61">
        <f>VLOOKUP(A687,'Unit Cost from Sales Data'!$A$2:$B$4026,2,FALSE)</f>
        <v>1.24</v>
      </c>
      <c r="E687" s="22">
        <f t="shared" si="11"/>
        <v>186</v>
      </c>
    </row>
    <row r="688" spans="1:5" x14ac:dyDescent="0.35">
      <c r="A688" s="21" t="s">
        <v>2253</v>
      </c>
      <c r="B688">
        <v>3</v>
      </c>
      <c r="C688" s="17">
        <v>150</v>
      </c>
      <c r="D688" s="61">
        <f>VLOOKUP(A688,'Unit Cost from Sales Data'!$A$2:$B$4026,2,FALSE)</f>
        <v>7.25</v>
      </c>
      <c r="E688" s="22">
        <f t="shared" si="11"/>
        <v>1087.5</v>
      </c>
    </row>
    <row r="689" spans="1:5" x14ac:dyDescent="0.35">
      <c r="A689" s="21" t="s">
        <v>2254</v>
      </c>
      <c r="B689">
        <v>3</v>
      </c>
      <c r="C689" s="17">
        <v>150</v>
      </c>
      <c r="D689" s="61">
        <f>VLOOKUP(A689,'Unit Cost from Sales Data'!$A$2:$B$4026,2,FALSE)</f>
        <v>2.11</v>
      </c>
      <c r="E689" s="22">
        <f t="shared" si="11"/>
        <v>316.5</v>
      </c>
    </row>
    <row r="690" spans="1:5" x14ac:dyDescent="0.35">
      <c r="A690" s="21" t="s">
        <v>1759</v>
      </c>
      <c r="B690">
        <v>2</v>
      </c>
      <c r="C690" s="17">
        <v>150</v>
      </c>
      <c r="D690" s="61">
        <f>VLOOKUP(A690,'Unit Cost from Sales Data'!$A$2:$B$4026,2,FALSE)</f>
        <v>3.29</v>
      </c>
      <c r="E690" s="22">
        <f t="shared" si="11"/>
        <v>493.5</v>
      </c>
    </row>
    <row r="691" spans="1:5" x14ac:dyDescent="0.35">
      <c r="A691" s="21" t="s">
        <v>1771</v>
      </c>
      <c r="B691">
        <v>2</v>
      </c>
      <c r="C691" s="17">
        <v>150</v>
      </c>
      <c r="D691" s="61">
        <f>VLOOKUP(A691,'Unit Cost from Sales Data'!$A$2:$B$4026,2,FALSE)</f>
        <v>1.35</v>
      </c>
      <c r="E691" s="22">
        <f t="shared" si="11"/>
        <v>202.5</v>
      </c>
    </row>
    <row r="692" spans="1:5" x14ac:dyDescent="0.35">
      <c r="A692" s="21" t="s">
        <v>1798</v>
      </c>
      <c r="B692">
        <v>2</v>
      </c>
      <c r="C692" s="17">
        <v>150</v>
      </c>
      <c r="D692" s="61">
        <f>VLOOKUP(A692,'Unit Cost from Sales Data'!$A$2:$B$4026,2,FALSE)</f>
        <v>2.73</v>
      </c>
      <c r="E692" s="22">
        <f t="shared" si="11"/>
        <v>409.5</v>
      </c>
    </row>
    <row r="693" spans="1:5" x14ac:dyDescent="0.35">
      <c r="A693" s="21" t="s">
        <v>2255</v>
      </c>
      <c r="B693">
        <v>2</v>
      </c>
      <c r="C693" s="17">
        <v>150</v>
      </c>
      <c r="D693" s="61">
        <f>VLOOKUP(A693,'Unit Cost from Sales Data'!$A$2:$B$4026,2,FALSE)</f>
        <v>2.6</v>
      </c>
      <c r="E693" s="22">
        <f t="shared" si="11"/>
        <v>390</v>
      </c>
    </row>
    <row r="694" spans="1:5" x14ac:dyDescent="0.35">
      <c r="A694" s="21" t="s">
        <v>2256</v>
      </c>
      <c r="B694">
        <v>2</v>
      </c>
      <c r="C694" s="17">
        <v>150</v>
      </c>
      <c r="D694" s="61">
        <f>VLOOKUP(A694,'Unit Cost from Sales Data'!$A$2:$B$4026,2,FALSE)</f>
        <v>0.03</v>
      </c>
      <c r="E694" s="22">
        <f t="shared" si="11"/>
        <v>4.5</v>
      </c>
    </row>
    <row r="695" spans="1:5" x14ac:dyDescent="0.35">
      <c r="A695" s="21" t="s">
        <v>941</v>
      </c>
      <c r="B695">
        <v>2</v>
      </c>
      <c r="C695" s="17">
        <v>150</v>
      </c>
      <c r="D695" s="61">
        <f>VLOOKUP(A695,'Unit Cost from Sales Data'!$A$2:$B$4026,2,FALSE)</f>
        <v>2.76</v>
      </c>
      <c r="E695" s="22">
        <f t="shared" si="11"/>
        <v>413.99999999999994</v>
      </c>
    </row>
    <row r="696" spans="1:5" x14ac:dyDescent="0.35">
      <c r="A696" s="21" t="s">
        <v>2257</v>
      </c>
      <c r="B696">
        <v>2</v>
      </c>
      <c r="C696" s="17">
        <v>150</v>
      </c>
      <c r="D696" s="61">
        <f>VLOOKUP(A696,'Unit Cost from Sales Data'!$A$2:$B$4026,2,FALSE)</f>
        <v>1.32</v>
      </c>
      <c r="E696" s="22">
        <f t="shared" si="11"/>
        <v>198</v>
      </c>
    </row>
    <row r="697" spans="1:5" x14ac:dyDescent="0.35">
      <c r="A697" s="21" t="s">
        <v>2258</v>
      </c>
      <c r="B697">
        <v>2</v>
      </c>
      <c r="C697" s="17">
        <v>150</v>
      </c>
      <c r="D697" s="61">
        <f>VLOOKUP(A697,'Unit Cost from Sales Data'!$A$2:$B$4026,2,FALSE)</f>
        <v>1.88</v>
      </c>
      <c r="E697" s="22">
        <f t="shared" si="11"/>
        <v>282</v>
      </c>
    </row>
    <row r="698" spans="1:5" x14ac:dyDescent="0.35">
      <c r="A698" s="21" t="s">
        <v>460</v>
      </c>
      <c r="B698">
        <v>2</v>
      </c>
      <c r="C698" s="17">
        <v>150</v>
      </c>
      <c r="D698" s="61">
        <f>VLOOKUP(A698,'Unit Cost from Sales Data'!$A$2:$B$4026,2,FALSE)</f>
        <v>0.62</v>
      </c>
      <c r="E698" s="22">
        <f t="shared" si="11"/>
        <v>93</v>
      </c>
    </row>
    <row r="699" spans="1:5" x14ac:dyDescent="0.35">
      <c r="A699" s="21" t="s">
        <v>2259</v>
      </c>
      <c r="B699">
        <v>2</v>
      </c>
      <c r="C699" s="17">
        <v>150</v>
      </c>
      <c r="D699" s="61">
        <f>VLOOKUP(A699,'Unit Cost from Sales Data'!$A$2:$B$4026,2,FALSE)</f>
        <v>0.99</v>
      </c>
      <c r="E699" s="22">
        <f t="shared" si="11"/>
        <v>148.5</v>
      </c>
    </row>
    <row r="700" spans="1:5" x14ac:dyDescent="0.35">
      <c r="A700" s="21" t="s">
        <v>2260</v>
      </c>
      <c r="B700">
        <v>1</v>
      </c>
      <c r="C700" s="17">
        <v>150</v>
      </c>
      <c r="D700" s="61">
        <f>VLOOKUP(A700,'Unit Cost from Sales Data'!$A$2:$B$4026,2,FALSE)</f>
        <v>1.85</v>
      </c>
      <c r="E700" s="22">
        <f t="shared" si="11"/>
        <v>277.5</v>
      </c>
    </row>
    <row r="701" spans="1:5" x14ac:dyDescent="0.35">
      <c r="A701" s="21" t="s">
        <v>2261</v>
      </c>
      <c r="B701">
        <v>1</v>
      </c>
      <c r="C701" s="17">
        <v>150</v>
      </c>
      <c r="D701" s="61">
        <f>VLOOKUP(A701,'Unit Cost from Sales Data'!$A$2:$B$4026,2,FALSE)</f>
        <v>0.89</v>
      </c>
      <c r="E701" s="22">
        <f t="shared" si="11"/>
        <v>133.5</v>
      </c>
    </row>
    <row r="702" spans="1:5" x14ac:dyDescent="0.35">
      <c r="A702" s="21" t="s">
        <v>525</v>
      </c>
      <c r="B702">
        <v>1</v>
      </c>
      <c r="C702" s="17">
        <v>150</v>
      </c>
      <c r="D702" s="61">
        <f>VLOOKUP(A702,'Unit Cost from Sales Data'!$A$2:$B$4026,2,FALSE)</f>
        <v>0.19</v>
      </c>
      <c r="E702" s="22">
        <f t="shared" si="11"/>
        <v>28.5</v>
      </c>
    </row>
    <row r="703" spans="1:5" x14ac:dyDescent="0.35">
      <c r="A703" s="21" t="s">
        <v>2264</v>
      </c>
      <c r="B703">
        <v>1</v>
      </c>
      <c r="C703" s="17">
        <v>150</v>
      </c>
      <c r="D703" s="61">
        <f>VLOOKUP(A703,'Unit Cost from Sales Data'!$A$2:$B$4026,2,FALSE)</f>
        <v>0.97</v>
      </c>
      <c r="E703" s="22">
        <f t="shared" si="11"/>
        <v>145.5</v>
      </c>
    </row>
    <row r="704" spans="1:5" x14ac:dyDescent="0.35">
      <c r="A704" s="21" t="s">
        <v>2265</v>
      </c>
      <c r="B704">
        <v>7</v>
      </c>
      <c r="C704" s="17">
        <v>148</v>
      </c>
      <c r="D704" s="61">
        <f>VLOOKUP(A704,'Unit Cost from Sales Data'!$A$2:$B$4026,2,FALSE)</f>
        <v>0.23</v>
      </c>
      <c r="E704" s="22">
        <f t="shared" si="11"/>
        <v>34.04</v>
      </c>
    </row>
    <row r="705" spans="1:5" x14ac:dyDescent="0.35">
      <c r="A705" s="21" t="s">
        <v>2266</v>
      </c>
      <c r="B705">
        <v>6</v>
      </c>
      <c r="C705" s="17">
        <v>148</v>
      </c>
      <c r="D705" s="61">
        <f>VLOOKUP(A705,'Unit Cost from Sales Data'!$A$2:$B$4026,2,FALSE)</f>
        <v>2.89</v>
      </c>
      <c r="E705" s="22">
        <f t="shared" si="11"/>
        <v>427.72</v>
      </c>
    </row>
    <row r="706" spans="1:5" x14ac:dyDescent="0.35">
      <c r="A706" s="21" t="s">
        <v>2268</v>
      </c>
      <c r="B706">
        <v>6</v>
      </c>
      <c r="C706" s="17">
        <v>148</v>
      </c>
      <c r="D706" s="61">
        <f>VLOOKUP(A706,'Unit Cost from Sales Data'!$A$2:$B$4026,2,FALSE)</f>
        <v>0.21</v>
      </c>
      <c r="E706" s="22">
        <f t="shared" si="11"/>
        <v>31.08</v>
      </c>
    </row>
    <row r="707" spans="1:5" x14ac:dyDescent="0.35">
      <c r="A707" s="21" t="s">
        <v>2269</v>
      </c>
      <c r="B707">
        <v>3</v>
      </c>
      <c r="C707" s="17">
        <v>148</v>
      </c>
      <c r="D707" s="61">
        <f>VLOOKUP(A707,'Unit Cost from Sales Data'!$A$2:$B$4026,2,FALSE)</f>
        <v>2.89</v>
      </c>
      <c r="E707" s="22">
        <f t="shared" si="11"/>
        <v>427.72</v>
      </c>
    </row>
    <row r="708" spans="1:5" x14ac:dyDescent="0.35">
      <c r="A708" s="21" t="s">
        <v>2270</v>
      </c>
      <c r="B708">
        <v>3</v>
      </c>
      <c r="C708" s="17">
        <v>148</v>
      </c>
      <c r="D708" s="61">
        <f>VLOOKUP(A708,'Unit Cost from Sales Data'!$A$2:$B$4026,2,FALSE)</f>
        <v>0.77</v>
      </c>
      <c r="E708" s="22">
        <f t="shared" si="11"/>
        <v>113.96000000000001</v>
      </c>
    </row>
    <row r="709" spans="1:5" x14ac:dyDescent="0.35">
      <c r="A709" s="21" t="s">
        <v>42</v>
      </c>
      <c r="B709">
        <v>10</v>
      </c>
      <c r="C709" s="17">
        <v>144</v>
      </c>
      <c r="D709" s="61">
        <f>VLOOKUP(A709,'Unit Cost from Sales Data'!$A$2:$B$4026,2,FALSE)</f>
        <v>0.28999999999999998</v>
      </c>
      <c r="E709" s="22">
        <f t="shared" si="11"/>
        <v>41.76</v>
      </c>
    </row>
    <row r="710" spans="1:5" x14ac:dyDescent="0.35">
      <c r="A710" s="21" t="s">
        <v>2058</v>
      </c>
      <c r="B710">
        <v>8</v>
      </c>
      <c r="C710" s="17">
        <v>144</v>
      </c>
      <c r="D710" s="61">
        <f>VLOOKUP(A710,'Unit Cost from Sales Data'!$A$2:$B$4026,2,FALSE)</f>
        <v>1.1599999999999999</v>
      </c>
      <c r="E710" s="22">
        <f t="shared" si="11"/>
        <v>167.04</v>
      </c>
    </row>
    <row r="711" spans="1:5" x14ac:dyDescent="0.35">
      <c r="A711" s="21" t="s">
        <v>2271</v>
      </c>
      <c r="B711">
        <v>8</v>
      </c>
      <c r="C711" s="17">
        <v>144</v>
      </c>
      <c r="D711" s="61">
        <f>VLOOKUP(A711,'Unit Cost from Sales Data'!$A$2:$B$4026,2,FALSE)</f>
        <v>0.2</v>
      </c>
      <c r="E711" s="22">
        <f t="shared" si="11"/>
        <v>28.8</v>
      </c>
    </row>
    <row r="712" spans="1:5" x14ac:dyDescent="0.35">
      <c r="A712" s="21" t="s">
        <v>2272</v>
      </c>
      <c r="B712">
        <v>7</v>
      </c>
      <c r="C712" s="17">
        <v>144</v>
      </c>
      <c r="D712" s="61">
        <f>VLOOKUP(A712,'Unit Cost from Sales Data'!$A$2:$B$4026,2,FALSE)</f>
        <v>0.31</v>
      </c>
      <c r="E712" s="22">
        <f t="shared" si="11"/>
        <v>44.64</v>
      </c>
    </row>
    <row r="713" spans="1:5" x14ac:dyDescent="0.35">
      <c r="A713" s="21" t="s">
        <v>2273</v>
      </c>
      <c r="B713">
        <v>7</v>
      </c>
      <c r="C713" s="17">
        <v>144</v>
      </c>
      <c r="D713" s="61">
        <f>VLOOKUP(A713,'Unit Cost from Sales Data'!$A$2:$B$4026,2,FALSE)</f>
        <v>0.51</v>
      </c>
      <c r="E713" s="22">
        <f t="shared" si="11"/>
        <v>73.44</v>
      </c>
    </row>
    <row r="714" spans="1:5" x14ac:dyDescent="0.35">
      <c r="A714" s="21" t="s">
        <v>2275</v>
      </c>
      <c r="B714">
        <v>7</v>
      </c>
      <c r="C714" s="17">
        <v>144</v>
      </c>
      <c r="D714" s="61">
        <f>VLOOKUP(A714,'Unit Cost from Sales Data'!$A$2:$B$4026,2,FALSE)</f>
        <v>2.2000000000000002</v>
      </c>
      <c r="E714" s="22">
        <f t="shared" si="11"/>
        <v>316.8</v>
      </c>
    </row>
    <row r="715" spans="1:5" x14ac:dyDescent="0.35">
      <c r="A715" s="21" t="s">
        <v>2276</v>
      </c>
      <c r="B715">
        <v>4</v>
      </c>
      <c r="C715" s="17">
        <v>144</v>
      </c>
      <c r="D715" s="61">
        <f>VLOOKUP(A715,'Unit Cost from Sales Data'!$A$2:$B$4026,2,FALSE)</f>
        <v>0.19</v>
      </c>
      <c r="E715" s="22">
        <f t="shared" si="11"/>
        <v>27.36</v>
      </c>
    </row>
    <row r="716" spans="1:5" x14ac:dyDescent="0.35">
      <c r="A716" s="21" t="s">
        <v>2277</v>
      </c>
      <c r="B716">
        <v>17</v>
      </c>
      <c r="C716" s="17">
        <v>142</v>
      </c>
      <c r="D716" s="61">
        <f>VLOOKUP(A716,'Unit Cost from Sales Data'!$A$2:$B$4026,2,FALSE)</f>
        <v>0.86</v>
      </c>
      <c r="E716" s="22">
        <f t="shared" si="11"/>
        <v>122.12</v>
      </c>
    </row>
    <row r="717" spans="1:5" x14ac:dyDescent="0.35">
      <c r="A717" s="21" t="s">
        <v>1959</v>
      </c>
      <c r="B717">
        <v>18</v>
      </c>
      <c r="C717" s="17">
        <v>140</v>
      </c>
      <c r="D717" s="61">
        <f>VLOOKUP(A717,'Unit Cost from Sales Data'!$A$2:$B$4026,2,FALSE)</f>
        <v>0.66</v>
      </c>
      <c r="E717" s="22">
        <f t="shared" si="11"/>
        <v>92.4</v>
      </c>
    </row>
    <row r="718" spans="1:5" x14ac:dyDescent="0.35">
      <c r="A718" s="21" t="s">
        <v>2279</v>
      </c>
      <c r="B718">
        <v>8</v>
      </c>
      <c r="C718" s="17">
        <v>140</v>
      </c>
      <c r="D718" s="61">
        <f>VLOOKUP(A718,'Unit Cost from Sales Data'!$A$2:$B$4026,2,FALSE)</f>
        <v>1.1100000000000001</v>
      </c>
      <c r="E718" s="22">
        <f t="shared" si="11"/>
        <v>155.4</v>
      </c>
    </row>
    <row r="719" spans="1:5" x14ac:dyDescent="0.35">
      <c r="A719" s="21" t="s">
        <v>2280</v>
      </c>
      <c r="B719">
        <v>8</v>
      </c>
      <c r="C719" s="17">
        <v>140</v>
      </c>
      <c r="D719" s="61">
        <f>VLOOKUP(A719,'Unit Cost from Sales Data'!$A$2:$B$4026,2,FALSE)</f>
        <v>0.38</v>
      </c>
      <c r="E719" s="22">
        <f t="shared" si="11"/>
        <v>53.2</v>
      </c>
    </row>
    <row r="720" spans="1:5" x14ac:dyDescent="0.35">
      <c r="A720" s="21" t="s">
        <v>2281</v>
      </c>
      <c r="B720">
        <v>7</v>
      </c>
      <c r="C720" s="17">
        <v>140</v>
      </c>
      <c r="D720" s="61">
        <f>VLOOKUP(A720,'Unit Cost from Sales Data'!$A$2:$B$4026,2,FALSE)</f>
        <v>2.89</v>
      </c>
      <c r="E720" s="22">
        <f t="shared" si="11"/>
        <v>404.6</v>
      </c>
    </row>
    <row r="721" spans="1:5" x14ac:dyDescent="0.35">
      <c r="A721" s="21" t="s">
        <v>2283</v>
      </c>
      <c r="B721">
        <v>2</v>
      </c>
      <c r="C721" s="17">
        <v>140</v>
      </c>
      <c r="D721" s="61">
        <f>VLOOKUP(A721,'Unit Cost from Sales Data'!$A$2:$B$4026,2,FALSE)</f>
        <v>8.75</v>
      </c>
      <c r="E721" s="22">
        <f t="shared" si="11"/>
        <v>1225</v>
      </c>
    </row>
    <row r="722" spans="1:5" x14ac:dyDescent="0.35">
      <c r="A722" s="21" t="s">
        <v>2284</v>
      </c>
      <c r="B722">
        <v>21</v>
      </c>
      <c r="C722" s="17">
        <v>138</v>
      </c>
      <c r="D722" s="61">
        <f>VLOOKUP(A722,'Unit Cost from Sales Data'!$A$2:$B$4026,2,FALSE)</f>
        <v>2.17</v>
      </c>
      <c r="E722" s="22">
        <f t="shared" si="11"/>
        <v>299.45999999999998</v>
      </c>
    </row>
    <row r="723" spans="1:5" x14ac:dyDescent="0.35">
      <c r="A723" s="21" t="s">
        <v>2286</v>
      </c>
      <c r="B723">
        <v>3</v>
      </c>
      <c r="C723" s="17">
        <v>136</v>
      </c>
      <c r="D723" s="61">
        <f>VLOOKUP(A723,'Unit Cost from Sales Data'!$A$2:$B$4026,2,FALSE)</f>
        <v>0.32</v>
      </c>
      <c r="E723" s="22">
        <f t="shared" si="11"/>
        <v>43.52</v>
      </c>
    </row>
    <row r="724" spans="1:5" x14ac:dyDescent="0.35">
      <c r="A724" s="21" t="s">
        <v>2288</v>
      </c>
      <c r="B724">
        <v>3</v>
      </c>
      <c r="C724" s="17">
        <v>136</v>
      </c>
      <c r="D724" s="61">
        <f>VLOOKUP(A724,'Unit Cost from Sales Data'!$A$2:$B$4026,2,FALSE)</f>
        <v>1.04</v>
      </c>
      <c r="E724" s="22">
        <f t="shared" si="11"/>
        <v>141.44</v>
      </c>
    </row>
    <row r="725" spans="1:5" x14ac:dyDescent="0.35">
      <c r="A725" s="21" t="s">
        <v>2289</v>
      </c>
      <c r="B725">
        <v>2</v>
      </c>
      <c r="C725" s="17">
        <v>136</v>
      </c>
      <c r="D725" s="61">
        <f>VLOOKUP(A725,'Unit Cost from Sales Data'!$A$2:$B$4026,2,FALSE)</f>
        <v>2.87</v>
      </c>
      <c r="E725" s="22">
        <f t="shared" si="11"/>
        <v>390.32</v>
      </c>
    </row>
    <row r="726" spans="1:5" x14ac:dyDescent="0.35">
      <c r="A726" s="21" t="s">
        <v>2291</v>
      </c>
      <c r="B726">
        <v>7</v>
      </c>
      <c r="C726" s="17">
        <v>134</v>
      </c>
      <c r="D726" s="61">
        <f>VLOOKUP(A726,'Unit Cost from Sales Data'!$A$2:$B$4026,2,FALSE)</f>
        <v>1.18</v>
      </c>
      <c r="E726" s="22">
        <f t="shared" si="11"/>
        <v>158.12</v>
      </c>
    </row>
    <row r="727" spans="1:5" x14ac:dyDescent="0.35">
      <c r="A727" s="21" t="s">
        <v>2292</v>
      </c>
      <c r="B727">
        <v>8</v>
      </c>
      <c r="C727" s="17">
        <v>132</v>
      </c>
      <c r="D727" s="61">
        <f>VLOOKUP(A727,'Unit Cost from Sales Data'!$A$2:$B$4026,2,FALSE)</f>
        <v>0.25</v>
      </c>
      <c r="E727" s="22">
        <f t="shared" si="11"/>
        <v>33</v>
      </c>
    </row>
    <row r="728" spans="1:5" x14ac:dyDescent="0.35">
      <c r="A728" s="21" t="s">
        <v>367</v>
      </c>
      <c r="B728">
        <v>6</v>
      </c>
      <c r="C728" s="17">
        <v>132</v>
      </c>
      <c r="D728" s="61">
        <f>VLOOKUP(A728,'Unit Cost from Sales Data'!$A$2:$B$4026,2,FALSE)</f>
        <v>0.55000000000000004</v>
      </c>
      <c r="E728" s="22">
        <f t="shared" si="11"/>
        <v>72.600000000000009</v>
      </c>
    </row>
    <row r="729" spans="1:5" x14ac:dyDescent="0.35">
      <c r="A729" s="21" t="s">
        <v>2293</v>
      </c>
      <c r="B729">
        <v>4</v>
      </c>
      <c r="C729" s="17">
        <v>132</v>
      </c>
      <c r="D729" s="61">
        <f>VLOOKUP(A729,'Unit Cost from Sales Data'!$A$2:$B$4026,2,FALSE)</f>
        <v>2.25</v>
      </c>
      <c r="E729" s="22">
        <f t="shared" si="11"/>
        <v>297</v>
      </c>
    </row>
    <row r="730" spans="1:5" x14ac:dyDescent="0.35">
      <c r="A730" s="21" t="s">
        <v>596</v>
      </c>
      <c r="B730">
        <v>5</v>
      </c>
      <c r="C730" s="17">
        <v>130</v>
      </c>
      <c r="D730" s="61">
        <f>VLOOKUP(A730,'Unit Cost from Sales Data'!$A$2:$B$4026,2,FALSE)</f>
        <v>5.01</v>
      </c>
      <c r="E730" s="22">
        <f t="shared" ref="E730:E790" si="12">D730*C730</f>
        <v>651.29999999999995</v>
      </c>
    </row>
    <row r="731" spans="1:5" x14ac:dyDescent="0.35">
      <c r="A731" s="21" t="s">
        <v>2024</v>
      </c>
      <c r="B731">
        <v>4</v>
      </c>
      <c r="C731" s="17">
        <v>130</v>
      </c>
      <c r="D731" s="61">
        <f>VLOOKUP(A731,'Unit Cost from Sales Data'!$A$2:$B$4026,2,FALSE)</f>
        <v>0.11</v>
      </c>
      <c r="E731" s="22">
        <f t="shared" si="12"/>
        <v>14.3</v>
      </c>
    </row>
    <row r="732" spans="1:5" x14ac:dyDescent="0.35">
      <c r="A732" s="21" t="s">
        <v>2297</v>
      </c>
      <c r="B732">
        <v>4</v>
      </c>
      <c r="C732" s="17">
        <v>130</v>
      </c>
      <c r="D732" s="61">
        <f>VLOOKUP(A732,'Unit Cost from Sales Data'!$A$2:$B$4026,2,FALSE)</f>
        <v>0.6</v>
      </c>
      <c r="E732" s="22">
        <f t="shared" si="12"/>
        <v>78</v>
      </c>
    </row>
    <row r="733" spans="1:5" x14ac:dyDescent="0.35">
      <c r="A733" s="21" t="s">
        <v>2299</v>
      </c>
      <c r="B733">
        <v>3</v>
      </c>
      <c r="C733" s="17">
        <v>129</v>
      </c>
      <c r="D733" s="61">
        <f>VLOOKUP(A733,'Unit Cost from Sales Data'!$A$2:$B$4026,2,FALSE)</f>
        <v>42.81</v>
      </c>
      <c r="E733" s="22">
        <f t="shared" si="12"/>
        <v>5522.4900000000007</v>
      </c>
    </row>
    <row r="734" spans="1:5" x14ac:dyDescent="0.35">
      <c r="A734" s="21" t="s">
        <v>2301</v>
      </c>
      <c r="B734">
        <v>10</v>
      </c>
      <c r="C734" s="17">
        <v>128</v>
      </c>
      <c r="D734" s="61">
        <f>VLOOKUP(A734,'Unit Cost from Sales Data'!$A$2:$B$4026,2,FALSE)</f>
        <v>1.41</v>
      </c>
      <c r="E734" s="22">
        <f t="shared" si="12"/>
        <v>180.48</v>
      </c>
    </row>
    <row r="735" spans="1:5" x14ac:dyDescent="0.35">
      <c r="A735" s="21" t="s">
        <v>245</v>
      </c>
      <c r="B735">
        <v>9</v>
      </c>
      <c r="C735" s="17">
        <v>128</v>
      </c>
      <c r="D735" s="61">
        <f>VLOOKUP(A735,'Unit Cost from Sales Data'!$A$2:$B$4026,2,FALSE)</f>
        <v>0.31</v>
      </c>
      <c r="E735" s="22">
        <f t="shared" si="12"/>
        <v>39.68</v>
      </c>
    </row>
    <row r="736" spans="1:5" x14ac:dyDescent="0.35">
      <c r="A736" s="21" t="s">
        <v>2304</v>
      </c>
      <c r="B736">
        <v>8</v>
      </c>
      <c r="C736" s="17">
        <v>128</v>
      </c>
      <c r="D736" s="61">
        <f>VLOOKUP(A736,'Unit Cost from Sales Data'!$A$2:$B$4026,2,FALSE)</f>
        <v>2.87</v>
      </c>
      <c r="E736" s="22">
        <f t="shared" si="12"/>
        <v>367.36</v>
      </c>
    </row>
    <row r="737" spans="1:5" x14ac:dyDescent="0.35">
      <c r="A737" s="21" t="s">
        <v>2305</v>
      </c>
      <c r="B737">
        <v>7</v>
      </c>
      <c r="C737" s="17">
        <v>128</v>
      </c>
      <c r="D737" s="61">
        <f>VLOOKUP(A737,'Unit Cost from Sales Data'!$A$2:$B$4026,2,FALSE)</f>
        <v>0.27</v>
      </c>
      <c r="E737" s="22">
        <f t="shared" si="12"/>
        <v>34.56</v>
      </c>
    </row>
    <row r="738" spans="1:5" x14ac:dyDescent="0.35">
      <c r="A738" s="21" t="s">
        <v>2307</v>
      </c>
      <c r="B738">
        <v>4</v>
      </c>
      <c r="C738" s="17">
        <v>128</v>
      </c>
      <c r="D738" s="61">
        <f>VLOOKUP(A738,'Unit Cost from Sales Data'!$A$2:$B$4026,2,FALSE)</f>
        <v>1.53</v>
      </c>
      <c r="E738" s="22">
        <f t="shared" si="12"/>
        <v>195.84</v>
      </c>
    </row>
    <row r="739" spans="1:5" x14ac:dyDescent="0.35">
      <c r="A739" s="21" t="s">
        <v>2308</v>
      </c>
      <c r="B739">
        <v>1</v>
      </c>
      <c r="C739" s="17">
        <v>128</v>
      </c>
      <c r="D739" s="61">
        <f>VLOOKUP(A739,'Unit Cost from Sales Data'!$A$2:$B$4026,2,FALSE)</f>
        <v>1.91</v>
      </c>
      <c r="E739" s="22">
        <f t="shared" si="12"/>
        <v>244.48</v>
      </c>
    </row>
    <row r="740" spans="1:5" x14ac:dyDescent="0.35">
      <c r="A740" s="21" t="s">
        <v>1942</v>
      </c>
      <c r="B740">
        <v>13</v>
      </c>
      <c r="C740" s="17">
        <v>126</v>
      </c>
      <c r="D740" s="61">
        <f>VLOOKUP(A740,'Unit Cost from Sales Data'!$A$2:$B$4026,2,FALSE)</f>
        <v>2.86</v>
      </c>
      <c r="E740" s="22">
        <f t="shared" si="12"/>
        <v>360.35999999999996</v>
      </c>
    </row>
    <row r="741" spans="1:5" x14ac:dyDescent="0.35">
      <c r="A741" s="21" t="s">
        <v>2309</v>
      </c>
      <c r="B741">
        <v>6</v>
      </c>
      <c r="C741" s="17">
        <v>126</v>
      </c>
      <c r="D741" s="61">
        <f>VLOOKUP(A741,'Unit Cost from Sales Data'!$A$2:$B$4026,2,FALSE)</f>
        <v>1.52</v>
      </c>
      <c r="E741" s="22">
        <f t="shared" si="12"/>
        <v>191.52</v>
      </c>
    </row>
    <row r="742" spans="1:5" x14ac:dyDescent="0.35">
      <c r="A742" s="21" t="s">
        <v>2310</v>
      </c>
      <c r="B742">
        <v>5</v>
      </c>
      <c r="C742" s="17">
        <v>125</v>
      </c>
      <c r="D742" s="61">
        <f>VLOOKUP(A742,'Unit Cost from Sales Data'!$A$2:$B$4026,2,FALSE)</f>
        <v>0.09</v>
      </c>
      <c r="E742" s="22">
        <f t="shared" si="12"/>
        <v>11.25</v>
      </c>
    </row>
    <row r="743" spans="1:5" x14ac:dyDescent="0.35">
      <c r="A743" s="21" t="s">
        <v>2311</v>
      </c>
      <c r="B743">
        <v>3</v>
      </c>
      <c r="C743" s="17">
        <v>125</v>
      </c>
      <c r="D743" s="61">
        <f>VLOOKUP(A743,'Unit Cost from Sales Data'!$A$2:$B$4026,2,FALSE)</f>
        <v>0.17</v>
      </c>
      <c r="E743" s="22">
        <f t="shared" si="12"/>
        <v>21.25</v>
      </c>
    </row>
    <row r="744" spans="1:5" x14ac:dyDescent="0.35">
      <c r="A744" s="21" t="s">
        <v>2312</v>
      </c>
      <c r="B744">
        <v>3</v>
      </c>
      <c r="C744" s="17">
        <v>125</v>
      </c>
      <c r="D744" s="61">
        <f>VLOOKUP(A744,'Unit Cost from Sales Data'!$A$2:$B$4026,2,FALSE)</f>
        <v>0.2</v>
      </c>
      <c r="E744" s="22">
        <f t="shared" si="12"/>
        <v>25</v>
      </c>
    </row>
    <row r="745" spans="1:5" x14ac:dyDescent="0.35">
      <c r="A745" s="21" t="s">
        <v>2314</v>
      </c>
      <c r="B745">
        <v>3</v>
      </c>
      <c r="C745" s="17">
        <v>125</v>
      </c>
      <c r="D745" s="61">
        <f>VLOOKUP(A745,'Unit Cost from Sales Data'!$A$2:$B$4026,2,FALSE)</f>
        <v>0.08</v>
      </c>
      <c r="E745" s="22">
        <f t="shared" si="12"/>
        <v>10</v>
      </c>
    </row>
    <row r="746" spans="1:5" x14ac:dyDescent="0.35">
      <c r="A746" s="21" t="s">
        <v>2315</v>
      </c>
      <c r="B746">
        <v>3</v>
      </c>
      <c r="C746" s="17">
        <v>125</v>
      </c>
      <c r="D746" s="61">
        <f>VLOOKUP(A746,'Unit Cost from Sales Data'!$A$2:$B$4026,2,FALSE)</f>
        <v>0.3</v>
      </c>
      <c r="E746" s="22">
        <f t="shared" si="12"/>
        <v>37.5</v>
      </c>
    </row>
    <row r="747" spans="1:5" x14ac:dyDescent="0.35">
      <c r="A747" s="21" t="s">
        <v>2317</v>
      </c>
      <c r="B747">
        <v>3</v>
      </c>
      <c r="C747" s="17">
        <v>125</v>
      </c>
      <c r="D747" s="61">
        <f>VLOOKUP(A747,'Unit Cost from Sales Data'!$A$2:$B$4026,2,FALSE)</f>
        <v>0.1</v>
      </c>
      <c r="E747" s="22">
        <f t="shared" si="12"/>
        <v>12.5</v>
      </c>
    </row>
    <row r="748" spans="1:5" x14ac:dyDescent="0.35">
      <c r="A748" s="21" t="s">
        <v>2319</v>
      </c>
      <c r="B748">
        <v>2</v>
      </c>
      <c r="C748" s="17">
        <v>125</v>
      </c>
      <c r="D748" s="61">
        <f>VLOOKUP(A748,'Unit Cost from Sales Data'!$A$2:$B$4026,2,FALSE)</f>
        <v>0.13</v>
      </c>
      <c r="E748" s="22">
        <f t="shared" si="12"/>
        <v>16.25</v>
      </c>
    </row>
    <row r="749" spans="1:5" x14ac:dyDescent="0.35">
      <c r="A749" s="21" t="s">
        <v>2320</v>
      </c>
      <c r="B749">
        <v>2</v>
      </c>
      <c r="C749" s="17">
        <v>125</v>
      </c>
      <c r="D749" s="61">
        <f>VLOOKUP(A749,'Unit Cost from Sales Data'!$A$2:$B$4026,2,FALSE)</f>
        <v>0.08</v>
      </c>
      <c r="E749" s="22">
        <f t="shared" si="12"/>
        <v>10</v>
      </c>
    </row>
    <row r="750" spans="1:5" x14ac:dyDescent="0.35">
      <c r="A750" s="21" t="s">
        <v>1167</v>
      </c>
      <c r="B750">
        <v>1</v>
      </c>
      <c r="C750" s="17">
        <v>125</v>
      </c>
      <c r="D750" s="61">
        <f>VLOOKUP(A750,'Unit Cost from Sales Data'!$A$2:$B$4026,2,FALSE)</f>
        <v>2.0699999999999998</v>
      </c>
      <c r="E750" s="22">
        <f t="shared" si="12"/>
        <v>258.75</v>
      </c>
    </row>
    <row r="751" spans="1:5" x14ac:dyDescent="0.35">
      <c r="A751" s="21" t="s">
        <v>1489</v>
      </c>
      <c r="B751">
        <v>47</v>
      </c>
      <c r="C751" s="17">
        <v>124</v>
      </c>
      <c r="D751" s="61">
        <f>VLOOKUP(A751,'Unit Cost from Sales Data'!$A$2:$B$4026,2,FALSE)</f>
        <v>36.81</v>
      </c>
      <c r="E751" s="22">
        <f t="shared" si="12"/>
        <v>4564.4400000000005</v>
      </c>
    </row>
    <row r="752" spans="1:5" x14ac:dyDescent="0.35">
      <c r="A752" s="21" t="s">
        <v>148</v>
      </c>
      <c r="B752">
        <v>16</v>
      </c>
      <c r="C752" s="17">
        <v>124</v>
      </c>
      <c r="D752" s="61">
        <f>VLOOKUP(A752,'Unit Cost from Sales Data'!$A$2:$B$4026,2,FALSE)</f>
        <v>0.36</v>
      </c>
      <c r="E752" s="22">
        <f t="shared" si="12"/>
        <v>44.64</v>
      </c>
    </row>
    <row r="753" spans="1:5" x14ac:dyDescent="0.35">
      <c r="A753" s="21" t="s">
        <v>167</v>
      </c>
      <c r="B753">
        <v>9</v>
      </c>
      <c r="C753" s="17">
        <v>124</v>
      </c>
      <c r="D753" s="61">
        <f>VLOOKUP(A753,'Unit Cost from Sales Data'!$A$2:$B$4026,2,FALSE)</f>
        <v>0.47</v>
      </c>
      <c r="E753" s="22">
        <f t="shared" si="12"/>
        <v>58.279999999999994</v>
      </c>
    </row>
    <row r="754" spans="1:5" x14ac:dyDescent="0.35">
      <c r="A754" s="21" t="s">
        <v>2321</v>
      </c>
      <c r="B754">
        <v>6</v>
      </c>
      <c r="C754" s="17">
        <v>122</v>
      </c>
      <c r="D754" s="61">
        <f>VLOOKUP(A754,'Unit Cost from Sales Data'!$A$2:$B$4026,2,FALSE)</f>
        <v>36.07</v>
      </c>
      <c r="E754" s="22">
        <f t="shared" si="12"/>
        <v>4400.54</v>
      </c>
    </row>
    <row r="755" spans="1:5" x14ac:dyDescent="0.35">
      <c r="A755" s="21" t="s">
        <v>1908</v>
      </c>
      <c r="B755">
        <v>32</v>
      </c>
      <c r="C755" s="17">
        <v>120</v>
      </c>
      <c r="D755" s="61">
        <f>VLOOKUP(A755,'Unit Cost from Sales Data'!$A$2:$B$4026,2,FALSE)</f>
        <v>32.590000000000003</v>
      </c>
      <c r="E755" s="22">
        <f t="shared" si="12"/>
        <v>3910.8</v>
      </c>
    </row>
    <row r="756" spans="1:5" x14ac:dyDescent="0.35">
      <c r="A756" s="21" t="s">
        <v>452</v>
      </c>
      <c r="B756">
        <v>10</v>
      </c>
      <c r="C756" s="17">
        <v>120</v>
      </c>
      <c r="D756" s="61">
        <f>VLOOKUP(A756,'Unit Cost from Sales Data'!$A$2:$B$4026,2,FALSE)</f>
        <v>0.45</v>
      </c>
      <c r="E756" s="22">
        <f t="shared" si="12"/>
        <v>54</v>
      </c>
    </row>
    <row r="757" spans="1:5" x14ac:dyDescent="0.35">
      <c r="A757" s="21" t="s">
        <v>258</v>
      </c>
      <c r="B757">
        <v>7</v>
      </c>
      <c r="C757" s="17">
        <v>120</v>
      </c>
      <c r="D757" s="61">
        <f>VLOOKUP(A757,'Unit Cost from Sales Data'!$A$2:$B$4026,2,FALSE)</f>
        <v>0.28000000000000003</v>
      </c>
      <c r="E757" s="22">
        <f t="shared" si="12"/>
        <v>33.6</v>
      </c>
    </row>
    <row r="758" spans="1:5" x14ac:dyDescent="0.35">
      <c r="A758" s="21" t="s">
        <v>2325</v>
      </c>
      <c r="B758">
        <v>6</v>
      </c>
      <c r="C758" s="17">
        <v>120</v>
      </c>
      <c r="D758" s="61">
        <f>VLOOKUP(A758,'Unit Cost from Sales Data'!$A$2:$B$4026,2,FALSE)</f>
        <v>1.73</v>
      </c>
      <c r="E758" s="22">
        <f t="shared" si="12"/>
        <v>207.6</v>
      </c>
    </row>
    <row r="759" spans="1:5" x14ac:dyDescent="0.35">
      <c r="A759" s="21" t="s">
        <v>2326</v>
      </c>
      <c r="B759">
        <v>5</v>
      </c>
      <c r="C759" s="17">
        <v>120</v>
      </c>
      <c r="D759" s="61">
        <f>VLOOKUP(A759,'Unit Cost from Sales Data'!$A$2:$B$4026,2,FALSE)</f>
        <v>1.27</v>
      </c>
      <c r="E759" s="22">
        <f t="shared" si="12"/>
        <v>152.4</v>
      </c>
    </row>
    <row r="760" spans="1:5" x14ac:dyDescent="0.35">
      <c r="A760" s="21" t="s">
        <v>2327</v>
      </c>
      <c r="B760">
        <v>5</v>
      </c>
      <c r="C760" s="17">
        <v>120</v>
      </c>
      <c r="D760" s="61">
        <f>VLOOKUP(A760,'Unit Cost from Sales Data'!$A$2:$B$4026,2,FALSE)</f>
        <v>0.99</v>
      </c>
      <c r="E760" s="22">
        <f t="shared" si="12"/>
        <v>118.8</v>
      </c>
    </row>
    <row r="761" spans="1:5" x14ac:dyDescent="0.35">
      <c r="A761" s="21" t="s">
        <v>178</v>
      </c>
      <c r="B761">
        <v>5</v>
      </c>
      <c r="C761" s="17">
        <v>120</v>
      </c>
      <c r="D761" s="61">
        <f>VLOOKUP(A761,'Unit Cost from Sales Data'!$A$2:$B$4026,2,FALSE)</f>
        <v>0.4</v>
      </c>
      <c r="E761" s="22">
        <f t="shared" si="12"/>
        <v>48</v>
      </c>
    </row>
    <row r="762" spans="1:5" x14ac:dyDescent="0.35">
      <c r="A762" s="21" t="s">
        <v>333</v>
      </c>
      <c r="B762">
        <v>4</v>
      </c>
      <c r="C762" s="17">
        <v>120</v>
      </c>
      <c r="D762" s="61">
        <f>VLOOKUP(A762,'Unit Cost from Sales Data'!$A$2:$B$4026,2,FALSE)</f>
        <v>0.5</v>
      </c>
      <c r="E762" s="22">
        <f t="shared" si="12"/>
        <v>60</v>
      </c>
    </row>
    <row r="763" spans="1:5" x14ac:dyDescent="0.35">
      <c r="A763" s="21" t="s">
        <v>2329</v>
      </c>
      <c r="B763">
        <v>4</v>
      </c>
      <c r="C763" s="17">
        <v>120</v>
      </c>
      <c r="D763" s="61">
        <f>VLOOKUP(A763,'Unit Cost from Sales Data'!$A$2:$B$4026,2,FALSE)</f>
        <v>1.34</v>
      </c>
      <c r="E763" s="22">
        <f t="shared" si="12"/>
        <v>160.80000000000001</v>
      </c>
    </row>
    <row r="764" spans="1:5" x14ac:dyDescent="0.35">
      <c r="A764" s="21" t="s">
        <v>2330</v>
      </c>
      <c r="B764">
        <v>4</v>
      </c>
      <c r="C764" s="17">
        <v>120</v>
      </c>
      <c r="D764" s="61">
        <f>VLOOKUP(A764,'Unit Cost from Sales Data'!$A$2:$B$4026,2,FALSE)</f>
        <v>2.89</v>
      </c>
      <c r="E764" s="22">
        <f t="shared" si="12"/>
        <v>346.8</v>
      </c>
    </row>
    <row r="765" spans="1:5" x14ac:dyDescent="0.35">
      <c r="A765" s="21" t="s">
        <v>2331</v>
      </c>
      <c r="B765">
        <v>3</v>
      </c>
      <c r="C765" s="17">
        <v>120</v>
      </c>
      <c r="D765" s="61">
        <f>VLOOKUP(A765,'Unit Cost from Sales Data'!$A$2:$B$4026,2,FALSE)</f>
        <v>1.21</v>
      </c>
      <c r="E765" s="22">
        <f t="shared" si="12"/>
        <v>145.19999999999999</v>
      </c>
    </row>
    <row r="766" spans="1:5" x14ac:dyDescent="0.35">
      <c r="A766" s="21" t="s">
        <v>2332</v>
      </c>
      <c r="B766">
        <v>3</v>
      </c>
      <c r="C766" s="17">
        <v>120</v>
      </c>
      <c r="D766" s="61">
        <f>VLOOKUP(A766,'Unit Cost from Sales Data'!$A$2:$B$4026,2,FALSE)</f>
        <v>0.75</v>
      </c>
      <c r="E766" s="22">
        <f t="shared" si="12"/>
        <v>90</v>
      </c>
    </row>
    <row r="767" spans="1:5" x14ac:dyDescent="0.35">
      <c r="A767" s="21" t="s">
        <v>2333</v>
      </c>
      <c r="B767">
        <v>2</v>
      </c>
      <c r="C767" s="17">
        <v>120</v>
      </c>
      <c r="D767" s="61">
        <f>VLOOKUP(A767,'Unit Cost from Sales Data'!$A$2:$B$4026,2,FALSE)</f>
        <v>0.81</v>
      </c>
      <c r="E767" s="22">
        <f t="shared" si="12"/>
        <v>97.2</v>
      </c>
    </row>
    <row r="768" spans="1:5" x14ac:dyDescent="0.35">
      <c r="A768" s="21" t="s">
        <v>2335</v>
      </c>
      <c r="B768">
        <v>2</v>
      </c>
      <c r="C768" s="17">
        <v>120</v>
      </c>
      <c r="D768" s="61">
        <f>VLOOKUP(A768,'Unit Cost from Sales Data'!$A$2:$B$4026,2,FALSE)</f>
        <v>10.5</v>
      </c>
      <c r="E768" s="22">
        <f t="shared" si="12"/>
        <v>1260</v>
      </c>
    </row>
    <row r="769" spans="1:5" x14ac:dyDescent="0.35">
      <c r="A769" s="21" t="s">
        <v>938</v>
      </c>
      <c r="B769">
        <v>1</v>
      </c>
      <c r="C769" s="17">
        <v>120</v>
      </c>
      <c r="D769" s="61">
        <f>VLOOKUP(A769,'Unit Cost from Sales Data'!$A$2:$B$4026,2,FALSE)</f>
        <v>1.96</v>
      </c>
      <c r="E769" s="22">
        <f t="shared" si="12"/>
        <v>235.2</v>
      </c>
    </row>
    <row r="770" spans="1:5" x14ac:dyDescent="0.35">
      <c r="A770" s="21" t="s">
        <v>2337</v>
      </c>
      <c r="B770">
        <v>2</v>
      </c>
      <c r="C770" s="17">
        <v>119</v>
      </c>
      <c r="D770" s="61">
        <f>VLOOKUP(A770,'Unit Cost from Sales Data'!$A$2:$B$4026,2,FALSE)</f>
        <v>10.86</v>
      </c>
      <c r="E770" s="22">
        <f t="shared" si="12"/>
        <v>1292.3399999999999</v>
      </c>
    </row>
    <row r="771" spans="1:5" x14ac:dyDescent="0.35">
      <c r="A771" s="21" t="s">
        <v>312</v>
      </c>
      <c r="B771">
        <v>11</v>
      </c>
      <c r="C771" s="17">
        <v>116</v>
      </c>
      <c r="D771" s="61">
        <f>VLOOKUP(A771,'Unit Cost from Sales Data'!$A$2:$B$4026,2,FALSE)</f>
        <v>5</v>
      </c>
      <c r="E771" s="22">
        <f t="shared" si="12"/>
        <v>580</v>
      </c>
    </row>
    <row r="772" spans="1:5" x14ac:dyDescent="0.35">
      <c r="A772" s="21" t="s">
        <v>2338</v>
      </c>
      <c r="B772">
        <v>8</v>
      </c>
      <c r="C772" s="17">
        <v>116</v>
      </c>
      <c r="D772" s="61">
        <f>VLOOKUP(A772,'Unit Cost from Sales Data'!$A$2:$B$4026,2,FALSE)</f>
        <v>2</v>
      </c>
      <c r="E772" s="22">
        <f t="shared" si="12"/>
        <v>232</v>
      </c>
    </row>
    <row r="773" spans="1:5" x14ac:dyDescent="0.35">
      <c r="A773" s="21" t="s">
        <v>966</v>
      </c>
      <c r="B773">
        <v>8</v>
      </c>
      <c r="C773" s="17">
        <v>116</v>
      </c>
      <c r="D773" s="61">
        <f>VLOOKUP(A773,'Unit Cost from Sales Data'!$A$2:$B$4026,2,FALSE)</f>
        <v>0.5</v>
      </c>
      <c r="E773" s="22">
        <f t="shared" si="12"/>
        <v>58</v>
      </c>
    </row>
    <row r="774" spans="1:5" x14ac:dyDescent="0.35">
      <c r="A774" s="21" t="s">
        <v>2339</v>
      </c>
      <c r="B774">
        <v>7</v>
      </c>
      <c r="C774" s="17">
        <v>116</v>
      </c>
      <c r="D774" s="61">
        <f>VLOOKUP(A774,'Unit Cost from Sales Data'!$A$2:$B$4026,2,FALSE)</f>
        <v>1.56</v>
      </c>
      <c r="E774" s="22">
        <f t="shared" si="12"/>
        <v>180.96</v>
      </c>
    </row>
    <row r="775" spans="1:5" x14ac:dyDescent="0.35">
      <c r="A775" s="21" t="s">
        <v>2341</v>
      </c>
      <c r="B775">
        <v>6</v>
      </c>
      <c r="C775" s="17">
        <v>116</v>
      </c>
      <c r="D775" s="61">
        <f>VLOOKUP(A775,'Unit Cost from Sales Data'!$A$2:$B$4026,2,FALSE)</f>
        <v>2.02</v>
      </c>
      <c r="E775" s="22">
        <f t="shared" si="12"/>
        <v>234.32</v>
      </c>
    </row>
    <row r="776" spans="1:5" x14ac:dyDescent="0.35">
      <c r="A776" s="21" t="s">
        <v>2343</v>
      </c>
      <c r="B776">
        <v>4</v>
      </c>
      <c r="C776" s="17">
        <v>116</v>
      </c>
      <c r="D776" s="61">
        <f>VLOOKUP(A776,'Unit Cost from Sales Data'!$A$2:$B$4026,2,FALSE)</f>
        <v>2.89</v>
      </c>
      <c r="E776" s="22">
        <f t="shared" si="12"/>
        <v>335.24</v>
      </c>
    </row>
    <row r="777" spans="1:5" x14ac:dyDescent="0.35">
      <c r="A777" s="21" t="s">
        <v>2345</v>
      </c>
      <c r="B777">
        <v>9</v>
      </c>
      <c r="C777" s="17">
        <v>115</v>
      </c>
      <c r="D777" s="61">
        <f>VLOOKUP(A777,'Unit Cost from Sales Data'!$A$2:$B$4026,2,FALSE)</f>
        <v>1.88</v>
      </c>
      <c r="E777" s="22">
        <f t="shared" si="12"/>
        <v>216.2</v>
      </c>
    </row>
    <row r="778" spans="1:5" x14ac:dyDescent="0.35">
      <c r="A778" s="21" t="s">
        <v>2346</v>
      </c>
      <c r="B778">
        <v>8</v>
      </c>
      <c r="C778" s="17">
        <v>115</v>
      </c>
      <c r="D778" s="61">
        <f>VLOOKUP(A778,'Unit Cost from Sales Data'!$A$2:$B$4026,2,FALSE)</f>
        <v>3.76</v>
      </c>
      <c r="E778" s="22">
        <f t="shared" si="12"/>
        <v>432.4</v>
      </c>
    </row>
    <row r="779" spans="1:5" x14ac:dyDescent="0.35">
      <c r="A779" s="21" t="s">
        <v>15</v>
      </c>
      <c r="B779">
        <v>32</v>
      </c>
      <c r="C779" s="17">
        <v>114</v>
      </c>
      <c r="D779" s="61">
        <f>VLOOKUP(A779,'Unit Cost from Sales Data'!$A$2:$B$4026,2,FALSE)</f>
        <v>8.83</v>
      </c>
      <c r="E779" s="22">
        <f t="shared" si="12"/>
        <v>1006.62</v>
      </c>
    </row>
    <row r="780" spans="1:5" x14ac:dyDescent="0.35">
      <c r="A780" s="21" t="s">
        <v>2347</v>
      </c>
      <c r="B780">
        <v>3</v>
      </c>
      <c r="C780" s="17">
        <v>114</v>
      </c>
      <c r="D780" s="61">
        <f>VLOOKUP(A780,'Unit Cost from Sales Data'!$A$2:$B$4026,2,FALSE)</f>
        <v>1.57</v>
      </c>
      <c r="E780" s="22">
        <f t="shared" si="12"/>
        <v>178.98000000000002</v>
      </c>
    </row>
    <row r="781" spans="1:5" x14ac:dyDescent="0.35">
      <c r="A781" s="21" t="s">
        <v>1645</v>
      </c>
      <c r="B781">
        <v>6</v>
      </c>
      <c r="C781" s="17">
        <v>112</v>
      </c>
      <c r="D781" s="61">
        <f>VLOOKUP(A781,'Unit Cost from Sales Data'!$A$2:$B$4026,2,FALSE)</f>
        <v>0.26</v>
      </c>
      <c r="E781" s="22">
        <f t="shared" si="12"/>
        <v>29.12</v>
      </c>
    </row>
    <row r="782" spans="1:5" x14ac:dyDescent="0.35">
      <c r="A782" s="21" t="s">
        <v>2348</v>
      </c>
      <c r="B782">
        <v>6</v>
      </c>
      <c r="C782" s="17">
        <v>112</v>
      </c>
      <c r="D782" s="61">
        <f>VLOOKUP(A782,'Unit Cost from Sales Data'!$A$2:$B$4026,2,FALSE)</f>
        <v>1.54</v>
      </c>
      <c r="E782" s="22">
        <f t="shared" si="12"/>
        <v>172.48000000000002</v>
      </c>
    </row>
    <row r="783" spans="1:5" x14ac:dyDescent="0.35">
      <c r="A783" s="21" t="s">
        <v>2316</v>
      </c>
      <c r="B783">
        <v>5</v>
      </c>
      <c r="C783" s="17">
        <v>112</v>
      </c>
      <c r="D783" s="61">
        <f>VLOOKUP(A783,'Unit Cost from Sales Data'!$A$2:$B$4026,2,FALSE)</f>
        <v>0.33</v>
      </c>
      <c r="E783" s="22">
        <f t="shared" si="12"/>
        <v>36.96</v>
      </c>
    </row>
    <row r="784" spans="1:5" x14ac:dyDescent="0.35">
      <c r="A784" s="21" t="s">
        <v>2349</v>
      </c>
      <c r="B784">
        <v>3</v>
      </c>
      <c r="C784" s="17">
        <v>112</v>
      </c>
      <c r="D784" s="61">
        <f>VLOOKUP(A784,'Unit Cost from Sales Data'!$A$2:$B$4026,2,FALSE)</f>
        <v>0.56000000000000005</v>
      </c>
      <c r="E784" s="22">
        <f t="shared" si="12"/>
        <v>62.720000000000006</v>
      </c>
    </row>
    <row r="785" spans="1:5" x14ac:dyDescent="0.35">
      <c r="A785" s="21" t="s">
        <v>2350</v>
      </c>
      <c r="B785">
        <v>3</v>
      </c>
      <c r="C785" s="17">
        <v>112</v>
      </c>
      <c r="D785" s="61">
        <f>VLOOKUP(A785,'Unit Cost from Sales Data'!$A$2:$B$4026,2,FALSE)</f>
        <v>0.94</v>
      </c>
      <c r="E785" s="22">
        <f t="shared" si="12"/>
        <v>105.28</v>
      </c>
    </row>
    <row r="786" spans="1:5" x14ac:dyDescent="0.35">
      <c r="A786" s="21" t="s">
        <v>2351</v>
      </c>
      <c r="B786">
        <v>2</v>
      </c>
      <c r="C786" s="17">
        <v>112</v>
      </c>
      <c r="D786" s="61">
        <f>VLOOKUP(A786,'Unit Cost from Sales Data'!$A$2:$B$4026,2,FALSE)</f>
        <v>0.79</v>
      </c>
      <c r="E786" s="22">
        <f t="shared" si="12"/>
        <v>88.48</v>
      </c>
    </row>
    <row r="787" spans="1:5" x14ac:dyDescent="0.35">
      <c r="A787" s="21" t="s">
        <v>2352</v>
      </c>
      <c r="B787">
        <v>17</v>
      </c>
      <c r="C787" s="17">
        <v>110</v>
      </c>
      <c r="D787" s="61">
        <f>VLOOKUP(A787,'Unit Cost from Sales Data'!$A$2:$B$4026,2,FALSE)</f>
        <v>11.31</v>
      </c>
      <c r="E787" s="22">
        <f t="shared" si="12"/>
        <v>1244.1000000000001</v>
      </c>
    </row>
    <row r="788" spans="1:5" x14ac:dyDescent="0.35">
      <c r="A788" s="21" t="s">
        <v>1430</v>
      </c>
      <c r="B788">
        <v>11</v>
      </c>
      <c r="C788" s="17">
        <v>110</v>
      </c>
      <c r="D788" s="61">
        <f>VLOOKUP(A788,'Unit Cost from Sales Data'!$A$2:$B$4026,2,FALSE)</f>
        <v>2.0699999999999998</v>
      </c>
      <c r="E788" s="22">
        <f t="shared" si="12"/>
        <v>227.7</v>
      </c>
    </row>
    <row r="789" spans="1:5" x14ac:dyDescent="0.35">
      <c r="A789" s="21" t="s">
        <v>2353</v>
      </c>
      <c r="B789">
        <v>17</v>
      </c>
      <c r="C789" s="17">
        <v>108</v>
      </c>
      <c r="D789" s="61">
        <f>VLOOKUP(A789,'Unit Cost from Sales Data'!$A$2:$B$4026,2,FALSE)</f>
        <v>0.68</v>
      </c>
      <c r="E789" s="22">
        <f t="shared" si="12"/>
        <v>73.440000000000012</v>
      </c>
    </row>
    <row r="790" spans="1:5" x14ac:dyDescent="0.35">
      <c r="A790" s="21" t="s">
        <v>171</v>
      </c>
      <c r="B790">
        <v>15</v>
      </c>
      <c r="C790" s="17">
        <v>108</v>
      </c>
      <c r="D790" s="61">
        <f>VLOOKUP(A790,'Unit Cost from Sales Data'!$A$2:$B$4026,2,FALSE)</f>
        <v>0.95</v>
      </c>
      <c r="E790" s="22">
        <f t="shared" si="12"/>
        <v>102.6</v>
      </c>
    </row>
    <row r="791" spans="1:5" x14ac:dyDescent="0.35">
      <c r="A791" s="21" t="s">
        <v>2354</v>
      </c>
      <c r="B791">
        <v>11</v>
      </c>
      <c r="C791" s="17">
        <v>108</v>
      </c>
      <c r="D791" s="61">
        <f>VLOOKUP(A791,'Unit Cost from Sales Data'!$A$2:$B$4026,2,FALSE)</f>
        <v>1.26</v>
      </c>
      <c r="E791" s="22">
        <f t="shared" ref="E791:E852" si="13">D791*C791</f>
        <v>136.08000000000001</v>
      </c>
    </row>
    <row r="792" spans="1:5" x14ac:dyDescent="0.35">
      <c r="A792" s="21" t="s">
        <v>1392</v>
      </c>
      <c r="B792">
        <v>10</v>
      </c>
      <c r="C792" s="17">
        <v>108</v>
      </c>
      <c r="D792" s="61">
        <f>VLOOKUP(A792,'Unit Cost from Sales Data'!$A$2:$B$4026,2,FALSE)</f>
        <v>1.67</v>
      </c>
      <c r="E792" s="22">
        <f t="shared" si="13"/>
        <v>180.35999999999999</v>
      </c>
    </row>
    <row r="793" spans="1:5" x14ac:dyDescent="0.35">
      <c r="A793" s="21" t="s">
        <v>3488</v>
      </c>
      <c r="B793">
        <v>9</v>
      </c>
      <c r="C793" s="17">
        <v>108</v>
      </c>
      <c r="D793" s="61">
        <f>VLOOKUP(A793,'Unit Cost from Sales Data'!$A$2:$B$4026,2,FALSE)</f>
        <v>2.19</v>
      </c>
      <c r="E793" s="22">
        <f t="shared" si="13"/>
        <v>236.51999999999998</v>
      </c>
    </row>
    <row r="794" spans="1:5" x14ac:dyDescent="0.35">
      <c r="A794" s="21" t="s">
        <v>2355</v>
      </c>
      <c r="B794">
        <v>8</v>
      </c>
      <c r="C794" s="17">
        <v>108</v>
      </c>
      <c r="D794" s="61">
        <f>VLOOKUP(A794,'Unit Cost from Sales Data'!$A$2:$B$4026,2,FALSE)</f>
        <v>1.91</v>
      </c>
      <c r="E794" s="22">
        <f t="shared" si="13"/>
        <v>206.28</v>
      </c>
    </row>
    <row r="795" spans="1:5" x14ac:dyDescent="0.35">
      <c r="A795" s="21" t="s">
        <v>2356</v>
      </c>
      <c r="B795">
        <v>7</v>
      </c>
      <c r="C795" s="17">
        <v>108</v>
      </c>
      <c r="D795" s="61">
        <f>VLOOKUP(A795,'Unit Cost from Sales Data'!$A$2:$B$4026,2,FALSE)</f>
        <v>0.71</v>
      </c>
      <c r="E795" s="22">
        <f t="shared" si="13"/>
        <v>76.679999999999993</v>
      </c>
    </row>
    <row r="796" spans="1:5" x14ac:dyDescent="0.35">
      <c r="A796" s="21" t="s">
        <v>20</v>
      </c>
      <c r="B796">
        <v>5</v>
      </c>
      <c r="C796" s="17">
        <v>108</v>
      </c>
      <c r="D796" s="61">
        <f>VLOOKUP(A796,'Unit Cost from Sales Data'!$A$2:$B$4026,2,FALSE)</f>
        <v>0.83</v>
      </c>
      <c r="E796" s="22">
        <f t="shared" si="13"/>
        <v>89.64</v>
      </c>
    </row>
    <row r="797" spans="1:5" x14ac:dyDescent="0.35">
      <c r="A797" s="21" t="s">
        <v>2357</v>
      </c>
      <c r="B797">
        <v>5</v>
      </c>
      <c r="C797" s="17">
        <v>108</v>
      </c>
      <c r="D797" s="61">
        <f>VLOOKUP(A797,'Unit Cost from Sales Data'!$A$2:$B$4026,2,FALSE)</f>
        <v>2.23</v>
      </c>
      <c r="E797" s="22">
        <f t="shared" si="13"/>
        <v>240.84</v>
      </c>
    </row>
    <row r="798" spans="1:5" x14ac:dyDescent="0.35">
      <c r="A798" s="21" t="s">
        <v>2358</v>
      </c>
      <c r="B798">
        <v>3</v>
      </c>
      <c r="C798" s="17">
        <v>108</v>
      </c>
      <c r="D798" s="61">
        <f>VLOOKUP(A798,'Unit Cost from Sales Data'!$A$2:$B$4026,2,FALSE)</f>
        <v>1.66</v>
      </c>
      <c r="E798" s="22">
        <f t="shared" si="13"/>
        <v>179.28</v>
      </c>
    </row>
    <row r="799" spans="1:5" x14ac:dyDescent="0.35">
      <c r="A799" s="21" t="s">
        <v>1449</v>
      </c>
      <c r="B799">
        <v>20</v>
      </c>
      <c r="C799" s="17">
        <v>104</v>
      </c>
      <c r="D799" s="61">
        <f>VLOOKUP(A799,'Unit Cost from Sales Data'!$A$2:$B$4026,2,FALSE)</f>
        <v>2.2999999999999998</v>
      </c>
      <c r="E799" s="22">
        <f t="shared" si="13"/>
        <v>239.2</v>
      </c>
    </row>
    <row r="800" spans="1:5" x14ac:dyDescent="0.35">
      <c r="A800" s="21" t="s">
        <v>2359</v>
      </c>
      <c r="B800">
        <v>14</v>
      </c>
      <c r="C800" s="17">
        <v>104</v>
      </c>
      <c r="D800" s="61">
        <f>VLOOKUP(A800,'Unit Cost from Sales Data'!$A$2:$B$4026,2,FALSE)</f>
        <v>2.4300000000000002</v>
      </c>
      <c r="E800" s="22">
        <f t="shared" si="13"/>
        <v>252.72000000000003</v>
      </c>
    </row>
    <row r="801" spans="1:5" x14ac:dyDescent="0.35">
      <c r="A801" s="21" t="s">
        <v>2360</v>
      </c>
      <c r="B801">
        <v>9</v>
      </c>
      <c r="C801" s="17">
        <v>104</v>
      </c>
      <c r="D801" s="61">
        <f>VLOOKUP(A801,'Unit Cost from Sales Data'!$A$2:$B$4026,2,FALSE)</f>
        <v>1.19</v>
      </c>
      <c r="E801" s="22">
        <f t="shared" si="13"/>
        <v>123.75999999999999</v>
      </c>
    </row>
    <row r="802" spans="1:5" x14ac:dyDescent="0.35">
      <c r="A802" s="21" t="s">
        <v>2362</v>
      </c>
      <c r="B802">
        <v>8</v>
      </c>
      <c r="C802" s="17">
        <v>104</v>
      </c>
      <c r="D802" s="61">
        <f>VLOOKUP(A802,'Unit Cost from Sales Data'!$A$2:$B$4026,2,FALSE)</f>
        <v>1.51</v>
      </c>
      <c r="E802" s="22">
        <f t="shared" si="13"/>
        <v>157.04</v>
      </c>
    </row>
    <row r="803" spans="1:5" x14ac:dyDescent="0.35">
      <c r="A803" s="21" t="s">
        <v>2702</v>
      </c>
      <c r="B803">
        <v>7</v>
      </c>
      <c r="C803" s="17">
        <v>104</v>
      </c>
      <c r="D803" s="61">
        <f>VLOOKUP(A803,'Unit Cost from Sales Data'!$A$2:$B$4026,2,FALSE)</f>
        <v>1.59</v>
      </c>
      <c r="E803" s="22">
        <f t="shared" si="13"/>
        <v>165.36</v>
      </c>
    </row>
    <row r="804" spans="1:5" x14ac:dyDescent="0.35">
      <c r="A804" s="21" t="s">
        <v>2363</v>
      </c>
      <c r="B804">
        <v>7</v>
      </c>
      <c r="C804" s="17">
        <v>104</v>
      </c>
      <c r="D804" s="61">
        <f>VLOOKUP(A804,'Unit Cost from Sales Data'!$A$2:$B$4026,2,FALSE)</f>
        <v>0.25</v>
      </c>
      <c r="E804" s="22">
        <f t="shared" si="13"/>
        <v>26</v>
      </c>
    </row>
    <row r="805" spans="1:5" x14ac:dyDescent="0.35">
      <c r="A805" s="21" t="s">
        <v>2364</v>
      </c>
      <c r="B805">
        <v>5</v>
      </c>
      <c r="C805" s="17">
        <v>104</v>
      </c>
      <c r="D805" s="61">
        <f>VLOOKUP(A805,'Unit Cost from Sales Data'!$A$2:$B$4026,2,FALSE)</f>
        <v>0.21</v>
      </c>
      <c r="E805" s="22">
        <f t="shared" si="13"/>
        <v>21.84</v>
      </c>
    </row>
    <row r="806" spans="1:5" x14ac:dyDescent="0.35">
      <c r="A806" s="21" t="s">
        <v>2365</v>
      </c>
      <c r="B806">
        <v>4</v>
      </c>
      <c r="C806" s="17">
        <v>104</v>
      </c>
      <c r="D806" s="61">
        <f>VLOOKUP(A806,'Unit Cost from Sales Data'!$A$2:$B$4026,2,FALSE)</f>
        <v>0.78</v>
      </c>
      <c r="E806" s="22">
        <f t="shared" si="13"/>
        <v>81.12</v>
      </c>
    </row>
    <row r="807" spans="1:5" x14ac:dyDescent="0.35">
      <c r="A807" s="21" t="s">
        <v>2367</v>
      </c>
      <c r="B807">
        <v>4</v>
      </c>
      <c r="C807" s="17">
        <v>104</v>
      </c>
      <c r="D807" s="61">
        <f>VLOOKUP(A807,'Unit Cost from Sales Data'!$A$2:$B$4026,2,FALSE)</f>
        <v>1.57</v>
      </c>
      <c r="E807" s="22">
        <f t="shared" si="13"/>
        <v>163.28</v>
      </c>
    </row>
    <row r="808" spans="1:5" x14ac:dyDescent="0.35">
      <c r="A808" s="21" t="s">
        <v>370</v>
      </c>
      <c r="B808">
        <v>3</v>
      </c>
      <c r="C808" s="17">
        <v>104</v>
      </c>
      <c r="D808" s="61">
        <f>VLOOKUP(A808,'Unit Cost from Sales Data'!$A$2:$B$4026,2,FALSE)</f>
        <v>0.57999999999999996</v>
      </c>
      <c r="E808" s="22">
        <f t="shared" si="13"/>
        <v>60.319999999999993</v>
      </c>
    </row>
    <row r="809" spans="1:5" x14ac:dyDescent="0.35">
      <c r="A809" s="21" t="s">
        <v>2371</v>
      </c>
      <c r="B809">
        <v>11</v>
      </c>
      <c r="C809" s="17">
        <v>103</v>
      </c>
      <c r="D809" s="61">
        <f>VLOOKUP(A809,'Unit Cost from Sales Data'!$A$2:$B$4026,2,FALSE)</f>
        <v>2.9</v>
      </c>
      <c r="E809" s="22">
        <f t="shared" si="13"/>
        <v>298.7</v>
      </c>
    </row>
    <row r="810" spans="1:5" x14ac:dyDescent="0.35">
      <c r="A810" s="21" t="s">
        <v>1543</v>
      </c>
      <c r="B810">
        <v>16</v>
      </c>
      <c r="C810" s="17">
        <v>102</v>
      </c>
      <c r="D810" s="61">
        <f>VLOOKUP(A810,'Unit Cost from Sales Data'!$A$2:$B$4026,2,FALSE)</f>
        <v>20.96</v>
      </c>
      <c r="E810" s="22">
        <f t="shared" si="13"/>
        <v>2137.92</v>
      </c>
    </row>
    <row r="811" spans="1:5" x14ac:dyDescent="0.35">
      <c r="A811" s="21" t="s">
        <v>2709</v>
      </c>
      <c r="B811">
        <v>8</v>
      </c>
      <c r="C811" s="17">
        <v>102</v>
      </c>
      <c r="D811" s="61">
        <f>VLOOKUP(A811,'Unit Cost from Sales Data'!$A$2:$B$4026,2,FALSE)</f>
        <v>2.33</v>
      </c>
      <c r="E811" s="22">
        <f t="shared" si="13"/>
        <v>237.66</v>
      </c>
    </row>
    <row r="812" spans="1:5" x14ac:dyDescent="0.35">
      <c r="A812" s="21" t="s">
        <v>2374</v>
      </c>
      <c r="B812">
        <v>4</v>
      </c>
      <c r="C812" s="17">
        <v>102</v>
      </c>
      <c r="D812" s="61">
        <f>VLOOKUP(A812,'Unit Cost from Sales Data'!$A$2:$B$4026,2,FALSE)</f>
        <v>0.88</v>
      </c>
      <c r="E812" s="22">
        <f t="shared" si="13"/>
        <v>89.76</v>
      </c>
    </row>
    <row r="813" spans="1:5" x14ac:dyDescent="0.35">
      <c r="A813" s="21" t="s">
        <v>2376</v>
      </c>
      <c r="B813">
        <v>3</v>
      </c>
      <c r="C813" s="17">
        <v>102</v>
      </c>
      <c r="D813" s="61">
        <f>VLOOKUP(A813,'Unit Cost from Sales Data'!$A$2:$B$4026,2,FALSE)</f>
        <v>0.88</v>
      </c>
      <c r="E813" s="22">
        <f t="shared" si="13"/>
        <v>89.76</v>
      </c>
    </row>
    <row r="814" spans="1:5" x14ac:dyDescent="0.35">
      <c r="A814" s="21" t="s">
        <v>2378</v>
      </c>
      <c r="B814">
        <v>3</v>
      </c>
      <c r="C814" s="17">
        <v>102</v>
      </c>
      <c r="D814" s="61">
        <f>VLOOKUP(A814,'Unit Cost from Sales Data'!$A$2:$B$4026,2,FALSE)</f>
        <v>0.98</v>
      </c>
      <c r="E814" s="22">
        <f t="shared" si="13"/>
        <v>99.96</v>
      </c>
    </row>
    <row r="815" spans="1:5" x14ac:dyDescent="0.35">
      <c r="A815" s="21" t="s">
        <v>2380</v>
      </c>
      <c r="B815">
        <v>38</v>
      </c>
      <c r="C815" s="17">
        <v>101</v>
      </c>
      <c r="D815" s="61">
        <f>VLOOKUP(A815,'Unit Cost from Sales Data'!$A$2:$B$4026,2,FALSE)</f>
        <v>116.51</v>
      </c>
      <c r="E815" s="22">
        <f t="shared" si="13"/>
        <v>11767.51</v>
      </c>
    </row>
    <row r="816" spans="1:5" x14ac:dyDescent="0.35">
      <c r="A816" s="21" t="s">
        <v>1663</v>
      </c>
      <c r="B816">
        <v>35</v>
      </c>
      <c r="C816" s="17">
        <v>101</v>
      </c>
      <c r="D816" s="61">
        <f>VLOOKUP(A816,'Unit Cost from Sales Data'!$A$2:$B$4026,2,FALSE)</f>
        <v>44.9</v>
      </c>
      <c r="E816" s="22">
        <f t="shared" si="13"/>
        <v>4534.8999999999996</v>
      </c>
    </row>
    <row r="817" spans="1:5" x14ac:dyDescent="0.35">
      <c r="A817" s="21" t="s">
        <v>2381</v>
      </c>
      <c r="B817">
        <v>16</v>
      </c>
      <c r="C817" s="17">
        <v>100</v>
      </c>
      <c r="D817" s="61">
        <f>VLOOKUP(A817,'Unit Cost from Sales Data'!$A$2:$B$4026,2,FALSE)</f>
        <v>0.94</v>
      </c>
      <c r="E817" s="22">
        <f t="shared" si="13"/>
        <v>94</v>
      </c>
    </row>
    <row r="818" spans="1:5" x14ac:dyDescent="0.35">
      <c r="A818" s="21" t="s">
        <v>2382</v>
      </c>
      <c r="B818">
        <v>11</v>
      </c>
      <c r="C818" s="17">
        <v>100</v>
      </c>
      <c r="D818" s="61">
        <f>VLOOKUP(A818,'Unit Cost from Sales Data'!$A$2:$B$4026,2,FALSE)</f>
        <v>2.2000000000000002</v>
      </c>
      <c r="E818" s="22">
        <f t="shared" si="13"/>
        <v>220.00000000000003</v>
      </c>
    </row>
    <row r="819" spans="1:5" x14ac:dyDescent="0.35">
      <c r="A819" s="21" t="s">
        <v>2383</v>
      </c>
      <c r="B819">
        <v>9</v>
      </c>
      <c r="C819" s="17">
        <v>100</v>
      </c>
      <c r="D819" s="61">
        <f>VLOOKUP(A819,'Unit Cost from Sales Data'!$A$2:$B$4026,2,FALSE)</f>
        <v>3</v>
      </c>
      <c r="E819" s="22">
        <f t="shared" si="13"/>
        <v>300</v>
      </c>
    </row>
    <row r="820" spans="1:5" x14ac:dyDescent="0.35">
      <c r="A820" s="21" t="s">
        <v>152</v>
      </c>
      <c r="B820">
        <v>9</v>
      </c>
      <c r="C820" s="17">
        <v>100</v>
      </c>
      <c r="D820" s="61">
        <f>VLOOKUP(A820,'Unit Cost from Sales Data'!$A$2:$B$4026,2,FALSE)</f>
        <v>0.44</v>
      </c>
      <c r="E820" s="22">
        <f t="shared" si="13"/>
        <v>44</v>
      </c>
    </row>
    <row r="821" spans="1:5" x14ac:dyDescent="0.35">
      <c r="A821" s="21" t="s">
        <v>445</v>
      </c>
      <c r="B821">
        <v>7</v>
      </c>
      <c r="C821" s="17">
        <v>100</v>
      </c>
      <c r="D821" s="61">
        <f>VLOOKUP(A821,'Unit Cost from Sales Data'!$A$2:$B$4026,2,FALSE)</f>
        <v>0.35</v>
      </c>
      <c r="E821" s="22">
        <f t="shared" si="13"/>
        <v>35</v>
      </c>
    </row>
    <row r="822" spans="1:5" x14ac:dyDescent="0.35">
      <c r="A822" s="21" t="s">
        <v>2384</v>
      </c>
      <c r="B822">
        <v>5</v>
      </c>
      <c r="C822" s="17">
        <v>100</v>
      </c>
      <c r="D822" s="61">
        <f>VLOOKUP(A822,'Unit Cost from Sales Data'!$A$2:$B$4026,2,FALSE)</f>
        <v>2.89</v>
      </c>
      <c r="E822" s="22">
        <f t="shared" si="13"/>
        <v>289</v>
      </c>
    </row>
    <row r="823" spans="1:5" x14ac:dyDescent="0.35">
      <c r="A823" s="21" t="s">
        <v>363</v>
      </c>
      <c r="B823">
        <v>5</v>
      </c>
      <c r="C823" s="17">
        <v>100</v>
      </c>
      <c r="D823" s="61">
        <f>VLOOKUP(A823,'Unit Cost from Sales Data'!$A$2:$B$4026,2,FALSE)</f>
        <v>0.32</v>
      </c>
      <c r="E823" s="22">
        <f t="shared" si="13"/>
        <v>32</v>
      </c>
    </row>
    <row r="824" spans="1:5" x14ac:dyDescent="0.35">
      <c r="A824" s="21" t="s">
        <v>2385</v>
      </c>
      <c r="B824">
        <v>4</v>
      </c>
      <c r="C824" s="17">
        <v>100</v>
      </c>
      <c r="D824" s="61">
        <f>VLOOKUP(A824,'Unit Cost from Sales Data'!$A$2:$B$4026,2,FALSE)</f>
        <v>0.04</v>
      </c>
      <c r="E824" s="22">
        <f t="shared" si="13"/>
        <v>4</v>
      </c>
    </row>
    <row r="825" spans="1:5" x14ac:dyDescent="0.35">
      <c r="A825" s="21" t="s">
        <v>2386</v>
      </c>
      <c r="B825">
        <v>4</v>
      </c>
      <c r="C825" s="17">
        <v>100</v>
      </c>
      <c r="D825" s="61">
        <f>VLOOKUP(A825,'Unit Cost from Sales Data'!$A$2:$B$4026,2,FALSE)</f>
        <v>2.12</v>
      </c>
      <c r="E825" s="22">
        <f t="shared" si="13"/>
        <v>212</v>
      </c>
    </row>
    <row r="826" spans="1:5" x14ac:dyDescent="0.35">
      <c r="A826" s="21" t="s">
        <v>2388</v>
      </c>
      <c r="B826">
        <v>4</v>
      </c>
      <c r="C826" s="17">
        <v>100</v>
      </c>
      <c r="D826" s="61">
        <f>VLOOKUP(A826,'Unit Cost from Sales Data'!$A$2:$B$4026,2,FALSE)</f>
        <v>0.11</v>
      </c>
      <c r="E826" s="22">
        <f t="shared" si="13"/>
        <v>11</v>
      </c>
    </row>
    <row r="827" spans="1:5" x14ac:dyDescent="0.35">
      <c r="A827" s="21" t="s">
        <v>2028</v>
      </c>
      <c r="B827">
        <v>3</v>
      </c>
      <c r="C827" s="17">
        <v>100</v>
      </c>
      <c r="D827" s="61">
        <f>VLOOKUP(A827,'Unit Cost from Sales Data'!$A$2:$B$4026,2,FALSE)</f>
        <v>0.03</v>
      </c>
      <c r="E827" s="22">
        <f t="shared" si="13"/>
        <v>3</v>
      </c>
    </row>
    <row r="828" spans="1:5" x14ac:dyDescent="0.35">
      <c r="A828" s="21" t="s">
        <v>2390</v>
      </c>
      <c r="B828">
        <v>3</v>
      </c>
      <c r="C828" s="17">
        <v>100</v>
      </c>
      <c r="D828" s="61">
        <f>VLOOKUP(A828,'Unit Cost from Sales Data'!$A$2:$B$4026,2,FALSE)</f>
        <v>0.04</v>
      </c>
      <c r="E828" s="22">
        <f t="shared" si="13"/>
        <v>4</v>
      </c>
    </row>
    <row r="829" spans="1:5" x14ac:dyDescent="0.35">
      <c r="A829" s="21" t="s">
        <v>2392</v>
      </c>
      <c r="B829">
        <v>3</v>
      </c>
      <c r="C829" s="17">
        <v>100</v>
      </c>
      <c r="D829" s="61">
        <f>VLOOKUP(A829,'Unit Cost from Sales Data'!$A$2:$B$4026,2,FALSE)</f>
        <v>0.72</v>
      </c>
      <c r="E829" s="22">
        <f t="shared" si="13"/>
        <v>72</v>
      </c>
    </row>
    <row r="830" spans="1:5" x14ac:dyDescent="0.35">
      <c r="A830" s="21" t="s">
        <v>2394</v>
      </c>
      <c r="B830">
        <v>3</v>
      </c>
      <c r="C830" s="17">
        <v>100</v>
      </c>
      <c r="D830" s="61">
        <f>VLOOKUP(A830,'Unit Cost from Sales Data'!$A$2:$B$4026,2,FALSE)</f>
        <v>0.14000000000000001</v>
      </c>
      <c r="E830" s="22">
        <f t="shared" si="13"/>
        <v>14.000000000000002</v>
      </c>
    </row>
    <row r="831" spans="1:5" x14ac:dyDescent="0.35">
      <c r="A831" s="21" t="s">
        <v>2395</v>
      </c>
      <c r="B831">
        <v>3</v>
      </c>
      <c r="C831" s="17">
        <v>100</v>
      </c>
      <c r="D831" s="61">
        <f>VLOOKUP(A831,'Unit Cost from Sales Data'!$A$2:$B$4026,2,FALSE)</f>
        <v>0.03</v>
      </c>
      <c r="E831" s="22">
        <f t="shared" si="13"/>
        <v>3</v>
      </c>
    </row>
    <row r="832" spans="1:5" x14ac:dyDescent="0.35">
      <c r="A832" s="21" t="s">
        <v>2396</v>
      </c>
      <c r="B832">
        <v>3</v>
      </c>
      <c r="C832" s="17">
        <v>100</v>
      </c>
      <c r="D832" s="61">
        <f>VLOOKUP(A832,'Unit Cost from Sales Data'!$A$2:$B$4026,2,FALSE)</f>
        <v>0.27</v>
      </c>
      <c r="E832" s="22">
        <f t="shared" si="13"/>
        <v>27</v>
      </c>
    </row>
    <row r="833" spans="1:5" x14ac:dyDescent="0.35">
      <c r="A833" s="21" t="s">
        <v>1764</v>
      </c>
      <c r="B833">
        <v>2</v>
      </c>
      <c r="C833" s="17">
        <v>100</v>
      </c>
      <c r="D833" s="61">
        <f>VLOOKUP(A833,'Unit Cost from Sales Data'!$A$2:$B$4026,2,FALSE)</f>
        <v>1.63</v>
      </c>
      <c r="E833" s="22">
        <f t="shared" si="13"/>
        <v>163</v>
      </c>
    </row>
    <row r="834" spans="1:5" x14ac:dyDescent="0.35">
      <c r="A834" s="21" t="s">
        <v>1791</v>
      </c>
      <c r="B834">
        <v>2</v>
      </c>
      <c r="C834" s="17">
        <v>100</v>
      </c>
      <c r="D834" s="61">
        <f>VLOOKUP(A834,'Unit Cost from Sales Data'!$A$2:$B$4026,2,FALSE)</f>
        <v>1.6</v>
      </c>
      <c r="E834" s="22">
        <f t="shared" si="13"/>
        <v>160</v>
      </c>
    </row>
    <row r="835" spans="1:5" x14ac:dyDescent="0.35">
      <c r="A835" s="21" t="s">
        <v>1795</v>
      </c>
      <c r="B835">
        <v>2</v>
      </c>
      <c r="C835" s="17">
        <v>100</v>
      </c>
      <c r="D835" s="61">
        <f>VLOOKUP(A835,'Unit Cost from Sales Data'!$A$2:$B$4026,2,FALSE)</f>
        <v>0.7</v>
      </c>
      <c r="E835" s="22">
        <f t="shared" si="13"/>
        <v>70</v>
      </c>
    </row>
    <row r="836" spans="1:5" x14ac:dyDescent="0.35">
      <c r="A836" s="21" t="s">
        <v>218</v>
      </c>
      <c r="B836">
        <v>2</v>
      </c>
      <c r="C836" s="17">
        <v>100</v>
      </c>
      <c r="D836" s="61">
        <f>VLOOKUP(A836,'Unit Cost from Sales Data'!$A$2:$B$4026,2,FALSE)</f>
        <v>0.19</v>
      </c>
      <c r="E836" s="22">
        <f t="shared" si="13"/>
        <v>19</v>
      </c>
    </row>
    <row r="837" spans="1:5" x14ac:dyDescent="0.35">
      <c r="A837" s="21" t="s">
        <v>2401</v>
      </c>
      <c r="B837">
        <v>2</v>
      </c>
      <c r="C837" s="17">
        <v>100</v>
      </c>
      <c r="D837" s="61">
        <f>VLOOKUP(A837,'Unit Cost from Sales Data'!$A$2:$B$4026,2,FALSE)</f>
        <v>0.04</v>
      </c>
      <c r="E837" s="22">
        <f t="shared" si="13"/>
        <v>4</v>
      </c>
    </row>
    <row r="838" spans="1:5" x14ac:dyDescent="0.35">
      <c r="A838" s="21" t="s">
        <v>2403</v>
      </c>
      <c r="B838">
        <v>2</v>
      </c>
      <c r="C838" s="17">
        <v>100</v>
      </c>
      <c r="D838" s="61">
        <f>VLOOKUP(A838,'Unit Cost from Sales Data'!$A$2:$B$4026,2,FALSE)</f>
        <v>0.79</v>
      </c>
      <c r="E838" s="22">
        <f t="shared" si="13"/>
        <v>79</v>
      </c>
    </row>
    <row r="839" spans="1:5" x14ac:dyDescent="0.35">
      <c r="A839" s="21" t="s">
        <v>2405</v>
      </c>
      <c r="B839">
        <v>2</v>
      </c>
      <c r="C839" s="17">
        <v>100</v>
      </c>
      <c r="D839" s="61">
        <f>VLOOKUP(A839,'Unit Cost from Sales Data'!$A$2:$B$4026,2,FALSE)</f>
        <v>4.53</v>
      </c>
      <c r="E839" s="22">
        <f t="shared" si="13"/>
        <v>453</v>
      </c>
    </row>
    <row r="840" spans="1:5" x14ac:dyDescent="0.35">
      <c r="A840" s="21" t="s">
        <v>2407</v>
      </c>
      <c r="B840">
        <v>2</v>
      </c>
      <c r="C840" s="17">
        <v>100</v>
      </c>
      <c r="D840" s="61">
        <f>VLOOKUP(A840,'Unit Cost from Sales Data'!$A$2:$B$4026,2,FALSE)</f>
        <v>1.43</v>
      </c>
      <c r="E840" s="22">
        <f t="shared" si="13"/>
        <v>143</v>
      </c>
    </row>
    <row r="841" spans="1:5" x14ac:dyDescent="0.35">
      <c r="A841" s="21" t="s">
        <v>2408</v>
      </c>
      <c r="B841">
        <v>2</v>
      </c>
      <c r="C841" s="17">
        <v>100</v>
      </c>
      <c r="D841" s="61">
        <f>VLOOKUP(A841,'Unit Cost from Sales Data'!$A$2:$B$4026,2,FALSE)</f>
        <v>1.17</v>
      </c>
      <c r="E841" s="22">
        <f t="shared" si="13"/>
        <v>117</v>
      </c>
    </row>
    <row r="842" spans="1:5" x14ac:dyDescent="0.35">
      <c r="A842" s="21" t="s">
        <v>217</v>
      </c>
      <c r="B842">
        <v>2</v>
      </c>
      <c r="C842" s="17">
        <v>100</v>
      </c>
      <c r="D842" s="61">
        <f>VLOOKUP(A842,'Unit Cost from Sales Data'!$A$2:$B$4026,2,FALSE)</f>
        <v>0.19</v>
      </c>
      <c r="E842" s="22">
        <f t="shared" si="13"/>
        <v>19</v>
      </c>
    </row>
    <row r="843" spans="1:5" x14ac:dyDescent="0.35">
      <c r="A843" s="21" t="s">
        <v>2411</v>
      </c>
      <c r="B843">
        <v>2</v>
      </c>
      <c r="C843" s="17">
        <v>100</v>
      </c>
      <c r="D843" s="61">
        <f>VLOOKUP(A843,'Unit Cost from Sales Data'!$A$2:$B$4026,2,FALSE)</f>
        <v>0.1</v>
      </c>
      <c r="E843" s="22">
        <f t="shared" si="13"/>
        <v>10</v>
      </c>
    </row>
    <row r="844" spans="1:5" x14ac:dyDescent="0.35">
      <c r="A844" s="21" t="s">
        <v>2413</v>
      </c>
      <c r="B844">
        <v>2</v>
      </c>
      <c r="C844" s="17">
        <v>100</v>
      </c>
      <c r="D844" s="61">
        <f>VLOOKUP(A844,'Unit Cost from Sales Data'!$A$2:$B$4026,2,FALSE)</f>
        <v>0.04</v>
      </c>
      <c r="E844" s="22">
        <f t="shared" si="13"/>
        <v>4</v>
      </c>
    </row>
    <row r="845" spans="1:5" x14ac:dyDescent="0.35">
      <c r="A845" s="21" t="s">
        <v>1169</v>
      </c>
      <c r="B845">
        <v>2</v>
      </c>
      <c r="C845" s="17">
        <v>100</v>
      </c>
      <c r="D845" s="61">
        <f>VLOOKUP(A845,'Unit Cost from Sales Data'!$A$2:$B$4026,2,FALSE)</f>
        <v>4.17</v>
      </c>
      <c r="E845" s="22">
        <f t="shared" si="13"/>
        <v>417</v>
      </c>
    </row>
    <row r="846" spans="1:5" x14ac:dyDescent="0.35">
      <c r="A846" s="21" t="s">
        <v>2415</v>
      </c>
      <c r="B846">
        <v>2</v>
      </c>
      <c r="C846" s="17">
        <v>100</v>
      </c>
      <c r="D846" s="61">
        <f>VLOOKUP(A846,'Unit Cost from Sales Data'!$A$2:$B$4026,2,FALSE)</f>
        <v>5.28</v>
      </c>
      <c r="E846" s="22">
        <f t="shared" si="13"/>
        <v>528</v>
      </c>
    </row>
    <row r="847" spans="1:5" x14ac:dyDescent="0.35">
      <c r="A847" s="21" t="s">
        <v>2416</v>
      </c>
      <c r="B847">
        <v>2</v>
      </c>
      <c r="C847" s="17">
        <v>100</v>
      </c>
      <c r="D847" s="61">
        <f>VLOOKUP(A847,'Unit Cost from Sales Data'!$A$2:$B$4026,2,FALSE)</f>
        <v>2.86</v>
      </c>
      <c r="E847" s="22">
        <f t="shared" si="13"/>
        <v>286</v>
      </c>
    </row>
    <row r="848" spans="1:5" x14ac:dyDescent="0.35">
      <c r="A848" s="21" t="s">
        <v>2417</v>
      </c>
      <c r="B848">
        <v>2</v>
      </c>
      <c r="C848" s="17">
        <v>100</v>
      </c>
      <c r="D848" s="61">
        <f>VLOOKUP(A848,'Unit Cost from Sales Data'!$A$2:$B$4026,2,FALSE)</f>
        <v>0.91</v>
      </c>
      <c r="E848" s="22">
        <f t="shared" si="13"/>
        <v>91</v>
      </c>
    </row>
    <row r="849" spans="1:5" x14ac:dyDescent="0.35">
      <c r="A849" s="21" t="s">
        <v>2418</v>
      </c>
      <c r="B849">
        <v>2</v>
      </c>
      <c r="C849" s="17">
        <v>100</v>
      </c>
      <c r="D849" s="61">
        <f>VLOOKUP(A849,'Unit Cost from Sales Data'!$A$2:$B$4026,2,FALSE)</f>
        <v>1.61</v>
      </c>
      <c r="E849" s="22">
        <f t="shared" si="13"/>
        <v>161</v>
      </c>
    </row>
    <row r="850" spans="1:5" x14ac:dyDescent="0.35">
      <c r="A850" s="21" t="s">
        <v>2419</v>
      </c>
      <c r="B850">
        <v>2</v>
      </c>
      <c r="C850" s="17">
        <v>100</v>
      </c>
      <c r="D850" s="61">
        <f>VLOOKUP(A850,'Unit Cost from Sales Data'!$A$2:$B$4026,2,FALSE)</f>
        <v>1.57</v>
      </c>
      <c r="E850" s="22">
        <f t="shared" si="13"/>
        <v>157</v>
      </c>
    </row>
    <row r="851" spans="1:5" x14ac:dyDescent="0.35">
      <c r="A851" s="21" t="s">
        <v>2420</v>
      </c>
      <c r="B851">
        <v>2</v>
      </c>
      <c r="C851" s="17">
        <v>100</v>
      </c>
      <c r="D851" s="61">
        <f>VLOOKUP(A851,'Unit Cost from Sales Data'!$A$2:$B$4026,2,FALSE)</f>
        <v>1.59</v>
      </c>
      <c r="E851" s="22">
        <f t="shared" si="13"/>
        <v>159</v>
      </c>
    </row>
    <row r="852" spans="1:5" x14ac:dyDescent="0.35">
      <c r="A852" s="21" t="s">
        <v>2421</v>
      </c>
      <c r="B852">
        <v>2</v>
      </c>
      <c r="C852" s="17">
        <v>100</v>
      </c>
      <c r="D852" s="61">
        <f>VLOOKUP(A852,'Unit Cost from Sales Data'!$A$2:$B$4026,2,FALSE)</f>
        <v>0.69</v>
      </c>
      <c r="E852" s="22">
        <f t="shared" si="13"/>
        <v>69</v>
      </c>
    </row>
    <row r="853" spans="1:5" x14ac:dyDescent="0.35">
      <c r="A853" s="21" t="s">
        <v>2422</v>
      </c>
      <c r="B853">
        <v>2</v>
      </c>
      <c r="C853" s="17">
        <v>100</v>
      </c>
      <c r="D853" s="61">
        <f>VLOOKUP(A853,'Unit Cost from Sales Data'!$A$2:$B$4026,2,FALSE)</f>
        <v>0.18</v>
      </c>
      <c r="E853" s="22">
        <f t="shared" ref="E853:E914" si="14">D853*C853</f>
        <v>18</v>
      </c>
    </row>
    <row r="854" spans="1:5" x14ac:dyDescent="0.35">
      <c r="A854" s="21" t="s">
        <v>2423</v>
      </c>
      <c r="B854">
        <v>2</v>
      </c>
      <c r="C854" s="17">
        <v>100</v>
      </c>
      <c r="D854" s="61">
        <f>VLOOKUP(A854,'Unit Cost from Sales Data'!$A$2:$B$4026,2,FALSE)</f>
        <v>0.85</v>
      </c>
      <c r="E854" s="22">
        <f t="shared" si="14"/>
        <v>85</v>
      </c>
    </row>
    <row r="855" spans="1:5" x14ac:dyDescent="0.35">
      <c r="A855" s="21" t="s">
        <v>2424</v>
      </c>
      <c r="B855">
        <v>2</v>
      </c>
      <c r="C855" s="17">
        <v>100</v>
      </c>
      <c r="D855" s="61">
        <f>VLOOKUP(A855,'Unit Cost from Sales Data'!$A$2:$B$4026,2,FALSE)</f>
        <v>7.25</v>
      </c>
      <c r="E855" s="22">
        <f t="shared" si="14"/>
        <v>725</v>
      </c>
    </row>
    <row r="856" spans="1:5" x14ac:dyDescent="0.35">
      <c r="A856" s="21" t="s">
        <v>2425</v>
      </c>
      <c r="B856">
        <v>2</v>
      </c>
      <c r="C856" s="17">
        <v>100</v>
      </c>
      <c r="D856" s="61">
        <f>VLOOKUP(A856,'Unit Cost from Sales Data'!$A$2:$B$4026,2,FALSE)</f>
        <v>0.06</v>
      </c>
      <c r="E856" s="22">
        <f t="shared" si="14"/>
        <v>6</v>
      </c>
    </row>
    <row r="857" spans="1:5" x14ac:dyDescent="0.35">
      <c r="A857" s="21" t="s">
        <v>2426</v>
      </c>
      <c r="B857">
        <v>2</v>
      </c>
      <c r="C857" s="17">
        <v>100</v>
      </c>
      <c r="D857" s="61">
        <f>VLOOKUP(A857,'Unit Cost from Sales Data'!$A$2:$B$4026,2,FALSE)</f>
        <v>0.89</v>
      </c>
      <c r="E857" s="22">
        <f t="shared" si="14"/>
        <v>89</v>
      </c>
    </row>
    <row r="858" spans="1:5" x14ac:dyDescent="0.35">
      <c r="A858" s="21" t="s">
        <v>2427</v>
      </c>
      <c r="B858">
        <v>2</v>
      </c>
      <c r="C858" s="17">
        <v>100</v>
      </c>
      <c r="D858" s="61">
        <f>VLOOKUP(A858,'Unit Cost from Sales Data'!$A$2:$B$4026,2,FALSE)</f>
        <v>1.26</v>
      </c>
      <c r="E858" s="22">
        <f t="shared" si="14"/>
        <v>126</v>
      </c>
    </row>
    <row r="859" spans="1:5" x14ac:dyDescent="0.35">
      <c r="A859" s="21" t="s">
        <v>2428</v>
      </c>
      <c r="B859">
        <v>2</v>
      </c>
      <c r="C859" s="17">
        <v>100</v>
      </c>
      <c r="D859" s="61">
        <f>VLOOKUP(A859,'Unit Cost from Sales Data'!$A$2:$B$4026,2,FALSE)</f>
        <v>1.36</v>
      </c>
      <c r="E859" s="22">
        <f t="shared" si="14"/>
        <v>136</v>
      </c>
    </row>
    <row r="860" spans="1:5" x14ac:dyDescent="0.35">
      <c r="A860" s="21" t="s">
        <v>2429</v>
      </c>
      <c r="B860">
        <v>2</v>
      </c>
      <c r="C860" s="17">
        <v>100</v>
      </c>
      <c r="D860" s="61">
        <f>VLOOKUP(A860,'Unit Cost from Sales Data'!$A$2:$B$4026,2,FALSE)</f>
        <v>1.67</v>
      </c>
      <c r="E860" s="22">
        <f t="shared" si="14"/>
        <v>167</v>
      </c>
    </row>
    <row r="861" spans="1:5" x14ac:dyDescent="0.35">
      <c r="A861" s="21" t="s">
        <v>2430</v>
      </c>
      <c r="B861">
        <v>2</v>
      </c>
      <c r="C861" s="17">
        <v>100</v>
      </c>
      <c r="D861" s="61">
        <f>VLOOKUP(A861,'Unit Cost from Sales Data'!$A$2:$B$4026,2,FALSE)</f>
        <v>0.96</v>
      </c>
      <c r="E861" s="22">
        <f t="shared" si="14"/>
        <v>96</v>
      </c>
    </row>
    <row r="862" spans="1:5" x14ac:dyDescent="0.35">
      <c r="A862" s="21" t="s">
        <v>1782</v>
      </c>
      <c r="B862">
        <v>1</v>
      </c>
      <c r="C862" s="17">
        <v>100</v>
      </c>
      <c r="D862" s="61">
        <f>VLOOKUP(A862,'Unit Cost from Sales Data'!$A$2:$B$4026,2,FALSE)</f>
        <v>0.6</v>
      </c>
      <c r="E862" s="22">
        <f t="shared" si="14"/>
        <v>60</v>
      </c>
    </row>
    <row r="863" spans="1:5" x14ac:dyDescent="0.35">
      <c r="A863" s="21" t="s">
        <v>1810</v>
      </c>
      <c r="B863">
        <v>1</v>
      </c>
      <c r="C863" s="17">
        <v>100</v>
      </c>
      <c r="D863" s="61">
        <f>VLOOKUP(A863,'Unit Cost from Sales Data'!$A$2:$B$4026,2,FALSE)</f>
        <v>2</v>
      </c>
      <c r="E863" s="22">
        <f t="shared" si="14"/>
        <v>200</v>
      </c>
    </row>
    <row r="864" spans="1:5" x14ac:dyDescent="0.35">
      <c r="A864" s="21" t="s">
        <v>2085</v>
      </c>
      <c r="B864">
        <v>1</v>
      </c>
      <c r="C864" s="17">
        <v>100</v>
      </c>
      <c r="D864" s="61">
        <f>VLOOKUP(A864,'Unit Cost from Sales Data'!$A$2:$B$4026,2,FALSE)</f>
        <v>0.26</v>
      </c>
      <c r="E864" s="22">
        <f t="shared" si="14"/>
        <v>26</v>
      </c>
    </row>
    <row r="865" spans="1:5" x14ac:dyDescent="0.35">
      <c r="A865" s="21" t="s">
        <v>2431</v>
      </c>
      <c r="B865">
        <v>1</v>
      </c>
      <c r="C865" s="17">
        <v>100</v>
      </c>
      <c r="D865" s="61">
        <f>VLOOKUP(A865,'Unit Cost from Sales Data'!$A$2:$B$4026,2,FALSE)</f>
        <v>1.85</v>
      </c>
      <c r="E865" s="22">
        <f t="shared" si="14"/>
        <v>185</v>
      </c>
    </row>
    <row r="866" spans="1:5" x14ac:dyDescent="0.35">
      <c r="A866" s="21" t="s">
        <v>2432</v>
      </c>
      <c r="B866">
        <v>1</v>
      </c>
      <c r="C866" s="17">
        <v>100</v>
      </c>
      <c r="D866" s="61">
        <f>VLOOKUP(A866,'Unit Cost from Sales Data'!$A$2:$B$4026,2,FALSE)</f>
        <v>1.81</v>
      </c>
      <c r="E866" s="22">
        <f t="shared" si="14"/>
        <v>181</v>
      </c>
    </row>
    <row r="867" spans="1:5" x14ac:dyDescent="0.35">
      <c r="A867" s="21" t="s">
        <v>2433</v>
      </c>
      <c r="B867">
        <v>1</v>
      </c>
      <c r="C867" s="17">
        <v>100</v>
      </c>
      <c r="D867" s="61">
        <f>VLOOKUP(A867,'Unit Cost from Sales Data'!$A$2:$B$4026,2,FALSE)</f>
        <v>0.39</v>
      </c>
      <c r="E867" s="22">
        <f t="shared" si="14"/>
        <v>39</v>
      </c>
    </row>
    <row r="868" spans="1:5" x14ac:dyDescent="0.35">
      <c r="A868" s="21" t="s">
        <v>2434</v>
      </c>
      <c r="B868">
        <v>1</v>
      </c>
      <c r="C868" s="17">
        <v>100</v>
      </c>
      <c r="D868" s="61">
        <f>VLOOKUP(A868,'Unit Cost from Sales Data'!$A$2:$B$4026,2,FALSE)</f>
        <v>1.76</v>
      </c>
      <c r="E868" s="22">
        <f t="shared" si="14"/>
        <v>176</v>
      </c>
    </row>
    <row r="869" spans="1:5" x14ac:dyDescent="0.35">
      <c r="A869" s="21" t="s">
        <v>2435</v>
      </c>
      <c r="B869">
        <v>1</v>
      </c>
      <c r="C869" s="17">
        <v>100</v>
      </c>
      <c r="D869" s="61">
        <f>VLOOKUP(A869,'Unit Cost from Sales Data'!$A$2:$B$4026,2,FALSE)</f>
        <v>0.41</v>
      </c>
      <c r="E869" s="22">
        <f t="shared" si="14"/>
        <v>41</v>
      </c>
    </row>
    <row r="870" spans="1:5" x14ac:dyDescent="0.35">
      <c r="A870" s="21" t="s">
        <v>2436</v>
      </c>
      <c r="B870">
        <v>1</v>
      </c>
      <c r="C870" s="17">
        <v>100</v>
      </c>
      <c r="D870" s="61">
        <f>VLOOKUP(A870,'Unit Cost from Sales Data'!$A$2:$B$4026,2,FALSE)</f>
        <v>0.39</v>
      </c>
      <c r="E870" s="22">
        <f t="shared" si="14"/>
        <v>39</v>
      </c>
    </row>
    <row r="871" spans="1:5" x14ac:dyDescent="0.35">
      <c r="A871" s="21" t="s">
        <v>2437</v>
      </c>
      <c r="B871">
        <v>1</v>
      </c>
      <c r="C871" s="17">
        <v>100</v>
      </c>
      <c r="D871" s="61">
        <f>VLOOKUP(A871,'Unit Cost from Sales Data'!$A$2:$B$4026,2,FALSE)</f>
        <v>0.24</v>
      </c>
      <c r="E871" s="22">
        <f t="shared" si="14"/>
        <v>24</v>
      </c>
    </row>
    <row r="872" spans="1:5" x14ac:dyDescent="0.35">
      <c r="A872" s="21" t="s">
        <v>2438</v>
      </c>
      <c r="B872">
        <v>1</v>
      </c>
      <c r="C872" s="17">
        <v>100</v>
      </c>
      <c r="D872" s="61">
        <f>VLOOKUP(A872,'Unit Cost from Sales Data'!$A$2:$B$4026,2,FALSE)</f>
        <v>0.23</v>
      </c>
      <c r="E872" s="22">
        <f t="shared" si="14"/>
        <v>23</v>
      </c>
    </row>
    <row r="873" spans="1:5" x14ac:dyDescent="0.35">
      <c r="A873" s="21" t="s">
        <v>2439</v>
      </c>
      <c r="B873">
        <v>1</v>
      </c>
      <c r="C873" s="17">
        <v>100</v>
      </c>
      <c r="D873" s="61">
        <f>VLOOKUP(A873,'Unit Cost from Sales Data'!$A$2:$B$4026,2,FALSE)</f>
        <v>8.25</v>
      </c>
      <c r="E873" s="22">
        <f t="shared" si="14"/>
        <v>825</v>
      </c>
    </row>
    <row r="874" spans="1:5" x14ac:dyDescent="0.35">
      <c r="A874" s="21" t="s">
        <v>2440</v>
      </c>
      <c r="B874">
        <v>1</v>
      </c>
      <c r="C874" s="17">
        <v>100</v>
      </c>
      <c r="D874" s="61">
        <f>VLOOKUP(A874,'Unit Cost from Sales Data'!$A$2:$B$4026,2,FALSE)</f>
        <v>0.13</v>
      </c>
      <c r="E874" s="22">
        <f t="shared" si="14"/>
        <v>13</v>
      </c>
    </row>
    <row r="875" spans="1:5" x14ac:dyDescent="0.35">
      <c r="A875" s="21" t="s">
        <v>2441</v>
      </c>
      <c r="B875">
        <v>1</v>
      </c>
      <c r="C875" s="17">
        <v>100</v>
      </c>
      <c r="D875" s="61">
        <f>VLOOKUP(A875,'Unit Cost from Sales Data'!$A$2:$B$4026,2,FALSE)</f>
        <v>0.13</v>
      </c>
      <c r="E875" s="22">
        <f t="shared" si="14"/>
        <v>13</v>
      </c>
    </row>
    <row r="876" spans="1:5" x14ac:dyDescent="0.35">
      <c r="A876" s="21" t="s">
        <v>2442</v>
      </c>
      <c r="B876">
        <v>1</v>
      </c>
      <c r="C876" s="17">
        <v>100</v>
      </c>
      <c r="D876" s="61">
        <f>VLOOKUP(A876,'Unit Cost from Sales Data'!$A$2:$B$4026,2,FALSE)</f>
        <v>0.37</v>
      </c>
      <c r="E876" s="22">
        <f t="shared" si="14"/>
        <v>37</v>
      </c>
    </row>
    <row r="877" spans="1:5" x14ac:dyDescent="0.35">
      <c r="A877" s="21" t="s">
        <v>2443</v>
      </c>
      <c r="B877">
        <v>1</v>
      </c>
      <c r="C877" s="17">
        <v>100</v>
      </c>
      <c r="D877" s="61">
        <f>VLOOKUP(A877,'Unit Cost from Sales Data'!$A$2:$B$4026,2,FALSE)</f>
        <v>0.3</v>
      </c>
      <c r="E877" s="22">
        <f t="shared" si="14"/>
        <v>30</v>
      </c>
    </row>
    <row r="878" spans="1:5" x14ac:dyDescent="0.35">
      <c r="A878" s="21" t="s">
        <v>2444</v>
      </c>
      <c r="B878">
        <v>1</v>
      </c>
      <c r="C878" s="17">
        <v>100</v>
      </c>
      <c r="D878" s="61">
        <f>VLOOKUP(A878,'Unit Cost from Sales Data'!$A$2:$B$4026,2,FALSE)</f>
        <v>0.72</v>
      </c>
      <c r="E878" s="22">
        <f t="shared" si="14"/>
        <v>72</v>
      </c>
    </row>
    <row r="879" spans="1:5" x14ac:dyDescent="0.35">
      <c r="A879" s="21" t="s">
        <v>2445</v>
      </c>
      <c r="B879">
        <v>1</v>
      </c>
      <c r="C879" s="17">
        <v>100</v>
      </c>
      <c r="D879" s="61">
        <f>VLOOKUP(A879,'Unit Cost from Sales Data'!$A$2:$B$4026,2,FALSE)</f>
        <v>1.47</v>
      </c>
      <c r="E879" s="22">
        <f t="shared" si="14"/>
        <v>147</v>
      </c>
    </row>
    <row r="880" spans="1:5" x14ac:dyDescent="0.35">
      <c r="A880" s="21" t="s">
        <v>2446</v>
      </c>
      <c r="B880">
        <v>1</v>
      </c>
      <c r="C880" s="17">
        <v>100</v>
      </c>
      <c r="D880" s="61">
        <f>VLOOKUP(A880,'Unit Cost from Sales Data'!$A$2:$B$4026,2,FALSE)</f>
        <v>0.91</v>
      </c>
      <c r="E880" s="22">
        <f t="shared" si="14"/>
        <v>91</v>
      </c>
    </row>
    <row r="881" spans="1:5" x14ac:dyDescent="0.35">
      <c r="A881" s="21" t="s">
        <v>2447</v>
      </c>
      <c r="B881">
        <v>1</v>
      </c>
      <c r="C881" s="17">
        <v>100</v>
      </c>
      <c r="D881" s="61">
        <f>VLOOKUP(A881,'Unit Cost from Sales Data'!$A$2:$B$4026,2,FALSE)</f>
        <v>0.34</v>
      </c>
      <c r="E881" s="22">
        <f t="shared" si="14"/>
        <v>34</v>
      </c>
    </row>
    <row r="882" spans="1:5" x14ac:dyDescent="0.35">
      <c r="A882" s="21" t="s">
        <v>2448</v>
      </c>
      <c r="B882">
        <v>1</v>
      </c>
      <c r="C882" s="17">
        <v>100</v>
      </c>
      <c r="D882" s="61">
        <f>VLOOKUP(A882,'Unit Cost from Sales Data'!$A$2:$B$4026,2,FALSE)</f>
        <v>0.1</v>
      </c>
      <c r="E882" s="22">
        <f t="shared" si="14"/>
        <v>10</v>
      </c>
    </row>
    <row r="883" spans="1:5" x14ac:dyDescent="0.35">
      <c r="A883" s="21" t="s">
        <v>2449</v>
      </c>
      <c r="B883">
        <v>1</v>
      </c>
      <c r="C883" s="17">
        <v>100</v>
      </c>
      <c r="D883" s="61">
        <f>VLOOKUP(A883,'Unit Cost from Sales Data'!$A$2:$B$4026,2,FALSE)</f>
        <v>0.21</v>
      </c>
      <c r="E883" s="22">
        <f t="shared" si="14"/>
        <v>21</v>
      </c>
    </row>
    <row r="884" spans="1:5" x14ac:dyDescent="0.35">
      <c r="A884" s="21" t="s">
        <v>2451</v>
      </c>
      <c r="B884">
        <v>1</v>
      </c>
      <c r="C884" s="17">
        <v>100</v>
      </c>
      <c r="D884" s="61">
        <f>VLOOKUP(A884,'Unit Cost from Sales Data'!$A$2:$B$4026,2,FALSE)</f>
        <v>0.26</v>
      </c>
      <c r="E884" s="22">
        <f t="shared" si="14"/>
        <v>26</v>
      </c>
    </row>
    <row r="885" spans="1:5" x14ac:dyDescent="0.35">
      <c r="A885" s="21" t="s">
        <v>2452</v>
      </c>
      <c r="B885">
        <v>1</v>
      </c>
      <c r="C885" s="17">
        <v>100</v>
      </c>
      <c r="D885" s="61">
        <f>VLOOKUP(A885,'Unit Cost from Sales Data'!$A$2:$B$4026,2,FALSE)</f>
        <v>1.0900000000000001</v>
      </c>
      <c r="E885" s="22">
        <f t="shared" si="14"/>
        <v>109.00000000000001</v>
      </c>
    </row>
    <row r="886" spans="1:5" x14ac:dyDescent="0.35">
      <c r="A886" s="21" t="s">
        <v>2453</v>
      </c>
      <c r="B886">
        <v>1</v>
      </c>
      <c r="C886" s="17">
        <v>100</v>
      </c>
      <c r="D886" s="61">
        <f>VLOOKUP(A886,'Unit Cost from Sales Data'!$A$2:$B$4026,2,FALSE)</f>
        <v>0.44</v>
      </c>
      <c r="E886" s="22">
        <f t="shared" si="14"/>
        <v>44</v>
      </c>
    </row>
    <row r="887" spans="1:5" x14ac:dyDescent="0.35">
      <c r="A887" s="21" t="s">
        <v>2454</v>
      </c>
      <c r="B887">
        <v>1</v>
      </c>
      <c r="C887" s="17">
        <v>100</v>
      </c>
      <c r="D887" s="61">
        <f>VLOOKUP(A887,'Unit Cost from Sales Data'!$A$2:$B$4026,2,FALSE)</f>
        <v>0.06</v>
      </c>
      <c r="E887" s="22">
        <f t="shared" si="14"/>
        <v>6</v>
      </c>
    </row>
    <row r="888" spans="1:5" x14ac:dyDescent="0.35">
      <c r="A888" s="21" t="s">
        <v>2456</v>
      </c>
      <c r="B888">
        <v>1</v>
      </c>
      <c r="C888" s="17">
        <v>100</v>
      </c>
      <c r="D888" s="61">
        <f>VLOOKUP(A888,'Unit Cost from Sales Data'!$A$2:$B$4026,2,FALSE)</f>
        <v>0.86</v>
      </c>
      <c r="E888" s="22">
        <f t="shared" si="14"/>
        <v>86</v>
      </c>
    </row>
    <row r="889" spans="1:5" x14ac:dyDescent="0.35">
      <c r="A889" s="21" t="s">
        <v>2457</v>
      </c>
      <c r="B889">
        <v>1</v>
      </c>
      <c r="C889" s="17">
        <v>100</v>
      </c>
      <c r="D889" s="61">
        <f>VLOOKUP(A889,'Unit Cost from Sales Data'!$A$2:$B$4026,2,FALSE)</f>
        <v>0.25</v>
      </c>
      <c r="E889" s="22">
        <f t="shared" si="14"/>
        <v>25</v>
      </c>
    </row>
    <row r="890" spans="1:5" x14ac:dyDescent="0.35">
      <c r="A890" s="21" t="s">
        <v>2459</v>
      </c>
      <c r="B890">
        <v>1</v>
      </c>
      <c r="C890" s="17">
        <v>100</v>
      </c>
      <c r="D890" s="61">
        <f>VLOOKUP(A890,'Unit Cost from Sales Data'!$A$2:$B$4026,2,FALSE)</f>
        <v>0.19</v>
      </c>
      <c r="E890" s="22">
        <f t="shared" si="14"/>
        <v>19</v>
      </c>
    </row>
    <row r="891" spans="1:5" x14ac:dyDescent="0.35">
      <c r="A891" s="21" t="s">
        <v>2461</v>
      </c>
      <c r="B891">
        <v>1</v>
      </c>
      <c r="C891" s="17">
        <v>100</v>
      </c>
      <c r="D891" s="61">
        <f>VLOOKUP(A891,'Unit Cost from Sales Data'!$A$2:$B$4026,2,FALSE)</f>
        <v>0.34</v>
      </c>
      <c r="E891" s="22">
        <f t="shared" si="14"/>
        <v>34</v>
      </c>
    </row>
    <row r="892" spans="1:5" x14ac:dyDescent="0.35">
      <c r="A892" s="21" t="s">
        <v>2462</v>
      </c>
      <c r="B892">
        <v>1</v>
      </c>
      <c r="C892" s="17">
        <v>100</v>
      </c>
      <c r="D892" s="61">
        <f>VLOOKUP(A892,'Unit Cost from Sales Data'!$A$2:$B$4026,2,FALSE)</f>
        <v>0.26</v>
      </c>
      <c r="E892" s="22">
        <f t="shared" si="14"/>
        <v>26</v>
      </c>
    </row>
    <row r="893" spans="1:5" x14ac:dyDescent="0.35">
      <c r="A893" s="21" t="s">
        <v>2463</v>
      </c>
      <c r="B893">
        <v>1</v>
      </c>
      <c r="C893" s="17">
        <v>100</v>
      </c>
      <c r="D893" s="61">
        <f>VLOOKUP(A893,'Unit Cost from Sales Data'!$A$2:$B$4026,2,FALSE)</f>
        <v>2.87</v>
      </c>
      <c r="E893" s="22">
        <f t="shared" si="14"/>
        <v>287</v>
      </c>
    </row>
    <row r="894" spans="1:5" x14ac:dyDescent="0.35">
      <c r="A894" s="21" t="s">
        <v>2465</v>
      </c>
      <c r="B894">
        <v>1</v>
      </c>
      <c r="C894" s="17">
        <v>100</v>
      </c>
      <c r="D894" s="61">
        <f>VLOOKUP(A894,'Unit Cost from Sales Data'!$A$2:$B$4026,2,FALSE)</f>
        <v>2.14</v>
      </c>
      <c r="E894" s="22">
        <f t="shared" si="14"/>
        <v>214</v>
      </c>
    </row>
    <row r="895" spans="1:5" x14ac:dyDescent="0.35">
      <c r="A895" s="21" t="s">
        <v>2467</v>
      </c>
      <c r="B895">
        <v>1</v>
      </c>
      <c r="C895" s="17">
        <v>100</v>
      </c>
      <c r="D895" s="61">
        <f>VLOOKUP(A895,'Unit Cost from Sales Data'!$A$2:$B$4026,2,FALSE)</f>
        <v>0.06</v>
      </c>
      <c r="E895" s="22">
        <f t="shared" si="14"/>
        <v>6</v>
      </c>
    </row>
    <row r="896" spans="1:5" x14ac:dyDescent="0.35">
      <c r="A896" s="21" t="s">
        <v>2468</v>
      </c>
      <c r="B896">
        <v>1</v>
      </c>
      <c r="C896" s="17">
        <v>100</v>
      </c>
      <c r="D896" s="61">
        <f>VLOOKUP(A896,'Unit Cost from Sales Data'!$A$2:$B$4026,2,FALSE)</f>
        <v>0.04</v>
      </c>
      <c r="E896" s="22">
        <f t="shared" si="14"/>
        <v>4</v>
      </c>
    </row>
    <row r="897" spans="1:5" x14ac:dyDescent="0.35">
      <c r="A897" s="21" t="s">
        <v>2469</v>
      </c>
      <c r="B897">
        <v>1</v>
      </c>
      <c r="C897" s="17">
        <v>100</v>
      </c>
      <c r="D897" s="61">
        <f>VLOOKUP(A897,'Unit Cost from Sales Data'!$A$2:$B$4026,2,FALSE)</f>
        <v>0.37</v>
      </c>
      <c r="E897" s="22">
        <f t="shared" si="14"/>
        <v>37</v>
      </c>
    </row>
    <row r="898" spans="1:5" x14ac:dyDescent="0.35">
      <c r="A898" s="21" t="s">
        <v>2470</v>
      </c>
      <c r="B898">
        <v>1</v>
      </c>
      <c r="C898" s="17">
        <v>100</v>
      </c>
      <c r="D898" s="61">
        <f>VLOOKUP(A898,'Unit Cost from Sales Data'!$A$2:$B$4026,2,FALSE)</f>
        <v>0.42</v>
      </c>
      <c r="E898" s="22">
        <f t="shared" si="14"/>
        <v>42</v>
      </c>
    </row>
    <row r="899" spans="1:5" x14ac:dyDescent="0.35">
      <c r="A899" s="21" t="s">
        <v>2471</v>
      </c>
      <c r="B899">
        <v>1</v>
      </c>
      <c r="C899" s="17">
        <v>100</v>
      </c>
      <c r="D899" s="61">
        <f>VLOOKUP(A899,'Unit Cost from Sales Data'!$A$2:$B$4026,2,FALSE)</f>
        <v>0.39</v>
      </c>
      <c r="E899" s="22">
        <f t="shared" si="14"/>
        <v>39</v>
      </c>
    </row>
    <row r="900" spans="1:5" x14ac:dyDescent="0.35">
      <c r="A900" s="21" t="s">
        <v>2472</v>
      </c>
      <c r="B900">
        <v>1</v>
      </c>
      <c r="C900" s="17">
        <v>100</v>
      </c>
      <c r="D900" s="61">
        <f>VLOOKUP(A900,'Unit Cost from Sales Data'!$A$2:$B$4026,2,FALSE)</f>
        <v>0.14000000000000001</v>
      </c>
      <c r="E900" s="22">
        <f t="shared" si="14"/>
        <v>14.000000000000002</v>
      </c>
    </row>
    <row r="901" spans="1:5" x14ac:dyDescent="0.35">
      <c r="A901" s="21" t="s">
        <v>2473</v>
      </c>
      <c r="B901">
        <v>1</v>
      </c>
      <c r="C901" s="17">
        <v>100</v>
      </c>
      <c r="D901" s="61">
        <f>VLOOKUP(A901,'Unit Cost from Sales Data'!$A$2:$B$4026,2,FALSE)</f>
        <v>0.11</v>
      </c>
      <c r="E901" s="22">
        <f t="shared" si="14"/>
        <v>11</v>
      </c>
    </row>
    <row r="902" spans="1:5" x14ac:dyDescent="0.35">
      <c r="A902" s="21" t="s">
        <v>2474</v>
      </c>
      <c r="B902">
        <v>1</v>
      </c>
      <c r="C902" s="17">
        <v>100</v>
      </c>
      <c r="D902" s="61">
        <f>VLOOKUP(A902,'Unit Cost from Sales Data'!$A$2:$B$4026,2,FALSE)</f>
        <v>1.45</v>
      </c>
      <c r="E902" s="22">
        <f t="shared" si="14"/>
        <v>145</v>
      </c>
    </row>
    <row r="903" spans="1:5" x14ac:dyDescent="0.35">
      <c r="A903" s="21" t="s">
        <v>2477</v>
      </c>
      <c r="B903">
        <v>1</v>
      </c>
      <c r="C903" s="17">
        <v>100</v>
      </c>
      <c r="D903" s="61">
        <f>VLOOKUP(A903,'Unit Cost from Sales Data'!$A$2:$B$4026,2,FALSE)</f>
        <v>0.24</v>
      </c>
      <c r="E903" s="22">
        <f t="shared" si="14"/>
        <v>24</v>
      </c>
    </row>
    <row r="904" spans="1:5" x14ac:dyDescent="0.35">
      <c r="A904" s="21" t="s">
        <v>2479</v>
      </c>
      <c r="B904">
        <v>1</v>
      </c>
      <c r="C904" s="17">
        <v>100</v>
      </c>
      <c r="D904" s="61">
        <f>VLOOKUP(A904,'Unit Cost from Sales Data'!$A$2:$B$4026,2,FALSE)</f>
        <v>0.05</v>
      </c>
      <c r="E904" s="22">
        <f t="shared" si="14"/>
        <v>5</v>
      </c>
    </row>
    <row r="905" spans="1:5" x14ac:dyDescent="0.35">
      <c r="A905" s="21" t="s">
        <v>2481</v>
      </c>
      <c r="B905">
        <v>1</v>
      </c>
      <c r="C905" s="17">
        <v>100</v>
      </c>
      <c r="D905" s="61">
        <f>VLOOKUP(A905,'Unit Cost from Sales Data'!$A$2:$B$4026,2,FALSE)</f>
        <v>2.76</v>
      </c>
      <c r="E905" s="22">
        <f t="shared" si="14"/>
        <v>276</v>
      </c>
    </row>
    <row r="906" spans="1:5" x14ac:dyDescent="0.35">
      <c r="A906" s="21" t="s">
        <v>2483</v>
      </c>
      <c r="B906">
        <v>1</v>
      </c>
      <c r="C906" s="17">
        <v>100</v>
      </c>
      <c r="D906" s="61">
        <f>VLOOKUP(A906,'Unit Cost from Sales Data'!$A$2:$B$4026,2,FALSE)</f>
        <v>0.27</v>
      </c>
      <c r="E906" s="22">
        <f t="shared" si="14"/>
        <v>27</v>
      </c>
    </row>
    <row r="907" spans="1:5" x14ac:dyDescent="0.35">
      <c r="A907" s="21" t="s">
        <v>2484</v>
      </c>
      <c r="B907">
        <v>1</v>
      </c>
      <c r="C907" s="17">
        <v>100</v>
      </c>
      <c r="D907" s="61">
        <f>VLOOKUP(A907,'Unit Cost from Sales Data'!$A$2:$B$4026,2,FALSE)</f>
        <v>0.95</v>
      </c>
      <c r="E907" s="22">
        <f t="shared" si="14"/>
        <v>95</v>
      </c>
    </row>
    <row r="908" spans="1:5" x14ac:dyDescent="0.35">
      <c r="A908" s="21" t="s">
        <v>2486</v>
      </c>
      <c r="B908">
        <v>1</v>
      </c>
      <c r="C908" s="17">
        <v>100</v>
      </c>
      <c r="D908" s="61">
        <f>VLOOKUP(A908,'Unit Cost from Sales Data'!$A$2:$B$4026,2,FALSE)</f>
        <v>0.28000000000000003</v>
      </c>
      <c r="E908" s="22">
        <f t="shared" si="14"/>
        <v>28.000000000000004</v>
      </c>
    </row>
    <row r="909" spans="1:5" x14ac:dyDescent="0.35">
      <c r="A909" s="21" t="s">
        <v>2487</v>
      </c>
      <c r="B909">
        <v>1</v>
      </c>
      <c r="C909" s="17">
        <v>100</v>
      </c>
      <c r="D909" s="61">
        <f>VLOOKUP(A909,'Unit Cost from Sales Data'!$A$2:$B$4026,2,FALSE)</f>
        <v>0.98</v>
      </c>
      <c r="E909" s="22">
        <f t="shared" si="14"/>
        <v>98</v>
      </c>
    </row>
    <row r="910" spans="1:5" x14ac:dyDescent="0.35">
      <c r="A910" s="21" t="s">
        <v>1067</v>
      </c>
      <c r="B910">
        <v>1</v>
      </c>
      <c r="C910" s="17">
        <v>100</v>
      </c>
      <c r="D910" s="61">
        <f>VLOOKUP(A910,'Unit Cost from Sales Data'!$A$2:$B$4026,2,FALSE)</f>
        <v>0.09</v>
      </c>
      <c r="E910" s="22">
        <f t="shared" si="14"/>
        <v>9</v>
      </c>
    </row>
    <row r="911" spans="1:5" x14ac:dyDescent="0.35">
      <c r="A911" s="21" t="s">
        <v>2488</v>
      </c>
      <c r="B911">
        <v>1</v>
      </c>
      <c r="C911" s="17">
        <v>100</v>
      </c>
      <c r="D911" s="61">
        <f>VLOOKUP(A911,'Unit Cost from Sales Data'!$A$2:$B$4026,2,FALSE)</f>
        <v>2.82</v>
      </c>
      <c r="E911" s="22">
        <f t="shared" si="14"/>
        <v>282</v>
      </c>
    </row>
    <row r="912" spans="1:5" x14ac:dyDescent="0.35">
      <c r="A912" s="21" t="s">
        <v>2489</v>
      </c>
      <c r="B912">
        <v>1</v>
      </c>
      <c r="C912" s="17">
        <v>100</v>
      </c>
      <c r="D912" s="61">
        <f>VLOOKUP(A912,'Unit Cost from Sales Data'!$A$2:$B$4026,2,FALSE)</f>
        <v>0.98</v>
      </c>
      <c r="E912" s="22">
        <f t="shared" si="14"/>
        <v>98</v>
      </c>
    </row>
    <row r="913" spans="1:5" x14ac:dyDescent="0.35">
      <c r="A913" s="21" t="s">
        <v>2490</v>
      </c>
      <c r="B913">
        <v>1</v>
      </c>
      <c r="C913" s="17">
        <v>100</v>
      </c>
      <c r="D913" s="61">
        <f>VLOOKUP(A913,'Unit Cost from Sales Data'!$A$2:$B$4026,2,FALSE)</f>
        <v>0.26</v>
      </c>
      <c r="E913" s="22">
        <f t="shared" si="14"/>
        <v>26</v>
      </c>
    </row>
    <row r="914" spans="1:5" x14ac:dyDescent="0.35">
      <c r="A914" s="21" t="s">
        <v>2491</v>
      </c>
      <c r="B914">
        <v>1</v>
      </c>
      <c r="C914" s="17">
        <v>100</v>
      </c>
      <c r="D914" s="61">
        <f>VLOOKUP(A914,'Unit Cost from Sales Data'!$A$2:$B$4026,2,FALSE)</f>
        <v>0.28999999999999998</v>
      </c>
      <c r="E914" s="22">
        <f t="shared" si="14"/>
        <v>28.999999999999996</v>
      </c>
    </row>
    <row r="915" spans="1:5" x14ac:dyDescent="0.35">
      <c r="A915" s="21" t="s">
        <v>629</v>
      </c>
      <c r="B915">
        <v>1</v>
      </c>
      <c r="C915" s="17">
        <v>100</v>
      </c>
      <c r="D915" s="61">
        <f>VLOOKUP(A915,'Unit Cost from Sales Data'!$A$2:$B$4026,2,FALSE)</f>
        <v>0.34</v>
      </c>
      <c r="E915" s="22">
        <f t="shared" ref="E915:E975" si="15">D915*C915</f>
        <v>34</v>
      </c>
    </row>
    <row r="916" spans="1:5" x14ac:dyDescent="0.35">
      <c r="A916" s="21" t="s">
        <v>2492</v>
      </c>
      <c r="B916">
        <v>1</v>
      </c>
      <c r="C916" s="17">
        <v>100</v>
      </c>
      <c r="D916" s="61">
        <f>VLOOKUP(A916,'Unit Cost from Sales Data'!$A$2:$B$4026,2,FALSE)</f>
        <v>0.06</v>
      </c>
      <c r="E916" s="22">
        <f t="shared" si="15"/>
        <v>6</v>
      </c>
    </row>
    <row r="917" spans="1:5" x14ac:dyDescent="0.35">
      <c r="A917" s="21" t="s">
        <v>2493</v>
      </c>
      <c r="B917">
        <v>1</v>
      </c>
      <c r="C917" s="17">
        <v>100</v>
      </c>
      <c r="D917" s="61">
        <f>VLOOKUP(A917,'Unit Cost from Sales Data'!$A$2:$B$4026,2,FALSE)</f>
        <v>2.23</v>
      </c>
      <c r="E917" s="22">
        <f t="shared" si="15"/>
        <v>223</v>
      </c>
    </row>
    <row r="918" spans="1:5" x14ac:dyDescent="0.35">
      <c r="A918" s="21" t="s">
        <v>2494</v>
      </c>
      <c r="B918">
        <v>1</v>
      </c>
      <c r="C918" s="17">
        <v>100</v>
      </c>
      <c r="D918" s="61">
        <f>VLOOKUP(A918,'Unit Cost from Sales Data'!$A$2:$B$4026,2,FALSE)</f>
        <v>2.4</v>
      </c>
      <c r="E918" s="22">
        <f t="shared" si="15"/>
        <v>240</v>
      </c>
    </row>
    <row r="919" spans="1:5" x14ac:dyDescent="0.35">
      <c r="A919" s="21" t="s">
        <v>2495</v>
      </c>
      <c r="B919">
        <v>1</v>
      </c>
      <c r="C919" s="17">
        <v>100</v>
      </c>
      <c r="D919" s="61">
        <f>VLOOKUP(A919,'Unit Cost from Sales Data'!$A$2:$B$4026,2,FALSE)</f>
        <v>2.38</v>
      </c>
      <c r="E919" s="22">
        <f t="shared" si="15"/>
        <v>238</v>
      </c>
    </row>
    <row r="920" spans="1:5" x14ac:dyDescent="0.35">
      <c r="A920" s="21" t="s">
        <v>2497</v>
      </c>
      <c r="B920">
        <v>1</v>
      </c>
      <c r="C920" s="17">
        <v>100</v>
      </c>
      <c r="D920" s="61">
        <f>VLOOKUP(A920,'Unit Cost from Sales Data'!$A$2:$B$4026,2,FALSE)</f>
        <v>0.19</v>
      </c>
      <c r="E920" s="22">
        <f t="shared" si="15"/>
        <v>19</v>
      </c>
    </row>
    <row r="921" spans="1:5" x14ac:dyDescent="0.35">
      <c r="A921" s="21" t="s">
        <v>2499</v>
      </c>
      <c r="B921">
        <v>1</v>
      </c>
      <c r="C921" s="17">
        <v>100</v>
      </c>
      <c r="D921" s="61">
        <f>VLOOKUP(A921,'Unit Cost from Sales Data'!$A$2:$B$4026,2,FALSE)</f>
        <v>0.26</v>
      </c>
      <c r="E921" s="22">
        <f t="shared" si="15"/>
        <v>26</v>
      </c>
    </row>
    <row r="922" spans="1:5" x14ac:dyDescent="0.35">
      <c r="A922" s="21" t="s">
        <v>2500</v>
      </c>
      <c r="B922">
        <v>1</v>
      </c>
      <c r="C922" s="17">
        <v>100</v>
      </c>
      <c r="D922" s="61">
        <f>VLOOKUP(A922,'Unit Cost from Sales Data'!$A$2:$B$4026,2,FALSE)</f>
        <v>0.64</v>
      </c>
      <c r="E922" s="22">
        <f t="shared" si="15"/>
        <v>64</v>
      </c>
    </row>
    <row r="923" spans="1:5" x14ac:dyDescent="0.35">
      <c r="A923" s="21" t="s">
        <v>2502</v>
      </c>
      <c r="B923">
        <v>1</v>
      </c>
      <c r="C923" s="17">
        <v>100</v>
      </c>
      <c r="D923" s="61">
        <f>VLOOKUP(A923,'Unit Cost from Sales Data'!$A$2:$B$4026,2,FALSE)</f>
        <v>0.17</v>
      </c>
      <c r="E923" s="22">
        <f t="shared" si="15"/>
        <v>17</v>
      </c>
    </row>
    <row r="924" spans="1:5" x14ac:dyDescent="0.35">
      <c r="A924" s="21" t="s">
        <v>2503</v>
      </c>
      <c r="B924">
        <v>1</v>
      </c>
      <c r="C924" s="17">
        <v>100</v>
      </c>
      <c r="D924" s="61">
        <f>VLOOKUP(A924,'Unit Cost from Sales Data'!$A$2:$B$4026,2,FALSE)</f>
        <v>0.03</v>
      </c>
      <c r="E924" s="22">
        <f t="shared" si="15"/>
        <v>3</v>
      </c>
    </row>
    <row r="925" spans="1:5" x14ac:dyDescent="0.35">
      <c r="A925" s="21" t="s">
        <v>526</v>
      </c>
      <c r="B925">
        <v>1</v>
      </c>
      <c r="C925" s="17">
        <v>100</v>
      </c>
      <c r="D925" s="61">
        <f>VLOOKUP(A925,'Unit Cost from Sales Data'!$A$2:$B$4026,2,FALSE)</f>
        <v>0.19</v>
      </c>
      <c r="E925" s="22">
        <f t="shared" si="15"/>
        <v>19</v>
      </c>
    </row>
    <row r="926" spans="1:5" x14ac:dyDescent="0.35">
      <c r="A926" s="21" t="s">
        <v>2505</v>
      </c>
      <c r="B926">
        <v>1</v>
      </c>
      <c r="C926" s="17">
        <v>100</v>
      </c>
      <c r="D926" s="61">
        <f>VLOOKUP(A926,'Unit Cost from Sales Data'!$A$2:$B$4026,2,FALSE)</f>
        <v>0.05</v>
      </c>
      <c r="E926" s="22">
        <f t="shared" si="15"/>
        <v>5</v>
      </c>
    </row>
    <row r="927" spans="1:5" x14ac:dyDescent="0.35">
      <c r="A927" s="21" t="s">
        <v>2507</v>
      </c>
      <c r="B927">
        <v>1</v>
      </c>
      <c r="C927" s="17">
        <v>100</v>
      </c>
      <c r="D927" s="61">
        <f>VLOOKUP(A927,'Unit Cost from Sales Data'!$A$2:$B$4026,2,FALSE)</f>
        <v>0.04</v>
      </c>
      <c r="E927" s="22">
        <f t="shared" si="15"/>
        <v>4</v>
      </c>
    </row>
    <row r="928" spans="1:5" x14ac:dyDescent="0.35">
      <c r="A928" s="21" t="s">
        <v>2509</v>
      </c>
      <c r="B928">
        <v>1</v>
      </c>
      <c r="C928" s="17">
        <v>100</v>
      </c>
      <c r="D928" s="61">
        <f>VLOOKUP(A928,'Unit Cost from Sales Data'!$A$2:$B$4026,2,FALSE)</f>
        <v>2.74</v>
      </c>
      <c r="E928" s="22">
        <f t="shared" si="15"/>
        <v>274</v>
      </c>
    </row>
    <row r="929" spans="1:5" x14ac:dyDescent="0.35">
      <c r="A929" s="21" t="s">
        <v>2510</v>
      </c>
      <c r="B929">
        <v>1</v>
      </c>
      <c r="C929" s="17">
        <v>100</v>
      </c>
      <c r="D929" s="61">
        <f>VLOOKUP(A929,'Unit Cost from Sales Data'!$A$2:$B$4026,2,FALSE)</f>
        <v>0.3</v>
      </c>
      <c r="E929" s="22">
        <f t="shared" si="15"/>
        <v>30</v>
      </c>
    </row>
    <row r="930" spans="1:5" x14ac:dyDescent="0.35">
      <c r="A930" s="21" t="s">
        <v>2511</v>
      </c>
      <c r="B930">
        <v>1</v>
      </c>
      <c r="C930" s="17">
        <v>100</v>
      </c>
      <c r="D930" s="61">
        <f>VLOOKUP(A930,'Unit Cost from Sales Data'!$A$2:$B$4026,2,FALSE)</f>
        <v>0.28000000000000003</v>
      </c>
      <c r="E930" s="22">
        <f t="shared" si="15"/>
        <v>28.000000000000004</v>
      </c>
    </row>
    <row r="931" spans="1:5" x14ac:dyDescent="0.35">
      <c r="A931" s="21" t="s">
        <v>2513</v>
      </c>
      <c r="B931">
        <v>1</v>
      </c>
      <c r="C931" s="17">
        <v>100</v>
      </c>
      <c r="D931" s="61">
        <f>VLOOKUP(A931,'Unit Cost from Sales Data'!$A$2:$B$4026,2,FALSE)</f>
        <v>0.05</v>
      </c>
      <c r="E931" s="22">
        <f t="shared" si="15"/>
        <v>5</v>
      </c>
    </row>
    <row r="932" spans="1:5" x14ac:dyDescent="0.35">
      <c r="A932" s="21" t="s">
        <v>2514</v>
      </c>
      <c r="B932">
        <v>1</v>
      </c>
      <c r="C932" s="17">
        <v>100</v>
      </c>
      <c r="D932" s="61">
        <f>VLOOKUP(A932,'Unit Cost from Sales Data'!$A$2:$B$4026,2,FALSE)</f>
        <v>0.32</v>
      </c>
      <c r="E932" s="22">
        <f t="shared" si="15"/>
        <v>32</v>
      </c>
    </row>
    <row r="933" spans="1:5" x14ac:dyDescent="0.35">
      <c r="A933" s="21" t="s">
        <v>2516</v>
      </c>
      <c r="B933">
        <v>1</v>
      </c>
      <c r="C933" s="17">
        <v>100</v>
      </c>
      <c r="D933" s="61">
        <f>VLOOKUP(A933,'Unit Cost from Sales Data'!$A$2:$B$4026,2,FALSE)</f>
        <v>0.28000000000000003</v>
      </c>
      <c r="E933" s="22">
        <f t="shared" si="15"/>
        <v>28.000000000000004</v>
      </c>
    </row>
    <row r="934" spans="1:5" x14ac:dyDescent="0.35">
      <c r="A934" s="21" t="s">
        <v>2519</v>
      </c>
      <c r="B934">
        <v>1</v>
      </c>
      <c r="C934" s="17">
        <v>100</v>
      </c>
      <c r="D934" s="61">
        <f>VLOOKUP(A934,'Unit Cost from Sales Data'!$A$2:$B$4026,2,FALSE)</f>
        <v>0.08</v>
      </c>
      <c r="E934" s="22">
        <f t="shared" si="15"/>
        <v>8</v>
      </c>
    </row>
    <row r="935" spans="1:5" x14ac:dyDescent="0.35">
      <c r="A935" s="21" t="s">
        <v>2520</v>
      </c>
      <c r="B935">
        <v>1</v>
      </c>
      <c r="C935" s="17">
        <v>100</v>
      </c>
      <c r="D935" s="61">
        <f>VLOOKUP(A935,'Unit Cost from Sales Data'!$A$2:$B$4026,2,FALSE)</f>
        <v>0.09</v>
      </c>
      <c r="E935" s="22">
        <f t="shared" si="15"/>
        <v>9</v>
      </c>
    </row>
    <row r="936" spans="1:5" x14ac:dyDescent="0.35">
      <c r="A936" s="21" t="s">
        <v>2522</v>
      </c>
      <c r="B936">
        <v>1</v>
      </c>
      <c r="C936" s="17">
        <v>100</v>
      </c>
      <c r="D936" s="61">
        <f>VLOOKUP(A936,'Unit Cost from Sales Data'!$A$2:$B$4026,2,FALSE)</f>
        <v>0.28000000000000003</v>
      </c>
      <c r="E936" s="22">
        <f t="shared" si="15"/>
        <v>28.000000000000004</v>
      </c>
    </row>
    <row r="937" spans="1:5" x14ac:dyDescent="0.35">
      <c r="A937" s="21" t="s">
        <v>2523</v>
      </c>
      <c r="B937">
        <v>1</v>
      </c>
      <c r="C937" s="17">
        <v>100</v>
      </c>
      <c r="D937" s="61">
        <f>VLOOKUP(A937,'Unit Cost from Sales Data'!$A$2:$B$4026,2,FALSE)</f>
        <v>0.7</v>
      </c>
      <c r="E937" s="22">
        <f t="shared" si="15"/>
        <v>70</v>
      </c>
    </row>
    <row r="938" spans="1:5" x14ac:dyDescent="0.35">
      <c r="A938" s="21" t="s">
        <v>2524</v>
      </c>
      <c r="B938">
        <v>1</v>
      </c>
      <c r="C938" s="17">
        <v>100</v>
      </c>
      <c r="D938" s="61">
        <f>VLOOKUP(A938,'Unit Cost from Sales Data'!$A$2:$B$4026,2,FALSE)</f>
        <v>2.62</v>
      </c>
      <c r="E938" s="22">
        <f t="shared" si="15"/>
        <v>262</v>
      </c>
    </row>
    <row r="939" spans="1:5" x14ac:dyDescent="0.35">
      <c r="A939" s="21" t="s">
        <v>2525</v>
      </c>
      <c r="B939">
        <v>1</v>
      </c>
      <c r="C939" s="17">
        <v>100</v>
      </c>
      <c r="D939" s="61">
        <f>VLOOKUP(A939,'Unit Cost from Sales Data'!$A$2:$B$4026,2,FALSE)</f>
        <v>0.59</v>
      </c>
      <c r="E939" s="22">
        <f t="shared" si="15"/>
        <v>59</v>
      </c>
    </row>
    <row r="940" spans="1:5" x14ac:dyDescent="0.35">
      <c r="A940" s="21" t="s">
        <v>2526</v>
      </c>
      <c r="B940">
        <v>1</v>
      </c>
      <c r="C940" s="17">
        <v>100</v>
      </c>
      <c r="D940" s="61">
        <f>VLOOKUP(A940,'Unit Cost from Sales Data'!$A$2:$B$4026,2,FALSE)</f>
        <v>0.05</v>
      </c>
      <c r="E940" s="22">
        <f t="shared" si="15"/>
        <v>5</v>
      </c>
    </row>
    <row r="941" spans="1:5" x14ac:dyDescent="0.35">
      <c r="A941" s="21" t="s">
        <v>2527</v>
      </c>
      <c r="B941">
        <v>1</v>
      </c>
      <c r="C941" s="17">
        <v>100</v>
      </c>
      <c r="D941" s="61">
        <f>VLOOKUP(A941,'Unit Cost from Sales Data'!$A$2:$B$4026,2,FALSE)</f>
        <v>0.12</v>
      </c>
      <c r="E941" s="22">
        <f t="shared" si="15"/>
        <v>12</v>
      </c>
    </row>
    <row r="942" spans="1:5" x14ac:dyDescent="0.35">
      <c r="A942" s="21" t="s">
        <v>2529</v>
      </c>
      <c r="B942">
        <v>1</v>
      </c>
      <c r="C942" s="17">
        <v>100</v>
      </c>
      <c r="D942" s="61">
        <f>VLOOKUP(A942,'Unit Cost from Sales Data'!$A$2:$B$4026,2,FALSE)</f>
        <v>0.16</v>
      </c>
      <c r="E942" s="22">
        <f t="shared" si="15"/>
        <v>16</v>
      </c>
    </row>
    <row r="943" spans="1:5" x14ac:dyDescent="0.35">
      <c r="A943" s="21" t="s">
        <v>2531</v>
      </c>
      <c r="B943">
        <v>1</v>
      </c>
      <c r="C943" s="17">
        <v>100</v>
      </c>
      <c r="D943" s="61">
        <f>VLOOKUP(A943,'Unit Cost from Sales Data'!$A$2:$B$4026,2,FALSE)</f>
        <v>0.61</v>
      </c>
      <c r="E943" s="22">
        <f t="shared" si="15"/>
        <v>61</v>
      </c>
    </row>
    <row r="944" spans="1:5" x14ac:dyDescent="0.35">
      <c r="A944" s="21" t="s">
        <v>2532</v>
      </c>
      <c r="B944">
        <v>1</v>
      </c>
      <c r="C944" s="17">
        <v>100</v>
      </c>
      <c r="D944" s="61">
        <f>VLOOKUP(A944,'Unit Cost from Sales Data'!$A$2:$B$4026,2,FALSE)</f>
        <v>0.15</v>
      </c>
      <c r="E944" s="22">
        <f t="shared" si="15"/>
        <v>15</v>
      </c>
    </row>
    <row r="945" spans="1:5" x14ac:dyDescent="0.35">
      <c r="A945" s="21" t="s">
        <v>2533</v>
      </c>
      <c r="B945">
        <v>1</v>
      </c>
      <c r="C945" s="17">
        <v>100</v>
      </c>
      <c r="D945" s="61">
        <f>VLOOKUP(A945,'Unit Cost from Sales Data'!$A$2:$B$4026,2,FALSE)</f>
        <v>4.6900000000000004</v>
      </c>
      <c r="E945" s="22">
        <f t="shared" si="15"/>
        <v>469.00000000000006</v>
      </c>
    </row>
    <row r="946" spans="1:5" x14ac:dyDescent="0.35">
      <c r="A946" s="21" t="s">
        <v>2535</v>
      </c>
      <c r="B946">
        <v>1</v>
      </c>
      <c r="C946" s="17">
        <v>100</v>
      </c>
      <c r="D946" s="61">
        <f>VLOOKUP(A946,'Unit Cost from Sales Data'!$A$2:$B$4026,2,FALSE)</f>
        <v>0.86</v>
      </c>
      <c r="E946" s="22">
        <f t="shared" si="15"/>
        <v>86</v>
      </c>
    </row>
    <row r="947" spans="1:5" x14ac:dyDescent="0.35">
      <c r="A947" s="21" t="s">
        <v>1991</v>
      </c>
      <c r="B947">
        <v>15</v>
      </c>
      <c r="C947" s="17">
        <v>99</v>
      </c>
      <c r="D947" s="61">
        <f>VLOOKUP(A947,'Unit Cost from Sales Data'!$A$2:$B$4026,2,FALSE)</f>
        <v>5.3</v>
      </c>
      <c r="E947" s="22">
        <f t="shared" si="15"/>
        <v>524.69999999999993</v>
      </c>
    </row>
    <row r="948" spans="1:5" x14ac:dyDescent="0.35">
      <c r="A948" s="21" t="s">
        <v>813</v>
      </c>
      <c r="B948">
        <v>4</v>
      </c>
      <c r="C948" s="17">
        <v>99</v>
      </c>
      <c r="D948" s="61">
        <f>VLOOKUP(A948,'Unit Cost from Sales Data'!$A$2:$B$4026,2,FALSE)</f>
        <v>3.6</v>
      </c>
      <c r="E948" s="22">
        <f t="shared" si="15"/>
        <v>356.40000000000003</v>
      </c>
    </row>
    <row r="949" spans="1:5" x14ac:dyDescent="0.35">
      <c r="A949" s="21" t="s">
        <v>2538</v>
      </c>
      <c r="B949">
        <v>6</v>
      </c>
      <c r="C949" s="17">
        <v>98</v>
      </c>
      <c r="D949" s="61">
        <f>VLOOKUP(A949,'Unit Cost from Sales Data'!$A$2:$B$4026,2,FALSE)</f>
        <v>3.66</v>
      </c>
      <c r="E949" s="22">
        <f t="shared" si="15"/>
        <v>358.68</v>
      </c>
    </row>
    <row r="950" spans="1:5" x14ac:dyDescent="0.35">
      <c r="A950" s="21" t="s">
        <v>2539</v>
      </c>
      <c r="B950">
        <v>20</v>
      </c>
      <c r="C950" s="17">
        <v>96</v>
      </c>
      <c r="D950" s="61">
        <f>VLOOKUP(A950,'Unit Cost from Sales Data'!$A$2:$B$4026,2,FALSE)</f>
        <v>0.84</v>
      </c>
      <c r="E950" s="22">
        <f t="shared" si="15"/>
        <v>80.64</v>
      </c>
    </row>
    <row r="951" spans="1:5" x14ac:dyDescent="0.35">
      <c r="A951" s="21" t="s">
        <v>2541</v>
      </c>
      <c r="B951">
        <v>13</v>
      </c>
      <c r="C951" s="17">
        <v>96</v>
      </c>
      <c r="D951" s="61">
        <f>VLOOKUP(A951,'Unit Cost from Sales Data'!$A$2:$B$4026,2,FALSE)</f>
        <v>0.77</v>
      </c>
      <c r="E951" s="22">
        <f t="shared" si="15"/>
        <v>73.92</v>
      </c>
    </row>
    <row r="952" spans="1:5" x14ac:dyDescent="0.35">
      <c r="A952" s="21" t="s">
        <v>2543</v>
      </c>
      <c r="B952">
        <v>10</v>
      </c>
      <c r="C952" s="17">
        <v>96</v>
      </c>
      <c r="D952" s="61">
        <f>VLOOKUP(A952,'Unit Cost from Sales Data'!$A$2:$B$4026,2,FALSE)</f>
        <v>0.28999999999999998</v>
      </c>
      <c r="E952" s="22">
        <f t="shared" si="15"/>
        <v>27.839999999999996</v>
      </c>
    </row>
    <row r="953" spans="1:5" x14ac:dyDescent="0.35">
      <c r="A953" s="21" t="s">
        <v>1360</v>
      </c>
      <c r="B953">
        <v>9</v>
      </c>
      <c r="C953" s="17">
        <v>96</v>
      </c>
      <c r="D953" s="61">
        <f>VLOOKUP(A953,'Unit Cost from Sales Data'!$A$2:$B$4026,2,FALSE)</f>
        <v>2.0699999999999998</v>
      </c>
      <c r="E953" s="22">
        <f t="shared" si="15"/>
        <v>198.71999999999997</v>
      </c>
    </row>
    <row r="954" spans="1:5" x14ac:dyDescent="0.35">
      <c r="A954" s="21" t="s">
        <v>2545</v>
      </c>
      <c r="B954">
        <v>8</v>
      </c>
      <c r="C954" s="17">
        <v>96</v>
      </c>
      <c r="D954" s="61">
        <f>VLOOKUP(A954,'Unit Cost from Sales Data'!$A$2:$B$4026,2,FALSE)</f>
        <v>1.85</v>
      </c>
      <c r="E954" s="22">
        <f t="shared" si="15"/>
        <v>177.60000000000002</v>
      </c>
    </row>
    <row r="955" spans="1:5" x14ac:dyDescent="0.35">
      <c r="A955" s="21" t="s">
        <v>1367</v>
      </c>
      <c r="B955">
        <v>5</v>
      </c>
      <c r="C955" s="17">
        <v>96</v>
      </c>
      <c r="D955" s="61">
        <f>VLOOKUP(A955,'Unit Cost from Sales Data'!$A$2:$B$4026,2,FALSE)</f>
        <v>0.99</v>
      </c>
      <c r="E955" s="22">
        <f t="shared" si="15"/>
        <v>95.039999999999992</v>
      </c>
    </row>
    <row r="956" spans="1:5" x14ac:dyDescent="0.35">
      <c r="A956" s="21" t="s">
        <v>2548</v>
      </c>
      <c r="B956">
        <v>5</v>
      </c>
      <c r="C956" s="17">
        <v>96</v>
      </c>
      <c r="D956" s="61">
        <f>VLOOKUP(A956,'Unit Cost from Sales Data'!$A$2:$B$4026,2,FALSE)</f>
        <v>1.52</v>
      </c>
      <c r="E956" s="22">
        <f t="shared" si="15"/>
        <v>145.92000000000002</v>
      </c>
    </row>
    <row r="957" spans="1:5" x14ac:dyDescent="0.35">
      <c r="A957" s="21" t="s">
        <v>281</v>
      </c>
      <c r="B957">
        <v>5</v>
      </c>
      <c r="C957" s="17">
        <v>96</v>
      </c>
      <c r="D957" s="61">
        <f>VLOOKUP(A957,'Unit Cost from Sales Data'!$A$2:$B$4026,2,FALSE)</f>
        <v>0.36</v>
      </c>
      <c r="E957" s="22">
        <f t="shared" si="15"/>
        <v>34.56</v>
      </c>
    </row>
    <row r="958" spans="1:5" x14ac:dyDescent="0.35">
      <c r="A958" s="21" t="s">
        <v>2549</v>
      </c>
      <c r="B958">
        <v>5</v>
      </c>
      <c r="C958" s="17">
        <v>96</v>
      </c>
      <c r="D958" s="61">
        <f>VLOOKUP(A958,'Unit Cost from Sales Data'!$A$2:$B$4026,2,FALSE)</f>
        <v>0.77</v>
      </c>
      <c r="E958" s="22">
        <f t="shared" si="15"/>
        <v>73.92</v>
      </c>
    </row>
    <row r="959" spans="1:5" x14ac:dyDescent="0.35">
      <c r="A959" s="21" t="s">
        <v>2550</v>
      </c>
      <c r="B959">
        <v>4</v>
      </c>
      <c r="C959" s="17">
        <v>96</v>
      </c>
      <c r="D959" s="61">
        <f>VLOOKUP(A959,'Unit Cost from Sales Data'!$A$2:$B$4026,2,FALSE)</f>
        <v>4.8099999999999996</v>
      </c>
      <c r="E959" s="22">
        <f t="shared" si="15"/>
        <v>461.76</v>
      </c>
    </row>
    <row r="960" spans="1:5" x14ac:dyDescent="0.35">
      <c r="A960" s="21" t="s">
        <v>2552</v>
      </c>
      <c r="B960">
        <v>3</v>
      </c>
      <c r="C960" s="17">
        <v>96</v>
      </c>
      <c r="D960" s="61">
        <f>VLOOKUP(A960,'Unit Cost from Sales Data'!$A$2:$B$4026,2,FALSE)</f>
        <v>1.77</v>
      </c>
      <c r="E960" s="22">
        <f t="shared" si="15"/>
        <v>169.92000000000002</v>
      </c>
    </row>
    <row r="961" spans="1:5" x14ac:dyDescent="0.35">
      <c r="A961" s="21" t="s">
        <v>2294</v>
      </c>
      <c r="B961">
        <v>2</v>
      </c>
      <c r="C961" s="17">
        <v>96</v>
      </c>
      <c r="D961" s="61">
        <f>VLOOKUP(A961,'Unit Cost from Sales Data'!$A$2:$B$4026,2,FALSE)</f>
        <v>0.08</v>
      </c>
      <c r="E961" s="22">
        <f t="shared" si="15"/>
        <v>7.68</v>
      </c>
    </row>
    <row r="962" spans="1:5" x14ac:dyDescent="0.35">
      <c r="A962" s="21" t="s">
        <v>2554</v>
      </c>
      <c r="B962">
        <v>2</v>
      </c>
      <c r="C962" s="17">
        <v>96</v>
      </c>
      <c r="D962" s="61">
        <f>VLOOKUP(A962,'Unit Cost from Sales Data'!$A$2:$B$4026,2,FALSE)</f>
        <v>0.6</v>
      </c>
      <c r="E962" s="22">
        <f t="shared" si="15"/>
        <v>57.599999999999994</v>
      </c>
    </row>
    <row r="963" spans="1:5" x14ac:dyDescent="0.35">
      <c r="A963" s="21" t="s">
        <v>2555</v>
      </c>
      <c r="B963">
        <v>2</v>
      </c>
      <c r="C963" s="17">
        <v>96</v>
      </c>
      <c r="D963" s="61">
        <f>VLOOKUP(A963,'Unit Cost from Sales Data'!$A$2:$B$4026,2,FALSE)</f>
        <v>3.89</v>
      </c>
      <c r="E963" s="22">
        <f t="shared" si="15"/>
        <v>373.44</v>
      </c>
    </row>
    <row r="964" spans="1:5" x14ac:dyDescent="0.35">
      <c r="A964" s="21" t="s">
        <v>2556</v>
      </c>
      <c r="B964">
        <v>2</v>
      </c>
      <c r="C964" s="17">
        <v>96</v>
      </c>
      <c r="D964" s="61">
        <f>VLOOKUP(A964,'Unit Cost from Sales Data'!$A$2:$B$4026,2,FALSE)</f>
        <v>0.22</v>
      </c>
      <c r="E964" s="22">
        <f t="shared" si="15"/>
        <v>21.12</v>
      </c>
    </row>
    <row r="965" spans="1:5" x14ac:dyDescent="0.35">
      <c r="A965" s="21" t="s">
        <v>2557</v>
      </c>
      <c r="B965">
        <v>2</v>
      </c>
      <c r="C965" s="17">
        <v>96</v>
      </c>
      <c r="D965" s="61">
        <f>VLOOKUP(A965,'Unit Cost from Sales Data'!$A$2:$B$4026,2,FALSE)</f>
        <v>0.52</v>
      </c>
      <c r="E965" s="22">
        <f t="shared" si="15"/>
        <v>49.92</v>
      </c>
    </row>
    <row r="966" spans="1:5" x14ac:dyDescent="0.35">
      <c r="A966" s="21" t="s">
        <v>2558</v>
      </c>
      <c r="B966">
        <v>1</v>
      </c>
      <c r="C966" s="17">
        <v>96</v>
      </c>
      <c r="D966" s="61">
        <f>VLOOKUP(A966,'Unit Cost from Sales Data'!$A$2:$B$4026,2,FALSE)</f>
        <v>0.28000000000000003</v>
      </c>
      <c r="E966" s="22">
        <f t="shared" si="15"/>
        <v>26.880000000000003</v>
      </c>
    </row>
    <row r="967" spans="1:5" x14ac:dyDescent="0.35">
      <c r="A967" s="21" t="s">
        <v>2559</v>
      </c>
      <c r="B967">
        <v>1</v>
      </c>
      <c r="C967" s="17">
        <v>96</v>
      </c>
      <c r="D967" s="61">
        <f>VLOOKUP(A967,'Unit Cost from Sales Data'!$A$2:$B$4026,2,FALSE)</f>
        <v>0.19</v>
      </c>
      <c r="E967" s="22">
        <f t="shared" si="15"/>
        <v>18.240000000000002</v>
      </c>
    </row>
    <row r="968" spans="1:5" x14ac:dyDescent="0.35">
      <c r="A968" s="21" t="s">
        <v>2561</v>
      </c>
      <c r="B968">
        <v>1</v>
      </c>
      <c r="C968" s="17">
        <v>96</v>
      </c>
      <c r="D968" s="61">
        <f>VLOOKUP(A968,'Unit Cost from Sales Data'!$A$2:$B$4026,2,FALSE)</f>
        <v>2.4</v>
      </c>
      <c r="E968" s="22">
        <f t="shared" si="15"/>
        <v>230.39999999999998</v>
      </c>
    </row>
    <row r="969" spans="1:5" x14ac:dyDescent="0.35">
      <c r="A969" s="21" t="s">
        <v>1420</v>
      </c>
      <c r="B969">
        <v>17</v>
      </c>
      <c r="C969" s="17">
        <v>94</v>
      </c>
      <c r="D969" s="61">
        <f>VLOOKUP(A969,'Unit Cost from Sales Data'!$A$2:$B$4026,2,FALSE)</f>
        <v>1.24</v>
      </c>
      <c r="E969" s="22">
        <f t="shared" si="15"/>
        <v>116.56</v>
      </c>
    </row>
    <row r="970" spans="1:5" x14ac:dyDescent="0.35">
      <c r="A970" s="21" t="s">
        <v>2680</v>
      </c>
      <c r="B970">
        <v>17</v>
      </c>
      <c r="C970" s="17">
        <v>94</v>
      </c>
      <c r="D970" s="61">
        <f>VLOOKUP(A970,'Unit Cost from Sales Data'!$A$2:$B$4026,2,FALSE)</f>
        <v>3.02</v>
      </c>
      <c r="E970" s="22">
        <f t="shared" si="15"/>
        <v>283.88</v>
      </c>
    </row>
    <row r="971" spans="1:5" x14ac:dyDescent="0.35">
      <c r="A971" s="21" t="s">
        <v>2563</v>
      </c>
      <c r="B971">
        <v>17</v>
      </c>
      <c r="C971" s="17">
        <v>94</v>
      </c>
      <c r="D971" s="61">
        <f>VLOOKUP(A971,'Unit Cost from Sales Data'!$A$2:$B$4026,2,FALSE)</f>
        <v>1.4</v>
      </c>
      <c r="E971" s="22">
        <f t="shared" si="15"/>
        <v>131.6</v>
      </c>
    </row>
    <row r="972" spans="1:5" x14ac:dyDescent="0.35">
      <c r="A972" s="21" t="s">
        <v>1955</v>
      </c>
      <c r="B972">
        <v>15</v>
      </c>
      <c r="C972" s="17">
        <v>94</v>
      </c>
      <c r="D972" s="61">
        <f>VLOOKUP(A972,'Unit Cost from Sales Data'!$A$2:$B$4026,2,FALSE)</f>
        <v>0.82</v>
      </c>
      <c r="E972" s="22">
        <f t="shared" si="15"/>
        <v>77.08</v>
      </c>
    </row>
    <row r="973" spans="1:5" x14ac:dyDescent="0.35">
      <c r="A973" s="21" t="s">
        <v>2565</v>
      </c>
      <c r="B973">
        <v>11</v>
      </c>
      <c r="C973" s="17">
        <v>94</v>
      </c>
      <c r="D973" s="61">
        <f>VLOOKUP(A973,'Unit Cost from Sales Data'!$A$2:$B$4026,2,FALSE)</f>
        <v>0.83</v>
      </c>
      <c r="E973" s="22">
        <f t="shared" si="15"/>
        <v>78.02</v>
      </c>
    </row>
    <row r="974" spans="1:5" x14ac:dyDescent="0.35">
      <c r="A974" s="21" t="s">
        <v>554</v>
      </c>
      <c r="B974">
        <v>19</v>
      </c>
      <c r="C974" s="17">
        <v>93</v>
      </c>
      <c r="D974" s="61">
        <f>VLOOKUP(A974,'Unit Cost from Sales Data'!$A$2:$B$4026,2,FALSE)</f>
        <v>11.35</v>
      </c>
      <c r="E974" s="22">
        <f t="shared" si="15"/>
        <v>1055.55</v>
      </c>
    </row>
    <row r="975" spans="1:5" x14ac:dyDescent="0.35">
      <c r="A975" s="21" t="s">
        <v>2567</v>
      </c>
      <c r="B975">
        <v>9</v>
      </c>
      <c r="C975" s="17">
        <v>93</v>
      </c>
      <c r="D975" s="61">
        <f>VLOOKUP(A975,'Unit Cost from Sales Data'!$A$2:$B$4026,2,FALSE)</f>
        <v>2.58</v>
      </c>
      <c r="E975" s="22">
        <f t="shared" si="15"/>
        <v>239.94</v>
      </c>
    </row>
    <row r="976" spans="1:5" x14ac:dyDescent="0.35">
      <c r="A976" s="21" t="s">
        <v>2568</v>
      </c>
      <c r="B976">
        <v>15</v>
      </c>
      <c r="C976" s="17">
        <v>92</v>
      </c>
      <c r="D976" s="61">
        <f>VLOOKUP(A976,'Unit Cost from Sales Data'!$A$2:$B$4026,2,FALSE)</f>
        <v>0.86</v>
      </c>
      <c r="E976" s="22">
        <f t="shared" ref="E976:E1032" si="16">D976*C976</f>
        <v>79.12</v>
      </c>
    </row>
    <row r="977" spans="1:5" x14ac:dyDescent="0.35">
      <c r="A977" s="21" t="s">
        <v>170</v>
      </c>
      <c r="B977">
        <v>14</v>
      </c>
      <c r="C977" s="17">
        <v>92</v>
      </c>
      <c r="D977" s="61">
        <f>VLOOKUP(A977,'Unit Cost from Sales Data'!$A$2:$B$4026,2,FALSE)</f>
        <v>0.9</v>
      </c>
      <c r="E977" s="22">
        <f t="shared" si="16"/>
        <v>82.8</v>
      </c>
    </row>
    <row r="978" spans="1:5" x14ac:dyDescent="0.35">
      <c r="A978" s="21" t="s">
        <v>2757</v>
      </c>
      <c r="B978">
        <v>12</v>
      </c>
      <c r="C978" s="17">
        <v>92</v>
      </c>
      <c r="D978" s="61">
        <f>VLOOKUP(A978,'Unit Cost from Sales Data'!$A$2:$B$4026,2,FALSE)</f>
        <v>2.76</v>
      </c>
      <c r="E978" s="22">
        <f t="shared" si="16"/>
        <v>253.92</v>
      </c>
    </row>
    <row r="979" spans="1:5" x14ac:dyDescent="0.35">
      <c r="A979" s="21" t="s">
        <v>2569</v>
      </c>
      <c r="B979">
        <v>7</v>
      </c>
      <c r="C979" s="17">
        <v>92</v>
      </c>
      <c r="D979" s="61">
        <f>VLOOKUP(A979,'Unit Cost from Sales Data'!$A$2:$B$4026,2,FALSE)</f>
        <v>2.87</v>
      </c>
      <c r="E979" s="22">
        <f t="shared" si="16"/>
        <v>264.04000000000002</v>
      </c>
    </row>
    <row r="980" spans="1:5" x14ac:dyDescent="0.35">
      <c r="A980" s="21" t="s">
        <v>2570</v>
      </c>
      <c r="B980">
        <v>6</v>
      </c>
      <c r="C980" s="17">
        <v>92</v>
      </c>
      <c r="D980" s="61">
        <f>VLOOKUP(A980,'Unit Cost from Sales Data'!$A$2:$B$4026,2,FALSE)</f>
        <v>0.24</v>
      </c>
      <c r="E980" s="22">
        <f t="shared" si="16"/>
        <v>22.08</v>
      </c>
    </row>
    <row r="981" spans="1:5" x14ac:dyDescent="0.35">
      <c r="A981" s="21" t="s">
        <v>2571</v>
      </c>
      <c r="B981">
        <v>5</v>
      </c>
      <c r="C981" s="17">
        <v>92</v>
      </c>
      <c r="D981" s="61">
        <f>VLOOKUP(A981,'Unit Cost from Sales Data'!$A$2:$B$4026,2,FALSE)</f>
        <v>2.64</v>
      </c>
      <c r="E981" s="22">
        <f t="shared" si="16"/>
        <v>242.88000000000002</v>
      </c>
    </row>
    <row r="982" spans="1:5" x14ac:dyDescent="0.35">
      <c r="A982" s="21" t="s">
        <v>2572</v>
      </c>
      <c r="B982">
        <v>2</v>
      </c>
      <c r="C982" s="17">
        <v>92</v>
      </c>
      <c r="D982" s="61">
        <f>VLOOKUP(A982,'Unit Cost from Sales Data'!$A$2:$B$4026,2,FALSE)</f>
        <v>2.87</v>
      </c>
      <c r="E982" s="22">
        <f t="shared" si="16"/>
        <v>264.04000000000002</v>
      </c>
    </row>
    <row r="983" spans="1:5" x14ac:dyDescent="0.35">
      <c r="A983" s="21" t="s">
        <v>1446</v>
      </c>
      <c r="B983">
        <v>18</v>
      </c>
      <c r="C983" s="17">
        <v>90</v>
      </c>
      <c r="D983" s="61">
        <f>VLOOKUP(A983,'Unit Cost from Sales Data'!$A$2:$B$4026,2,FALSE)</f>
        <v>1.34</v>
      </c>
      <c r="E983" s="22">
        <f t="shared" si="16"/>
        <v>120.60000000000001</v>
      </c>
    </row>
    <row r="984" spans="1:5" x14ac:dyDescent="0.35">
      <c r="A984" s="21" t="s">
        <v>2573</v>
      </c>
      <c r="B984">
        <v>11</v>
      </c>
      <c r="C984" s="17">
        <v>90</v>
      </c>
      <c r="D984" s="61">
        <f>VLOOKUP(A984,'Unit Cost from Sales Data'!$A$2:$B$4026,2,FALSE)</f>
        <v>4.58</v>
      </c>
      <c r="E984" s="22">
        <f t="shared" si="16"/>
        <v>412.2</v>
      </c>
    </row>
    <row r="985" spans="1:5" x14ac:dyDescent="0.35">
      <c r="A985" s="21" t="s">
        <v>2553</v>
      </c>
      <c r="B985">
        <v>9</v>
      </c>
      <c r="C985" s="17">
        <v>90</v>
      </c>
      <c r="D985" s="61">
        <f>VLOOKUP(A985,'Unit Cost from Sales Data'!$A$2:$B$4026,2,FALSE)</f>
        <v>1.57</v>
      </c>
      <c r="E985" s="22">
        <f t="shared" si="16"/>
        <v>141.30000000000001</v>
      </c>
    </row>
    <row r="986" spans="1:5" x14ac:dyDescent="0.35">
      <c r="A986" s="21" t="s">
        <v>2897</v>
      </c>
      <c r="B986">
        <v>9</v>
      </c>
      <c r="C986" s="17">
        <v>90</v>
      </c>
      <c r="D986" s="61">
        <f>VLOOKUP(A986,'Unit Cost from Sales Data'!$A$2:$B$4026,2,FALSE)</f>
        <v>4.71</v>
      </c>
      <c r="E986" s="22">
        <f t="shared" si="16"/>
        <v>423.9</v>
      </c>
    </row>
    <row r="987" spans="1:5" x14ac:dyDescent="0.35">
      <c r="A987" s="21" t="s">
        <v>2574</v>
      </c>
      <c r="B987">
        <v>6</v>
      </c>
      <c r="C987" s="17">
        <v>90</v>
      </c>
      <c r="D987" s="61">
        <f>VLOOKUP(A987,'Unit Cost from Sales Data'!$A$2:$B$4026,2,FALSE)</f>
        <v>0.24</v>
      </c>
      <c r="E987" s="22">
        <f t="shared" si="16"/>
        <v>21.599999999999998</v>
      </c>
    </row>
    <row r="988" spans="1:5" x14ac:dyDescent="0.35">
      <c r="A988" s="21" t="s">
        <v>2575</v>
      </c>
      <c r="B988">
        <v>5</v>
      </c>
      <c r="C988" s="17">
        <v>90</v>
      </c>
      <c r="D988" s="61">
        <f>VLOOKUP(A988,'Unit Cost from Sales Data'!$A$2:$B$4026,2,FALSE)</f>
        <v>0.15</v>
      </c>
      <c r="E988" s="22">
        <f t="shared" si="16"/>
        <v>13.5</v>
      </c>
    </row>
    <row r="989" spans="1:5" x14ac:dyDescent="0.35">
      <c r="A989" s="21" t="s">
        <v>2576</v>
      </c>
      <c r="B989">
        <v>3</v>
      </c>
      <c r="C989" s="17">
        <v>90</v>
      </c>
      <c r="D989" s="61">
        <f>VLOOKUP(A989,'Unit Cost from Sales Data'!$A$2:$B$4026,2,FALSE)</f>
        <v>0.8</v>
      </c>
      <c r="E989" s="22">
        <f t="shared" si="16"/>
        <v>72</v>
      </c>
    </row>
    <row r="990" spans="1:5" x14ac:dyDescent="0.35">
      <c r="A990" s="21" t="s">
        <v>2577</v>
      </c>
      <c r="B990">
        <v>2</v>
      </c>
      <c r="C990" s="17">
        <v>90</v>
      </c>
      <c r="D990" s="61">
        <f>VLOOKUP(A990,'Unit Cost from Sales Data'!$A$2:$B$4026,2,FALSE)</f>
        <v>7.59</v>
      </c>
      <c r="E990" s="22">
        <f t="shared" si="16"/>
        <v>683.1</v>
      </c>
    </row>
    <row r="991" spans="1:5" x14ac:dyDescent="0.35">
      <c r="A991" s="21" t="s">
        <v>181</v>
      </c>
      <c r="B991">
        <v>30</v>
      </c>
      <c r="C991" s="17">
        <v>88</v>
      </c>
      <c r="D991" s="61">
        <f>VLOOKUP(A991,'Unit Cost from Sales Data'!$A$2:$B$4026,2,FALSE)</f>
        <v>0.91</v>
      </c>
      <c r="E991" s="22">
        <f t="shared" si="16"/>
        <v>80.08</v>
      </c>
    </row>
    <row r="992" spans="1:5" x14ac:dyDescent="0.35">
      <c r="A992" s="21" t="s">
        <v>1440</v>
      </c>
      <c r="B992">
        <v>14</v>
      </c>
      <c r="C992" s="17">
        <v>88</v>
      </c>
      <c r="D992" s="61">
        <f>VLOOKUP(A992,'Unit Cost from Sales Data'!$A$2:$B$4026,2,FALSE)</f>
        <v>3.2</v>
      </c>
      <c r="E992" s="22">
        <f t="shared" si="16"/>
        <v>281.60000000000002</v>
      </c>
    </row>
    <row r="993" spans="1:5" x14ac:dyDescent="0.35">
      <c r="A993" s="21" t="s">
        <v>2578</v>
      </c>
      <c r="B993">
        <v>9</v>
      </c>
      <c r="C993" s="17">
        <v>88</v>
      </c>
      <c r="D993" s="61">
        <f>VLOOKUP(A993,'Unit Cost from Sales Data'!$A$2:$B$4026,2,FALSE)</f>
        <v>1.9</v>
      </c>
      <c r="E993" s="22">
        <f t="shared" si="16"/>
        <v>167.2</v>
      </c>
    </row>
    <row r="994" spans="1:5" x14ac:dyDescent="0.35">
      <c r="A994" s="21" t="s">
        <v>2579</v>
      </c>
      <c r="B994">
        <v>7</v>
      </c>
      <c r="C994" s="17">
        <v>88</v>
      </c>
      <c r="D994" s="61">
        <f>VLOOKUP(A994,'Unit Cost from Sales Data'!$A$2:$B$4026,2,FALSE)</f>
        <v>2.14</v>
      </c>
      <c r="E994" s="22">
        <f t="shared" si="16"/>
        <v>188.32000000000002</v>
      </c>
    </row>
    <row r="995" spans="1:5" x14ac:dyDescent="0.35">
      <c r="A995" s="21" t="s">
        <v>2580</v>
      </c>
      <c r="B995">
        <v>6</v>
      </c>
      <c r="C995" s="17">
        <v>88</v>
      </c>
      <c r="D995" s="61">
        <f>VLOOKUP(A995,'Unit Cost from Sales Data'!$A$2:$B$4026,2,FALSE)</f>
        <v>2.65</v>
      </c>
      <c r="E995" s="22">
        <f t="shared" si="16"/>
        <v>233.2</v>
      </c>
    </row>
    <row r="996" spans="1:5" x14ac:dyDescent="0.35">
      <c r="A996" s="21" t="s">
        <v>2581</v>
      </c>
      <c r="B996">
        <v>6</v>
      </c>
      <c r="C996" s="17">
        <v>88</v>
      </c>
      <c r="D996" s="61">
        <f>VLOOKUP(A996,'Unit Cost from Sales Data'!$A$2:$B$4026,2,FALSE)</f>
        <v>1.56</v>
      </c>
      <c r="E996" s="22">
        <f t="shared" si="16"/>
        <v>137.28</v>
      </c>
    </row>
    <row r="997" spans="1:5" x14ac:dyDescent="0.35">
      <c r="A997" s="21" t="s">
        <v>969</v>
      </c>
      <c r="B997">
        <v>5</v>
      </c>
      <c r="C997" s="17">
        <v>88</v>
      </c>
      <c r="D997" s="61">
        <f>VLOOKUP(A997,'Unit Cost from Sales Data'!$A$2:$B$4026,2,FALSE)</f>
        <v>0.56000000000000005</v>
      </c>
      <c r="E997" s="22">
        <f t="shared" si="16"/>
        <v>49.28</v>
      </c>
    </row>
    <row r="998" spans="1:5" x14ac:dyDescent="0.35">
      <c r="A998" s="21" t="s">
        <v>2818</v>
      </c>
      <c r="B998">
        <v>5</v>
      </c>
      <c r="C998" s="17">
        <v>88</v>
      </c>
      <c r="D998" s="61">
        <f>VLOOKUP(A998,'Unit Cost from Sales Data'!$A$2:$B$4026,2,FALSE)</f>
        <v>1.22</v>
      </c>
      <c r="E998" s="22">
        <f t="shared" si="16"/>
        <v>107.36</v>
      </c>
    </row>
    <row r="999" spans="1:5" x14ac:dyDescent="0.35">
      <c r="A999" s="21" t="s">
        <v>1000</v>
      </c>
      <c r="B999">
        <v>4</v>
      </c>
      <c r="C999" s="17">
        <v>88</v>
      </c>
      <c r="D999" s="61">
        <f>VLOOKUP(A999,'Unit Cost from Sales Data'!$A$2:$B$4026,2,FALSE)</f>
        <v>0.32</v>
      </c>
      <c r="E999" s="22">
        <f t="shared" si="16"/>
        <v>28.16</v>
      </c>
    </row>
    <row r="1000" spans="1:5" x14ac:dyDescent="0.35">
      <c r="A1000" s="21" t="s">
        <v>2912</v>
      </c>
      <c r="B1000">
        <v>3</v>
      </c>
      <c r="C1000" s="17">
        <v>88</v>
      </c>
      <c r="D1000" s="61">
        <f>VLOOKUP(A1000,'Unit Cost from Sales Data'!$A$2:$B$4026,2,FALSE)</f>
        <v>2.87</v>
      </c>
      <c r="E1000" s="22">
        <f t="shared" si="16"/>
        <v>252.56</v>
      </c>
    </row>
    <row r="1001" spans="1:5" x14ac:dyDescent="0.35">
      <c r="A1001" s="21" t="s">
        <v>3984</v>
      </c>
      <c r="B1001">
        <v>2</v>
      </c>
      <c r="C1001" s="17">
        <v>88</v>
      </c>
      <c r="D1001" s="61">
        <f>VLOOKUP(A1001,'Unit Cost from Sales Data'!$A$2:$B$4026,2,FALSE)</f>
        <v>1.41</v>
      </c>
      <c r="E1001" s="22">
        <f t="shared" si="16"/>
        <v>124.08</v>
      </c>
    </row>
    <row r="1002" spans="1:5" x14ac:dyDescent="0.35">
      <c r="A1002" s="21" t="s">
        <v>2397</v>
      </c>
      <c r="B1002">
        <v>1</v>
      </c>
      <c r="C1002" s="17">
        <v>88</v>
      </c>
      <c r="D1002" s="61">
        <f>VLOOKUP(A1002,'Unit Cost from Sales Data'!$A$2:$B$4026,2,FALSE)</f>
        <v>2.8</v>
      </c>
      <c r="E1002" s="22">
        <f t="shared" si="16"/>
        <v>246.39999999999998</v>
      </c>
    </row>
    <row r="1003" spans="1:5" x14ac:dyDescent="0.35">
      <c r="A1003" s="21" t="s">
        <v>33</v>
      </c>
      <c r="B1003">
        <v>42</v>
      </c>
      <c r="C1003" s="17">
        <v>87</v>
      </c>
      <c r="D1003" s="61">
        <f>VLOOKUP(A1003,'Unit Cost from Sales Data'!$A$2:$B$4026,2,FALSE)</f>
        <v>1.91</v>
      </c>
      <c r="E1003" s="22">
        <f t="shared" si="16"/>
        <v>166.17</v>
      </c>
    </row>
    <row r="1004" spans="1:5" x14ac:dyDescent="0.35">
      <c r="A1004" s="21" t="s">
        <v>19</v>
      </c>
      <c r="B1004">
        <v>29</v>
      </c>
      <c r="C1004" s="17">
        <v>87</v>
      </c>
      <c r="D1004" s="61">
        <f>VLOOKUP(A1004,'Unit Cost from Sales Data'!$A$2:$B$4026,2,FALSE)</f>
        <v>5</v>
      </c>
      <c r="E1004" s="22">
        <f t="shared" si="16"/>
        <v>435</v>
      </c>
    </row>
    <row r="1005" spans="1:5" x14ac:dyDescent="0.35">
      <c r="A1005" s="21" t="s">
        <v>1597</v>
      </c>
      <c r="B1005">
        <v>9</v>
      </c>
      <c r="C1005" s="17">
        <v>87</v>
      </c>
      <c r="D1005" s="61">
        <f>VLOOKUP(A1005,'Unit Cost from Sales Data'!$A$2:$B$4026,2,FALSE)</f>
        <v>3.33</v>
      </c>
      <c r="E1005" s="22">
        <f t="shared" si="16"/>
        <v>289.70999999999998</v>
      </c>
    </row>
    <row r="1006" spans="1:5" x14ac:dyDescent="0.35">
      <c r="A1006" s="21" t="s">
        <v>1968</v>
      </c>
      <c r="B1006">
        <v>19</v>
      </c>
      <c r="C1006" s="17">
        <v>86</v>
      </c>
      <c r="D1006" s="61">
        <f>VLOOKUP(A1006,'Unit Cost from Sales Data'!$A$2:$B$4026,2,FALSE)</f>
        <v>2.09</v>
      </c>
      <c r="E1006" s="22">
        <f t="shared" si="16"/>
        <v>179.73999999999998</v>
      </c>
    </row>
    <row r="1007" spans="1:5" x14ac:dyDescent="0.35">
      <c r="A1007" s="21" t="s">
        <v>1868</v>
      </c>
      <c r="B1007">
        <v>13</v>
      </c>
      <c r="C1007" s="17">
        <v>86</v>
      </c>
      <c r="D1007" s="61">
        <f>VLOOKUP(A1007,'Unit Cost from Sales Data'!$A$2:$B$4026,2,FALSE)</f>
        <v>4.28</v>
      </c>
      <c r="E1007" s="22">
        <f t="shared" si="16"/>
        <v>368.08000000000004</v>
      </c>
    </row>
    <row r="1008" spans="1:5" x14ac:dyDescent="0.35">
      <c r="A1008" s="21" t="s">
        <v>2823</v>
      </c>
      <c r="B1008">
        <v>13</v>
      </c>
      <c r="C1008" s="17">
        <v>86</v>
      </c>
      <c r="D1008" s="61">
        <f>VLOOKUP(A1008,'Unit Cost from Sales Data'!$A$2:$B$4026,2,FALSE)</f>
        <v>2.4300000000000002</v>
      </c>
      <c r="E1008" s="22">
        <f t="shared" si="16"/>
        <v>208.98000000000002</v>
      </c>
    </row>
    <row r="1009" spans="1:5" x14ac:dyDescent="0.35">
      <c r="A1009" s="21" t="s">
        <v>1951</v>
      </c>
      <c r="B1009">
        <v>11</v>
      </c>
      <c r="C1009" s="17">
        <v>86</v>
      </c>
      <c r="D1009" s="61">
        <f>VLOOKUP(A1009,'Unit Cost from Sales Data'!$A$2:$B$4026,2,FALSE)</f>
        <v>3.39</v>
      </c>
      <c r="E1009" s="22">
        <f t="shared" si="16"/>
        <v>291.54000000000002</v>
      </c>
    </row>
    <row r="1010" spans="1:5" x14ac:dyDescent="0.35">
      <c r="A1010" s="21" t="s">
        <v>2298</v>
      </c>
      <c r="B1010">
        <v>6</v>
      </c>
      <c r="C1010" s="17">
        <v>85</v>
      </c>
      <c r="D1010" s="61">
        <f>VLOOKUP(A1010,'Unit Cost from Sales Data'!$A$2:$B$4026,2,FALSE)</f>
        <v>2.8</v>
      </c>
      <c r="E1010" s="22">
        <f t="shared" si="16"/>
        <v>237.99999999999997</v>
      </c>
    </row>
    <row r="1011" spans="1:5" x14ac:dyDescent="0.35">
      <c r="A1011" s="21" t="s">
        <v>2679</v>
      </c>
      <c r="B1011">
        <v>20</v>
      </c>
      <c r="C1011" s="17">
        <v>84</v>
      </c>
      <c r="D1011" s="61">
        <f>VLOOKUP(A1011,'Unit Cost from Sales Data'!$A$2:$B$4026,2,FALSE)</f>
        <v>0.78</v>
      </c>
      <c r="E1011" s="22">
        <f t="shared" si="16"/>
        <v>65.52</v>
      </c>
    </row>
    <row r="1012" spans="1:5" x14ac:dyDescent="0.35">
      <c r="A1012" s="21" t="s">
        <v>2673</v>
      </c>
      <c r="B1012">
        <v>13</v>
      </c>
      <c r="C1012" s="17">
        <v>84</v>
      </c>
      <c r="D1012" s="61">
        <f>VLOOKUP(A1012,'Unit Cost from Sales Data'!$A$2:$B$4026,2,FALSE)</f>
        <v>0.73</v>
      </c>
      <c r="E1012" s="22">
        <f t="shared" si="16"/>
        <v>61.32</v>
      </c>
    </row>
    <row r="1013" spans="1:5" x14ac:dyDescent="0.35">
      <c r="A1013" s="21" t="s">
        <v>3114</v>
      </c>
      <c r="B1013">
        <v>12</v>
      </c>
      <c r="C1013" s="17">
        <v>84</v>
      </c>
      <c r="D1013" s="61">
        <f>VLOOKUP(A1013,'Unit Cost from Sales Data'!$A$2:$B$4026,2,FALSE)</f>
        <v>1.4</v>
      </c>
      <c r="E1013" s="22">
        <f t="shared" si="16"/>
        <v>117.6</v>
      </c>
    </row>
    <row r="1014" spans="1:5" x14ac:dyDescent="0.35">
      <c r="A1014" s="21" t="s">
        <v>1667</v>
      </c>
      <c r="B1014">
        <v>8</v>
      </c>
      <c r="C1014" s="17">
        <v>84</v>
      </c>
      <c r="D1014" s="61">
        <f>VLOOKUP(A1014,'Unit Cost from Sales Data'!$A$2:$B$4026,2,FALSE)</f>
        <v>37.799999999999997</v>
      </c>
      <c r="E1014" s="22">
        <f t="shared" si="16"/>
        <v>3175.2</v>
      </c>
    </row>
    <row r="1015" spans="1:5" x14ac:dyDescent="0.35">
      <c r="A1015" s="21" t="s">
        <v>3585</v>
      </c>
      <c r="B1015">
        <v>8</v>
      </c>
      <c r="C1015" s="17">
        <v>84</v>
      </c>
      <c r="D1015" s="61">
        <f>VLOOKUP(A1015,'Unit Cost from Sales Data'!$A$2:$B$4026,2,FALSE)</f>
        <v>0.35</v>
      </c>
      <c r="E1015" s="22">
        <f t="shared" si="16"/>
        <v>29.4</v>
      </c>
    </row>
    <row r="1016" spans="1:5" x14ac:dyDescent="0.35">
      <c r="A1016" s="21" t="s">
        <v>2830</v>
      </c>
      <c r="B1016">
        <v>7</v>
      </c>
      <c r="C1016" s="17">
        <v>84</v>
      </c>
      <c r="D1016" s="61">
        <f>VLOOKUP(A1016,'Unit Cost from Sales Data'!$A$2:$B$4026,2,FALSE)</f>
        <v>0.56999999999999995</v>
      </c>
      <c r="E1016" s="22">
        <f t="shared" si="16"/>
        <v>47.879999999999995</v>
      </c>
    </row>
    <row r="1017" spans="1:5" x14ac:dyDescent="0.35">
      <c r="A1017" s="21" t="s">
        <v>2242</v>
      </c>
      <c r="B1017">
        <v>6</v>
      </c>
      <c r="C1017" s="17">
        <v>84</v>
      </c>
      <c r="D1017" s="61">
        <f>VLOOKUP(A1017,'Unit Cost from Sales Data'!$A$2:$B$4026,2,FALSE)</f>
        <v>1.66</v>
      </c>
      <c r="E1017" s="22">
        <f t="shared" si="16"/>
        <v>139.44</v>
      </c>
    </row>
    <row r="1018" spans="1:5" x14ac:dyDescent="0.35">
      <c r="A1018" s="21" t="s">
        <v>3140</v>
      </c>
      <c r="B1018">
        <v>5</v>
      </c>
      <c r="C1018" s="17">
        <v>84</v>
      </c>
      <c r="D1018" s="61">
        <f>VLOOKUP(A1018,'Unit Cost from Sales Data'!$A$2:$B$4026,2,FALSE)</f>
        <v>2.73</v>
      </c>
      <c r="E1018" s="22">
        <f t="shared" si="16"/>
        <v>229.32</v>
      </c>
    </row>
    <row r="1019" spans="1:5" x14ac:dyDescent="0.35">
      <c r="A1019" s="21" t="s">
        <v>4010</v>
      </c>
      <c r="B1019">
        <v>5</v>
      </c>
      <c r="C1019" s="17">
        <v>84</v>
      </c>
      <c r="D1019" s="61">
        <f>VLOOKUP(A1019,'Unit Cost from Sales Data'!$A$2:$B$4026,2,FALSE)</f>
        <v>2.87</v>
      </c>
      <c r="E1019" s="22">
        <f t="shared" si="16"/>
        <v>241.08</v>
      </c>
    </row>
    <row r="1020" spans="1:5" x14ac:dyDescent="0.35">
      <c r="A1020" s="21" t="s">
        <v>3259</v>
      </c>
      <c r="B1020">
        <v>3</v>
      </c>
      <c r="C1020" s="17">
        <v>84</v>
      </c>
      <c r="D1020" s="61">
        <f>VLOOKUP(A1020,'Unit Cost from Sales Data'!$A$2:$B$4026,2,FALSE)</f>
        <v>0.8</v>
      </c>
      <c r="E1020" s="22">
        <f t="shared" si="16"/>
        <v>67.2</v>
      </c>
    </row>
    <row r="1021" spans="1:5" x14ac:dyDescent="0.35">
      <c r="A1021" s="21" t="s">
        <v>587</v>
      </c>
      <c r="B1021">
        <v>2</v>
      </c>
      <c r="C1021" s="17">
        <v>83</v>
      </c>
      <c r="D1021" s="61">
        <f>VLOOKUP(A1021,'Unit Cost from Sales Data'!$A$2:$B$4026,2,FALSE)</f>
        <v>1.75</v>
      </c>
      <c r="E1021" s="22">
        <f t="shared" si="16"/>
        <v>145.25</v>
      </c>
    </row>
    <row r="1022" spans="1:5" x14ac:dyDescent="0.35">
      <c r="A1022" s="21" t="s">
        <v>1480</v>
      </c>
      <c r="B1022">
        <v>33</v>
      </c>
      <c r="C1022" s="17">
        <v>82</v>
      </c>
      <c r="D1022" s="61">
        <f>VLOOKUP(A1022,'Unit Cost from Sales Data'!$A$2:$B$4026,2,FALSE)</f>
        <v>41.95</v>
      </c>
      <c r="E1022" s="22">
        <f t="shared" si="16"/>
        <v>3439.9</v>
      </c>
    </row>
    <row r="1023" spans="1:5" x14ac:dyDescent="0.35">
      <c r="A1023" s="21" t="s">
        <v>3924</v>
      </c>
      <c r="B1023">
        <v>1</v>
      </c>
      <c r="C1023" s="17">
        <v>82</v>
      </c>
      <c r="D1023" s="61">
        <f>VLOOKUP(A1023,'Unit Cost from Sales Data'!$A$2:$B$4026,2,FALSE)</f>
        <v>4.0999999999999996</v>
      </c>
      <c r="E1023" s="22">
        <f t="shared" si="16"/>
        <v>336.2</v>
      </c>
    </row>
    <row r="1024" spans="1:5" x14ac:dyDescent="0.35">
      <c r="A1024" s="21" t="s">
        <v>2187</v>
      </c>
      <c r="B1024">
        <v>25</v>
      </c>
      <c r="C1024" s="17">
        <v>80</v>
      </c>
      <c r="D1024" s="61">
        <f>VLOOKUP(A1024,'Unit Cost from Sales Data'!$A$2:$B$4026,2,FALSE)</f>
        <v>140</v>
      </c>
      <c r="E1024" s="22">
        <f t="shared" si="16"/>
        <v>11200</v>
      </c>
    </row>
    <row r="1025" spans="1:5" x14ac:dyDescent="0.35">
      <c r="A1025" s="21" t="s">
        <v>2244</v>
      </c>
      <c r="B1025">
        <v>19</v>
      </c>
      <c r="C1025" s="17">
        <v>80</v>
      </c>
      <c r="D1025" s="61">
        <f>VLOOKUP(A1025,'Unit Cost from Sales Data'!$A$2:$B$4026,2,FALSE)</f>
        <v>20.66</v>
      </c>
      <c r="E1025" s="22">
        <f t="shared" si="16"/>
        <v>1652.8</v>
      </c>
    </row>
    <row r="1026" spans="1:5" x14ac:dyDescent="0.35">
      <c r="A1026" s="21" t="s">
        <v>1413</v>
      </c>
      <c r="B1026">
        <v>15</v>
      </c>
      <c r="C1026" s="17">
        <v>80</v>
      </c>
      <c r="D1026" s="61">
        <f>VLOOKUP(A1026,'Unit Cost from Sales Data'!$A$2:$B$4026,2,FALSE)</f>
        <v>0.83</v>
      </c>
      <c r="E1026" s="22">
        <f t="shared" si="16"/>
        <v>66.399999999999991</v>
      </c>
    </row>
    <row r="1027" spans="1:5" x14ac:dyDescent="0.35">
      <c r="A1027" s="21" t="s">
        <v>2758</v>
      </c>
      <c r="B1027">
        <v>13</v>
      </c>
      <c r="C1027" s="17">
        <v>80</v>
      </c>
      <c r="D1027" s="61">
        <f>VLOOKUP(A1027,'Unit Cost from Sales Data'!$A$2:$B$4026,2,FALSE)</f>
        <v>1.4</v>
      </c>
      <c r="E1027" s="22">
        <f t="shared" si="16"/>
        <v>112</v>
      </c>
    </row>
    <row r="1028" spans="1:5" x14ac:dyDescent="0.35">
      <c r="A1028" s="21" t="s">
        <v>2876</v>
      </c>
      <c r="B1028">
        <v>12</v>
      </c>
      <c r="C1028" s="17">
        <v>80</v>
      </c>
      <c r="D1028" s="61">
        <f>VLOOKUP(A1028,'Unit Cost from Sales Data'!$A$2:$B$4026,2,FALSE)</f>
        <v>1.51</v>
      </c>
      <c r="E1028" s="22">
        <f t="shared" si="16"/>
        <v>120.8</v>
      </c>
    </row>
    <row r="1029" spans="1:5" x14ac:dyDescent="0.35">
      <c r="A1029" s="21" t="s">
        <v>119</v>
      </c>
      <c r="B1029">
        <v>10</v>
      </c>
      <c r="C1029" s="17">
        <v>80</v>
      </c>
      <c r="D1029" s="61">
        <f>VLOOKUP(A1029,'Unit Cost from Sales Data'!$A$2:$B$4026,2,FALSE)</f>
        <v>0.51</v>
      </c>
      <c r="E1029" s="22">
        <f t="shared" si="16"/>
        <v>40.799999999999997</v>
      </c>
    </row>
    <row r="1030" spans="1:5" x14ac:dyDescent="0.35">
      <c r="A1030" s="21" t="s">
        <v>3436</v>
      </c>
      <c r="B1030">
        <v>10</v>
      </c>
      <c r="C1030" s="17">
        <v>80</v>
      </c>
      <c r="D1030" s="61">
        <f>VLOOKUP(A1030,'Unit Cost from Sales Data'!$A$2:$B$4026,2,FALSE)</f>
        <v>0.33</v>
      </c>
      <c r="E1030" s="22">
        <f t="shared" si="16"/>
        <v>26.400000000000002</v>
      </c>
    </row>
    <row r="1031" spans="1:5" x14ac:dyDescent="0.35">
      <c r="A1031" s="21" t="s">
        <v>2586</v>
      </c>
      <c r="B1031">
        <v>8</v>
      </c>
      <c r="C1031" s="17">
        <v>80</v>
      </c>
      <c r="D1031" s="61">
        <f>VLOOKUP(A1031,'Unit Cost from Sales Data'!$A$2:$B$4026,2,FALSE)</f>
        <v>1.59</v>
      </c>
      <c r="E1031" s="22">
        <f t="shared" si="16"/>
        <v>127.2</v>
      </c>
    </row>
    <row r="1032" spans="1:5" x14ac:dyDescent="0.35">
      <c r="A1032" s="21" t="s">
        <v>3350</v>
      </c>
      <c r="B1032">
        <v>6</v>
      </c>
      <c r="C1032" s="17">
        <v>80</v>
      </c>
      <c r="D1032" s="61">
        <f>VLOOKUP(A1032,'Unit Cost from Sales Data'!$A$2:$B$4026,2,FALSE)</f>
        <v>2.87</v>
      </c>
      <c r="E1032" s="22">
        <f t="shared" si="16"/>
        <v>229.60000000000002</v>
      </c>
    </row>
    <row r="1033" spans="1:5" x14ac:dyDescent="0.35">
      <c r="A1033" s="21" t="s">
        <v>1564</v>
      </c>
      <c r="B1033">
        <v>4</v>
      </c>
      <c r="C1033" s="17">
        <v>80</v>
      </c>
      <c r="D1033" s="61">
        <f>VLOOKUP(A1033,'Unit Cost from Sales Data'!$A$2:$B$4026,2,FALSE)</f>
        <v>2</v>
      </c>
      <c r="E1033" s="22">
        <f t="shared" ref="E1033:E1093" si="17">D1033*C1033</f>
        <v>160</v>
      </c>
    </row>
    <row r="1034" spans="1:5" x14ac:dyDescent="0.35">
      <c r="A1034" s="21" t="s">
        <v>2724</v>
      </c>
      <c r="B1034">
        <v>4</v>
      </c>
      <c r="C1034" s="17">
        <v>80</v>
      </c>
      <c r="D1034" s="61">
        <f>VLOOKUP(A1034,'Unit Cost from Sales Data'!$A$2:$B$4026,2,FALSE)</f>
        <v>1.74</v>
      </c>
      <c r="E1034" s="22">
        <f t="shared" si="17"/>
        <v>139.19999999999999</v>
      </c>
    </row>
    <row r="1035" spans="1:5" x14ac:dyDescent="0.35">
      <c r="A1035" s="21" t="s">
        <v>3197</v>
      </c>
      <c r="B1035">
        <v>4</v>
      </c>
      <c r="C1035" s="17">
        <v>80</v>
      </c>
      <c r="D1035" s="61">
        <f>VLOOKUP(A1035,'Unit Cost from Sales Data'!$A$2:$B$4026,2,FALSE)</f>
        <v>1.41</v>
      </c>
      <c r="E1035" s="22">
        <f t="shared" si="17"/>
        <v>112.8</v>
      </c>
    </row>
    <row r="1036" spans="1:5" x14ac:dyDescent="0.35">
      <c r="A1036" s="21" t="s">
        <v>990</v>
      </c>
      <c r="B1036">
        <v>3</v>
      </c>
      <c r="C1036" s="17">
        <v>80</v>
      </c>
      <c r="D1036" s="61">
        <f>VLOOKUP(A1036,'Unit Cost from Sales Data'!$A$2:$B$4026,2,FALSE)</f>
        <v>0.68</v>
      </c>
      <c r="E1036" s="22">
        <f t="shared" si="17"/>
        <v>54.400000000000006</v>
      </c>
    </row>
    <row r="1037" spans="1:5" x14ac:dyDescent="0.35">
      <c r="A1037" s="21" t="s">
        <v>3283</v>
      </c>
      <c r="B1037">
        <v>2</v>
      </c>
      <c r="C1037" s="17">
        <v>80</v>
      </c>
      <c r="D1037" s="61">
        <f>VLOOKUP(A1037,'Unit Cost from Sales Data'!$A$2:$B$4026,2,FALSE)</f>
        <v>1.31</v>
      </c>
      <c r="E1037" s="22">
        <f t="shared" si="17"/>
        <v>104.80000000000001</v>
      </c>
    </row>
    <row r="1038" spans="1:5" x14ac:dyDescent="0.35">
      <c r="A1038" s="21" t="s">
        <v>3287</v>
      </c>
      <c r="B1038">
        <v>2</v>
      </c>
      <c r="C1038" s="17">
        <v>80</v>
      </c>
      <c r="D1038" s="61">
        <f>VLOOKUP(A1038,'Unit Cost from Sales Data'!$A$2:$B$4026,2,FALSE)</f>
        <v>0.7</v>
      </c>
      <c r="E1038" s="22">
        <f t="shared" si="17"/>
        <v>56</v>
      </c>
    </row>
    <row r="1039" spans="1:5" x14ac:dyDescent="0.35">
      <c r="A1039" s="21" t="s">
        <v>3546</v>
      </c>
      <c r="B1039">
        <v>2</v>
      </c>
      <c r="C1039" s="17">
        <v>80</v>
      </c>
      <c r="D1039" s="61">
        <f>VLOOKUP(A1039,'Unit Cost from Sales Data'!$A$2:$B$4026,2,FALSE)</f>
        <v>0.77</v>
      </c>
      <c r="E1039" s="22">
        <f t="shared" si="17"/>
        <v>61.6</v>
      </c>
    </row>
    <row r="1040" spans="1:5" x14ac:dyDescent="0.35">
      <c r="A1040" s="21" t="s">
        <v>2517</v>
      </c>
      <c r="B1040">
        <v>1</v>
      </c>
      <c r="C1040" s="17">
        <v>80</v>
      </c>
      <c r="D1040" s="61">
        <f>VLOOKUP(A1040,'Unit Cost from Sales Data'!$A$2:$B$4026,2,FALSE)</f>
        <v>1.35</v>
      </c>
      <c r="E1040" s="22">
        <f t="shared" si="17"/>
        <v>108</v>
      </c>
    </row>
    <row r="1041" spans="1:5" x14ac:dyDescent="0.35">
      <c r="A1041" s="21" t="s">
        <v>2794</v>
      </c>
      <c r="B1041">
        <v>1</v>
      </c>
      <c r="C1041" s="17">
        <v>80</v>
      </c>
      <c r="D1041" s="61">
        <f>VLOOKUP(A1041,'Unit Cost from Sales Data'!$A$2:$B$4026,2,FALSE)</f>
        <v>0.28000000000000003</v>
      </c>
      <c r="E1041" s="22">
        <f t="shared" si="17"/>
        <v>22.400000000000002</v>
      </c>
    </row>
    <row r="1042" spans="1:5" x14ac:dyDescent="0.35">
      <c r="A1042" s="21" t="s">
        <v>3904</v>
      </c>
      <c r="B1042">
        <v>1</v>
      </c>
      <c r="C1042" s="17">
        <v>80</v>
      </c>
      <c r="D1042" s="61">
        <f>VLOOKUP(A1042,'Unit Cost from Sales Data'!$A$2:$B$4026,2,FALSE)</f>
        <v>0.38</v>
      </c>
      <c r="E1042" s="22">
        <f t="shared" si="17"/>
        <v>30.4</v>
      </c>
    </row>
    <row r="1043" spans="1:5" x14ac:dyDescent="0.35">
      <c r="A1043" s="21" t="s">
        <v>4213</v>
      </c>
      <c r="B1043">
        <v>1</v>
      </c>
      <c r="C1043" s="17">
        <v>80</v>
      </c>
      <c r="D1043" s="61">
        <f>VLOOKUP(A1043,'Unit Cost from Sales Data'!$A$2:$B$4026,2,FALSE)</f>
        <v>2.06</v>
      </c>
      <c r="E1043" s="22">
        <f t="shared" si="17"/>
        <v>164.8</v>
      </c>
    </row>
    <row r="1044" spans="1:5" x14ac:dyDescent="0.35">
      <c r="A1044" s="21" t="s">
        <v>1923</v>
      </c>
      <c r="B1044">
        <v>34</v>
      </c>
      <c r="C1044" s="17">
        <v>79</v>
      </c>
      <c r="D1044" s="61">
        <f>VLOOKUP(A1044,'Unit Cost from Sales Data'!$A$2:$B$4026,2,FALSE)</f>
        <v>4.5</v>
      </c>
      <c r="E1044" s="22">
        <f t="shared" si="17"/>
        <v>355.5</v>
      </c>
    </row>
    <row r="1045" spans="1:5" x14ac:dyDescent="0.35">
      <c r="A1045" s="21" t="s">
        <v>2683</v>
      </c>
      <c r="B1045">
        <v>20</v>
      </c>
      <c r="C1045" s="17">
        <v>79</v>
      </c>
      <c r="D1045" s="61">
        <f>VLOOKUP(A1045,'Unit Cost from Sales Data'!$A$2:$B$4026,2,FALSE)</f>
        <v>47.5</v>
      </c>
      <c r="E1045" s="22">
        <f t="shared" si="17"/>
        <v>3752.5</v>
      </c>
    </row>
    <row r="1046" spans="1:5" x14ac:dyDescent="0.35">
      <c r="A1046" s="21" t="s">
        <v>2634</v>
      </c>
      <c r="B1046">
        <v>8</v>
      </c>
      <c r="C1046" s="17">
        <v>78</v>
      </c>
      <c r="D1046" s="61">
        <f>VLOOKUP(A1046,'Unit Cost from Sales Data'!$A$2:$B$4026,2,FALSE)</f>
        <v>1.29</v>
      </c>
      <c r="E1046" s="22">
        <f t="shared" si="17"/>
        <v>100.62</v>
      </c>
    </row>
    <row r="1047" spans="1:5" x14ac:dyDescent="0.35">
      <c r="A1047" s="21" t="s">
        <v>2691</v>
      </c>
      <c r="B1047">
        <v>7</v>
      </c>
      <c r="C1047" s="17">
        <v>78</v>
      </c>
      <c r="D1047" s="61">
        <f>VLOOKUP(A1047,'Unit Cost from Sales Data'!$A$2:$B$4026,2,FALSE)</f>
        <v>1.48</v>
      </c>
      <c r="E1047" s="22">
        <f t="shared" si="17"/>
        <v>115.44</v>
      </c>
    </row>
    <row r="1048" spans="1:5" x14ac:dyDescent="0.35">
      <c r="A1048" s="21" t="s">
        <v>3756</v>
      </c>
      <c r="B1048">
        <v>7</v>
      </c>
      <c r="C1048" s="17">
        <v>78</v>
      </c>
      <c r="D1048" s="61">
        <f>VLOOKUP(A1048,'Unit Cost from Sales Data'!$A$2:$B$4026,2,FALSE)</f>
        <v>0.67</v>
      </c>
      <c r="E1048" s="22">
        <f t="shared" si="17"/>
        <v>52.260000000000005</v>
      </c>
    </row>
    <row r="1049" spans="1:5" x14ac:dyDescent="0.35">
      <c r="A1049" s="21" t="s">
        <v>3154</v>
      </c>
      <c r="B1049">
        <v>5</v>
      </c>
      <c r="C1049" s="17">
        <v>78</v>
      </c>
      <c r="D1049" s="61">
        <f>VLOOKUP(A1049,'Unit Cost from Sales Data'!$A$2:$B$4026,2,FALSE)</f>
        <v>1.91</v>
      </c>
      <c r="E1049" s="22">
        <f t="shared" si="17"/>
        <v>148.97999999999999</v>
      </c>
    </row>
    <row r="1050" spans="1:5" x14ac:dyDescent="0.35">
      <c r="A1050" s="21" t="s">
        <v>3349</v>
      </c>
      <c r="B1050">
        <v>13</v>
      </c>
      <c r="C1050" s="17">
        <v>77</v>
      </c>
      <c r="D1050" s="61">
        <f>VLOOKUP(A1050,'Unit Cost from Sales Data'!$A$2:$B$4026,2,FALSE)</f>
        <v>3.49</v>
      </c>
      <c r="E1050" s="22">
        <f t="shared" si="17"/>
        <v>268.73</v>
      </c>
    </row>
    <row r="1051" spans="1:5" x14ac:dyDescent="0.35">
      <c r="A1051" s="21" t="s">
        <v>666</v>
      </c>
      <c r="B1051">
        <v>5</v>
      </c>
      <c r="C1051" s="17">
        <v>77</v>
      </c>
      <c r="D1051" s="61">
        <f>VLOOKUP(A1051,'Unit Cost from Sales Data'!$A$2:$B$4026,2,FALSE)</f>
        <v>6.08</v>
      </c>
      <c r="E1051" s="22">
        <f t="shared" si="17"/>
        <v>468.16</v>
      </c>
    </row>
    <row r="1052" spans="1:5" x14ac:dyDescent="0.35">
      <c r="A1052" s="21" t="s">
        <v>2957</v>
      </c>
      <c r="B1052">
        <v>13</v>
      </c>
      <c r="C1052" s="17">
        <v>76</v>
      </c>
      <c r="D1052" s="61">
        <f>VLOOKUP(A1052,'Unit Cost from Sales Data'!$A$2:$B$4026,2,FALSE)</f>
        <v>0.82</v>
      </c>
      <c r="E1052" s="22">
        <f t="shared" si="17"/>
        <v>62.319999999999993</v>
      </c>
    </row>
    <row r="1053" spans="1:5" x14ac:dyDescent="0.35">
      <c r="A1053" s="21" t="s">
        <v>329</v>
      </c>
      <c r="B1053">
        <v>12</v>
      </c>
      <c r="C1053" s="17">
        <v>76</v>
      </c>
      <c r="D1053" s="61">
        <f>VLOOKUP(A1053,'Unit Cost from Sales Data'!$A$2:$B$4026,2,FALSE)</f>
        <v>0.72</v>
      </c>
      <c r="E1053" s="22">
        <f t="shared" si="17"/>
        <v>54.72</v>
      </c>
    </row>
    <row r="1054" spans="1:5" x14ac:dyDescent="0.35">
      <c r="A1054" s="21" t="s">
        <v>2963</v>
      </c>
      <c r="B1054">
        <v>12</v>
      </c>
      <c r="C1054" s="17">
        <v>76</v>
      </c>
      <c r="D1054" s="61">
        <f>VLOOKUP(A1054,'Unit Cost from Sales Data'!$A$2:$B$4026,2,FALSE)</f>
        <v>2.86</v>
      </c>
      <c r="E1054" s="22">
        <f t="shared" si="17"/>
        <v>217.35999999999999</v>
      </c>
    </row>
    <row r="1055" spans="1:5" x14ac:dyDescent="0.35">
      <c r="A1055" s="21" t="s">
        <v>3580</v>
      </c>
      <c r="B1055">
        <v>7</v>
      </c>
      <c r="C1055" s="17">
        <v>76</v>
      </c>
      <c r="D1055" s="61">
        <f>VLOOKUP(A1055,'Unit Cost from Sales Data'!$A$2:$B$4026,2,FALSE)</f>
        <v>0.28999999999999998</v>
      </c>
      <c r="E1055" s="22">
        <f t="shared" si="17"/>
        <v>22.04</v>
      </c>
    </row>
    <row r="1056" spans="1:5" x14ac:dyDescent="0.35">
      <c r="A1056" s="21" t="s">
        <v>2755</v>
      </c>
      <c r="B1056">
        <v>4</v>
      </c>
      <c r="C1056" s="17">
        <v>76</v>
      </c>
      <c r="D1056" s="61">
        <f>VLOOKUP(A1056,'Unit Cost from Sales Data'!$A$2:$B$4026,2,FALSE)</f>
        <v>0.34</v>
      </c>
      <c r="E1056" s="22">
        <f t="shared" si="17"/>
        <v>25.840000000000003</v>
      </c>
    </row>
    <row r="1057" spans="1:5" x14ac:dyDescent="0.35">
      <c r="A1057" s="21" t="s">
        <v>609</v>
      </c>
      <c r="B1057">
        <v>3</v>
      </c>
      <c r="C1057" s="17">
        <v>76</v>
      </c>
      <c r="D1057" s="61">
        <f>VLOOKUP(A1057,'Unit Cost from Sales Data'!$A$2:$B$4026,2,FALSE)</f>
        <v>0.98</v>
      </c>
      <c r="E1057" s="22">
        <f t="shared" si="17"/>
        <v>74.48</v>
      </c>
    </row>
    <row r="1058" spans="1:5" x14ac:dyDescent="0.35">
      <c r="A1058" s="21" t="s">
        <v>3151</v>
      </c>
      <c r="B1058">
        <v>3</v>
      </c>
      <c r="C1058" s="17">
        <v>76</v>
      </c>
      <c r="D1058" s="61">
        <f>VLOOKUP(A1058,'Unit Cost from Sales Data'!$A$2:$B$4026,2,FALSE)</f>
        <v>3.16</v>
      </c>
      <c r="E1058" s="22">
        <f t="shared" si="17"/>
        <v>240.16000000000003</v>
      </c>
    </row>
    <row r="1059" spans="1:5" x14ac:dyDescent="0.35">
      <c r="A1059" s="21" t="s">
        <v>3822</v>
      </c>
      <c r="B1059">
        <v>3</v>
      </c>
      <c r="C1059" s="17">
        <v>76</v>
      </c>
      <c r="D1059" s="61">
        <f>VLOOKUP(A1059,'Unit Cost from Sales Data'!$A$2:$B$4026,2,FALSE)</f>
        <v>2.87</v>
      </c>
      <c r="E1059" s="22">
        <f t="shared" si="17"/>
        <v>218.12</v>
      </c>
    </row>
    <row r="1060" spans="1:5" x14ac:dyDescent="0.35">
      <c r="A1060" s="21" t="s">
        <v>4125</v>
      </c>
      <c r="B1060">
        <v>3</v>
      </c>
      <c r="C1060" s="17">
        <v>76</v>
      </c>
      <c r="D1060" s="61">
        <f>VLOOKUP(A1060,'Unit Cost from Sales Data'!$A$2:$B$4026,2,FALSE)</f>
        <v>2.87</v>
      </c>
      <c r="E1060" s="22">
        <f t="shared" si="17"/>
        <v>218.12</v>
      </c>
    </row>
    <row r="1061" spans="1:5" x14ac:dyDescent="0.35">
      <c r="A1061" s="21" t="s">
        <v>3923</v>
      </c>
      <c r="B1061">
        <v>1</v>
      </c>
      <c r="C1061" s="17">
        <v>76</v>
      </c>
      <c r="D1061" s="61">
        <f>VLOOKUP(A1061,'Unit Cost from Sales Data'!$A$2:$B$4026,2,FALSE)</f>
        <v>0.9</v>
      </c>
      <c r="E1061" s="22">
        <f t="shared" si="17"/>
        <v>68.400000000000006</v>
      </c>
    </row>
    <row r="1062" spans="1:5" x14ac:dyDescent="0.35">
      <c r="A1062" s="21" t="s">
        <v>598</v>
      </c>
      <c r="B1062">
        <v>5</v>
      </c>
      <c r="C1062" s="17">
        <v>75</v>
      </c>
      <c r="D1062" s="61">
        <f>VLOOKUP(A1062,'Unit Cost from Sales Data'!$A$2:$B$4026,2,FALSE)</f>
        <v>8.91</v>
      </c>
      <c r="E1062" s="22">
        <f t="shared" si="17"/>
        <v>668.25</v>
      </c>
    </row>
    <row r="1063" spans="1:5" x14ac:dyDescent="0.35">
      <c r="A1063" s="21" t="s">
        <v>342</v>
      </c>
      <c r="B1063">
        <v>3</v>
      </c>
      <c r="C1063" s="17">
        <v>75</v>
      </c>
      <c r="D1063" s="61">
        <f>VLOOKUP(A1063,'Unit Cost from Sales Data'!$A$2:$B$4026,2,FALSE)</f>
        <v>3.81</v>
      </c>
      <c r="E1063" s="22">
        <f t="shared" si="17"/>
        <v>285.75</v>
      </c>
    </row>
    <row r="1064" spans="1:5" x14ac:dyDescent="0.35">
      <c r="A1064" s="21" t="s">
        <v>1125</v>
      </c>
      <c r="B1064">
        <v>3</v>
      </c>
      <c r="C1064" s="17">
        <v>75</v>
      </c>
      <c r="D1064" s="61">
        <f>VLOOKUP(A1064,'Unit Cost from Sales Data'!$A$2:$B$4026,2,FALSE)</f>
        <v>4.88</v>
      </c>
      <c r="E1064" s="22">
        <f t="shared" si="17"/>
        <v>366</v>
      </c>
    </row>
    <row r="1065" spans="1:5" x14ac:dyDescent="0.35">
      <c r="A1065" s="21" t="s">
        <v>4034</v>
      </c>
      <c r="B1065">
        <v>3</v>
      </c>
      <c r="C1065" s="17">
        <v>75</v>
      </c>
      <c r="D1065" s="61">
        <f>VLOOKUP(A1065,'Unit Cost from Sales Data'!$A$2:$B$4026,2,FALSE)</f>
        <v>0.09</v>
      </c>
      <c r="E1065" s="22">
        <f t="shared" si="17"/>
        <v>6.75</v>
      </c>
    </row>
    <row r="1066" spans="1:5" x14ac:dyDescent="0.35">
      <c r="A1066" s="21" t="s">
        <v>1168</v>
      </c>
      <c r="B1066">
        <v>2</v>
      </c>
      <c r="C1066" s="17">
        <v>75</v>
      </c>
      <c r="D1066" s="61">
        <f>VLOOKUP(A1066,'Unit Cost from Sales Data'!$A$2:$B$4026,2,FALSE)</f>
        <v>6.61</v>
      </c>
      <c r="E1066" s="22">
        <f t="shared" si="17"/>
        <v>495.75</v>
      </c>
    </row>
    <row r="1067" spans="1:5" x14ac:dyDescent="0.35">
      <c r="A1067" s="21" t="s">
        <v>3352</v>
      </c>
      <c r="B1067">
        <v>2</v>
      </c>
      <c r="C1067" s="17">
        <v>75</v>
      </c>
      <c r="D1067" s="61">
        <f>VLOOKUP(A1067,'Unit Cost from Sales Data'!$A$2:$B$4026,2,FALSE)</f>
        <v>0.08</v>
      </c>
      <c r="E1067" s="22">
        <f t="shared" si="17"/>
        <v>6</v>
      </c>
    </row>
    <row r="1068" spans="1:5" x14ac:dyDescent="0.35">
      <c r="A1068" s="21" t="s">
        <v>3364</v>
      </c>
      <c r="B1068">
        <v>2</v>
      </c>
      <c r="C1068" s="17">
        <v>75</v>
      </c>
      <c r="D1068" s="61">
        <f>VLOOKUP(A1068,'Unit Cost from Sales Data'!$A$2:$B$4026,2,FALSE)</f>
        <v>0.06</v>
      </c>
      <c r="E1068" s="22">
        <f t="shared" si="17"/>
        <v>4.5</v>
      </c>
    </row>
    <row r="1069" spans="1:5" x14ac:dyDescent="0.35">
      <c r="A1069" s="21" t="s">
        <v>3402</v>
      </c>
      <c r="B1069">
        <v>2</v>
      </c>
      <c r="C1069" s="17">
        <v>75</v>
      </c>
      <c r="D1069" s="61">
        <f>VLOOKUP(A1069,'Unit Cost from Sales Data'!$A$2:$B$4026,2,FALSE)</f>
        <v>0.26</v>
      </c>
      <c r="E1069" s="22">
        <f t="shared" si="17"/>
        <v>19.5</v>
      </c>
    </row>
    <row r="1070" spans="1:5" x14ac:dyDescent="0.35">
      <c r="A1070" s="21" t="s">
        <v>4160</v>
      </c>
      <c r="B1070">
        <v>2</v>
      </c>
      <c r="C1070" s="17">
        <v>75</v>
      </c>
      <c r="D1070" s="61">
        <f>VLOOKUP(A1070,'Unit Cost from Sales Data'!$A$2:$B$4026,2,FALSE)</f>
        <v>0.2</v>
      </c>
      <c r="E1070" s="22">
        <f t="shared" si="17"/>
        <v>15</v>
      </c>
    </row>
    <row r="1071" spans="1:5" x14ac:dyDescent="0.35">
      <c r="A1071" s="21" t="s">
        <v>1174</v>
      </c>
      <c r="B1071">
        <v>1</v>
      </c>
      <c r="C1071" s="17">
        <v>75</v>
      </c>
      <c r="D1071" s="61">
        <f>VLOOKUP(A1071,'Unit Cost from Sales Data'!$A$2:$B$4026,2,FALSE)</f>
        <v>4.55</v>
      </c>
      <c r="E1071" s="22">
        <f t="shared" si="17"/>
        <v>341.25</v>
      </c>
    </row>
    <row r="1072" spans="1:5" x14ac:dyDescent="0.35">
      <c r="A1072" s="21" t="s">
        <v>3727</v>
      </c>
      <c r="B1072">
        <v>1</v>
      </c>
      <c r="C1072" s="17">
        <v>75</v>
      </c>
      <c r="D1072" s="61">
        <f>VLOOKUP(A1072,'Unit Cost from Sales Data'!$A$2:$B$4026,2,FALSE)</f>
        <v>0.19</v>
      </c>
      <c r="E1072" s="22">
        <f t="shared" si="17"/>
        <v>14.25</v>
      </c>
    </row>
    <row r="1073" spans="1:5" x14ac:dyDescent="0.35">
      <c r="A1073" s="21" t="s">
        <v>3801</v>
      </c>
      <c r="B1073">
        <v>1</v>
      </c>
      <c r="C1073" s="17">
        <v>75</v>
      </c>
      <c r="D1073" s="61">
        <f>VLOOKUP(A1073,'Unit Cost from Sales Data'!$A$2:$B$4026,2,FALSE)</f>
        <v>4.87</v>
      </c>
      <c r="E1073" s="22">
        <f t="shared" si="17"/>
        <v>365.25</v>
      </c>
    </row>
    <row r="1074" spans="1:5" x14ac:dyDescent="0.35">
      <c r="A1074" s="21" t="s">
        <v>4349</v>
      </c>
      <c r="B1074">
        <v>1</v>
      </c>
      <c r="C1074" s="17">
        <v>75</v>
      </c>
      <c r="D1074" s="61">
        <f>VLOOKUP(A1074,'Unit Cost from Sales Data'!$A$2:$B$4026,2,FALSE)</f>
        <v>0.31</v>
      </c>
      <c r="E1074" s="22">
        <f t="shared" si="17"/>
        <v>23.25</v>
      </c>
    </row>
    <row r="1075" spans="1:5" x14ac:dyDescent="0.35">
      <c r="A1075" s="21" t="s">
        <v>2668</v>
      </c>
      <c r="B1075">
        <v>13</v>
      </c>
      <c r="C1075" s="17">
        <v>74</v>
      </c>
      <c r="D1075" s="61">
        <f>VLOOKUP(A1075,'Unit Cost from Sales Data'!$A$2:$B$4026,2,FALSE)</f>
        <v>0.8</v>
      </c>
      <c r="E1075" s="22">
        <f t="shared" si="17"/>
        <v>59.2</v>
      </c>
    </row>
    <row r="1076" spans="1:5" x14ac:dyDescent="0.35">
      <c r="A1076" s="21" t="s">
        <v>2886</v>
      </c>
      <c r="B1076">
        <v>10</v>
      </c>
      <c r="C1076" s="17">
        <v>74</v>
      </c>
      <c r="D1076" s="61">
        <f>VLOOKUP(A1076,'Unit Cost from Sales Data'!$A$2:$B$4026,2,FALSE)</f>
        <v>0.87</v>
      </c>
      <c r="E1076" s="22">
        <f t="shared" si="17"/>
        <v>64.38</v>
      </c>
    </row>
    <row r="1077" spans="1:5" x14ac:dyDescent="0.35">
      <c r="A1077" s="21" t="s">
        <v>715</v>
      </c>
      <c r="B1077">
        <v>6</v>
      </c>
      <c r="C1077" s="17">
        <v>74</v>
      </c>
      <c r="D1077" s="61">
        <f>VLOOKUP(A1077,'Unit Cost from Sales Data'!$A$2:$B$4026,2,FALSE)</f>
        <v>3.07</v>
      </c>
      <c r="E1077" s="22">
        <f t="shared" si="17"/>
        <v>227.17999999999998</v>
      </c>
    </row>
    <row r="1078" spans="1:5" x14ac:dyDescent="0.35">
      <c r="A1078" s="21" t="s">
        <v>1510</v>
      </c>
      <c r="B1078">
        <v>25</v>
      </c>
      <c r="C1078" s="17">
        <v>73</v>
      </c>
      <c r="D1078" s="61">
        <f>VLOOKUP(A1078,'Unit Cost from Sales Data'!$A$2:$B$4026,2,FALSE)</f>
        <v>47</v>
      </c>
      <c r="E1078" s="22">
        <f t="shared" si="17"/>
        <v>3431</v>
      </c>
    </row>
    <row r="1079" spans="1:5" x14ac:dyDescent="0.35">
      <c r="A1079" s="21" t="s">
        <v>1893</v>
      </c>
      <c r="B1079">
        <v>13</v>
      </c>
      <c r="C1079" s="17">
        <v>73</v>
      </c>
      <c r="D1079" s="61">
        <f>VLOOKUP(A1079,'Unit Cost from Sales Data'!$A$2:$B$4026,2,FALSE)</f>
        <v>116.51</v>
      </c>
      <c r="E1079" s="22">
        <f t="shared" si="17"/>
        <v>8505.23</v>
      </c>
    </row>
    <row r="1080" spans="1:5" x14ac:dyDescent="0.35">
      <c r="A1080" s="21" t="s">
        <v>2717</v>
      </c>
      <c r="B1080">
        <v>5</v>
      </c>
      <c r="C1080" s="17">
        <v>73</v>
      </c>
      <c r="D1080" s="61">
        <f>VLOOKUP(A1080,'Unit Cost from Sales Data'!$A$2:$B$4026,2,FALSE)</f>
        <v>28.17</v>
      </c>
      <c r="E1080" s="22">
        <f t="shared" si="17"/>
        <v>2056.4100000000003</v>
      </c>
    </row>
    <row r="1081" spans="1:5" x14ac:dyDescent="0.35">
      <c r="A1081" s="21" t="s">
        <v>2898</v>
      </c>
      <c r="B1081">
        <v>10</v>
      </c>
      <c r="C1081" s="17">
        <v>72</v>
      </c>
      <c r="D1081" s="61">
        <f>VLOOKUP(A1081,'Unit Cost from Sales Data'!$A$2:$B$4026,2,FALSE)</f>
        <v>4.84</v>
      </c>
      <c r="E1081" s="22">
        <f t="shared" si="17"/>
        <v>348.48</v>
      </c>
    </row>
    <row r="1082" spans="1:5" x14ac:dyDescent="0.35">
      <c r="A1082" s="21" t="s">
        <v>2738</v>
      </c>
      <c r="B1082">
        <v>8</v>
      </c>
      <c r="C1082" s="17">
        <v>72</v>
      </c>
      <c r="D1082" s="61">
        <f>VLOOKUP(A1082,'Unit Cost from Sales Data'!$A$2:$B$4026,2,FALSE)</f>
        <v>0.71</v>
      </c>
      <c r="E1082" s="22">
        <f t="shared" si="17"/>
        <v>51.12</v>
      </c>
    </row>
    <row r="1083" spans="1:5" x14ac:dyDescent="0.35">
      <c r="A1083" s="21" t="s">
        <v>22</v>
      </c>
      <c r="B1083">
        <v>8</v>
      </c>
      <c r="C1083" s="17">
        <v>72</v>
      </c>
      <c r="D1083" s="61">
        <f>VLOOKUP(A1083,'Unit Cost from Sales Data'!$A$2:$B$4026,2,FALSE)</f>
        <v>0.76</v>
      </c>
      <c r="E1083" s="22">
        <f t="shared" si="17"/>
        <v>54.72</v>
      </c>
    </row>
    <row r="1084" spans="1:5" x14ac:dyDescent="0.35">
      <c r="A1084" s="21" t="s">
        <v>2960</v>
      </c>
      <c r="B1084">
        <v>8</v>
      </c>
      <c r="C1084" s="17">
        <v>72</v>
      </c>
      <c r="D1084" s="61">
        <f>VLOOKUP(A1084,'Unit Cost from Sales Data'!$A$2:$B$4026,2,FALSE)</f>
        <v>0.88</v>
      </c>
      <c r="E1084" s="22">
        <f t="shared" si="17"/>
        <v>63.36</v>
      </c>
    </row>
    <row r="1085" spans="1:5" x14ac:dyDescent="0.35">
      <c r="A1085" s="21" t="s">
        <v>1315</v>
      </c>
      <c r="B1085">
        <v>6</v>
      </c>
      <c r="C1085" s="17">
        <v>72</v>
      </c>
      <c r="D1085" s="61">
        <f>VLOOKUP(A1085,'Unit Cost from Sales Data'!$A$2:$B$4026,2,FALSE)</f>
        <v>37.19</v>
      </c>
      <c r="E1085" s="22">
        <f t="shared" si="17"/>
        <v>2677.68</v>
      </c>
    </row>
    <row r="1086" spans="1:5" x14ac:dyDescent="0.35">
      <c r="A1086" s="21" t="s">
        <v>45</v>
      </c>
      <c r="B1086">
        <v>6</v>
      </c>
      <c r="C1086" s="17">
        <v>72</v>
      </c>
      <c r="D1086" s="61">
        <f>VLOOKUP(A1086,'Unit Cost from Sales Data'!$A$2:$B$4026,2,FALSE)</f>
        <v>0.35</v>
      </c>
      <c r="E1086" s="22">
        <f t="shared" si="17"/>
        <v>25.2</v>
      </c>
    </row>
    <row r="1087" spans="1:5" x14ac:dyDescent="0.35">
      <c r="A1087" s="21" t="s">
        <v>1434</v>
      </c>
      <c r="B1087">
        <v>5</v>
      </c>
      <c r="C1087" s="17">
        <v>72</v>
      </c>
      <c r="D1087" s="61">
        <f>VLOOKUP(A1087,'Unit Cost from Sales Data'!$A$2:$B$4026,2,FALSE)</f>
        <v>0.31</v>
      </c>
      <c r="E1087" s="22">
        <f t="shared" si="17"/>
        <v>22.32</v>
      </c>
    </row>
    <row r="1088" spans="1:5" x14ac:dyDescent="0.35">
      <c r="A1088" s="21" t="s">
        <v>3203</v>
      </c>
      <c r="B1088">
        <v>5</v>
      </c>
      <c r="C1088" s="17">
        <v>72</v>
      </c>
      <c r="D1088" s="61">
        <f>VLOOKUP(A1088,'Unit Cost from Sales Data'!$A$2:$B$4026,2,FALSE)</f>
        <v>1.65</v>
      </c>
      <c r="E1088" s="22">
        <f t="shared" si="17"/>
        <v>118.8</v>
      </c>
    </row>
    <row r="1089" spans="1:5" x14ac:dyDescent="0.35">
      <c r="A1089" s="21" t="s">
        <v>3317</v>
      </c>
      <c r="B1089">
        <v>5</v>
      </c>
      <c r="C1089" s="17">
        <v>72</v>
      </c>
      <c r="D1089" s="61">
        <f>VLOOKUP(A1089,'Unit Cost from Sales Data'!$A$2:$B$4026,2,FALSE)</f>
        <v>1.83</v>
      </c>
      <c r="E1089" s="22">
        <f t="shared" si="17"/>
        <v>131.76</v>
      </c>
    </row>
    <row r="1090" spans="1:5" x14ac:dyDescent="0.35">
      <c r="A1090" s="21" t="s">
        <v>3426</v>
      </c>
      <c r="B1090">
        <v>5</v>
      </c>
      <c r="C1090" s="17">
        <v>72</v>
      </c>
      <c r="D1090" s="61">
        <f>VLOOKUP(A1090,'Unit Cost from Sales Data'!$A$2:$B$4026,2,FALSE)</f>
        <v>0.6</v>
      </c>
      <c r="E1090" s="22">
        <f t="shared" si="17"/>
        <v>43.199999999999996</v>
      </c>
    </row>
    <row r="1091" spans="1:5" x14ac:dyDescent="0.35">
      <c r="A1091" s="21" t="s">
        <v>2685</v>
      </c>
      <c r="B1091">
        <v>4</v>
      </c>
      <c r="C1091" s="17">
        <v>72</v>
      </c>
      <c r="D1091" s="61">
        <f>VLOOKUP(A1091,'Unit Cost from Sales Data'!$A$2:$B$4026,2,FALSE)</f>
        <v>0.25</v>
      </c>
      <c r="E1091" s="22">
        <f t="shared" si="17"/>
        <v>18</v>
      </c>
    </row>
    <row r="1092" spans="1:5" x14ac:dyDescent="0.35">
      <c r="A1092" s="21" t="s">
        <v>2829</v>
      </c>
      <c r="B1092">
        <v>4</v>
      </c>
      <c r="C1092" s="17">
        <v>72</v>
      </c>
      <c r="D1092" s="61">
        <f>VLOOKUP(A1092,'Unit Cost from Sales Data'!$A$2:$B$4026,2,FALSE)</f>
        <v>1.29</v>
      </c>
      <c r="E1092" s="22">
        <f t="shared" si="17"/>
        <v>92.88</v>
      </c>
    </row>
    <row r="1093" spans="1:5" x14ac:dyDescent="0.35">
      <c r="A1093" s="21" t="s">
        <v>3494</v>
      </c>
      <c r="B1093">
        <v>4</v>
      </c>
      <c r="C1093" s="17">
        <v>72</v>
      </c>
      <c r="D1093" s="61">
        <f>VLOOKUP(A1093,'Unit Cost from Sales Data'!$A$2:$B$4026,2,FALSE)</f>
        <v>1.6</v>
      </c>
      <c r="E1093" s="22">
        <f t="shared" si="17"/>
        <v>115.2</v>
      </c>
    </row>
    <row r="1094" spans="1:5" x14ac:dyDescent="0.35">
      <c r="A1094" s="21" t="s">
        <v>164</v>
      </c>
      <c r="B1094">
        <v>4</v>
      </c>
      <c r="C1094" s="17">
        <v>72</v>
      </c>
      <c r="D1094" s="61">
        <f>VLOOKUP(A1094,'Unit Cost from Sales Data'!$A$2:$B$4026,2,FALSE)</f>
        <v>0.33</v>
      </c>
      <c r="E1094" s="22">
        <f t="shared" ref="E1094:E1152" si="18">D1094*C1094</f>
        <v>23.76</v>
      </c>
    </row>
    <row r="1095" spans="1:5" x14ac:dyDescent="0.35">
      <c r="A1095" s="21" t="s">
        <v>1027</v>
      </c>
      <c r="B1095">
        <v>3</v>
      </c>
      <c r="C1095" s="17">
        <v>72</v>
      </c>
      <c r="D1095" s="61">
        <f>VLOOKUP(A1095,'Unit Cost from Sales Data'!$A$2:$B$4026,2,FALSE)</f>
        <v>0.37</v>
      </c>
      <c r="E1095" s="22">
        <f t="shared" si="18"/>
        <v>26.64</v>
      </c>
    </row>
    <row r="1096" spans="1:5" x14ac:dyDescent="0.35">
      <c r="A1096" s="21" t="s">
        <v>3986</v>
      </c>
      <c r="B1096">
        <v>3</v>
      </c>
      <c r="C1096" s="17">
        <v>72</v>
      </c>
      <c r="D1096" s="61">
        <f>VLOOKUP(A1096,'Unit Cost from Sales Data'!$A$2:$B$4026,2,FALSE)</f>
        <v>1.38</v>
      </c>
      <c r="E1096" s="22">
        <f t="shared" si="18"/>
        <v>99.359999999999985</v>
      </c>
    </row>
    <row r="1097" spans="1:5" x14ac:dyDescent="0.35">
      <c r="A1097" s="21" t="s">
        <v>3156</v>
      </c>
      <c r="B1097">
        <v>2</v>
      </c>
      <c r="C1097" s="17">
        <v>72</v>
      </c>
      <c r="D1097" s="61">
        <f>VLOOKUP(A1097,'Unit Cost from Sales Data'!$A$2:$B$4026,2,FALSE)</f>
        <v>0.98</v>
      </c>
      <c r="E1097" s="22">
        <f t="shared" si="18"/>
        <v>70.56</v>
      </c>
    </row>
    <row r="1098" spans="1:5" x14ac:dyDescent="0.35">
      <c r="A1098" s="21" t="s">
        <v>3247</v>
      </c>
      <c r="B1098">
        <v>2</v>
      </c>
      <c r="C1098" s="17">
        <v>72</v>
      </c>
      <c r="D1098" s="61">
        <f>VLOOKUP(A1098,'Unit Cost from Sales Data'!$A$2:$B$4026,2,FALSE)</f>
        <v>0.53</v>
      </c>
      <c r="E1098" s="22">
        <f t="shared" si="18"/>
        <v>38.160000000000004</v>
      </c>
    </row>
    <row r="1099" spans="1:5" x14ac:dyDescent="0.35">
      <c r="A1099" s="21" t="s">
        <v>235</v>
      </c>
      <c r="B1099">
        <v>2</v>
      </c>
      <c r="C1099" s="17">
        <v>72</v>
      </c>
      <c r="D1099" s="61">
        <f>VLOOKUP(A1099,'Unit Cost from Sales Data'!$A$2:$B$4026,2,FALSE)</f>
        <v>0.63</v>
      </c>
      <c r="E1099" s="22">
        <f t="shared" si="18"/>
        <v>45.36</v>
      </c>
    </row>
    <row r="1100" spans="1:5" x14ac:dyDescent="0.35">
      <c r="A1100" s="21" t="s">
        <v>3675</v>
      </c>
      <c r="B1100">
        <v>2</v>
      </c>
      <c r="C1100" s="17">
        <v>72</v>
      </c>
      <c r="D1100" s="61">
        <f>VLOOKUP(A1100,'Unit Cost from Sales Data'!$A$2:$B$4026,2,FALSE)</f>
        <v>2.14</v>
      </c>
      <c r="E1100" s="22">
        <f t="shared" si="18"/>
        <v>154.08000000000001</v>
      </c>
    </row>
    <row r="1101" spans="1:5" x14ac:dyDescent="0.35">
      <c r="A1101" s="21" t="s">
        <v>3971</v>
      </c>
      <c r="B1101">
        <v>2</v>
      </c>
      <c r="C1101" s="17">
        <v>72</v>
      </c>
      <c r="D1101" s="61">
        <f>VLOOKUP(A1101,'Unit Cost from Sales Data'!$A$2:$B$4026,2,FALSE)</f>
        <v>1.34</v>
      </c>
      <c r="E1101" s="22">
        <f t="shared" si="18"/>
        <v>96.48</v>
      </c>
    </row>
    <row r="1102" spans="1:5" x14ac:dyDescent="0.35">
      <c r="A1102" s="21" t="s">
        <v>2515</v>
      </c>
      <c r="B1102">
        <v>1</v>
      </c>
      <c r="C1102" s="17">
        <v>72</v>
      </c>
      <c r="D1102" s="61">
        <f>VLOOKUP(A1102,'Unit Cost from Sales Data'!$A$2:$B$4026,2,FALSE)</f>
        <v>0.76</v>
      </c>
      <c r="E1102" s="22">
        <f t="shared" si="18"/>
        <v>54.72</v>
      </c>
    </row>
    <row r="1103" spans="1:5" x14ac:dyDescent="0.35">
      <c r="A1103" s="21" t="s">
        <v>4189</v>
      </c>
      <c r="B1103">
        <v>1</v>
      </c>
      <c r="C1103" s="17">
        <v>72</v>
      </c>
      <c r="D1103" s="61">
        <f>VLOOKUP(A1103,'Unit Cost from Sales Data'!$A$2:$B$4026,2,FALSE)</f>
        <v>0.72</v>
      </c>
      <c r="E1103" s="22">
        <f t="shared" si="18"/>
        <v>51.839999999999996</v>
      </c>
    </row>
    <row r="1104" spans="1:5" x14ac:dyDescent="0.35">
      <c r="A1104" s="21" t="s">
        <v>382</v>
      </c>
      <c r="B1104">
        <v>13</v>
      </c>
      <c r="C1104" s="17">
        <v>71</v>
      </c>
      <c r="D1104" s="61">
        <f>VLOOKUP(A1104,'Unit Cost from Sales Data'!$A$2:$B$4026,2,FALSE)</f>
        <v>6.48</v>
      </c>
      <c r="E1104" s="22">
        <f t="shared" si="18"/>
        <v>460.08000000000004</v>
      </c>
    </row>
    <row r="1105" spans="1:5" x14ac:dyDescent="0.35">
      <c r="A1105" s="21" t="s">
        <v>2666</v>
      </c>
      <c r="B1105">
        <v>19</v>
      </c>
      <c r="C1105" s="17">
        <v>70</v>
      </c>
      <c r="D1105" s="61">
        <f>VLOOKUP(A1105,'Unit Cost from Sales Data'!$A$2:$B$4026,2,FALSE)</f>
        <v>1.26</v>
      </c>
      <c r="E1105" s="22">
        <f t="shared" si="18"/>
        <v>88.2</v>
      </c>
    </row>
    <row r="1106" spans="1:5" x14ac:dyDescent="0.35">
      <c r="A1106" s="21" t="s">
        <v>1945</v>
      </c>
      <c r="B1106">
        <v>11</v>
      </c>
      <c r="C1106" s="17">
        <v>70</v>
      </c>
      <c r="D1106" s="61">
        <f>VLOOKUP(A1106,'Unit Cost from Sales Data'!$A$2:$B$4026,2,FALSE)</f>
        <v>0.8</v>
      </c>
      <c r="E1106" s="22">
        <f t="shared" si="18"/>
        <v>56</v>
      </c>
    </row>
    <row r="1107" spans="1:5" x14ac:dyDescent="0.35">
      <c r="A1107" s="21" t="s">
        <v>3233</v>
      </c>
      <c r="B1107">
        <v>11</v>
      </c>
      <c r="C1107" s="17">
        <v>70</v>
      </c>
      <c r="D1107" s="61">
        <f>VLOOKUP(A1107,'Unit Cost from Sales Data'!$A$2:$B$4026,2,FALSE)</f>
        <v>4.79</v>
      </c>
      <c r="E1107" s="22">
        <f t="shared" si="18"/>
        <v>335.3</v>
      </c>
    </row>
    <row r="1108" spans="1:5" x14ac:dyDescent="0.35">
      <c r="A1108" s="21" t="s">
        <v>2455</v>
      </c>
      <c r="B1108">
        <v>8</v>
      </c>
      <c r="C1108" s="17">
        <v>70</v>
      </c>
      <c r="D1108" s="61">
        <f>VLOOKUP(A1108,'Unit Cost from Sales Data'!$A$2:$B$4026,2,FALSE)</f>
        <v>1.62</v>
      </c>
      <c r="E1108" s="22">
        <f t="shared" si="18"/>
        <v>113.4</v>
      </c>
    </row>
    <row r="1109" spans="1:5" x14ac:dyDescent="0.35">
      <c r="A1109" s="21" t="s">
        <v>800</v>
      </c>
      <c r="B1109">
        <v>5</v>
      </c>
      <c r="C1109" s="17">
        <v>70</v>
      </c>
      <c r="D1109" s="61">
        <f>VLOOKUP(A1109,'Unit Cost from Sales Data'!$A$2:$B$4026,2,FALSE)</f>
        <v>4.0999999999999996</v>
      </c>
      <c r="E1109" s="22">
        <f t="shared" si="18"/>
        <v>287</v>
      </c>
    </row>
    <row r="1110" spans="1:5" x14ac:dyDescent="0.35">
      <c r="A1110" s="21" t="s">
        <v>3394</v>
      </c>
      <c r="B1110">
        <v>4</v>
      </c>
      <c r="C1110" s="17">
        <v>70</v>
      </c>
      <c r="D1110" s="61">
        <f>VLOOKUP(A1110,'Unit Cost from Sales Data'!$A$2:$B$4026,2,FALSE)</f>
        <v>0.05</v>
      </c>
      <c r="E1110" s="22">
        <f t="shared" si="18"/>
        <v>3.5</v>
      </c>
    </row>
    <row r="1111" spans="1:5" x14ac:dyDescent="0.35">
      <c r="A1111" s="21" t="s">
        <v>3852</v>
      </c>
      <c r="B1111">
        <v>4</v>
      </c>
      <c r="C1111" s="17">
        <v>70</v>
      </c>
      <c r="D1111" s="61">
        <f>VLOOKUP(A1111,'Unit Cost from Sales Data'!$A$2:$B$4026,2,FALSE)</f>
        <v>0.28999999999999998</v>
      </c>
      <c r="E1111" s="22">
        <f t="shared" si="18"/>
        <v>20.299999999999997</v>
      </c>
    </row>
    <row r="1112" spans="1:5" x14ac:dyDescent="0.35">
      <c r="A1112" s="21" t="s">
        <v>3437</v>
      </c>
      <c r="B1112">
        <v>2</v>
      </c>
      <c r="C1112" s="17">
        <v>70</v>
      </c>
      <c r="D1112" s="61">
        <f>VLOOKUP(A1112,'Unit Cost from Sales Data'!$A$2:$B$4026,2,FALSE)</f>
        <v>4.8499999999999996</v>
      </c>
      <c r="E1112" s="22">
        <f t="shared" si="18"/>
        <v>339.5</v>
      </c>
    </row>
    <row r="1113" spans="1:5" x14ac:dyDescent="0.35">
      <c r="A1113" s="21" t="s">
        <v>3631</v>
      </c>
      <c r="B1113">
        <v>2</v>
      </c>
      <c r="C1113" s="17">
        <v>70</v>
      </c>
      <c r="D1113" s="61">
        <f>VLOOKUP(A1113,'Unit Cost from Sales Data'!$A$2:$B$4026,2,FALSE)</f>
        <v>0.44</v>
      </c>
      <c r="E1113" s="22">
        <f t="shared" si="18"/>
        <v>30.8</v>
      </c>
    </row>
    <row r="1114" spans="1:5" x14ac:dyDescent="0.35">
      <c r="A1114" s="21" t="s">
        <v>815</v>
      </c>
      <c r="B1114">
        <v>3</v>
      </c>
      <c r="C1114" s="17">
        <v>69</v>
      </c>
      <c r="D1114" s="61">
        <f>VLOOKUP(A1114,'Unit Cost from Sales Data'!$A$2:$B$4026,2,FALSE)</f>
        <v>3.58</v>
      </c>
      <c r="E1114" s="22">
        <f t="shared" si="18"/>
        <v>247.02</v>
      </c>
    </row>
    <row r="1115" spans="1:5" x14ac:dyDescent="0.35">
      <c r="A1115" s="21" t="s">
        <v>2849</v>
      </c>
      <c r="B1115">
        <v>16</v>
      </c>
      <c r="C1115" s="17">
        <v>68</v>
      </c>
      <c r="D1115" s="61">
        <f>VLOOKUP(A1115,'Unit Cost from Sales Data'!$A$2:$B$4026,2,FALSE)</f>
        <v>1.28</v>
      </c>
      <c r="E1115" s="22">
        <f t="shared" si="18"/>
        <v>87.04</v>
      </c>
    </row>
    <row r="1116" spans="1:5" x14ac:dyDescent="0.35">
      <c r="A1116" s="21" t="s">
        <v>2740</v>
      </c>
      <c r="B1116">
        <v>11</v>
      </c>
      <c r="C1116" s="17">
        <v>68</v>
      </c>
      <c r="D1116" s="61">
        <f>VLOOKUP(A1116,'Unit Cost from Sales Data'!$A$2:$B$4026,2,FALSE)</f>
        <v>1.59</v>
      </c>
      <c r="E1116" s="22">
        <f t="shared" si="18"/>
        <v>108.12</v>
      </c>
    </row>
    <row r="1117" spans="1:5" x14ac:dyDescent="0.35">
      <c r="A1117" s="21" t="s">
        <v>188</v>
      </c>
      <c r="B1117">
        <v>10</v>
      </c>
      <c r="C1117" s="17">
        <v>68</v>
      </c>
      <c r="D1117" s="61">
        <f>VLOOKUP(A1117,'Unit Cost from Sales Data'!$A$2:$B$4026,2,FALSE)</f>
        <v>0.76</v>
      </c>
      <c r="E1117" s="22">
        <f t="shared" si="18"/>
        <v>51.68</v>
      </c>
    </row>
    <row r="1118" spans="1:5" x14ac:dyDescent="0.35">
      <c r="A1118" s="21" t="s">
        <v>2783</v>
      </c>
      <c r="B1118">
        <v>9</v>
      </c>
      <c r="C1118" s="17">
        <v>68</v>
      </c>
      <c r="D1118" s="61">
        <f>VLOOKUP(A1118,'Unit Cost from Sales Data'!$A$2:$B$4026,2,FALSE)</f>
        <v>0.91</v>
      </c>
      <c r="E1118" s="22">
        <f t="shared" si="18"/>
        <v>61.88</v>
      </c>
    </row>
    <row r="1119" spans="1:5" x14ac:dyDescent="0.35">
      <c r="A1119" s="21" t="s">
        <v>2728</v>
      </c>
      <c r="B1119">
        <v>8</v>
      </c>
      <c r="C1119" s="17">
        <v>68</v>
      </c>
      <c r="D1119" s="61">
        <f>VLOOKUP(A1119,'Unit Cost from Sales Data'!$A$2:$B$4026,2,FALSE)</f>
        <v>4.8499999999999996</v>
      </c>
      <c r="E1119" s="22">
        <f t="shared" si="18"/>
        <v>329.79999999999995</v>
      </c>
    </row>
    <row r="1120" spans="1:5" x14ac:dyDescent="0.35">
      <c r="A1120" s="21" t="s">
        <v>196</v>
      </c>
      <c r="B1120">
        <v>8</v>
      </c>
      <c r="C1120" s="17">
        <v>68</v>
      </c>
      <c r="D1120" s="61">
        <f>VLOOKUP(A1120,'Unit Cost from Sales Data'!$A$2:$B$4026,2,FALSE)</f>
        <v>1.56</v>
      </c>
      <c r="E1120" s="22">
        <f t="shared" si="18"/>
        <v>106.08</v>
      </c>
    </row>
    <row r="1121" spans="1:5" x14ac:dyDescent="0.35">
      <c r="A1121" s="21" t="s">
        <v>2506</v>
      </c>
      <c r="B1121">
        <v>7</v>
      </c>
      <c r="C1121" s="17">
        <v>68</v>
      </c>
      <c r="D1121" s="61">
        <f>VLOOKUP(A1121,'Unit Cost from Sales Data'!$A$2:$B$4026,2,FALSE)</f>
        <v>0.28999999999999998</v>
      </c>
      <c r="E1121" s="22">
        <f t="shared" si="18"/>
        <v>19.72</v>
      </c>
    </row>
    <row r="1122" spans="1:5" x14ac:dyDescent="0.35">
      <c r="A1122" s="21" t="s">
        <v>2632</v>
      </c>
      <c r="B1122">
        <v>7</v>
      </c>
      <c r="C1122" s="17">
        <v>68</v>
      </c>
      <c r="D1122" s="61">
        <f>VLOOKUP(A1122,'Unit Cost from Sales Data'!$A$2:$B$4026,2,FALSE)</f>
        <v>1.5</v>
      </c>
      <c r="E1122" s="22">
        <f t="shared" si="18"/>
        <v>102</v>
      </c>
    </row>
    <row r="1123" spans="1:5" x14ac:dyDescent="0.35">
      <c r="A1123" s="21" t="s">
        <v>55</v>
      </c>
      <c r="B1123">
        <v>7</v>
      </c>
      <c r="C1123" s="17">
        <v>68</v>
      </c>
      <c r="D1123" s="61">
        <f>VLOOKUP(A1123,'Unit Cost from Sales Data'!$A$2:$B$4026,2,FALSE)</f>
        <v>0.32</v>
      </c>
      <c r="E1123" s="22">
        <f t="shared" si="18"/>
        <v>21.76</v>
      </c>
    </row>
    <row r="1124" spans="1:5" x14ac:dyDescent="0.35">
      <c r="A1124" s="21" t="s">
        <v>2774</v>
      </c>
      <c r="B1124">
        <v>6</v>
      </c>
      <c r="C1124" s="17">
        <v>68</v>
      </c>
      <c r="D1124" s="61">
        <f>VLOOKUP(A1124,'Unit Cost from Sales Data'!$A$2:$B$4026,2,FALSE)</f>
        <v>0.81</v>
      </c>
      <c r="E1124" s="22">
        <f t="shared" si="18"/>
        <v>55.080000000000005</v>
      </c>
    </row>
    <row r="1125" spans="1:5" x14ac:dyDescent="0.35">
      <c r="A1125" s="21" t="s">
        <v>3308</v>
      </c>
      <c r="B1125">
        <v>6</v>
      </c>
      <c r="C1125" s="17">
        <v>68</v>
      </c>
      <c r="D1125" s="61">
        <f>VLOOKUP(A1125,'Unit Cost from Sales Data'!$A$2:$B$4026,2,FALSE)</f>
        <v>4.17</v>
      </c>
      <c r="E1125" s="22">
        <f t="shared" si="18"/>
        <v>283.56</v>
      </c>
    </row>
    <row r="1126" spans="1:5" x14ac:dyDescent="0.35">
      <c r="A1126" s="21" t="s">
        <v>2618</v>
      </c>
      <c r="B1126">
        <v>5</v>
      </c>
      <c r="C1126" s="17">
        <v>68</v>
      </c>
      <c r="D1126" s="61">
        <f>VLOOKUP(A1126,'Unit Cost from Sales Data'!$A$2:$B$4026,2,FALSE)</f>
        <v>2.89</v>
      </c>
      <c r="E1126" s="22">
        <f t="shared" si="18"/>
        <v>196.52</v>
      </c>
    </row>
    <row r="1127" spans="1:5" x14ac:dyDescent="0.35">
      <c r="A1127" s="21" t="s">
        <v>2797</v>
      </c>
      <c r="B1127">
        <v>4</v>
      </c>
      <c r="C1127" s="17">
        <v>68</v>
      </c>
      <c r="D1127" s="61">
        <f>VLOOKUP(A1127,'Unit Cost from Sales Data'!$A$2:$B$4026,2,FALSE)</f>
        <v>1.61</v>
      </c>
      <c r="E1127" s="22">
        <f t="shared" si="18"/>
        <v>109.48</v>
      </c>
    </row>
    <row r="1128" spans="1:5" x14ac:dyDescent="0.35">
      <c r="A1128" s="21" t="s">
        <v>453</v>
      </c>
      <c r="B1128">
        <v>4</v>
      </c>
      <c r="C1128" s="17">
        <v>68</v>
      </c>
      <c r="D1128" s="61">
        <f>VLOOKUP(A1128,'Unit Cost from Sales Data'!$A$2:$B$4026,2,FALSE)</f>
        <v>0.34</v>
      </c>
      <c r="E1128" s="22">
        <f t="shared" si="18"/>
        <v>23.12</v>
      </c>
    </row>
    <row r="1129" spans="1:5" x14ac:dyDescent="0.35">
      <c r="A1129" s="21" t="s">
        <v>4210</v>
      </c>
      <c r="B1129">
        <v>3</v>
      </c>
      <c r="C1129" s="17">
        <v>68</v>
      </c>
      <c r="D1129" s="61">
        <f>VLOOKUP(A1129,'Unit Cost from Sales Data'!$A$2:$B$4026,2,FALSE)</f>
        <v>2.87</v>
      </c>
      <c r="E1129" s="22">
        <f t="shared" si="18"/>
        <v>195.16</v>
      </c>
    </row>
    <row r="1130" spans="1:5" x14ac:dyDescent="0.35">
      <c r="A1130" s="21" t="s">
        <v>64</v>
      </c>
      <c r="B1130">
        <v>30</v>
      </c>
      <c r="C1130" s="17">
        <v>66</v>
      </c>
      <c r="D1130" s="61">
        <f>VLOOKUP(A1130,'Unit Cost from Sales Data'!$A$2:$B$4026,2,FALSE)</f>
        <v>1.44</v>
      </c>
      <c r="E1130" s="22">
        <f t="shared" si="18"/>
        <v>95.039999999999992</v>
      </c>
    </row>
    <row r="1131" spans="1:5" x14ac:dyDescent="0.35">
      <c r="A1131" s="21" t="s">
        <v>212</v>
      </c>
      <c r="B1131">
        <v>13</v>
      </c>
      <c r="C1131" s="17">
        <v>66</v>
      </c>
      <c r="D1131" s="61">
        <f>VLOOKUP(A1131,'Unit Cost from Sales Data'!$A$2:$B$4026,2,FALSE)</f>
        <v>8.85</v>
      </c>
      <c r="E1131" s="22">
        <f t="shared" si="18"/>
        <v>584.1</v>
      </c>
    </row>
    <row r="1132" spans="1:5" x14ac:dyDescent="0.35">
      <c r="A1132" s="21" t="s">
        <v>3012</v>
      </c>
      <c r="B1132">
        <v>11</v>
      </c>
      <c r="C1132" s="17">
        <v>66</v>
      </c>
      <c r="D1132" s="61">
        <f>VLOOKUP(A1132,'Unit Cost from Sales Data'!$A$2:$B$4026,2,FALSE)</f>
        <v>1.38</v>
      </c>
      <c r="E1132" s="22">
        <f t="shared" si="18"/>
        <v>91.08</v>
      </c>
    </row>
    <row r="1133" spans="1:5" x14ac:dyDescent="0.35">
      <c r="A1133" s="21" t="s">
        <v>2660</v>
      </c>
      <c r="B1133">
        <v>8</v>
      </c>
      <c r="C1133" s="17">
        <v>66</v>
      </c>
      <c r="D1133" s="61">
        <f>VLOOKUP(A1133,'Unit Cost from Sales Data'!$A$2:$B$4026,2,FALSE)</f>
        <v>3.66</v>
      </c>
      <c r="E1133" s="22">
        <f t="shared" si="18"/>
        <v>241.56</v>
      </c>
    </row>
    <row r="1134" spans="1:5" x14ac:dyDescent="0.35">
      <c r="A1134" s="21" t="s">
        <v>2772</v>
      </c>
      <c r="B1134">
        <v>6</v>
      </c>
      <c r="C1134" s="17">
        <v>66</v>
      </c>
      <c r="D1134" s="61">
        <f>VLOOKUP(A1134,'Unit Cost from Sales Data'!$A$2:$B$4026,2,FALSE)</f>
        <v>0.97</v>
      </c>
      <c r="E1134" s="22">
        <f t="shared" si="18"/>
        <v>64.02</v>
      </c>
    </row>
    <row r="1135" spans="1:5" x14ac:dyDescent="0.35">
      <c r="A1135" s="21" t="s">
        <v>2800</v>
      </c>
      <c r="B1135">
        <v>6</v>
      </c>
      <c r="C1135" s="17">
        <v>66</v>
      </c>
      <c r="D1135" s="61">
        <f>VLOOKUP(A1135,'Unit Cost from Sales Data'!$A$2:$B$4026,2,FALSE)</f>
        <v>14.57</v>
      </c>
      <c r="E1135" s="22">
        <f t="shared" si="18"/>
        <v>961.62</v>
      </c>
    </row>
    <row r="1136" spans="1:5" x14ac:dyDescent="0.35">
      <c r="A1136" s="21" t="s">
        <v>3191</v>
      </c>
      <c r="B1136">
        <v>5</v>
      </c>
      <c r="C1136" s="17">
        <v>66</v>
      </c>
      <c r="D1136" s="61">
        <f>VLOOKUP(A1136,'Unit Cost from Sales Data'!$A$2:$B$4026,2,FALSE)</f>
        <v>1.96</v>
      </c>
      <c r="E1136" s="22">
        <f t="shared" si="18"/>
        <v>129.35999999999999</v>
      </c>
    </row>
    <row r="1137" spans="1:5" x14ac:dyDescent="0.35">
      <c r="A1137" s="21" t="s">
        <v>621</v>
      </c>
      <c r="B1137">
        <v>3</v>
      </c>
      <c r="C1137" s="17">
        <v>66</v>
      </c>
      <c r="D1137" s="61">
        <f>VLOOKUP(A1137,'Unit Cost from Sales Data'!$A$2:$B$4026,2,FALSE)</f>
        <v>1.45</v>
      </c>
      <c r="E1137" s="22">
        <f t="shared" si="18"/>
        <v>95.7</v>
      </c>
    </row>
    <row r="1138" spans="1:5" x14ac:dyDescent="0.35">
      <c r="A1138" s="21" t="s">
        <v>35</v>
      </c>
      <c r="B1138">
        <v>32</v>
      </c>
      <c r="C1138" s="17">
        <v>65</v>
      </c>
      <c r="D1138" s="61">
        <f>VLOOKUP(A1138,'Unit Cost from Sales Data'!$A$2:$B$4026,2,FALSE)</f>
        <v>1.07</v>
      </c>
      <c r="E1138" s="22">
        <f t="shared" si="18"/>
        <v>69.55</v>
      </c>
    </row>
    <row r="1139" spans="1:5" x14ac:dyDescent="0.35">
      <c r="A1139" s="21" t="s">
        <v>431</v>
      </c>
      <c r="B1139">
        <v>6</v>
      </c>
      <c r="C1139" s="17">
        <v>65</v>
      </c>
      <c r="D1139" s="61">
        <f>VLOOKUP(A1139,'Unit Cost from Sales Data'!$A$2:$B$4026,2,FALSE)</f>
        <v>1.78</v>
      </c>
      <c r="E1139" s="22">
        <f t="shared" si="18"/>
        <v>115.7</v>
      </c>
    </row>
    <row r="1140" spans="1:5" x14ac:dyDescent="0.35">
      <c r="A1140" s="21" t="s">
        <v>2779</v>
      </c>
      <c r="B1140">
        <v>12</v>
      </c>
      <c r="C1140" s="17">
        <v>64</v>
      </c>
      <c r="D1140" s="61">
        <f>VLOOKUP(A1140,'Unit Cost from Sales Data'!$A$2:$B$4026,2,FALSE)</f>
        <v>1.23</v>
      </c>
      <c r="E1140" s="22">
        <f t="shared" si="18"/>
        <v>78.72</v>
      </c>
    </row>
    <row r="1141" spans="1:5" x14ac:dyDescent="0.35">
      <c r="A1141" s="21" t="s">
        <v>21</v>
      </c>
      <c r="B1141">
        <v>8</v>
      </c>
      <c r="C1141" s="17">
        <v>64</v>
      </c>
      <c r="D1141" s="61">
        <f>VLOOKUP(A1141,'Unit Cost from Sales Data'!$A$2:$B$4026,2,FALSE)</f>
        <v>0.38</v>
      </c>
      <c r="E1141" s="22">
        <f t="shared" si="18"/>
        <v>24.32</v>
      </c>
    </row>
    <row r="1142" spans="1:5" x14ac:dyDescent="0.35">
      <c r="A1142" s="21" t="s">
        <v>2896</v>
      </c>
      <c r="B1142">
        <v>8</v>
      </c>
      <c r="C1142" s="17">
        <v>64</v>
      </c>
      <c r="D1142" s="61">
        <f>VLOOKUP(A1142,'Unit Cost from Sales Data'!$A$2:$B$4026,2,FALSE)</f>
        <v>3.71</v>
      </c>
      <c r="E1142" s="22">
        <f t="shared" si="18"/>
        <v>237.44</v>
      </c>
    </row>
    <row r="1143" spans="1:5" x14ac:dyDescent="0.35">
      <c r="A1143" s="21" t="s">
        <v>165</v>
      </c>
      <c r="B1143">
        <v>6</v>
      </c>
      <c r="C1143" s="17">
        <v>64</v>
      </c>
      <c r="D1143" s="61">
        <f>VLOOKUP(A1143,'Unit Cost from Sales Data'!$A$2:$B$4026,2,FALSE)</f>
        <v>0.3</v>
      </c>
      <c r="E1143" s="22">
        <f t="shared" si="18"/>
        <v>19.2</v>
      </c>
    </row>
    <row r="1144" spans="1:5" x14ac:dyDescent="0.35">
      <c r="A1144" s="21" t="s">
        <v>3465</v>
      </c>
      <c r="B1144">
        <v>6</v>
      </c>
      <c r="C1144" s="17">
        <v>64</v>
      </c>
      <c r="D1144" s="61">
        <f>VLOOKUP(A1144,'Unit Cost from Sales Data'!$A$2:$B$4026,2,FALSE)</f>
        <v>4.1399999999999997</v>
      </c>
      <c r="E1144" s="22">
        <f t="shared" si="18"/>
        <v>264.95999999999998</v>
      </c>
    </row>
    <row r="1145" spans="1:5" x14ac:dyDescent="0.35">
      <c r="A1145" s="21" t="s">
        <v>2775</v>
      </c>
      <c r="B1145">
        <v>5</v>
      </c>
      <c r="C1145" s="17">
        <v>64</v>
      </c>
      <c r="D1145" s="61">
        <f>VLOOKUP(A1145,'Unit Cost from Sales Data'!$A$2:$B$4026,2,FALSE)</f>
        <v>0.59</v>
      </c>
      <c r="E1145" s="22">
        <f t="shared" si="18"/>
        <v>37.76</v>
      </c>
    </row>
    <row r="1146" spans="1:5" x14ac:dyDescent="0.35">
      <c r="A1146" s="21" t="s">
        <v>2973</v>
      </c>
      <c r="B1146">
        <v>5</v>
      </c>
      <c r="C1146" s="17">
        <v>64</v>
      </c>
      <c r="D1146" s="61">
        <f>VLOOKUP(A1146,'Unit Cost from Sales Data'!$A$2:$B$4026,2,FALSE)</f>
        <v>0.23</v>
      </c>
      <c r="E1146" s="22">
        <f t="shared" si="18"/>
        <v>14.72</v>
      </c>
    </row>
    <row r="1147" spans="1:5" x14ac:dyDescent="0.35">
      <c r="A1147" s="21" t="s">
        <v>4032</v>
      </c>
      <c r="B1147">
        <v>5</v>
      </c>
      <c r="C1147" s="17">
        <v>64</v>
      </c>
      <c r="D1147" s="61">
        <f>VLOOKUP(A1147,'Unit Cost from Sales Data'!$A$2:$B$4026,2,FALSE)</f>
        <v>1.67</v>
      </c>
      <c r="E1147" s="22">
        <f t="shared" si="18"/>
        <v>106.88</v>
      </c>
    </row>
    <row r="1148" spans="1:5" x14ac:dyDescent="0.35">
      <c r="A1148" s="21" t="s">
        <v>2589</v>
      </c>
      <c r="B1148">
        <v>4</v>
      </c>
      <c r="C1148" s="17">
        <v>64</v>
      </c>
      <c r="D1148" s="61">
        <f>VLOOKUP(A1148,'Unit Cost from Sales Data'!$A$2:$B$4026,2,FALSE)</f>
        <v>2.62</v>
      </c>
      <c r="E1148" s="22">
        <f t="shared" si="18"/>
        <v>167.68</v>
      </c>
    </row>
    <row r="1149" spans="1:5" x14ac:dyDescent="0.35">
      <c r="A1149" s="21" t="s">
        <v>2868</v>
      </c>
      <c r="B1149">
        <v>4</v>
      </c>
      <c r="C1149" s="17">
        <v>64</v>
      </c>
      <c r="D1149" s="61">
        <f>VLOOKUP(A1149,'Unit Cost from Sales Data'!$A$2:$B$4026,2,FALSE)</f>
        <v>2.19</v>
      </c>
      <c r="E1149" s="22">
        <f t="shared" si="18"/>
        <v>140.16</v>
      </c>
    </row>
    <row r="1150" spans="1:5" x14ac:dyDescent="0.35">
      <c r="A1150" s="21" t="s">
        <v>2937</v>
      </c>
      <c r="B1150">
        <v>4</v>
      </c>
      <c r="C1150" s="17">
        <v>64</v>
      </c>
      <c r="D1150" s="61">
        <f>VLOOKUP(A1150,'Unit Cost from Sales Data'!$A$2:$B$4026,2,FALSE)</f>
        <v>1.03</v>
      </c>
      <c r="E1150" s="22">
        <f t="shared" si="18"/>
        <v>65.92</v>
      </c>
    </row>
    <row r="1151" spans="1:5" x14ac:dyDescent="0.35">
      <c r="A1151" s="21" t="s">
        <v>3108</v>
      </c>
      <c r="B1151">
        <v>4</v>
      </c>
      <c r="C1151" s="17">
        <v>64</v>
      </c>
      <c r="D1151" s="61">
        <f>VLOOKUP(A1151,'Unit Cost from Sales Data'!$A$2:$B$4026,2,FALSE)</f>
        <v>0.15</v>
      </c>
      <c r="E1151" s="22">
        <f t="shared" si="18"/>
        <v>9.6</v>
      </c>
    </row>
    <row r="1152" spans="1:5" x14ac:dyDescent="0.35">
      <c r="A1152" s="21" t="s">
        <v>276</v>
      </c>
      <c r="B1152">
        <v>4</v>
      </c>
      <c r="C1152" s="17">
        <v>64</v>
      </c>
      <c r="D1152" s="61">
        <f>VLOOKUP(A1152,'Unit Cost from Sales Data'!$A$2:$B$4026,2,FALSE)</f>
        <v>0.37</v>
      </c>
      <c r="E1152" s="22">
        <f t="shared" si="18"/>
        <v>23.68</v>
      </c>
    </row>
    <row r="1153" spans="1:5" x14ac:dyDescent="0.35">
      <c r="A1153" s="21" t="s">
        <v>3515</v>
      </c>
      <c r="B1153">
        <v>4</v>
      </c>
      <c r="C1153" s="17">
        <v>64</v>
      </c>
      <c r="D1153" s="61">
        <f>VLOOKUP(A1153,'Unit Cost from Sales Data'!$A$2:$B$4026,2,FALSE)</f>
        <v>1.49</v>
      </c>
      <c r="E1153" s="22">
        <f t="shared" ref="E1153:E1213" si="19">D1153*C1153</f>
        <v>95.36</v>
      </c>
    </row>
    <row r="1154" spans="1:5" x14ac:dyDescent="0.35">
      <c r="A1154" s="21" t="s">
        <v>3784</v>
      </c>
      <c r="B1154">
        <v>4</v>
      </c>
      <c r="C1154" s="17">
        <v>64</v>
      </c>
      <c r="D1154" s="61">
        <f>VLOOKUP(A1154,'Unit Cost from Sales Data'!$A$2:$B$4026,2,FALSE)</f>
        <v>0.51</v>
      </c>
      <c r="E1154" s="22">
        <f t="shared" si="19"/>
        <v>32.64</v>
      </c>
    </row>
    <row r="1155" spans="1:5" x14ac:dyDescent="0.35">
      <c r="A1155" s="21" t="s">
        <v>259</v>
      </c>
      <c r="B1155">
        <v>3</v>
      </c>
      <c r="C1155" s="17">
        <v>64</v>
      </c>
      <c r="D1155" s="61">
        <f>VLOOKUP(A1155,'Unit Cost from Sales Data'!$A$2:$B$4026,2,FALSE)</f>
        <v>0.36</v>
      </c>
      <c r="E1155" s="22">
        <f t="shared" si="19"/>
        <v>23.04</v>
      </c>
    </row>
    <row r="1156" spans="1:5" x14ac:dyDescent="0.35">
      <c r="A1156" s="21" t="s">
        <v>3285</v>
      </c>
      <c r="B1156">
        <v>3</v>
      </c>
      <c r="C1156" s="17">
        <v>64</v>
      </c>
      <c r="D1156" s="61">
        <f>VLOOKUP(A1156,'Unit Cost from Sales Data'!$A$2:$B$4026,2,FALSE)</f>
        <v>0.84</v>
      </c>
      <c r="E1156" s="22">
        <f t="shared" si="19"/>
        <v>53.76</v>
      </c>
    </row>
    <row r="1157" spans="1:5" x14ac:dyDescent="0.35">
      <c r="A1157" s="21" t="s">
        <v>3678</v>
      </c>
      <c r="B1157">
        <v>3</v>
      </c>
      <c r="C1157" s="17">
        <v>64</v>
      </c>
      <c r="D1157" s="61">
        <f>VLOOKUP(A1157,'Unit Cost from Sales Data'!$A$2:$B$4026,2,FALSE)</f>
        <v>2.0499999999999998</v>
      </c>
      <c r="E1157" s="22">
        <f t="shared" si="19"/>
        <v>131.19999999999999</v>
      </c>
    </row>
    <row r="1158" spans="1:5" x14ac:dyDescent="0.35">
      <c r="A1158" s="21" t="s">
        <v>928</v>
      </c>
      <c r="B1158">
        <v>3</v>
      </c>
      <c r="C1158" s="17">
        <v>64</v>
      </c>
      <c r="D1158" s="61">
        <f>VLOOKUP(A1158,'Unit Cost from Sales Data'!$A$2:$B$4026,2,FALSE)</f>
        <v>0.85</v>
      </c>
      <c r="E1158" s="22">
        <f t="shared" si="19"/>
        <v>54.4</v>
      </c>
    </row>
    <row r="1159" spans="1:5" x14ac:dyDescent="0.35">
      <c r="A1159" s="21" t="s">
        <v>3811</v>
      </c>
      <c r="B1159">
        <v>3</v>
      </c>
      <c r="C1159" s="17">
        <v>64</v>
      </c>
      <c r="D1159" s="61">
        <f>VLOOKUP(A1159,'Unit Cost from Sales Data'!$A$2:$B$4026,2,FALSE)</f>
        <v>0.98</v>
      </c>
      <c r="E1159" s="22">
        <f t="shared" si="19"/>
        <v>62.72</v>
      </c>
    </row>
    <row r="1160" spans="1:5" x14ac:dyDescent="0.35">
      <c r="A1160" s="21" t="s">
        <v>3996</v>
      </c>
      <c r="B1160">
        <v>3</v>
      </c>
      <c r="C1160" s="17">
        <v>64</v>
      </c>
      <c r="D1160" s="61">
        <f>VLOOKUP(A1160,'Unit Cost from Sales Data'!$A$2:$B$4026,2,FALSE)</f>
        <v>1.81</v>
      </c>
      <c r="E1160" s="22">
        <f t="shared" si="19"/>
        <v>115.84</v>
      </c>
    </row>
    <row r="1161" spans="1:5" x14ac:dyDescent="0.35">
      <c r="A1161" s="21" t="s">
        <v>4102</v>
      </c>
      <c r="B1161">
        <v>3</v>
      </c>
      <c r="C1161" s="17">
        <v>64</v>
      </c>
      <c r="D1161" s="61">
        <f>VLOOKUP(A1161,'Unit Cost from Sales Data'!$A$2:$B$4026,2,FALSE)</f>
        <v>0.41</v>
      </c>
      <c r="E1161" s="22">
        <f t="shared" si="19"/>
        <v>26.24</v>
      </c>
    </row>
    <row r="1162" spans="1:5" x14ac:dyDescent="0.35">
      <c r="A1162" s="21" t="s">
        <v>2566</v>
      </c>
      <c r="B1162">
        <v>2</v>
      </c>
      <c r="C1162" s="17">
        <v>64</v>
      </c>
      <c r="D1162" s="61">
        <f>VLOOKUP(A1162,'Unit Cost from Sales Data'!$A$2:$B$4026,2,FALSE)</f>
        <v>0.34</v>
      </c>
      <c r="E1162" s="22">
        <f t="shared" si="19"/>
        <v>21.76</v>
      </c>
    </row>
    <row r="1163" spans="1:5" x14ac:dyDescent="0.35">
      <c r="A1163" s="21" t="s">
        <v>3277</v>
      </c>
      <c r="B1163">
        <v>2</v>
      </c>
      <c r="C1163" s="17">
        <v>64</v>
      </c>
      <c r="D1163" s="61">
        <f>VLOOKUP(A1163,'Unit Cost from Sales Data'!$A$2:$B$4026,2,FALSE)</f>
        <v>1.34</v>
      </c>
      <c r="E1163" s="22">
        <f t="shared" si="19"/>
        <v>85.76</v>
      </c>
    </row>
    <row r="1164" spans="1:5" x14ac:dyDescent="0.35">
      <c r="A1164" s="21" t="s">
        <v>1091</v>
      </c>
      <c r="B1164">
        <v>2</v>
      </c>
      <c r="C1164" s="17">
        <v>64</v>
      </c>
      <c r="D1164" s="61">
        <f>VLOOKUP(A1164,'Unit Cost from Sales Data'!$A$2:$B$4026,2,FALSE)</f>
        <v>0.33</v>
      </c>
      <c r="E1164" s="22">
        <f t="shared" si="19"/>
        <v>21.12</v>
      </c>
    </row>
    <row r="1165" spans="1:5" x14ac:dyDescent="0.35">
      <c r="A1165" s="21" t="s">
        <v>2564</v>
      </c>
      <c r="B1165">
        <v>1</v>
      </c>
      <c r="C1165" s="17">
        <v>64</v>
      </c>
      <c r="D1165" s="61">
        <f>VLOOKUP(A1165,'Unit Cost from Sales Data'!$A$2:$B$4026,2,FALSE)</f>
        <v>0.36</v>
      </c>
      <c r="E1165" s="22">
        <f t="shared" si="19"/>
        <v>23.04</v>
      </c>
    </row>
    <row r="1166" spans="1:5" x14ac:dyDescent="0.35">
      <c r="A1166" s="21" t="s">
        <v>3271</v>
      </c>
      <c r="B1166">
        <v>1</v>
      </c>
      <c r="C1166" s="17">
        <v>64</v>
      </c>
      <c r="D1166" s="61">
        <f>VLOOKUP(A1166,'Unit Cost from Sales Data'!$A$2:$B$4026,2,FALSE)</f>
        <v>0.73</v>
      </c>
      <c r="E1166" s="22">
        <f t="shared" si="19"/>
        <v>46.72</v>
      </c>
    </row>
    <row r="1167" spans="1:5" x14ac:dyDescent="0.35">
      <c r="A1167" s="21" t="s">
        <v>3484</v>
      </c>
      <c r="B1167">
        <v>1</v>
      </c>
      <c r="C1167" s="17">
        <v>64</v>
      </c>
      <c r="D1167" s="61">
        <f>VLOOKUP(A1167,'Unit Cost from Sales Data'!$A$2:$B$4026,2,FALSE)</f>
        <v>0.27</v>
      </c>
      <c r="E1167" s="22">
        <f t="shared" si="19"/>
        <v>17.28</v>
      </c>
    </row>
    <row r="1168" spans="1:5" x14ac:dyDescent="0.35">
      <c r="A1168" s="21" t="s">
        <v>4300</v>
      </c>
      <c r="B1168">
        <v>1</v>
      </c>
      <c r="C1168" s="17">
        <v>64</v>
      </c>
      <c r="D1168" s="61">
        <f>VLOOKUP(A1168,'Unit Cost from Sales Data'!$A$2:$B$4026,2,FALSE)</f>
        <v>0.18</v>
      </c>
      <c r="E1168" s="22">
        <f t="shared" si="19"/>
        <v>11.52</v>
      </c>
    </row>
    <row r="1169" spans="1:5" x14ac:dyDescent="0.35">
      <c r="A1169" s="21" t="s">
        <v>4356</v>
      </c>
      <c r="B1169">
        <v>1</v>
      </c>
      <c r="C1169" s="17">
        <v>64</v>
      </c>
      <c r="D1169" s="61">
        <f>VLOOKUP(A1169,'Unit Cost from Sales Data'!$A$2:$B$4026,2,FALSE)</f>
        <v>1.34</v>
      </c>
      <c r="E1169" s="22">
        <f t="shared" si="19"/>
        <v>85.76</v>
      </c>
    </row>
    <row r="1170" spans="1:5" x14ac:dyDescent="0.35">
      <c r="A1170" s="21" t="s">
        <v>1371</v>
      </c>
      <c r="B1170">
        <v>30</v>
      </c>
      <c r="C1170" s="17">
        <v>63</v>
      </c>
      <c r="D1170" s="61">
        <f>VLOOKUP(A1170,'Unit Cost from Sales Data'!$A$2:$B$4026,2,FALSE)</f>
        <v>2.88</v>
      </c>
      <c r="E1170" s="22">
        <f t="shared" si="19"/>
        <v>181.44</v>
      </c>
    </row>
    <row r="1171" spans="1:5" x14ac:dyDescent="0.35">
      <c r="A1171" s="21" t="s">
        <v>3415</v>
      </c>
      <c r="B1171">
        <v>17</v>
      </c>
      <c r="C1171" s="17">
        <v>63</v>
      </c>
      <c r="D1171" s="61">
        <f>VLOOKUP(A1171,'Unit Cost from Sales Data'!$A$2:$B$4026,2,FALSE)</f>
        <v>57.6</v>
      </c>
      <c r="E1171" s="22">
        <f t="shared" si="19"/>
        <v>3628.8</v>
      </c>
    </row>
    <row r="1172" spans="1:5" x14ac:dyDescent="0.35">
      <c r="A1172" s="21" t="s">
        <v>3120</v>
      </c>
      <c r="B1172">
        <v>4</v>
      </c>
      <c r="C1172" s="17">
        <v>63</v>
      </c>
      <c r="D1172" s="61">
        <f>VLOOKUP(A1172,'Unit Cost from Sales Data'!$A$2:$B$4026,2,FALSE)</f>
        <v>1.56</v>
      </c>
      <c r="E1172" s="22">
        <f t="shared" si="19"/>
        <v>98.28</v>
      </c>
    </row>
    <row r="1173" spans="1:5" x14ac:dyDescent="0.35">
      <c r="A1173" s="21" t="s">
        <v>3035</v>
      </c>
      <c r="B1173">
        <v>11</v>
      </c>
      <c r="C1173" s="17">
        <v>62</v>
      </c>
      <c r="D1173" s="61">
        <f>VLOOKUP(A1173,'Unit Cost from Sales Data'!$A$2:$B$4026,2,FALSE)</f>
        <v>0.92</v>
      </c>
      <c r="E1173" s="22">
        <f t="shared" si="19"/>
        <v>57.04</v>
      </c>
    </row>
    <row r="1174" spans="1:5" x14ac:dyDescent="0.35">
      <c r="A1174" s="21" t="s">
        <v>3115</v>
      </c>
      <c r="B1174">
        <v>9</v>
      </c>
      <c r="C1174" s="17">
        <v>62</v>
      </c>
      <c r="D1174" s="61">
        <f>VLOOKUP(A1174,'Unit Cost from Sales Data'!$A$2:$B$4026,2,FALSE)</f>
        <v>0.87</v>
      </c>
      <c r="E1174" s="22">
        <f t="shared" si="19"/>
        <v>53.94</v>
      </c>
    </row>
    <row r="1175" spans="1:5" x14ac:dyDescent="0.35">
      <c r="A1175" s="21" t="s">
        <v>1317</v>
      </c>
      <c r="B1175">
        <v>6</v>
      </c>
      <c r="C1175" s="17">
        <v>62</v>
      </c>
      <c r="D1175" s="61">
        <f>VLOOKUP(A1175,'Unit Cost from Sales Data'!$A$2:$B$4026,2,FALSE)</f>
        <v>34.19</v>
      </c>
      <c r="E1175" s="22">
        <f t="shared" si="19"/>
        <v>2119.7799999999997</v>
      </c>
    </row>
    <row r="1176" spans="1:5" x14ac:dyDescent="0.35">
      <c r="A1176" s="21" t="s">
        <v>1585</v>
      </c>
      <c r="B1176">
        <v>28</v>
      </c>
      <c r="C1176" s="17">
        <v>61</v>
      </c>
      <c r="D1176" s="61">
        <f>VLOOKUP(A1176,'Unit Cost from Sales Data'!$A$2:$B$4026,2,FALSE)</f>
        <v>31.51</v>
      </c>
      <c r="E1176" s="22">
        <f t="shared" si="19"/>
        <v>1922.1100000000001</v>
      </c>
    </row>
    <row r="1177" spans="1:5" x14ac:dyDescent="0.35">
      <c r="A1177" s="21" t="s">
        <v>702</v>
      </c>
      <c r="B1177">
        <v>5</v>
      </c>
      <c r="C1177" s="17">
        <v>61</v>
      </c>
      <c r="D1177" s="61">
        <f>VLOOKUP(A1177,'Unit Cost from Sales Data'!$A$2:$B$4026,2,FALSE)</f>
        <v>5.5</v>
      </c>
      <c r="E1177" s="22">
        <f t="shared" si="19"/>
        <v>335.5</v>
      </c>
    </row>
    <row r="1178" spans="1:5" x14ac:dyDescent="0.35">
      <c r="A1178" s="21" t="s">
        <v>106</v>
      </c>
      <c r="B1178">
        <v>25</v>
      </c>
      <c r="C1178" s="17">
        <v>60</v>
      </c>
      <c r="D1178" s="61">
        <f>VLOOKUP(A1178,'Unit Cost from Sales Data'!$A$2:$B$4026,2,FALSE)</f>
        <v>4.8099999999999996</v>
      </c>
      <c r="E1178" s="22">
        <f t="shared" si="19"/>
        <v>288.59999999999997</v>
      </c>
    </row>
    <row r="1179" spans="1:5" x14ac:dyDescent="0.35">
      <c r="A1179" s="21" t="s">
        <v>2847</v>
      </c>
      <c r="B1179">
        <v>12</v>
      </c>
      <c r="C1179" s="17">
        <v>60</v>
      </c>
      <c r="D1179" s="61">
        <f>VLOOKUP(A1179,'Unit Cost from Sales Data'!$A$2:$B$4026,2,FALSE)</f>
        <v>0.87</v>
      </c>
      <c r="E1179" s="22">
        <f t="shared" si="19"/>
        <v>52.2</v>
      </c>
    </row>
    <row r="1180" spans="1:5" x14ac:dyDescent="0.35">
      <c r="A1180" s="21" t="s">
        <v>1548</v>
      </c>
      <c r="B1180">
        <v>11</v>
      </c>
      <c r="C1180" s="17">
        <v>60</v>
      </c>
      <c r="D1180" s="61">
        <f>VLOOKUP(A1180,'Unit Cost from Sales Data'!$A$2:$B$4026,2,FALSE)</f>
        <v>0.84</v>
      </c>
      <c r="E1180" s="22">
        <f t="shared" si="19"/>
        <v>50.4</v>
      </c>
    </row>
    <row r="1181" spans="1:5" x14ac:dyDescent="0.35">
      <c r="A1181" s="21" t="s">
        <v>3306</v>
      </c>
      <c r="B1181">
        <v>8</v>
      </c>
      <c r="C1181" s="17">
        <v>60</v>
      </c>
      <c r="D1181" s="61">
        <f>VLOOKUP(A1181,'Unit Cost from Sales Data'!$A$2:$B$4026,2,FALSE)</f>
        <v>1.91</v>
      </c>
      <c r="E1181" s="22">
        <f t="shared" si="19"/>
        <v>114.6</v>
      </c>
    </row>
    <row r="1182" spans="1:5" x14ac:dyDescent="0.35">
      <c r="A1182" s="21" t="s">
        <v>397</v>
      </c>
      <c r="B1182">
        <v>6</v>
      </c>
      <c r="C1182" s="17">
        <v>60</v>
      </c>
      <c r="D1182" s="61">
        <f>VLOOKUP(A1182,'Unit Cost from Sales Data'!$A$2:$B$4026,2,FALSE)</f>
        <v>0.42</v>
      </c>
      <c r="E1182" s="22">
        <f t="shared" si="19"/>
        <v>25.2</v>
      </c>
    </row>
    <row r="1183" spans="1:5" x14ac:dyDescent="0.35">
      <c r="A1183" s="21" t="s">
        <v>3153</v>
      </c>
      <c r="B1183">
        <v>6</v>
      </c>
      <c r="C1183" s="17">
        <v>60</v>
      </c>
      <c r="D1183" s="61">
        <f>VLOOKUP(A1183,'Unit Cost from Sales Data'!$A$2:$B$4026,2,FALSE)</f>
        <v>4.2300000000000004</v>
      </c>
      <c r="E1183" s="22">
        <f t="shared" si="19"/>
        <v>253.8</v>
      </c>
    </row>
    <row r="1184" spans="1:5" x14ac:dyDescent="0.35">
      <c r="A1184" s="21" t="s">
        <v>3166</v>
      </c>
      <c r="B1184">
        <v>6</v>
      </c>
      <c r="C1184" s="17">
        <v>60</v>
      </c>
      <c r="D1184" s="61">
        <f>VLOOKUP(A1184,'Unit Cost from Sales Data'!$A$2:$B$4026,2,FALSE)</f>
        <v>0.7</v>
      </c>
      <c r="E1184" s="22">
        <f t="shared" si="19"/>
        <v>42</v>
      </c>
    </row>
    <row r="1185" spans="1:5" x14ac:dyDescent="0.35">
      <c r="A1185" s="21" t="s">
        <v>63</v>
      </c>
      <c r="B1185">
        <v>6</v>
      </c>
      <c r="C1185" s="17">
        <v>60</v>
      </c>
      <c r="D1185" s="61">
        <f>VLOOKUP(A1185,'Unit Cost from Sales Data'!$A$2:$B$4026,2,FALSE)</f>
        <v>1.68</v>
      </c>
      <c r="E1185" s="22">
        <f t="shared" si="19"/>
        <v>100.8</v>
      </c>
    </row>
    <row r="1186" spans="1:5" x14ac:dyDescent="0.35">
      <c r="A1186" s="21" t="s">
        <v>2692</v>
      </c>
      <c r="B1186">
        <v>5</v>
      </c>
      <c r="C1186" s="17">
        <v>60</v>
      </c>
      <c r="D1186" s="61">
        <f>VLOOKUP(A1186,'Unit Cost from Sales Data'!$A$2:$B$4026,2,FALSE)</f>
        <v>1.24</v>
      </c>
      <c r="E1186" s="22">
        <f t="shared" si="19"/>
        <v>74.400000000000006</v>
      </c>
    </row>
    <row r="1187" spans="1:5" x14ac:dyDescent="0.35">
      <c r="A1187" s="21" t="s">
        <v>3169</v>
      </c>
      <c r="B1187">
        <v>5</v>
      </c>
      <c r="C1187" s="17">
        <v>60</v>
      </c>
      <c r="D1187" s="61">
        <f>VLOOKUP(A1187,'Unit Cost from Sales Data'!$A$2:$B$4026,2,FALSE)</f>
        <v>0.5</v>
      </c>
      <c r="E1187" s="22">
        <f t="shared" si="19"/>
        <v>30</v>
      </c>
    </row>
    <row r="1188" spans="1:5" x14ac:dyDescent="0.35">
      <c r="A1188" s="21" t="s">
        <v>4083</v>
      </c>
      <c r="B1188">
        <v>5</v>
      </c>
      <c r="C1188" s="17">
        <v>60</v>
      </c>
      <c r="D1188" s="61">
        <f>VLOOKUP(A1188,'Unit Cost from Sales Data'!$A$2:$B$4026,2,FALSE)</f>
        <v>2.68</v>
      </c>
      <c r="E1188" s="22">
        <f t="shared" si="19"/>
        <v>160.80000000000001</v>
      </c>
    </row>
    <row r="1189" spans="1:5" x14ac:dyDescent="0.35">
      <c r="A1189" s="21" t="s">
        <v>3171</v>
      </c>
      <c r="B1189">
        <v>4</v>
      </c>
      <c r="C1189" s="17">
        <v>60</v>
      </c>
      <c r="D1189" s="61">
        <f>VLOOKUP(A1189,'Unit Cost from Sales Data'!$A$2:$B$4026,2,FALSE)</f>
        <v>2.89</v>
      </c>
      <c r="E1189" s="22">
        <f t="shared" si="19"/>
        <v>173.4</v>
      </c>
    </row>
    <row r="1190" spans="1:5" x14ac:dyDescent="0.35">
      <c r="A1190" s="21" t="s">
        <v>438</v>
      </c>
      <c r="B1190">
        <v>4</v>
      </c>
      <c r="C1190" s="17">
        <v>60</v>
      </c>
      <c r="D1190" s="61">
        <f>VLOOKUP(A1190,'Unit Cost from Sales Data'!$A$2:$B$4026,2,FALSE)</f>
        <v>0.33</v>
      </c>
      <c r="E1190" s="22">
        <f t="shared" si="19"/>
        <v>19.8</v>
      </c>
    </row>
    <row r="1191" spans="1:5" x14ac:dyDescent="0.35">
      <c r="A1191" s="21" t="s">
        <v>3721</v>
      </c>
      <c r="B1191">
        <v>4</v>
      </c>
      <c r="C1191" s="17">
        <v>60</v>
      </c>
      <c r="D1191" s="61">
        <f>VLOOKUP(A1191,'Unit Cost from Sales Data'!$A$2:$B$4026,2,FALSE)</f>
        <v>0.24</v>
      </c>
      <c r="E1191" s="22">
        <f t="shared" si="19"/>
        <v>14.399999999999999</v>
      </c>
    </row>
    <row r="1192" spans="1:5" x14ac:dyDescent="0.35">
      <c r="A1192" s="21" t="s">
        <v>3788</v>
      </c>
      <c r="B1192">
        <v>4</v>
      </c>
      <c r="C1192" s="17">
        <v>60</v>
      </c>
      <c r="D1192" s="61">
        <f>VLOOKUP(A1192,'Unit Cost from Sales Data'!$A$2:$B$4026,2,FALSE)</f>
        <v>0.91</v>
      </c>
      <c r="E1192" s="22">
        <f t="shared" si="19"/>
        <v>54.6</v>
      </c>
    </row>
    <row r="1193" spans="1:5" x14ac:dyDescent="0.35">
      <c r="A1193" s="21" t="s">
        <v>3274</v>
      </c>
      <c r="B1193">
        <v>3</v>
      </c>
      <c r="C1193" s="17">
        <v>60</v>
      </c>
      <c r="D1193" s="61">
        <f>VLOOKUP(A1193,'Unit Cost from Sales Data'!$A$2:$B$4026,2,FALSE)</f>
        <v>0.75</v>
      </c>
      <c r="E1193" s="22">
        <f t="shared" si="19"/>
        <v>45</v>
      </c>
    </row>
    <row r="1194" spans="1:5" x14ac:dyDescent="0.35">
      <c r="A1194" s="21" t="s">
        <v>56</v>
      </c>
      <c r="B1194">
        <v>3</v>
      </c>
      <c r="C1194" s="17">
        <v>60</v>
      </c>
      <c r="D1194" s="61">
        <f>VLOOKUP(A1194,'Unit Cost from Sales Data'!$A$2:$B$4026,2,FALSE)</f>
        <v>0.5</v>
      </c>
      <c r="E1194" s="22">
        <f t="shared" si="19"/>
        <v>30</v>
      </c>
    </row>
    <row r="1195" spans="1:5" x14ac:dyDescent="0.35">
      <c r="A1195" s="21" t="s">
        <v>3652</v>
      </c>
      <c r="B1195">
        <v>3</v>
      </c>
      <c r="C1195" s="17">
        <v>60</v>
      </c>
      <c r="D1195" s="61">
        <f>VLOOKUP(A1195,'Unit Cost from Sales Data'!$A$2:$B$4026,2,FALSE)</f>
        <v>2.69</v>
      </c>
      <c r="E1195" s="22">
        <f t="shared" si="19"/>
        <v>161.4</v>
      </c>
    </row>
    <row r="1196" spans="1:5" x14ac:dyDescent="0.35">
      <c r="A1196" s="21" t="s">
        <v>4045</v>
      </c>
      <c r="B1196">
        <v>3</v>
      </c>
      <c r="C1196" s="17">
        <v>60</v>
      </c>
      <c r="D1196" s="61">
        <f>VLOOKUP(A1196,'Unit Cost from Sales Data'!$A$2:$B$4026,2,FALSE)</f>
        <v>3.15</v>
      </c>
      <c r="E1196" s="22">
        <f t="shared" si="19"/>
        <v>189</v>
      </c>
    </row>
    <row r="1197" spans="1:5" x14ac:dyDescent="0.35">
      <c r="A1197" s="21" t="s">
        <v>817</v>
      </c>
      <c r="B1197">
        <v>2</v>
      </c>
      <c r="C1197" s="17">
        <v>60</v>
      </c>
      <c r="D1197" s="61">
        <f>VLOOKUP(A1197,'Unit Cost from Sales Data'!$A$2:$B$4026,2,FALSE)</f>
        <v>3.07</v>
      </c>
      <c r="E1197" s="22">
        <f t="shared" si="19"/>
        <v>184.2</v>
      </c>
    </row>
    <row r="1198" spans="1:5" x14ac:dyDescent="0.35">
      <c r="A1198" s="21" t="s">
        <v>1085</v>
      </c>
      <c r="B1198">
        <v>2</v>
      </c>
      <c r="C1198" s="17">
        <v>60</v>
      </c>
      <c r="D1198" s="61">
        <f>VLOOKUP(A1198,'Unit Cost from Sales Data'!$A$2:$B$4026,2,FALSE)</f>
        <v>3.11</v>
      </c>
      <c r="E1198" s="22">
        <f t="shared" si="19"/>
        <v>186.6</v>
      </c>
    </row>
    <row r="1199" spans="1:5" x14ac:dyDescent="0.35">
      <c r="A1199" s="21" t="s">
        <v>3842</v>
      </c>
      <c r="B1199">
        <v>2</v>
      </c>
      <c r="C1199" s="17">
        <v>60</v>
      </c>
      <c r="D1199" s="61">
        <f>VLOOKUP(A1199,'Unit Cost from Sales Data'!$A$2:$B$4026,2,FALSE)</f>
        <v>13.6</v>
      </c>
      <c r="E1199" s="22">
        <f t="shared" si="19"/>
        <v>816</v>
      </c>
    </row>
    <row r="1200" spans="1:5" x14ac:dyDescent="0.35">
      <c r="A1200" s="21" t="s">
        <v>2402</v>
      </c>
      <c r="B1200">
        <v>1</v>
      </c>
      <c r="C1200" s="17">
        <v>60</v>
      </c>
      <c r="D1200" s="61">
        <f>VLOOKUP(A1200,'Unit Cost from Sales Data'!$A$2:$B$4026,2,FALSE)</f>
        <v>0.91</v>
      </c>
      <c r="E1200" s="22">
        <f t="shared" si="19"/>
        <v>54.6</v>
      </c>
    </row>
    <row r="1201" spans="1:5" x14ac:dyDescent="0.35">
      <c r="A1201" s="21" t="s">
        <v>343</v>
      </c>
      <c r="B1201">
        <v>1</v>
      </c>
      <c r="C1201" s="17">
        <v>60</v>
      </c>
      <c r="D1201" s="61">
        <f>VLOOKUP(A1201,'Unit Cost from Sales Data'!$A$2:$B$4026,2,FALSE)</f>
        <v>3.48</v>
      </c>
      <c r="E1201" s="22">
        <f t="shared" si="19"/>
        <v>208.8</v>
      </c>
    </row>
    <row r="1202" spans="1:5" x14ac:dyDescent="0.35">
      <c r="A1202" s="21" t="s">
        <v>3416</v>
      </c>
      <c r="B1202">
        <v>1</v>
      </c>
      <c r="C1202" s="17">
        <v>60</v>
      </c>
      <c r="D1202" s="61">
        <f>VLOOKUP(A1202,'Unit Cost from Sales Data'!$A$2:$B$4026,2,FALSE)</f>
        <v>10.9</v>
      </c>
      <c r="E1202" s="22">
        <f t="shared" si="19"/>
        <v>654</v>
      </c>
    </row>
    <row r="1203" spans="1:5" x14ac:dyDescent="0.35">
      <c r="A1203" s="21" t="s">
        <v>1122</v>
      </c>
      <c r="B1203">
        <v>1</v>
      </c>
      <c r="C1203" s="17">
        <v>60</v>
      </c>
      <c r="D1203" s="61">
        <f>VLOOKUP(A1203,'Unit Cost from Sales Data'!$A$2:$B$4026,2,FALSE)</f>
        <v>0.33</v>
      </c>
      <c r="E1203" s="22">
        <f t="shared" si="19"/>
        <v>19.8</v>
      </c>
    </row>
    <row r="1204" spans="1:5" x14ac:dyDescent="0.35">
      <c r="A1204" s="21" t="s">
        <v>1050</v>
      </c>
      <c r="B1204">
        <v>1</v>
      </c>
      <c r="C1204" s="17">
        <v>60</v>
      </c>
      <c r="D1204" s="61">
        <f>VLOOKUP(A1204,'Unit Cost from Sales Data'!$A$2:$B$4026,2,FALSE)</f>
        <v>0.51</v>
      </c>
      <c r="E1204" s="22">
        <f t="shared" si="19"/>
        <v>30.6</v>
      </c>
    </row>
    <row r="1205" spans="1:5" x14ac:dyDescent="0.35">
      <c r="A1205" s="21" t="s">
        <v>4359</v>
      </c>
      <c r="B1205">
        <v>1</v>
      </c>
      <c r="C1205" s="17">
        <v>60</v>
      </c>
      <c r="D1205" s="61">
        <f>VLOOKUP(A1205,'Unit Cost from Sales Data'!$A$2:$B$4026,2,FALSE)</f>
        <v>0.71</v>
      </c>
      <c r="E1205" s="22">
        <f t="shared" si="19"/>
        <v>42.599999999999994</v>
      </c>
    </row>
    <row r="1206" spans="1:5" x14ac:dyDescent="0.35">
      <c r="A1206" s="21" t="s">
        <v>825</v>
      </c>
      <c r="B1206">
        <v>31</v>
      </c>
      <c r="C1206" s="17">
        <v>59</v>
      </c>
      <c r="D1206" s="61">
        <f>VLOOKUP(A1206,'Unit Cost from Sales Data'!$A$2:$B$4026,2,FALSE)</f>
        <v>6.4</v>
      </c>
      <c r="E1206" s="22">
        <f t="shared" si="19"/>
        <v>377.6</v>
      </c>
    </row>
    <row r="1207" spans="1:5" x14ac:dyDescent="0.35">
      <c r="A1207" s="21" t="s">
        <v>2981</v>
      </c>
      <c r="B1207">
        <v>30</v>
      </c>
      <c r="C1207" s="17">
        <v>59</v>
      </c>
      <c r="D1207" s="61">
        <f>VLOOKUP(A1207,'Unit Cost from Sales Data'!$A$2:$B$4026,2,FALSE)</f>
        <v>43.95</v>
      </c>
      <c r="E1207" s="22">
        <f t="shared" si="19"/>
        <v>2593.0500000000002</v>
      </c>
    </row>
    <row r="1208" spans="1:5" x14ac:dyDescent="0.35">
      <c r="A1208" s="21" t="s">
        <v>1889</v>
      </c>
      <c r="B1208">
        <v>25</v>
      </c>
      <c r="C1208" s="17">
        <v>59</v>
      </c>
      <c r="D1208" s="61">
        <f>VLOOKUP(A1208,'Unit Cost from Sales Data'!$A$2:$B$4026,2,FALSE)</f>
        <v>39.26</v>
      </c>
      <c r="E1208" s="22">
        <f t="shared" si="19"/>
        <v>2316.3399999999997</v>
      </c>
    </row>
    <row r="1209" spans="1:5" x14ac:dyDescent="0.35">
      <c r="A1209" s="21" t="s">
        <v>1587</v>
      </c>
      <c r="B1209">
        <v>21</v>
      </c>
      <c r="C1209" s="17">
        <v>59</v>
      </c>
      <c r="D1209" s="61">
        <f>VLOOKUP(A1209,'Unit Cost from Sales Data'!$A$2:$B$4026,2,FALSE)</f>
        <v>45.74</v>
      </c>
      <c r="E1209" s="22">
        <f t="shared" si="19"/>
        <v>2698.6600000000003</v>
      </c>
    </row>
    <row r="1210" spans="1:5" x14ac:dyDescent="0.35">
      <c r="A1210" s="21" t="s">
        <v>1373</v>
      </c>
      <c r="B1210">
        <v>16</v>
      </c>
      <c r="C1210" s="17">
        <v>59</v>
      </c>
      <c r="D1210" s="61">
        <f>VLOOKUP(A1210,'Unit Cost from Sales Data'!$A$2:$B$4026,2,FALSE)</f>
        <v>2.69</v>
      </c>
      <c r="E1210" s="22">
        <f t="shared" si="19"/>
        <v>158.71</v>
      </c>
    </row>
    <row r="1211" spans="1:5" x14ac:dyDescent="0.35">
      <c r="A1211" s="21" t="s">
        <v>3093</v>
      </c>
      <c r="B1211">
        <v>4</v>
      </c>
      <c r="C1211" s="17">
        <v>59</v>
      </c>
      <c r="D1211" s="61">
        <f>VLOOKUP(A1211,'Unit Cost from Sales Data'!$A$2:$B$4026,2,FALSE)</f>
        <v>38.770000000000003</v>
      </c>
      <c r="E1211" s="22">
        <f t="shared" si="19"/>
        <v>2287.4300000000003</v>
      </c>
    </row>
    <row r="1212" spans="1:5" x14ac:dyDescent="0.35">
      <c r="A1212" s="21" t="s">
        <v>2825</v>
      </c>
      <c r="B1212">
        <v>3</v>
      </c>
      <c r="C1212" s="17">
        <v>59</v>
      </c>
      <c r="D1212" s="61">
        <f>VLOOKUP(A1212,'Unit Cost from Sales Data'!$A$2:$B$4026,2,FALSE)</f>
        <v>2.27</v>
      </c>
      <c r="E1212" s="22">
        <f t="shared" si="19"/>
        <v>133.93</v>
      </c>
    </row>
    <row r="1213" spans="1:5" x14ac:dyDescent="0.35">
      <c r="A1213" s="21" t="s">
        <v>2306</v>
      </c>
      <c r="B1213">
        <v>15</v>
      </c>
      <c r="C1213" s="17">
        <v>58</v>
      </c>
      <c r="D1213" s="61">
        <f>VLOOKUP(A1213,'Unit Cost from Sales Data'!$A$2:$B$4026,2,FALSE)</f>
        <v>10.33</v>
      </c>
      <c r="E1213" s="22">
        <f t="shared" si="19"/>
        <v>599.14</v>
      </c>
    </row>
    <row r="1214" spans="1:5" x14ac:dyDescent="0.35">
      <c r="A1214" s="21" t="s">
        <v>2375</v>
      </c>
      <c r="B1214">
        <v>8</v>
      </c>
      <c r="C1214" s="17">
        <v>58</v>
      </c>
      <c r="D1214" s="61">
        <f>VLOOKUP(A1214,'Unit Cost from Sales Data'!$A$2:$B$4026,2,FALSE)</f>
        <v>44.55</v>
      </c>
      <c r="E1214" s="22">
        <f t="shared" ref="E1214:E1271" si="20">D1214*C1214</f>
        <v>2583.8999999999996</v>
      </c>
    </row>
    <row r="1215" spans="1:5" x14ac:dyDescent="0.35">
      <c r="A1215" s="21" t="s">
        <v>3159</v>
      </c>
      <c r="B1215">
        <v>4</v>
      </c>
      <c r="C1215" s="17">
        <v>58</v>
      </c>
      <c r="D1215" s="61">
        <f>VLOOKUP(A1215,'Unit Cost from Sales Data'!$A$2:$B$4026,2,FALSE)</f>
        <v>3.62</v>
      </c>
      <c r="E1215" s="22">
        <f t="shared" si="20"/>
        <v>209.96</v>
      </c>
    </row>
    <row r="1216" spans="1:5" x14ac:dyDescent="0.35">
      <c r="A1216" s="21" t="s">
        <v>121</v>
      </c>
      <c r="B1216">
        <v>31</v>
      </c>
      <c r="C1216" s="17">
        <v>57</v>
      </c>
      <c r="D1216" s="61">
        <f>VLOOKUP(A1216,'Unit Cost from Sales Data'!$A$2:$B$4026,2,FALSE)</f>
        <v>1.47</v>
      </c>
      <c r="E1216" s="22">
        <f t="shared" si="20"/>
        <v>83.789999999999992</v>
      </c>
    </row>
    <row r="1217" spans="1:5" x14ac:dyDescent="0.35">
      <c r="A1217" s="21" t="s">
        <v>3189</v>
      </c>
      <c r="B1217">
        <v>6</v>
      </c>
      <c r="C1217" s="17">
        <v>57</v>
      </c>
      <c r="D1217" s="61">
        <f>VLOOKUP(A1217,'Unit Cost from Sales Data'!$A$2:$B$4026,2,FALSE)</f>
        <v>103.03</v>
      </c>
      <c r="E1217" s="22">
        <f t="shared" si="20"/>
        <v>5872.71</v>
      </c>
    </row>
    <row r="1218" spans="1:5" x14ac:dyDescent="0.35">
      <c r="A1218" s="21" t="s">
        <v>3853</v>
      </c>
      <c r="B1218">
        <v>3</v>
      </c>
      <c r="C1218" s="17">
        <v>57</v>
      </c>
      <c r="D1218" s="61">
        <f>VLOOKUP(A1218,'Unit Cost from Sales Data'!$A$2:$B$4026,2,FALSE)</f>
        <v>0.97</v>
      </c>
      <c r="E1218" s="22">
        <f t="shared" si="20"/>
        <v>55.29</v>
      </c>
    </row>
    <row r="1219" spans="1:5" x14ac:dyDescent="0.35">
      <c r="A1219" s="21" t="s">
        <v>2536</v>
      </c>
      <c r="B1219">
        <v>10</v>
      </c>
      <c r="C1219" s="17">
        <v>56</v>
      </c>
      <c r="D1219" s="61">
        <f>VLOOKUP(A1219,'Unit Cost from Sales Data'!$A$2:$B$4026,2,FALSE)</f>
        <v>0.81</v>
      </c>
      <c r="E1219" s="22">
        <f t="shared" si="20"/>
        <v>45.36</v>
      </c>
    </row>
    <row r="1220" spans="1:5" x14ac:dyDescent="0.35">
      <c r="A1220" s="21" t="s">
        <v>2498</v>
      </c>
      <c r="B1220">
        <v>9</v>
      </c>
      <c r="C1220" s="17">
        <v>56</v>
      </c>
      <c r="D1220" s="61">
        <f>VLOOKUP(A1220,'Unit Cost from Sales Data'!$A$2:$B$4026,2,FALSE)</f>
        <v>1.07</v>
      </c>
      <c r="E1220" s="22">
        <f t="shared" si="20"/>
        <v>59.92</v>
      </c>
    </row>
    <row r="1221" spans="1:5" x14ac:dyDescent="0.35">
      <c r="A1221" s="21" t="s">
        <v>2968</v>
      </c>
      <c r="B1221">
        <v>8</v>
      </c>
      <c r="C1221" s="17">
        <v>56</v>
      </c>
      <c r="D1221" s="61">
        <f>VLOOKUP(A1221,'Unit Cost from Sales Data'!$A$2:$B$4026,2,FALSE)</f>
        <v>1.34</v>
      </c>
      <c r="E1221" s="22">
        <f t="shared" si="20"/>
        <v>75.040000000000006</v>
      </c>
    </row>
    <row r="1222" spans="1:5" x14ac:dyDescent="0.35">
      <c r="A1222" s="21" t="s">
        <v>3070</v>
      </c>
      <c r="B1222">
        <v>7</v>
      </c>
      <c r="C1222" s="17">
        <v>56</v>
      </c>
      <c r="D1222" s="61">
        <f>VLOOKUP(A1222,'Unit Cost from Sales Data'!$A$2:$B$4026,2,FALSE)</f>
        <v>2.1</v>
      </c>
      <c r="E1222" s="22">
        <f t="shared" si="20"/>
        <v>117.60000000000001</v>
      </c>
    </row>
    <row r="1223" spans="1:5" x14ac:dyDescent="0.35">
      <c r="A1223" s="21" t="s">
        <v>3237</v>
      </c>
      <c r="B1223">
        <v>6</v>
      </c>
      <c r="C1223" s="17">
        <v>56</v>
      </c>
      <c r="D1223" s="61">
        <f>VLOOKUP(A1223,'Unit Cost from Sales Data'!$A$2:$B$4026,2,FALSE)</f>
        <v>0.64</v>
      </c>
      <c r="E1223" s="22">
        <f t="shared" si="20"/>
        <v>35.840000000000003</v>
      </c>
    </row>
    <row r="1224" spans="1:5" x14ac:dyDescent="0.35">
      <c r="A1224" s="21" t="s">
        <v>653</v>
      </c>
      <c r="B1224">
        <v>6</v>
      </c>
      <c r="C1224" s="17">
        <v>56</v>
      </c>
      <c r="D1224" s="61">
        <f>VLOOKUP(A1224,'Unit Cost from Sales Data'!$A$2:$B$4026,2,FALSE)</f>
        <v>3</v>
      </c>
      <c r="E1224" s="22">
        <f t="shared" si="20"/>
        <v>168</v>
      </c>
    </row>
    <row r="1225" spans="1:5" x14ac:dyDescent="0.35">
      <c r="A1225" s="21" t="s">
        <v>3782</v>
      </c>
      <c r="B1225">
        <v>6</v>
      </c>
      <c r="C1225" s="17">
        <v>56</v>
      </c>
      <c r="D1225" s="61">
        <f>VLOOKUP(A1225,'Unit Cost from Sales Data'!$A$2:$B$4026,2,FALSE)</f>
        <v>0.82</v>
      </c>
      <c r="E1225" s="22">
        <f t="shared" si="20"/>
        <v>45.919999999999995</v>
      </c>
    </row>
    <row r="1226" spans="1:5" x14ac:dyDescent="0.35">
      <c r="A1226" s="21" t="s">
        <v>2318</v>
      </c>
      <c r="B1226">
        <v>5</v>
      </c>
      <c r="C1226" s="17">
        <v>56</v>
      </c>
      <c r="D1226" s="61">
        <f>VLOOKUP(A1226,'Unit Cost from Sales Data'!$A$2:$B$4026,2,FALSE)</f>
        <v>1.81</v>
      </c>
      <c r="E1226" s="22">
        <f t="shared" si="20"/>
        <v>101.36</v>
      </c>
    </row>
    <row r="1227" spans="1:5" x14ac:dyDescent="0.35">
      <c r="A1227" s="21" t="s">
        <v>2756</v>
      </c>
      <c r="B1227">
        <v>5</v>
      </c>
      <c r="C1227" s="17">
        <v>56</v>
      </c>
      <c r="D1227" s="61">
        <f>VLOOKUP(A1227,'Unit Cost from Sales Data'!$A$2:$B$4026,2,FALSE)</f>
        <v>0.37</v>
      </c>
      <c r="E1227" s="22">
        <f t="shared" si="20"/>
        <v>20.72</v>
      </c>
    </row>
    <row r="1228" spans="1:5" x14ac:dyDescent="0.35">
      <c r="A1228" s="21" t="s">
        <v>3719</v>
      </c>
      <c r="B1228">
        <v>5</v>
      </c>
      <c r="C1228" s="17">
        <v>56</v>
      </c>
      <c r="D1228" s="61">
        <f>VLOOKUP(A1228,'Unit Cost from Sales Data'!$A$2:$B$4026,2,FALSE)</f>
        <v>2.65</v>
      </c>
      <c r="E1228" s="22">
        <f t="shared" si="20"/>
        <v>148.4</v>
      </c>
    </row>
    <row r="1229" spans="1:5" x14ac:dyDescent="0.35">
      <c r="A1229" s="21" t="s">
        <v>2809</v>
      </c>
      <c r="B1229">
        <v>4</v>
      </c>
      <c r="C1229" s="17">
        <v>56</v>
      </c>
      <c r="D1229" s="61">
        <f>VLOOKUP(A1229,'Unit Cost from Sales Data'!$A$2:$B$4026,2,FALSE)</f>
        <v>1.82</v>
      </c>
      <c r="E1229" s="22">
        <f t="shared" si="20"/>
        <v>101.92</v>
      </c>
    </row>
    <row r="1230" spans="1:5" x14ac:dyDescent="0.35">
      <c r="A1230" s="21" t="s">
        <v>784</v>
      </c>
      <c r="B1230">
        <v>4</v>
      </c>
      <c r="C1230" s="17">
        <v>56</v>
      </c>
      <c r="D1230" s="61">
        <f>VLOOKUP(A1230,'Unit Cost from Sales Data'!$A$2:$B$4026,2,FALSE)</f>
        <v>3.2</v>
      </c>
      <c r="E1230" s="22">
        <f t="shared" si="20"/>
        <v>179.20000000000002</v>
      </c>
    </row>
    <row r="1231" spans="1:5" x14ac:dyDescent="0.35">
      <c r="A1231" s="21" t="s">
        <v>3342</v>
      </c>
      <c r="B1231">
        <v>4</v>
      </c>
      <c r="C1231" s="17">
        <v>56</v>
      </c>
      <c r="D1231" s="61">
        <f>VLOOKUP(A1231,'Unit Cost from Sales Data'!$A$2:$B$4026,2,FALSE)</f>
        <v>0.22</v>
      </c>
      <c r="E1231" s="22">
        <f t="shared" si="20"/>
        <v>12.32</v>
      </c>
    </row>
    <row r="1232" spans="1:5" x14ac:dyDescent="0.35">
      <c r="A1232" s="21" t="s">
        <v>3456</v>
      </c>
      <c r="B1232">
        <v>4</v>
      </c>
      <c r="C1232" s="17">
        <v>56</v>
      </c>
      <c r="D1232" s="61">
        <f>VLOOKUP(A1232,'Unit Cost from Sales Data'!$A$2:$B$4026,2,FALSE)</f>
        <v>26</v>
      </c>
      <c r="E1232" s="22">
        <f t="shared" si="20"/>
        <v>1456</v>
      </c>
    </row>
    <row r="1233" spans="1:5" x14ac:dyDescent="0.35">
      <c r="A1233" s="21" t="s">
        <v>1938</v>
      </c>
      <c r="B1233">
        <v>3</v>
      </c>
      <c r="C1233" s="17">
        <v>56</v>
      </c>
      <c r="D1233" s="61">
        <f>VLOOKUP(A1233,'Unit Cost from Sales Data'!$A$2:$B$4026,2,FALSE)</f>
        <v>0.72</v>
      </c>
      <c r="E1233" s="22">
        <f t="shared" si="20"/>
        <v>40.32</v>
      </c>
    </row>
    <row r="1234" spans="1:5" x14ac:dyDescent="0.35">
      <c r="A1234" s="21" t="s">
        <v>3124</v>
      </c>
      <c r="B1234">
        <v>3</v>
      </c>
      <c r="C1234" s="17">
        <v>56</v>
      </c>
      <c r="D1234" s="61">
        <f>VLOOKUP(A1234,'Unit Cost from Sales Data'!$A$2:$B$4026,2,FALSE)</f>
        <v>1.26</v>
      </c>
      <c r="E1234" s="22">
        <f t="shared" si="20"/>
        <v>70.56</v>
      </c>
    </row>
    <row r="1235" spans="1:5" x14ac:dyDescent="0.35">
      <c r="A1235" s="21" t="s">
        <v>3731</v>
      </c>
      <c r="B1235">
        <v>3</v>
      </c>
      <c r="C1235" s="17">
        <v>56</v>
      </c>
      <c r="D1235" s="61">
        <f>VLOOKUP(A1235,'Unit Cost from Sales Data'!$A$2:$B$4026,2,FALSE)</f>
        <v>0.82</v>
      </c>
      <c r="E1235" s="22">
        <f t="shared" si="20"/>
        <v>45.919999999999995</v>
      </c>
    </row>
    <row r="1236" spans="1:5" x14ac:dyDescent="0.35">
      <c r="A1236" s="21" t="s">
        <v>3805</v>
      </c>
      <c r="B1236">
        <v>3</v>
      </c>
      <c r="C1236" s="17">
        <v>56</v>
      </c>
      <c r="D1236" s="61">
        <f>VLOOKUP(A1236,'Unit Cost from Sales Data'!$A$2:$B$4026,2,FALSE)</f>
        <v>2.89</v>
      </c>
      <c r="E1236" s="22">
        <f t="shared" si="20"/>
        <v>161.84</v>
      </c>
    </row>
    <row r="1237" spans="1:5" x14ac:dyDescent="0.35">
      <c r="A1237" s="21" t="s">
        <v>2387</v>
      </c>
      <c r="B1237">
        <v>2</v>
      </c>
      <c r="C1237" s="17">
        <v>56</v>
      </c>
      <c r="D1237" s="61">
        <f>VLOOKUP(A1237,'Unit Cost from Sales Data'!$A$2:$B$4026,2,FALSE)</f>
        <v>0.8</v>
      </c>
      <c r="E1237" s="22">
        <f t="shared" si="20"/>
        <v>44.800000000000004</v>
      </c>
    </row>
    <row r="1238" spans="1:5" x14ac:dyDescent="0.35">
      <c r="A1238" s="21" t="s">
        <v>3547</v>
      </c>
      <c r="B1238">
        <v>2</v>
      </c>
      <c r="C1238" s="17">
        <v>56</v>
      </c>
      <c r="D1238" s="61">
        <f>VLOOKUP(A1238,'Unit Cost from Sales Data'!$A$2:$B$4026,2,FALSE)</f>
        <v>0.66</v>
      </c>
      <c r="E1238" s="22">
        <f t="shared" si="20"/>
        <v>36.96</v>
      </c>
    </row>
    <row r="1239" spans="1:5" x14ac:dyDescent="0.35">
      <c r="A1239" s="21" t="s">
        <v>3619</v>
      </c>
      <c r="B1239">
        <v>2</v>
      </c>
      <c r="C1239" s="17">
        <v>56</v>
      </c>
      <c r="D1239" s="61">
        <f>VLOOKUP(A1239,'Unit Cost from Sales Data'!$A$2:$B$4026,2,FALSE)</f>
        <v>4.12</v>
      </c>
      <c r="E1239" s="22">
        <f t="shared" si="20"/>
        <v>230.72</v>
      </c>
    </row>
    <row r="1240" spans="1:5" x14ac:dyDescent="0.35">
      <c r="A1240" s="21" t="s">
        <v>3834</v>
      </c>
      <c r="B1240">
        <v>2</v>
      </c>
      <c r="C1240" s="17">
        <v>56</v>
      </c>
      <c r="D1240" s="61">
        <f>VLOOKUP(A1240,'Unit Cost from Sales Data'!$A$2:$B$4026,2,FALSE)</f>
        <v>2.87</v>
      </c>
      <c r="E1240" s="22">
        <f t="shared" si="20"/>
        <v>160.72</v>
      </c>
    </row>
    <row r="1241" spans="1:5" x14ac:dyDescent="0.35">
      <c r="A1241" s="21" t="s">
        <v>4048</v>
      </c>
      <c r="B1241">
        <v>2</v>
      </c>
      <c r="C1241" s="17">
        <v>56</v>
      </c>
      <c r="D1241" s="61">
        <f>VLOOKUP(A1241,'Unit Cost from Sales Data'!$A$2:$B$4026,2,FALSE)</f>
        <v>2.89</v>
      </c>
      <c r="E1241" s="22">
        <f t="shared" si="20"/>
        <v>161.84</v>
      </c>
    </row>
    <row r="1242" spans="1:5" x14ac:dyDescent="0.35">
      <c r="A1242" s="21" t="s">
        <v>60</v>
      </c>
      <c r="B1242">
        <v>31</v>
      </c>
      <c r="C1242" s="17">
        <v>55</v>
      </c>
      <c r="D1242" s="61">
        <f>VLOOKUP(A1242,'Unit Cost from Sales Data'!$A$2:$B$4026,2,FALSE)</f>
        <v>1.52</v>
      </c>
      <c r="E1242" s="22">
        <f t="shared" si="20"/>
        <v>83.6</v>
      </c>
    </row>
    <row r="1243" spans="1:5" x14ac:dyDescent="0.35">
      <c r="A1243" s="21" t="s">
        <v>1556</v>
      </c>
      <c r="B1243">
        <v>28</v>
      </c>
      <c r="C1243" s="17">
        <v>55</v>
      </c>
      <c r="D1243" s="61">
        <f>VLOOKUP(A1243,'Unit Cost from Sales Data'!$A$2:$B$4026,2,FALSE)</f>
        <v>65.59</v>
      </c>
      <c r="E1243" s="22">
        <f t="shared" si="20"/>
        <v>3607.4500000000003</v>
      </c>
    </row>
    <row r="1244" spans="1:5" x14ac:dyDescent="0.35">
      <c r="A1244" s="21" t="s">
        <v>108</v>
      </c>
      <c r="B1244">
        <v>27</v>
      </c>
      <c r="C1244" s="17">
        <v>55</v>
      </c>
      <c r="D1244" s="61">
        <f>VLOOKUP(A1244,'Unit Cost from Sales Data'!$A$2:$B$4026,2,FALSE)</f>
        <v>5.37</v>
      </c>
      <c r="E1244" s="22">
        <f t="shared" si="20"/>
        <v>295.35000000000002</v>
      </c>
    </row>
    <row r="1245" spans="1:5" x14ac:dyDescent="0.35">
      <c r="A1245" s="21" t="s">
        <v>381</v>
      </c>
      <c r="B1245">
        <v>15</v>
      </c>
      <c r="C1245" s="17">
        <v>55</v>
      </c>
      <c r="D1245" s="61">
        <f>VLOOKUP(A1245,'Unit Cost from Sales Data'!$A$2:$B$4026,2,FALSE)</f>
        <v>5.36</v>
      </c>
      <c r="E1245" s="22">
        <f t="shared" si="20"/>
        <v>294.8</v>
      </c>
    </row>
    <row r="1246" spans="1:5" x14ac:dyDescent="0.35">
      <c r="A1246" s="21" t="s">
        <v>2228</v>
      </c>
      <c r="B1246">
        <v>16</v>
      </c>
      <c r="C1246" s="17">
        <v>54</v>
      </c>
      <c r="D1246" s="61">
        <f>VLOOKUP(A1246,'Unit Cost from Sales Data'!$A$2:$B$4026,2,FALSE)</f>
        <v>12.76</v>
      </c>
      <c r="E1246" s="22">
        <f t="shared" si="20"/>
        <v>689.04</v>
      </c>
    </row>
    <row r="1247" spans="1:5" x14ac:dyDescent="0.35">
      <c r="A1247" s="21" t="s">
        <v>1448</v>
      </c>
      <c r="B1247">
        <v>14</v>
      </c>
      <c r="C1247" s="17">
        <v>54</v>
      </c>
      <c r="D1247" s="61">
        <f>VLOOKUP(A1247,'Unit Cost from Sales Data'!$A$2:$B$4026,2,FALSE)</f>
        <v>1.43</v>
      </c>
      <c r="E1247" s="22">
        <f t="shared" si="20"/>
        <v>77.22</v>
      </c>
    </row>
    <row r="1248" spans="1:5" x14ac:dyDescent="0.35">
      <c r="A1248" s="21" t="s">
        <v>3256</v>
      </c>
      <c r="B1248">
        <v>12</v>
      </c>
      <c r="C1248" s="17">
        <v>54</v>
      </c>
      <c r="D1248" s="61">
        <f>VLOOKUP(A1248,'Unit Cost from Sales Data'!$A$2:$B$4026,2,FALSE)</f>
        <v>15.5</v>
      </c>
      <c r="E1248" s="22">
        <f t="shared" si="20"/>
        <v>837</v>
      </c>
    </row>
    <row r="1249" spans="1:5" x14ac:dyDescent="0.35">
      <c r="A1249" s="21" t="s">
        <v>3083</v>
      </c>
      <c r="B1249">
        <v>11</v>
      </c>
      <c r="C1249" s="17">
        <v>54</v>
      </c>
      <c r="D1249" s="61">
        <f>VLOOKUP(A1249,'Unit Cost from Sales Data'!$A$2:$B$4026,2,FALSE)</f>
        <v>3.98</v>
      </c>
      <c r="E1249" s="22">
        <f t="shared" si="20"/>
        <v>214.92</v>
      </c>
    </row>
    <row r="1250" spans="1:5" x14ac:dyDescent="0.35">
      <c r="A1250" s="21" t="s">
        <v>2633</v>
      </c>
      <c r="B1250">
        <v>10</v>
      </c>
      <c r="C1250" s="17">
        <v>54</v>
      </c>
      <c r="D1250" s="61">
        <f>VLOOKUP(A1250,'Unit Cost from Sales Data'!$A$2:$B$4026,2,FALSE)</f>
        <v>0.66</v>
      </c>
      <c r="E1250" s="22">
        <f t="shared" si="20"/>
        <v>35.64</v>
      </c>
    </row>
    <row r="1251" spans="1:5" x14ac:dyDescent="0.35">
      <c r="A1251" s="21" t="s">
        <v>2664</v>
      </c>
      <c r="B1251">
        <v>10</v>
      </c>
      <c r="C1251" s="17">
        <v>54</v>
      </c>
      <c r="D1251" s="61">
        <f>VLOOKUP(A1251,'Unit Cost from Sales Data'!$A$2:$B$4026,2,FALSE)</f>
        <v>0.75</v>
      </c>
      <c r="E1251" s="22">
        <f t="shared" si="20"/>
        <v>40.5</v>
      </c>
    </row>
    <row r="1252" spans="1:5" x14ac:dyDescent="0.35">
      <c r="A1252" s="21" t="s">
        <v>2894</v>
      </c>
      <c r="B1252">
        <v>10</v>
      </c>
      <c r="C1252" s="17">
        <v>54</v>
      </c>
      <c r="D1252" s="61">
        <f>VLOOKUP(A1252,'Unit Cost from Sales Data'!$A$2:$B$4026,2,FALSE)</f>
        <v>1.75</v>
      </c>
      <c r="E1252" s="22">
        <f t="shared" si="20"/>
        <v>94.5</v>
      </c>
    </row>
    <row r="1253" spans="1:5" x14ac:dyDescent="0.35">
      <c r="A1253" s="21" t="s">
        <v>2970</v>
      </c>
      <c r="B1253">
        <v>8</v>
      </c>
      <c r="C1253" s="17">
        <v>54</v>
      </c>
      <c r="D1253" s="61">
        <f>VLOOKUP(A1253,'Unit Cost from Sales Data'!$A$2:$B$4026,2,FALSE)</f>
        <v>1.4</v>
      </c>
      <c r="E1253" s="22">
        <f t="shared" si="20"/>
        <v>75.599999999999994</v>
      </c>
    </row>
    <row r="1254" spans="1:5" x14ac:dyDescent="0.35">
      <c r="A1254" s="21" t="s">
        <v>3978</v>
      </c>
      <c r="B1254">
        <v>3</v>
      </c>
      <c r="C1254" s="17">
        <v>54</v>
      </c>
      <c r="D1254" s="61">
        <f>VLOOKUP(A1254,'Unit Cost from Sales Data'!$A$2:$B$4026,2,FALSE)</f>
        <v>0.88</v>
      </c>
      <c r="E1254" s="22">
        <f t="shared" si="20"/>
        <v>47.52</v>
      </c>
    </row>
    <row r="1255" spans="1:5" x14ac:dyDescent="0.35">
      <c r="A1255" s="21" t="s">
        <v>95</v>
      </c>
      <c r="B1255">
        <v>5</v>
      </c>
      <c r="C1255" s="17">
        <v>53</v>
      </c>
      <c r="D1255" s="61">
        <f>VLOOKUP(A1255,'Unit Cost from Sales Data'!$A$2:$B$4026,2,FALSE)</f>
        <v>8.56</v>
      </c>
      <c r="E1255" s="22">
        <f t="shared" si="20"/>
        <v>453.68</v>
      </c>
    </row>
    <row r="1256" spans="1:5" x14ac:dyDescent="0.35">
      <c r="A1256" s="21" t="s">
        <v>1303</v>
      </c>
      <c r="B1256">
        <v>1</v>
      </c>
      <c r="C1256" s="17">
        <v>53</v>
      </c>
      <c r="D1256" s="61">
        <f>VLOOKUP(A1256,'Unit Cost from Sales Data'!$A$2:$B$4026,2,FALSE)</f>
        <v>85</v>
      </c>
      <c r="E1256" s="22">
        <f t="shared" si="20"/>
        <v>4505</v>
      </c>
    </row>
    <row r="1257" spans="1:5" x14ac:dyDescent="0.35">
      <c r="A1257" s="21" t="s">
        <v>1682</v>
      </c>
      <c r="B1257">
        <v>17</v>
      </c>
      <c r="C1257" s="17">
        <v>52</v>
      </c>
      <c r="D1257" s="61">
        <f>VLOOKUP(A1257,'Unit Cost from Sales Data'!$A$2:$B$4026,2,FALSE)</f>
        <v>105.69</v>
      </c>
      <c r="E1257" s="22">
        <f t="shared" si="20"/>
        <v>5495.88</v>
      </c>
    </row>
    <row r="1258" spans="1:5" x14ac:dyDescent="0.35">
      <c r="A1258" s="21" t="s">
        <v>3397</v>
      </c>
      <c r="B1258">
        <v>11</v>
      </c>
      <c r="C1258" s="17">
        <v>52</v>
      </c>
      <c r="D1258" s="61">
        <f>VLOOKUP(A1258,'Unit Cost from Sales Data'!$A$2:$B$4026,2,FALSE)</f>
        <v>1.42</v>
      </c>
      <c r="E1258" s="22">
        <f t="shared" si="20"/>
        <v>73.84</v>
      </c>
    </row>
    <row r="1259" spans="1:5" x14ac:dyDescent="0.35">
      <c r="A1259" s="21" t="s">
        <v>3073</v>
      </c>
      <c r="B1259">
        <v>7</v>
      </c>
      <c r="C1259" s="17">
        <v>52</v>
      </c>
      <c r="D1259" s="61">
        <f>VLOOKUP(A1259,'Unit Cost from Sales Data'!$A$2:$B$4026,2,FALSE)</f>
        <v>2.89</v>
      </c>
      <c r="E1259" s="22">
        <f t="shared" si="20"/>
        <v>150.28</v>
      </c>
    </row>
    <row r="1260" spans="1:5" x14ac:dyDescent="0.35">
      <c r="A1260" s="21" t="s">
        <v>3378</v>
      </c>
      <c r="B1260">
        <v>7</v>
      </c>
      <c r="C1260" s="17">
        <v>52</v>
      </c>
      <c r="D1260" s="61">
        <f>VLOOKUP(A1260,'Unit Cost from Sales Data'!$A$2:$B$4026,2,FALSE)</f>
        <v>2.11</v>
      </c>
      <c r="E1260" s="22">
        <f t="shared" si="20"/>
        <v>109.72</v>
      </c>
    </row>
    <row r="1261" spans="1:5" x14ac:dyDescent="0.35">
      <c r="A1261" s="21" t="s">
        <v>2988</v>
      </c>
      <c r="B1261">
        <v>6</v>
      </c>
      <c r="C1261" s="17">
        <v>52</v>
      </c>
      <c r="D1261" s="61">
        <f>VLOOKUP(A1261,'Unit Cost from Sales Data'!$A$2:$B$4026,2,FALSE)</f>
        <v>2.6</v>
      </c>
      <c r="E1261" s="22">
        <f t="shared" si="20"/>
        <v>135.20000000000002</v>
      </c>
    </row>
    <row r="1262" spans="1:5" x14ac:dyDescent="0.35">
      <c r="A1262" s="21" t="s">
        <v>980</v>
      </c>
      <c r="B1262">
        <v>6</v>
      </c>
      <c r="C1262" s="17">
        <v>52</v>
      </c>
      <c r="D1262" s="61">
        <f>VLOOKUP(A1262,'Unit Cost from Sales Data'!$A$2:$B$4026,2,FALSE)</f>
        <v>0.34</v>
      </c>
      <c r="E1262" s="22">
        <f t="shared" si="20"/>
        <v>17.68</v>
      </c>
    </row>
    <row r="1263" spans="1:5" x14ac:dyDescent="0.35">
      <c r="A1263" s="21" t="s">
        <v>174</v>
      </c>
      <c r="B1263">
        <v>6</v>
      </c>
      <c r="C1263" s="17">
        <v>52</v>
      </c>
      <c r="D1263" s="61">
        <f>VLOOKUP(A1263,'Unit Cost from Sales Data'!$A$2:$B$4026,2,FALSE)</f>
        <v>0.4</v>
      </c>
      <c r="E1263" s="22">
        <f t="shared" si="20"/>
        <v>20.8</v>
      </c>
    </row>
    <row r="1264" spans="1:5" x14ac:dyDescent="0.35">
      <c r="A1264" s="21" t="s">
        <v>3111</v>
      </c>
      <c r="B1264">
        <v>5</v>
      </c>
      <c r="C1264" s="17">
        <v>52</v>
      </c>
      <c r="D1264" s="61">
        <f>VLOOKUP(A1264,'Unit Cost from Sales Data'!$A$2:$B$4026,2,FALSE)</f>
        <v>1.4</v>
      </c>
      <c r="E1264" s="22">
        <f t="shared" si="20"/>
        <v>72.8</v>
      </c>
    </row>
    <row r="1265" spans="1:5" x14ac:dyDescent="0.35">
      <c r="A1265" s="21" t="s">
        <v>132</v>
      </c>
      <c r="B1265">
        <v>5</v>
      </c>
      <c r="C1265" s="17">
        <v>52</v>
      </c>
      <c r="D1265" s="61">
        <f>VLOOKUP(A1265,'Unit Cost from Sales Data'!$A$2:$B$4026,2,FALSE)</f>
        <v>6.65</v>
      </c>
      <c r="E1265" s="22">
        <f t="shared" si="20"/>
        <v>345.8</v>
      </c>
    </row>
    <row r="1266" spans="1:5" x14ac:dyDescent="0.35">
      <c r="A1266" s="21" t="s">
        <v>3764</v>
      </c>
      <c r="B1266">
        <v>5</v>
      </c>
      <c r="C1266" s="17">
        <v>52</v>
      </c>
      <c r="D1266" s="61">
        <f>VLOOKUP(A1266,'Unit Cost from Sales Data'!$A$2:$B$4026,2,FALSE)</f>
        <v>0.24</v>
      </c>
      <c r="E1266" s="22">
        <f t="shared" si="20"/>
        <v>12.48</v>
      </c>
    </row>
    <row r="1267" spans="1:5" x14ac:dyDescent="0.35">
      <c r="A1267" s="21" t="s">
        <v>1326</v>
      </c>
      <c r="B1267">
        <v>4</v>
      </c>
      <c r="C1267" s="17">
        <v>52</v>
      </c>
      <c r="D1267" s="61">
        <f>VLOOKUP(A1267,'Unit Cost from Sales Data'!$A$2:$B$4026,2,FALSE)</f>
        <v>39.61</v>
      </c>
      <c r="E1267" s="22">
        <f t="shared" si="20"/>
        <v>2059.7199999999998</v>
      </c>
    </row>
    <row r="1268" spans="1:5" x14ac:dyDescent="0.35">
      <c r="A1268" s="21" t="s">
        <v>2754</v>
      </c>
      <c r="B1268">
        <v>4</v>
      </c>
      <c r="C1268" s="17">
        <v>52</v>
      </c>
      <c r="D1268" s="61">
        <f>VLOOKUP(A1268,'Unit Cost from Sales Data'!$A$2:$B$4026,2,FALSE)</f>
        <v>0.26</v>
      </c>
      <c r="E1268" s="22">
        <f t="shared" si="20"/>
        <v>13.52</v>
      </c>
    </row>
    <row r="1269" spans="1:5" x14ac:dyDescent="0.35">
      <c r="A1269" s="21" t="s">
        <v>2824</v>
      </c>
      <c r="B1269">
        <v>4</v>
      </c>
      <c r="C1269" s="17">
        <v>52</v>
      </c>
      <c r="D1269" s="61">
        <f>VLOOKUP(A1269,'Unit Cost from Sales Data'!$A$2:$B$4026,2,FALSE)</f>
        <v>0.93</v>
      </c>
      <c r="E1269" s="22">
        <f t="shared" si="20"/>
        <v>48.36</v>
      </c>
    </row>
    <row r="1270" spans="1:5" x14ac:dyDescent="0.35">
      <c r="A1270" s="21" t="s">
        <v>3218</v>
      </c>
      <c r="B1270">
        <v>4</v>
      </c>
      <c r="C1270" s="17">
        <v>52</v>
      </c>
      <c r="D1270" s="61">
        <f>VLOOKUP(A1270,'Unit Cost from Sales Data'!$A$2:$B$4026,2,FALSE)</f>
        <v>0.35</v>
      </c>
      <c r="E1270" s="22">
        <f t="shared" si="20"/>
        <v>18.2</v>
      </c>
    </row>
    <row r="1271" spans="1:5" x14ac:dyDescent="0.35">
      <c r="A1271" s="21" t="s">
        <v>3377</v>
      </c>
      <c r="B1271">
        <v>4</v>
      </c>
      <c r="C1271" s="17">
        <v>52</v>
      </c>
      <c r="D1271" s="61">
        <f>VLOOKUP(A1271,'Unit Cost from Sales Data'!$A$2:$B$4026,2,FALSE)</f>
        <v>0.77</v>
      </c>
      <c r="E1271" s="22">
        <f t="shared" si="20"/>
        <v>40.04</v>
      </c>
    </row>
    <row r="1272" spans="1:5" x14ac:dyDescent="0.35">
      <c r="A1272" s="21" t="s">
        <v>1407</v>
      </c>
      <c r="B1272">
        <v>3</v>
      </c>
      <c r="C1272" s="17">
        <v>52</v>
      </c>
      <c r="D1272" s="61">
        <f>VLOOKUP(A1272,'Unit Cost from Sales Data'!$A$2:$B$4026,2,FALSE)</f>
        <v>2.87</v>
      </c>
      <c r="E1272" s="22">
        <f t="shared" ref="E1272:E1333" si="21">D1272*C1272</f>
        <v>149.24</v>
      </c>
    </row>
    <row r="1273" spans="1:5" x14ac:dyDescent="0.35">
      <c r="A1273" s="21" t="s">
        <v>3913</v>
      </c>
      <c r="B1273">
        <v>3</v>
      </c>
      <c r="C1273" s="17">
        <v>52</v>
      </c>
      <c r="D1273" s="61">
        <f>VLOOKUP(A1273,'Unit Cost from Sales Data'!$A$2:$B$4026,2,FALSE)</f>
        <v>1.21</v>
      </c>
      <c r="E1273" s="22">
        <f t="shared" si="21"/>
        <v>62.92</v>
      </c>
    </row>
    <row r="1274" spans="1:5" x14ac:dyDescent="0.35">
      <c r="A1274" s="21" t="s">
        <v>4211</v>
      </c>
      <c r="B1274">
        <v>3</v>
      </c>
      <c r="C1274" s="17">
        <v>52</v>
      </c>
      <c r="D1274" s="61">
        <f>VLOOKUP(A1274,'Unit Cost from Sales Data'!$A$2:$B$4026,2,FALSE)</f>
        <v>146.54</v>
      </c>
      <c r="E1274" s="22">
        <f t="shared" si="21"/>
        <v>7620.08</v>
      </c>
    </row>
    <row r="1275" spans="1:5" x14ac:dyDescent="0.35">
      <c r="A1275" s="21" t="s">
        <v>1201</v>
      </c>
      <c r="B1275">
        <v>2</v>
      </c>
      <c r="C1275" s="17">
        <v>52</v>
      </c>
      <c r="D1275" s="61">
        <f>VLOOKUP(A1275,'Unit Cost from Sales Data'!$A$2:$B$4026,2,FALSE)</f>
        <v>0.79</v>
      </c>
      <c r="E1275" s="22">
        <f t="shared" si="21"/>
        <v>41.08</v>
      </c>
    </row>
    <row r="1276" spans="1:5" x14ac:dyDescent="0.35">
      <c r="A1276" s="21" t="s">
        <v>4254</v>
      </c>
      <c r="B1276">
        <v>2</v>
      </c>
      <c r="C1276" s="17">
        <v>52</v>
      </c>
      <c r="D1276" s="61">
        <f>VLOOKUP(A1276,'Unit Cost from Sales Data'!$A$2:$B$4026,2,FALSE)</f>
        <v>2.87</v>
      </c>
      <c r="E1276" s="22">
        <f t="shared" si="21"/>
        <v>149.24</v>
      </c>
    </row>
    <row r="1277" spans="1:5" x14ac:dyDescent="0.35">
      <c r="A1277" s="21" t="s">
        <v>2521</v>
      </c>
      <c r="B1277">
        <v>20</v>
      </c>
      <c r="C1277" s="17">
        <v>51</v>
      </c>
      <c r="D1277" s="61">
        <f>VLOOKUP(A1277,'Unit Cost from Sales Data'!$A$2:$B$4026,2,FALSE)</f>
        <v>19.68</v>
      </c>
      <c r="E1277" s="22">
        <f t="shared" si="21"/>
        <v>1003.68</v>
      </c>
    </row>
    <row r="1278" spans="1:5" x14ac:dyDescent="0.35">
      <c r="A1278" s="21" t="s">
        <v>3621</v>
      </c>
      <c r="B1278">
        <v>14</v>
      </c>
      <c r="C1278" s="17">
        <v>51</v>
      </c>
      <c r="D1278" s="61">
        <f>VLOOKUP(A1278,'Unit Cost from Sales Data'!$A$2:$B$4026,2,FALSE)</f>
        <v>60.93</v>
      </c>
      <c r="E1278" s="22">
        <f t="shared" si="21"/>
        <v>3107.43</v>
      </c>
    </row>
    <row r="1279" spans="1:5" x14ac:dyDescent="0.35">
      <c r="A1279" s="21" t="s">
        <v>215</v>
      </c>
      <c r="B1279">
        <v>10</v>
      </c>
      <c r="C1279" s="17">
        <v>51</v>
      </c>
      <c r="D1279" s="61">
        <f>VLOOKUP(A1279,'Unit Cost from Sales Data'!$A$2:$B$4026,2,FALSE)</f>
        <v>10.99</v>
      </c>
      <c r="E1279" s="22">
        <f t="shared" si="21"/>
        <v>560.49</v>
      </c>
    </row>
    <row r="1280" spans="1:5" x14ac:dyDescent="0.35">
      <c r="A1280" s="21" t="s">
        <v>1671</v>
      </c>
      <c r="B1280">
        <v>5</v>
      </c>
      <c r="C1280" s="17">
        <v>51</v>
      </c>
      <c r="D1280" s="61">
        <f>VLOOKUP(A1280,'Unit Cost from Sales Data'!$A$2:$B$4026,2,FALSE)</f>
        <v>42.84</v>
      </c>
      <c r="E1280" s="22">
        <f t="shared" si="21"/>
        <v>2184.84</v>
      </c>
    </row>
    <row r="1281" spans="1:5" x14ac:dyDescent="0.35">
      <c r="A1281" s="21" t="s">
        <v>1831</v>
      </c>
      <c r="B1281">
        <v>16</v>
      </c>
      <c r="C1281" s="17">
        <v>50</v>
      </c>
      <c r="D1281" s="61">
        <f>VLOOKUP(A1281,'Unit Cost from Sales Data'!$A$2:$B$4026,2,FALSE)</f>
        <v>88.27</v>
      </c>
      <c r="E1281" s="22">
        <f t="shared" si="21"/>
        <v>4413.5</v>
      </c>
    </row>
    <row r="1282" spans="1:5" x14ac:dyDescent="0.35">
      <c r="A1282" s="21" t="s">
        <v>3010</v>
      </c>
      <c r="B1282">
        <v>9</v>
      </c>
      <c r="C1282" s="17">
        <v>50</v>
      </c>
      <c r="D1282" s="61">
        <f>VLOOKUP(A1282,'Unit Cost from Sales Data'!$A$2:$B$4026,2,FALSE)</f>
        <v>3.36</v>
      </c>
      <c r="E1282" s="22">
        <f t="shared" si="21"/>
        <v>168</v>
      </c>
    </row>
    <row r="1283" spans="1:5" x14ac:dyDescent="0.35">
      <c r="A1283" s="21" t="s">
        <v>2656</v>
      </c>
      <c r="B1283">
        <v>8</v>
      </c>
      <c r="C1283" s="17">
        <v>50</v>
      </c>
      <c r="D1283" s="61">
        <f>VLOOKUP(A1283,'Unit Cost from Sales Data'!$A$2:$B$4026,2,FALSE)</f>
        <v>0.85</v>
      </c>
      <c r="E1283" s="22">
        <f t="shared" si="21"/>
        <v>42.5</v>
      </c>
    </row>
    <row r="1284" spans="1:5" x14ac:dyDescent="0.35">
      <c r="A1284" s="21" t="s">
        <v>2734</v>
      </c>
      <c r="B1284">
        <v>8</v>
      </c>
      <c r="C1284" s="17">
        <v>50</v>
      </c>
      <c r="D1284" s="61">
        <f>VLOOKUP(A1284,'Unit Cost from Sales Data'!$A$2:$B$4026,2,FALSE)</f>
        <v>2.52</v>
      </c>
      <c r="E1284" s="22">
        <f t="shared" si="21"/>
        <v>126</v>
      </c>
    </row>
    <row r="1285" spans="1:5" x14ac:dyDescent="0.35">
      <c r="A1285" s="21" t="s">
        <v>2742</v>
      </c>
      <c r="B1285">
        <v>8</v>
      </c>
      <c r="C1285" s="17">
        <v>50</v>
      </c>
      <c r="D1285" s="61">
        <f>VLOOKUP(A1285,'Unit Cost from Sales Data'!$A$2:$B$4026,2,FALSE)</f>
        <v>0.78</v>
      </c>
      <c r="E1285" s="22">
        <f t="shared" si="21"/>
        <v>39</v>
      </c>
    </row>
    <row r="1286" spans="1:5" x14ac:dyDescent="0.35">
      <c r="A1286" s="21" t="s">
        <v>2743</v>
      </c>
      <c r="B1286">
        <v>8</v>
      </c>
      <c r="C1286" s="17">
        <v>50</v>
      </c>
      <c r="D1286" s="61">
        <f>VLOOKUP(A1286,'Unit Cost from Sales Data'!$A$2:$B$4026,2,FALSE)</f>
        <v>1.42</v>
      </c>
      <c r="E1286" s="22">
        <f t="shared" si="21"/>
        <v>71</v>
      </c>
    </row>
    <row r="1287" spans="1:5" x14ac:dyDescent="0.35">
      <c r="A1287" s="21" t="s">
        <v>2845</v>
      </c>
      <c r="B1287">
        <v>6</v>
      </c>
      <c r="C1287" s="17">
        <v>50</v>
      </c>
      <c r="D1287" s="61">
        <f>VLOOKUP(A1287,'Unit Cost from Sales Data'!$A$2:$B$4026,2,FALSE)</f>
        <v>0.96</v>
      </c>
      <c r="E1287" s="22">
        <f t="shared" si="21"/>
        <v>48</v>
      </c>
    </row>
    <row r="1288" spans="1:5" x14ac:dyDescent="0.35">
      <c r="A1288" s="21" t="s">
        <v>1651</v>
      </c>
      <c r="B1288">
        <v>5</v>
      </c>
      <c r="C1288" s="17">
        <v>50</v>
      </c>
      <c r="D1288" s="61">
        <f>VLOOKUP(A1288,'Unit Cost from Sales Data'!$A$2:$B$4026,2,FALSE)</f>
        <v>2.62</v>
      </c>
      <c r="E1288" s="22">
        <f t="shared" si="21"/>
        <v>131</v>
      </c>
    </row>
    <row r="1289" spans="1:5" x14ac:dyDescent="0.35">
      <c r="A1289" s="21" t="s">
        <v>3152</v>
      </c>
      <c r="B1289">
        <v>5</v>
      </c>
      <c r="C1289" s="17">
        <v>50</v>
      </c>
      <c r="D1289" s="61">
        <f>VLOOKUP(A1289,'Unit Cost from Sales Data'!$A$2:$B$4026,2,FALSE)</f>
        <v>1.79</v>
      </c>
      <c r="E1289" s="22">
        <f t="shared" si="21"/>
        <v>89.5</v>
      </c>
    </row>
    <row r="1290" spans="1:5" x14ac:dyDescent="0.35">
      <c r="A1290" s="21" t="s">
        <v>1087</v>
      </c>
      <c r="B1290">
        <v>4</v>
      </c>
      <c r="C1290" s="17">
        <v>50</v>
      </c>
      <c r="D1290" s="61">
        <f>VLOOKUP(A1290,'Unit Cost from Sales Data'!$A$2:$B$4026,2,FALSE)</f>
        <v>3.4</v>
      </c>
      <c r="E1290" s="22">
        <f t="shared" si="21"/>
        <v>170</v>
      </c>
    </row>
    <row r="1291" spans="1:5" x14ac:dyDescent="0.35">
      <c r="A1291" s="21" t="s">
        <v>2821</v>
      </c>
      <c r="B1291">
        <v>3</v>
      </c>
      <c r="C1291" s="17">
        <v>50</v>
      </c>
      <c r="D1291" s="61">
        <f>VLOOKUP(A1291,'Unit Cost from Sales Data'!$A$2:$B$4026,2,FALSE)</f>
        <v>0.08</v>
      </c>
      <c r="E1291" s="22">
        <f t="shared" si="21"/>
        <v>4</v>
      </c>
    </row>
    <row r="1292" spans="1:5" x14ac:dyDescent="0.35">
      <c r="A1292" s="21" t="s">
        <v>1351</v>
      </c>
      <c r="B1292">
        <v>2</v>
      </c>
      <c r="C1292" s="17">
        <v>50</v>
      </c>
      <c r="D1292" s="61">
        <f>VLOOKUP(A1292,'Unit Cost from Sales Data'!$A$2:$B$4026,2,FALSE)</f>
        <v>7.0000000000000007E-2</v>
      </c>
      <c r="E1292" s="22">
        <f t="shared" si="21"/>
        <v>3.5000000000000004</v>
      </c>
    </row>
    <row r="1293" spans="1:5" x14ac:dyDescent="0.35">
      <c r="A1293" s="21" t="s">
        <v>1739</v>
      </c>
      <c r="B1293">
        <v>2</v>
      </c>
      <c r="C1293" s="17">
        <v>50</v>
      </c>
      <c r="D1293" s="61">
        <f>VLOOKUP(A1293,'Unit Cost from Sales Data'!$A$2:$B$4026,2,FALSE)</f>
        <v>0.26</v>
      </c>
      <c r="E1293" s="22">
        <f t="shared" si="21"/>
        <v>13</v>
      </c>
    </row>
    <row r="1294" spans="1:5" x14ac:dyDescent="0.35">
      <c r="A1294" s="21" t="s">
        <v>1747</v>
      </c>
      <c r="B1294">
        <v>2</v>
      </c>
      <c r="C1294" s="17">
        <v>50</v>
      </c>
      <c r="D1294" s="61">
        <f>VLOOKUP(A1294,'Unit Cost from Sales Data'!$A$2:$B$4026,2,FALSE)</f>
        <v>2</v>
      </c>
      <c r="E1294" s="22">
        <f t="shared" si="21"/>
        <v>100</v>
      </c>
    </row>
    <row r="1295" spans="1:5" x14ac:dyDescent="0.35">
      <c r="A1295" s="21" t="s">
        <v>3164</v>
      </c>
      <c r="B1295">
        <v>2</v>
      </c>
      <c r="C1295" s="17">
        <v>50</v>
      </c>
      <c r="D1295" s="61">
        <f>VLOOKUP(A1295,'Unit Cost from Sales Data'!$A$2:$B$4026,2,FALSE)</f>
        <v>0.08</v>
      </c>
      <c r="E1295" s="22">
        <f t="shared" si="21"/>
        <v>4</v>
      </c>
    </row>
    <row r="1296" spans="1:5" x14ac:dyDescent="0.35">
      <c r="A1296" s="21" t="s">
        <v>1141</v>
      </c>
      <c r="B1296">
        <v>2</v>
      </c>
      <c r="C1296" s="17">
        <v>50</v>
      </c>
      <c r="D1296" s="61">
        <f>VLOOKUP(A1296,'Unit Cost from Sales Data'!$A$2:$B$4026,2,FALSE)</f>
        <v>5.41</v>
      </c>
      <c r="E1296" s="22">
        <f t="shared" si="21"/>
        <v>270.5</v>
      </c>
    </row>
    <row r="1297" spans="1:5" x14ac:dyDescent="0.35">
      <c r="A1297" s="21" t="s">
        <v>1005</v>
      </c>
      <c r="B1297">
        <v>2</v>
      </c>
      <c r="C1297" s="17">
        <v>50</v>
      </c>
      <c r="D1297" s="61">
        <f>VLOOKUP(A1297,'Unit Cost from Sales Data'!$A$2:$B$4026,2,FALSE)</f>
        <v>4.71</v>
      </c>
      <c r="E1297" s="22">
        <f t="shared" si="21"/>
        <v>235.5</v>
      </c>
    </row>
    <row r="1298" spans="1:5" x14ac:dyDescent="0.35">
      <c r="A1298" s="21" t="s">
        <v>3365</v>
      </c>
      <c r="B1298">
        <v>2</v>
      </c>
      <c r="C1298" s="17">
        <v>50</v>
      </c>
      <c r="D1298" s="61">
        <f>VLOOKUP(A1298,'Unit Cost from Sales Data'!$A$2:$B$4026,2,FALSE)</f>
        <v>0.25</v>
      </c>
      <c r="E1298" s="22">
        <f t="shared" si="21"/>
        <v>12.5</v>
      </c>
    </row>
    <row r="1299" spans="1:5" x14ac:dyDescent="0.35">
      <c r="A1299" s="21" t="s">
        <v>942</v>
      </c>
      <c r="B1299">
        <v>2</v>
      </c>
      <c r="C1299" s="17">
        <v>50</v>
      </c>
      <c r="D1299" s="61">
        <f>VLOOKUP(A1299,'Unit Cost from Sales Data'!$A$2:$B$4026,2,FALSE)</f>
        <v>2.2200000000000002</v>
      </c>
      <c r="E1299" s="22">
        <f t="shared" si="21"/>
        <v>111.00000000000001</v>
      </c>
    </row>
    <row r="1300" spans="1:5" x14ac:dyDescent="0.35">
      <c r="A1300" s="21" t="s">
        <v>1004</v>
      </c>
      <c r="B1300">
        <v>2</v>
      </c>
      <c r="C1300" s="17">
        <v>50</v>
      </c>
      <c r="D1300" s="61">
        <f>VLOOKUP(A1300,'Unit Cost from Sales Data'!$A$2:$B$4026,2,FALSE)</f>
        <v>4.87</v>
      </c>
      <c r="E1300" s="22">
        <f t="shared" si="21"/>
        <v>243.5</v>
      </c>
    </row>
    <row r="1301" spans="1:5" x14ac:dyDescent="0.35">
      <c r="A1301" s="21" t="s">
        <v>1142</v>
      </c>
      <c r="B1301">
        <v>2</v>
      </c>
      <c r="C1301" s="17">
        <v>50</v>
      </c>
      <c r="D1301" s="61">
        <f>VLOOKUP(A1301,'Unit Cost from Sales Data'!$A$2:$B$4026,2,FALSE)</f>
        <v>2.2999999999999998</v>
      </c>
      <c r="E1301" s="22">
        <f t="shared" si="21"/>
        <v>114.99999999999999</v>
      </c>
    </row>
    <row r="1302" spans="1:5" x14ac:dyDescent="0.35">
      <c r="A1302" s="21" t="s">
        <v>3658</v>
      </c>
      <c r="B1302">
        <v>2</v>
      </c>
      <c r="C1302" s="17">
        <v>50</v>
      </c>
      <c r="D1302" s="61">
        <f>VLOOKUP(A1302,'Unit Cost from Sales Data'!$A$2:$B$4026,2,FALSE)</f>
        <v>0.04</v>
      </c>
      <c r="E1302" s="22">
        <f t="shared" si="21"/>
        <v>2</v>
      </c>
    </row>
    <row r="1303" spans="1:5" x14ac:dyDescent="0.35">
      <c r="A1303" s="21" t="s">
        <v>3808</v>
      </c>
      <c r="B1303">
        <v>2</v>
      </c>
      <c r="C1303" s="17">
        <v>50</v>
      </c>
      <c r="D1303" s="61">
        <f>VLOOKUP(A1303,'Unit Cost from Sales Data'!$A$2:$B$4026,2,FALSE)</f>
        <v>0.09</v>
      </c>
      <c r="E1303" s="22">
        <f t="shared" si="21"/>
        <v>4.5</v>
      </c>
    </row>
    <row r="1304" spans="1:5" x14ac:dyDescent="0.35">
      <c r="A1304" s="21" t="s">
        <v>3891</v>
      </c>
      <c r="B1304">
        <v>2</v>
      </c>
      <c r="C1304" s="17">
        <v>50</v>
      </c>
      <c r="D1304" s="61">
        <f>VLOOKUP(A1304,'Unit Cost from Sales Data'!$A$2:$B$4026,2,FALSE)</f>
        <v>0.05</v>
      </c>
      <c r="E1304" s="22">
        <f t="shared" si="21"/>
        <v>2.5</v>
      </c>
    </row>
    <row r="1305" spans="1:5" x14ac:dyDescent="0.35">
      <c r="A1305" s="21" t="s">
        <v>4087</v>
      </c>
      <c r="B1305">
        <v>2</v>
      </c>
      <c r="C1305" s="17">
        <v>50</v>
      </c>
      <c r="D1305" s="61">
        <f>VLOOKUP(A1305,'Unit Cost from Sales Data'!$A$2:$B$4026,2,FALSE)</f>
        <v>7.0000000000000007E-2</v>
      </c>
      <c r="E1305" s="22">
        <f t="shared" si="21"/>
        <v>3.5000000000000004</v>
      </c>
    </row>
    <row r="1306" spans="1:5" x14ac:dyDescent="0.35">
      <c r="A1306" s="21" t="s">
        <v>1039</v>
      </c>
      <c r="B1306">
        <v>2</v>
      </c>
      <c r="C1306" s="17">
        <v>50</v>
      </c>
      <c r="D1306" s="61">
        <f>VLOOKUP(A1306,'Unit Cost from Sales Data'!$A$2:$B$4026,2,FALSE)</f>
        <v>4.45</v>
      </c>
      <c r="E1306" s="22">
        <f t="shared" si="21"/>
        <v>222.5</v>
      </c>
    </row>
    <row r="1307" spans="1:5" x14ac:dyDescent="0.35">
      <c r="A1307" s="21" t="s">
        <v>4131</v>
      </c>
      <c r="B1307">
        <v>2</v>
      </c>
      <c r="C1307" s="17">
        <v>50</v>
      </c>
      <c r="D1307" s="61">
        <f>VLOOKUP(A1307,'Unit Cost from Sales Data'!$A$2:$B$4026,2,FALSE)</f>
        <v>0.99</v>
      </c>
      <c r="E1307" s="22">
        <f t="shared" si="21"/>
        <v>49.5</v>
      </c>
    </row>
    <row r="1308" spans="1:5" x14ac:dyDescent="0.35">
      <c r="A1308" s="21" t="s">
        <v>4202</v>
      </c>
      <c r="B1308">
        <v>2</v>
      </c>
      <c r="C1308" s="17">
        <v>50</v>
      </c>
      <c r="D1308" s="61">
        <f>VLOOKUP(A1308,'Unit Cost from Sales Data'!$A$2:$B$4026,2,FALSE)</f>
        <v>0.13</v>
      </c>
      <c r="E1308" s="22">
        <f t="shared" si="21"/>
        <v>6.5</v>
      </c>
    </row>
    <row r="1309" spans="1:5" x14ac:dyDescent="0.35">
      <c r="A1309" s="21" t="s">
        <v>4419</v>
      </c>
      <c r="B1309">
        <v>2</v>
      </c>
      <c r="C1309" s="17">
        <v>50</v>
      </c>
      <c r="D1309" s="61">
        <f>VLOOKUP(A1309,'Unit Cost from Sales Data'!$A$2:$B$4026,2,FALSE)</f>
        <v>0.96</v>
      </c>
      <c r="E1309" s="22">
        <f t="shared" si="21"/>
        <v>48</v>
      </c>
    </row>
    <row r="1310" spans="1:5" x14ac:dyDescent="0.35">
      <c r="A1310" s="21" t="s">
        <v>1490</v>
      </c>
      <c r="B1310">
        <v>1</v>
      </c>
      <c r="C1310" s="17">
        <v>50</v>
      </c>
      <c r="D1310" s="61">
        <f>VLOOKUP(A1310,'Unit Cost from Sales Data'!$A$2:$B$4026,2,FALSE)</f>
        <v>0.74</v>
      </c>
      <c r="E1310" s="22">
        <f t="shared" si="21"/>
        <v>37</v>
      </c>
    </row>
    <row r="1311" spans="1:5" x14ac:dyDescent="0.35">
      <c r="A1311" s="21" t="s">
        <v>1773</v>
      </c>
      <c r="B1311">
        <v>1</v>
      </c>
      <c r="C1311" s="17">
        <v>50</v>
      </c>
      <c r="D1311" s="61">
        <f>VLOOKUP(A1311,'Unit Cost from Sales Data'!$A$2:$B$4026,2,FALSE)</f>
        <v>2.17</v>
      </c>
      <c r="E1311" s="22">
        <f t="shared" si="21"/>
        <v>108.5</v>
      </c>
    </row>
    <row r="1312" spans="1:5" x14ac:dyDescent="0.35">
      <c r="A1312" s="21" t="s">
        <v>1780</v>
      </c>
      <c r="B1312">
        <v>1</v>
      </c>
      <c r="C1312" s="17">
        <v>50</v>
      </c>
      <c r="D1312" s="61">
        <f>VLOOKUP(A1312,'Unit Cost from Sales Data'!$A$2:$B$4026,2,FALSE)</f>
        <v>1.33</v>
      </c>
      <c r="E1312" s="22">
        <f t="shared" si="21"/>
        <v>66.5</v>
      </c>
    </row>
    <row r="1313" spans="1:5" x14ac:dyDescent="0.35">
      <c r="A1313" s="21" t="s">
        <v>1783</v>
      </c>
      <c r="B1313">
        <v>1</v>
      </c>
      <c r="C1313" s="17">
        <v>50</v>
      </c>
      <c r="D1313" s="61">
        <f>VLOOKUP(A1313,'Unit Cost from Sales Data'!$A$2:$B$4026,2,FALSE)</f>
        <v>0.66</v>
      </c>
      <c r="E1313" s="22">
        <f t="shared" si="21"/>
        <v>33</v>
      </c>
    </row>
    <row r="1314" spans="1:5" x14ac:dyDescent="0.35">
      <c r="A1314" s="21" t="s">
        <v>1789</v>
      </c>
      <c r="B1314">
        <v>1</v>
      </c>
      <c r="C1314" s="17">
        <v>50</v>
      </c>
      <c r="D1314" s="61">
        <f>VLOOKUP(A1314,'Unit Cost from Sales Data'!$A$2:$B$4026,2,FALSE)</f>
        <v>0.7</v>
      </c>
      <c r="E1314" s="22">
        <f t="shared" si="21"/>
        <v>35</v>
      </c>
    </row>
    <row r="1315" spans="1:5" x14ac:dyDescent="0.35">
      <c r="A1315" s="21" t="s">
        <v>1793</v>
      </c>
      <c r="B1315">
        <v>1</v>
      </c>
      <c r="C1315" s="17">
        <v>50</v>
      </c>
      <c r="D1315" s="61">
        <f>VLOOKUP(A1315,'Unit Cost from Sales Data'!$A$2:$B$4026,2,FALSE)</f>
        <v>0.9</v>
      </c>
      <c r="E1315" s="22">
        <f t="shared" si="21"/>
        <v>45</v>
      </c>
    </row>
    <row r="1316" spans="1:5" x14ac:dyDescent="0.35">
      <c r="A1316" s="21" t="s">
        <v>1796</v>
      </c>
      <c r="B1316">
        <v>1</v>
      </c>
      <c r="C1316" s="17">
        <v>50</v>
      </c>
      <c r="D1316" s="61">
        <f>VLOOKUP(A1316,'Unit Cost from Sales Data'!$A$2:$B$4026,2,FALSE)</f>
        <v>0.92</v>
      </c>
      <c r="E1316" s="22">
        <f t="shared" si="21"/>
        <v>46</v>
      </c>
    </row>
    <row r="1317" spans="1:5" x14ac:dyDescent="0.35">
      <c r="A1317" s="21" t="s">
        <v>1819</v>
      </c>
      <c r="B1317">
        <v>1</v>
      </c>
      <c r="C1317" s="17">
        <v>50</v>
      </c>
      <c r="D1317" s="61">
        <f>VLOOKUP(A1317,'Unit Cost from Sales Data'!$A$2:$B$4026,2,FALSE)</f>
        <v>0.71</v>
      </c>
      <c r="E1317" s="22">
        <f t="shared" si="21"/>
        <v>35.5</v>
      </c>
    </row>
    <row r="1318" spans="1:5" x14ac:dyDescent="0.35">
      <c r="A1318" s="21" t="s">
        <v>1855</v>
      </c>
      <c r="B1318">
        <v>1</v>
      </c>
      <c r="C1318" s="17">
        <v>50</v>
      </c>
      <c r="D1318" s="61">
        <f>VLOOKUP(A1318,'Unit Cost from Sales Data'!$A$2:$B$4026,2,FALSE)</f>
        <v>1.51</v>
      </c>
      <c r="E1318" s="22">
        <f t="shared" si="21"/>
        <v>75.5</v>
      </c>
    </row>
    <row r="1319" spans="1:5" x14ac:dyDescent="0.35">
      <c r="A1319" s="21" t="s">
        <v>2501</v>
      </c>
      <c r="B1319">
        <v>1</v>
      </c>
      <c r="C1319" s="17">
        <v>50</v>
      </c>
      <c r="D1319" s="61">
        <f>VLOOKUP(A1319,'Unit Cost from Sales Data'!$A$2:$B$4026,2,FALSE)</f>
        <v>0.05</v>
      </c>
      <c r="E1319" s="22">
        <f t="shared" si="21"/>
        <v>2.5</v>
      </c>
    </row>
    <row r="1320" spans="1:5" x14ac:dyDescent="0.35">
      <c r="A1320" s="21" t="s">
        <v>2610</v>
      </c>
      <c r="B1320">
        <v>1</v>
      </c>
      <c r="C1320" s="17">
        <v>50</v>
      </c>
      <c r="D1320" s="61">
        <f>VLOOKUP(A1320,'Unit Cost from Sales Data'!$A$2:$B$4026,2,FALSE)</f>
        <v>2.41</v>
      </c>
      <c r="E1320" s="22">
        <f t="shared" si="21"/>
        <v>120.5</v>
      </c>
    </row>
    <row r="1321" spans="1:5" x14ac:dyDescent="0.35">
      <c r="A1321" s="21" t="s">
        <v>2624</v>
      </c>
      <c r="B1321">
        <v>1</v>
      </c>
      <c r="C1321" s="17">
        <v>50</v>
      </c>
      <c r="D1321" s="61">
        <f>VLOOKUP(A1321,'Unit Cost from Sales Data'!$A$2:$B$4026,2,FALSE)</f>
        <v>0.5</v>
      </c>
      <c r="E1321" s="22">
        <f t="shared" si="21"/>
        <v>25</v>
      </c>
    </row>
    <row r="1322" spans="1:5" x14ac:dyDescent="0.35">
      <c r="A1322" s="21" t="s">
        <v>2684</v>
      </c>
      <c r="B1322">
        <v>1</v>
      </c>
      <c r="C1322" s="17">
        <v>50</v>
      </c>
      <c r="D1322" s="61">
        <f>VLOOKUP(A1322,'Unit Cost from Sales Data'!$A$2:$B$4026,2,FALSE)</f>
        <v>0.78</v>
      </c>
      <c r="E1322" s="22">
        <f t="shared" si="21"/>
        <v>39</v>
      </c>
    </row>
    <row r="1323" spans="1:5" x14ac:dyDescent="0.35">
      <c r="A1323" s="21" t="s">
        <v>797</v>
      </c>
      <c r="B1323">
        <v>1</v>
      </c>
      <c r="C1323" s="17">
        <v>50</v>
      </c>
      <c r="D1323" s="61">
        <f>VLOOKUP(A1323,'Unit Cost from Sales Data'!$A$2:$B$4026,2,FALSE)</f>
        <v>4.4000000000000004</v>
      </c>
      <c r="E1323" s="22">
        <f t="shared" si="21"/>
        <v>220.00000000000003</v>
      </c>
    </row>
    <row r="1324" spans="1:5" x14ac:dyDescent="0.35">
      <c r="A1324" s="21" t="s">
        <v>220</v>
      </c>
      <c r="B1324">
        <v>1</v>
      </c>
      <c r="C1324" s="17">
        <v>50</v>
      </c>
      <c r="D1324" s="61">
        <f>VLOOKUP(A1324,'Unit Cost from Sales Data'!$A$2:$B$4026,2,FALSE)</f>
        <v>0.19</v>
      </c>
      <c r="E1324" s="22">
        <f t="shared" si="21"/>
        <v>9.5</v>
      </c>
    </row>
    <row r="1325" spans="1:5" x14ac:dyDescent="0.35">
      <c r="A1325" s="21" t="s">
        <v>2919</v>
      </c>
      <c r="B1325">
        <v>1</v>
      </c>
      <c r="C1325" s="17">
        <v>50</v>
      </c>
      <c r="D1325" s="61">
        <f>VLOOKUP(A1325,'Unit Cost from Sales Data'!$A$2:$B$4026,2,FALSE)</f>
        <v>0.13</v>
      </c>
      <c r="E1325" s="22">
        <f t="shared" si="21"/>
        <v>6.5</v>
      </c>
    </row>
    <row r="1326" spans="1:5" x14ac:dyDescent="0.35">
      <c r="A1326" s="21" t="s">
        <v>2934</v>
      </c>
      <c r="B1326">
        <v>1</v>
      </c>
      <c r="C1326" s="17">
        <v>50</v>
      </c>
      <c r="D1326" s="61">
        <f>VLOOKUP(A1326,'Unit Cost from Sales Data'!$A$2:$B$4026,2,FALSE)</f>
        <v>1.17</v>
      </c>
      <c r="E1326" s="22">
        <f t="shared" si="21"/>
        <v>58.5</v>
      </c>
    </row>
    <row r="1327" spans="1:5" x14ac:dyDescent="0.35">
      <c r="A1327" s="21" t="s">
        <v>2939</v>
      </c>
      <c r="B1327">
        <v>1</v>
      </c>
      <c r="C1327" s="17">
        <v>50</v>
      </c>
      <c r="D1327" s="61">
        <f>VLOOKUP(A1327,'Unit Cost from Sales Data'!$A$2:$B$4026,2,FALSE)</f>
        <v>1.02</v>
      </c>
      <c r="E1327" s="22">
        <f t="shared" si="21"/>
        <v>51</v>
      </c>
    </row>
    <row r="1328" spans="1:5" x14ac:dyDescent="0.35">
      <c r="A1328" s="21" t="s">
        <v>2940</v>
      </c>
      <c r="B1328">
        <v>1</v>
      </c>
      <c r="C1328" s="17">
        <v>50</v>
      </c>
      <c r="D1328" s="61">
        <f>VLOOKUP(A1328,'Unit Cost from Sales Data'!$A$2:$B$4026,2,FALSE)</f>
        <v>1.56</v>
      </c>
      <c r="E1328" s="22">
        <f t="shared" si="21"/>
        <v>78</v>
      </c>
    </row>
    <row r="1329" spans="1:5" x14ac:dyDescent="0.35">
      <c r="A1329" s="21" t="s">
        <v>2944</v>
      </c>
      <c r="B1329">
        <v>1</v>
      </c>
      <c r="C1329" s="17">
        <v>50</v>
      </c>
      <c r="D1329" s="61">
        <f>VLOOKUP(A1329,'Unit Cost from Sales Data'!$A$2:$B$4026,2,FALSE)</f>
        <v>1.6</v>
      </c>
      <c r="E1329" s="22">
        <f t="shared" si="21"/>
        <v>80</v>
      </c>
    </row>
    <row r="1330" spans="1:5" x14ac:dyDescent="0.35">
      <c r="A1330" s="21" t="s">
        <v>2979</v>
      </c>
      <c r="B1330">
        <v>1</v>
      </c>
      <c r="C1330" s="17">
        <v>50</v>
      </c>
      <c r="D1330" s="61">
        <f>VLOOKUP(A1330,'Unit Cost from Sales Data'!$A$2:$B$4026,2,FALSE)</f>
        <v>0.77</v>
      </c>
      <c r="E1330" s="22">
        <f t="shared" si="21"/>
        <v>38.5</v>
      </c>
    </row>
    <row r="1331" spans="1:5" x14ac:dyDescent="0.35">
      <c r="A1331" s="21" t="s">
        <v>3137</v>
      </c>
      <c r="B1331">
        <v>1</v>
      </c>
      <c r="C1331" s="17">
        <v>50</v>
      </c>
      <c r="D1331" s="61">
        <f>VLOOKUP(A1331,'Unit Cost from Sales Data'!$A$2:$B$4026,2,FALSE)</f>
        <v>2.1</v>
      </c>
      <c r="E1331" s="22">
        <f t="shared" si="21"/>
        <v>105</v>
      </c>
    </row>
    <row r="1332" spans="1:5" x14ac:dyDescent="0.35">
      <c r="A1332" s="21" t="s">
        <v>3179</v>
      </c>
      <c r="B1332">
        <v>1</v>
      </c>
      <c r="C1332" s="17">
        <v>50</v>
      </c>
      <c r="D1332" s="61">
        <f>VLOOKUP(A1332,'Unit Cost from Sales Data'!$A$2:$B$4026,2,FALSE)</f>
        <v>0.91</v>
      </c>
      <c r="E1332" s="22">
        <f t="shared" si="21"/>
        <v>45.5</v>
      </c>
    </row>
    <row r="1333" spans="1:5" x14ac:dyDescent="0.35">
      <c r="A1333" s="21" t="s">
        <v>380</v>
      </c>
      <c r="B1333">
        <v>1</v>
      </c>
      <c r="C1333" s="17">
        <v>50</v>
      </c>
      <c r="D1333" s="61">
        <f>VLOOKUP(A1333,'Unit Cost from Sales Data'!$A$2:$B$4026,2,FALSE)</f>
        <v>3.71</v>
      </c>
      <c r="E1333" s="22">
        <f t="shared" si="21"/>
        <v>185.5</v>
      </c>
    </row>
    <row r="1334" spans="1:5" x14ac:dyDescent="0.35">
      <c r="A1334" s="21" t="s">
        <v>3319</v>
      </c>
      <c r="B1334">
        <v>1</v>
      </c>
      <c r="C1334" s="17">
        <v>50</v>
      </c>
      <c r="D1334" s="61">
        <f>VLOOKUP(A1334,'Unit Cost from Sales Data'!$A$2:$B$4026,2,FALSE)</f>
        <v>0.94</v>
      </c>
      <c r="E1334" s="22">
        <f t="shared" ref="E1334:E1386" si="22">D1334*C1334</f>
        <v>47</v>
      </c>
    </row>
    <row r="1335" spans="1:5" x14ac:dyDescent="0.35">
      <c r="A1335" s="21" t="s">
        <v>3345</v>
      </c>
      <c r="B1335">
        <v>1</v>
      </c>
      <c r="C1335" s="17">
        <v>50</v>
      </c>
      <c r="D1335" s="61">
        <f>VLOOKUP(A1335,'Unit Cost from Sales Data'!$A$2:$B$4026,2,FALSE)</f>
        <v>2.2000000000000002</v>
      </c>
      <c r="E1335" s="22">
        <f t="shared" si="22"/>
        <v>110.00000000000001</v>
      </c>
    </row>
    <row r="1336" spans="1:5" x14ac:dyDescent="0.35">
      <c r="A1336" s="21" t="s">
        <v>3399</v>
      </c>
      <c r="B1336">
        <v>1</v>
      </c>
      <c r="C1336" s="17">
        <v>50</v>
      </c>
      <c r="D1336" s="61">
        <f>VLOOKUP(A1336,'Unit Cost from Sales Data'!$A$2:$B$4026,2,FALSE)</f>
        <v>1.31</v>
      </c>
      <c r="E1336" s="22">
        <f t="shared" si="22"/>
        <v>65.5</v>
      </c>
    </row>
    <row r="1337" spans="1:5" x14ac:dyDescent="0.35">
      <c r="A1337" s="21" t="s">
        <v>3403</v>
      </c>
      <c r="B1337">
        <v>1</v>
      </c>
      <c r="C1337" s="17">
        <v>50</v>
      </c>
      <c r="D1337" s="61">
        <f>VLOOKUP(A1337,'Unit Cost from Sales Data'!$A$2:$B$4026,2,FALSE)</f>
        <v>1.37</v>
      </c>
      <c r="E1337" s="22">
        <f t="shared" si="22"/>
        <v>68.5</v>
      </c>
    </row>
    <row r="1338" spans="1:5" x14ac:dyDescent="0.35">
      <c r="A1338" s="21" t="s">
        <v>3419</v>
      </c>
      <c r="B1338">
        <v>1</v>
      </c>
      <c r="C1338" s="17">
        <v>50</v>
      </c>
      <c r="D1338" s="61">
        <f>VLOOKUP(A1338,'Unit Cost from Sales Data'!$A$2:$B$4026,2,FALSE)</f>
        <v>0.03</v>
      </c>
      <c r="E1338" s="22">
        <f t="shared" si="22"/>
        <v>1.5</v>
      </c>
    </row>
    <row r="1339" spans="1:5" x14ac:dyDescent="0.35">
      <c r="A1339" s="21" t="s">
        <v>3422</v>
      </c>
      <c r="B1339">
        <v>1</v>
      </c>
      <c r="C1339" s="17">
        <v>50</v>
      </c>
      <c r="D1339" s="61">
        <f>VLOOKUP(A1339,'Unit Cost from Sales Data'!$A$2:$B$4026,2,FALSE)</f>
        <v>0.26</v>
      </c>
      <c r="E1339" s="22">
        <f t="shared" si="22"/>
        <v>13</v>
      </c>
    </row>
    <row r="1340" spans="1:5" x14ac:dyDescent="0.35">
      <c r="A1340" s="21" t="s">
        <v>3441</v>
      </c>
      <c r="B1340">
        <v>1</v>
      </c>
      <c r="C1340" s="17">
        <v>50</v>
      </c>
      <c r="D1340" s="61">
        <f>VLOOKUP(A1340,'Unit Cost from Sales Data'!$A$2:$B$4026,2,FALSE)</f>
        <v>0.1</v>
      </c>
      <c r="E1340" s="22">
        <f t="shared" si="22"/>
        <v>5</v>
      </c>
    </row>
    <row r="1341" spans="1:5" x14ac:dyDescent="0.35">
      <c r="A1341" s="21" t="s">
        <v>3457</v>
      </c>
      <c r="B1341">
        <v>1</v>
      </c>
      <c r="C1341" s="17">
        <v>50</v>
      </c>
      <c r="D1341" s="61">
        <f>VLOOKUP(A1341,'Unit Cost from Sales Data'!$A$2:$B$4026,2,FALSE)</f>
        <v>0.5</v>
      </c>
      <c r="E1341" s="22">
        <f t="shared" si="22"/>
        <v>25</v>
      </c>
    </row>
    <row r="1342" spans="1:5" x14ac:dyDescent="0.35">
      <c r="A1342" s="21" t="s">
        <v>3473</v>
      </c>
      <c r="B1342">
        <v>1</v>
      </c>
      <c r="C1342" s="17">
        <v>50</v>
      </c>
      <c r="D1342" s="61">
        <f>VLOOKUP(A1342,'Unit Cost from Sales Data'!$A$2:$B$4026,2,FALSE)</f>
        <v>0.22</v>
      </c>
      <c r="E1342" s="22">
        <f t="shared" si="22"/>
        <v>11</v>
      </c>
    </row>
    <row r="1343" spans="1:5" x14ac:dyDescent="0.35">
      <c r="A1343" s="21" t="s">
        <v>3618</v>
      </c>
      <c r="B1343">
        <v>1</v>
      </c>
      <c r="C1343" s="17">
        <v>50</v>
      </c>
      <c r="D1343" s="61">
        <f>VLOOKUP(A1343,'Unit Cost from Sales Data'!$A$2:$B$4026,2,FALSE)</f>
        <v>1.59</v>
      </c>
      <c r="E1343" s="22">
        <f t="shared" si="22"/>
        <v>79.5</v>
      </c>
    </row>
    <row r="1344" spans="1:5" x14ac:dyDescent="0.35">
      <c r="A1344" s="21" t="s">
        <v>893</v>
      </c>
      <c r="B1344">
        <v>1</v>
      </c>
      <c r="C1344" s="17">
        <v>50</v>
      </c>
      <c r="D1344" s="61">
        <f>VLOOKUP(A1344,'Unit Cost from Sales Data'!$A$2:$B$4026,2,FALSE)</f>
        <v>0.19</v>
      </c>
      <c r="E1344" s="22">
        <f t="shared" si="22"/>
        <v>9.5</v>
      </c>
    </row>
    <row r="1345" spans="1:5" x14ac:dyDescent="0.35">
      <c r="A1345" s="21" t="s">
        <v>236</v>
      </c>
      <c r="B1345">
        <v>1</v>
      </c>
      <c r="C1345" s="17">
        <v>50</v>
      </c>
      <c r="D1345" s="61">
        <f>VLOOKUP(A1345,'Unit Cost from Sales Data'!$A$2:$B$4026,2,FALSE)</f>
        <v>2.2999999999999998</v>
      </c>
      <c r="E1345" s="22">
        <f t="shared" si="22"/>
        <v>114.99999999999999</v>
      </c>
    </row>
    <row r="1346" spans="1:5" x14ac:dyDescent="0.35">
      <c r="A1346" s="21" t="s">
        <v>3659</v>
      </c>
      <c r="B1346">
        <v>1</v>
      </c>
      <c r="C1346" s="17">
        <v>50</v>
      </c>
      <c r="D1346" s="61">
        <f>VLOOKUP(A1346,'Unit Cost from Sales Data'!$A$2:$B$4026,2,FALSE)</f>
        <v>17.82</v>
      </c>
      <c r="E1346" s="22">
        <f t="shared" si="22"/>
        <v>891</v>
      </c>
    </row>
    <row r="1347" spans="1:5" x14ac:dyDescent="0.35">
      <c r="A1347" s="21" t="s">
        <v>1123</v>
      </c>
      <c r="B1347">
        <v>1</v>
      </c>
      <c r="C1347" s="17">
        <v>50</v>
      </c>
      <c r="D1347" s="61">
        <f>VLOOKUP(A1347,'Unit Cost from Sales Data'!$A$2:$B$4026,2,FALSE)</f>
        <v>1.88</v>
      </c>
      <c r="E1347" s="22">
        <f t="shared" si="22"/>
        <v>94</v>
      </c>
    </row>
    <row r="1348" spans="1:5" x14ac:dyDescent="0.35">
      <c r="A1348" s="21" t="s">
        <v>925</v>
      </c>
      <c r="B1348">
        <v>1</v>
      </c>
      <c r="C1348" s="17">
        <v>50</v>
      </c>
      <c r="D1348" s="61">
        <f>VLOOKUP(A1348,'Unit Cost from Sales Data'!$A$2:$B$4026,2,FALSE)</f>
        <v>0.81</v>
      </c>
      <c r="E1348" s="22">
        <f t="shared" si="22"/>
        <v>40.5</v>
      </c>
    </row>
    <row r="1349" spans="1:5" x14ac:dyDescent="0.35">
      <c r="A1349" s="21" t="s">
        <v>3828</v>
      </c>
      <c r="B1349">
        <v>1</v>
      </c>
      <c r="C1349" s="17">
        <v>50</v>
      </c>
      <c r="D1349" s="61">
        <f>VLOOKUP(A1349,'Unit Cost from Sales Data'!$A$2:$B$4026,2,FALSE)</f>
        <v>0.05</v>
      </c>
      <c r="E1349" s="22">
        <f t="shared" si="22"/>
        <v>2.5</v>
      </c>
    </row>
    <row r="1350" spans="1:5" x14ac:dyDescent="0.35">
      <c r="A1350" s="21" t="s">
        <v>3829</v>
      </c>
      <c r="B1350">
        <v>1</v>
      </c>
      <c r="C1350" s="17">
        <v>50</v>
      </c>
      <c r="D1350" s="61">
        <f>VLOOKUP(A1350,'Unit Cost from Sales Data'!$A$2:$B$4026,2,FALSE)</f>
        <v>0.62</v>
      </c>
      <c r="E1350" s="22">
        <f t="shared" si="22"/>
        <v>31</v>
      </c>
    </row>
    <row r="1351" spans="1:5" x14ac:dyDescent="0.35">
      <c r="A1351" s="21" t="s">
        <v>3843</v>
      </c>
      <c r="B1351">
        <v>1</v>
      </c>
      <c r="C1351" s="17">
        <v>50</v>
      </c>
      <c r="D1351" s="61">
        <f>VLOOKUP(A1351,'Unit Cost from Sales Data'!$A$2:$B$4026,2,FALSE)</f>
        <v>13.7</v>
      </c>
      <c r="E1351" s="22">
        <f t="shared" si="22"/>
        <v>685</v>
      </c>
    </row>
    <row r="1352" spans="1:5" x14ac:dyDescent="0.35">
      <c r="A1352" s="21" t="s">
        <v>3878</v>
      </c>
      <c r="B1352">
        <v>1</v>
      </c>
      <c r="C1352" s="17">
        <v>50</v>
      </c>
      <c r="D1352" s="61">
        <f>VLOOKUP(A1352,'Unit Cost from Sales Data'!$A$2:$B$4026,2,FALSE)</f>
        <v>0.94</v>
      </c>
      <c r="E1352" s="22">
        <f t="shared" si="22"/>
        <v>47</v>
      </c>
    </row>
    <row r="1353" spans="1:5" x14ac:dyDescent="0.35">
      <c r="A1353" s="21" t="s">
        <v>3887</v>
      </c>
      <c r="B1353">
        <v>1</v>
      </c>
      <c r="C1353" s="17">
        <v>50</v>
      </c>
      <c r="D1353" s="61">
        <f>VLOOKUP(A1353,'Unit Cost from Sales Data'!$A$2:$B$4026,2,FALSE)</f>
        <v>1.9</v>
      </c>
      <c r="E1353" s="22">
        <f t="shared" si="22"/>
        <v>95</v>
      </c>
    </row>
    <row r="1354" spans="1:5" x14ac:dyDescent="0.35">
      <c r="A1354" s="21" t="s">
        <v>3894</v>
      </c>
      <c r="B1354">
        <v>1</v>
      </c>
      <c r="C1354" s="17">
        <v>50</v>
      </c>
      <c r="D1354" s="61">
        <f>VLOOKUP(A1354,'Unit Cost from Sales Data'!$A$2:$B$4026,2,FALSE)</f>
        <v>0.44</v>
      </c>
      <c r="E1354" s="22">
        <f t="shared" si="22"/>
        <v>22</v>
      </c>
    </row>
    <row r="1355" spans="1:5" x14ac:dyDescent="0.35">
      <c r="A1355" s="21" t="s">
        <v>3903</v>
      </c>
      <c r="B1355">
        <v>1</v>
      </c>
      <c r="C1355" s="17">
        <v>50</v>
      </c>
      <c r="D1355" s="61">
        <f>VLOOKUP(A1355,'Unit Cost from Sales Data'!$A$2:$B$4026,2,FALSE)</f>
        <v>0.18</v>
      </c>
      <c r="E1355" s="22">
        <f t="shared" si="22"/>
        <v>9</v>
      </c>
    </row>
    <row r="1356" spans="1:5" x14ac:dyDescent="0.35">
      <c r="A1356" s="21" t="s">
        <v>3908</v>
      </c>
      <c r="B1356">
        <v>1</v>
      </c>
      <c r="C1356" s="17">
        <v>50</v>
      </c>
      <c r="D1356" s="61">
        <f>VLOOKUP(A1356,'Unit Cost from Sales Data'!$A$2:$B$4026,2,FALSE)</f>
        <v>0.26</v>
      </c>
      <c r="E1356" s="22">
        <f t="shared" si="22"/>
        <v>13</v>
      </c>
    </row>
    <row r="1357" spans="1:5" x14ac:dyDescent="0.35">
      <c r="A1357" s="21" t="s">
        <v>3933</v>
      </c>
      <c r="B1357">
        <v>1</v>
      </c>
      <c r="C1357" s="17">
        <v>50</v>
      </c>
      <c r="D1357" s="61">
        <f>VLOOKUP(A1357,'Unit Cost from Sales Data'!$A$2:$B$4026,2,FALSE)</f>
        <v>0.04</v>
      </c>
      <c r="E1357" s="22">
        <f t="shared" si="22"/>
        <v>2</v>
      </c>
    </row>
    <row r="1358" spans="1:5" x14ac:dyDescent="0.35">
      <c r="A1358" s="21" t="s">
        <v>3952</v>
      </c>
      <c r="B1358">
        <v>1</v>
      </c>
      <c r="C1358" s="17">
        <v>50</v>
      </c>
      <c r="D1358" s="61">
        <f>VLOOKUP(A1358,'Unit Cost from Sales Data'!$A$2:$B$4026,2,FALSE)</f>
        <v>0.12</v>
      </c>
      <c r="E1358" s="22">
        <f t="shared" si="22"/>
        <v>6</v>
      </c>
    </row>
    <row r="1359" spans="1:5" x14ac:dyDescent="0.35">
      <c r="A1359" s="21" t="s">
        <v>4020</v>
      </c>
      <c r="B1359">
        <v>1</v>
      </c>
      <c r="C1359" s="17">
        <v>50</v>
      </c>
      <c r="D1359" s="61">
        <f>VLOOKUP(A1359,'Unit Cost from Sales Data'!$A$2:$B$4026,2,FALSE)</f>
        <v>0.12</v>
      </c>
      <c r="E1359" s="22">
        <f t="shared" si="22"/>
        <v>6</v>
      </c>
    </row>
    <row r="1360" spans="1:5" x14ac:dyDescent="0.35">
      <c r="A1360" s="21" t="s">
        <v>4043</v>
      </c>
      <c r="B1360">
        <v>1</v>
      </c>
      <c r="C1360" s="17">
        <v>50</v>
      </c>
      <c r="D1360" s="61">
        <f>VLOOKUP(A1360,'Unit Cost from Sales Data'!$A$2:$B$4026,2,FALSE)</f>
        <v>0.93</v>
      </c>
      <c r="E1360" s="22">
        <f t="shared" si="22"/>
        <v>46.5</v>
      </c>
    </row>
    <row r="1361" spans="1:5" x14ac:dyDescent="0.35">
      <c r="A1361" s="21" t="s">
        <v>4078</v>
      </c>
      <c r="B1361">
        <v>1</v>
      </c>
      <c r="C1361" s="17">
        <v>50</v>
      </c>
      <c r="D1361" s="61">
        <f>VLOOKUP(A1361,'Unit Cost from Sales Data'!$A$2:$B$4026,2,FALSE)</f>
        <v>1.62</v>
      </c>
      <c r="E1361" s="22">
        <f t="shared" si="22"/>
        <v>81</v>
      </c>
    </row>
    <row r="1362" spans="1:5" x14ac:dyDescent="0.35">
      <c r="A1362" s="21" t="s">
        <v>4086</v>
      </c>
      <c r="B1362">
        <v>1</v>
      </c>
      <c r="C1362" s="17">
        <v>50</v>
      </c>
      <c r="D1362" s="61">
        <f>VLOOKUP(A1362,'Unit Cost from Sales Data'!$A$2:$B$4026,2,FALSE)</f>
        <v>0.15</v>
      </c>
      <c r="E1362" s="22">
        <f t="shared" si="22"/>
        <v>7.5</v>
      </c>
    </row>
    <row r="1363" spans="1:5" x14ac:dyDescent="0.35">
      <c r="A1363" s="21" t="s">
        <v>1047</v>
      </c>
      <c r="B1363">
        <v>1</v>
      </c>
      <c r="C1363" s="17">
        <v>50</v>
      </c>
      <c r="D1363" s="61">
        <f>VLOOKUP(A1363,'Unit Cost from Sales Data'!$A$2:$B$4026,2,FALSE)</f>
        <v>8.82</v>
      </c>
      <c r="E1363" s="22">
        <f t="shared" si="22"/>
        <v>441</v>
      </c>
    </row>
    <row r="1364" spans="1:5" x14ac:dyDescent="0.35">
      <c r="A1364" s="21" t="s">
        <v>595</v>
      </c>
      <c r="B1364">
        <v>1</v>
      </c>
      <c r="C1364" s="17">
        <v>50</v>
      </c>
      <c r="D1364" s="61">
        <f>VLOOKUP(A1364,'Unit Cost from Sales Data'!$A$2:$B$4026,2,FALSE)</f>
        <v>4.92</v>
      </c>
      <c r="E1364" s="22">
        <f t="shared" si="22"/>
        <v>246</v>
      </c>
    </row>
    <row r="1365" spans="1:5" x14ac:dyDescent="0.35">
      <c r="A1365" s="21" t="s">
        <v>4134</v>
      </c>
      <c r="B1365">
        <v>1</v>
      </c>
      <c r="C1365" s="17">
        <v>50</v>
      </c>
      <c r="D1365" s="61">
        <f>VLOOKUP(A1365,'Unit Cost from Sales Data'!$A$2:$B$4026,2,FALSE)</f>
        <v>1.3</v>
      </c>
      <c r="E1365" s="22">
        <f t="shared" si="22"/>
        <v>65</v>
      </c>
    </row>
    <row r="1366" spans="1:5" x14ac:dyDescent="0.35">
      <c r="A1366" s="21" t="s">
        <v>4136</v>
      </c>
      <c r="B1366">
        <v>1</v>
      </c>
      <c r="C1366" s="17">
        <v>50</v>
      </c>
      <c r="D1366" s="61">
        <f>VLOOKUP(A1366,'Unit Cost from Sales Data'!$A$2:$B$4026,2,FALSE)</f>
        <v>0.12</v>
      </c>
      <c r="E1366" s="22">
        <f t="shared" si="22"/>
        <v>6</v>
      </c>
    </row>
    <row r="1367" spans="1:5" x14ac:dyDescent="0.35">
      <c r="A1367" s="21" t="s">
        <v>4147</v>
      </c>
      <c r="B1367">
        <v>1</v>
      </c>
      <c r="C1367" s="17">
        <v>50</v>
      </c>
      <c r="D1367" s="61">
        <f>VLOOKUP(A1367,'Unit Cost from Sales Data'!$A$2:$B$4026,2,FALSE)</f>
        <v>0.82</v>
      </c>
      <c r="E1367" s="22">
        <f t="shared" si="22"/>
        <v>41</v>
      </c>
    </row>
    <row r="1368" spans="1:5" x14ac:dyDescent="0.35">
      <c r="A1368" s="21" t="s">
        <v>4163</v>
      </c>
      <c r="B1368">
        <v>1</v>
      </c>
      <c r="C1368" s="17">
        <v>50</v>
      </c>
      <c r="D1368" s="61">
        <f>VLOOKUP(A1368,'Unit Cost from Sales Data'!$A$2:$B$4026,2,FALSE)</f>
        <v>3.2</v>
      </c>
      <c r="E1368" s="22">
        <f t="shared" si="22"/>
        <v>160</v>
      </c>
    </row>
    <row r="1369" spans="1:5" x14ac:dyDescent="0.35">
      <c r="A1369" s="21" t="s">
        <v>4164</v>
      </c>
      <c r="B1369">
        <v>1</v>
      </c>
      <c r="C1369" s="17">
        <v>50</v>
      </c>
      <c r="D1369" s="61">
        <f>VLOOKUP(A1369,'Unit Cost from Sales Data'!$A$2:$B$4026,2,FALSE)</f>
        <v>0.76</v>
      </c>
      <c r="E1369" s="22">
        <f t="shared" si="22"/>
        <v>38</v>
      </c>
    </row>
    <row r="1370" spans="1:5" x14ac:dyDescent="0.35">
      <c r="A1370" s="21" t="s">
        <v>4165</v>
      </c>
      <c r="B1370">
        <v>1</v>
      </c>
      <c r="C1370" s="17">
        <v>50</v>
      </c>
      <c r="D1370" s="61">
        <f>VLOOKUP(A1370,'Unit Cost from Sales Data'!$A$2:$B$4026,2,FALSE)</f>
        <v>2.0099999999999998</v>
      </c>
      <c r="E1370" s="22">
        <f t="shared" si="22"/>
        <v>100.49999999999999</v>
      </c>
    </row>
    <row r="1371" spans="1:5" x14ac:dyDescent="0.35">
      <c r="A1371" s="21" t="s">
        <v>4166</v>
      </c>
      <c r="B1371">
        <v>1</v>
      </c>
      <c r="C1371" s="17">
        <v>50</v>
      </c>
      <c r="D1371" s="61">
        <f>VLOOKUP(A1371,'Unit Cost from Sales Data'!$A$2:$B$4026,2,FALSE)</f>
        <v>1.75</v>
      </c>
      <c r="E1371" s="22">
        <f t="shared" si="22"/>
        <v>87.5</v>
      </c>
    </row>
    <row r="1372" spans="1:5" x14ac:dyDescent="0.35">
      <c r="A1372" s="21" t="s">
        <v>4168</v>
      </c>
      <c r="B1372">
        <v>1</v>
      </c>
      <c r="C1372" s="17">
        <v>50</v>
      </c>
      <c r="D1372" s="61">
        <f>VLOOKUP(A1372,'Unit Cost from Sales Data'!$A$2:$B$4026,2,FALSE)</f>
        <v>0.75</v>
      </c>
      <c r="E1372" s="22">
        <f t="shared" si="22"/>
        <v>37.5</v>
      </c>
    </row>
    <row r="1373" spans="1:5" x14ac:dyDescent="0.35">
      <c r="A1373" s="21" t="s">
        <v>1013</v>
      </c>
      <c r="B1373">
        <v>1</v>
      </c>
      <c r="C1373" s="17">
        <v>50</v>
      </c>
      <c r="D1373" s="61">
        <f>VLOOKUP(A1373,'Unit Cost from Sales Data'!$A$2:$B$4026,2,FALSE)</f>
        <v>0.19</v>
      </c>
      <c r="E1373" s="22">
        <f t="shared" si="22"/>
        <v>9.5</v>
      </c>
    </row>
    <row r="1374" spans="1:5" x14ac:dyDescent="0.35">
      <c r="A1374" s="21" t="s">
        <v>1014</v>
      </c>
      <c r="B1374">
        <v>1</v>
      </c>
      <c r="C1374" s="17">
        <v>50</v>
      </c>
      <c r="D1374" s="61">
        <f>VLOOKUP(A1374,'Unit Cost from Sales Data'!$A$2:$B$4026,2,FALSE)</f>
        <v>0.19</v>
      </c>
      <c r="E1374" s="22">
        <f t="shared" si="22"/>
        <v>9.5</v>
      </c>
    </row>
    <row r="1375" spans="1:5" x14ac:dyDescent="0.35">
      <c r="A1375" s="21" t="s">
        <v>228</v>
      </c>
      <c r="B1375">
        <v>1</v>
      </c>
      <c r="C1375" s="17">
        <v>50</v>
      </c>
      <c r="D1375" s="61">
        <f>VLOOKUP(A1375,'Unit Cost from Sales Data'!$A$2:$B$4026,2,FALSE)</f>
        <v>0.18</v>
      </c>
      <c r="E1375" s="22">
        <f t="shared" si="22"/>
        <v>9</v>
      </c>
    </row>
    <row r="1376" spans="1:5" x14ac:dyDescent="0.35">
      <c r="A1376" s="21" t="s">
        <v>1015</v>
      </c>
      <c r="B1376">
        <v>1</v>
      </c>
      <c r="C1376" s="17">
        <v>50</v>
      </c>
      <c r="D1376" s="61">
        <f>VLOOKUP(A1376,'Unit Cost from Sales Data'!$A$2:$B$4026,2,FALSE)</f>
        <v>0.19</v>
      </c>
      <c r="E1376" s="22">
        <f t="shared" si="22"/>
        <v>9.5</v>
      </c>
    </row>
    <row r="1377" spans="1:5" x14ac:dyDescent="0.35">
      <c r="A1377" s="21" t="s">
        <v>1016</v>
      </c>
      <c r="B1377">
        <v>1</v>
      </c>
      <c r="C1377" s="17">
        <v>50</v>
      </c>
      <c r="D1377" s="61">
        <f>VLOOKUP(A1377,'Unit Cost from Sales Data'!$A$2:$B$4026,2,FALSE)</f>
        <v>0.19</v>
      </c>
      <c r="E1377" s="22">
        <f t="shared" si="22"/>
        <v>9.5</v>
      </c>
    </row>
    <row r="1378" spans="1:5" x14ac:dyDescent="0.35">
      <c r="A1378" s="21" t="s">
        <v>4223</v>
      </c>
      <c r="B1378">
        <v>1</v>
      </c>
      <c r="C1378" s="17">
        <v>50</v>
      </c>
      <c r="D1378" s="61">
        <f>VLOOKUP(A1378,'Unit Cost from Sales Data'!$A$2:$B$4026,2,FALSE)</f>
        <v>0.03</v>
      </c>
      <c r="E1378" s="22">
        <f t="shared" si="22"/>
        <v>1.5</v>
      </c>
    </row>
    <row r="1379" spans="1:5" x14ac:dyDescent="0.35">
      <c r="A1379" s="21" t="s">
        <v>4319</v>
      </c>
      <c r="B1379">
        <v>1</v>
      </c>
      <c r="C1379" s="17">
        <v>50</v>
      </c>
      <c r="D1379" s="61">
        <f>VLOOKUP(A1379,'Unit Cost from Sales Data'!$A$2:$B$4026,2,FALSE)</f>
        <v>0.52</v>
      </c>
      <c r="E1379" s="22">
        <f t="shared" si="22"/>
        <v>26</v>
      </c>
    </row>
    <row r="1380" spans="1:5" x14ac:dyDescent="0.35">
      <c r="A1380" s="21" t="s">
        <v>4331</v>
      </c>
      <c r="B1380">
        <v>1</v>
      </c>
      <c r="C1380" s="17">
        <v>50</v>
      </c>
      <c r="D1380" s="61">
        <f>VLOOKUP(A1380,'Unit Cost from Sales Data'!$A$2:$B$4026,2,FALSE)</f>
        <v>0.08</v>
      </c>
      <c r="E1380" s="22">
        <f t="shared" si="22"/>
        <v>4</v>
      </c>
    </row>
    <row r="1381" spans="1:5" x14ac:dyDescent="0.35">
      <c r="A1381" s="21" t="s">
        <v>4332</v>
      </c>
      <c r="B1381">
        <v>1</v>
      </c>
      <c r="C1381" s="17">
        <v>50</v>
      </c>
      <c r="D1381" s="61">
        <f>VLOOKUP(A1381,'Unit Cost from Sales Data'!$A$2:$B$4026,2,FALSE)</f>
        <v>0.06</v>
      </c>
      <c r="E1381" s="22">
        <f t="shared" si="22"/>
        <v>3</v>
      </c>
    </row>
    <row r="1382" spans="1:5" x14ac:dyDescent="0.35">
      <c r="A1382" s="21" t="s">
        <v>4352</v>
      </c>
      <c r="B1382">
        <v>1</v>
      </c>
      <c r="C1382" s="17">
        <v>50</v>
      </c>
      <c r="D1382" s="61">
        <f>VLOOKUP(A1382,'Unit Cost from Sales Data'!$A$2:$B$4026,2,FALSE)</f>
        <v>1.49</v>
      </c>
      <c r="E1382" s="22">
        <f t="shared" si="22"/>
        <v>74.5</v>
      </c>
    </row>
    <row r="1383" spans="1:5" x14ac:dyDescent="0.35">
      <c r="A1383" s="21" t="s">
        <v>4353</v>
      </c>
      <c r="B1383">
        <v>1</v>
      </c>
      <c r="C1383" s="17">
        <v>50</v>
      </c>
      <c r="D1383" s="61">
        <f>VLOOKUP(A1383,'Unit Cost from Sales Data'!$A$2:$B$4026,2,FALSE)</f>
        <v>0.96</v>
      </c>
      <c r="E1383" s="22">
        <f t="shared" si="22"/>
        <v>48</v>
      </c>
    </row>
    <row r="1384" spans="1:5" x14ac:dyDescent="0.35">
      <c r="A1384" s="21" t="s">
        <v>4392</v>
      </c>
      <c r="B1384">
        <v>1</v>
      </c>
      <c r="C1384" s="17">
        <v>50</v>
      </c>
      <c r="D1384" s="61">
        <f>VLOOKUP(A1384,'Unit Cost from Sales Data'!$A$2:$B$4026,2,FALSE)</f>
        <v>1.78</v>
      </c>
      <c r="E1384" s="22">
        <f t="shared" si="22"/>
        <v>89</v>
      </c>
    </row>
    <row r="1385" spans="1:5" x14ac:dyDescent="0.35">
      <c r="A1385" s="21" t="s">
        <v>4413</v>
      </c>
      <c r="B1385">
        <v>1</v>
      </c>
      <c r="C1385" s="17">
        <v>50</v>
      </c>
      <c r="D1385" s="61">
        <f>VLOOKUP(A1385,'Unit Cost from Sales Data'!$A$2:$B$4026,2,FALSE)</f>
        <v>0.14000000000000001</v>
      </c>
      <c r="E1385" s="22">
        <f t="shared" si="22"/>
        <v>7.0000000000000009</v>
      </c>
    </row>
    <row r="1386" spans="1:5" x14ac:dyDescent="0.35">
      <c r="A1386" s="21" t="s">
        <v>4422</v>
      </c>
      <c r="B1386">
        <v>1</v>
      </c>
      <c r="C1386" s="17">
        <v>50</v>
      </c>
      <c r="D1386" s="61">
        <f>VLOOKUP(A1386,'Unit Cost from Sales Data'!$A$2:$B$4026,2,FALSE)</f>
        <v>1.41</v>
      </c>
      <c r="E1386" s="22">
        <f t="shared" si="22"/>
        <v>70.5</v>
      </c>
    </row>
    <row r="1387" spans="1:5" x14ac:dyDescent="0.35">
      <c r="A1387" s="21" t="s">
        <v>2051</v>
      </c>
      <c r="B1387">
        <v>16</v>
      </c>
      <c r="C1387" s="17">
        <v>49</v>
      </c>
      <c r="D1387" s="61">
        <f>VLOOKUP(A1387,'Unit Cost from Sales Data'!$A$2:$B$4026,2,FALSE)</f>
        <v>47.5</v>
      </c>
      <c r="E1387" s="22">
        <f t="shared" ref="E1387:E1448" si="23">D1387*C1387</f>
        <v>2327.5</v>
      </c>
    </row>
    <row r="1388" spans="1:5" x14ac:dyDescent="0.35">
      <c r="A1388" s="21" t="s">
        <v>2229</v>
      </c>
      <c r="B1388">
        <v>16</v>
      </c>
      <c r="C1388" s="17">
        <v>49</v>
      </c>
      <c r="D1388" s="61">
        <f>VLOOKUP(A1388,'Unit Cost from Sales Data'!$A$2:$B$4026,2,FALSE)</f>
        <v>15.61</v>
      </c>
      <c r="E1388" s="22">
        <f t="shared" si="23"/>
        <v>764.89</v>
      </c>
    </row>
    <row r="1389" spans="1:5" x14ac:dyDescent="0.35">
      <c r="A1389" s="21" t="s">
        <v>1875</v>
      </c>
      <c r="B1389">
        <v>12</v>
      </c>
      <c r="C1389" s="17">
        <v>49</v>
      </c>
      <c r="D1389" s="61">
        <f>VLOOKUP(A1389,'Unit Cost from Sales Data'!$A$2:$B$4026,2,FALSE)</f>
        <v>36.450000000000003</v>
      </c>
      <c r="E1389" s="22">
        <f t="shared" si="23"/>
        <v>1786.0500000000002</v>
      </c>
    </row>
    <row r="1390" spans="1:5" x14ac:dyDescent="0.35">
      <c r="A1390" s="21" t="s">
        <v>2045</v>
      </c>
      <c r="B1390">
        <v>12</v>
      </c>
      <c r="C1390" s="17">
        <v>48</v>
      </c>
      <c r="D1390" s="61">
        <f>VLOOKUP(A1390,'Unit Cost from Sales Data'!$A$2:$B$4026,2,FALSE)</f>
        <v>64</v>
      </c>
      <c r="E1390" s="22">
        <f t="shared" si="23"/>
        <v>3072</v>
      </c>
    </row>
    <row r="1391" spans="1:5" x14ac:dyDescent="0.35">
      <c r="A1391" s="21" t="s">
        <v>3131</v>
      </c>
      <c r="B1391">
        <v>8</v>
      </c>
      <c r="C1391" s="17">
        <v>48</v>
      </c>
      <c r="D1391" s="61">
        <f>VLOOKUP(A1391,'Unit Cost from Sales Data'!$A$2:$B$4026,2,FALSE)</f>
        <v>2.04</v>
      </c>
      <c r="E1391" s="22">
        <f t="shared" si="23"/>
        <v>97.92</v>
      </c>
    </row>
    <row r="1392" spans="1:5" x14ac:dyDescent="0.35">
      <c r="A1392" s="21" t="s">
        <v>2220</v>
      </c>
      <c r="B1392">
        <v>7</v>
      </c>
      <c r="C1392" s="17">
        <v>48</v>
      </c>
      <c r="D1392" s="61">
        <f>VLOOKUP(A1392,'Unit Cost from Sales Data'!$A$2:$B$4026,2,FALSE)</f>
        <v>39.47</v>
      </c>
      <c r="E1392" s="22">
        <f t="shared" si="23"/>
        <v>1894.56</v>
      </c>
    </row>
    <row r="1393" spans="1:5" x14ac:dyDescent="0.35">
      <c r="A1393" s="21" t="s">
        <v>3248</v>
      </c>
      <c r="B1393">
        <v>7</v>
      </c>
      <c r="C1393" s="17">
        <v>48</v>
      </c>
      <c r="D1393" s="61">
        <f>VLOOKUP(A1393,'Unit Cost from Sales Data'!$A$2:$B$4026,2,FALSE)</f>
        <v>3.06</v>
      </c>
      <c r="E1393" s="22">
        <f t="shared" si="23"/>
        <v>146.88</v>
      </c>
    </row>
    <row r="1394" spans="1:5" x14ac:dyDescent="0.35">
      <c r="A1394" s="21" t="s">
        <v>3362</v>
      </c>
      <c r="B1394">
        <v>7</v>
      </c>
      <c r="C1394" s="17">
        <v>48</v>
      </c>
      <c r="D1394" s="61">
        <f>VLOOKUP(A1394,'Unit Cost from Sales Data'!$A$2:$B$4026,2,FALSE)</f>
        <v>1.28</v>
      </c>
      <c r="E1394" s="22">
        <f t="shared" si="23"/>
        <v>61.44</v>
      </c>
    </row>
    <row r="1395" spans="1:5" x14ac:dyDescent="0.35">
      <c r="A1395" s="21" t="s">
        <v>53</v>
      </c>
      <c r="B1395">
        <v>6</v>
      </c>
      <c r="C1395" s="17">
        <v>48</v>
      </c>
      <c r="D1395" s="61">
        <f>VLOOKUP(A1395,'Unit Cost from Sales Data'!$A$2:$B$4026,2,FALSE)</f>
        <v>0.48</v>
      </c>
      <c r="E1395" s="22">
        <f t="shared" si="23"/>
        <v>23.04</v>
      </c>
    </row>
    <row r="1396" spans="1:5" x14ac:dyDescent="0.35">
      <c r="A1396" s="21" t="s">
        <v>2726</v>
      </c>
      <c r="B1396">
        <v>6</v>
      </c>
      <c r="C1396" s="17">
        <v>48</v>
      </c>
      <c r="D1396" s="61">
        <f>VLOOKUP(A1396,'Unit Cost from Sales Data'!$A$2:$B$4026,2,FALSE)</f>
        <v>2.76</v>
      </c>
      <c r="E1396" s="22">
        <f t="shared" si="23"/>
        <v>132.47999999999999</v>
      </c>
    </row>
    <row r="1397" spans="1:5" x14ac:dyDescent="0.35">
      <c r="A1397" s="21" t="s">
        <v>117</v>
      </c>
      <c r="B1397">
        <v>6</v>
      </c>
      <c r="C1397" s="17">
        <v>48</v>
      </c>
      <c r="D1397" s="61">
        <f>VLOOKUP(A1397,'Unit Cost from Sales Data'!$A$2:$B$4026,2,FALSE)</f>
        <v>0.76</v>
      </c>
      <c r="E1397" s="22">
        <f t="shared" si="23"/>
        <v>36.480000000000004</v>
      </c>
    </row>
    <row r="1398" spans="1:5" x14ac:dyDescent="0.35">
      <c r="A1398" s="21" t="s">
        <v>2899</v>
      </c>
      <c r="B1398">
        <v>6</v>
      </c>
      <c r="C1398" s="17">
        <v>48</v>
      </c>
      <c r="D1398" s="61">
        <f>VLOOKUP(A1398,'Unit Cost from Sales Data'!$A$2:$B$4026,2,FALSE)</f>
        <v>2.37</v>
      </c>
      <c r="E1398" s="22">
        <f t="shared" si="23"/>
        <v>113.76</v>
      </c>
    </row>
    <row r="1399" spans="1:5" x14ac:dyDescent="0.35">
      <c r="A1399" s="21" t="s">
        <v>3244</v>
      </c>
      <c r="B1399">
        <v>6</v>
      </c>
      <c r="C1399" s="17">
        <v>48</v>
      </c>
      <c r="D1399" s="61">
        <f>VLOOKUP(A1399,'Unit Cost from Sales Data'!$A$2:$B$4026,2,FALSE)</f>
        <v>1.87</v>
      </c>
      <c r="E1399" s="22">
        <f t="shared" si="23"/>
        <v>89.76</v>
      </c>
    </row>
    <row r="1400" spans="1:5" x14ac:dyDescent="0.35">
      <c r="A1400" s="21" t="s">
        <v>544</v>
      </c>
      <c r="B1400">
        <v>6</v>
      </c>
      <c r="C1400" s="17">
        <v>48</v>
      </c>
      <c r="D1400" s="61">
        <f>VLOOKUP(A1400,'Unit Cost from Sales Data'!$A$2:$B$4026,2,FALSE)</f>
        <v>3.5</v>
      </c>
      <c r="E1400" s="22">
        <f t="shared" si="23"/>
        <v>168</v>
      </c>
    </row>
    <row r="1401" spans="1:5" x14ac:dyDescent="0.35">
      <c r="A1401" s="21" t="s">
        <v>3647</v>
      </c>
      <c r="B1401">
        <v>6</v>
      </c>
      <c r="C1401" s="17">
        <v>48</v>
      </c>
      <c r="D1401" s="61">
        <f>VLOOKUP(A1401,'Unit Cost from Sales Data'!$A$2:$B$4026,2,FALSE)</f>
        <v>2.89</v>
      </c>
      <c r="E1401" s="22">
        <f t="shared" si="23"/>
        <v>138.72</v>
      </c>
    </row>
    <row r="1402" spans="1:5" x14ac:dyDescent="0.35">
      <c r="A1402" s="21" t="s">
        <v>3899</v>
      </c>
      <c r="B1402">
        <v>5</v>
      </c>
      <c r="C1402" s="17">
        <v>48</v>
      </c>
      <c r="D1402" s="61">
        <f>VLOOKUP(A1402,'Unit Cost from Sales Data'!$A$2:$B$4026,2,FALSE)</f>
        <v>1.43</v>
      </c>
      <c r="E1402" s="22">
        <f t="shared" si="23"/>
        <v>68.64</v>
      </c>
    </row>
    <row r="1403" spans="1:5" x14ac:dyDescent="0.35">
      <c r="A1403" s="21" t="s">
        <v>1957</v>
      </c>
      <c r="B1403">
        <v>4</v>
      </c>
      <c r="C1403" s="17">
        <v>48</v>
      </c>
      <c r="D1403" s="61">
        <f>VLOOKUP(A1403,'Unit Cost from Sales Data'!$A$2:$B$4026,2,FALSE)</f>
        <v>2.2999999999999998</v>
      </c>
      <c r="E1403" s="22">
        <f t="shared" si="23"/>
        <v>110.39999999999999</v>
      </c>
    </row>
    <row r="1404" spans="1:5" x14ac:dyDescent="0.35">
      <c r="A1404" s="21" t="s">
        <v>3586</v>
      </c>
      <c r="B1404">
        <v>4</v>
      </c>
      <c r="C1404" s="17">
        <v>48</v>
      </c>
      <c r="D1404" s="61">
        <f>VLOOKUP(A1404,'Unit Cost from Sales Data'!$A$2:$B$4026,2,FALSE)</f>
        <v>0.26</v>
      </c>
      <c r="E1404" s="22">
        <f t="shared" si="23"/>
        <v>12.48</v>
      </c>
    </row>
    <row r="1405" spans="1:5" x14ac:dyDescent="0.35">
      <c r="A1405" s="21" t="s">
        <v>189</v>
      </c>
      <c r="B1405">
        <v>4</v>
      </c>
      <c r="C1405" s="17">
        <v>48</v>
      </c>
      <c r="D1405" s="61">
        <f>VLOOKUP(A1405,'Unit Cost from Sales Data'!$A$2:$B$4026,2,FALSE)</f>
        <v>1.45</v>
      </c>
      <c r="E1405" s="22">
        <f t="shared" si="23"/>
        <v>69.599999999999994</v>
      </c>
    </row>
    <row r="1406" spans="1:5" x14ac:dyDescent="0.35">
      <c r="A1406" s="21" t="s">
        <v>561</v>
      </c>
      <c r="B1406">
        <v>4</v>
      </c>
      <c r="C1406" s="17">
        <v>48</v>
      </c>
      <c r="D1406" s="61">
        <f>VLOOKUP(A1406,'Unit Cost from Sales Data'!$A$2:$B$4026,2,FALSE)</f>
        <v>0.78</v>
      </c>
      <c r="E1406" s="22">
        <f t="shared" si="23"/>
        <v>37.44</v>
      </c>
    </row>
    <row r="1407" spans="1:5" x14ac:dyDescent="0.35">
      <c r="A1407" s="21" t="s">
        <v>2930</v>
      </c>
      <c r="B1407">
        <v>3</v>
      </c>
      <c r="C1407" s="17">
        <v>48</v>
      </c>
      <c r="D1407" s="61">
        <f>VLOOKUP(A1407,'Unit Cost from Sales Data'!$A$2:$B$4026,2,FALSE)</f>
        <v>0.09</v>
      </c>
      <c r="E1407" s="22">
        <f t="shared" si="23"/>
        <v>4.32</v>
      </c>
    </row>
    <row r="1408" spans="1:5" x14ac:dyDescent="0.35">
      <c r="A1408" s="21" t="s">
        <v>3067</v>
      </c>
      <c r="B1408">
        <v>3</v>
      </c>
      <c r="C1408" s="17">
        <v>48</v>
      </c>
      <c r="D1408" s="61">
        <f>VLOOKUP(A1408,'Unit Cost from Sales Data'!$A$2:$B$4026,2,FALSE)</f>
        <v>0.3</v>
      </c>
      <c r="E1408" s="22">
        <f t="shared" si="23"/>
        <v>14.399999999999999</v>
      </c>
    </row>
    <row r="1409" spans="1:5" x14ac:dyDescent="0.35">
      <c r="A1409" s="21" t="s">
        <v>3323</v>
      </c>
      <c r="B1409">
        <v>3</v>
      </c>
      <c r="C1409" s="17">
        <v>48</v>
      </c>
      <c r="D1409" s="61">
        <f>VLOOKUP(A1409,'Unit Cost from Sales Data'!$A$2:$B$4026,2,FALSE)</f>
        <v>2.87</v>
      </c>
      <c r="E1409" s="22">
        <f t="shared" si="23"/>
        <v>137.76</v>
      </c>
    </row>
    <row r="1410" spans="1:5" x14ac:dyDescent="0.35">
      <c r="A1410" s="21" t="s">
        <v>562</v>
      </c>
      <c r="B1410">
        <v>3</v>
      </c>
      <c r="C1410" s="17">
        <v>48</v>
      </c>
      <c r="D1410" s="61">
        <f>VLOOKUP(A1410,'Unit Cost from Sales Data'!$A$2:$B$4026,2,FALSE)</f>
        <v>0.47</v>
      </c>
      <c r="E1410" s="22">
        <f t="shared" si="23"/>
        <v>22.56</v>
      </c>
    </row>
    <row r="1411" spans="1:5" x14ac:dyDescent="0.35">
      <c r="A1411" s="21" t="s">
        <v>3709</v>
      </c>
      <c r="B1411">
        <v>3</v>
      </c>
      <c r="C1411" s="17">
        <v>48</v>
      </c>
      <c r="D1411" s="61">
        <f>VLOOKUP(A1411,'Unit Cost from Sales Data'!$A$2:$B$4026,2,FALSE)</f>
        <v>0.08</v>
      </c>
      <c r="E1411" s="22">
        <f t="shared" si="23"/>
        <v>3.84</v>
      </c>
    </row>
    <row r="1412" spans="1:5" x14ac:dyDescent="0.35">
      <c r="A1412" s="21" t="s">
        <v>3787</v>
      </c>
      <c r="B1412">
        <v>3</v>
      </c>
      <c r="C1412" s="17">
        <v>48</v>
      </c>
      <c r="D1412" s="61">
        <f>VLOOKUP(A1412,'Unit Cost from Sales Data'!$A$2:$B$4026,2,FALSE)</f>
        <v>2.59</v>
      </c>
      <c r="E1412" s="22">
        <f t="shared" si="23"/>
        <v>124.32</v>
      </c>
    </row>
    <row r="1413" spans="1:5" x14ac:dyDescent="0.35">
      <c r="A1413" s="21" t="s">
        <v>4110</v>
      </c>
      <c r="B1413">
        <v>3</v>
      </c>
      <c r="C1413" s="17">
        <v>48</v>
      </c>
      <c r="D1413" s="61">
        <f>VLOOKUP(A1413,'Unit Cost from Sales Data'!$A$2:$B$4026,2,FALSE)</f>
        <v>0.67</v>
      </c>
      <c r="E1413" s="22">
        <f t="shared" si="23"/>
        <v>32.160000000000004</v>
      </c>
    </row>
    <row r="1414" spans="1:5" x14ac:dyDescent="0.35">
      <c r="A1414" s="21" t="s">
        <v>4196</v>
      </c>
      <c r="B1414">
        <v>3</v>
      </c>
      <c r="C1414" s="17">
        <v>48</v>
      </c>
      <c r="D1414" s="61">
        <f>VLOOKUP(A1414,'Unit Cost from Sales Data'!$A$2:$B$4026,2,FALSE)</f>
        <v>1.28</v>
      </c>
      <c r="E1414" s="22">
        <f t="shared" si="23"/>
        <v>61.44</v>
      </c>
    </row>
    <row r="1415" spans="1:5" x14ac:dyDescent="0.35">
      <c r="A1415" s="21" t="s">
        <v>1869</v>
      </c>
      <c r="B1415">
        <v>2</v>
      </c>
      <c r="C1415" s="17">
        <v>48</v>
      </c>
      <c r="D1415" s="61">
        <f>VLOOKUP(A1415,'Unit Cost from Sales Data'!$A$2:$B$4026,2,FALSE)</f>
        <v>2.77</v>
      </c>
      <c r="E1415" s="22">
        <f t="shared" si="23"/>
        <v>132.96</v>
      </c>
    </row>
    <row r="1416" spans="1:5" x14ac:dyDescent="0.35">
      <c r="A1416" s="21" t="s">
        <v>2398</v>
      </c>
      <c r="B1416">
        <v>2</v>
      </c>
      <c r="C1416" s="17">
        <v>48</v>
      </c>
      <c r="D1416" s="61">
        <f>VLOOKUP(A1416,'Unit Cost from Sales Data'!$A$2:$B$4026,2,FALSE)</f>
        <v>0.86</v>
      </c>
      <c r="E1416" s="22">
        <f t="shared" si="23"/>
        <v>41.28</v>
      </c>
    </row>
    <row r="1417" spans="1:5" x14ac:dyDescent="0.35">
      <c r="A1417" s="21" t="s">
        <v>2948</v>
      </c>
      <c r="B1417">
        <v>2</v>
      </c>
      <c r="C1417" s="17">
        <v>48</v>
      </c>
      <c r="D1417" s="61">
        <f>VLOOKUP(A1417,'Unit Cost from Sales Data'!$A$2:$B$4026,2,FALSE)</f>
        <v>2.2599999999999998</v>
      </c>
      <c r="E1417" s="22">
        <f t="shared" si="23"/>
        <v>108.47999999999999</v>
      </c>
    </row>
    <row r="1418" spans="1:5" x14ac:dyDescent="0.35">
      <c r="A1418" s="21" t="s">
        <v>3006</v>
      </c>
      <c r="B1418">
        <v>2</v>
      </c>
      <c r="C1418" s="17">
        <v>48</v>
      </c>
      <c r="D1418" s="61">
        <f>VLOOKUP(A1418,'Unit Cost from Sales Data'!$A$2:$B$4026,2,FALSE)</f>
        <v>0.26</v>
      </c>
      <c r="E1418" s="22">
        <f t="shared" si="23"/>
        <v>12.48</v>
      </c>
    </row>
    <row r="1419" spans="1:5" x14ac:dyDescent="0.35">
      <c r="A1419" s="21" t="s">
        <v>3017</v>
      </c>
      <c r="B1419">
        <v>2</v>
      </c>
      <c r="C1419" s="17">
        <v>48</v>
      </c>
      <c r="D1419" s="61">
        <f>VLOOKUP(A1419,'Unit Cost from Sales Data'!$A$2:$B$4026,2,FALSE)</f>
        <v>0.23</v>
      </c>
      <c r="E1419" s="22">
        <f t="shared" si="23"/>
        <v>11.040000000000001</v>
      </c>
    </row>
    <row r="1420" spans="1:5" x14ac:dyDescent="0.35">
      <c r="A1420" s="21" t="s">
        <v>3068</v>
      </c>
      <c r="B1420">
        <v>2</v>
      </c>
      <c r="C1420" s="17">
        <v>48</v>
      </c>
      <c r="D1420" s="61">
        <f>VLOOKUP(A1420,'Unit Cost from Sales Data'!$A$2:$B$4026,2,FALSE)</f>
        <v>2.29</v>
      </c>
      <c r="E1420" s="22">
        <f t="shared" si="23"/>
        <v>109.92</v>
      </c>
    </row>
    <row r="1421" spans="1:5" x14ac:dyDescent="0.35">
      <c r="A1421" s="21" t="s">
        <v>3307</v>
      </c>
      <c r="B1421">
        <v>2</v>
      </c>
      <c r="C1421" s="17">
        <v>48</v>
      </c>
      <c r="D1421" s="61">
        <f>VLOOKUP(A1421,'Unit Cost from Sales Data'!$A$2:$B$4026,2,FALSE)</f>
        <v>0.21</v>
      </c>
      <c r="E1421" s="22">
        <f t="shared" si="23"/>
        <v>10.08</v>
      </c>
    </row>
    <row r="1422" spans="1:5" x14ac:dyDescent="0.35">
      <c r="A1422" s="21" t="s">
        <v>999</v>
      </c>
      <c r="B1422">
        <v>2</v>
      </c>
      <c r="C1422" s="17">
        <v>48</v>
      </c>
      <c r="D1422" s="61">
        <f>VLOOKUP(A1422,'Unit Cost from Sales Data'!$A$2:$B$4026,2,FALSE)</f>
        <v>0.88</v>
      </c>
      <c r="E1422" s="22">
        <f t="shared" si="23"/>
        <v>42.24</v>
      </c>
    </row>
    <row r="1423" spans="1:5" x14ac:dyDescent="0.35">
      <c r="A1423" s="21" t="s">
        <v>3487</v>
      </c>
      <c r="B1423">
        <v>2</v>
      </c>
      <c r="C1423" s="17">
        <v>48</v>
      </c>
      <c r="D1423" s="61">
        <f>VLOOKUP(A1423,'Unit Cost from Sales Data'!$A$2:$B$4026,2,FALSE)</f>
        <v>2.2200000000000002</v>
      </c>
      <c r="E1423" s="22">
        <f t="shared" si="23"/>
        <v>106.56</v>
      </c>
    </row>
    <row r="1424" spans="1:5" x14ac:dyDescent="0.35">
      <c r="A1424" s="21" t="s">
        <v>3671</v>
      </c>
      <c r="B1424">
        <v>2</v>
      </c>
      <c r="C1424" s="17">
        <v>48</v>
      </c>
      <c r="D1424" s="61">
        <f>VLOOKUP(A1424,'Unit Cost from Sales Data'!$A$2:$B$4026,2,FALSE)</f>
        <v>1.64</v>
      </c>
      <c r="E1424" s="22">
        <f t="shared" si="23"/>
        <v>78.72</v>
      </c>
    </row>
    <row r="1425" spans="1:5" x14ac:dyDescent="0.35">
      <c r="A1425" s="21" t="s">
        <v>3685</v>
      </c>
      <c r="B1425">
        <v>2</v>
      </c>
      <c r="C1425" s="17">
        <v>48</v>
      </c>
      <c r="D1425" s="61">
        <f>VLOOKUP(A1425,'Unit Cost from Sales Data'!$A$2:$B$4026,2,FALSE)</f>
        <v>0.21</v>
      </c>
      <c r="E1425" s="22">
        <f t="shared" si="23"/>
        <v>10.08</v>
      </c>
    </row>
    <row r="1426" spans="1:5" x14ac:dyDescent="0.35">
      <c r="A1426" s="21" t="s">
        <v>3730</v>
      </c>
      <c r="B1426">
        <v>2</v>
      </c>
      <c r="C1426" s="17">
        <v>48</v>
      </c>
      <c r="D1426" s="61">
        <f>VLOOKUP(A1426,'Unit Cost from Sales Data'!$A$2:$B$4026,2,FALSE)</f>
        <v>0.71</v>
      </c>
      <c r="E1426" s="22">
        <f t="shared" si="23"/>
        <v>34.08</v>
      </c>
    </row>
    <row r="1427" spans="1:5" x14ac:dyDescent="0.35">
      <c r="A1427" s="21" t="s">
        <v>3776</v>
      </c>
      <c r="B1427">
        <v>2</v>
      </c>
      <c r="C1427" s="17">
        <v>48</v>
      </c>
      <c r="D1427" s="61">
        <f>VLOOKUP(A1427,'Unit Cost from Sales Data'!$A$2:$B$4026,2,FALSE)</f>
        <v>0.73</v>
      </c>
      <c r="E1427" s="22">
        <f t="shared" si="23"/>
        <v>35.04</v>
      </c>
    </row>
    <row r="1428" spans="1:5" x14ac:dyDescent="0.35">
      <c r="A1428" s="21" t="s">
        <v>3983</v>
      </c>
      <c r="B1428">
        <v>2</v>
      </c>
      <c r="C1428" s="17">
        <v>48</v>
      </c>
      <c r="D1428" s="61">
        <f>VLOOKUP(A1428,'Unit Cost from Sales Data'!$A$2:$B$4026,2,FALSE)</f>
        <v>1.1599999999999999</v>
      </c>
      <c r="E1428" s="22">
        <f t="shared" si="23"/>
        <v>55.679999999999993</v>
      </c>
    </row>
    <row r="1429" spans="1:5" x14ac:dyDescent="0.35">
      <c r="A1429" s="21" t="s">
        <v>3987</v>
      </c>
      <c r="B1429">
        <v>2</v>
      </c>
      <c r="C1429" s="17">
        <v>48</v>
      </c>
      <c r="D1429" s="61">
        <f>VLOOKUP(A1429,'Unit Cost from Sales Data'!$A$2:$B$4026,2,FALSE)</f>
        <v>1.06</v>
      </c>
      <c r="E1429" s="22">
        <f t="shared" si="23"/>
        <v>50.88</v>
      </c>
    </row>
    <row r="1430" spans="1:5" x14ac:dyDescent="0.35">
      <c r="A1430" s="21" t="s">
        <v>2640</v>
      </c>
      <c r="B1430">
        <v>1</v>
      </c>
      <c r="C1430" s="17">
        <v>48</v>
      </c>
      <c r="D1430" s="61">
        <f>VLOOKUP(A1430,'Unit Cost from Sales Data'!$A$2:$B$4026,2,FALSE)</f>
        <v>2.87</v>
      </c>
      <c r="E1430" s="22">
        <f t="shared" si="23"/>
        <v>137.76</v>
      </c>
    </row>
    <row r="1431" spans="1:5" x14ac:dyDescent="0.35">
      <c r="A1431" s="21" t="s">
        <v>2641</v>
      </c>
      <c r="B1431">
        <v>1</v>
      </c>
      <c r="C1431" s="17">
        <v>48</v>
      </c>
      <c r="D1431" s="61">
        <f>VLOOKUP(A1431,'Unit Cost from Sales Data'!$A$2:$B$4026,2,FALSE)</f>
        <v>2.87</v>
      </c>
      <c r="E1431" s="22">
        <f t="shared" si="23"/>
        <v>137.76</v>
      </c>
    </row>
    <row r="1432" spans="1:5" x14ac:dyDescent="0.35">
      <c r="A1432" s="21" t="s">
        <v>2695</v>
      </c>
      <c r="B1432">
        <v>1</v>
      </c>
      <c r="C1432" s="17">
        <v>48</v>
      </c>
      <c r="D1432" s="61">
        <f>VLOOKUP(A1432,'Unit Cost from Sales Data'!$A$2:$B$4026,2,FALSE)</f>
        <v>0.24</v>
      </c>
      <c r="E1432" s="22">
        <f t="shared" si="23"/>
        <v>11.52</v>
      </c>
    </row>
    <row r="1433" spans="1:5" x14ac:dyDescent="0.35">
      <c r="A1433" s="21" t="s">
        <v>3620</v>
      </c>
      <c r="B1433">
        <v>1</v>
      </c>
      <c r="C1433" s="17">
        <v>48</v>
      </c>
      <c r="D1433" s="61">
        <f>VLOOKUP(A1433,'Unit Cost from Sales Data'!$A$2:$B$4026,2,FALSE)</f>
        <v>3.99</v>
      </c>
      <c r="E1433" s="22">
        <f t="shared" si="23"/>
        <v>191.52</v>
      </c>
    </row>
    <row r="1434" spans="1:5" x14ac:dyDescent="0.35">
      <c r="A1434" s="21" t="s">
        <v>3907</v>
      </c>
      <c r="B1434">
        <v>1</v>
      </c>
      <c r="C1434" s="17">
        <v>48</v>
      </c>
      <c r="D1434" s="61">
        <f>VLOOKUP(A1434,'Unit Cost from Sales Data'!$A$2:$B$4026,2,FALSE)</f>
        <v>0.26</v>
      </c>
      <c r="E1434" s="22">
        <f t="shared" si="23"/>
        <v>12.48</v>
      </c>
    </row>
    <row r="1435" spans="1:5" x14ac:dyDescent="0.35">
      <c r="A1435" s="21" t="s">
        <v>4299</v>
      </c>
      <c r="B1435">
        <v>1</v>
      </c>
      <c r="C1435" s="17">
        <v>48</v>
      </c>
      <c r="D1435" s="61">
        <f>VLOOKUP(A1435,'Unit Cost from Sales Data'!$A$2:$B$4026,2,FALSE)</f>
        <v>0.45</v>
      </c>
      <c r="E1435" s="22">
        <f t="shared" si="23"/>
        <v>21.6</v>
      </c>
    </row>
    <row r="1436" spans="1:5" x14ac:dyDescent="0.35">
      <c r="A1436" s="21" t="s">
        <v>4416</v>
      </c>
      <c r="B1436">
        <v>1</v>
      </c>
      <c r="C1436" s="17">
        <v>48</v>
      </c>
      <c r="D1436" s="61">
        <f>VLOOKUP(A1436,'Unit Cost from Sales Data'!$A$2:$B$4026,2,FALSE)</f>
        <v>2.71</v>
      </c>
      <c r="E1436" s="22">
        <f t="shared" si="23"/>
        <v>130.07999999999998</v>
      </c>
    </row>
    <row r="1437" spans="1:5" x14ac:dyDescent="0.35">
      <c r="A1437" s="21" t="s">
        <v>1638</v>
      </c>
      <c r="B1437">
        <v>26</v>
      </c>
      <c r="C1437" s="17">
        <v>47</v>
      </c>
      <c r="D1437" s="61">
        <f>VLOOKUP(A1437,'Unit Cost from Sales Data'!$A$2:$B$4026,2,FALSE)</f>
        <v>12.63</v>
      </c>
      <c r="E1437" s="22">
        <f t="shared" si="23"/>
        <v>593.61</v>
      </c>
    </row>
    <row r="1438" spans="1:5" x14ac:dyDescent="0.35">
      <c r="A1438" s="21" t="s">
        <v>2160</v>
      </c>
      <c r="B1438">
        <v>8</v>
      </c>
      <c r="C1438" s="17">
        <v>47</v>
      </c>
      <c r="D1438" s="61">
        <f>VLOOKUP(A1438,'Unit Cost from Sales Data'!$A$2:$B$4026,2,FALSE)</f>
        <v>5.77</v>
      </c>
      <c r="E1438" s="22">
        <f t="shared" si="23"/>
        <v>271.19</v>
      </c>
    </row>
    <row r="1439" spans="1:5" x14ac:dyDescent="0.35">
      <c r="A1439" s="21" t="s">
        <v>632</v>
      </c>
      <c r="B1439">
        <v>4</v>
      </c>
      <c r="C1439" s="17">
        <v>47</v>
      </c>
      <c r="D1439" s="61">
        <f>VLOOKUP(A1439,'Unit Cost from Sales Data'!$A$2:$B$4026,2,FALSE)</f>
        <v>3.4</v>
      </c>
      <c r="E1439" s="22">
        <f t="shared" si="23"/>
        <v>159.79999999999998</v>
      </c>
    </row>
    <row r="1440" spans="1:5" x14ac:dyDescent="0.35">
      <c r="A1440" s="21" t="s">
        <v>4074</v>
      </c>
      <c r="B1440">
        <v>4</v>
      </c>
      <c r="C1440" s="17">
        <v>47</v>
      </c>
      <c r="D1440" s="61">
        <f>VLOOKUP(A1440,'Unit Cost from Sales Data'!$A$2:$B$4026,2,FALSE)</f>
        <v>2.73</v>
      </c>
      <c r="E1440" s="22">
        <f t="shared" si="23"/>
        <v>128.31</v>
      </c>
    </row>
    <row r="1441" spans="1:5" x14ac:dyDescent="0.35">
      <c r="A1441" s="21" t="s">
        <v>3113</v>
      </c>
      <c r="B1441">
        <v>13</v>
      </c>
      <c r="C1441" s="17">
        <v>46</v>
      </c>
      <c r="D1441" s="61">
        <f>VLOOKUP(A1441,'Unit Cost from Sales Data'!$A$2:$B$4026,2,FALSE)</f>
        <v>2.29</v>
      </c>
      <c r="E1441" s="22">
        <f t="shared" si="23"/>
        <v>105.34</v>
      </c>
    </row>
    <row r="1442" spans="1:5" x14ac:dyDescent="0.35">
      <c r="A1442" s="21" t="s">
        <v>2011</v>
      </c>
      <c r="B1442">
        <v>11</v>
      </c>
      <c r="C1442" s="17">
        <v>46</v>
      </c>
      <c r="D1442" s="61">
        <f>VLOOKUP(A1442,'Unit Cost from Sales Data'!$A$2:$B$4026,2,FALSE)</f>
        <v>3.69</v>
      </c>
      <c r="E1442" s="22">
        <f t="shared" si="23"/>
        <v>169.74</v>
      </c>
    </row>
    <row r="1443" spans="1:5" x14ac:dyDescent="0.35">
      <c r="A1443" s="21" t="s">
        <v>2725</v>
      </c>
      <c r="B1443">
        <v>10</v>
      </c>
      <c r="C1443" s="17">
        <v>46</v>
      </c>
      <c r="D1443" s="61">
        <f>VLOOKUP(A1443,'Unit Cost from Sales Data'!$A$2:$B$4026,2,FALSE)</f>
        <v>1.1200000000000001</v>
      </c>
      <c r="E1443" s="22">
        <f t="shared" si="23"/>
        <v>51.52</v>
      </c>
    </row>
    <row r="1444" spans="1:5" x14ac:dyDescent="0.35">
      <c r="A1444" s="21" t="s">
        <v>111</v>
      </c>
      <c r="B1444">
        <v>8</v>
      </c>
      <c r="C1444" s="17">
        <v>46</v>
      </c>
      <c r="D1444" s="61">
        <f>VLOOKUP(A1444,'Unit Cost from Sales Data'!$A$2:$B$4026,2,FALSE)</f>
        <v>3.22</v>
      </c>
      <c r="E1444" s="22">
        <f t="shared" si="23"/>
        <v>148.12</v>
      </c>
    </row>
    <row r="1445" spans="1:5" x14ac:dyDescent="0.35">
      <c r="A1445" s="21" t="s">
        <v>3630</v>
      </c>
      <c r="B1445">
        <v>7</v>
      </c>
      <c r="C1445" s="17">
        <v>46</v>
      </c>
      <c r="D1445" s="61">
        <f>VLOOKUP(A1445,'Unit Cost from Sales Data'!$A$2:$B$4026,2,FALSE)</f>
        <v>3</v>
      </c>
      <c r="E1445" s="22">
        <f t="shared" si="23"/>
        <v>138</v>
      </c>
    </row>
    <row r="1446" spans="1:5" x14ac:dyDescent="0.35">
      <c r="A1446" s="21" t="s">
        <v>2815</v>
      </c>
      <c r="B1446">
        <v>5</v>
      </c>
      <c r="C1446" s="17">
        <v>46</v>
      </c>
      <c r="D1446" s="61">
        <f>VLOOKUP(A1446,'Unit Cost from Sales Data'!$A$2:$B$4026,2,FALSE)</f>
        <v>2.0099999999999998</v>
      </c>
      <c r="E1446" s="22">
        <f t="shared" si="23"/>
        <v>92.46</v>
      </c>
    </row>
    <row r="1447" spans="1:5" x14ac:dyDescent="0.35">
      <c r="A1447" s="21" t="s">
        <v>2839</v>
      </c>
      <c r="B1447">
        <v>5</v>
      </c>
      <c r="C1447" s="17">
        <v>46</v>
      </c>
      <c r="D1447" s="61">
        <f>VLOOKUP(A1447,'Unit Cost from Sales Data'!$A$2:$B$4026,2,FALSE)</f>
        <v>0.91</v>
      </c>
      <c r="E1447" s="22">
        <f t="shared" si="23"/>
        <v>41.86</v>
      </c>
    </row>
    <row r="1448" spans="1:5" x14ac:dyDescent="0.35">
      <c r="A1448" s="21" t="s">
        <v>3069</v>
      </c>
      <c r="B1448">
        <v>2</v>
      </c>
      <c r="C1448" s="17">
        <v>46</v>
      </c>
      <c r="D1448" s="61">
        <f>VLOOKUP(A1448,'Unit Cost from Sales Data'!$A$2:$B$4026,2,FALSE)</f>
        <v>10.5</v>
      </c>
      <c r="E1448" s="22">
        <f t="shared" si="23"/>
        <v>483</v>
      </c>
    </row>
    <row r="1449" spans="1:5" x14ac:dyDescent="0.35">
      <c r="A1449" s="21" t="s">
        <v>1364</v>
      </c>
      <c r="B1449">
        <v>20</v>
      </c>
      <c r="C1449" s="17">
        <v>45</v>
      </c>
      <c r="D1449" s="61">
        <f>VLOOKUP(A1449,'Unit Cost from Sales Data'!$A$2:$B$4026,2,FALSE)</f>
        <v>57.6</v>
      </c>
      <c r="E1449" s="22">
        <f t="shared" ref="E1449:E1508" si="24">D1449*C1449</f>
        <v>2592</v>
      </c>
    </row>
    <row r="1450" spans="1:5" x14ac:dyDescent="0.35">
      <c r="A1450" s="21" t="s">
        <v>2030</v>
      </c>
      <c r="B1450">
        <v>14</v>
      </c>
      <c r="C1450" s="17">
        <v>45</v>
      </c>
      <c r="D1450" s="61">
        <f>VLOOKUP(A1450,'Unit Cost from Sales Data'!$A$2:$B$4026,2,FALSE)</f>
        <v>11.02</v>
      </c>
      <c r="E1450" s="22">
        <f t="shared" si="24"/>
        <v>495.9</v>
      </c>
    </row>
    <row r="1451" spans="1:5" x14ac:dyDescent="0.35">
      <c r="A1451" s="21" t="s">
        <v>1145</v>
      </c>
      <c r="B1451">
        <v>4</v>
      </c>
      <c r="C1451" s="17">
        <v>45</v>
      </c>
      <c r="D1451" s="61">
        <f>VLOOKUP(A1451,'Unit Cost from Sales Data'!$A$2:$B$4026,2,FALSE)</f>
        <v>5.15</v>
      </c>
      <c r="E1451" s="22">
        <f t="shared" si="24"/>
        <v>231.75000000000003</v>
      </c>
    </row>
    <row r="1452" spans="1:5" x14ac:dyDescent="0.35">
      <c r="A1452" s="21" t="s">
        <v>841</v>
      </c>
      <c r="B1452">
        <v>3</v>
      </c>
      <c r="C1452" s="17">
        <v>45</v>
      </c>
      <c r="D1452" s="61">
        <f>VLOOKUP(A1452,'Unit Cost from Sales Data'!$A$2:$B$4026,2,FALSE)</f>
        <v>3.7</v>
      </c>
      <c r="E1452" s="22">
        <f t="shared" si="24"/>
        <v>166.5</v>
      </c>
    </row>
    <row r="1453" spans="1:5" x14ac:dyDescent="0.35">
      <c r="A1453" s="21" t="s">
        <v>1590</v>
      </c>
      <c r="B1453">
        <v>12</v>
      </c>
      <c r="C1453" s="17">
        <v>44</v>
      </c>
      <c r="D1453" s="61">
        <f>VLOOKUP(A1453,'Unit Cost from Sales Data'!$A$2:$B$4026,2,FALSE)</f>
        <v>32.35</v>
      </c>
      <c r="E1453" s="22">
        <f t="shared" si="24"/>
        <v>1423.4</v>
      </c>
    </row>
    <row r="1454" spans="1:5" x14ac:dyDescent="0.35">
      <c r="A1454" s="21" t="s">
        <v>2534</v>
      </c>
      <c r="B1454">
        <v>8</v>
      </c>
      <c r="C1454" s="17">
        <v>44</v>
      </c>
      <c r="D1454" s="61">
        <f>VLOOKUP(A1454,'Unit Cost from Sales Data'!$A$2:$B$4026,2,FALSE)</f>
        <v>0.9</v>
      </c>
      <c r="E1454" s="22">
        <f t="shared" si="24"/>
        <v>39.6</v>
      </c>
    </row>
    <row r="1455" spans="1:5" x14ac:dyDescent="0.35">
      <c r="A1455" s="21" t="s">
        <v>168</v>
      </c>
      <c r="B1455">
        <v>8</v>
      </c>
      <c r="C1455" s="17">
        <v>44</v>
      </c>
      <c r="D1455" s="61">
        <f>VLOOKUP(A1455,'Unit Cost from Sales Data'!$A$2:$B$4026,2,FALSE)</f>
        <v>0.79</v>
      </c>
      <c r="E1455" s="22">
        <f t="shared" si="24"/>
        <v>34.760000000000005</v>
      </c>
    </row>
    <row r="1456" spans="1:5" x14ac:dyDescent="0.35">
      <c r="A1456" s="21" t="s">
        <v>2958</v>
      </c>
      <c r="B1456">
        <v>7</v>
      </c>
      <c r="C1456" s="17">
        <v>44</v>
      </c>
      <c r="D1456" s="61">
        <f>VLOOKUP(A1456,'Unit Cost from Sales Data'!$A$2:$B$4026,2,FALSE)</f>
        <v>1.35</v>
      </c>
      <c r="E1456" s="22">
        <f t="shared" si="24"/>
        <v>59.400000000000006</v>
      </c>
    </row>
    <row r="1457" spans="1:5" x14ac:dyDescent="0.35">
      <c r="A1457" s="21" t="s">
        <v>3648</v>
      </c>
      <c r="B1457">
        <v>7</v>
      </c>
      <c r="C1457" s="17">
        <v>44</v>
      </c>
      <c r="D1457" s="61">
        <f>VLOOKUP(A1457,'Unit Cost from Sales Data'!$A$2:$B$4026,2,FALSE)</f>
        <v>0.84</v>
      </c>
      <c r="E1457" s="22">
        <f t="shared" si="24"/>
        <v>36.96</v>
      </c>
    </row>
    <row r="1458" spans="1:5" x14ac:dyDescent="0.35">
      <c r="A1458" s="21" t="s">
        <v>2650</v>
      </c>
      <c r="B1458">
        <v>6</v>
      </c>
      <c r="C1458" s="17">
        <v>44</v>
      </c>
      <c r="D1458" s="61">
        <f>VLOOKUP(A1458,'Unit Cost from Sales Data'!$A$2:$B$4026,2,FALSE)</f>
        <v>1.3</v>
      </c>
      <c r="E1458" s="22">
        <f t="shared" si="24"/>
        <v>57.2</v>
      </c>
    </row>
    <row r="1459" spans="1:5" x14ac:dyDescent="0.35">
      <c r="A1459" s="21" t="s">
        <v>249</v>
      </c>
      <c r="B1459">
        <v>6</v>
      </c>
      <c r="C1459" s="17">
        <v>44</v>
      </c>
      <c r="D1459" s="61">
        <f>VLOOKUP(A1459,'Unit Cost from Sales Data'!$A$2:$B$4026,2,FALSE)</f>
        <v>0.63</v>
      </c>
      <c r="E1459" s="22">
        <f t="shared" si="24"/>
        <v>27.72</v>
      </c>
    </row>
    <row r="1460" spans="1:5" x14ac:dyDescent="0.35">
      <c r="A1460" s="21" t="s">
        <v>2976</v>
      </c>
      <c r="B1460">
        <v>5</v>
      </c>
      <c r="C1460" s="17">
        <v>44</v>
      </c>
      <c r="D1460" s="61">
        <f>VLOOKUP(A1460,'Unit Cost from Sales Data'!$A$2:$B$4026,2,FALSE)</f>
        <v>0.33</v>
      </c>
      <c r="E1460" s="22">
        <f t="shared" si="24"/>
        <v>14.520000000000001</v>
      </c>
    </row>
    <row r="1461" spans="1:5" x14ac:dyDescent="0.35">
      <c r="A1461" s="21" t="s">
        <v>143</v>
      </c>
      <c r="B1461">
        <v>5</v>
      </c>
      <c r="C1461" s="17">
        <v>44</v>
      </c>
      <c r="D1461" s="61">
        <f>VLOOKUP(A1461,'Unit Cost from Sales Data'!$A$2:$B$4026,2,FALSE)</f>
        <v>0.55000000000000004</v>
      </c>
      <c r="E1461" s="22">
        <f t="shared" si="24"/>
        <v>24.200000000000003</v>
      </c>
    </row>
    <row r="1462" spans="1:5" x14ac:dyDescent="0.35">
      <c r="A1462" s="21" t="s">
        <v>2617</v>
      </c>
      <c r="B1462">
        <v>4</v>
      </c>
      <c r="C1462" s="17">
        <v>44</v>
      </c>
      <c r="D1462" s="61">
        <f>VLOOKUP(A1462,'Unit Cost from Sales Data'!$A$2:$B$4026,2,FALSE)</f>
        <v>3.03</v>
      </c>
      <c r="E1462" s="22">
        <f t="shared" si="24"/>
        <v>133.32</v>
      </c>
    </row>
    <row r="1463" spans="1:5" x14ac:dyDescent="0.35">
      <c r="A1463" s="21" t="s">
        <v>2938</v>
      </c>
      <c r="B1463">
        <v>4</v>
      </c>
      <c r="C1463" s="17">
        <v>44</v>
      </c>
      <c r="D1463" s="61">
        <f>VLOOKUP(A1463,'Unit Cost from Sales Data'!$A$2:$B$4026,2,FALSE)</f>
        <v>1.33</v>
      </c>
      <c r="E1463" s="22">
        <f t="shared" si="24"/>
        <v>58.52</v>
      </c>
    </row>
    <row r="1464" spans="1:5" x14ac:dyDescent="0.35">
      <c r="A1464" s="21" t="s">
        <v>3641</v>
      </c>
      <c r="B1464">
        <v>4</v>
      </c>
      <c r="C1464" s="17">
        <v>44</v>
      </c>
      <c r="D1464" s="61">
        <f>VLOOKUP(A1464,'Unit Cost from Sales Data'!$A$2:$B$4026,2,FALSE)</f>
        <v>140.75</v>
      </c>
      <c r="E1464" s="22">
        <f t="shared" si="24"/>
        <v>6193</v>
      </c>
    </row>
    <row r="1465" spans="1:5" x14ac:dyDescent="0.35">
      <c r="A1465" s="21" t="s">
        <v>3744</v>
      </c>
      <c r="B1465">
        <v>4</v>
      </c>
      <c r="C1465" s="17">
        <v>44</v>
      </c>
      <c r="D1465" s="61">
        <f>VLOOKUP(A1465,'Unit Cost from Sales Data'!$A$2:$B$4026,2,FALSE)</f>
        <v>0.34</v>
      </c>
      <c r="E1465" s="22">
        <f t="shared" si="24"/>
        <v>14.96</v>
      </c>
    </row>
    <row r="1466" spans="1:5" x14ac:dyDescent="0.35">
      <c r="A1466" s="21" t="s">
        <v>3789</v>
      </c>
      <c r="B1466">
        <v>4</v>
      </c>
      <c r="C1466" s="17">
        <v>44</v>
      </c>
      <c r="D1466" s="61">
        <f>VLOOKUP(A1466,'Unit Cost from Sales Data'!$A$2:$B$4026,2,FALSE)</f>
        <v>0.7</v>
      </c>
      <c r="E1466" s="22">
        <f t="shared" si="24"/>
        <v>30.799999999999997</v>
      </c>
    </row>
    <row r="1467" spans="1:5" x14ac:dyDescent="0.35">
      <c r="A1467" s="21" t="s">
        <v>2796</v>
      </c>
      <c r="B1467">
        <v>3</v>
      </c>
      <c r="C1467" s="17">
        <v>44</v>
      </c>
      <c r="D1467" s="61">
        <f>VLOOKUP(A1467,'Unit Cost from Sales Data'!$A$2:$B$4026,2,FALSE)</f>
        <v>1.7</v>
      </c>
      <c r="E1467" s="22">
        <f t="shared" si="24"/>
        <v>74.8</v>
      </c>
    </row>
    <row r="1468" spans="1:5" x14ac:dyDescent="0.35">
      <c r="A1468" s="21" t="s">
        <v>3165</v>
      </c>
      <c r="B1468">
        <v>3</v>
      </c>
      <c r="C1468" s="17">
        <v>44</v>
      </c>
      <c r="D1468" s="61">
        <f>VLOOKUP(A1468,'Unit Cost from Sales Data'!$A$2:$B$4026,2,FALSE)</f>
        <v>4.37</v>
      </c>
      <c r="E1468" s="22">
        <f t="shared" si="24"/>
        <v>192.28</v>
      </c>
    </row>
    <row r="1469" spans="1:5" x14ac:dyDescent="0.35">
      <c r="A1469" s="21" t="s">
        <v>3241</v>
      </c>
      <c r="B1469">
        <v>3</v>
      </c>
      <c r="C1469" s="17">
        <v>44</v>
      </c>
      <c r="D1469" s="61">
        <f>VLOOKUP(A1469,'Unit Cost from Sales Data'!$A$2:$B$4026,2,FALSE)</f>
        <v>0.28999999999999998</v>
      </c>
      <c r="E1469" s="22">
        <f t="shared" si="24"/>
        <v>12.76</v>
      </c>
    </row>
    <row r="1470" spans="1:5" x14ac:dyDescent="0.35">
      <c r="A1470" s="21" t="s">
        <v>3560</v>
      </c>
      <c r="B1470">
        <v>3</v>
      </c>
      <c r="C1470" s="17">
        <v>44</v>
      </c>
      <c r="D1470" s="61">
        <f>VLOOKUP(A1470,'Unit Cost from Sales Data'!$A$2:$B$4026,2,FALSE)</f>
        <v>0.32</v>
      </c>
      <c r="E1470" s="22">
        <f t="shared" si="24"/>
        <v>14.08</v>
      </c>
    </row>
    <row r="1471" spans="1:5" x14ac:dyDescent="0.35">
      <c r="A1471" s="21" t="s">
        <v>3567</v>
      </c>
      <c r="B1471">
        <v>3</v>
      </c>
      <c r="C1471" s="17">
        <v>44</v>
      </c>
      <c r="D1471" s="61">
        <f>VLOOKUP(A1471,'Unit Cost from Sales Data'!$A$2:$B$4026,2,FALSE)</f>
        <v>0.83</v>
      </c>
      <c r="E1471" s="22">
        <f t="shared" si="24"/>
        <v>36.519999999999996</v>
      </c>
    </row>
    <row r="1472" spans="1:5" x14ac:dyDescent="0.35">
      <c r="A1472" s="21" t="s">
        <v>4042</v>
      </c>
      <c r="B1472">
        <v>3</v>
      </c>
      <c r="C1472" s="17">
        <v>44</v>
      </c>
      <c r="D1472" s="61">
        <f>VLOOKUP(A1472,'Unit Cost from Sales Data'!$A$2:$B$4026,2,FALSE)</f>
        <v>2.35</v>
      </c>
      <c r="E1472" s="22">
        <f t="shared" si="24"/>
        <v>103.4</v>
      </c>
    </row>
    <row r="1473" spans="1:5" x14ac:dyDescent="0.35">
      <c r="A1473" s="21" t="s">
        <v>1613</v>
      </c>
      <c r="B1473">
        <v>2</v>
      </c>
      <c r="C1473" s="17">
        <v>44</v>
      </c>
      <c r="D1473" s="61">
        <f>VLOOKUP(A1473,'Unit Cost from Sales Data'!$A$2:$B$4026,2,FALSE)</f>
        <v>0.32</v>
      </c>
      <c r="E1473" s="22">
        <f t="shared" si="24"/>
        <v>14.08</v>
      </c>
    </row>
    <row r="1474" spans="1:5" x14ac:dyDescent="0.35">
      <c r="A1474" s="21" t="s">
        <v>950</v>
      </c>
      <c r="B1474">
        <v>2</v>
      </c>
      <c r="C1474" s="17">
        <v>44</v>
      </c>
      <c r="D1474" s="61">
        <f>VLOOKUP(A1474,'Unit Cost from Sales Data'!$A$2:$B$4026,2,FALSE)</f>
        <v>2.9</v>
      </c>
      <c r="E1474" s="22">
        <f t="shared" si="24"/>
        <v>127.6</v>
      </c>
    </row>
    <row r="1475" spans="1:5" x14ac:dyDescent="0.35">
      <c r="A1475" s="21" t="s">
        <v>514</v>
      </c>
      <c r="B1475">
        <v>2</v>
      </c>
      <c r="C1475" s="17">
        <v>44</v>
      </c>
      <c r="D1475" s="61">
        <f>VLOOKUP(A1475,'Unit Cost from Sales Data'!$A$2:$B$4026,2,FALSE)</f>
        <v>0.33</v>
      </c>
      <c r="E1475" s="22">
        <f t="shared" si="24"/>
        <v>14.520000000000001</v>
      </c>
    </row>
    <row r="1476" spans="1:5" x14ac:dyDescent="0.35">
      <c r="A1476" s="21" t="s">
        <v>3595</v>
      </c>
      <c r="B1476">
        <v>2</v>
      </c>
      <c r="C1476" s="17">
        <v>44</v>
      </c>
      <c r="D1476" s="61">
        <f>VLOOKUP(A1476,'Unit Cost from Sales Data'!$A$2:$B$4026,2,FALSE)</f>
        <v>1.24</v>
      </c>
      <c r="E1476" s="22">
        <f t="shared" si="24"/>
        <v>54.56</v>
      </c>
    </row>
    <row r="1477" spans="1:5" x14ac:dyDescent="0.35">
      <c r="A1477" s="21" t="s">
        <v>2033</v>
      </c>
      <c r="B1477">
        <v>22</v>
      </c>
      <c r="C1477" s="17">
        <v>43</v>
      </c>
      <c r="D1477" s="61">
        <f>VLOOKUP(A1477,'Unit Cost from Sales Data'!$A$2:$B$4026,2,FALSE)</f>
        <v>135.94999999999999</v>
      </c>
      <c r="E1477" s="22">
        <f t="shared" si="24"/>
        <v>5845.8499999999995</v>
      </c>
    </row>
    <row r="1478" spans="1:5" x14ac:dyDescent="0.35">
      <c r="A1478" s="21" t="s">
        <v>237</v>
      </c>
      <c r="B1478">
        <v>16</v>
      </c>
      <c r="C1478" s="17">
        <v>43</v>
      </c>
      <c r="D1478" s="61">
        <f>VLOOKUP(A1478,'Unit Cost from Sales Data'!$A$2:$B$4026,2,FALSE)</f>
        <v>2.99</v>
      </c>
      <c r="E1478" s="22">
        <f t="shared" si="24"/>
        <v>128.57000000000002</v>
      </c>
    </row>
    <row r="1479" spans="1:5" x14ac:dyDescent="0.35">
      <c r="A1479" s="21" t="s">
        <v>2055</v>
      </c>
      <c r="B1479">
        <v>7</v>
      </c>
      <c r="C1479" s="17">
        <v>43</v>
      </c>
      <c r="D1479" s="61">
        <f>VLOOKUP(A1479,'Unit Cost from Sales Data'!$A$2:$B$4026,2,FALSE)</f>
        <v>9.93</v>
      </c>
      <c r="E1479" s="22">
        <f t="shared" si="24"/>
        <v>426.99</v>
      </c>
    </row>
    <row r="1480" spans="1:5" x14ac:dyDescent="0.35">
      <c r="A1480" s="21" t="s">
        <v>3587</v>
      </c>
      <c r="B1480">
        <v>6</v>
      </c>
      <c r="C1480" s="17">
        <v>43</v>
      </c>
      <c r="D1480" s="61">
        <f>VLOOKUP(A1480,'Unit Cost from Sales Data'!$A$2:$B$4026,2,FALSE)</f>
        <v>35.1</v>
      </c>
      <c r="E1480" s="22">
        <f t="shared" si="24"/>
        <v>1509.3</v>
      </c>
    </row>
    <row r="1481" spans="1:5" x14ac:dyDescent="0.35">
      <c r="A1481" s="21" t="s">
        <v>3091</v>
      </c>
      <c r="B1481">
        <v>4</v>
      </c>
      <c r="C1481" s="17">
        <v>43</v>
      </c>
      <c r="D1481" s="61">
        <f>VLOOKUP(A1481,'Unit Cost from Sales Data'!$A$2:$B$4026,2,FALSE)</f>
        <v>40.71</v>
      </c>
      <c r="E1481" s="22">
        <f t="shared" si="24"/>
        <v>1750.53</v>
      </c>
    </row>
    <row r="1482" spans="1:5" x14ac:dyDescent="0.35">
      <c r="A1482" s="21" t="s">
        <v>61</v>
      </c>
      <c r="B1482">
        <v>19</v>
      </c>
      <c r="C1482" s="17">
        <v>42</v>
      </c>
      <c r="D1482" s="61">
        <f>VLOOKUP(A1482,'Unit Cost from Sales Data'!$A$2:$B$4026,2,FALSE)</f>
        <v>2.27</v>
      </c>
      <c r="E1482" s="22">
        <f t="shared" si="24"/>
        <v>95.34</v>
      </c>
    </row>
    <row r="1483" spans="1:5" x14ac:dyDescent="0.35">
      <c r="A1483" s="21" t="s">
        <v>1532</v>
      </c>
      <c r="B1483">
        <v>17</v>
      </c>
      <c r="C1483" s="17">
        <v>42</v>
      </c>
      <c r="D1483" s="61">
        <f>VLOOKUP(A1483,'Unit Cost from Sales Data'!$A$2:$B$4026,2,FALSE)</f>
        <v>12.49</v>
      </c>
      <c r="E1483" s="22">
        <f t="shared" si="24"/>
        <v>524.58000000000004</v>
      </c>
    </row>
    <row r="1484" spans="1:5" x14ac:dyDescent="0.35">
      <c r="A1484" s="21" t="s">
        <v>2658</v>
      </c>
      <c r="B1484">
        <v>10</v>
      </c>
      <c r="C1484" s="17">
        <v>42</v>
      </c>
      <c r="D1484" s="61">
        <f>VLOOKUP(A1484,'Unit Cost from Sales Data'!$A$2:$B$4026,2,FALSE)</f>
        <v>0.8</v>
      </c>
      <c r="E1484" s="22">
        <f t="shared" si="24"/>
        <v>33.6</v>
      </c>
    </row>
    <row r="1485" spans="1:5" x14ac:dyDescent="0.35">
      <c r="A1485" s="21" t="s">
        <v>2737</v>
      </c>
      <c r="B1485">
        <v>9</v>
      </c>
      <c r="C1485" s="17">
        <v>42</v>
      </c>
      <c r="D1485" s="61">
        <f>VLOOKUP(A1485,'Unit Cost from Sales Data'!$A$2:$B$4026,2,FALSE)</f>
        <v>0.75</v>
      </c>
      <c r="E1485" s="22">
        <f t="shared" si="24"/>
        <v>31.5</v>
      </c>
    </row>
    <row r="1486" spans="1:5" x14ac:dyDescent="0.35">
      <c r="A1486" s="21" t="s">
        <v>3163</v>
      </c>
      <c r="B1486">
        <v>8</v>
      </c>
      <c r="C1486" s="17">
        <v>42</v>
      </c>
      <c r="D1486" s="61">
        <f>VLOOKUP(A1486,'Unit Cost from Sales Data'!$A$2:$B$4026,2,FALSE)</f>
        <v>2.7</v>
      </c>
      <c r="E1486" s="22">
        <f t="shared" si="24"/>
        <v>113.4</v>
      </c>
    </row>
    <row r="1487" spans="1:5" x14ac:dyDescent="0.35">
      <c r="A1487" s="21" t="s">
        <v>3339</v>
      </c>
      <c r="B1487">
        <v>6</v>
      </c>
      <c r="C1487" s="17">
        <v>42</v>
      </c>
      <c r="D1487" s="61">
        <f>VLOOKUP(A1487,'Unit Cost from Sales Data'!$A$2:$B$4026,2,FALSE)</f>
        <v>4.24</v>
      </c>
      <c r="E1487" s="22">
        <f t="shared" si="24"/>
        <v>178.08</v>
      </c>
    </row>
    <row r="1488" spans="1:5" x14ac:dyDescent="0.35">
      <c r="A1488" s="21" t="s">
        <v>3649</v>
      </c>
      <c r="B1488">
        <v>6</v>
      </c>
      <c r="C1488" s="17">
        <v>42</v>
      </c>
      <c r="D1488" s="61">
        <f>VLOOKUP(A1488,'Unit Cost from Sales Data'!$A$2:$B$4026,2,FALSE)</f>
        <v>3.05</v>
      </c>
      <c r="E1488" s="22">
        <f t="shared" si="24"/>
        <v>128.1</v>
      </c>
    </row>
    <row r="1489" spans="1:5" x14ac:dyDescent="0.35">
      <c r="A1489" s="21" t="s">
        <v>424</v>
      </c>
      <c r="B1489">
        <v>4</v>
      </c>
      <c r="C1489" s="17">
        <v>42</v>
      </c>
      <c r="D1489" s="61">
        <f>VLOOKUP(A1489,'Unit Cost from Sales Data'!$A$2:$B$4026,2,FALSE)</f>
        <v>0.97</v>
      </c>
      <c r="E1489" s="22">
        <f t="shared" si="24"/>
        <v>40.74</v>
      </c>
    </row>
    <row r="1490" spans="1:5" x14ac:dyDescent="0.35">
      <c r="A1490" s="21" t="s">
        <v>3286</v>
      </c>
      <c r="B1490">
        <v>4</v>
      </c>
      <c r="C1490" s="17">
        <v>42</v>
      </c>
      <c r="D1490" s="61">
        <f>VLOOKUP(A1490,'Unit Cost from Sales Data'!$A$2:$B$4026,2,FALSE)</f>
        <v>0.83</v>
      </c>
      <c r="E1490" s="22">
        <f t="shared" si="24"/>
        <v>34.86</v>
      </c>
    </row>
    <row r="1491" spans="1:5" x14ac:dyDescent="0.35">
      <c r="A1491" s="21" t="s">
        <v>3265</v>
      </c>
      <c r="B1491">
        <v>3</v>
      </c>
      <c r="C1491" s="17">
        <v>42</v>
      </c>
      <c r="D1491" s="61">
        <f>VLOOKUP(A1491,'Unit Cost from Sales Data'!$A$2:$B$4026,2,FALSE)</f>
        <v>1.95</v>
      </c>
      <c r="E1491" s="22">
        <f t="shared" si="24"/>
        <v>81.899999999999991</v>
      </c>
    </row>
    <row r="1492" spans="1:5" x14ac:dyDescent="0.35">
      <c r="A1492" s="21" t="s">
        <v>2693</v>
      </c>
      <c r="B1492">
        <v>2</v>
      </c>
      <c r="C1492" s="17">
        <v>42</v>
      </c>
      <c r="D1492" s="61">
        <f>VLOOKUP(A1492,'Unit Cost from Sales Data'!$A$2:$B$4026,2,FALSE)</f>
        <v>0.86</v>
      </c>
      <c r="E1492" s="22">
        <f t="shared" si="24"/>
        <v>36.119999999999997</v>
      </c>
    </row>
    <row r="1493" spans="1:5" x14ac:dyDescent="0.35">
      <c r="A1493" s="21" t="s">
        <v>3485</v>
      </c>
      <c r="B1493">
        <v>2</v>
      </c>
      <c r="C1493" s="17">
        <v>42</v>
      </c>
      <c r="D1493" s="61">
        <f>VLOOKUP(A1493,'Unit Cost from Sales Data'!$A$2:$B$4026,2,FALSE)</f>
        <v>2.2000000000000002</v>
      </c>
      <c r="E1493" s="22">
        <f t="shared" si="24"/>
        <v>92.4</v>
      </c>
    </row>
    <row r="1494" spans="1:5" x14ac:dyDescent="0.35">
      <c r="A1494" s="21" t="s">
        <v>109</v>
      </c>
      <c r="B1494">
        <v>13</v>
      </c>
      <c r="C1494" s="17">
        <v>41</v>
      </c>
      <c r="D1494" s="61">
        <f>VLOOKUP(A1494,'Unit Cost from Sales Data'!$A$2:$B$4026,2,FALSE)</f>
        <v>3.27</v>
      </c>
      <c r="E1494" s="22">
        <f t="shared" si="24"/>
        <v>134.07</v>
      </c>
    </row>
    <row r="1495" spans="1:5" x14ac:dyDescent="0.35">
      <c r="A1495" s="21" t="s">
        <v>214</v>
      </c>
      <c r="B1495">
        <v>6</v>
      </c>
      <c r="C1495" s="17">
        <v>41</v>
      </c>
      <c r="D1495" s="61">
        <f>VLOOKUP(A1495,'Unit Cost from Sales Data'!$A$2:$B$4026,2,FALSE)</f>
        <v>19.73</v>
      </c>
      <c r="E1495" s="22">
        <f t="shared" si="24"/>
        <v>808.93000000000006</v>
      </c>
    </row>
    <row r="1496" spans="1:5" x14ac:dyDescent="0.35">
      <c r="A1496" s="21" t="s">
        <v>37</v>
      </c>
      <c r="B1496">
        <v>20</v>
      </c>
      <c r="C1496" s="17">
        <v>40</v>
      </c>
      <c r="D1496" s="61">
        <f>VLOOKUP(A1496,'Unit Cost from Sales Data'!$A$2:$B$4026,2,FALSE)</f>
        <v>0.96</v>
      </c>
      <c r="E1496" s="22">
        <f t="shared" si="24"/>
        <v>38.4</v>
      </c>
    </row>
    <row r="1497" spans="1:5" x14ac:dyDescent="0.35">
      <c r="A1497" s="21" t="s">
        <v>1487</v>
      </c>
      <c r="B1497">
        <v>18</v>
      </c>
      <c r="C1497" s="17">
        <v>40</v>
      </c>
      <c r="D1497" s="61">
        <f>VLOOKUP(A1497,'Unit Cost from Sales Data'!$A$2:$B$4026,2,FALSE)</f>
        <v>47.32</v>
      </c>
      <c r="E1497" s="22">
        <f t="shared" si="24"/>
        <v>1892.8</v>
      </c>
    </row>
    <row r="1498" spans="1:5" x14ac:dyDescent="0.35">
      <c r="A1498" s="21" t="s">
        <v>1642</v>
      </c>
      <c r="B1498">
        <v>10</v>
      </c>
      <c r="C1498" s="17">
        <v>40</v>
      </c>
      <c r="D1498" s="61">
        <f>VLOOKUP(A1498,'Unit Cost from Sales Data'!$A$2:$B$4026,2,FALSE)</f>
        <v>43.36</v>
      </c>
      <c r="E1498" s="22">
        <f t="shared" si="24"/>
        <v>1734.4</v>
      </c>
    </row>
    <row r="1499" spans="1:5" x14ac:dyDescent="0.35">
      <c r="A1499" s="21" t="s">
        <v>1424</v>
      </c>
      <c r="B1499">
        <v>9</v>
      </c>
      <c r="C1499" s="17">
        <v>40</v>
      </c>
      <c r="D1499" s="61">
        <f>VLOOKUP(A1499,'Unit Cost from Sales Data'!$A$2:$B$4026,2,FALSE)</f>
        <v>0.82</v>
      </c>
      <c r="E1499" s="22">
        <f t="shared" si="24"/>
        <v>32.799999999999997</v>
      </c>
    </row>
    <row r="1500" spans="1:5" x14ac:dyDescent="0.35">
      <c r="A1500" s="21" t="s">
        <v>2663</v>
      </c>
      <c r="B1500">
        <v>8</v>
      </c>
      <c r="C1500" s="17">
        <v>40</v>
      </c>
      <c r="D1500" s="61">
        <f>VLOOKUP(A1500,'Unit Cost from Sales Data'!$A$2:$B$4026,2,FALSE)</f>
        <v>1.45</v>
      </c>
      <c r="E1500" s="22">
        <f t="shared" si="24"/>
        <v>58</v>
      </c>
    </row>
    <row r="1501" spans="1:5" x14ac:dyDescent="0.35">
      <c r="A1501" s="21" t="s">
        <v>2925</v>
      </c>
      <c r="B1501">
        <v>7</v>
      </c>
      <c r="C1501" s="17">
        <v>40</v>
      </c>
      <c r="D1501" s="61">
        <f>VLOOKUP(A1501,'Unit Cost from Sales Data'!$A$2:$B$4026,2,FALSE)</f>
        <v>2.63</v>
      </c>
      <c r="E1501" s="22">
        <f t="shared" si="24"/>
        <v>105.19999999999999</v>
      </c>
    </row>
    <row r="1502" spans="1:5" x14ac:dyDescent="0.35">
      <c r="A1502" s="21" t="s">
        <v>3710</v>
      </c>
      <c r="B1502">
        <v>6</v>
      </c>
      <c r="C1502" s="17">
        <v>40</v>
      </c>
      <c r="D1502" s="61">
        <f>VLOOKUP(A1502,'Unit Cost from Sales Data'!$A$2:$B$4026,2,FALSE)</f>
        <v>1.38</v>
      </c>
      <c r="E1502" s="22">
        <f t="shared" si="24"/>
        <v>55.199999999999996</v>
      </c>
    </row>
    <row r="1503" spans="1:5" x14ac:dyDescent="0.35">
      <c r="A1503" s="21" t="s">
        <v>1966</v>
      </c>
      <c r="B1503">
        <v>5</v>
      </c>
      <c r="C1503" s="17">
        <v>40</v>
      </c>
      <c r="D1503" s="61">
        <f>VLOOKUP(A1503,'Unit Cost from Sales Data'!$A$2:$B$4026,2,FALSE)</f>
        <v>0.28999999999999998</v>
      </c>
      <c r="E1503" s="22">
        <f t="shared" si="24"/>
        <v>11.6</v>
      </c>
    </row>
    <row r="1504" spans="1:5" x14ac:dyDescent="0.35">
      <c r="A1504" s="21" t="s">
        <v>197</v>
      </c>
      <c r="B1504">
        <v>5</v>
      </c>
      <c r="C1504" s="17">
        <v>40</v>
      </c>
      <c r="D1504" s="61">
        <f>VLOOKUP(A1504,'Unit Cost from Sales Data'!$A$2:$B$4026,2,FALSE)</f>
        <v>0.79</v>
      </c>
      <c r="E1504" s="22">
        <f t="shared" si="24"/>
        <v>31.6</v>
      </c>
    </row>
    <row r="1505" spans="1:5" x14ac:dyDescent="0.35">
      <c r="A1505" s="21" t="s">
        <v>2713</v>
      </c>
      <c r="B1505">
        <v>5</v>
      </c>
      <c r="C1505" s="17">
        <v>40</v>
      </c>
      <c r="D1505" s="61">
        <f>VLOOKUP(A1505,'Unit Cost from Sales Data'!$A$2:$B$4026,2,FALSE)</f>
        <v>4.1100000000000003</v>
      </c>
      <c r="E1505" s="22">
        <f t="shared" si="24"/>
        <v>164.4</v>
      </c>
    </row>
    <row r="1506" spans="1:5" x14ac:dyDescent="0.35">
      <c r="A1506" s="21" t="s">
        <v>3167</v>
      </c>
      <c r="B1506">
        <v>5</v>
      </c>
      <c r="C1506" s="17">
        <v>40</v>
      </c>
      <c r="D1506" s="61">
        <f>VLOOKUP(A1506,'Unit Cost from Sales Data'!$A$2:$B$4026,2,FALSE)</f>
        <v>2.73</v>
      </c>
      <c r="E1506" s="22">
        <f t="shared" si="24"/>
        <v>109.2</v>
      </c>
    </row>
    <row r="1507" spans="1:5" x14ac:dyDescent="0.35">
      <c r="A1507" s="21" t="s">
        <v>1499</v>
      </c>
      <c r="B1507">
        <v>4</v>
      </c>
      <c r="C1507" s="17">
        <v>40</v>
      </c>
      <c r="D1507" s="61">
        <f>VLOOKUP(A1507,'Unit Cost from Sales Data'!$A$2:$B$4026,2,FALSE)</f>
        <v>0.39</v>
      </c>
      <c r="E1507" s="22">
        <f t="shared" si="24"/>
        <v>15.600000000000001</v>
      </c>
    </row>
    <row r="1508" spans="1:5" x14ac:dyDescent="0.35">
      <c r="A1508" s="21" t="s">
        <v>1562</v>
      </c>
      <c r="B1508">
        <v>4</v>
      </c>
      <c r="C1508" s="17">
        <v>40</v>
      </c>
      <c r="D1508" s="61">
        <f>VLOOKUP(A1508,'Unit Cost from Sales Data'!$A$2:$B$4026,2,FALSE)</f>
        <v>0.34</v>
      </c>
      <c r="E1508" s="22">
        <f t="shared" si="24"/>
        <v>13.600000000000001</v>
      </c>
    </row>
    <row r="1509" spans="1:5" x14ac:dyDescent="0.35">
      <c r="A1509" s="21" t="s">
        <v>2810</v>
      </c>
      <c r="B1509">
        <v>4</v>
      </c>
      <c r="C1509" s="17">
        <v>40</v>
      </c>
      <c r="D1509" s="61">
        <f>VLOOKUP(A1509,'Unit Cost from Sales Data'!$A$2:$B$4026,2,FALSE)</f>
        <v>2.08</v>
      </c>
      <c r="E1509" s="22">
        <f t="shared" ref="E1509:E1568" si="25">D1509*C1509</f>
        <v>83.2</v>
      </c>
    </row>
    <row r="1510" spans="1:5" x14ac:dyDescent="0.35">
      <c r="A1510" s="21" t="s">
        <v>194</v>
      </c>
      <c r="B1510">
        <v>4</v>
      </c>
      <c r="C1510" s="17">
        <v>40</v>
      </c>
      <c r="D1510" s="61">
        <f>VLOOKUP(A1510,'Unit Cost from Sales Data'!$A$2:$B$4026,2,FALSE)</f>
        <v>0.98</v>
      </c>
      <c r="E1510" s="22">
        <f t="shared" si="25"/>
        <v>39.200000000000003</v>
      </c>
    </row>
    <row r="1511" spans="1:5" x14ac:dyDescent="0.35">
      <c r="A1511" s="21" t="s">
        <v>3206</v>
      </c>
      <c r="B1511">
        <v>4</v>
      </c>
      <c r="C1511" s="17">
        <v>40</v>
      </c>
      <c r="D1511" s="61">
        <f>VLOOKUP(A1511,'Unit Cost from Sales Data'!$A$2:$B$4026,2,FALSE)</f>
        <v>1.3</v>
      </c>
      <c r="E1511" s="22">
        <f t="shared" si="25"/>
        <v>52</v>
      </c>
    </row>
    <row r="1512" spans="1:5" x14ac:dyDescent="0.35">
      <c r="A1512" s="21" t="s">
        <v>3266</v>
      </c>
      <c r="B1512">
        <v>4</v>
      </c>
      <c r="C1512" s="17">
        <v>40</v>
      </c>
      <c r="D1512" s="61">
        <f>VLOOKUP(A1512,'Unit Cost from Sales Data'!$A$2:$B$4026,2,FALSE)</f>
        <v>14.98</v>
      </c>
      <c r="E1512" s="22">
        <f t="shared" si="25"/>
        <v>599.20000000000005</v>
      </c>
    </row>
    <row r="1513" spans="1:5" x14ac:dyDescent="0.35">
      <c r="A1513" s="21" t="s">
        <v>3305</v>
      </c>
      <c r="B1513">
        <v>4</v>
      </c>
      <c r="C1513" s="17">
        <v>40</v>
      </c>
      <c r="D1513" s="61">
        <f>VLOOKUP(A1513,'Unit Cost from Sales Data'!$A$2:$B$4026,2,FALSE)</f>
        <v>5.37</v>
      </c>
      <c r="E1513" s="22">
        <f t="shared" si="25"/>
        <v>214.8</v>
      </c>
    </row>
    <row r="1514" spans="1:5" x14ac:dyDescent="0.35">
      <c r="A1514" s="21" t="s">
        <v>3510</v>
      </c>
      <c r="B1514">
        <v>4</v>
      </c>
      <c r="C1514" s="17">
        <v>40</v>
      </c>
      <c r="D1514" s="61">
        <f>VLOOKUP(A1514,'Unit Cost from Sales Data'!$A$2:$B$4026,2,FALSE)</f>
        <v>0.12</v>
      </c>
      <c r="E1514" s="22">
        <f t="shared" si="25"/>
        <v>4.8</v>
      </c>
    </row>
    <row r="1515" spans="1:5" x14ac:dyDescent="0.35">
      <c r="A1515" s="21" t="s">
        <v>3696</v>
      </c>
      <c r="B1515">
        <v>4</v>
      </c>
      <c r="C1515" s="17">
        <v>40</v>
      </c>
      <c r="D1515" s="61">
        <f>VLOOKUP(A1515,'Unit Cost from Sales Data'!$A$2:$B$4026,2,FALSE)</f>
        <v>0.28000000000000003</v>
      </c>
      <c r="E1515" s="22">
        <f t="shared" si="25"/>
        <v>11.200000000000001</v>
      </c>
    </row>
    <row r="1516" spans="1:5" x14ac:dyDescent="0.35">
      <c r="A1516" s="21" t="s">
        <v>3700</v>
      </c>
      <c r="B1516">
        <v>4</v>
      </c>
      <c r="C1516" s="17">
        <v>40</v>
      </c>
      <c r="D1516" s="61">
        <f>VLOOKUP(A1516,'Unit Cost from Sales Data'!$A$2:$B$4026,2,FALSE)</f>
        <v>2.87</v>
      </c>
      <c r="E1516" s="22">
        <f t="shared" si="25"/>
        <v>114.80000000000001</v>
      </c>
    </row>
    <row r="1517" spans="1:5" x14ac:dyDescent="0.35">
      <c r="A1517" s="21" t="s">
        <v>3901</v>
      </c>
      <c r="B1517">
        <v>4</v>
      </c>
      <c r="C1517" s="17">
        <v>40</v>
      </c>
      <c r="D1517" s="61">
        <f>VLOOKUP(A1517,'Unit Cost from Sales Data'!$A$2:$B$4026,2,FALSE)</f>
        <v>1.53</v>
      </c>
      <c r="E1517" s="22">
        <f t="shared" si="25"/>
        <v>61.2</v>
      </c>
    </row>
    <row r="1518" spans="1:5" x14ac:dyDescent="0.35">
      <c r="A1518" s="21" t="s">
        <v>3955</v>
      </c>
      <c r="B1518">
        <v>4</v>
      </c>
      <c r="C1518" s="17">
        <v>40</v>
      </c>
      <c r="D1518" s="61">
        <f>VLOOKUP(A1518,'Unit Cost from Sales Data'!$A$2:$B$4026,2,FALSE)</f>
        <v>0.31</v>
      </c>
      <c r="E1518" s="22">
        <f t="shared" si="25"/>
        <v>12.4</v>
      </c>
    </row>
    <row r="1519" spans="1:5" x14ac:dyDescent="0.35">
      <c r="A1519" s="21" t="s">
        <v>1386</v>
      </c>
      <c r="B1519">
        <v>3</v>
      </c>
      <c r="C1519" s="17">
        <v>40</v>
      </c>
      <c r="D1519" s="61">
        <f>VLOOKUP(A1519,'Unit Cost from Sales Data'!$A$2:$B$4026,2,FALSE)</f>
        <v>3.39</v>
      </c>
      <c r="E1519" s="22">
        <f t="shared" si="25"/>
        <v>135.6</v>
      </c>
    </row>
    <row r="1520" spans="1:5" x14ac:dyDescent="0.35">
      <c r="A1520" s="21" t="s">
        <v>1517</v>
      </c>
      <c r="B1520">
        <v>3</v>
      </c>
      <c r="C1520" s="17">
        <v>40</v>
      </c>
      <c r="D1520" s="61">
        <f>VLOOKUP(A1520,'Unit Cost from Sales Data'!$A$2:$B$4026,2,FALSE)</f>
        <v>0.33</v>
      </c>
      <c r="E1520" s="22">
        <f t="shared" si="25"/>
        <v>13.200000000000001</v>
      </c>
    </row>
    <row r="1521" spans="1:5" x14ac:dyDescent="0.35">
      <c r="A1521" s="21" t="s">
        <v>2475</v>
      </c>
      <c r="B1521">
        <v>3</v>
      </c>
      <c r="C1521" s="17">
        <v>40</v>
      </c>
      <c r="D1521" s="61">
        <f>VLOOKUP(A1521,'Unit Cost from Sales Data'!$A$2:$B$4026,2,FALSE)</f>
        <v>2.89</v>
      </c>
      <c r="E1521" s="22">
        <f t="shared" si="25"/>
        <v>115.60000000000001</v>
      </c>
    </row>
    <row r="1522" spans="1:5" x14ac:dyDescent="0.35">
      <c r="A1522" s="21" t="s">
        <v>2771</v>
      </c>
      <c r="B1522">
        <v>3</v>
      </c>
      <c r="C1522" s="17">
        <v>40</v>
      </c>
      <c r="D1522" s="61">
        <f>VLOOKUP(A1522,'Unit Cost from Sales Data'!$A$2:$B$4026,2,FALSE)</f>
        <v>0.43</v>
      </c>
      <c r="E1522" s="22">
        <f t="shared" si="25"/>
        <v>17.2</v>
      </c>
    </row>
    <row r="1523" spans="1:5" x14ac:dyDescent="0.35">
      <c r="A1523" s="21" t="s">
        <v>2791</v>
      </c>
      <c r="B1523">
        <v>3</v>
      </c>
      <c r="C1523" s="17">
        <v>40</v>
      </c>
      <c r="D1523" s="61">
        <f>VLOOKUP(A1523,'Unit Cost from Sales Data'!$A$2:$B$4026,2,FALSE)</f>
        <v>1.87</v>
      </c>
      <c r="E1523" s="22">
        <f t="shared" si="25"/>
        <v>74.800000000000011</v>
      </c>
    </row>
    <row r="1524" spans="1:5" x14ac:dyDescent="0.35">
      <c r="A1524" s="21" t="s">
        <v>2806</v>
      </c>
      <c r="B1524">
        <v>3</v>
      </c>
      <c r="C1524" s="17">
        <v>40</v>
      </c>
      <c r="D1524" s="61">
        <f>VLOOKUP(A1524,'Unit Cost from Sales Data'!$A$2:$B$4026,2,FALSE)</f>
        <v>0.16</v>
      </c>
      <c r="E1524" s="22">
        <f t="shared" si="25"/>
        <v>6.4</v>
      </c>
    </row>
    <row r="1525" spans="1:5" x14ac:dyDescent="0.35">
      <c r="A1525" s="21" t="s">
        <v>3022</v>
      </c>
      <c r="B1525">
        <v>3</v>
      </c>
      <c r="C1525" s="17">
        <v>40</v>
      </c>
      <c r="D1525" s="61">
        <f>VLOOKUP(A1525,'Unit Cost from Sales Data'!$A$2:$B$4026,2,FALSE)</f>
        <v>1.35</v>
      </c>
      <c r="E1525" s="22">
        <f t="shared" si="25"/>
        <v>54</v>
      </c>
    </row>
    <row r="1526" spans="1:5" x14ac:dyDescent="0.35">
      <c r="A1526" s="21" t="s">
        <v>3245</v>
      </c>
      <c r="B1526">
        <v>3</v>
      </c>
      <c r="C1526" s="17">
        <v>40</v>
      </c>
      <c r="D1526" s="61">
        <f>VLOOKUP(A1526,'Unit Cost from Sales Data'!$A$2:$B$4026,2,FALSE)</f>
        <v>10.54</v>
      </c>
      <c r="E1526" s="22">
        <f t="shared" si="25"/>
        <v>421.59999999999997</v>
      </c>
    </row>
    <row r="1527" spans="1:5" x14ac:dyDescent="0.35">
      <c r="A1527" s="21" t="s">
        <v>3260</v>
      </c>
      <c r="B1527">
        <v>3</v>
      </c>
      <c r="C1527" s="17">
        <v>40</v>
      </c>
      <c r="D1527" s="61">
        <f>VLOOKUP(A1527,'Unit Cost from Sales Data'!$A$2:$B$4026,2,FALSE)</f>
        <v>1.4</v>
      </c>
      <c r="E1527" s="22">
        <f t="shared" si="25"/>
        <v>56</v>
      </c>
    </row>
    <row r="1528" spans="1:5" x14ac:dyDescent="0.35">
      <c r="A1528" s="21" t="s">
        <v>491</v>
      </c>
      <c r="B1528">
        <v>3</v>
      </c>
      <c r="C1528" s="17">
        <v>40</v>
      </c>
      <c r="D1528" s="61">
        <f>VLOOKUP(A1528,'Unit Cost from Sales Data'!$A$2:$B$4026,2,FALSE)</f>
        <v>0.78</v>
      </c>
      <c r="E1528" s="22">
        <f t="shared" si="25"/>
        <v>31.200000000000003</v>
      </c>
    </row>
    <row r="1529" spans="1:5" x14ac:dyDescent="0.35">
      <c r="A1529" s="21" t="s">
        <v>3790</v>
      </c>
      <c r="B1529">
        <v>3</v>
      </c>
      <c r="C1529" s="17">
        <v>40</v>
      </c>
      <c r="D1529" s="61">
        <f>VLOOKUP(A1529,'Unit Cost from Sales Data'!$A$2:$B$4026,2,FALSE)</f>
        <v>0.23</v>
      </c>
      <c r="E1529" s="22">
        <f t="shared" si="25"/>
        <v>9.2000000000000011</v>
      </c>
    </row>
    <row r="1530" spans="1:5" x14ac:dyDescent="0.35">
      <c r="A1530" s="21" t="s">
        <v>3902</v>
      </c>
      <c r="B1530">
        <v>3</v>
      </c>
      <c r="C1530" s="17">
        <v>40</v>
      </c>
      <c r="D1530" s="61">
        <f>VLOOKUP(A1530,'Unit Cost from Sales Data'!$A$2:$B$4026,2,FALSE)</f>
        <v>2.0099999999999998</v>
      </c>
      <c r="E1530" s="22">
        <f t="shared" si="25"/>
        <v>80.399999999999991</v>
      </c>
    </row>
    <row r="1531" spans="1:5" x14ac:dyDescent="0.35">
      <c r="A1531" s="21" t="s">
        <v>3977</v>
      </c>
      <c r="B1531">
        <v>3</v>
      </c>
      <c r="C1531" s="17">
        <v>40</v>
      </c>
      <c r="D1531" s="61">
        <f>VLOOKUP(A1531,'Unit Cost from Sales Data'!$A$2:$B$4026,2,FALSE)</f>
        <v>0.76</v>
      </c>
      <c r="E1531" s="22">
        <f t="shared" si="25"/>
        <v>30.4</v>
      </c>
    </row>
    <row r="1532" spans="1:5" x14ac:dyDescent="0.35">
      <c r="A1532" s="21" t="s">
        <v>3186</v>
      </c>
      <c r="B1532">
        <v>2</v>
      </c>
      <c r="C1532" s="17">
        <v>40</v>
      </c>
      <c r="D1532" s="61">
        <f>VLOOKUP(A1532,'Unit Cost from Sales Data'!$A$2:$B$4026,2,FALSE)</f>
        <v>0.84</v>
      </c>
      <c r="E1532" s="22">
        <f t="shared" si="25"/>
        <v>33.6</v>
      </c>
    </row>
    <row r="1533" spans="1:5" x14ac:dyDescent="0.35">
      <c r="A1533" s="21" t="s">
        <v>3213</v>
      </c>
      <c r="B1533">
        <v>2</v>
      </c>
      <c r="C1533" s="17">
        <v>40</v>
      </c>
      <c r="D1533" s="61">
        <f>VLOOKUP(A1533,'Unit Cost from Sales Data'!$A$2:$B$4026,2,FALSE)</f>
        <v>1.1100000000000001</v>
      </c>
      <c r="E1533" s="22">
        <f t="shared" si="25"/>
        <v>44.400000000000006</v>
      </c>
    </row>
    <row r="1534" spans="1:5" x14ac:dyDescent="0.35">
      <c r="A1534" s="21" t="s">
        <v>3217</v>
      </c>
      <c r="B1534">
        <v>2</v>
      </c>
      <c r="C1534" s="17">
        <v>40</v>
      </c>
      <c r="D1534" s="61">
        <f>VLOOKUP(A1534,'Unit Cost from Sales Data'!$A$2:$B$4026,2,FALSE)</f>
        <v>0.35</v>
      </c>
      <c r="E1534" s="22">
        <f t="shared" si="25"/>
        <v>14</v>
      </c>
    </row>
    <row r="1535" spans="1:5" x14ac:dyDescent="0.35">
      <c r="A1535" s="21" t="s">
        <v>3304</v>
      </c>
      <c r="B1535">
        <v>2</v>
      </c>
      <c r="C1535" s="17">
        <v>40</v>
      </c>
      <c r="D1535" s="61">
        <f>VLOOKUP(A1535,'Unit Cost from Sales Data'!$A$2:$B$4026,2,FALSE)</f>
        <v>0.8</v>
      </c>
      <c r="E1535" s="22">
        <f t="shared" si="25"/>
        <v>32</v>
      </c>
    </row>
    <row r="1536" spans="1:5" x14ac:dyDescent="0.35">
      <c r="A1536" s="21" t="s">
        <v>3503</v>
      </c>
      <c r="B1536">
        <v>2</v>
      </c>
      <c r="C1536" s="17">
        <v>40</v>
      </c>
      <c r="D1536" s="61">
        <f>VLOOKUP(A1536,'Unit Cost from Sales Data'!$A$2:$B$4026,2,FALSE)</f>
        <v>0.68</v>
      </c>
      <c r="E1536" s="22">
        <f t="shared" si="25"/>
        <v>27.200000000000003</v>
      </c>
    </row>
    <row r="1537" spans="1:5" x14ac:dyDescent="0.35">
      <c r="A1537" s="21" t="s">
        <v>166</v>
      </c>
      <c r="B1537">
        <v>2</v>
      </c>
      <c r="C1537" s="17">
        <v>40</v>
      </c>
      <c r="D1537" s="61">
        <f>VLOOKUP(A1537,'Unit Cost from Sales Data'!$A$2:$B$4026,2,FALSE)</f>
        <v>0.28000000000000003</v>
      </c>
      <c r="E1537" s="22">
        <f t="shared" si="25"/>
        <v>11.200000000000001</v>
      </c>
    </row>
    <row r="1538" spans="1:5" x14ac:dyDescent="0.35">
      <c r="A1538" s="21" t="s">
        <v>3669</v>
      </c>
      <c r="B1538">
        <v>2</v>
      </c>
      <c r="C1538" s="17">
        <v>40</v>
      </c>
      <c r="D1538" s="61">
        <f>VLOOKUP(A1538,'Unit Cost from Sales Data'!$A$2:$B$4026,2,FALSE)</f>
        <v>0.31</v>
      </c>
      <c r="E1538" s="22">
        <f t="shared" si="25"/>
        <v>12.4</v>
      </c>
    </row>
    <row r="1539" spans="1:5" x14ac:dyDescent="0.35">
      <c r="A1539" s="21" t="s">
        <v>3855</v>
      </c>
      <c r="B1539">
        <v>2</v>
      </c>
      <c r="C1539" s="17">
        <v>40</v>
      </c>
      <c r="D1539" s="61">
        <f>VLOOKUP(A1539,'Unit Cost from Sales Data'!$A$2:$B$4026,2,FALSE)</f>
        <v>0.71</v>
      </c>
      <c r="E1539" s="22">
        <f t="shared" si="25"/>
        <v>28.4</v>
      </c>
    </row>
    <row r="1540" spans="1:5" x14ac:dyDescent="0.35">
      <c r="A1540" s="21" t="s">
        <v>3981</v>
      </c>
      <c r="B1540">
        <v>2</v>
      </c>
      <c r="C1540" s="17">
        <v>40</v>
      </c>
      <c r="D1540" s="61">
        <f>VLOOKUP(A1540,'Unit Cost from Sales Data'!$A$2:$B$4026,2,FALSE)</f>
        <v>1.59</v>
      </c>
      <c r="E1540" s="22">
        <f t="shared" si="25"/>
        <v>63.6</v>
      </c>
    </row>
    <row r="1541" spans="1:5" x14ac:dyDescent="0.35">
      <c r="A1541" s="21" t="s">
        <v>563</v>
      </c>
      <c r="B1541">
        <v>2</v>
      </c>
      <c r="C1541" s="17">
        <v>40</v>
      </c>
      <c r="D1541" s="61">
        <f>VLOOKUP(A1541,'Unit Cost from Sales Data'!$A$2:$B$4026,2,FALSE)</f>
        <v>0.4</v>
      </c>
      <c r="E1541" s="22">
        <f t="shared" si="25"/>
        <v>16</v>
      </c>
    </row>
    <row r="1542" spans="1:5" x14ac:dyDescent="0.35">
      <c r="A1542" s="21" t="s">
        <v>583</v>
      </c>
      <c r="B1542">
        <v>2</v>
      </c>
      <c r="C1542" s="17">
        <v>40</v>
      </c>
      <c r="D1542" s="61">
        <f>VLOOKUP(A1542,'Unit Cost from Sales Data'!$A$2:$B$4026,2,FALSE)</f>
        <v>4.3899999999999997</v>
      </c>
      <c r="E1542" s="22">
        <f t="shared" si="25"/>
        <v>175.6</v>
      </c>
    </row>
    <row r="1543" spans="1:5" x14ac:dyDescent="0.35">
      <c r="A1543" s="21" t="s">
        <v>4155</v>
      </c>
      <c r="B1543">
        <v>2</v>
      </c>
      <c r="C1543" s="17">
        <v>40</v>
      </c>
      <c r="D1543" s="61">
        <f>VLOOKUP(A1543,'Unit Cost from Sales Data'!$A$2:$B$4026,2,FALSE)</f>
        <v>0.44</v>
      </c>
      <c r="E1543" s="22">
        <f t="shared" si="25"/>
        <v>17.600000000000001</v>
      </c>
    </row>
    <row r="1544" spans="1:5" x14ac:dyDescent="0.35">
      <c r="A1544" s="21" t="s">
        <v>2644</v>
      </c>
      <c r="B1544">
        <v>1</v>
      </c>
      <c r="C1544" s="17">
        <v>40</v>
      </c>
      <c r="D1544" s="61">
        <f>VLOOKUP(A1544,'Unit Cost from Sales Data'!$A$2:$B$4026,2,FALSE)</f>
        <v>0.8</v>
      </c>
      <c r="E1544" s="22">
        <f t="shared" si="25"/>
        <v>32</v>
      </c>
    </row>
    <row r="1545" spans="1:5" x14ac:dyDescent="0.35">
      <c r="A1545" s="21" t="s">
        <v>3297</v>
      </c>
      <c r="B1545">
        <v>1</v>
      </c>
      <c r="C1545" s="17">
        <v>40</v>
      </c>
      <c r="D1545" s="61">
        <f>VLOOKUP(A1545,'Unit Cost from Sales Data'!$A$2:$B$4026,2,FALSE)</f>
        <v>0.8</v>
      </c>
      <c r="E1545" s="22">
        <f t="shared" si="25"/>
        <v>32</v>
      </c>
    </row>
    <row r="1546" spans="1:5" x14ac:dyDescent="0.35">
      <c r="A1546" s="21" t="s">
        <v>3548</v>
      </c>
      <c r="B1546">
        <v>1</v>
      </c>
      <c r="C1546" s="17">
        <v>40</v>
      </c>
      <c r="D1546" s="61">
        <f>VLOOKUP(A1546,'Unit Cost from Sales Data'!$A$2:$B$4026,2,FALSE)</f>
        <v>0.3</v>
      </c>
      <c r="E1546" s="22">
        <f t="shared" si="25"/>
        <v>12</v>
      </c>
    </row>
    <row r="1547" spans="1:5" x14ac:dyDescent="0.35">
      <c r="A1547" s="21" t="s">
        <v>3997</v>
      </c>
      <c r="B1547">
        <v>1</v>
      </c>
      <c r="C1547" s="17">
        <v>40</v>
      </c>
      <c r="D1547" s="61">
        <f>VLOOKUP(A1547,'Unit Cost from Sales Data'!$A$2:$B$4026,2,FALSE)</f>
        <v>1.71</v>
      </c>
      <c r="E1547" s="22">
        <f t="shared" si="25"/>
        <v>68.400000000000006</v>
      </c>
    </row>
    <row r="1548" spans="1:5" x14ac:dyDescent="0.35">
      <c r="A1548" s="21" t="s">
        <v>346</v>
      </c>
      <c r="B1548">
        <v>1</v>
      </c>
      <c r="C1548" s="17">
        <v>40</v>
      </c>
      <c r="D1548" s="61">
        <f>VLOOKUP(A1548,'Unit Cost from Sales Data'!$A$2:$B$4026,2,FALSE)</f>
        <v>3.03</v>
      </c>
      <c r="E1548" s="22">
        <f t="shared" si="25"/>
        <v>121.19999999999999</v>
      </c>
    </row>
    <row r="1549" spans="1:5" x14ac:dyDescent="0.35">
      <c r="A1549" s="21" t="s">
        <v>4106</v>
      </c>
      <c r="B1549">
        <v>1</v>
      </c>
      <c r="C1549" s="17">
        <v>40</v>
      </c>
      <c r="D1549" s="61">
        <f>VLOOKUP(A1549,'Unit Cost from Sales Data'!$A$2:$B$4026,2,FALSE)</f>
        <v>1.65</v>
      </c>
      <c r="E1549" s="22">
        <f t="shared" si="25"/>
        <v>66</v>
      </c>
    </row>
    <row r="1550" spans="1:5" x14ac:dyDescent="0.35">
      <c r="A1550" s="21" t="s">
        <v>4327</v>
      </c>
      <c r="B1550">
        <v>1</v>
      </c>
      <c r="C1550" s="17">
        <v>40</v>
      </c>
      <c r="D1550" s="61">
        <f>VLOOKUP(A1550,'Unit Cost from Sales Data'!$A$2:$B$4026,2,FALSE)</f>
        <v>16.07</v>
      </c>
      <c r="E1550" s="22">
        <f t="shared" si="25"/>
        <v>642.79999999999995</v>
      </c>
    </row>
    <row r="1551" spans="1:5" x14ac:dyDescent="0.35">
      <c r="A1551" s="21" t="s">
        <v>4336</v>
      </c>
      <c r="B1551">
        <v>1</v>
      </c>
      <c r="C1551" s="17">
        <v>40</v>
      </c>
      <c r="D1551" s="61">
        <f>VLOOKUP(A1551,'Unit Cost from Sales Data'!$A$2:$B$4026,2,FALSE)</f>
        <v>2.87</v>
      </c>
      <c r="E1551" s="22">
        <f t="shared" si="25"/>
        <v>114.80000000000001</v>
      </c>
    </row>
    <row r="1552" spans="1:5" x14ac:dyDescent="0.35">
      <c r="A1552" s="21" t="s">
        <v>4358</v>
      </c>
      <c r="B1552">
        <v>1</v>
      </c>
      <c r="C1552" s="17">
        <v>40</v>
      </c>
      <c r="D1552" s="61">
        <f>VLOOKUP(A1552,'Unit Cost from Sales Data'!$A$2:$B$4026,2,FALSE)</f>
        <v>0.64</v>
      </c>
      <c r="E1552" s="22">
        <f t="shared" si="25"/>
        <v>25.6</v>
      </c>
    </row>
    <row r="1553" spans="1:5" x14ac:dyDescent="0.35">
      <c r="A1553" s="21" t="s">
        <v>4391</v>
      </c>
      <c r="B1553">
        <v>1</v>
      </c>
      <c r="C1553" s="17">
        <v>40</v>
      </c>
      <c r="D1553" s="61">
        <f>VLOOKUP(A1553,'Unit Cost from Sales Data'!$A$2:$B$4026,2,FALSE)</f>
        <v>2.64</v>
      </c>
      <c r="E1553" s="22">
        <f t="shared" si="25"/>
        <v>105.60000000000001</v>
      </c>
    </row>
    <row r="1554" spans="1:5" x14ac:dyDescent="0.35">
      <c r="A1554" s="21" t="s">
        <v>1533</v>
      </c>
      <c r="B1554">
        <v>8</v>
      </c>
      <c r="C1554" s="17">
        <v>39</v>
      </c>
      <c r="D1554" s="61">
        <f>VLOOKUP(A1554,'Unit Cost from Sales Data'!$A$2:$B$4026,2,FALSE)</f>
        <v>19.68</v>
      </c>
      <c r="E1554" s="22">
        <f t="shared" si="25"/>
        <v>767.52</v>
      </c>
    </row>
    <row r="1555" spans="1:5" x14ac:dyDescent="0.35">
      <c r="A1555" s="21" t="s">
        <v>3936</v>
      </c>
      <c r="B1555">
        <v>3</v>
      </c>
      <c r="C1555" s="17">
        <v>39</v>
      </c>
      <c r="D1555" s="61">
        <f>VLOOKUP(A1555,'Unit Cost from Sales Data'!$A$2:$B$4026,2,FALSE)</f>
        <v>2.78</v>
      </c>
      <c r="E1555" s="22">
        <f t="shared" si="25"/>
        <v>108.41999999999999</v>
      </c>
    </row>
    <row r="1556" spans="1:5" x14ac:dyDescent="0.35">
      <c r="A1556" s="21" t="s">
        <v>2900</v>
      </c>
      <c r="B1556">
        <v>8</v>
      </c>
      <c r="C1556" s="17">
        <v>38</v>
      </c>
      <c r="D1556" s="61">
        <f>VLOOKUP(A1556,'Unit Cost from Sales Data'!$A$2:$B$4026,2,FALSE)</f>
        <v>0.85</v>
      </c>
      <c r="E1556" s="22">
        <f t="shared" si="25"/>
        <v>32.299999999999997</v>
      </c>
    </row>
    <row r="1557" spans="1:5" x14ac:dyDescent="0.35">
      <c r="A1557" s="21" t="s">
        <v>3009</v>
      </c>
      <c r="B1557">
        <v>7</v>
      </c>
      <c r="C1557" s="17">
        <v>38</v>
      </c>
      <c r="D1557" s="61">
        <f>VLOOKUP(A1557,'Unit Cost from Sales Data'!$A$2:$B$4026,2,FALSE)</f>
        <v>2.92</v>
      </c>
      <c r="E1557" s="22">
        <f t="shared" si="25"/>
        <v>110.96</v>
      </c>
    </row>
    <row r="1558" spans="1:5" x14ac:dyDescent="0.35">
      <c r="A1558" s="21" t="s">
        <v>3029</v>
      </c>
      <c r="B1558">
        <v>5</v>
      </c>
      <c r="C1558" s="17">
        <v>38</v>
      </c>
      <c r="D1558" s="61">
        <f>VLOOKUP(A1558,'Unit Cost from Sales Data'!$A$2:$B$4026,2,FALSE)</f>
        <v>1.78</v>
      </c>
      <c r="E1558" s="22">
        <f t="shared" si="25"/>
        <v>67.64</v>
      </c>
    </row>
    <row r="1559" spans="1:5" x14ac:dyDescent="0.35">
      <c r="A1559" s="21" t="s">
        <v>3249</v>
      </c>
      <c r="B1559">
        <v>5</v>
      </c>
      <c r="C1559" s="17">
        <v>38</v>
      </c>
      <c r="D1559" s="61">
        <f>VLOOKUP(A1559,'Unit Cost from Sales Data'!$A$2:$B$4026,2,FALSE)</f>
        <v>0.82</v>
      </c>
      <c r="E1559" s="22">
        <f t="shared" si="25"/>
        <v>31.159999999999997</v>
      </c>
    </row>
    <row r="1560" spans="1:5" x14ac:dyDescent="0.35">
      <c r="A1560" s="21" t="s">
        <v>14</v>
      </c>
      <c r="B1560">
        <v>21</v>
      </c>
      <c r="C1560" s="17">
        <v>37</v>
      </c>
      <c r="D1560" s="61">
        <f>VLOOKUP(A1560,'Unit Cost from Sales Data'!$A$2:$B$4026,2,FALSE)</f>
        <v>4.38</v>
      </c>
      <c r="E1560" s="22">
        <f t="shared" si="25"/>
        <v>162.06</v>
      </c>
    </row>
    <row r="1561" spans="1:5" x14ac:dyDescent="0.35">
      <c r="A1561" s="21" t="s">
        <v>1592</v>
      </c>
      <c r="B1561">
        <v>17</v>
      </c>
      <c r="C1561" s="17">
        <v>37</v>
      </c>
      <c r="D1561" s="61">
        <f>VLOOKUP(A1561,'Unit Cost from Sales Data'!$A$2:$B$4026,2,FALSE)</f>
        <v>140</v>
      </c>
      <c r="E1561" s="22">
        <f t="shared" si="25"/>
        <v>5180</v>
      </c>
    </row>
    <row r="1562" spans="1:5" x14ac:dyDescent="0.35">
      <c r="A1562" s="21" t="s">
        <v>262</v>
      </c>
      <c r="B1562">
        <v>16</v>
      </c>
      <c r="C1562" s="17">
        <v>37</v>
      </c>
      <c r="D1562" s="61">
        <f>VLOOKUP(A1562,'Unit Cost from Sales Data'!$A$2:$B$4026,2,FALSE)</f>
        <v>0.82</v>
      </c>
      <c r="E1562" s="22">
        <f t="shared" si="25"/>
        <v>30.34</v>
      </c>
    </row>
    <row r="1563" spans="1:5" x14ac:dyDescent="0.35">
      <c r="A1563" s="21" t="s">
        <v>2995</v>
      </c>
      <c r="B1563">
        <v>8</v>
      </c>
      <c r="C1563" s="17">
        <v>37</v>
      </c>
      <c r="D1563" s="61">
        <f>VLOOKUP(A1563,'Unit Cost from Sales Data'!$A$2:$B$4026,2,FALSE)</f>
        <v>24.89</v>
      </c>
      <c r="E1563" s="22">
        <f t="shared" si="25"/>
        <v>920.93000000000006</v>
      </c>
    </row>
    <row r="1564" spans="1:5" x14ac:dyDescent="0.35">
      <c r="A1564" s="21" t="s">
        <v>1605</v>
      </c>
      <c r="B1564">
        <v>17</v>
      </c>
      <c r="C1564" s="17">
        <v>36</v>
      </c>
      <c r="D1564" s="61">
        <f>VLOOKUP(A1564,'Unit Cost from Sales Data'!$A$2:$B$4026,2,FALSE)</f>
        <v>40.19</v>
      </c>
      <c r="E1564" s="22">
        <f t="shared" si="25"/>
        <v>1446.84</v>
      </c>
    </row>
    <row r="1565" spans="1:5" x14ac:dyDescent="0.35">
      <c r="A1565" s="21" t="s">
        <v>1572</v>
      </c>
      <c r="B1565">
        <v>14</v>
      </c>
      <c r="C1565" s="17">
        <v>36</v>
      </c>
      <c r="D1565" s="61">
        <f>VLOOKUP(A1565,'Unit Cost from Sales Data'!$A$2:$B$4026,2,FALSE)</f>
        <v>17.32</v>
      </c>
      <c r="E1565" s="22">
        <f t="shared" si="25"/>
        <v>623.52</v>
      </c>
    </row>
    <row r="1566" spans="1:5" x14ac:dyDescent="0.35">
      <c r="A1566" s="21" t="s">
        <v>2241</v>
      </c>
      <c r="B1566">
        <v>12</v>
      </c>
      <c r="C1566" s="17">
        <v>36</v>
      </c>
      <c r="D1566" s="61">
        <f>VLOOKUP(A1566,'Unit Cost from Sales Data'!$A$2:$B$4026,2,FALSE)</f>
        <v>48.4</v>
      </c>
      <c r="E1566" s="22">
        <f t="shared" si="25"/>
        <v>1742.3999999999999</v>
      </c>
    </row>
    <row r="1567" spans="1:5" x14ac:dyDescent="0.35">
      <c r="A1567" s="21" t="s">
        <v>270</v>
      </c>
      <c r="B1567">
        <v>9</v>
      </c>
      <c r="C1567" s="17">
        <v>36</v>
      </c>
      <c r="D1567" s="61">
        <f>VLOOKUP(A1567,'Unit Cost from Sales Data'!$A$2:$B$4026,2,FALSE)</f>
        <v>1.08</v>
      </c>
      <c r="E1567" s="22">
        <f t="shared" si="25"/>
        <v>38.880000000000003</v>
      </c>
    </row>
    <row r="1568" spans="1:5" x14ac:dyDescent="0.35">
      <c r="A1568" s="21" t="s">
        <v>543</v>
      </c>
      <c r="B1568">
        <v>7</v>
      </c>
      <c r="C1568" s="17">
        <v>36</v>
      </c>
      <c r="D1568" s="61">
        <f>VLOOKUP(A1568,'Unit Cost from Sales Data'!$A$2:$B$4026,2,FALSE)</f>
        <v>3.23</v>
      </c>
      <c r="E1568" s="22">
        <f t="shared" si="25"/>
        <v>116.28</v>
      </c>
    </row>
    <row r="1569" spans="1:5" x14ac:dyDescent="0.35">
      <c r="A1569" s="21" t="s">
        <v>2954</v>
      </c>
      <c r="B1569">
        <v>6</v>
      </c>
      <c r="C1569" s="17">
        <v>36</v>
      </c>
      <c r="D1569" s="61">
        <f>VLOOKUP(A1569,'Unit Cost from Sales Data'!$A$2:$B$4026,2,FALSE)</f>
        <v>9.8000000000000007</v>
      </c>
      <c r="E1569" s="22">
        <f t="shared" ref="E1569:E1627" si="26">D1569*C1569</f>
        <v>352.8</v>
      </c>
    </row>
    <row r="1570" spans="1:5" x14ac:dyDescent="0.35">
      <c r="A1570" s="21" t="s">
        <v>537</v>
      </c>
      <c r="B1570">
        <v>5</v>
      </c>
      <c r="C1570" s="17">
        <v>36</v>
      </c>
      <c r="D1570" s="61">
        <f>VLOOKUP(A1570,'Unit Cost from Sales Data'!$A$2:$B$4026,2,FALSE)</f>
        <v>11.64</v>
      </c>
      <c r="E1570" s="22">
        <f t="shared" si="26"/>
        <v>419.04</v>
      </c>
    </row>
    <row r="1571" spans="1:5" x14ac:dyDescent="0.35">
      <c r="A1571" s="21" t="s">
        <v>1953</v>
      </c>
      <c r="B1571">
        <v>5</v>
      </c>
      <c r="C1571" s="17">
        <v>36</v>
      </c>
      <c r="D1571" s="61">
        <f>VLOOKUP(A1571,'Unit Cost from Sales Data'!$A$2:$B$4026,2,FALSE)</f>
        <v>0.72</v>
      </c>
      <c r="E1571" s="22">
        <f t="shared" si="26"/>
        <v>25.919999999999998</v>
      </c>
    </row>
    <row r="1572" spans="1:5" x14ac:dyDescent="0.35">
      <c r="A1572" s="21" t="s">
        <v>2619</v>
      </c>
      <c r="B1572">
        <v>5</v>
      </c>
      <c r="C1572" s="17">
        <v>36</v>
      </c>
      <c r="D1572" s="61">
        <f>VLOOKUP(A1572,'Unit Cost from Sales Data'!$A$2:$B$4026,2,FALSE)</f>
        <v>2.89</v>
      </c>
      <c r="E1572" s="22">
        <f t="shared" si="26"/>
        <v>104.04</v>
      </c>
    </row>
    <row r="1573" spans="1:5" x14ac:dyDescent="0.35">
      <c r="A1573" s="21" t="s">
        <v>3037</v>
      </c>
      <c r="B1573">
        <v>5</v>
      </c>
      <c r="C1573" s="17">
        <v>36</v>
      </c>
      <c r="D1573" s="61">
        <f>VLOOKUP(A1573,'Unit Cost from Sales Data'!$A$2:$B$4026,2,FALSE)</f>
        <v>0.89</v>
      </c>
      <c r="E1573" s="22">
        <f t="shared" si="26"/>
        <v>32.04</v>
      </c>
    </row>
    <row r="1574" spans="1:5" x14ac:dyDescent="0.35">
      <c r="A1574" s="21" t="s">
        <v>365</v>
      </c>
      <c r="B1574">
        <v>5</v>
      </c>
      <c r="C1574" s="17">
        <v>36</v>
      </c>
      <c r="D1574" s="61">
        <f>VLOOKUP(A1574,'Unit Cost from Sales Data'!$A$2:$B$4026,2,FALSE)</f>
        <v>0.36</v>
      </c>
      <c r="E1574" s="22">
        <f t="shared" si="26"/>
        <v>12.959999999999999</v>
      </c>
    </row>
    <row r="1575" spans="1:5" x14ac:dyDescent="0.35">
      <c r="A1575" s="21" t="s">
        <v>3361</v>
      </c>
      <c r="B1575">
        <v>5</v>
      </c>
      <c r="C1575" s="17">
        <v>36</v>
      </c>
      <c r="D1575" s="61">
        <f>VLOOKUP(A1575,'Unit Cost from Sales Data'!$A$2:$B$4026,2,FALSE)</f>
        <v>1.64</v>
      </c>
      <c r="E1575" s="22">
        <f t="shared" si="26"/>
        <v>59.04</v>
      </c>
    </row>
    <row r="1576" spans="1:5" x14ac:dyDescent="0.35">
      <c r="A1576" s="21" t="s">
        <v>3389</v>
      </c>
      <c r="B1576">
        <v>5</v>
      </c>
      <c r="C1576" s="17">
        <v>36</v>
      </c>
      <c r="D1576" s="61">
        <f>VLOOKUP(A1576,'Unit Cost from Sales Data'!$A$2:$B$4026,2,FALSE)</f>
        <v>1.33</v>
      </c>
      <c r="E1576" s="22">
        <f t="shared" si="26"/>
        <v>47.88</v>
      </c>
    </row>
    <row r="1577" spans="1:5" x14ac:dyDescent="0.35">
      <c r="A1577" s="21" t="s">
        <v>3593</v>
      </c>
      <c r="B1577">
        <v>5</v>
      </c>
      <c r="C1577" s="17">
        <v>36</v>
      </c>
      <c r="D1577" s="61">
        <f>VLOOKUP(A1577,'Unit Cost from Sales Data'!$A$2:$B$4026,2,FALSE)</f>
        <v>0.41</v>
      </c>
      <c r="E1577" s="22">
        <f t="shared" si="26"/>
        <v>14.76</v>
      </c>
    </row>
    <row r="1578" spans="1:5" x14ac:dyDescent="0.35">
      <c r="A1578" s="21" t="s">
        <v>186</v>
      </c>
      <c r="B1578">
        <v>4</v>
      </c>
      <c r="C1578" s="17">
        <v>36</v>
      </c>
      <c r="D1578" s="61">
        <f>VLOOKUP(A1578,'Unit Cost from Sales Data'!$A$2:$B$4026,2,FALSE)</f>
        <v>1.1599999999999999</v>
      </c>
      <c r="E1578" s="22">
        <f t="shared" si="26"/>
        <v>41.76</v>
      </c>
    </row>
    <row r="1579" spans="1:5" x14ac:dyDescent="0.35">
      <c r="A1579" s="21" t="s">
        <v>2840</v>
      </c>
      <c r="B1579">
        <v>4</v>
      </c>
      <c r="C1579" s="17">
        <v>36</v>
      </c>
      <c r="D1579" s="61">
        <f>VLOOKUP(A1579,'Unit Cost from Sales Data'!$A$2:$B$4026,2,FALSE)</f>
        <v>1.43</v>
      </c>
      <c r="E1579" s="22">
        <f t="shared" si="26"/>
        <v>51.48</v>
      </c>
    </row>
    <row r="1580" spans="1:5" x14ac:dyDescent="0.35">
      <c r="A1580" s="21" t="s">
        <v>2072</v>
      </c>
      <c r="B1580">
        <v>3</v>
      </c>
      <c r="C1580" s="17">
        <v>36</v>
      </c>
      <c r="D1580" s="61">
        <f>VLOOKUP(A1580,'Unit Cost from Sales Data'!$A$2:$B$4026,2,FALSE)</f>
        <v>6.68</v>
      </c>
      <c r="E1580" s="22">
        <f t="shared" si="26"/>
        <v>240.48</v>
      </c>
    </row>
    <row r="1581" spans="1:5" x14ac:dyDescent="0.35">
      <c r="A1581" s="21" t="s">
        <v>2389</v>
      </c>
      <c r="B1581">
        <v>3</v>
      </c>
      <c r="C1581" s="17">
        <v>36</v>
      </c>
      <c r="D1581" s="61">
        <f>VLOOKUP(A1581,'Unit Cost from Sales Data'!$A$2:$B$4026,2,FALSE)</f>
        <v>1.22</v>
      </c>
      <c r="E1581" s="22">
        <f t="shared" si="26"/>
        <v>43.92</v>
      </c>
    </row>
    <row r="1582" spans="1:5" x14ac:dyDescent="0.35">
      <c r="A1582" s="21" t="s">
        <v>2947</v>
      </c>
      <c r="B1582">
        <v>3</v>
      </c>
      <c r="C1582" s="17">
        <v>36</v>
      </c>
      <c r="D1582" s="61">
        <f>VLOOKUP(A1582,'Unit Cost from Sales Data'!$A$2:$B$4026,2,FALSE)</f>
        <v>2.39</v>
      </c>
      <c r="E1582" s="22">
        <f t="shared" si="26"/>
        <v>86.04</v>
      </c>
    </row>
    <row r="1583" spans="1:5" x14ac:dyDescent="0.35">
      <c r="A1583" s="21" t="s">
        <v>3000</v>
      </c>
      <c r="B1583">
        <v>3</v>
      </c>
      <c r="C1583" s="17">
        <v>36</v>
      </c>
      <c r="D1583" s="61">
        <f>VLOOKUP(A1583,'Unit Cost from Sales Data'!$A$2:$B$4026,2,FALSE)</f>
        <v>2.88</v>
      </c>
      <c r="E1583" s="22">
        <f t="shared" si="26"/>
        <v>103.67999999999999</v>
      </c>
    </row>
    <row r="1584" spans="1:5" x14ac:dyDescent="0.35">
      <c r="A1584" s="21" t="s">
        <v>3143</v>
      </c>
      <c r="B1584">
        <v>3</v>
      </c>
      <c r="C1584" s="17">
        <v>36</v>
      </c>
      <c r="D1584" s="61">
        <f>VLOOKUP(A1584,'Unit Cost from Sales Data'!$A$2:$B$4026,2,FALSE)</f>
        <v>0.95</v>
      </c>
      <c r="E1584" s="22">
        <f t="shared" si="26"/>
        <v>34.199999999999996</v>
      </c>
    </row>
    <row r="1585" spans="1:5" x14ac:dyDescent="0.35">
      <c r="A1585" s="21" t="s">
        <v>1176</v>
      </c>
      <c r="B1585">
        <v>3</v>
      </c>
      <c r="C1585" s="17">
        <v>36</v>
      </c>
      <c r="D1585" s="61">
        <f>VLOOKUP(A1585,'Unit Cost from Sales Data'!$A$2:$B$4026,2,FALSE)</f>
        <v>3.85</v>
      </c>
      <c r="E1585" s="22">
        <f t="shared" si="26"/>
        <v>138.6</v>
      </c>
    </row>
    <row r="1586" spans="1:5" x14ac:dyDescent="0.35">
      <c r="A1586" s="21" t="s">
        <v>3366</v>
      </c>
      <c r="B1586">
        <v>3</v>
      </c>
      <c r="C1586" s="17">
        <v>36</v>
      </c>
      <c r="D1586" s="61">
        <f>VLOOKUP(A1586,'Unit Cost from Sales Data'!$A$2:$B$4026,2,FALSE)</f>
        <v>0.13</v>
      </c>
      <c r="E1586" s="22">
        <f t="shared" si="26"/>
        <v>4.68</v>
      </c>
    </row>
    <row r="1587" spans="1:5" x14ac:dyDescent="0.35">
      <c r="A1587" s="21" t="s">
        <v>3425</v>
      </c>
      <c r="B1587">
        <v>3</v>
      </c>
      <c r="C1587" s="17">
        <v>36</v>
      </c>
      <c r="D1587" s="61">
        <f>VLOOKUP(A1587,'Unit Cost from Sales Data'!$A$2:$B$4026,2,FALSE)</f>
        <v>0.65</v>
      </c>
      <c r="E1587" s="22">
        <f t="shared" si="26"/>
        <v>23.400000000000002</v>
      </c>
    </row>
    <row r="1588" spans="1:5" x14ac:dyDescent="0.35">
      <c r="A1588" s="21" t="s">
        <v>3506</v>
      </c>
      <c r="B1588">
        <v>3</v>
      </c>
      <c r="C1588" s="17">
        <v>36</v>
      </c>
      <c r="D1588" s="61">
        <f>VLOOKUP(A1588,'Unit Cost from Sales Data'!$A$2:$B$4026,2,FALSE)</f>
        <v>0.62</v>
      </c>
      <c r="E1588" s="22">
        <f t="shared" si="26"/>
        <v>22.32</v>
      </c>
    </row>
    <row r="1589" spans="1:5" x14ac:dyDescent="0.35">
      <c r="A1589" s="21" t="s">
        <v>3582</v>
      </c>
      <c r="B1589">
        <v>3</v>
      </c>
      <c r="C1589" s="17">
        <v>36</v>
      </c>
      <c r="D1589" s="61">
        <f>VLOOKUP(A1589,'Unit Cost from Sales Data'!$A$2:$B$4026,2,FALSE)</f>
        <v>1.78</v>
      </c>
      <c r="E1589" s="22">
        <f t="shared" si="26"/>
        <v>64.08</v>
      </c>
    </row>
    <row r="1590" spans="1:5" x14ac:dyDescent="0.35">
      <c r="A1590" s="21" t="s">
        <v>3804</v>
      </c>
      <c r="B1590">
        <v>3</v>
      </c>
      <c r="C1590" s="17">
        <v>36</v>
      </c>
      <c r="D1590" s="61">
        <f>VLOOKUP(A1590,'Unit Cost from Sales Data'!$A$2:$B$4026,2,FALSE)</f>
        <v>0.6</v>
      </c>
      <c r="E1590" s="22">
        <f t="shared" si="26"/>
        <v>21.599999999999998</v>
      </c>
    </row>
    <row r="1591" spans="1:5" x14ac:dyDescent="0.35">
      <c r="A1591" s="21" t="s">
        <v>327</v>
      </c>
      <c r="B1591">
        <v>3</v>
      </c>
      <c r="C1591" s="17">
        <v>36</v>
      </c>
      <c r="D1591" s="61">
        <f>VLOOKUP(A1591,'Unit Cost from Sales Data'!$A$2:$B$4026,2,FALSE)</f>
        <v>0.35</v>
      </c>
      <c r="E1591" s="22">
        <f t="shared" si="26"/>
        <v>12.6</v>
      </c>
    </row>
    <row r="1592" spans="1:5" x14ac:dyDescent="0.35">
      <c r="A1592" s="21" t="s">
        <v>3966</v>
      </c>
      <c r="B1592">
        <v>3</v>
      </c>
      <c r="C1592" s="17">
        <v>36</v>
      </c>
      <c r="D1592" s="61">
        <f>VLOOKUP(A1592,'Unit Cost from Sales Data'!$A$2:$B$4026,2,FALSE)</f>
        <v>0.25</v>
      </c>
      <c r="E1592" s="22">
        <f t="shared" si="26"/>
        <v>9</v>
      </c>
    </row>
    <row r="1593" spans="1:5" x14ac:dyDescent="0.35">
      <c r="A1593" s="21" t="s">
        <v>637</v>
      </c>
      <c r="B1593">
        <v>3</v>
      </c>
      <c r="C1593" s="17">
        <v>36</v>
      </c>
      <c r="D1593" s="61">
        <f>VLOOKUP(A1593,'Unit Cost from Sales Data'!$A$2:$B$4026,2,FALSE)</f>
        <v>2.96</v>
      </c>
      <c r="E1593" s="22">
        <f t="shared" si="26"/>
        <v>106.56</v>
      </c>
    </row>
    <row r="1594" spans="1:5" x14ac:dyDescent="0.35">
      <c r="A1594" s="21" t="s">
        <v>4103</v>
      </c>
      <c r="B1594">
        <v>3</v>
      </c>
      <c r="C1594" s="17">
        <v>36</v>
      </c>
      <c r="D1594" s="61">
        <f>VLOOKUP(A1594,'Unit Cost from Sales Data'!$A$2:$B$4026,2,FALSE)</f>
        <v>0.3</v>
      </c>
      <c r="E1594" s="22">
        <f t="shared" si="26"/>
        <v>10.799999999999999</v>
      </c>
    </row>
    <row r="1595" spans="1:5" x14ac:dyDescent="0.35">
      <c r="A1595" s="21" t="s">
        <v>1540</v>
      </c>
      <c r="B1595">
        <v>2</v>
      </c>
      <c r="C1595" s="17">
        <v>36</v>
      </c>
      <c r="D1595" s="61">
        <f>VLOOKUP(A1595,'Unit Cost from Sales Data'!$A$2:$B$4026,2,FALSE)</f>
        <v>0.25</v>
      </c>
      <c r="E1595" s="22">
        <f t="shared" si="26"/>
        <v>9</v>
      </c>
    </row>
    <row r="1596" spans="1:5" x14ac:dyDescent="0.35">
      <c r="A1596" s="21" t="s">
        <v>2328</v>
      </c>
      <c r="B1596">
        <v>2</v>
      </c>
      <c r="C1596" s="17">
        <v>36</v>
      </c>
      <c r="D1596" s="61">
        <f>VLOOKUP(A1596,'Unit Cost from Sales Data'!$A$2:$B$4026,2,FALSE)</f>
        <v>0.23</v>
      </c>
      <c r="E1596" s="22">
        <f t="shared" si="26"/>
        <v>8.2800000000000011</v>
      </c>
    </row>
    <row r="1597" spans="1:5" x14ac:dyDescent="0.35">
      <c r="A1597" s="21" t="s">
        <v>3204</v>
      </c>
      <c r="B1597">
        <v>2</v>
      </c>
      <c r="C1597" s="17">
        <v>36</v>
      </c>
      <c r="D1597" s="61">
        <f>VLOOKUP(A1597,'Unit Cost from Sales Data'!$A$2:$B$4026,2,FALSE)</f>
        <v>1.67</v>
      </c>
      <c r="E1597" s="22">
        <f t="shared" si="26"/>
        <v>60.12</v>
      </c>
    </row>
    <row r="1598" spans="1:5" x14ac:dyDescent="0.35">
      <c r="A1598" s="21" t="s">
        <v>3210</v>
      </c>
      <c r="B1598">
        <v>2</v>
      </c>
      <c r="C1598" s="17">
        <v>36</v>
      </c>
      <c r="D1598" s="61">
        <f>VLOOKUP(A1598,'Unit Cost from Sales Data'!$A$2:$B$4026,2,FALSE)</f>
        <v>1.1299999999999999</v>
      </c>
      <c r="E1598" s="22">
        <f t="shared" si="26"/>
        <v>40.679999999999993</v>
      </c>
    </row>
    <row r="1599" spans="1:5" x14ac:dyDescent="0.35">
      <c r="A1599" s="21" t="s">
        <v>3264</v>
      </c>
      <c r="B1599">
        <v>2</v>
      </c>
      <c r="C1599" s="17">
        <v>36</v>
      </c>
      <c r="D1599" s="61">
        <f>VLOOKUP(A1599,'Unit Cost from Sales Data'!$A$2:$B$4026,2,FALSE)</f>
        <v>1.47</v>
      </c>
      <c r="E1599" s="22">
        <f t="shared" si="26"/>
        <v>52.92</v>
      </c>
    </row>
    <row r="1600" spans="1:5" x14ac:dyDescent="0.35">
      <c r="A1600" s="21" t="s">
        <v>3430</v>
      </c>
      <c r="B1600">
        <v>2</v>
      </c>
      <c r="C1600" s="17">
        <v>36</v>
      </c>
      <c r="D1600" s="61">
        <f>VLOOKUP(A1600,'Unit Cost from Sales Data'!$A$2:$B$4026,2,FALSE)</f>
        <v>2.87</v>
      </c>
      <c r="E1600" s="22">
        <f t="shared" si="26"/>
        <v>103.32000000000001</v>
      </c>
    </row>
    <row r="1601" spans="1:5" x14ac:dyDescent="0.35">
      <c r="A1601" s="21" t="s">
        <v>4104</v>
      </c>
      <c r="B1601">
        <v>2</v>
      </c>
      <c r="C1601" s="17">
        <v>36</v>
      </c>
      <c r="D1601" s="61">
        <f>VLOOKUP(A1601,'Unit Cost from Sales Data'!$A$2:$B$4026,2,FALSE)</f>
        <v>2.89</v>
      </c>
      <c r="E1601" s="22">
        <f t="shared" si="26"/>
        <v>104.04</v>
      </c>
    </row>
    <row r="1602" spans="1:5" x14ac:dyDescent="0.35">
      <c r="A1602" s="21" t="s">
        <v>951</v>
      </c>
      <c r="B1602">
        <v>1</v>
      </c>
      <c r="C1602" s="17">
        <v>36</v>
      </c>
      <c r="D1602" s="61">
        <f>VLOOKUP(A1602,'Unit Cost from Sales Data'!$A$2:$B$4026,2,FALSE)</f>
        <v>3.2</v>
      </c>
      <c r="E1602" s="22">
        <f t="shared" si="26"/>
        <v>115.2</v>
      </c>
    </row>
    <row r="1603" spans="1:5" x14ac:dyDescent="0.35">
      <c r="A1603" s="21" t="s">
        <v>2212</v>
      </c>
      <c r="B1603">
        <v>17</v>
      </c>
      <c r="C1603" s="17">
        <v>35</v>
      </c>
      <c r="D1603" s="61">
        <f>VLOOKUP(A1603,'Unit Cost from Sales Data'!$A$2:$B$4026,2,FALSE)</f>
        <v>38.85</v>
      </c>
      <c r="E1603" s="22">
        <f t="shared" si="26"/>
        <v>1359.75</v>
      </c>
    </row>
    <row r="1604" spans="1:5" x14ac:dyDescent="0.35">
      <c r="A1604" s="21" t="s">
        <v>89</v>
      </c>
      <c r="B1604">
        <v>9</v>
      </c>
      <c r="C1604" s="17">
        <v>35</v>
      </c>
      <c r="D1604" s="61">
        <f>VLOOKUP(A1604,'Unit Cost from Sales Data'!$A$2:$B$4026,2,FALSE)</f>
        <v>12.8</v>
      </c>
      <c r="E1604" s="22">
        <f t="shared" si="26"/>
        <v>448</v>
      </c>
    </row>
    <row r="1605" spans="1:5" x14ac:dyDescent="0.35">
      <c r="A1605" s="21" t="s">
        <v>3094</v>
      </c>
      <c r="B1605">
        <v>6</v>
      </c>
      <c r="C1605" s="17">
        <v>35</v>
      </c>
      <c r="D1605" s="61">
        <f>VLOOKUP(A1605,'Unit Cost from Sales Data'!$A$2:$B$4026,2,FALSE)</f>
        <v>117.26</v>
      </c>
      <c r="E1605" s="22">
        <f t="shared" si="26"/>
        <v>4104.1000000000004</v>
      </c>
    </row>
    <row r="1606" spans="1:5" x14ac:dyDescent="0.35">
      <c r="A1606" s="21" t="s">
        <v>98</v>
      </c>
      <c r="B1606">
        <v>3</v>
      </c>
      <c r="C1606" s="17">
        <v>35</v>
      </c>
      <c r="D1606" s="61">
        <f>VLOOKUP(A1606,'Unit Cost from Sales Data'!$A$2:$B$4026,2,FALSE)</f>
        <v>2.4300000000000002</v>
      </c>
      <c r="E1606" s="22">
        <f t="shared" si="26"/>
        <v>85.050000000000011</v>
      </c>
    </row>
    <row r="1607" spans="1:5" x14ac:dyDescent="0.35">
      <c r="A1607" s="21" t="s">
        <v>1689</v>
      </c>
      <c r="B1607">
        <v>23</v>
      </c>
      <c r="C1607" s="17">
        <v>34</v>
      </c>
      <c r="D1607" s="61">
        <f>VLOOKUP(A1607,'Unit Cost from Sales Data'!$A$2:$B$4026,2,FALSE)</f>
        <v>41.26</v>
      </c>
      <c r="E1607" s="22">
        <f t="shared" si="26"/>
        <v>1402.84</v>
      </c>
    </row>
    <row r="1608" spans="1:5" x14ac:dyDescent="0.35">
      <c r="A1608" s="21" t="s">
        <v>1298</v>
      </c>
      <c r="B1608">
        <v>16</v>
      </c>
      <c r="C1608" s="17">
        <v>34</v>
      </c>
      <c r="D1608" s="61">
        <f>VLOOKUP(A1608,'Unit Cost from Sales Data'!$A$2:$B$4026,2,FALSE)</f>
        <v>45.61</v>
      </c>
      <c r="E1608" s="22">
        <f t="shared" si="26"/>
        <v>1550.74</v>
      </c>
    </row>
    <row r="1609" spans="1:5" x14ac:dyDescent="0.35">
      <c r="A1609" s="21" t="s">
        <v>1643</v>
      </c>
      <c r="B1609">
        <v>11</v>
      </c>
      <c r="C1609" s="17">
        <v>34</v>
      </c>
      <c r="D1609" s="61">
        <f>VLOOKUP(A1609,'Unit Cost from Sales Data'!$A$2:$B$4026,2,FALSE)</f>
        <v>28.17</v>
      </c>
      <c r="E1609" s="22">
        <f t="shared" si="26"/>
        <v>957.78000000000009</v>
      </c>
    </row>
    <row r="1610" spans="1:5" x14ac:dyDescent="0.35">
      <c r="A1610" s="21" t="s">
        <v>2880</v>
      </c>
      <c r="B1610">
        <v>9</v>
      </c>
      <c r="C1610" s="17">
        <v>34</v>
      </c>
      <c r="D1610" s="61">
        <f>VLOOKUP(A1610,'Unit Cost from Sales Data'!$A$2:$B$4026,2,FALSE)</f>
        <v>0.87</v>
      </c>
      <c r="E1610" s="22">
        <f t="shared" si="26"/>
        <v>29.58</v>
      </c>
    </row>
    <row r="1611" spans="1:5" x14ac:dyDescent="0.35">
      <c r="A1611" s="21" t="s">
        <v>2909</v>
      </c>
      <c r="B1611">
        <v>6</v>
      </c>
      <c r="C1611" s="17">
        <v>34</v>
      </c>
      <c r="D1611" s="61">
        <f>VLOOKUP(A1611,'Unit Cost from Sales Data'!$A$2:$B$4026,2,FALSE)</f>
        <v>32.58</v>
      </c>
      <c r="E1611" s="22">
        <f t="shared" si="26"/>
        <v>1107.72</v>
      </c>
    </row>
    <row r="1612" spans="1:5" x14ac:dyDescent="0.35">
      <c r="A1612" s="21" t="s">
        <v>229</v>
      </c>
      <c r="B1612">
        <v>4</v>
      </c>
      <c r="C1612" s="17">
        <v>34</v>
      </c>
      <c r="D1612" s="61">
        <f>VLOOKUP(A1612,'Unit Cost from Sales Data'!$A$2:$B$4026,2,FALSE)</f>
        <v>5.43</v>
      </c>
      <c r="E1612" s="22">
        <f t="shared" si="26"/>
        <v>184.62</v>
      </c>
    </row>
    <row r="1613" spans="1:5" x14ac:dyDescent="0.35">
      <c r="A1613" s="21" t="s">
        <v>1308</v>
      </c>
      <c r="B1613">
        <v>3</v>
      </c>
      <c r="C1613" s="17">
        <v>34</v>
      </c>
      <c r="D1613" s="61">
        <f>VLOOKUP(A1613,'Unit Cost from Sales Data'!$A$2:$B$4026,2,FALSE)</f>
        <v>43.45</v>
      </c>
      <c r="E1613" s="22">
        <f t="shared" si="26"/>
        <v>1477.3000000000002</v>
      </c>
    </row>
    <row r="1614" spans="1:5" x14ac:dyDescent="0.35">
      <c r="A1614" s="21" t="s">
        <v>650</v>
      </c>
      <c r="B1614">
        <v>1</v>
      </c>
      <c r="C1614" s="17">
        <v>34</v>
      </c>
      <c r="D1614" s="61">
        <f>VLOOKUP(A1614,'Unit Cost from Sales Data'!$A$2:$B$4026,2,FALSE)</f>
        <v>7.25</v>
      </c>
      <c r="E1614" s="22">
        <f t="shared" si="26"/>
        <v>246.5</v>
      </c>
    </row>
    <row r="1615" spans="1:5" x14ac:dyDescent="0.35">
      <c r="A1615" s="21" t="s">
        <v>41</v>
      </c>
      <c r="B1615">
        <v>27</v>
      </c>
      <c r="C1615" s="17">
        <v>33</v>
      </c>
      <c r="D1615" s="61">
        <f>VLOOKUP(A1615,'Unit Cost from Sales Data'!$A$2:$B$4026,2,FALSE)</f>
        <v>1</v>
      </c>
      <c r="E1615" s="22">
        <f t="shared" si="26"/>
        <v>33</v>
      </c>
    </row>
    <row r="1616" spans="1:5" x14ac:dyDescent="0.35">
      <c r="A1616" s="21" t="s">
        <v>1634</v>
      </c>
      <c r="B1616">
        <v>13</v>
      </c>
      <c r="C1616" s="17">
        <v>33</v>
      </c>
      <c r="D1616" s="61">
        <f>VLOOKUP(A1616,'Unit Cost from Sales Data'!$A$2:$B$4026,2,FALSE)</f>
        <v>57.6</v>
      </c>
      <c r="E1616" s="22">
        <f t="shared" si="26"/>
        <v>1900.8</v>
      </c>
    </row>
    <row r="1617" spans="1:5" x14ac:dyDescent="0.35">
      <c r="A1617" s="21" t="s">
        <v>2213</v>
      </c>
      <c r="B1617">
        <v>13</v>
      </c>
      <c r="C1617" s="17">
        <v>33</v>
      </c>
      <c r="D1617" s="61">
        <f>VLOOKUP(A1617,'Unit Cost from Sales Data'!$A$2:$B$4026,2,FALSE)</f>
        <v>47.41</v>
      </c>
      <c r="E1617" s="22">
        <f t="shared" si="26"/>
        <v>1564.53</v>
      </c>
    </row>
    <row r="1618" spans="1:5" x14ac:dyDescent="0.35">
      <c r="A1618" s="21" t="s">
        <v>1901</v>
      </c>
      <c r="B1618">
        <v>12</v>
      </c>
      <c r="C1618" s="17">
        <v>33</v>
      </c>
      <c r="D1618" s="61">
        <f>VLOOKUP(A1618,'Unit Cost from Sales Data'!$A$2:$B$4026,2,FALSE)</f>
        <v>107.79</v>
      </c>
      <c r="E1618" s="22">
        <f t="shared" si="26"/>
        <v>3557.07</v>
      </c>
    </row>
    <row r="1619" spans="1:5" x14ac:dyDescent="0.35">
      <c r="A1619" s="21" t="s">
        <v>2208</v>
      </c>
      <c r="B1619">
        <v>9</v>
      </c>
      <c r="C1619" s="17">
        <v>33</v>
      </c>
      <c r="D1619" s="61">
        <f>VLOOKUP(A1619,'Unit Cost from Sales Data'!$A$2:$B$4026,2,FALSE)</f>
        <v>47.86</v>
      </c>
      <c r="E1619" s="22">
        <f t="shared" si="26"/>
        <v>1579.3799999999999</v>
      </c>
    </row>
    <row r="1620" spans="1:5" x14ac:dyDescent="0.35">
      <c r="A1620" s="21" t="s">
        <v>2716</v>
      </c>
      <c r="B1620">
        <v>4</v>
      </c>
      <c r="C1620" s="17">
        <v>33</v>
      </c>
      <c r="D1620" s="61">
        <f>VLOOKUP(A1620,'Unit Cost from Sales Data'!$A$2:$B$4026,2,FALSE)</f>
        <v>40</v>
      </c>
      <c r="E1620" s="22">
        <f t="shared" si="26"/>
        <v>1320</v>
      </c>
    </row>
    <row r="1621" spans="1:5" x14ac:dyDescent="0.35">
      <c r="A1621" s="21" t="s">
        <v>395</v>
      </c>
      <c r="B1621">
        <v>21</v>
      </c>
      <c r="C1621" s="17">
        <v>32</v>
      </c>
      <c r="D1621" s="61">
        <f>VLOOKUP(A1621,'Unit Cost from Sales Data'!$A$2:$B$4026,2,FALSE)</f>
        <v>3.45</v>
      </c>
      <c r="E1621" s="22">
        <f t="shared" si="26"/>
        <v>110.4</v>
      </c>
    </row>
    <row r="1622" spans="1:5" x14ac:dyDescent="0.35">
      <c r="A1622" s="21" t="s">
        <v>1636</v>
      </c>
      <c r="B1622">
        <v>16</v>
      </c>
      <c r="C1622" s="17">
        <v>32</v>
      </c>
      <c r="D1622" s="61">
        <f>VLOOKUP(A1622,'Unit Cost from Sales Data'!$A$2:$B$4026,2,FALSE)</f>
        <v>60.43</v>
      </c>
      <c r="E1622" s="22">
        <f t="shared" si="26"/>
        <v>1933.76</v>
      </c>
    </row>
    <row r="1623" spans="1:5" x14ac:dyDescent="0.35">
      <c r="A1623" s="21" t="s">
        <v>40</v>
      </c>
      <c r="B1623">
        <v>15</v>
      </c>
      <c r="C1623" s="17">
        <v>32</v>
      </c>
      <c r="D1623" s="61">
        <f>VLOOKUP(A1623,'Unit Cost from Sales Data'!$A$2:$B$4026,2,FALSE)</f>
        <v>4.01</v>
      </c>
      <c r="E1623" s="22">
        <f t="shared" si="26"/>
        <v>128.32</v>
      </c>
    </row>
    <row r="1624" spans="1:5" x14ac:dyDescent="0.35">
      <c r="A1624" s="21" t="s">
        <v>2665</v>
      </c>
      <c r="B1624">
        <v>9</v>
      </c>
      <c r="C1624" s="17">
        <v>32</v>
      </c>
      <c r="D1624" s="61">
        <f>VLOOKUP(A1624,'Unit Cost from Sales Data'!$A$2:$B$4026,2,FALSE)</f>
        <v>0.76</v>
      </c>
      <c r="E1624" s="22">
        <f t="shared" si="26"/>
        <v>24.32</v>
      </c>
    </row>
    <row r="1625" spans="1:5" x14ac:dyDescent="0.35">
      <c r="A1625" s="21" t="s">
        <v>2729</v>
      </c>
      <c r="B1625">
        <v>7</v>
      </c>
      <c r="C1625" s="17">
        <v>32</v>
      </c>
      <c r="D1625" s="61">
        <f>VLOOKUP(A1625,'Unit Cost from Sales Data'!$A$2:$B$4026,2,FALSE)</f>
        <v>1.56</v>
      </c>
      <c r="E1625" s="22">
        <f t="shared" si="26"/>
        <v>49.92</v>
      </c>
    </row>
    <row r="1626" spans="1:5" x14ac:dyDescent="0.35">
      <c r="A1626" s="21" t="s">
        <v>2832</v>
      </c>
      <c r="B1626">
        <v>7</v>
      </c>
      <c r="C1626" s="17">
        <v>32</v>
      </c>
      <c r="D1626" s="61">
        <f>VLOOKUP(A1626,'Unit Cost from Sales Data'!$A$2:$B$4026,2,FALSE)</f>
        <v>44.53</v>
      </c>
      <c r="E1626" s="22">
        <f t="shared" si="26"/>
        <v>1424.96</v>
      </c>
    </row>
    <row r="1627" spans="1:5" x14ac:dyDescent="0.35">
      <c r="A1627" s="21" t="s">
        <v>3047</v>
      </c>
      <c r="B1627">
        <v>7</v>
      </c>
      <c r="C1627" s="17">
        <v>32</v>
      </c>
      <c r="D1627" s="61">
        <f>VLOOKUP(A1627,'Unit Cost from Sales Data'!$A$2:$B$4026,2,FALSE)</f>
        <v>16.39</v>
      </c>
      <c r="E1627" s="22">
        <f t="shared" si="26"/>
        <v>524.48</v>
      </c>
    </row>
    <row r="1628" spans="1:5" x14ac:dyDescent="0.35">
      <c r="A1628" s="21" t="s">
        <v>320</v>
      </c>
      <c r="B1628">
        <v>7</v>
      </c>
      <c r="C1628" s="17">
        <v>32</v>
      </c>
      <c r="D1628" s="61">
        <f>VLOOKUP(A1628,'Unit Cost from Sales Data'!$A$2:$B$4026,2,FALSE)</f>
        <v>0.78</v>
      </c>
      <c r="E1628" s="22">
        <f t="shared" ref="E1628:E1688" si="27">D1628*C1628</f>
        <v>24.96</v>
      </c>
    </row>
    <row r="1629" spans="1:5" x14ac:dyDescent="0.35">
      <c r="A1629" s="21" t="s">
        <v>3077</v>
      </c>
      <c r="B1629">
        <v>6</v>
      </c>
      <c r="C1629" s="17">
        <v>32</v>
      </c>
      <c r="D1629" s="61">
        <f>VLOOKUP(A1629,'Unit Cost from Sales Data'!$A$2:$B$4026,2,FALSE)</f>
        <v>0.9</v>
      </c>
      <c r="E1629" s="22">
        <f t="shared" si="27"/>
        <v>28.8</v>
      </c>
    </row>
    <row r="1630" spans="1:5" x14ac:dyDescent="0.35">
      <c r="A1630" s="21" t="s">
        <v>3257</v>
      </c>
      <c r="B1630">
        <v>6</v>
      </c>
      <c r="C1630" s="17">
        <v>32</v>
      </c>
      <c r="D1630" s="61">
        <f>VLOOKUP(A1630,'Unit Cost from Sales Data'!$A$2:$B$4026,2,FALSE)</f>
        <v>3.15</v>
      </c>
      <c r="E1630" s="22">
        <f t="shared" si="27"/>
        <v>100.8</v>
      </c>
    </row>
    <row r="1631" spans="1:5" x14ac:dyDescent="0.35">
      <c r="A1631" s="21" t="s">
        <v>54</v>
      </c>
      <c r="B1631">
        <v>6</v>
      </c>
      <c r="C1631" s="17">
        <v>32</v>
      </c>
      <c r="D1631" s="61">
        <f>VLOOKUP(A1631,'Unit Cost from Sales Data'!$A$2:$B$4026,2,FALSE)</f>
        <v>0.63</v>
      </c>
      <c r="E1631" s="22">
        <f t="shared" si="27"/>
        <v>20.16</v>
      </c>
    </row>
    <row r="1632" spans="1:5" x14ac:dyDescent="0.35">
      <c r="A1632" s="21" t="s">
        <v>1384</v>
      </c>
      <c r="B1632">
        <v>5</v>
      </c>
      <c r="C1632" s="17">
        <v>32</v>
      </c>
      <c r="D1632" s="61">
        <f>VLOOKUP(A1632,'Unit Cost from Sales Data'!$A$2:$B$4026,2,FALSE)</f>
        <v>1.85</v>
      </c>
      <c r="E1632" s="22">
        <f t="shared" si="27"/>
        <v>59.2</v>
      </c>
    </row>
    <row r="1633" spans="1:5" x14ac:dyDescent="0.35">
      <c r="A1633" s="21" t="s">
        <v>1046</v>
      </c>
      <c r="B1633">
        <v>5</v>
      </c>
      <c r="C1633" s="17">
        <v>32</v>
      </c>
      <c r="D1633" s="61">
        <f>VLOOKUP(A1633,'Unit Cost from Sales Data'!$A$2:$B$4026,2,FALSE)</f>
        <v>0.61</v>
      </c>
      <c r="E1633" s="22">
        <f t="shared" si="27"/>
        <v>19.52</v>
      </c>
    </row>
    <row r="1634" spans="1:5" x14ac:dyDescent="0.35">
      <c r="A1634" s="21" t="s">
        <v>3135</v>
      </c>
      <c r="B1634">
        <v>5</v>
      </c>
      <c r="C1634" s="17">
        <v>32</v>
      </c>
      <c r="D1634" s="61">
        <f>VLOOKUP(A1634,'Unit Cost from Sales Data'!$A$2:$B$4026,2,FALSE)</f>
        <v>6.5</v>
      </c>
      <c r="E1634" s="22">
        <f t="shared" si="27"/>
        <v>208</v>
      </c>
    </row>
    <row r="1635" spans="1:5" x14ac:dyDescent="0.35">
      <c r="A1635" s="21" t="s">
        <v>57</v>
      </c>
      <c r="B1635">
        <v>5</v>
      </c>
      <c r="C1635" s="17">
        <v>32</v>
      </c>
      <c r="D1635" s="61">
        <f>VLOOKUP(A1635,'Unit Cost from Sales Data'!$A$2:$B$4026,2,FALSE)</f>
        <v>0.82</v>
      </c>
      <c r="E1635" s="22">
        <f t="shared" si="27"/>
        <v>26.24</v>
      </c>
    </row>
    <row r="1636" spans="1:5" x14ac:dyDescent="0.35">
      <c r="A1636" s="21" t="s">
        <v>2670</v>
      </c>
      <c r="B1636">
        <v>4</v>
      </c>
      <c r="C1636" s="17">
        <v>32</v>
      </c>
      <c r="D1636" s="61">
        <f>VLOOKUP(A1636,'Unit Cost from Sales Data'!$A$2:$B$4026,2,FALSE)</f>
        <v>1.39</v>
      </c>
      <c r="E1636" s="22">
        <f t="shared" si="27"/>
        <v>44.48</v>
      </c>
    </row>
    <row r="1637" spans="1:5" x14ac:dyDescent="0.35">
      <c r="A1637" s="21" t="s">
        <v>2749</v>
      </c>
      <c r="B1637">
        <v>4</v>
      </c>
      <c r="C1637" s="17">
        <v>32</v>
      </c>
      <c r="D1637" s="61">
        <f>VLOOKUP(A1637,'Unit Cost from Sales Data'!$A$2:$B$4026,2,FALSE)</f>
        <v>3.6</v>
      </c>
      <c r="E1637" s="22">
        <f t="shared" si="27"/>
        <v>115.2</v>
      </c>
    </row>
    <row r="1638" spans="1:5" x14ac:dyDescent="0.35">
      <c r="A1638" s="21" t="s">
        <v>3170</v>
      </c>
      <c r="B1638">
        <v>4</v>
      </c>
      <c r="C1638" s="17">
        <v>32</v>
      </c>
      <c r="D1638" s="61">
        <f>VLOOKUP(A1638,'Unit Cost from Sales Data'!$A$2:$B$4026,2,FALSE)</f>
        <v>2.89</v>
      </c>
      <c r="E1638" s="22">
        <f t="shared" si="27"/>
        <v>92.48</v>
      </c>
    </row>
    <row r="1639" spans="1:5" x14ac:dyDescent="0.35">
      <c r="A1639" s="21" t="s">
        <v>58</v>
      </c>
      <c r="B1639">
        <v>4</v>
      </c>
      <c r="C1639" s="17">
        <v>32</v>
      </c>
      <c r="D1639" s="61">
        <f>VLOOKUP(A1639,'Unit Cost from Sales Data'!$A$2:$B$4026,2,FALSE)</f>
        <v>0.82</v>
      </c>
      <c r="E1639" s="22">
        <f t="shared" si="27"/>
        <v>26.24</v>
      </c>
    </row>
    <row r="1640" spans="1:5" x14ac:dyDescent="0.35">
      <c r="A1640" s="21" t="s">
        <v>317</v>
      </c>
      <c r="B1640">
        <v>4</v>
      </c>
      <c r="C1640" s="17">
        <v>32</v>
      </c>
      <c r="D1640" s="61">
        <f>VLOOKUP(A1640,'Unit Cost from Sales Data'!$A$2:$B$4026,2,FALSE)</f>
        <v>1.25</v>
      </c>
      <c r="E1640" s="22">
        <f t="shared" si="27"/>
        <v>40</v>
      </c>
    </row>
    <row r="1641" spans="1:5" x14ac:dyDescent="0.35">
      <c r="A1641" s="21" t="s">
        <v>4085</v>
      </c>
      <c r="B1641">
        <v>4</v>
      </c>
      <c r="C1641" s="17">
        <v>32</v>
      </c>
      <c r="D1641" s="61">
        <f>VLOOKUP(A1641,'Unit Cost from Sales Data'!$A$2:$B$4026,2,FALSE)</f>
        <v>3.5</v>
      </c>
      <c r="E1641" s="22">
        <f t="shared" si="27"/>
        <v>112</v>
      </c>
    </row>
    <row r="1642" spans="1:5" x14ac:dyDescent="0.35">
      <c r="A1642" s="21" t="s">
        <v>1388</v>
      </c>
      <c r="B1642">
        <v>3</v>
      </c>
      <c r="C1642" s="17">
        <v>32</v>
      </c>
      <c r="D1642" s="61">
        <f>VLOOKUP(A1642,'Unit Cost from Sales Data'!$A$2:$B$4026,2,FALSE)</f>
        <v>0.7</v>
      </c>
      <c r="E1642" s="22">
        <f t="shared" si="27"/>
        <v>22.4</v>
      </c>
    </row>
    <row r="1643" spans="1:5" x14ac:dyDescent="0.35">
      <c r="A1643" s="21" t="s">
        <v>791</v>
      </c>
      <c r="B1643">
        <v>3</v>
      </c>
      <c r="C1643" s="17">
        <v>32</v>
      </c>
      <c r="D1643" s="61">
        <f>VLOOKUP(A1643,'Unit Cost from Sales Data'!$A$2:$B$4026,2,FALSE)</f>
        <v>3.6</v>
      </c>
      <c r="E1643" s="22">
        <f t="shared" si="27"/>
        <v>115.2</v>
      </c>
    </row>
    <row r="1644" spans="1:5" x14ac:dyDescent="0.35">
      <c r="A1644" s="21" t="s">
        <v>331</v>
      </c>
      <c r="B1644">
        <v>3</v>
      </c>
      <c r="C1644" s="17">
        <v>32</v>
      </c>
      <c r="D1644" s="61">
        <f>VLOOKUP(A1644,'Unit Cost from Sales Data'!$A$2:$B$4026,2,FALSE)</f>
        <v>0.59</v>
      </c>
      <c r="E1644" s="22">
        <f t="shared" si="27"/>
        <v>18.88</v>
      </c>
    </row>
    <row r="1645" spans="1:5" x14ac:dyDescent="0.35">
      <c r="A1645" s="21" t="s">
        <v>2869</v>
      </c>
      <c r="B1645">
        <v>3</v>
      </c>
      <c r="C1645" s="17">
        <v>32</v>
      </c>
      <c r="D1645" s="61">
        <f>VLOOKUP(A1645,'Unit Cost from Sales Data'!$A$2:$B$4026,2,FALSE)</f>
        <v>2.19</v>
      </c>
      <c r="E1645" s="22">
        <f t="shared" si="27"/>
        <v>70.08</v>
      </c>
    </row>
    <row r="1646" spans="1:5" x14ac:dyDescent="0.35">
      <c r="A1646" s="21" t="s">
        <v>50</v>
      </c>
      <c r="B1646">
        <v>3</v>
      </c>
      <c r="C1646" s="17">
        <v>32</v>
      </c>
      <c r="D1646" s="61">
        <f>VLOOKUP(A1646,'Unit Cost from Sales Data'!$A$2:$B$4026,2,FALSE)</f>
        <v>0.98</v>
      </c>
      <c r="E1646" s="22">
        <f t="shared" si="27"/>
        <v>31.36</v>
      </c>
    </row>
    <row r="1647" spans="1:5" x14ac:dyDescent="0.35">
      <c r="A1647" s="21" t="s">
        <v>2872</v>
      </c>
      <c r="B1647">
        <v>3</v>
      </c>
      <c r="C1647" s="17">
        <v>32</v>
      </c>
      <c r="D1647" s="61">
        <f>VLOOKUP(A1647,'Unit Cost from Sales Data'!$A$2:$B$4026,2,FALSE)</f>
        <v>0.26</v>
      </c>
      <c r="E1647" s="22">
        <f t="shared" si="27"/>
        <v>8.32</v>
      </c>
    </row>
    <row r="1648" spans="1:5" x14ac:dyDescent="0.35">
      <c r="A1648" s="21" t="s">
        <v>2873</v>
      </c>
      <c r="B1648">
        <v>3</v>
      </c>
      <c r="C1648" s="17">
        <v>32</v>
      </c>
      <c r="D1648" s="61">
        <f>VLOOKUP(A1648,'Unit Cost from Sales Data'!$A$2:$B$4026,2,FALSE)</f>
        <v>0.24</v>
      </c>
      <c r="E1648" s="22">
        <f t="shared" si="27"/>
        <v>7.68</v>
      </c>
    </row>
    <row r="1649" spans="1:5" x14ac:dyDescent="0.35">
      <c r="A1649" s="21" t="s">
        <v>2946</v>
      </c>
      <c r="B1649">
        <v>3</v>
      </c>
      <c r="C1649" s="17">
        <v>32</v>
      </c>
      <c r="D1649" s="61">
        <f>VLOOKUP(A1649,'Unit Cost from Sales Data'!$A$2:$B$4026,2,FALSE)</f>
        <v>2.41</v>
      </c>
      <c r="E1649" s="22">
        <f t="shared" si="27"/>
        <v>77.12</v>
      </c>
    </row>
    <row r="1650" spans="1:5" x14ac:dyDescent="0.35">
      <c r="A1650" s="21" t="s">
        <v>3109</v>
      </c>
      <c r="B1650">
        <v>3</v>
      </c>
      <c r="C1650" s="17">
        <v>32</v>
      </c>
      <c r="D1650" s="61">
        <f>VLOOKUP(A1650,'Unit Cost from Sales Data'!$A$2:$B$4026,2,FALSE)</f>
        <v>2.65</v>
      </c>
      <c r="E1650" s="22">
        <f t="shared" si="27"/>
        <v>84.8</v>
      </c>
    </row>
    <row r="1651" spans="1:5" x14ac:dyDescent="0.35">
      <c r="A1651" s="21" t="s">
        <v>257</v>
      </c>
      <c r="B1651">
        <v>3</v>
      </c>
      <c r="C1651" s="17">
        <v>32</v>
      </c>
      <c r="D1651" s="61">
        <f>VLOOKUP(A1651,'Unit Cost from Sales Data'!$A$2:$B$4026,2,FALSE)</f>
        <v>0.34</v>
      </c>
      <c r="E1651" s="22">
        <f t="shared" si="27"/>
        <v>10.88</v>
      </c>
    </row>
    <row r="1652" spans="1:5" x14ac:dyDescent="0.35">
      <c r="A1652" s="21" t="s">
        <v>3428</v>
      </c>
      <c r="B1652">
        <v>3</v>
      </c>
      <c r="C1652" s="17">
        <v>32</v>
      </c>
      <c r="D1652" s="61">
        <f>VLOOKUP(A1652,'Unit Cost from Sales Data'!$A$2:$B$4026,2,FALSE)</f>
        <v>2.9</v>
      </c>
      <c r="E1652" s="22">
        <f t="shared" si="27"/>
        <v>92.8</v>
      </c>
    </row>
    <row r="1653" spans="1:5" x14ac:dyDescent="0.35">
      <c r="A1653" s="21" t="s">
        <v>3434</v>
      </c>
      <c r="B1653">
        <v>3</v>
      </c>
      <c r="C1653" s="17">
        <v>32</v>
      </c>
      <c r="D1653" s="61">
        <f>VLOOKUP(A1653,'Unit Cost from Sales Data'!$A$2:$B$4026,2,FALSE)</f>
        <v>0.28000000000000003</v>
      </c>
      <c r="E1653" s="22">
        <f t="shared" si="27"/>
        <v>8.9600000000000009</v>
      </c>
    </row>
    <row r="1654" spans="1:5" x14ac:dyDescent="0.35">
      <c r="A1654" s="21" t="s">
        <v>4137</v>
      </c>
      <c r="B1654">
        <v>3</v>
      </c>
      <c r="C1654" s="17">
        <v>32</v>
      </c>
      <c r="D1654" s="61">
        <f>VLOOKUP(A1654,'Unit Cost from Sales Data'!$A$2:$B$4026,2,FALSE)</f>
        <v>0.53</v>
      </c>
      <c r="E1654" s="22">
        <f t="shared" si="27"/>
        <v>16.96</v>
      </c>
    </row>
    <row r="1655" spans="1:5" x14ac:dyDescent="0.35">
      <c r="A1655" s="21" t="s">
        <v>2300</v>
      </c>
      <c r="B1655">
        <v>2</v>
      </c>
      <c r="C1655" s="17">
        <v>32</v>
      </c>
      <c r="D1655" s="61">
        <f>VLOOKUP(A1655,'Unit Cost from Sales Data'!$A$2:$B$4026,2,FALSE)</f>
        <v>2.11</v>
      </c>
      <c r="E1655" s="22">
        <f t="shared" si="27"/>
        <v>67.52</v>
      </c>
    </row>
    <row r="1656" spans="1:5" x14ac:dyDescent="0.35">
      <c r="A1656" s="21" t="s">
        <v>2649</v>
      </c>
      <c r="B1656">
        <v>2</v>
      </c>
      <c r="C1656" s="17">
        <v>32</v>
      </c>
      <c r="D1656" s="61">
        <f>VLOOKUP(A1656,'Unit Cost from Sales Data'!$A$2:$B$4026,2,FALSE)</f>
        <v>0.97</v>
      </c>
      <c r="E1656" s="22">
        <f t="shared" si="27"/>
        <v>31.04</v>
      </c>
    </row>
    <row r="1657" spans="1:5" x14ac:dyDescent="0.35">
      <c r="A1657" s="21" t="s">
        <v>3065</v>
      </c>
      <c r="B1657">
        <v>2</v>
      </c>
      <c r="C1657" s="17">
        <v>32</v>
      </c>
      <c r="D1657" s="61">
        <f>VLOOKUP(A1657,'Unit Cost from Sales Data'!$A$2:$B$4026,2,FALSE)</f>
        <v>0.28000000000000003</v>
      </c>
      <c r="E1657" s="22">
        <f t="shared" si="27"/>
        <v>8.9600000000000009</v>
      </c>
    </row>
    <row r="1658" spans="1:5" x14ac:dyDescent="0.35">
      <c r="A1658" s="21" t="s">
        <v>3127</v>
      </c>
      <c r="B1658">
        <v>2</v>
      </c>
      <c r="C1658" s="17">
        <v>32</v>
      </c>
      <c r="D1658" s="61">
        <f>VLOOKUP(A1658,'Unit Cost from Sales Data'!$A$2:$B$4026,2,FALSE)</f>
        <v>2.63</v>
      </c>
      <c r="E1658" s="22">
        <f t="shared" si="27"/>
        <v>84.16</v>
      </c>
    </row>
    <row r="1659" spans="1:5" x14ac:dyDescent="0.35">
      <c r="A1659" s="21" t="s">
        <v>3219</v>
      </c>
      <c r="B1659">
        <v>2</v>
      </c>
      <c r="C1659" s="17">
        <v>32</v>
      </c>
      <c r="D1659" s="61">
        <f>VLOOKUP(A1659,'Unit Cost from Sales Data'!$A$2:$B$4026,2,FALSE)</f>
        <v>0.23</v>
      </c>
      <c r="E1659" s="22">
        <f t="shared" si="27"/>
        <v>7.36</v>
      </c>
    </row>
    <row r="1660" spans="1:5" x14ac:dyDescent="0.35">
      <c r="A1660" s="21" t="s">
        <v>3282</v>
      </c>
      <c r="B1660">
        <v>2</v>
      </c>
      <c r="C1660" s="17">
        <v>32</v>
      </c>
      <c r="D1660" s="61">
        <f>VLOOKUP(A1660,'Unit Cost from Sales Data'!$A$2:$B$4026,2,FALSE)</f>
        <v>1.31</v>
      </c>
      <c r="E1660" s="22">
        <f t="shared" si="27"/>
        <v>41.92</v>
      </c>
    </row>
    <row r="1661" spans="1:5" x14ac:dyDescent="0.35">
      <c r="A1661" s="21" t="s">
        <v>3284</v>
      </c>
      <c r="B1661">
        <v>2</v>
      </c>
      <c r="C1661" s="17">
        <v>32</v>
      </c>
      <c r="D1661" s="61">
        <f>VLOOKUP(A1661,'Unit Cost from Sales Data'!$A$2:$B$4026,2,FALSE)</f>
        <v>1.47</v>
      </c>
      <c r="E1661" s="22">
        <f t="shared" si="27"/>
        <v>47.04</v>
      </c>
    </row>
    <row r="1662" spans="1:5" x14ac:dyDescent="0.35">
      <c r="A1662" s="21" t="s">
        <v>3420</v>
      </c>
      <c r="B1662">
        <v>2</v>
      </c>
      <c r="C1662" s="17">
        <v>32</v>
      </c>
      <c r="D1662" s="61">
        <f>VLOOKUP(A1662,'Unit Cost from Sales Data'!$A$2:$B$4026,2,FALSE)</f>
        <v>0.34</v>
      </c>
      <c r="E1662" s="22">
        <f t="shared" si="27"/>
        <v>10.88</v>
      </c>
    </row>
    <row r="1663" spans="1:5" x14ac:dyDescent="0.35">
      <c r="A1663" s="21" t="s">
        <v>3517</v>
      </c>
      <c r="B1663">
        <v>2</v>
      </c>
      <c r="C1663" s="17">
        <v>32</v>
      </c>
      <c r="D1663" s="61">
        <f>VLOOKUP(A1663,'Unit Cost from Sales Data'!$A$2:$B$4026,2,FALSE)</f>
        <v>1.37</v>
      </c>
      <c r="E1663" s="22">
        <f t="shared" si="27"/>
        <v>43.84</v>
      </c>
    </row>
    <row r="1664" spans="1:5" x14ac:dyDescent="0.35">
      <c r="A1664" s="21" t="s">
        <v>3545</v>
      </c>
      <c r="B1664">
        <v>2</v>
      </c>
      <c r="C1664" s="17">
        <v>32</v>
      </c>
      <c r="D1664" s="61">
        <f>VLOOKUP(A1664,'Unit Cost from Sales Data'!$A$2:$B$4026,2,FALSE)</f>
        <v>1.02</v>
      </c>
      <c r="E1664" s="22">
        <f t="shared" si="27"/>
        <v>32.64</v>
      </c>
    </row>
    <row r="1665" spans="1:5" x14ac:dyDescent="0.35">
      <c r="A1665" s="21" t="s">
        <v>3809</v>
      </c>
      <c r="B1665">
        <v>2</v>
      </c>
      <c r="C1665" s="17">
        <v>32</v>
      </c>
      <c r="D1665" s="61">
        <f>VLOOKUP(A1665,'Unit Cost from Sales Data'!$A$2:$B$4026,2,FALSE)</f>
        <v>2.99</v>
      </c>
      <c r="E1665" s="22">
        <f t="shared" si="27"/>
        <v>95.68</v>
      </c>
    </row>
    <row r="1666" spans="1:5" x14ac:dyDescent="0.35">
      <c r="A1666" s="21" t="s">
        <v>3824</v>
      </c>
      <c r="B1666">
        <v>2</v>
      </c>
      <c r="C1666" s="17">
        <v>32</v>
      </c>
      <c r="D1666" s="61">
        <f>VLOOKUP(A1666,'Unit Cost from Sales Data'!$A$2:$B$4026,2,FALSE)</f>
        <v>2.87</v>
      </c>
      <c r="E1666" s="22">
        <f t="shared" si="27"/>
        <v>91.84</v>
      </c>
    </row>
    <row r="1667" spans="1:5" x14ac:dyDescent="0.35">
      <c r="A1667" s="21" t="s">
        <v>3880</v>
      </c>
      <c r="B1667">
        <v>2</v>
      </c>
      <c r="C1667" s="17">
        <v>32</v>
      </c>
      <c r="D1667" s="61">
        <f>VLOOKUP(A1667,'Unit Cost from Sales Data'!$A$2:$B$4026,2,FALSE)</f>
        <v>0.24</v>
      </c>
      <c r="E1667" s="22">
        <f t="shared" si="27"/>
        <v>7.68</v>
      </c>
    </row>
    <row r="1668" spans="1:5" x14ac:dyDescent="0.35">
      <c r="A1668" s="21" t="s">
        <v>3909</v>
      </c>
      <c r="B1668">
        <v>2</v>
      </c>
      <c r="C1668" s="17">
        <v>32</v>
      </c>
      <c r="D1668" s="61">
        <f>VLOOKUP(A1668,'Unit Cost from Sales Data'!$A$2:$B$4026,2,FALSE)</f>
        <v>1.38</v>
      </c>
      <c r="E1668" s="22">
        <f t="shared" si="27"/>
        <v>44.16</v>
      </c>
    </row>
    <row r="1669" spans="1:5" x14ac:dyDescent="0.35">
      <c r="A1669" s="21" t="s">
        <v>47</v>
      </c>
      <c r="B1669">
        <v>2</v>
      </c>
      <c r="C1669" s="17">
        <v>32</v>
      </c>
      <c r="D1669" s="61">
        <f>VLOOKUP(A1669,'Unit Cost from Sales Data'!$A$2:$B$4026,2,FALSE)</f>
        <v>0.53</v>
      </c>
      <c r="E1669" s="22">
        <f t="shared" si="27"/>
        <v>16.96</v>
      </c>
    </row>
    <row r="1670" spans="1:5" x14ac:dyDescent="0.35">
      <c r="A1670" s="21" t="s">
        <v>4021</v>
      </c>
      <c r="B1670">
        <v>2</v>
      </c>
      <c r="C1670" s="17">
        <v>32</v>
      </c>
      <c r="D1670" s="61">
        <f>VLOOKUP(A1670,'Unit Cost from Sales Data'!$A$2:$B$4026,2,FALSE)</f>
        <v>0.32</v>
      </c>
      <c r="E1670" s="22">
        <f t="shared" si="27"/>
        <v>10.24</v>
      </c>
    </row>
    <row r="1671" spans="1:5" x14ac:dyDescent="0.35">
      <c r="A1671" s="21" t="s">
        <v>4095</v>
      </c>
      <c r="B1671">
        <v>2</v>
      </c>
      <c r="C1671" s="17">
        <v>32</v>
      </c>
      <c r="D1671" s="61">
        <f>VLOOKUP(A1671,'Unit Cost from Sales Data'!$A$2:$B$4026,2,FALSE)</f>
        <v>0.25</v>
      </c>
      <c r="E1671" s="22">
        <f t="shared" si="27"/>
        <v>8</v>
      </c>
    </row>
    <row r="1672" spans="1:5" x14ac:dyDescent="0.35">
      <c r="A1672" s="21" t="s">
        <v>573</v>
      </c>
      <c r="B1672">
        <v>2</v>
      </c>
      <c r="C1672" s="17">
        <v>32</v>
      </c>
      <c r="D1672" s="61">
        <f>VLOOKUP(A1672,'Unit Cost from Sales Data'!$A$2:$B$4026,2,FALSE)</f>
        <v>0.54</v>
      </c>
      <c r="E1672" s="22">
        <f t="shared" si="27"/>
        <v>17.28</v>
      </c>
    </row>
    <row r="1673" spans="1:5" x14ac:dyDescent="0.35">
      <c r="A1673" s="21" t="s">
        <v>4195</v>
      </c>
      <c r="B1673">
        <v>2</v>
      </c>
      <c r="C1673" s="17">
        <v>32</v>
      </c>
      <c r="D1673" s="61">
        <f>VLOOKUP(A1673,'Unit Cost from Sales Data'!$A$2:$B$4026,2,FALSE)</f>
        <v>3.27</v>
      </c>
      <c r="E1673" s="22">
        <f t="shared" si="27"/>
        <v>104.64</v>
      </c>
    </row>
    <row r="1674" spans="1:5" x14ac:dyDescent="0.35">
      <c r="A1674" s="21" t="s">
        <v>4209</v>
      </c>
      <c r="B1674">
        <v>2</v>
      </c>
      <c r="C1674" s="17">
        <v>32</v>
      </c>
      <c r="D1674" s="61">
        <f>VLOOKUP(A1674,'Unit Cost from Sales Data'!$A$2:$B$4026,2,FALSE)</f>
        <v>2.87</v>
      </c>
      <c r="E1674" s="22">
        <f t="shared" si="27"/>
        <v>91.84</v>
      </c>
    </row>
    <row r="1675" spans="1:5" x14ac:dyDescent="0.35">
      <c r="A1675" s="21" t="s">
        <v>4305</v>
      </c>
      <c r="B1675">
        <v>2</v>
      </c>
      <c r="C1675" s="17">
        <v>32</v>
      </c>
      <c r="D1675" s="61">
        <f>VLOOKUP(A1675,'Unit Cost from Sales Data'!$A$2:$B$4026,2,FALSE)</f>
        <v>1.18</v>
      </c>
      <c r="E1675" s="22">
        <f t="shared" si="27"/>
        <v>37.76</v>
      </c>
    </row>
    <row r="1676" spans="1:5" x14ac:dyDescent="0.35">
      <c r="A1676" s="21" t="s">
        <v>4377</v>
      </c>
      <c r="B1676">
        <v>2</v>
      </c>
      <c r="C1676" s="17">
        <v>32</v>
      </c>
      <c r="D1676" s="61">
        <f>VLOOKUP(A1676,'Unit Cost from Sales Data'!$A$2:$B$4026,2,FALSE)</f>
        <v>2.87</v>
      </c>
      <c r="E1676" s="22">
        <f t="shared" si="27"/>
        <v>91.84</v>
      </c>
    </row>
    <row r="1677" spans="1:5" x14ac:dyDescent="0.35">
      <c r="A1677" s="21" t="s">
        <v>4386</v>
      </c>
      <c r="B1677">
        <v>2</v>
      </c>
      <c r="C1677" s="17">
        <v>32</v>
      </c>
      <c r="D1677" s="61">
        <f>VLOOKUP(A1677,'Unit Cost from Sales Data'!$A$2:$B$4026,2,FALSE)</f>
        <v>0.21</v>
      </c>
      <c r="E1677" s="22">
        <f t="shared" si="27"/>
        <v>6.72</v>
      </c>
    </row>
    <row r="1678" spans="1:5" x14ac:dyDescent="0.35">
      <c r="A1678" s="21" t="s">
        <v>1614</v>
      </c>
      <c r="B1678">
        <v>1</v>
      </c>
      <c r="C1678" s="17">
        <v>32</v>
      </c>
      <c r="D1678" s="61">
        <f>VLOOKUP(A1678,'Unit Cost from Sales Data'!$A$2:$B$4026,2,FALSE)</f>
        <v>2.63</v>
      </c>
      <c r="E1678" s="22">
        <f t="shared" si="27"/>
        <v>84.16</v>
      </c>
    </row>
    <row r="1679" spans="1:5" x14ac:dyDescent="0.35">
      <c r="A1679" s="21" t="s">
        <v>2482</v>
      </c>
      <c r="B1679">
        <v>1</v>
      </c>
      <c r="C1679" s="17">
        <v>32</v>
      </c>
      <c r="D1679" s="61">
        <f>VLOOKUP(A1679,'Unit Cost from Sales Data'!$A$2:$B$4026,2,FALSE)</f>
        <v>2.87</v>
      </c>
      <c r="E1679" s="22">
        <f t="shared" si="27"/>
        <v>91.84</v>
      </c>
    </row>
    <row r="1680" spans="1:5" x14ac:dyDescent="0.35">
      <c r="A1680" s="21" t="s">
        <v>1222</v>
      </c>
      <c r="B1680">
        <v>1</v>
      </c>
      <c r="C1680" s="17">
        <v>32</v>
      </c>
      <c r="D1680" s="61">
        <f>VLOOKUP(A1680,'Unit Cost from Sales Data'!$A$2:$B$4026,2,FALSE)</f>
        <v>0.2</v>
      </c>
      <c r="E1680" s="22">
        <f t="shared" si="27"/>
        <v>6.4</v>
      </c>
    </row>
    <row r="1681" spans="1:5" x14ac:dyDescent="0.35">
      <c r="A1681" s="21" t="s">
        <v>2819</v>
      </c>
      <c r="B1681">
        <v>1</v>
      </c>
      <c r="C1681" s="17">
        <v>32</v>
      </c>
      <c r="D1681" s="61">
        <f>VLOOKUP(A1681,'Unit Cost from Sales Data'!$A$2:$B$4026,2,FALSE)</f>
        <v>1.51</v>
      </c>
      <c r="E1681" s="22">
        <f t="shared" si="27"/>
        <v>48.32</v>
      </c>
    </row>
    <row r="1682" spans="1:5" x14ac:dyDescent="0.35">
      <c r="A1682" s="21" t="s">
        <v>176</v>
      </c>
      <c r="B1682">
        <v>1</v>
      </c>
      <c r="C1682" s="17">
        <v>32</v>
      </c>
      <c r="D1682" s="61">
        <f>VLOOKUP(A1682,'Unit Cost from Sales Data'!$A$2:$B$4026,2,FALSE)</f>
        <v>0.56999999999999995</v>
      </c>
      <c r="E1682" s="22">
        <f t="shared" si="27"/>
        <v>18.239999999999998</v>
      </c>
    </row>
    <row r="1683" spans="1:5" x14ac:dyDescent="0.35">
      <c r="A1683" s="21" t="s">
        <v>3121</v>
      </c>
      <c r="B1683">
        <v>1</v>
      </c>
      <c r="C1683" s="17">
        <v>32</v>
      </c>
      <c r="D1683" s="61">
        <f>VLOOKUP(A1683,'Unit Cost from Sales Data'!$A$2:$B$4026,2,FALSE)</f>
        <v>0.31</v>
      </c>
      <c r="E1683" s="22">
        <f t="shared" si="27"/>
        <v>9.92</v>
      </c>
    </row>
    <row r="1684" spans="1:5" x14ac:dyDescent="0.35">
      <c r="A1684" s="21" t="s">
        <v>3157</v>
      </c>
      <c r="B1684">
        <v>1</v>
      </c>
      <c r="C1684" s="17">
        <v>32</v>
      </c>
      <c r="D1684" s="61">
        <f>VLOOKUP(A1684,'Unit Cost from Sales Data'!$A$2:$B$4026,2,FALSE)</f>
        <v>1.58</v>
      </c>
      <c r="E1684" s="22">
        <f t="shared" si="27"/>
        <v>50.56</v>
      </c>
    </row>
    <row r="1685" spans="1:5" x14ac:dyDescent="0.35">
      <c r="A1685" s="21" t="s">
        <v>3214</v>
      </c>
      <c r="B1685">
        <v>1</v>
      </c>
      <c r="C1685" s="17">
        <v>32</v>
      </c>
      <c r="D1685" s="61">
        <f>VLOOKUP(A1685,'Unit Cost from Sales Data'!$A$2:$B$4026,2,FALSE)</f>
        <v>1.0900000000000001</v>
      </c>
      <c r="E1685" s="22">
        <f t="shared" si="27"/>
        <v>34.880000000000003</v>
      </c>
    </row>
    <row r="1686" spans="1:5" x14ac:dyDescent="0.35">
      <c r="A1686" s="21" t="s">
        <v>3221</v>
      </c>
      <c r="B1686">
        <v>1</v>
      </c>
      <c r="C1686" s="17">
        <v>32</v>
      </c>
      <c r="D1686" s="61">
        <f>VLOOKUP(A1686,'Unit Cost from Sales Data'!$A$2:$B$4026,2,FALSE)</f>
        <v>3.99</v>
      </c>
      <c r="E1686" s="22">
        <f t="shared" si="27"/>
        <v>127.68</v>
      </c>
    </row>
    <row r="1687" spans="1:5" x14ac:dyDescent="0.35">
      <c r="A1687" s="21" t="s">
        <v>3502</v>
      </c>
      <c r="B1687">
        <v>1</v>
      </c>
      <c r="C1687" s="17">
        <v>32</v>
      </c>
      <c r="D1687" s="61">
        <f>VLOOKUP(A1687,'Unit Cost from Sales Data'!$A$2:$B$4026,2,FALSE)</f>
        <v>2.71</v>
      </c>
      <c r="E1687" s="22">
        <f t="shared" si="27"/>
        <v>86.72</v>
      </c>
    </row>
    <row r="1688" spans="1:5" x14ac:dyDescent="0.35">
      <c r="A1688" s="21" t="s">
        <v>3541</v>
      </c>
      <c r="B1688">
        <v>1</v>
      </c>
      <c r="C1688" s="17">
        <v>32</v>
      </c>
      <c r="D1688" s="61">
        <f>VLOOKUP(A1688,'Unit Cost from Sales Data'!$A$2:$B$4026,2,FALSE)</f>
        <v>1.66</v>
      </c>
      <c r="E1688" s="22">
        <f t="shared" si="27"/>
        <v>53.12</v>
      </c>
    </row>
    <row r="1689" spans="1:5" x14ac:dyDescent="0.35">
      <c r="A1689" s="21" t="s">
        <v>3542</v>
      </c>
      <c r="B1689">
        <v>1</v>
      </c>
      <c r="C1689" s="17">
        <v>32</v>
      </c>
      <c r="D1689" s="61">
        <f>VLOOKUP(A1689,'Unit Cost from Sales Data'!$A$2:$B$4026,2,FALSE)</f>
        <v>1.22</v>
      </c>
      <c r="E1689" s="22">
        <f t="shared" ref="E1689:E1743" si="28">D1689*C1689</f>
        <v>39.04</v>
      </c>
    </row>
    <row r="1690" spans="1:5" x14ac:dyDescent="0.35">
      <c r="A1690" s="21" t="s">
        <v>3544</v>
      </c>
      <c r="B1690">
        <v>1</v>
      </c>
      <c r="C1690" s="17">
        <v>32</v>
      </c>
      <c r="D1690" s="61">
        <f>VLOOKUP(A1690,'Unit Cost from Sales Data'!$A$2:$B$4026,2,FALSE)</f>
        <v>1.56</v>
      </c>
      <c r="E1690" s="22">
        <f t="shared" si="28"/>
        <v>49.92</v>
      </c>
    </row>
    <row r="1691" spans="1:5" x14ac:dyDescent="0.35">
      <c r="A1691" s="21" t="s">
        <v>3566</v>
      </c>
      <c r="B1691">
        <v>1</v>
      </c>
      <c r="C1691" s="17">
        <v>32</v>
      </c>
      <c r="D1691" s="61">
        <f>VLOOKUP(A1691,'Unit Cost from Sales Data'!$A$2:$B$4026,2,FALSE)</f>
        <v>1.02</v>
      </c>
      <c r="E1691" s="22">
        <f t="shared" si="28"/>
        <v>32.64</v>
      </c>
    </row>
    <row r="1692" spans="1:5" x14ac:dyDescent="0.35">
      <c r="A1692" s="21" t="s">
        <v>3661</v>
      </c>
      <c r="B1692">
        <v>1</v>
      </c>
      <c r="C1692" s="17">
        <v>32</v>
      </c>
      <c r="D1692" s="61">
        <f>VLOOKUP(A1692,'Unit Cost from Sales Data'!$A$2:$B$4026,2,FALSE)</f>
        <v>2.81</v>
      </c>
      <c r="E1692" s="22">
        <f t="shared" si="28"/>
        <v>89.92</v>
      </c>
    </row>
    <row r="1693" spans="1:5" x14ac:dyDescent="0.35">
      <c r="A1693" s="21" t="s">
        <v>3757</v>
      </c>
      <c r="B1693">
        <v>1</v>
      </c>
      <c r="C1693" s="17">
        <v>32</v>
      </c>
      <c r="D1693" s="61">
        <f>VLOOKUP(A1693,'Unit Cost from Sales Data'!$A$2:$B$4026,2,FALSE)</f>
        <v>0.32</v>
      </c>
      <c r="E1693" s="22">
        <f t="shared" si="28"/>
        <v>10.24</v>
      </c>
    </row>
    <row r="1694" spans="1:5" x14ac:dyDescent="0.35">
      <c r="A1694" s="21" t="s">
        <v>3832</v>
      </c>
      <c r="B1694">
        <v>1</v>
      </c>
      <c r="C1694" s="17">
        <v>32</v>
      </c>
      <c r="D1694" s="61">
        <f>VLOOKUP(A1694,'Unit Cost from Sales Data'!$A$2:$B$4026,2,FALSE)</f>
        <v>2.4900000000000002</v>
      </c>
      <c r="E1694" s="22">
        <f t="shared" si="28"/>
        <v>79.680000000000007</v>
      </c>
    </row>
    <row r="1695" spans="1:5" x14ac:dyDescent="0.35">
      <c r="A1695" s="21" t="s">
        <v>4035</v>
      </c>
      <c r="B1695">
        <v>1</v>
      </c>
      <c r="C1695" s="17">
        <v>32</v>
      </c>
      <c r="D1695" s="61">
        <f>VLOOKUP(A1695,'Unit Cost from Sales Data'!$A$2:$B$4026,2,FALSE)</f>
        <v>0.33</v>
      </c>
      <c r="E1695" s="22">
        <f t="shared" si="28"/>
        <v>10.56</v>
      </c>
    </row>
    <row r="1696" spans="1:5" x14ac:dyDescent="0.35">
      <c r="A1696" s="21" t="s">
        <v>4061</v>
      </c>
      <c r="B1696">
        <v>1</v>
      </c>
      <c r="C1696" s="17">
        <v>32</v>
      </c>
      <c r="D1696" s="61">
        <f>VLOOKUP(A1696,'Unit Cost from Sales Data'!$A$2:$B$4026,2,FALSE)</f>
        <v>0.18</v>
      </c>
      <c r="E1696" s="22">
        <f t="shared" si="28"/>
        <v>5.76</v>
      </c>
    </row>
    <row r="1697" spans="1:5" x14ac:dyDescent="0.35">
      <c r="A1697" s="21" t="s">
        <v>4215</v>
      </c>
      <c r="B1697">
        <v>1</v>
      </c>
      <c r="C1697" s="17">
        <v>32</v>
      </c>
      <c r="D1697" s="61">
        <f>VLOOKUP(A1697,'Unit Cost from Sales Data'!$A$2:$B$4026,2,FALSE)</f>
        <v>2.2200000000000002</v>
      </c>
      <c r="E1697" s="22">
        <f t="shared" si="28"/>
        <v>71.040000000000006</v>
      </c>
    </row>
    <row r="1698" spans="1:5" x14ac:dyDescent="0.35">
      <c r="A1698" s="21" t="s">
        <v>4255</v>
      </c>
      <c r="B1698">
        <v>1</v>
      </c>
      <c r="C1698" s="17">
        <v>32</v>
      </c>
      <c r="D1698" s="61">
        <f>VLOOKUP(A1698,'Unit Cost from Sales Data'!$A$2:$B$4026,2,FALSE)</f>
        <v>2.4900000000000002</v>
      </c>
      <c r="E1698" s="22">
        <f t="shared" si="28"/>
        <v>79.680000000000007</v>
      </c>
    </row>
    <row r="1699" spans="1:5" x14ac:dyDescent="0.35">
      <c r="A1699" s="21" t="s">
        <v>4298</v>
      </c>
      <c r="B1699">
        <v>1</v>
      </c>
      <c r="C1699" s="17">
        <v>32</v>
      </c>
      <c r="D1699" s="61">
        <f>VLOOKUP(A1699,'Unit Cost from Sales Data'!$A$2:$B$4026,2,FALSE)</f>
        <v>0.57999999999999996</v>
      </c>
      <c r="E1699" s="22">
        <f t="shared" si="28"/>
        <v>18.559999999999999</v>
      </c>
    </row>
    <row r="1700" spans="1:5" x14ac:dyDescent="0.35">
      <c r="A1700" s="21" t="s">
        <v>36</v>
      </c>
      <c r="B1700">
        <v>23</v>
      </c>
      <c r="C1700" s="17">
        <v>31</v>
      </c>
      <c r="D1700" s="61">
        <f>VLOOKUP(A1700,'Unit Cost from Sales Data'!$A$2:$B$4026,2,FALSE)</f>
        <v>2.1800000000000002</v>
      </c>
      <c r="E1700" s="22">
        <f t="shared" si="28"/>
        <v>67.58</v>
      </c>
    </row>
    <row r="1701" spans="1:5" x14ac:dyDescent="0.35">
      <c r="A1701" s="21" t="s">
        <v>13</v>
      </c>
      <c r="B1701">
        <v>17</v>
      </c>
      <c r="C1701" s="17">
        <v>31</v>
      </c>
      <c r="D1701" s="61">
        <f>VLOOKUP(A1701,'Unit Cost from Sales Data'!$A$2:$B$4026,2,FALSE)</f>
        <v>3.07</v>
      </c>
      <c r="E1701" s="22">
        <f t="shared" si="28"/>
        <v>95.17</v>
      </c>
    </row>
    <row r="1702" spans="1:5" x14ac:dyDescent="0.35">
      <c r="A1702" s="21" t="s">
        <v>2361</v>
      </c>
      <c r="B1702">
        <v>14</v>
      </c>
      <c r="C1702" s="17">
        <v>31</v>
      </c>
      <c r="D1702" s="61">
        <f>VLOOKUP(A1702,'Unit Cost from Sales Data'!$A$2:$B$4026,2,FALSE)</f>
        <v>139.19999999999999</v>
      </c>
      <c r="E1702" s="22">
        <f t="shared" si="28"/>
        <v>4315.2</v>
      </c>
    </row>
    <row r="1703" spans="1:5" x14ac:dyDescent="0.35">
      <c r="A1703" s="21" t="s">
        <v>2193</v>
      </c>
      <c r="B1703">
        <v>10</v>
      </c>
      <c r="C1703" s="17">
        <v>31</v>
      </c>
      <c r="D1703" s="61">
        <f>VLOOKUP(A1703,'Unit Cost from Sales Data'!$A$2:$B$4026,2,FALSE)</f>
        <v>101.29</v>
      </c>
      <c r="E1703" s="22">
        <f t="shared" si="28"/>
        <v>3139.9900000000002</v>
      </c>
    </row>
    <row r="1704" spans="1:5" x14ac:dyDescent="0.35">
      <c r="A1704" s="21" t="s">
        <v>547</v>
      </c>
      <c r="B1704">
        <v>4</v>
      </c>
      <c r="C1704" s="17">
        <v>31</v>
      </c>
      <c r="D1704" s="61">
        <f>VLOOKUP(A1704,'Unit Cost from Sales Data'!$A$2:$B$4026,2,FALSE)</f>
        <v>1.68</v>
      </c>
      <c r="E1704" s="22">
        <f t="shared" si="28"/>
        <v>52.08</v>
      </c>
    </row>
    <row r="1705" spans="1:5" x14ac:dyDescent="0.35">
      <c r="A1705" s="21" t="s">
        <v>4027</v>
      </c>
      <c r="B1705">
        <v>1</v>
      </c>
      <c r="C1705" s="17">
        <v>31</v>
      </c>
      <c r="D1705" s="61">
        <f>VLOOKUP(A1705,'Unit Cost from Sales Data'!$A$2:$B$4026,2,FALSE)</f>
        <v>24.41</v>
      </c>
      <c r="E1705" s="22">
        <f t="shared" si="28"/>
        <v>756.71</v>
      </c>
    </row>
    <row r="1706" spans="1:5" x14ac:dyDescent="0.35">
      <c r="A1706" s="21" t="s">
        <v>2835</v>
      </c>
      <c r="B1706">
        <v>9</v>
      </c>
      <c r="C1706" s="17">
        <v>30</v>
      </c>
      <c r="D1706" s="61">
        <f>VLOOKUP(A1706,'Unit Cost from Sales Data'!$A$2:$B$4026,2,FALSE)</f>
        <v>15.63</v>
      </c>
      <c r="E1706" s="22">
        <f t="shared" si="28"/>
        <v>468.90000000000003</v>
      </c>
    </row>
    <row r="1707" spans="1:5" x14ac:dyDescent="0.35">
      <c r="A1707" s="21" t="s">
        <v>2959</v>
      </c>
      <c r="B1707">
        <v>8</v>
      </c>
      <c r="C1707" s="17">
        <v>30</v>
      </c>
      <c r="D1707" s="61">
        <f>VLOOKUP(A1707,'Unit Cost from Sales Data'!$A$2:$B$4026,2,FALSE)</f>
        <v>3.83</v>
      </c>
      <c r="E1707" s="22">
        <f t="shared" si="28"/>
        <v>114.9</v>
      </c>
    </row>
    <row r="1708" spans="1:5" x14ac:dyDescent="0.35">
      <c r="A1708" s="21" t="s">
        <v>2496</v>
      </c>
      <c r="B1708">
        <v>7</v>
      </c>
      <c r="C1708" s="17">
        <v>30</v>
      </c>
      <c r="D1708" s="61">
        <f>VLOOKUP(A1708,'Unit Cost from Sales Data'!$A$2:$B$4026,2,FALSE)</f>
        <v>0.71</v>
      </c>
      <c r="E1708" s="22">
        <f t="shared" si="28"/>
        <v>21.299999999999997</v>
      </c>
    </row>
    <row r="1709" spans="1:5" x14ac:dyDescent="0.35">
      <c r="A1709" s="21" t="s">
        <v>3253</v>
      </c>
      <c r="B1709">
        <v>6</v>
      </c>
      <c r="C1709" s="17">
        <v>30</v>
      </c>
      <c r="D1709" s="61">
        <f>VLOOKUP(A1709,'Unit Cost from Sales Data'!$A$2:$B$4026,2,FALSE)</f>
        <v>2.77</v>
      </c>
      <c r="E1709" s="22">
        <f t="shared" si="28"/>
        <v>83.1</v>
      </c>
    </row>
    <row r="1710" spans="1:5" x14ac:dyDescent="0.35">
      <c r="A1710" s="21" t="s">
        <v>3011</v>
      </c>
      <c r="B1710">
        <v>5</v>
      </c>
      <c r="C1710" s="17">
        <v>30</v>
      </c>
      <c r="D1710" s="61">
        <f>VLOOKUP(A1710,'Unit Cost from Sales Data'!$A$2:$B$4026,2,FALSE)</f>
        <v>1.04</v>
      </c>
      <c r="E1710" s="22">
        <f t="shared" si="28"/>
        <v>31.200000000000003</v>
      </c>
    </row>
    <row r="1711" spans="1:5" x14ac:dyDescent="0.35">
      <c r="A1711" s="21" t="s">
        <v>3162</v>
      </c>
      <c r="B1711">
        <v>5</v>
      </c>
      <c r="C1711" s="17">
        <v>30</v>
      </c>
      <c r="D1711" s="61">
        <f>VLOOKUP(A1711,'Unit Cost from Sales Data'!$A$2:$B$4026,2,FALSE)</f>
        <v>1.03</v>
      </c>
      <c r="E1711" s="22">
        <f t="shared" si="28"/>
        <v>30.900000000000002</v>
      </c>
    </row>
    <row r="1712" spans="1:5" x14ac:dyDescent="0.35">
      <c r="A1712" s="21" t="s">
        <v>3651</v>
      </c>
      <c r="B1712">
        <v>5</v>
      </c>
      <c r="C1712" s="17">
        <v>30</v>
      </c>
      <c r="D1712" s="61">
        <f>VLOOKUP(A1712,'Unit Cost from Sales Data'!$A$2:$B$4026,2,FALSE)</f>
        <v>0.75</v>
      </c>
      <c r="E1712" s="22">
        <f t="shared" si="28"/>
        <v>22.5</v>
      </c>
    </row>
    <row r="1713" spans="1:5" x14ac:dyDescent="0.35">
      <c r="A1713" s="21" t="s">
        <v>2971</v>
      </c>
      <c r="B1713">
        <v>4</v>
      </c>
      <c r="C1713" s="17">
        <v>30</v>
      </c>
      <c r="D1713" s="61">
        <f>VLOOKUP(A1713,'Unit Cost from Sales Data'!$A$2:$B$4026,2,FALSE)</f>
        <v>0.98</v>
      </c>
      <c r="E1713" s="22">
        <f t="shared" si="28"/>
        <v>29.4</v>
      </c>
    </row>
    <row r="1714" spans="1:5" x14ac:dyDescent="0.35">
      <c r="A1714" s="21" t="s">
        <v>3100</v>
      </c>
      <c r="B1714">
        <v>4</v>
      </c>
      <c r="C1714" s="17">
        <v>30</v>
      </c>
      <c r="D1714" s="61">
        <f>VLOOKUP(A1714,'Unit Cost from Sales Data'!$A$2:$B$4026,2,FALSE)</f>
        <v>1.32</v>
      </c>
      <c r="E1714" s="22">
        <f t="shared" si="28"/>
        <v>39.6</v>
      </c>
    </row>
    <row r="1715" spans="1:5" x14ac:dyDescent="0.35">
      <c r="A1715" s="21" t="s">
        <v>2865</v>
      </c>
      <c r="B1715">
        <v>3</v>
      </c>
      <c r="C1715" s="17">
        <v>30</v>
      </c>
      <c r="D1715" s="61">
        <f>VLOOKUP(A1715,'Unit Cost from Sales Data'!$A$2:$B$4026,2,FALSE)</f>
        <v>0.2</v>
      </c>
      <c r="E1715" s="22">
        <f t="shared" si="28"/>
        <v>6</v>
      </c>
    </row>
    <row r="1716" spans="1:5" x14ac:dyDescent="0.35">
      <c r="A1716" s="21" t="s">
        <v>4017</v>
      </c>
      <c r="B1716">
        <v>3</v>
      </c>
      <c r="C1716" s="17">
        <v>30</v>
      </c>
      <c r="D1716" s="61">
        <f>VLOOKUP(A1716,'Unit Cost from Sales Data'!$A$2:$B$4026,2,FALSE)</f>
        <v>0.16</v>
      </c>
      <c r="E1716" s="22">
        <f t="shared" si="28"/>
        <v>4.8</v>
      </c>
    </row>
    <row r="1717" spans="1:5" x14ac:dyDescent="0.35">
      <c r="A1717" s="21" t="s">
        <v>62</v>
      </c>
      <c r="B1717">
        <v>3</v>
      </c>
      <c r="C1717" s="17">
        <v>30</v>
      </c>
      <c r="D1717" s="61">
        <f>VLOOKUP(A1717,'Unit Cost from Sales Data'!$A$2:$B$4026,2,FALSE)</f>
        <v>7.97</v>
      </c>
      <c r="E1717" s="22">
        <f t="shared" si="28"/>
        <v>239.1</v>
      </c>
    </row>
    <row r="1718" spans="1:5" x14ac:dyDescent="0.35">
      <c r="A1718" s="21" t="s">
        <v>1319</v>
      </c>
      <c r="B1718">
        <v>2</v>
      </c>
      <c r="C1718" s="17">
        <v>30</v>
      </c>
      <c r="D1718" s="61">
        <f>VLOOKUP(A1718,'Unit Cost from Sales Data'!$A$2:$B$4026,2,FALSE)</f>
        <v>40.22</v>
      </c>
      <c r="E1718" s="22">
        <f t="shared" si="28"/>
        <v>1206.5999999999999</v>
      </c>
    </row>
    <row r="1719" spans="1:5" x14ac:dyDescent="0.35">
      <c r="A1719" s="21" t="s">
        <v>2023</v>
      </c>
      <c r="B1719">
        <v>2</v>
      </c>
      <c r="C1719" s="17">
        <v>30</v>
      </c>
      <c r="D1719" s="61">
        <f>VLOOKUP(A1719,'Unit Cost from Sales Data'!$A$2:$B$4026,2,FALSE)</f>
        <v>0.13</v>
      </c>
      <c r="E1719" s="22">
        <f t="shared" si="28"/>
        <v>3.9000000000000004</v>
      </c>
    </row>
    <row r="1720" spans="1:5" x14ac:dyDescent="0.35">
      <c r="A1720" s="21" t="s">
        <v>2342</v>
      </c>
      <c r="B1720">
        <v>2</v>
      </c>
      <c r="C1720" s="17">
        <v>30</v>
      </c>
      <c r="D1720" s="61">
        <f>VLOOKUP(A1720,'Unit Cost from Sales Data'!$A$2:$B$4026,2,FALSE)</f>
        <v>33.47</v>
      </c>
      <c r="E1720" s="22">
        <f t="shared" si="28"/>
        <v>1004.0999999999999</v>
      </c>
    </row>
    <row r="1721" spans="1:5" x14ac:dyDescent="0.35">
      <c r="A1721" s="21" t="s">
        <v>2807</v>
      </c>
      <c r="B1721">
        <v>2</v>
      </c>
      <c r="C1721" s="17">
        <v>30</v>
      </c>
      <c r="D1721" s="61">
        <f>VLOOKUP(A1721,'Unit Cost from Sales Data'!$A$2:$B$4026,2,FALSE)</f>
        <v>0.13</v>
      </c>
      <c r="E1721" s="22">
        <f t="shared" si="28"/>
        <v>3.9000000000000004</v>
      </c>
    </row>
    <row r="1722" spans="1:5" x14ac:dyDescent="0.35">
      <c r="A1722" s="21" t="s">
        <v>3273</v>
      </c>
      <c r="B1722">
        <v>2</v>
      </c>
      <c r="C1722" s="17">
        <v>30</v>
      </c>
      <c r="D1722" s="61">
        <f>VLOOKUP(A1722,'Unit Cost from Sales Data'!$A$2:$B$4026,2,FALSE)</f>
        <v>1.1299999999999999</v>
      </c>
      <c r="E1722" s="22">
        <f t="shared" si="28"/>
        <v>33.9</v>
      </c>
    </row>
    <row r="1723" spans="1:5" x14ac:dyDescent="0.35">
      <c r="A1723" s="21" t="s">
        <v>3275</v>
      </c>
      <c r="B1723">
        <v>2</v>
      </c>
      <c r="C1723" s="17">
        <v>30</v>
      </c>
      <c r="D1723" s="61">
        <f>VLOOKUP(A1723,'Unit Cost from Sales Data'!$A$2:$B$4026,2,FALSE)</f>
        <v>0.82</v>
      </c>
      <c r="E1723" s="22">
        <f t="shared" si="28"/>
        <v>24.599999999999998</v>
      </c>
    </row>
    <row r="1724" spans="1:5" x14ac:dyDescent="0.35">
      <c r="A1724" s="21" t="s">
        <v>3292</v>
      </c>
      <c r="B1724">
        <v>2</v>
      </c>
      <c r="C1724" s="17">
        <v>30</v>
      </c>
      <c r="D1724" s="61">
        <f>VLOOKUP(A1724,'Unit Cost from Sales Data'!$A$2:$B$4026,2,FALSE)</f>
        <v>0.78</v>
      </c>
      <c r="E1724" s="22">
        <f t="shared" si="28"/>
        <v>23.400000000000002</v>
      </c>
    </row>
    <row r="1725" spans="1:5" x14ac:dyDescent="0.35">
      <c r="A1725" s="21" t="s">
        <v>3296</v>
      </c>
      <c r="B1725">
        <v>2</v>
      </c>
      <c r="C1725" s="17">
        <v>30</v>
      </c>
      <c r="D1725" s="61">
        <f>VLOOKUP(A1725,'Unit Cost from Sales Data'!$A$2:$B$4026,2,FALSE)</f>
        <v>0.74</v>
      </c>
      <c r="E1725" s="22">
        <f t="shared" si="28"/>
        <v>22.2</v>
      </c>
    </row>
    <row r="1726" spans="1:5" x14ac:dyDescent="0.35">
      <c r="A1726" s="21" t="s">
        <v>3543</v>
      </c>
      <c r="B1726">
        <v>2</v>
      </c>
      <c r="C1726" s="17">
        <v>30</v>
      </c>
      <c r="D1726" s="61">
        <f>VLOOKUP(A1726,'Unit Cost from Sales Data'!$A$2:$B$4026,2,FALSE)</f>
        <v>0.82</v>
      </c>
      <c r="E1726" s="22">
        <f t="shared" si="28"/>
        <v>24.599999999999998</v>
      </c>
    </row>
    <row r="1727" spans="1:5" x14ac:dyDescent="0.35">
      <c r="A1727" s="21" t="s">
        <v>3738</v>
      </c>
      <c r="B1727">
        <v>2</v>
      </c>
      <c r="C1727" s="17">
        <v>30</v>
      </c>
      <c r="D1727" s="61">
        <f>VLOOKUP(A1727,'Unit Cost from Sales Data'!$A$2:$B$4026,2,FALSE)</f>
        <v>0.88</v>
      </c>
      <c r="E1727" s="22">
        <f t="shared" si="28"/>
        <v>26.4</v>
      </c>
    </row>
    <row r="1728" spans="1:5" x14ac:dyDescent="0.35">
      <c r="A1728" s="21" t="s">
        <v>3897</v>
      </c>
      <c r="B1728">
        <v>2</v>
      </c>
      <c r="C1728" s="17">
        <v>30</v>
      </c>
      <c r="D1728" s="61">
        <f>VLOOKUP(A1728,'Unit Cost from Sales Data'!$A$2:$B$4026,2,FALSE)</f>
        <v>0.1</v>
      </c>
      <c r="E1728" s="22">
        <f t="shared" si="28"/>
        <v>3</v>
      </c>
    </row>
    <row r="1729" spans="1:5" x14ac:dyDescent="0.35">
      <c r="A1729" s="21" t="s">
        <v>4007</v>
      </c>
      <c r="B1729">
        <v>2</v>
      </c>
      <c r="C1729" s="17">
        <v>30</v>
      </c>
      <c r="D1729" s="61">
        <f>VLOOKUP(A1729,'Unit Cost from Sales Data'!$A$2:$B$4026,2,FALSE)</f>
        <v>0.32</v>
      </c>
      <c r="E1729" s="22">
        <f t="shared" si="28"/>
        <v>9.6</v>
      </c>
    </row>
    <row r="1730" spans="1:5" x14ac:dyDescent="0.35">
      <c r="A1730" s="21" t="s">
        <v>159</v>
      </c>
      <c r="B1730">
        <v>2</v>
      </c>
      <c r="C1730" s="17">
        <v>30</v>
      </c>
      <c r="D1730" s="61">
        <f>VLOOKUP(A1730,'Unit Cost from Sales Data'!$A$2:$B$4026,2,FALSE)</f>
        <v>2.6</v>
      </c>
      <c r="E1730" s="22">
        <f t="shared" si="28"/>
        <v>78</v>
      </c>
    </row>
    <row r="1731" spans="1:5" x14ac:dyDescent="0.35">
      <c r="A1731" s="21" t="s">
        <v>4161</v>
      </c>
      <c r="B1731">
        <v>2</v>
      </c>
      <c r="C1731" s="17">
        <v>30</v>
      </c>
      <c r="D1731" s="61">
        <f>VLOOKUP(A1731,'Unit Cost from Sales Data'!$A$2:$B$4026,2,FALSE)</f>
        <v>0.4</v>
      </c>
      <c r="E1731" s="22">
        <f t="shared" si="28"/>
        <v>12</v>
      </c>
    </row>
    <row r="1732" spans="1:5" x14ac:dyDescent="0.35">
      <c r="A1732" s="21" t="s">
        <v>2400</v>
      </c>
      <c r="B1732">
        <v>1</v>
      </c>
      <c r="C1732" s="17">
        <v>30</v>
      </c>
      <c r="D1732" s="61">
        <f>VLOOKUP(A1732,'Unit Cost from Sales Data'!$A$2:$B$4026,2,FALSE)</f>
        <v>1.21</v>
      </c>
      <c r="E1732" s="22">
        <f t="shared" si="28"/>
        <v>36.299999999999997</v>
      </c>
    </row>
    <row r="1733" spans="1:5" x14ac:dyDescent="0.35">
      <c r="A1733" s="21" t="s">
        <v>889</v>
      </c>
      <c r="B1733">
        <v>1</v>
      </c>
      <c r="C1733" s="17">
        <v>30</v>
      </c>
      <c r="D1733" s="61">
        <f>VLOOKUP(A1733,'Unit Cost from Sales Data'!$A$2:$B$4026,2,FALSE)</f>
        <v>3.3</v>
      </c>
      <c r="E1733" s="22">
        <f t="shared" si="28"/>
        <v>99</v>
      </c>
    </row>
    <row r="1734" spans="1:5" x14ac:dyDescent="0.35">
      <c r="A1734" s="21" t="s">
        <v>3351</v>
      </c>
      <c r="B1734">
        <v>1</v>
      </c>
      <c r="C1734" s="17">
        <v>30</v>
      </c>
      <c r="D1734" s="61">
        <f>VLOOKUP(A1734,'Unit Cost from Sales Data'!$A$2:$B$4026,2,FALSE)</f>
        <v>3.63</v>
      </c>
      <c r="E1734" s="22">
        <f t="shared" si="28"/>
        <v>108.89999999999999</v>
      </c>
    </row>
    <row r="1735" spans="1:5" x14ac:dyDescent="0.35">
      <c r="A1735" s="21" t="s">
        <v>957</v>
      </c>
      <c r="B1735">
        <v>1</v>
      </c>
      <c r="C1735" s="17">
        <v>30</v>
      </c>
      <c r="D1735" s="61">
        <f>VLOOKUP(A1735,'Unit Cost from Sales Data'!$A$2:$B$4026,2,FALSE)</f>
        <v>2.36</v>
      </c>
      <c r="E1735" s="22">
        <f t="shared" si="28"/>
        <v>70.8</v>
      </c>
    </row>
    <row r="1736" spans="1:5" x14ac:dyDescent="0.35">
      <c r="A1736" s="21" t="s">
        <v>4089</v>
      </c>
      <c r="B1736">
        <v>1</v>
      </c>
      <c r="C1736" s="17">
        <v>30</v>
      </c>
      <c r="D1736" s="61">
        <f>VLOOKUP(A1736,'Unit Cost from Sales Data'!$A$2:$B$4026,2,FALSE)</f>
        <v>15.79</v>
      </c>
      <c r="E1736" s="22">
        <f t="shared" si="28"/>
        <v>473.7</v>
      </c>
    </row>
    <row r="1737" spans="1:5" x14ac:dyDescent="0.35">
      <c r="A1737" s="21" t="s">
        <v>4181</v>
      </c>
      <c r="B1737">
        <v>1</v>
      </c>
      <c r="C1737" s="17">
        <v>30</v>
      </c>
      <c r="D1737" s="61">
        <f>VLOOKUP(A1737,'Unit Cost from Sales Data'!$A$2:$B$4026,2,FALSE)</f>
        <v>0.69</v>
      </c>
      <c r="E1737" s="22">
        <f t="shared" si="28"/>
        <v>20.7</v>
      </c>
    </row>
    <row r="1738" spans="1:5" x14ac:dyDescent="0.35">
      <c r="A1738" s="21" t="s">
        <v>2582</v>
      </c>
      <c r="B1738">
        <v>16</v>
      </c>
      <c r="C1738" s="17">
        <v>29</v>
      </c>
      <c r="D1738" s="61">
        <f>VLOOKUP(A1738,'Unit Cost from Sales Data'!$A$2:$B$4026,2,FALSE)</f>
        <v>38.53</v>
      </c>
      <c r="E1738" s="22">
        <f t="shared" si="28"/>
        <v>1117.3700000000001</v>
      </c>
    </row>
    <row r="1739" spans="1:5" x14ac:dyDescent="0.35">
      <c r="A1739" s="21" t="s">
        <v>2636</v>
      </c>
      <c r="B1739">
        <v>6</v>
      </c>
      <c r="C1739" s="17">
        <v>29</v>
      </c>
      <c r="D1739" s="61">
        <f>VLOOKUP(A1739,'Unit Cost from Sales Data'!$A$2:$B$4026,2,FALSE)</f>
        <v>15.39</v>
      </c>
      <c r="E1739" s="22">
        <f t="shared" si="28"/>
        <v>446.31</v>
      </c>
    </row>
    <row r="1740" spans="1:5" x14ac:dyDescent="0.35">
      <c r="A1740" s="21" t="s">
        <v>2932</v>
      </c>
      <c r="B1740">
        <v>5</v>
      </c>
      <c r="C1740" s="17">
        <v>29</v>
      </c>
      <c r="D1740" s="61">
        <f>VLOOKUP(A1740,'Unit Cost from Sales Data'!$A$2:$B$4026,2,FALSE)</f>
        <v>1.05</v>
      </c>
      <c r="E1740" s="22">
        <f t="shared" si="28"/>
        <v>30.450000000000003</v>
      </c>
    </row>
    <row r="1741" spans="1:5" x14ac:dyDescent="0.35">
      <c r="A1741" s="21" t="s">
        <v>374</v>
      </c>
      <c r="B1741">
        <v>5</v>
      </c>
      <c r="C1741" s="17">
        <v>29</v>
      </c>
      <c r="D1741" s="61">
        <f>VLOOKUP(A1741,'Unit Cost from Sales Data'!$A$2:$B$4026,2,FALSE)</f>
        <v>2.2000000000000002</v>
      </c>
      <c r="E1741" s="22">
        <f t="shared" si="28"/>
        <v>63.800000000000004</v>
      </c>
    </row>
    <row r="1742" spans="1:5" x14ac:dyDescent="0.35">
      <c r="A1742" s="21" t="s">
        <v>2344</v>
      </c>
      <c r="B1742">
        <v>17</v>
      </c>
      <c r="C1742" s="17">
        <v>28</v>
      </c>
      <c r="D1742" s="61">
        <f>VLOOKUP(A1742,'Unit Cost from Sales Data'!$A$2:$B$4026,2,FALSE)</f>
        <v>172</v>
      </c>
      <c r="E1742" s="22">
        <f t="shared" si="28"/>
        <v>4816</v>
      </c>
    </row>
    <row r="1743" spans="1:5" x14ac:dyDescent="0.35">
      <c r="A1743" s="21" t="s">
        <v>2778</v>
      </c>
      <c r="B1743">
        <v>10</v>
      </c>
      <c r="C1743" s="17">
        <v>28</v>
      </c>
      <c r="D1743" s="61">
        <f>VLOOKUP(A1743,'Unit Cost from Sales Data'!$A$2:$B$4026,2,FALSE)</f>
        <v>1.55</v>
      </c>
      <c r="E1743" s="22">
        <f t="shared" si="28"/>
        <v>43.4</v>
      </c>
    </row>
    <row r="1744" spans="1:5" x14ac:dyDescent="0.35">
      <c r="A1744" s="21" t="s">
        <v>1428</v>
      </c>
      <c r="B1744">
        <v>6</v>
      </c>
      <c r="C1744" s="17">
        <v>28</v>
      </c>
      <c r="D1744" s="61">
        <f>VLOOKUP(A1744,'Unit Cost from Sales Data'!$A$2:$B$4026,2,FALSE)</f>
        <v>11.67</v>
      </c>
      <c r="E1744" s="22">
        <f t="shared" ref="E1744:E1801" si="29">D1744*C1744</f>
        <v>326.76</v>
      </c>
    </row>
    <row r="1745" spans="1:5" x14ac:dyDescent="0.35">
      <c r="A1745" s="21" t="s">
        <v>3090</v>
      </c>
      <c r="B1745">
        <v>6</v>
      </c>
      <c r="C1745" s="17">
        <v>28</v>
      </c>
      <c r="D1745" s="61">
        <f>VLOOKUP(A1745,'Unit Cost from Sales Data'!$A$2:$B$4026,2,FALSE)</f>
        <v>35.11</v>
      </c>
      <c r="E1745" s="22">
        <f t="shared" si="29"/>
        <v>983.07999999999993</v>
      </c>
    </row>
    <row r="1746" spans="1:5" x14ac:dyDescent="0.35">
      <c r="A1746" s="21" t="s">
        <v>3489</v>
      </c>
      <c r="B1746">
        <v>6</v>
      </c>
      <c r="C1746" s="17">
        <v>28</v>
      </c>
      <c r="D1746" s="61">
        <f>VLOOKUP(A1746,'Unit Cost from Sales Data'!$A$2:$B$4026,2,FALSE)</f>
        <v>28.4</v>
      </c>
      <c r="E1746" s="22">
        <f t="shared" si="29"/>
        <v>795.19999999999993</v>
      </c>
    </row>
    <row r="1747" spans="1:5" x14ac:dyDescent="0.35">
      <c r="A1747" s="21" t="s">
        <v>2751</v>
      </c>
      <c r="B1747">
        <v>5</v>
      </c>
      <c r="C1747" s="17">
        <v>28</v>
      </c>
      <c r="D1747" s="61">
        <f>VLOOKUP(A1747,'Unit Cost from Sales Data'!$A$2:$B$4026,2,FALSE)</f>
        <v>2.13</v>
      </c>
      <c r="E1747" s="22">
        <f t="shared" si="29"/>
        <v>59.64</v>
      </c>
    </row>
    <row r="1748" spans="1:5" x14ac:dyDescent="0.35">
      <c r="A1748" s="21" t="s">
        <v>128</v>
      </c>
      <c r="B1748">
        <v>4</v>
      </c>
      <c r="C1748" s="17">
        <v>28</v>
      </c>
      <c r="D1748" s="61">
        <f>VLOOKUP(A1748,'Unit Cost from Sales Data'!$A$2:$B$4026,2,FALSE)</f>
        <v>0.81</v>
      </c>
      <c r="E1748" s="22">
        <f t="shared" si="29"/>
        <v>22.68</v>
      </c>
    </row>
    <row r="1749" spans="1:5" x14ac:dyDescent="0.35">
      <c r="A1749" s="21" t="s">
        <v>2741</v>
      </c>
      <c r="B1749">
        <v>4</v>
      </c>
      <c r="C1749" s="17">
        <v>28</v>
      </c>
      <c r="D1749" s="61">
        <f>VLOOKUP(A1749,'Unit Cost from Sales Data'!$A$2:$B$4026,2,FALSE)</f>
        <v>3.78</v>
      </c>
      <c r="E1749" s="22">
        <f t="shared" si="29"/>
        <v>105.83999999999999</v>
      </c>
    </row>
    <row r="1750" spans="1:5" x14ac:dyDescent="0.35">
      <c r="A1750" s="21" t="s">
        <v>2814</v>
      </c>
      <c r="B1750">
        <v>4</v>
      </c>
      <c r="C1750" s="17">
        <v>28</v>
      </c>
      <c r="D1750" s="61">
        <f>VLOOKUP(A1750,'Unit Cost from Sales Data'!$A$2:$B$4026,2,FALSE)</f>
        <v>0.75</v>
      </c>
      <c r="E1750" s="22">
        <f t="shared" si="29"/>
        <v>21</v>
      </c>
    </row>
    <row r="1751" spans="1:5" x14ac:dyDescent="0.35">
      <c r="A1751" s="21" t="s">
        <v>3005</v>
      </c>
      <c r="B1751">
        <v>4</v>
      </c>
      <c r="C1751" s="17">
        <v>28</v>
      </c>
      <c r="D1751" s="61">
        <f>VLOOKUP(A1751,'Unit Cost from Sales Data'!$A$2:$B$4026,2,FALSE)</f>
        <v>0.63</v>
      </c>
      <c r="E1751" s="22">
        <f t="shared" si="29"/>
        <v>17.64</v>
      </c>
    </row>
    <row r="1752" spans="1:5" x14ac:dyDescent="0.35">
      <c r="A1752" s="21" t="s">
        <v>271</v>
      </c>
      <c r="B1752">
        <v>4</v>
      </c>
      <c r="C1752" s="17">
        <v>28</v>
      </c>
      <c r="D1752" s="61">
        <f>VLOOKUP(A1752,'Unit Cost from Sales Data'!$A$2:$B$4026,2,FALSE)</f>
        <v>1.05</v>
      </c>
      <c r="E1752" s="22">
        <f t="shared" si="29"/>
        <v>29.400000000000002</v>
      </c>
    </row>
    <row r="1753" spans="1:5" x14ac:dyDescent="0.35">
      <c r="A1753" s="21" t="s">
        <v>3446</v>
      </c>
      <c r="B1753">
        <v>4</v>
      </c>
      <c r="C1753" s="17">
        <v>28</v>
      </c>
      <c r="D1753" s="61">
        <f>VLOOKUP(A1753,'Unit Cost from Sales Data'!$A$2:$B$4026,2,FALSE)</f>
        <v>0.24</v>
      </c>
      <c r="E1753" s="22">
        <f t="shared" si="29"/>
        <v>6.72</v>
      </c>
    </row>
    <row r="1754" spans="1:5" x14ac:dyDescent="0.35">
      <c r="A1754" s="21" t="s">
        <v>2750</v>
      </c>
      <c r="B1754">
        <v>3</v>
      </c>
      <c r="C1754" s="17">
        <v>28</v>
      </c>
      <c r="D1754" s="61">
        <f>VLOOKUP(A1754,'Unit Cost from Sales Data'!$A$2:$B$4026,2,FALSE)</f>
        <v>9.58</v>
      </c>
      <c r="E1754" s="22">
        <f t="shared" si="29"/>
        <v>268.24</v>
      </c>
    </row>
    <row r="1755" spans="1:5" x14ac:dyDescent="0.35">
      <c r="A1755" s="21" t="s">
        <v>2848</v>
      </c>
      <c r="B1755">
        <v>3</v>
      </c>
      <c r="C1755" s="17">
        <v>28</v>
      </c>
      <c r="D1755" s="61">
        <f>VLOOKUP(A1755,'Unit Cost from Sales Data'!$A$2:$B$4026,2,FALSE)</f>
        <v>1.67</v>
      </c>
      <c r="E1755" s="22">
        <f t="shared" si="29"/>
        <v>46.76</v>
      </c>
    </row>
    <row r="1756" spans="1:5" x14ac:dyDescent="0.35">
      <c r="A1756" s="21" t="s">
        <v>2936</v>
      </c>
      <c r="B1756">
        <v>3</v>
      </c>
      <c r="C1756" s="17">
        <v>28</v>
      </c>
      <c r="D1756" s="61">
        <f>VLOOKUP(A1756,'Unit Cost from Sales Data'!$A$2:$B$4026,2,FALSE)</f>
        <v>0.69</v>
      </c>
      <c r="E1756" s="22">
        <f t="shared" si="29"/>
        <v>19.32</v>
      </c>
    </row>
    <row r="1757" spans="1:5" x14ac:dyDescent="0.35">
      <c r="A1757" s="21" t="s">
        <v>398</v>
      </c>
      <c r="B1757">
        <v>3</v>
      </c>
      <c r="C1757" s="17">
        <v>28</v>
      </c>
      <c r="D1757" s="61">
        <f>VLOOKUP(A1757,'Unit Cost from Sales Data'!$A$2:$B$4026,2,FALSE)</f>
        <v>0.32</v>
      </c>
      <c r="E1757" s="22">
        <f t="shared" si="29"/>
        <v>8.9600000000000009</v>
      </c>
    </row>
    <row r="1758" spans="1:5" x14ac:dyDescent="0.35">
      <c r="A1758" s="21" t="s">
        <v>3431</v>
      </c>
      <c r="B1758">
        <v>3</v>
      </c>
      <c r="C1758" s="17">
        <v>28</v>
      </c>
      <c r="D1758" s="61">
        <f>VLOOKUP(A1758,'Unit Cost from Sales Data'!$A$2:$B$4026,2,FALSE)</f>
        <v>1.31</v>
      </c>
      <c r="E1758" s="22">
        <f t="shared" si="29"/>
        <v>36.68</v>
      </c>
    </row>
    <row r="1759" spans="1:5" x14ac:dyDescent="0.35">
      <c r="A1759" s="21" t="s">
        <v>3964</v>
      </c>
      <c r="B1759">
        <v>3</v>
      </c>
      <c r="C1759" s="17">
        <v>28</v>
      </c>
      <c r="D1759" s="61">
        <f>VLOOKUP(A1759,'Unit Cost from Sales Data'!$A$2:$B$4026,2,FALSE)</f>
        <v>0.9</v>
      </c>
      <c r="E1759" s="22">
        <f t="shared" si="29"/>
        <v>25.2</v>
      </c>
    </row>
    <row r="1760" spans="1:5" x14ac:dyDescent="0.35">
      <c r="A1760" s="21" t="s">
        <v>630</v>
      </c>
      <c r="B1760">
        <v>3</v>
      </c>
      <c r="C1760" s="17">
        <v>28</v>
      </c>
      <c r="D1760" s="61">
        <f>VLOOKUP(A1760,'Unit Cost from Sales Data'!$A$2:$B$4026,2,FALSE)</f>
        <v>1.2</v>
      </c>
      <c r="E1760" s="22">
        <f t="shared" si="29"/>
        <v>33.6</v>
      </c>
    </row>
    <row r="1761" spans="1:5" x14ac:dyDescent="0.35">
      <c r="A1761" s="21" t="s">
        <v>2404</v>
      </c>
      <c r="B1761">
        <v>2</v>
      </c>
      <c r="C1761" s="17">
        <v>28</v>
      </c>
      <c r="D1761" s="61">
        <f>VLOOKUP(A1761,'Unit Cost from Sales Data'!$A$2:$B$4026,2,FALSE)</f>
        <v>1.1499999999999999</v>
      </c>
      <c r="E1761" s="22">
        <f t="shared" si="29"/>
        <v>32.199999999999996</v>
      </c>
    </row>
    <row r="1762" spans="1:5" x14ac:dyDescent="0.35">
      <c r="A1762" s="21" t="s">
        <v>288</v>
      </c>
      <c r="B1762">
        <v>2</v>
      </c>
      <c r="C1762" s="17">
        <v>28</v>
      </c>
      <c r="D1762" s="61">
        <f>VLOOKUP(A1762,'Unit Cost from Sales Data'!$A$2:$B$4026,2,FALSE)</f>
        <v>3.41</v>
      </c>
      <c r="E1762" s="22">
        <f t="shared" si="29"/>
        <v>95.48</v>
      </c>
    </row>
    <row r="1763" spans="1:5" x14ac:dyDescent="0.35">
      <c r="A1763" s="21" t="s">
        <v>2616</v>
      </c>
      <c r="B1763">
        <v>2</v>
      </c>
      <c r="C1763" s="17">
        <v>28</v>
      </c>
      <c r="D1763" s="61">
        <f>VLOOKUP(A1763,'Unit Cost from Sales Data'!$A$2:$B$4026,2,FALSE)</f>
        <v>2.74</v>
      </c>
      <c r="E1763" s="22">
        <f t="shared" si="29"/>
        <v>76.72</v>
      </c>
    </row>
    <row r="1764" spans="1:5" x14ac:dyDescent="0.35">
      <c r="A1764" s="21" t="s">
        <v>2859</v>
      </c>
      <c r="B1764">
        <v>2</v>
      </c>
      <c r="C1764" s="17">
        <v>28</v>
      </c>
      <c r="D1764" s="61">
        <f>VLOOKUP(A1764,'Unit Cost from Sales Data'!$A$2:$B$4026,2,FALSE)</f>
        <v>0.26</v>
      </c>
      <c r="E1764" s="22">
        <f t="shared" si="29"/>
        <v>7.28</v>
      </c>
    </row>
    <row r="1765" spans="1:5" x14ac:dyDescent="0.35">
      <c r="A1765" s="21" t="s">
        <v>1028</v>
      </c>
      <c r="B1765">
        <v>2</v>
      </c>
      <c r="C1765" s="17">
        <v>28</v>
      </c>
      <c r="D1765" s="61">
        <f>VLOOKUP(A1765,'Unit Cost from Sales Data'!$A$2:$B$4026,2,FALSE)</f>
        <v>0.33</v>
      </c>
      <c r="E1765" s="22">
        <f t="shared" si="29"/>
        <v>9.24</v>
      </c>
    </row>
    <row r="1766" spans="1:5" x14ac:dyDescent="0.35">
      <c r="A1766" s="21" t="s">
        <v>3596</v>
      </c>
      <c r="B1766">
        <v>2</v>
      </c>
      <c r="C1766" s="17">
        <v>28</v>
      </c>
      <c r="D1766" s="61">
        <f>VLOOKUP(A1766,'Unit Cost from Sales Data'!$A$2:$B$4026,2,FALSE)</f>
        <v>1.08</v>
      </c>
      <c r="E1766" s="22">
        <f t="shared" si="29"/>
        <v>30.240000000000002</v>
      </c>
    </row>
    <row r="1767" spans="1:5" x14ac:dyDescent="0.35">
      <c r="A1767" s="21" t="s">
        <v>4041</v>
      </c>
      <c r="B1767">
        <v>2</v>
      </c>
      <c r="C1767" s="17">
        <v>28</v>
      </c>
      <c r="D1767" s="61">
        <f>VLOOKUP(A1767,'Unit Cost from Sales Data'!$A$2:$B$4026,2,FALSE)</f>
        <v>1.96</v>
      </c>
      <c r="E1767" s="22">
        <f t="shared" si="29"/>
        <v>54.879999999999995</v>
      </c>
    </row>
    <row r="1768" spans="1:5" x14ac:dyDescent="0.35">
      <c r="A1768" s="21" t="s">
        <v>4140</v>
      </c>
      <c r="B1768">
        <v>2</v>
      </c>
      <c r="C1768" s="17">
        <v>28</v>
      </c>
      <c r="D1768" s="61">
        <f>VLOOKUP(A1768,'Unit Cost from Sales Data'!$A$2:$B$4026,2,FALSE)</f>
        <v>2.33</v>
      </c>
      <c r="E1768" s="22">
        <f t="shared" si="29"/>
        <v>65.240000000000009</v>
      </c>
    </row>
    <row r="1769" spans="1:5" x14ac:dyDescent="0.35">
      <c r="A1769" s="21" t="s">
        <v>533</v>
      </c>
      <c r="B1769">
        <v>2</v>
      </c>
      <c r="C1769" s="17">
        <v>28</v>
      </c>
      <c r="D1769" s="61">
        <f>VLOOKUP(A1769,'Unit Cost from Sales Data'!$A$2:$B$4026,2,FALSE)</f>
        <v>0.93</v>
      </c>
      <c r="E1769" s="22">
        <f t="shared" si="29"/>
        <v>26.040000000000003</v>
      </c>
    </row>
    <row r="1770" spans="1:5" x14ac:dyDescent="0.35">
      <c r="A1770" s="21" t="s">
        <v>4284</v>
      </c>
      <c r="B1770">
        <v>2</v>
      </c>
      <c r="C1770" s="17">
        <v>28</v>
      </c>
      <c r="D1770" s="61">
        <f>VLOOKUP(A1770,'Unit Cost from Sales Data'!$A$2:$B$4026,2,FALSE)</f>
        <v>0.3</v>
      </c>
      <c r="E1770" s="22">
        <f t="shared" si="29"/>
        <v>8.4</v>
      </c>
    </row>
    <row r="1771" spans="1:5" x14ac:dyDescent="0.35">
      <c r="A1771" s="21" t="s">
        <v>3802</v>
      </c>
      <c r="B1771">
        <v>1</v>
      </c>
      <c r="C1771" s="17">
        <v>28</v>
      </c>
      <c r="D1771" s="61">
        <f>VLOOKUP(A1771,'Unit Cost from Sales Data'!$A$2:$B$4026,2,FALSE)</f>
        <v>0.88</v>
      </c>
      <c r="E1771" s="22">
        <f t="shared" si="29"/>
        <v>24.64</v>
      </c>
    </row>
    <row r="1772" spans="1:5" x14ac:dyDescent="0.35">
      <c r="A1772" s="21" t="s">
        <v>4260</v>
      </c>
      <c r="B1772">
        <v>1</v>
      </c>
      <c r="C1772" s="17">
        <v>28</v>
      </c>
      <c r="D1772" s="61">
        <f>VLOOKUP(A1772,'Unit Cost from Sales Data'!$A$2:$B$4026,2,FALSE)</f>
        <v>2.87</v>
      </c>
      <c r="E1772" s="22">
        <f t="shared" si="29"/>
        <v>80.36</v>
      </c>
    </row>
    <row r="1773" spans="1:5" x14ac:dyDescent="0.35">
      <c r="A1773" s="21" t="s">
        <v>3194</v>
      </c>
      <c r="B1773">
        <v>4</v>
      </c>
      <c r="C1773" s="17">
        <v>27</v>
      </c>
      <c r="D1773" s="61">
        <f>VLOOKUP(A1773,'Unit Cost from Sales Data'!$A$2:$B$4026,2,FALSE)</f>
        <v>108.5</v>
      </c>
      <c r="E1773" s="22">
        <f t="shared" si="29"/>
        <v>2929.5</v>
      </c>
    </row>
    <row r="1774" spans="1:5" x14ac:dyDescent="0.35">
      <c r="A1774" s="21" t="s">
        <v>3092</v>
      </c>
      <c r="B1774">
        <v>3</v>
      </c>
      <c r="C1774" s="17">
        <v>27</v>
      </c>
      <c r="D1774" s="61">
        <f>VLOOKUP(A1774,'Unit Cost from Sales Data'!$A$2:$B$4026,2,FALSE)</f>
        <v>47.3</v>
      </c>
      <c r="E1774" s="22">
        <f t="shared" si="29"/>
        <v>1277.0999999999999</v>
      </c>
    </row>
    <row r="1775" spans="1:5" x14ac:dyDescent="0.35">
      <c r="A1775" s="21" t="s">
        <v>1060</v>
      </c>
      <c r="B1775">
        <v>2</v>
      </c>
      <c r="C1775" s="17">
        <v>27</v>
      </c>
      <c r="D1775" s="61">
        <f>VLOOKUP(A1775,'Unit Cost from Sales Data'!$A$2:$B$4026,2,FALSE)</f>
        <v>2.74</v>
      </c>
      <c r="E1775" s="22">
        <f t="shared" si="29"/>
        <v>73.98</v>
      </c>
    </row>
    <row r="1776" spans="1:5" x14ac:dyDescent="0.35">
      <c r="A1776" s="21" t="s">
        <v>3293</v>
      </c>
      <c r="B1776">
        <v>2</v>
      </c>
      <c r="C1776" s="17">
        <v>27</v>
      </c>
      <c r="D1776" s="61">
        <f>VLOOKUP(A1776,'Unit Cost from Sales Data'!$A$2:$B$4026,2,FALSE)</f>
        <v>1.68</v>
      </c>
      <c r="E1776" s="22">
        <f t="shared" si="29"/>
        <v>45.36</v>
      </c>
    </row>
    <row r="1777" spans="1:5" x14ac:dyDescent="0.35">
      <c r="A1777" s="21" t="s">
        <v>204</v>
      </c>
      <c r="B1777">
        <v>2</v>
      </c>
      <c r="C1777" s="17">
        <v>27</v>
      </c>
      <c r="D1777" s="61">
        <f>VLOOKUP(A1777,'Unit Cost from Sales Data'!$A$2:$B$4026,2,FALSE)</f>
        <v>12.35</v>
      </c>
      <c r="E1777" s="22">
        <f t="shared" si="29"/>
        <v>333.45</v>
      </c>
    </row>
    <row r="1778" spans="1:5" x14ac:dyDescent="0.35">
      <c r="A1778" s="21" t="s">
        <v>2805</v>
      </c>
      <c r="B1778">
        <v>11</v>
      </c>
      <c r="C1778" s="17">
        <v>26</v>
      </c>
      <c r="D1778" s="61">
        <f>VLOOKUP(A1778,'Unit Cost from Sales Data'!$A$2:$B$4026,2,FALSE)</f>
        <v>148</v>
      </c>
      <c r="E1778" s="22">
        <f t="shared" si="29"/>
        <v>3848</v>
      </c>
    </row>
    <row r="1779" spans="1:5" x14ac:dyDescent="0.35">
      <c r="A1779" s="21" t="s">
        <v>3146</v>
      </c>
      <c r="B1779">
        <v>8</v>
      </c>
      <c r="C1779" s="17">
        <v>26</v>
      </c>
      <c r="D1779" s="61">
        <f>VLOOKUP(A1779,'Unit Cost from Sales Data'!$A$2:$B$4026,2,FALSE)</f>
        <v>32.049999999999997</v>
      </c>
      <c r="E1779" s="22">
        <f t="shared" si="29"/>
        <v>833.3</v>
      </c>
    </row>
    <row r="1780" spans="1:5" x14ac:dyDescent="0.35">
      <c r="A1780" s="21" t="s">
        <v>2654</v>
      </c>
      <c r="B1780">
        <v>7</v>
      </c>
      <c r="C1780" s="17">
        <v>26</v>
      </c>
      <c r="D1780" s="61">
        <f>VLOOKUP(A1780,'Unit Cost from Sales Data'!$A$2:$B$4026,2,FALSE)</f>
        <v>1.21</v>
      </c>
      <c r="E1780" s="22">
        <f t="shared" si="29"/>
        <v>31.46</v>
      </c>
    </row>
    <row r="1781" spans="1:5" x14ac:dyDescent="0.35">
      <c r="A1781" s="21" t="s">
        <v>2657</v>
      </c>
      <c r="B1781">
        <v>7</v>
      </c>
      <c r="C1781" s="17">
        <v>26</v>
      </c>
      <c r="D1781" s="61">
        <f>VLOOKUP(A1781,'Unit Cost from Sales Data'!$A$2:$B$4026,2,FALSE)</f>
        <v>2.97</v>
      </c>
      <c r="E1781" s="22">
        <f t="shared" si="29"/>
        <v>77.22</v>
      </c>
    </row>
    <row r="1782" spans="1:5" x14ac:dyDescent="0.35">
      <c r="A1782" s="21" t="s">
        <v>3107</v>
      </c>
      <c r="B1782">
        <v>7</v>
      </c>
      <c r="C1782" s="17">
        <v>26</v>
      </c>
      <c r="D1782" s="61">
        <f>VLOOKUP(A1782,'Unit Cost from Sales Data'!$A$2:$B$4026,2,FALSE)</f>
        <v>4.7</v>
      </c>
      <c r="E1782" s="22">
        <f t="shared" si="29"/>
        <v>122.2</v>
      </c>
    </row>
    <row r="1783" spans="1:5" x14ac:dyDescent="0.35">
      <c r="A1783" s="21" t="s">
        <v>3412</v>
      </c>
      <c r="B1783">
        <v>7</v>
      </c>
      <c r="C1783" s="17">
        <v>26</v>
      </c>
      <c r="D1783" s="61">
        <f>VLOOKUP(A1783,'Unit Cost from Sales Data'!$A$2:$B$4026,2,FALSE)</f>
        <v>25.07</v>
      </c>
      <c r="E1783" s="22">
        <f t="shared" si="29"/>
        <v>651.82000000000005</v>
      </c>
    </row>
    <row r="1784" spans="1:5" x14ac:dyDescent="0.35">
      <c r="A1784" s="21" t="s">
        <v>3509</v>
      </c>
      <c r="B1784">
        <v>7</v>
      </c>
      <c r="C1784" s="17">
        <v>26</v>
      </c>
      <c r="D1784" s="61">
        <f>VLOOKUP(A1784,'Unit Cost from Sales Data'!$A$2:$B$4026,2,FALSE)</f>
        <v>105.58</v>
      </c>
      <c r="E1784" s="22">
        <f t="shared" si="29"/>
        <v>2745.08</v>
      </c>
    </row>
    <row r="1785" spans="1:5" x14ac:dyDescent="0.35">
      <c r="A1785" s="21" t="s">
        <v>3040</v>
      </c>
      <c r="B1785">
        <v>6</v>
      </c>
      <c r="C1785" s="17">
        <v>26</v>
      </c>
      <c r="D1785" s="61">
        <f>VLOOKUP(A1785,'Unit Cost from Sales Data'!$A$2:$B$4026,2,FALSE)</f>
        <v>1.28</v>
      </c>
      <c r="E1785" s="22">
        <f t="shared" si="29"/>
        <v>33.28</v>
      </c>
    </row>
    <row r="1786" spans="1:5" x14ac:dyDescent="0.35">
      <c r="A1786" s="21" t="s">
        <v>3610</v>
      </c>
      <c r="B1786">
        <v>6</v>
      </c>
      <c r="C1786" s="17">
        <v>26</v>
      </c>
      <c r="D1786" s="61">
        <f>VLOOKUP(A1786,'Unit Cost from Sales Data'!$A$2:$B$4026,2,FALSE)</f>
        <v>1.88</v>
      </c>
      <c r="E1786" s="22">
        <f t="shared" si="29"/>
        <v>48.879999999999995</v>
      </c>
    </row>
    <row r="1787" spans="1:5" x14ac:dyDescent="0.35">
      <c r="A1787" s="21" t="s">
        <v>2881</v>
      </c>
      <c r="B1787">
        <v>5</v>
      </c>
      <c r="C1787" s="17">
        <v>26</v>
      </c>
      <c r="D1787" s="61">
        <f>VLOOKUP(A1787,'Unit Cost from Sales Data'!$A$2:$B$4026,2,FALSE)</f>
        <v>3.58</v>
      </c>
      <c r="E1787" s="22">
        <f t="shared" si="29"/>
        <v>93.08</v>
      </c>
    </row>
    <row r="1788" spans="1:5" x14ac:dyDescent="0.35">
      <c r="A1788" s="21" t="s">
        <v>3013</v>
      </c>
      <c r="B1788">
        <v>5</v>
      </c>
      <c r="C1788" s="17">
        <v>26</v>
      </c>
      <c r="D1788" s="61">
        <f>VLOOKUP(A1788,'Unit Cost from Sales Data'!$A$2:$B$4026,2,FALSE)</f>
        <v>1.06</v>
      </c>
      <c r="E1788" s="22">
        <f t="shared" si="29"/>
        <v>27.560000000000002</v>
      </c>
    </row>
    <row r="1789" spans="1:5" x14ac:dyDescent="0.35">
      <c r="A1789" s="21" t="s">
        <v>3607</v>
      </c>
      <c r="B1789">
        <v>4</v>
      </c>
      <c r="C1789" s="17">
        <v>26</v>
      </c>
      <c r="D1789" s="61">
        <f>VLOOKUP(A1789,'Unit Cost from Sales Data'!$A$2:$B$4026,2,FALSE)</f>
        <v>2.78</v>
      </c>
      <c r="E1789" s="22">
        <f t="shared" si="29"/>
        <v>72.28</v>
      </c>
    </row>
    <row r="1790" spans="1:5" x14ac:dyDescent="0.35">
      <c r="A1790" s="21" t="s">
        <v>3949</v>
      </c>
      <c r="B1790">
        <v>4</v>
      </c>
      <c r="C1790" s="17">
        <v>26</v>
      </c>
      <c r="D1790" s="61">
        <f>VLOOKUP(A1790,'Unit Cost from Sales Data'!$A$2:$B$4026,2,FALSE)</f>
        <v>3.53</v>
      </c>
      <c r="E1790" s="22">
        <f t="shared" si="29"/>
        <v>91.78</v>
      </c>
    </row>
    <row r="1791" spans="1:5" x14ac:dyDescent="0.35">
      <c r="A1791" s="21" t="s">
        <v>3268</v>
      </c>
      <c r="B1791">
        <v>2</v>
      </c>
      <c r="C1791" s="17">
        <v>26</v>
      </c>
      <c r="D1791" s="61">
        <f>VLOOKUP(A1791,'Unit Cost from Sales Data'!$A$2:$B$4026,2,FALSE)</f>
        <v>39.44</v>
      </c>
      <c r="E1791" s="22">
        <f t="shared" si="29"/>
        <v>1025.44</v>
      </c>
    </row>
    <row r="1792" spans="1:5" x14ac:dyDescent="0.35">
      <c r="A1792" s="21" t="s">
        <v>4354</v>
      </c>
      <c r="B1792">
        <v>1</v>
      </c>
      <c r="C1792" s="17">
        <v>26</v>
      </c>
      <c r="D1792" s="61">
        <f>VLOOKUP(A1792,'Unit Cost from Sales Data'!$A$2:$B$4026,2,FALSE)</f>
        <v>0.86</v>
      </c>
      <c r="E1792" s="22">
        <f t="shared" si="29"/>
        <v>22.36</v>
      </c>
    </row>
    <row r="1793" spans="1:5" x14ac:dyDescent="0.35">
      <c r="A1793" s="21" t="s">
        <v>3535</v>
      </c>
      <c r="B1793">
        <v>23</v>
      </c>
      <c r="C1793" s="17">
        <v>25</v>
      </c>
      <c r="D1793" s="61">
        <f>VLOOKUP(A1793,'Unit Cost from Sales Data'!$A$2:$B$4026,2,FALSE)</f>
        <v>103.21</v>
      </c>
      <c r="E1793" s="22">
        <f t="shared" si="29"/>
        <v>2580.25</v>
      </c>
    </row>
    <row r="1794" spans="1:5" x14ac:dyDescent="0.35">
      <c r="A1794" s="21" t="s">
        <v>2599</v>
      </c>
      <c r="B1794">
        <v>13</v>
      </c>
      <c r="C1794" s="17">
        <v>25</v>
      </c>
      <c r="D1794" s="61">
        <f>VLOOKUP(A1794,'Unit Cost from Sales Data'!$A$2:$B$4026,2,FALSE)</f>
        <v>36.78</v>
      </c>
      <c r="E1794" s="22">
        <f t="shared" si="29"/>
        <v>919.5</v>
      </c>
    </row>
    <row r="1795" spans="1:5" x14ac:dyDescent="0.35">
      <c r="A1795" s="21" t="s">
        <v>3102</v>
      </c>
      <c r="B1795">
        <v>13</v>
      </c>
      <c r="C1795" s="17">
        <v>25</v>
      </c>
      <c r="D1795" s="61">
        <f>VLOOKUP(A1795,'Unit Cost from Sales Data'!$A$2:$B$4026,2,FALSE)</f>
        <v>75.819999999999993</v>
      </c>
      <c r="E1795" s="22">
        <f t="shared" si="29"/>
        <v>1895.4999999999998</v>
      </c>
    </row>
    <row r="1796" spans="1:5" x14ac:dyDescent="0.35">
      <c r="A1796" s="21" t="s">
        <v>3239</v>
      </c>
      <c r="B1796">
        <v>12</v>
      </c>
      <c r="C1796" s="17">
        <v>25</v>
      </c>
      <c r="D1796" s="61">
        <f>VLOOKUP(A1796,'Unit Cost from Sales Data'!$A$2:$B$4026,2,FALSE)</f>
        <v>44.41</v>
      </c>
      <c r="E1796" s="22">
        <f t="shared" si="29"/>
        <v>1110.25</v>
      </c>
    </row>
    <row r="1797" spans="1:5" x14ac:dyDescent="0.35">
      <c r="A1797" s="21" t="s">
        <v>1530</v>
      </c>
      <c r="B1797">
        <v>11</v>
      </c>
      <c r="C1797" s="17">
        <v>25</v>
      </c>
      <c r="D1797" s="61">
        <f>VLOOKUP(A1797,'Unit Cost from Sales Data'!$A$2:$B$4026,2,FALSE)</f>
        <v>14.64</v>
      </c>
      <c r="E1797" s="22">
        <f t="shared" si="29"/>
        <v>366</v>
      </c>
    </row>
    <row r="1798" spans="1:5" x14ac:dyDescent="0.35">
      <c r="A1798" s="21" t="s">
        <v>2595</v>
      </c>
      <c r="B1798">
        <v>10</v>
      </c>
      <c r="C1798" s="17">
        <v>25</v>
      </c>
      <c r="D1798" s="61">
        <f>VLOOKUP(A1798,'Unit Cost from Sales Data'!$A$2:$B$4026,2,FALSE)</f>
        <v>1.1000000000000001</v>
      </c>
      <c r="E1798" s="22">
        <f t="shared" si="29"/>
        <v>27.500000000000004</v>
      </c>
    </row>
    <row r="1799" spans="1:5" x14ac:dyDescent="0.35">
      <c r="A1799" s="21" t="s">
        <v>2064</v>
      </c>
      <c r="B1799">
        <v>9</v>
      </c>
      <c r="C1799" s="17">
        <v>25</v>
      </c>
      <c r="D1799" s="61">
        <f>VLOOKUP(A1799,'Unit Cost from Sales Data'!$A$2:$B$4026,2,FALSE)</f>
        <v>21.42</v>
      </c>
      <c r="E1799" s="22">
        <f t="shared" si="29"/>
        <v>535.5</v>
      </c>
    </row>
    <row r="1800" spans="1:5" x14ac:dyDescent="0.35">
      <c r="A1800" s="21" t="s">
        <v>1535</v>
      </c>
      <c r="B1800">
        <v>8</v>
      </c>
      <c r="C1800" s="17">
        <v>25</v>
      </c>
      <c r="D1800" s="61">
        <f>VLOOKUP(A1800,'Unit Cost from Sales Data'!$A$2:$B$4026,2,FALSE)</f>
        <v>13.5</v>
      </c>
      <c r="E1800" s="22">
        <f t="shared" si="29"/>
        <v>337.5</v>
      </c>
    </row>
    <row r="1801" spans="1:5" x14ac:dyDescent="0.35">
      <c r="A1801" s="21" t="s">
        <v>213</v>
      </c>
      <c r="B1801">
        <v>7</v>
      </c>
      <c r="C1801" s="17">
        <v>25</v>
      </c>
      <c r="D1801" s="61">
        <f>VLOOKUP(A1801,'Unit Cost from Sales Data'!$A$2:$B$4026,2,FALSE)</f>
        <v>11.75</v>
      </c>
      <c r="E1801" s="22">
        <f t="shared" si="29"/>
        <v>293.75</v>
      </c>
    </row>
    <row r="1802" spans="1:5" x14ac:dyDescent="0.35">
      <c r="A1802" s="21" t="s">
        <v>376</v>
      </c>
      <c r="B1802">
        <v>6</v>
      </c>
      <c r="C1802" s="17">
        <v>25</v>
      </c>
      <c r="D1802" s="61">
        <f>VLOOKUP(A1802,'Unit Cost from Sales Data'!$A$2:$B$4026,2,FALSE)</f>
        <v>10.11</v>
      </c>
      <c r="E1802" s="22">
        <f t="shared" ref="E1802:E1861" si="30">D1802*C1802</f>
        <v>252.75</v>
      </c>
    </row>
    <row r="1803" spans="1:5" x14ac:dyDescent="0.35">
      <c r="A1803" s="21" t="s">
        <v>3392</v>
      </c>
      <c r="B1803">
        <v>6</v>
      </c>
      <c r="C1803" s="17">
        <v>25</v>
      </c>
      <c r="D1803" s="61">
        <f>VLOOKUP(A1803,'Unit Cost from Sales Data'!$A$2:$B$4026,2,FALSE)</f>
        <v>13.46</v>
      </c>
      <c r="E1803" s="22">
        <f t="shared" si="30"/>
        <v>336.5</v>
      </c>
    </row>
    <row r="1804" spans="1:5" x14ac:dyDescent="0.35">
      <c r="A1804" s="21" t="s">
        <v>287</v>
      </c>
      <c r="B1804">
        <v>5</v>
      </c>
      <c r="C1804" s="17">
        <v>25</v>
      </c>
      <c r="D1804" s="61">
        <f>VLOOKUP(A1804,'Unit Cost from Sales Data'!$A$2:$B$4026,2,FALSE)</f>
        <v>9.02</v>
      </c>
      <c r="E1804" s="22">
        <f t="shared" si="30"/>
        <v>225.5</v>
      </c>
    </row>
    <row r="1805" spans="1:5" x14ac:dyDescent="0.35">
      <c r="A1805" s="21" t="s">
        <v>3758</v>
      </c>
      <c r="B1805">
        <v>3</v>
      </c>
      <c r="C1805" s="17">
        <v>25</v>
      </c>
      <c r="D1805" s="61">
        <f>VLOOKUP(A1805,'Unit Cost from Sales Data'!$A$2:$B$4026,2,FALSE)</f>
        <v>41.84</v>
      </c>
      <c r="E1805" s="22">
        <f t="shared" si="30"/>
        <v>1046</v>
      </c>
    </row>
    <row r="1806" spans="1:5" x14ac:dyDescent="0.35">
      <c r="A1806" s="21" t="s">
        <v>373</v>
      </c>
      <c r="B1806">
        <v>3</v>
      </c>
      <c r="C1806" s="17">
        <v>25</v>
      </c>
      <c r="D1806" s="61">
        <f>VLOOKUP(A1806,'Unit Cost from Sales Data'!$A$2:$B$4026,2,FALSE)</f>
        <v>5</v>
      </c>
      <c r="E1806" s="22">
        <f t="shared" si="30"/>
        <v>125</v>
      </c>
    </row>
    <row r="1807" spans="1:5" x14ac:dyDescent="0.35">
      <c r="A1807" s="21" t="s">
        <v>836</v>
      </c>
      <c r="B1807">
        <v>2</v>
      </c>
      <c r="C1807" s="17">
        <v>25</v>
      </c>
      <c r="D1807" s="61">
        <f>VLOOKUP(A1807,'Unit Cost from Sales Data'!$A$2:$B$4026,2,FALSE)</f>
        <v>2.5</v>
      </c>
      <c r="E1807" s="22">
        <f t="shared" si="30"/>
        <v>62.5</v>
      </c>
    </row>
    <row r="1808" spans="1:5" x14ac:dyDescent="0.35">
      <c r="A1808" s="21" t="s">
        <v>1496</v>
      </c>
      <c r="B1808">
        <v>1</v>
      </c>
      <c r="C1808" s="17">
        <v>25</v>
      </c>
      <c r="D1808" s="61">
        <f>VLOOKUP(A1808,'Unit Cost from Sales Data'!$A$2:$B$4026,2,FALSE)</f>
        <v>0.09</v>
      </c>
      <c r="E1808" s="22">
        <f t="shared" si="30"/>
        <v>2.25</v>
      </c>
    </row>
    <row r="1809" spans="1:5" x14ac:dyDescent="0.35">
      <c r="A1809" s="21" t="s">
        <v>2606</v>
      </c>
      <c r="B1809">
        <v>1</v>
      </c>
      <c r="C1809" s="17">
        <v>25</v>
      </c>
      <c r="D1809" s="61">
        <f>VLOOKUP(A1809,'Unit Cost from Sales Data'!$A$2:$B$4026,2,FALSE)</f>
        <v>0.13</v>
      </c>
      <c r="E1809" s="22">
        <f t="shared" si="30"/>
        <v>3.25</v>
      </c>
    </row>
    <row r="1810" spans="1:5" x14ac:dyDescent="0.35">
      <c r="A1810" s="21" t="s">
        <v>2607</v>
      </c>
      <c r="B1810">
        <v>1</v>
      </c>
      <c r="C1810" s="17">
        <v>25</v>
      </c>
      <c r="D1810" s="61">
        <f>VLOOKUP(A1810,'Unit Cost from Sales Data'!$A$2:$B$4026,2,FALSE)</f>
        <v>0.34</v>
      </c>
      <c r="E1810" s="22">
        <f t="shared" si="30"/>
        <v>8.5</v>
      </c>
    </row>
    <row r="1811" spans="1:5" x14ac:dyDescent="0.35">
      <c r="A1811" s="21" t="s">
        <v>2647</v>
      </c>
      <c r="B1811">
        <v>1</v>
      </c>
      <c r="C1811" s="17">
        <v>25</v>
      </c>
      <c r="D1811" s="61">
        <f>VLOOKUP(A1811,'Unit Cost from Sales Data'!$A$2:$B$4026,2,FALSE)</f>
        <v>0.23</v>
      </c>
      <c r="E1811" s="22">
        <f t="shared" si="30"/>
        <v>5.75</v>
      </c>
    </row>
    <row r="1812" spans="1:5" x14ac:dyDescent="0.35">
      <c r="A1812" s="21" t="s">
        <v>2769</v>
      </c>
      <c r="B1812">
        <v>1</v>
      </c>
      <c r="C1812" s="17">
        <v>25</v>
      </c>
      <c r="D1812" s="61">
        <f>VLOOKUP(A1812,'Unit Cost from Sales Data'!$A$2:$B$4026,2,FALSE)</f>
        <v>0.31</v>
      </c>
      <c r="E1812" s="22">
        <f t="shared" si="30"/>
        <v>7.75</v>
      </c>
    </row>
    <row r="1813" spans="1:5" x14ac:dyDescent="0.35">
      <c r="A1813" s="21" t="s">
        <v>2770</v>
      </c>
      <c r="B1813">
        <v>1</v>
      </c>
      <c r="C1813" s="17">
        <v>25</v>
      </c>
      <c r="D1813" s="61">
        <f>VLOOKUP(A1813,'Unit Cost from Sales Data'!$A$2:$B$4026,2,FALSE)</f>
        <v>0.03</v>
      </c>
      <c r="E1813" s="22">
        <f t="shared" si="30"/>
        <v>0.75</v>
      </c>
    </row>
    <row r="1814" spans="1:5" x14ac:dyDescent="0.35">
      <c r="A1814" s="21" t="s">
        <v>2929</v>
      </c>
      <c r="B1814">
        <v>1</v>
      </c>
      <c r="C1814" s="17">
        <v>25</v>
      </c>
      <c r="D1814" s="61">
        <f>VLOOKUP(A1814,'Unit Cost from Sales Data'!$A$2:$B$4026,2,FALSE)</f>
        <v>0.09</v>
      </c>
      <c r="E1814" s="22">
        <f t="shared" si="30"/>
        <v>2.25</v>
      </c>
    </row>
    <row r="1815" spans="1:5" x14ac:dyDescent="0.35">
      <c r="A1815" s="21" t="s">
        <v>2987</v>
      </c>
      <c r="B1815">
        <v>1</v>
      </c>
      <c r="C1815" s="17">
        <v>25</v>
      </c>
      <c r="D1815" s="61">
        <f>VLOOKUP(A1815,'Unit Cost from Sales Data'!$A$2:$B$4026,2,FALSE)</f>
        <v>0.15</v>
      </c>
      <c r="E1815" s="22">
        <f t="shared" si="30"/>
        <v>3.75</v>
      </c>
    </row>
    <row r="1816" spans="1:5" x14ac:dyDescent="0.35">
      <c r="A1816" s="21" t="s">
        <v>3316</v>
      </c>
      <c r="B1816">
        <v>1</v>
      </c>
      <c r="C1816" s="17">
        <v>25</v>
      </c>
      <c r="D1816" s="61">
        <f>VLOOKUP(A1816,'Unit Cost from Sales Data'!$A$2:$B$4026,2,FALSE)</f>
        <v>0.32</v>
      </c>
      <c r="E1816" s="22">
        <f t="shared" si="30"/>
        <v>8</v>
      </c>
    </row>
    <row r="1817" spans="1:5" x14ac:dyDescent="0.35">
      <c r="A1817" s="21" t="s">
        <v>1161</v>
      </c>
      <c r="B1817">
        <v>1</v>
      </c>
      <c r="C1817" s="17">
        <v>25</v>
      </c>
      <c r="D1817" s="61">
        <f>VLOOKUP(A1817,'Unit Cost from Sales Data'!$A$2:$B$4026,2,FALSE)</f>
        <v>10.16</v>
      </c>
      <c r="E1817" s="22">
        <f t="shared" si="30"/>
        <v>254</v>
      </c>
    </row>
    <row r="1818" spans="1:5" x14ac:dyDescent="0.35">
      <c r="A1818" s="21" t="s">
        <v>302</v>
      </c>
      <c r="B1818">
        <v>1</v>
      </c>
      <c r="C1818" s="17">
        <v>25</v>
      </c>
      <c r="D1818" s="61">
        <f>VLOOKUP(A1818,'Unit Cost from Sales Data'!$A$2:$B$4026,2,FALSE)</f>
        <v>2.33</v>
      </c>
      <c r="E1818" s="22">
        <f t="shared" si="30"/>
        <v>58.25</v>
      </c>
    </row>
    <row r="1819" spans="1:5" x14ac:dyDescent="0.35">
      <c r="A1819" s="21" t="s">
        <v>3354</v>
      </c>
      <c r="B1819">
        <v>1</v>
      </c>
      <c r="C1819" s="17">
        <v>25</v>
      </c>
      <c r="D1819" s="61">
        <f>VLOOKUP(A1819,'Unit Cost from Sales Data'!$A$2:$B$4026,2,FALSE)</f>
        <v>0.16</v>
      </c>
      <c r="E1819" s="22">
        <f t="shared" si="30"/>
        <v>4</v>
      </c>
    </row>
    <row r="1820" spans="1:5" x14ac:dyDescent="0.35">
      <c r="A1820" s="21" t="s">
        <v>3371</v>
      </c>
      <c r="B1820">
        <v>1</v>
      </c>
      <c r="C1820" s="17">
        <v>25</v>
      </c>
      <c r="D1820" s="61">
        <f>VLOOKUP(A1820,'Unit Cost from Sales Data'!$A$2:$B$4026,2,FALSE)</f>
        <v>7.0000000000000007E-2</v>
      </c>
      <c r="E1820" s="22">
        <f t="shared" si="30"/>
        <v>1.7500000000000002</v>
      </c>
    </row>
    <row r="1821" spans="1:5" x14ac:dyDescent="0.35">
      <c r="A1821" s="21" t="s">
        <v>3418</v>
      </c>
      <c r="B1821">
        <v>1</v>
      </c>
      <c r="C1821" s="17">
        <v>25</v>
      </c>
      <c r="D1821" s="61">
        <f>VLOOKUP(A1821,'Unit Cost from Sales Data'!$A$2:$B$4026,2,FALSE)</f>
        <v>0.12</v>
      </c>
      <c r="E1821" s="22">
        <f t="shared" si="30"/>
        <v>3</v>
      </c>
    </row>
    <row r="1822" spans="1:5" x14ac:dyDescent="0.35">
      <c r="A1822" s="21" t="s">
        <v>3424</v>
      </c>
      <c r="B1822">
        <v>1</v>
      </c>
      <c r="C1822" s="17">
        <v>25</v>
      </c>
      <c r="D1822" s="61">
        <f>VLOOKUP(A1822,'Unit Cost from Sales Data'!$A$2:$B$4026,2,FALSE)</f>
        <v>0.24</v>
      </c>
      <c r="E1822" s="22">
        <f t="shared" si="30"/>
        <v>6</v>
      </c>
    </row>
    <row r="1823" spans="1:5" x14ac:dyDescent="0.35">
      <c r="A1823" s="21" t="s">
        <v>3529</v>
      </c>
      <c r="B1823">
        <v>1</v>
      </c>
      <c r="C1823" s="17">
        <v>25</v>
      </c>
      <c r="D1823" s="61">
        <f>VLOOKUP(A1823,'Unit Cost from Sales Data'!$A$2:$B$4026,2,FALSE)</f>
        <v>0.13</v>
      </c>
      <c r="E1823" s="22">
        <f t="shared" si="30"/>
        <v>3.25</v>
      </c>
    </row>
    <row r="1824" spans="1:5" x14ac:dyDescent="0.35">
      <c r="A1824" s="21" t="s">
        <v>3562</v>
      </c>
      <c r="B1824">
        <v>1</v>
      </c>
      <c r="C1824" s="17">
        <v>25</v>
      </c>
      <c r="D1824" s="61">
        <f>VLOOKUP(A1824,'Unit Cost from Sales Data'!$A$2:$B$4026,2,FALSE)</f>
        <v>0.17</v>
      </c>
      <c r="E1824" s="22">
        <f t="shared" si="30"/>
        <v>4.25</v>
      </c>
    </row>
    <row r="1825" spans="1:5" x14ac:dyDescent="0.35">
      <c r="A1825" s="21" t="s">
        <v>1143</v>
      </c>
      <c r="B1825">
        <v>1</v>
      </c>
      <c r="C1825" s="17">
        <v>25</v>
      </c>
      <c r="D1825" s="61">
        <f>VLOOKUP(A1825,'Unit Cost from Sales Data'!$A$2:$B$4026,2,FALSE)</f>
        <v>2.19</v>
      </c>
      <c r="E1825" s="22">
        <f t="shared" si="30"/>
        <v>54.75</v>
      </c>
    </row>
    <row r="1826" spans="1:5" x14ac:dyDescent="0.35">
      <c r="A1826" s="21" t="s">
        <v>3657</v>
      </c>
      <c r="B1826">
        <v>1</v>
      </c>
      <c r="C1826" s="17">
        <v>25</v>
      </c>
      <c r="D1826" s="61">
        <f>VLOOKUP(A1826,'Unit Cost from Sales Data'!$A$2:$B$4026,2,FALSE)</f>
        <v>0.08</v>
      </c>
      <c r="E1826" s="22">
        <f t="shared" si="30"/>
        <v>2</v>
      </c>
    </row>
    <row r="1827" spans="1:5" x14ac:dyDescent="0.35">
      <c r="A1827" s="21" t="s">
        <v>3670</v>
      </c>
      <c r="B1827">
        <v>1</v>
      </c>
      <c r="C1827" s="17">
        <v>25</v>
      </c>
      <c r="D1827" s="61">
        <f>VLOOKUP(A1827,'Unit Cost from Sales Data'!$A$2:$B$4026,2,FALSE)</f>
        <v>0.11</v>
      </c>
      <c r="E1827" s="22">
        <f t="shared" si="30"/>
        <v>2.75</v>
      </c>
    </row>
    <row r="1828" spans="1:5" x14ac:dyDescent="0.35">
      <c r="A1828" s="21" t="s">
        <v>3708</v>
      </c>
      <c r="B1828">
        <v>1</v>
      </c>
      <c r="C1828" s="17">
        <v>25</v>
      </c>
      <c r="D1828" s="61">
        <f>VLOOKUP(A1828,'Unit Cost from Sales Data'!$A$2:$B$4026,2,FALSE)</f>
        <v>0.14000000000000001</v>
      </c>
      <c r="E1828" s="22">
        <f t="shared" si="30"/>
        <v>3.5000000000000004</v>
      </c>
    </row>
    <row r="1829" spans="1:5" x14ac:dyDescent="0.35">
      <c r="A1829" s="21" t="s">
        <v>3741</v>
      </c>
      <c r="B1829">
        <v>1</v>
      </c>
      <c r="C1829" s="17">
        <v>25</v>
      </c>
      <c r="D1829" s="61">
        <f>VLOOKUP(A1829,'Unit Cost from Sales Data'!$A$2:$B$4026,2,FALSE)</f>
        <v>0.11</v>
      </c>
      <c r="E1829" s="22">
        <f t="shared" si="30"/>
        <v>2.75</v>
      </c>
    </row>
    <row r="1830" spans="1:5" x14ac:dyDescent="0.35">
      <c r="A1830" s="21" t="s">
        <v>3781</v>
      </c>
      <c r="B1830">
        <v>1</v>
      </c>
      <c r="C1830" s="17">
        <v>25</v>
      </c>
      <c r="D1830" s="61">
        <f>VLOOKUP(A1830,'Unit Cost from Sales Data'!$A$2:$B$4026,2,FALSE)</f>
        <v>5.69</v>
      </c>
      <c r="E1830" s="22">
        <f t="shared" si="30"/>
        <v>142.25</v>
      </c>
    </row>
    <row r="1831" spans="1:5" x14ac:dyDescent="0.35">
      <c r="A1831" s="21" t="s">
        <v>3793</v>
      </c>
      <c r="B1831">
        <v>1</v>
      </c>
      <c r="C1831" s="17">
        <v>25</v>
      </c>
      <c r="D1831" s="61">
        <f>VLOOKUP(A1831,'Unit Cost from Sales Data'!$A$2:$B$4026,2,FALSE)</f>
        <v>0.15</v>
      </c>
      <c r="E1831" s="22">
        <f t="shared" si="30"/>
        <v>3.75</v>
      </c>
    </row>
    <row r="1832" spans="1:5" x14ac:dyDescent="0.35">
      <c r="A1832" s="21" t="s">
        <v>3807</v>
      </c>
      <c r="B1832">
        <v>1</v>
      </c>
      <c r="C1832" s="17">
        <v>25</v>
      </c>
      <c r="D1832" s="61">
        <f>VLOOKUP(A1832,'Unit Cost from Sales Data'!$A$2:$B$4026,2,FALSE)</f>
        <v>2.6</v>
      </c>
      <c r="E1832" s="22">
        <f t="shared" si="30"/>
        <v>65</v>
      </c>
    </row>
    <row r="1833" spans="1:5" x14ac:dyDescent="0.35">
      <c r="A1833" s="21" t="s">
        <v>3890</v>
      </c>
      <c r="B1833">
        <v>1</v>
      </c>
      <c r="C1833" s="17">
        <v>25</v>
      </c>
      <c r="D1833" s="61">
        <f>VLOOKUP(A1833,'Unit Cost from Sales Data'!$A$2:$B$4026,2,FALSE)</f>
        <v>0.05</v>
      </c>
      <c r="E1833" s="22">
        <f t="shared" si="30"/>
        <v>1.25</v>
      </c>
    </row>
    <row r="1834" spans="1:5" x14ac:dyDescent="0.35">
      <c r="A1834" s="21" t="s">
        <v>3892</v>
      </c>
      <c r="B1834">
        <v>1</v>
      </c>
      <c r="C1834" s="17">
        <v>25</v>
      </c>
      <c r="D1834" s="61">
        <f>VLOOKUP(A1834,'Unit Cost from Sales Data'!$A$2:$B$4026,2,FALSE)</f>
        <v>0.03</v>
      </c>
      <c r="E1834" s="22">
        <f t="shared" si="30"/>
        <v>0.75</v>
      </c>
    </row>
    <row r="1835" spans="1:5" x14ac:dyDescent="0.35">
      <c r="A1835" s="21" t="s">
        <v>3932</v>
      </c>
      <c r="B1835">
        <v>1</v>
      </c>
      <c r="C1835" s="17">
        <v>25</v>
      </c>
      <c r="D1835" s="61">
        <f>VLOOKUP(A1835,'Unit Cost from Sales Data'!$A$2:$B$4026,2,FALSE)</f>
        <v>0.09</v>
      </c>
      <c r="E1835" s="22">
        <f t="shared" si="30"/>
        <v>2.25</v>
      </c>
    </row>
    <row r="1836" spans="1:5" x14ac:dyDescent="0.35">
      <c r="A1836" s="21" t="s">
        <v>3965</v>
      </c>
      <c r="B1836">
        <v>1</v>
      </c>
      <c r="C1836" s="17">
        <v>25</v>
      </c>
      <c r="D1836" s="61">
        <f>VLOOKUP(A1836,'Unit Cost from Sales Data'!$A$2:$B$4026,2,FALSE)</f>
        <v>0.64</v>
      </c>
      <c r="E1836" s="22">
        <f t="shared" si="30"/>
        <v>16</v>
      </c>
    </row>
    <row r="1837" spans="1:5" x14ac:dyDescent="0.35">
      <c r="A1837" s="21" t="s">
        <v>4023</v>
      </c>
      <c r="B1837">
        <v>1</v>
      </c>
      <c r="C1837" s="17">
        <v>25</v>
      </c>
      <c r="D1837" s="61">
        <f>VLOOKUP(A1837,'Unit Cost from Sales Data'!$A$2:$B$4026,2,FALSE)</f>
        <v>0.77</v>
      </c>
      <c r="E1837" s="22">
        <f t="shared" si="30"/>
        <v>19.25</v>
      </c>
    </row>
    <row r="1838" spans="1:5" x14ac:dyDescent="0.35">
      <c r="A1838" s="21" t="s">
        <v>4059</v>
      </c>
      <c r="B1838">
        <v>1</v>
      </c>
      <c r="C1838" s="17">
        <v>25</v>
      </c>
      <c r="D1838" s="61">
        <f>VLOOKUP(A1838,'Unit Cost from Sales Data'!$A$2:$B$4026,2,FALSE)</f>
        <v>0.17</v>
      </c>
      <c r="E1838" s="22">
        <f t="shared" si="30"/>
        <v>4.25</v>
      </c>
    </row>
    <row r="1839" spans="1:5" x14ac:dyDescent="0.35">
      <c r="A1839" s="21" t="s">
        <v>4148</v>
      </c>
      <c r="B1839">
        <v>1</v>
      </c>
      <c r="C1839" s="17">
        <v>25</v>
      </c>
      <c r="D1839" s="61">
        <f>VLOOKUP(A1839,'Unit Cost from Sales Data'!$A$2:$B$4026,2,FALSE)</f>
        <v>0.04</v>
      </c>
      <c r="E1839" s="22">
        <f t="shared" si="30"/>
        <v>1</v>
      </c>
    </row>
    <row r="1840" spans="1:5" x14ac:dyDescent="0.35">
      <c r="A1840" s="21" t="s">
        <v>4180</v>
      </c>
      <c r="B1840">
        <v>1</v>
      </c>
      <c r="C1840" s="17">
        <v>25</v>
      </c>
      <c r="D1840" s="61">
        <f>VLOOKUP(A1840,'Unit Cost from Sales Data'!$A$2:$B$4026,2,FALSE)</f>
        <v>0.41</v>
      </c>
      <c r="E1840" s="22">
        <f t="shared" si="30"/>
        <v>10.25</v>
      </c>
    </row>
    <row r="1841" spans="1:5" x14ac:dyDescent="0.35">
      <c r="A1841" s="21" t="s">
        <v>4203</v>
      </c>
      <c r="B1841">
        <v>1</v>
      </c>
      <c r="C1841" s="17">
        <v>25</v>
      </c>
      <c r="D1841" s="61">
        <f>VLOOKUP(A1841,'Unit Cost from Sales Data'!$A$2:$B$4026,2,FALSE)</f>
        <v>0.08</v>
      </c>
      <c r="E1841" s="22">
        <f t="shared" si="30"/>
        <v>2</v>
      </c>
    </row>
    <row r="1842" spans="1:5" x14ac:dyDescent="0.35">
      <c r="A1842" s="21" t="s">
        <v>4204</v>
      </c>
      <c r="B1842">
        <v>1</v>
      </c>
      <c r="C1842" s="17">
        <v>25</v>
      </c>
      <c r="D1842" s="61">
        <f>VLOOKUP(A1842,'Unit Cost from Sales Data'!$A$2:$B$4026,2,FALSE)</f>
        <v>7.0000000000000007E-2</v>
      </c>
      <c r="E1842" s="22">
        <f t="shared" si="30"/>
        <v>1.7500000000000002</v>
      </c>
    </row>
    <row r="1843" spans="1:5" x14ac:dyDescent="0.35">
      <c r="A1843" s="21" t="s">
        <v>4230</v>
      </c>
      <c r="B1843">
        <v>1</v>
      </c>
      <c r="C1843" s="17">
        <v>25</v>
      </c>
      <c r="D1843" s="61">
        <f>VLOOKUP(A1843,'Unit Cost from Sales Data'!$A$2:$B$4026,2,FALSE)</f>
        <v>0.04</v>
      </c>
      <c r="E1843" s="22">
        <f t="shared" si="30"/>
        <v>1</v>
      </c>
    </row>
    <row r="1844" spans="1:5" x14ac:dyDescent="0.35">
      <c r="A1844" s="21" t="s">
        <v>4231</v>
      </c>
      <c r="B1844">
        <v>1</v>
      </c>
      <c r="C1844" s="17">
        <v>25</v>
      </c>
      <c r="D1844" s="61">
        <f>VLOOKUP(A1844,'Unit Cost from Sales Data'!$A$2:$B$4026,2,FALSE)</f>
        <v>0.13</v>
      </c>
      <c r="E1844" s="22">
        <f t="shared" si="30"/>
        <v>3.25</v>
      </c>
    </row>
    <row r="1845" spans="1:5" x14ac:dyDescent="0.35">
      <c r="A1845" s="21" t="s">
        <v>4253</v>
      </c>
      <c r="B1845">
        <v>1</v>
      </c>
      <c r="C1845" s="17">
        <v>25</v>
      </c>
      <c r="D1845" s="61">
        <f>VLOOKUP(A1845,'Unit Cost from Sales Data'!$A$2:$B$4026,2,FALSE)</f>
        <v>0.05</v>
      </c>
      <c r="E1845" s="22">
        <f t="shared" si="30"/>
        <v>1.25</v>
      </c>
    </row>
    <row r="1846" spans="1:5" x14ac:dyDescent="0.35">
      <c r="A1846" s="21" t="s">
        <v>4257</v>
      </c>
      <c r="B1846">
        <v>1</v>
      </c>
      <c r="C1846" s="17">
        <v>25</v>
      </c>
      <c r="D1846" s="61">
        <f>VLOOKUP(A1846,'Unit Cost from Sales Data'!$A$2:$B$4026,2,FALSE)</f>
        <v>0.05</v>
      </c>
      <c r="E1846" s="22">
        <f t="shared" si="30"/>
        <v>1.25</v>
      </c>
    </row>
    <row r="1847" spans="1:5" x14ac:dyDescent="0.35">
      <c r="A1847" s="21" t="s">
        <v>4278</v>
      </c>
      <c r="B1847">
        <v>1</v>
      </c>
      <c r="C1847" s="17">
        <v>25</v>
      </c>
      <c r="D1847" s="61">
        <f>VLOOKUP(A1847,'Unit Cost from Sales Data'!$A$2:$B$4026,2,FALSE)</f>
        <v>0.09</v>
      </c>
      <c r="E1847" s="22">
        <f t="shared" si="30"/>
        <v>2.25</v>
      </c>
    </row>
    <row r="1848" spans="1:5" x14ac:dyDescent="0.35">
      <c r="A1848" s="21" t="s">
        <v>4295</v>
      </c>
      <c r="B1848">
        <v>1</v>
      </c>
      <c r="C1848" s="17">
        <v>25</v>
      </c>
      <c r="D1848" s="61">
        <f>VLOOKUP(A1848,'Unit Cost from Sales Data'!$A$2:$B$4026,2,FALSE)</f>
        <v>0.03</v>
      </c>
      <c r="E1848" s="22">
        <f t="shared" si="30"/>
        <v>0.75</v>
      </c>
    </row>
    <row r="1849" spans="1:5" x14ac:dyDescent="0.35">
      <c r="A1849" s="21" t="s">
        <v>4333</v>
      </c>
      <c r="B1849">
        <v>1</v>
      </c>
      <c r="C1849" s="17">
        <v>25</v>
      </c>
      <c r="D1849" s="61">
        <f>VLOOKUP(A1849,'Unit Cost from Sales Data'!$A$2:$B$4026,2,FALSE)</f>
        <v>0.09</v>
      </c>
      <c r="E1849" s="22">
        <f t="shared" si="30"/>
        <v>2.25</v>
      </c>
    </row>
    <row r="1850" spans="1:5" x14ac:dyDescent="0.35">
      <c r="A1850" s="21" t="s">
        <v>4335</v>
      </c>
      <c r="B1850">
        <v>1</v>
      </c>
      <c r="C1850" s="17">
        <v>25</v>
      </c>
      <c r="D1850" s="61">
        <f>VLOOKUP(A1850,'Unit Cost from Sales Data'!$A$2:$B$4026,2,FALSE)</f>
        <v>0.03</v>
      </c>
      <c r="E1850" s="22">
        <f t="shared" si="30"/>
        <v>0.75</v>
      </c>
    </row>
    <row r="1851" spans="1:5" x14ac:dyDescent="0.35">
      <c r="A1851" s="21" t="s">
        <v>4350</v>
      </c>
      <c r="B1851">
        <v>1</v>
      </c>
      <c r="C1851" s="17">
        <v>25</v>
      </c>
      <c r="D1851" s="61">
        <f>VLOOKUP(A1851,'Unit Cost from Sales Data'!$A$2:$B$4026,2,FALSE)</f>
        <v>0.05</v>
      </c>
      <c r="E1851" s="22">
        <f t="shared" si="30"/>
        <v>1.25</v>
      </c>
    </row>
    <row r="1852" spans="1:5" x14ac:dyDescent="0.35">
      <c r="A1852" s="21" t="s">
        <v>4374</v>
      </c>
      <c r="B1852">
        <v>1</v>
      </c>
      <c r="C1852" s="17">
        <v>25</v>
      </c>
      <c r="D1852" s="61">
        <f>VLOOKUP(A1852,'Unit Cost from Sales Data'!$A$2:$B$4026,2,FALSE)</f>
        <v>0.06</v>
      </c>
      <c r="E1852" s="22">
        <f t="shared" si="30"/>
        <v>1.5</v>
      </c>
    </row>
    <row r="1853" spans="1:5" x14ac:dyDescent="0.35">
      <c r="A1853" s="21" t="s">
        <v>2303</v>
      </c>
      <c r="B1853">
        <v>12</v>
      </c>
      <c r="C1853" s="17">
        <v>24</v>
      </c>
      <c r="D1853" s="61">
        <f>VLOOKUP(A1853,'Unit Cost from Sales Data'!$A$2:$B$4026,2,FALSE)</f>
        <v>19.260000000000002</v>
      </c>
      <c r="E1853" s="22">
        <f t="shared" si="30"/>
        <v>462.24</v>
      </c>
    </row>
    <row r="1854" spans="1:5" x14ac:dyDescent="0.35">
      <c r="A1854" s="21" t="s">
        <v>3395</v>
      </c>
      <c r="B1854">
        <v>8</v>
      </c>
      <c r="C1854" s="17">
        <v>24</v>
      </c>
      <c r="D1854" s="61">
        <f>VLOOKUP(A1854,'Unit Cost from Sales Data'!$A$2:$B$4026,2,FALSE)</f>
        <v>7.25</v>
      </c>
      <c r="E1854" s="22">
        <f t="shared" si="30"/>
        <v>174</v>
      </c>
    </row>
    <row r="1855" spans="1:5" x14ac:dyDescent="0.35">
      <c r="A1855" s="21" t="s">
        <v>3045</v>
      </c>
      <c r="B1855">
        <v>7</v>
      </c>
      <c r="C1855" s="17">
        <v>24</v>
      </c>
      <c r="D1855" s="61">
        <f>VLOOKUP(A1855,'Unit Cost from Sales Data'!$A$2:$B$4026,2,FALSE)</f>
        <v>3.71</v>
      </c>
      <c r="E1855" s="22">
        <f t="shared" si="30"/>
        <v>89.039999999999992</v>
      </c>
    </row>
    <row r="1856" spans="1:5" x14ac:dyDescent="0.35">
      <c r="A1856" s="21" t="s">
        <v>3227</v>
      </c>
      <c r="B1856">
        <v>7</v>
      </c>
      <c r="C1856" s="17">
        <v>24</v>
      </c>
      <c r="D1856" s="61">
        <f>VLOOKUP(A1856,'Unit Cost from Sales Data'!$A$2:$B$4026,2,FALSE)</f>
        <v>3.68</v>
      </c>
      <c r="E1856" s="22">
        <f t="shared" si="30"/>
        <v>88.320000000000007</v>
      </c>
    </row>
    <row r="1857" spans="1:5" x14ac:dyDescent="0.35">
      <c r="A1857" s="21" t="s">
        <v>2379</v>
      </c>
      <c r="B1857">
        <v>6</v>
      </c>
      <c r="C1857" s="17">
        <v>24</v>
      </c>
      <c r="D1857" s="61">
        <f>VLOOKUP(A1857,'Unit Cost from Sales Data'!$A$2:$B$4026,2,FALSE)</f>
        <v>109.89</v>
      </c>
      <c r="E1857" s="22">
        <f t="shared" si="30"/>
        <v>2637.36</v>
      </c>
    </row>
    <row r="1858" spans="1:5" x14ac:dyDescent="0.35">
      <c r="A1858" s="21" t="s">
        <v>3046</v>
      </c>
      <c r="B1858">
        <v>6</v>
      </c>
      <c r="C1858" s="17">
        <v>24</v>
      </c>
      <c r="D1858" s="61">
        <f>VLOOKUP(A1858,'Unit Cost from Sales Data'!$A$2:$B$4026,2,FALSE)</f>
        <v>2.6</v>
      </c>
      <c r="E1858" s="22">
        <f t="shared" si="30"/>
        <v>62.400000000000006</v>
      </c>
    </row>
    <row r="1859" spans="1:5" x14ac:dyDescent="0.35">
      <c r="A1859" s="21" t="s">
        <v>3076</v>
      </c>
      <c r="B1859">
        <v>6</v>
      </c>
      <c r="C1859" s="17">
        <v>24</v>
      </c>
      <c r="D1859" s="61">
        <f>VLOOKUP(A1859,'Unit Cost from Sales Data'!$A$2:$B$4026,2,FALSE)</f>
        <v>2.48</v>
      </c>
      <c r="E1859" s="22">
        <f t="shared" si="30"/>
        <v>59.519999999999996</v>
      </c>
    </row>
    <row r="1860" spans="1:5" x14ac:dyDescent="0.35">
      <c r="A1860" s="21" t="s">
        <v>136</v>
      </c>
      <c r="B1860">
        <v>6</v>
      </c>
      <c r="C1860" s="17">
        <v>24</v>
      </c>
      <c r="D1860" s="61">
        <f>VLOOKUP(A1860,'Unit Cost from Sales Data'!$A$2:$B$4026,2,FALSE)</f>
        <v>1.35</v>
      </c>
      <c r="E1860" s="22">
        <f t="shared" si="30"/>
        <v>32.400000000000006</v>
      </c>
    </row>
    <row r="1861" spans="1:5" x14ac:dyDescent="0.35">
      <c r="A1861" s="21" t="s">
        <v>3747</v>
      </c>
      <c r="B1861">
        <v>6</v>
      </c>
      <c r="C1861" s="17">
        <v>24</v>
      </c>
      <c r="D1861" s="61">
        <f>VLOOKUP(A1861,'Unit Cost from Sales Data'!$A$2:$B$4026,2,FALSE)</f>
        <v>3.44</v>
      </c>
      <c r="E1861" s="22">
        <f t="shared" si="30"/>
        <v>82.56</v>
      </c>
    </row>
    <row r="1862" spans="1:5" x14ac:dyDescent="0.35">
      <c r="A1862" s="21" t="s">
        <v>2210</v>
      </c>
      <c r="B1862">
        <v>5</v>
      </c>
      <c r="C1862" s="17">
        <v>24</v>
      </c>
      <c r="D1862" s="61">
        <f>VLOOKUP(A1862,'Unit Cost from Sales Data'!$A$2:$B$4026,2,FALSE)</f>
        <v>46.77</v>
      </c>
      <c r="E1862" s="22">
        <f t="shared" ref="E1862:E1922" si="31">D1862*C1862</f>
        <v>1122.48</v>
      </c>
    </row>
    <row r="1863" spans="1:5" x14ac:dyDescent="0.35">
      <c r="A1863" s="21" t="s">
        <v>2625</v>
      </c>
      <c r="B1863">
        <v>5</v>
      </c>
      <c r="C1863" s="17">
        <v>24</v>
      </c>
      <c r="D1863" s="61">
        <f>VLOOKUP(A1863,'Unit Cost from Sales Data'!$A$2:$B$4026,2,FALSE)</f>
        <v>25.18</v>
      </c>
      <c r="E1863" s="22">
        <f t="shared" si="31"/>
        <v>604.31999999999994</v>
      </c>
    </row>
    <row r="1864" spans="1:5" x14ac:dyDescent="0.35">
      <c r="A1864" s="21" t="s">
        <v>77</v>
      </c>
      <c r="B1864">
        <v>5</v>
      </c>
      <c r="C1864" s="17">
        <v>24</v>
      </c>
      <c r="D1864" s="61">
        <f>VLOOKUP(A1864,'Unit Cost from Sales Data'!$A$2:$B$4026,2,FALSE)</f>
        <v>14.33</v>
      </c>
      <c r="E1864" s="22">
        <f t="shared" si="31"/>
        <v>343.92</v>
      </c>
    </row>
    <row r="1865" spans="1:5" x14ac:dyDescent="0.35">
      <c r="A1865" s="21" t="s">
        <v>2653</v>
      </c>
      <c r="B1865">
        <v>4</v>
      </c>
      <c r="C1865" s="17">
        <v>24</v>
      </c>
      <c r="D1865" s="61">
        <f>VLOOKUP(A1865,'Unit Cost from Sales Data'!$A$2:$B$4026,2,FALSE)</f>
        <v>2.2000000000000002</v>
      </c>
      <c r="E1865" s="22">
        <f t="shared" si="31"/>
        <v>52.800000000000004</v>
      </c>
    </row>
    <row r="1866" spans="1:5" x14ac:dyDescent="0.35">
      <c r="A1866" s="21" t="s">
        <v>3087</v>
      </c>
      <c r="B1866">
        <v>4</v>
      </c>
      <c r="C1866" s="17">
        <v>24</v>
      </c>
      <c r="D1866" s="61">
        <f>VLOOKUP(A1866,'Unit Cost from Sales Data'!$A$2:$B$4026,2,FALSE)</f>
        <v>1.1100000000000001</v>
      </c>
      <c r="E1866" s="22">
        <f t="shared" si="31"/>
        <v>26.64</v>
      </c>
    </row>
    <row r="1867" spans="1:5" x14ac:dyDescent="0.35">
      <c r="A1867" s="21" t="s">
        <v>129</v>
      </c>
      <c r="B1867">
        <v>4</v>
      </c>
      <c r="C1867" s="17">
        <v>24</v>
      </c>
      <c r="D1867" s="61">
        <f>VLOOKUP(A1867,'Unit Cost from Sales Data'!$A$2:$B$4026,2,FALSE)</f>
        <v>1.51</v>
      </c>
      <c r="E1867" s="22">
        <f t="shared" si="31"/>
        <v>36.24</v>
      </c>
    </row>
    <row r="1868" spans="1:5" x14ac:dyDescent="0.35">
      <c r="A1868" s="21" t="s">
        <v>393</v>
      </c>
      <c r="B1868">
        <v>4</v>
      </c>
      <c r="C1868" s="17">
        <v>24</v>
      </c>
      <c r="D1868" s="61">
        <f>VLOOKUP(A1868,'Unit Cost from Sales Data'!$A$2:$B$4026,2,FALSE)</f>
        <v>0.96</v>
      </c>
      <c r="E1868" s="22">
        <f t="shared" si="31"/>
        <v>23.04</v>
      </c>
    </row>
    <row r="1869" spans="1:5" x14ac:dyDescent="0.35">
      <c r="A1869" s="21" t="s">
        <v>3718</v>
      </c>
      <c r="B1869">
        <v>4</v>
      </c>
      <c r="C1869" s="17">
        <v>24</v>
      </c>
      <c r="D1869" s="61">
        <f>VLOOKUP(A1869,'Unit Cost from Sales Data'!$A$2:$B$4026,2,FALSE)</f>
        <v>0.73</v>
      </c>
      <c r="E1869" s="22">
        <f t="shared" si="31"/>
        <v>17.52</v>
      </c>
    </row>
    <row r="1870" spans="1:5" x14ac:dyDescent="0.35">
      <c r="A1870" s="21" t="s">
        <v>3885</v>
      </c>
      <c r="B1870">
        <v>4</v>
      </c>
      <c r="C1870" s="17">
        <v>24</v>
      </c>
      <c r="D1870" s="61">
        <f>VLOOKUP(A1870,'Unit Cost from Sales Data'!$A$2:$B$4026,2,FALSE)</f>
        <v>31.23</v>
      </c>
      <c r="E1870" s="22">
        <f t="shared" si="31"/>
        <v>749.52</v>
      </c>
    </row>
    <row r="1871" spans="1:5" x14ac:dyDescent="0.35">
      <c r="A1871" s="21" t="s">
        <v>2587</v>
      </c>
      <c r="B1871">
        <v>3</v>
      </c>
      <c r="C1871" s="17">
        <v>24</v>
      </c>
      <c r="D1871" s="61">
        <f>VLOOKUP(A1871,'Unit Cost from Sales Data'!$A$2:$B$4026,2,FALSE)</f>
        <v>0.96</v>
      </c>
      <c r="E1871" s="22">
        <f t="shared" si="31"/>
        <v>23.04</v>
      </c>
    </row>
    <row r="1872" spans="1:5" x14ac:dyDescent="0.35">
      <c r="A1872" s="21" t="s">
        <v>2703</v>
      </c>
      <c r="B1872">
        <v>3</v>
      </c>
      <c r="C1872" s="17">
        <v>24</v>
      </c>
      <c r="D1872" s="61">
        <f>VLOOKUP(A1872,'Unit Cost from Sales Data'!$A$2:$B$4026,2,FALSE)</f>
        <v>2.85</v>
      </c>
      <c r="E1872" s="22">
        <f t="shared" si="31"/>
        <v>68.400000000000006</v>
      </c>
    </row>
    <row r="1873" spans="1:5" x14ac:dyDescent="0.35">
      <c r="A1873" s="21" t="s">
        <v>2747</v>
      </c>
      <c r="B1873">
        <v>3</v>
      </c>
      <c r="C1873" s="17">
        <v>24</v>
      </c>
      <c r="D1873" s="61">
        <f>VLOOKUP(A1873,'Unit Cost from Sales Data'!$A$2:$B$4026,2,FALSE)</f>
        <v>5.07</v>
      </c>
      <c r="E1873" s="22">
        <f t="shared" si="31"/>
        <v>121.68</v>
      </c>
    </row>
    <row r="1874" spans="1:5" x14ac:dyDescent="0.35">
      <c r="A1874" s="21" t="s">
        <v>2870</v>
      </c>
      <c r="B1874">
        <v>3</v>
      </c>
      <c r="C1874" s="17">
        <v>24</v>
      </c>
      <c r="D1874" s="61">
        <f>VLOOKUP(A1874,'Unit Cost from Sales Data'!$A$2:$B$4026,2,FALSE)</f>
        <v>1.85</v>
      </c>
      <c r="E1874" s="22">
        <f t="shared" si="31"/>
        <v>44.400000000000006</v>
      </c>
    </row>
    <row r="1875" spans="1:5" x14ac:dyDescent="0.35">
      <c r="A1875" s="21" t="s">
        <v>2924</v>
      </c>
      <c r="B1875">
        <v>3</v>
      </c>
      <c r="C1875" s="17">
        <v>24</v>
      </c>
      <c r="D1875" s="61">
        <f>VLOOKUP(A1875,'Unit Cost from Sales Data'!$A$2:$B$4026,2,FALSE)</f>
        <v>2.89</v>
      </c>
      <c r="E1875" s="22">
        <f t="shared" si="31"/>
        <v>69.36</v>
      </c>
    </row>
    <row r="1876" spans="1:5" x14ac:dyDescent="0.35">
      <c r="A1876" s="21" t="s">
        <v>989</v>
      </c>
      <c r="B1876">
        <v>3</v>
      </c>
      <c r="C1876" s="17">
        <v>24</v>
      </c>
      <c r="D1876" s="61">
        <f>VLOOKUP(A1876,'Unit Cost from Sales Data'!$A$2:$B$4026,2,FALSE)</f>
        <v>0.53</v>
      </c>
      <c r="E1876" s="22">
        <f t="shared" si="31"/>
        <v>12.72</v>
      </c>
    </row>
    <row r="1877" spans="1:5" x14ac:dyDescent="0.35">
      <c r="A1877" s="21" t="s">
        <v>392</v>
      </c>
      <c r="B1877">
        <v>3</v>
      </c>
      <c r="C1877" s="17">
        <v>24</v>
      </c>
      <c r="D1877" s="61">
        <f>VLOOKUP(A1877,'Unit Cost from Sales Data'!$A$2:$B$4026,2,FALSE)</f>
        <v>0.55000000000000004</v>
      </c>
      <c r="E1877" s="22">
        <f t="shared" si="31"/>
        <v>13.200000000000001</v>
      </c>
    </row>
    <row r="1878" spans="1:5" x14ac:dyDescent="0.35">
      <c r="A1878" s="21" t="s">
        <v>240</v>
      </c>
      <c r="B1878">
        <v>3</v>
      </c>
      <c r="C1878" s="17">
        <v>24</v>
      </c>
      <c r="D1878" s="61">
        <f>VLOOKUP(A1878,'Unit Cost from Sales Data'!$A$2:$B$4026,2,FALSE)</f>
        <v>0.74</v>
      </c>
      <c r="E1878" s="22">
        <f t="shared" si="31"/>
        <v>17.759999999999998</v>
      </c>
    </row>
    <row r="1879" spans="1:5" x14ac:dyDescent="0.35">
      <c r="A1879" s="21" t="s">
        <v>3161</v>
      </c>
      <c r="B1879">
        <v>3</v>
      </c>
      <c r="C1879" s="17">
        <v>24</v>
      </c>
      <c r="D1879" s="61">
        <f>VLOOKUP(A1879,'Unit Cost from Sales Data'!$A$2:$B$4026,2,FALSE)</f>
        <v>1.17</v>
      </c>
      <c r="E1879" s="22">
        <f t="shared" si="31"/>
        <v>28.08</v>
      </c>
    </row>
    <row r="1880" spans="1:5" x14ac:dyDescent="0.35">
      <c r="A1880" s="21" t="s">
        <v>3387</v>
      </c>
      <c r="B1880">
        <v>3</v>
      </c>
      <c r="C1880" s="17">
        <v>24</v>
      </c>
      <c r="D1880" s="61">
        <f>VLOOKUP(A1880,'Unit Cost from Sales Data'!$A$2:$B$4026,2,FALSE)</f>
        <v>43.96</v>
      </c>
      <c r="E1880" s="22">
        <f t="shared" si="31"/>
        <v>1055.04</v>
      </c>
    </row>
    <row r="1881" spans="1:5" x14ac:dyDescent="0.35">
      <c r="A1881" s="21" t="s">
        <v>3686</v>
      </c>
      <c r="B1881">
        <v>3</v>
      </c>
      <c r="C1881" s="17">
        <v>24</v>
      </c>
      <c r="D1881" s="61">
        <f>VLOOKUP(A1881,'Unit Cost from Sales Data'!$A$2:$B$4026,2,FALSE)</f>
        <v>0.21</v>
      </c>
      <c r="E1881" s="22">
        <f t="shared" si="31"/>
        <v>5.04</v>
      </c>
    </row>
    <row r="1882" spans="1:5" x14ac:dyDescent="0.35">
      <c r="A1882" s="21" t="s">
        <v>3720</v>
      </c>
      <c r="B1882">
        <v>3</v>
      </c>
      <c r="C1882" s="17">
        <v>24</v>
      </c>
      <c r="D1882" s="61">
        <f>VLOOKUP(A1882,'Unit Cost from Sales Data'!$A$2:$B$4026,2,FALSE)</f>
        <v>0.64</v>
      </c>
      <c r="E1882" s="22">
        <f t="shared" si="31"/>
        <v>15.36</v>
      </c>
    </row>
    <row r="1883" spans="1:5" x14ac:dyDescent="0.35">
      <c r="A1883" s="21" t="s">
        <v>3743</v>
      </c>
      <c r="B1883">
        <v>3</v>
      </c>
      <c r="C1883" s="17">
        <v>24</v>
      </c>
      <c r="D1883" s="61">
        <f>VLOOKUP(A1883,'Unit Cost from Sales Data'!$A$2:$B$4026,2,FALSE)</f>
        <v>0.74</v>
      </c>
      <c r="E1883" s="22">
        <f t="shared" si="31"/>
        <v>17.759999999999998</v>
      </c>
    </row>
    <row r="1884" spans="1:5" x14ac:dyDescent="0.35">
      <c r="A1884" s="21" t="s">
        <v>3948</v>
      </c>
      <c r="B1884">
        <v>3</v>
      </c>
      <c r="C1884" s="17">
        <v>24</v>
      </c>
      <c r="D1884" s="61">
        <f>VLOOKUP(A1884,'Unit Cost from Sales Data'!$A$2:$B$4026,2,FALSE)</f>
        <v>1.8</v>
      </c>
      <c r="E1884" s="22">
        <f t="shared" si="31"/>
        <v>43.2</v>
      </c>
    </row>
    <row r="1885" spans="1:5" x14ac:dyDescent="0.35">
      <c r="A1885" s="21" t="s">
        <v>499</v>
      </c>
      <c r="B1885">
        <v>3</v>
      </c>
      <c r="C1885" s="17">
        <v>24</v>
      </c>
      <c r="D1885" s="61">
        <f>VLOOKUP(A1885,'Unit Cost from Sales Data'!$A$2:$B$4026,2,FALSE)</f>
        <v>0.64</v>
      </c>
      <c r="E1885" s="22">
        <f t="shared" si="31"/>
        <v>15.36</v>
      </c>
    </row>
    <row r="1886" spans="1:5" x14ac:dyDescent="0.35">
      <c r="A1886" s="21" t="s">
        <v>4024</v>
      </c>
      <c r="B1886">
        <v>3</v>
      </c>
      <c r="C1886" s="17">
        <v>24</v>
      </c>
      <c r="D1886" s="61">
        <f>VLOOKUP(A1886,'Unit Cost from Sales Data'!$A$2:$B$4026,2,FALSE)</f>
        <v>3.56</v>
      </c>
      <c r="E1886" s="22">
        <f t="shared" si="31"/>
        <v>85.44</v>
      </c>
    </row>
    <row r="1887" spans="1:5" x14ac:dyDescent="0.35">
      <c r="A1887" s="21" t="s">
        <v>4142</v>
      </c>
      <c r="B1887">
        <v>3</v>
      </c>
      <c r="C1887" s="17">
        <v>24</v>
      </c>
      <c r="D1887" s="61">
        <f>VLOOKUP(A1887,'Unit Cost from Sales Data'!$A$2:$B$4026,2,FALSE)</f>
        <v>0.22</v>
      </c>
      <c r="E1887" s="22">
        <f t="shared" si="31"/>
        <v>5.28</v>
      </c>
    </row>
    <row r="1888" spans="1:5" x14ac:dyDescent="0.35">
      <c r="A1888" s="21" t="s">
        <v>4225</v>
      </c>
      <c r="B1888">
        <v>3</v>
      </c>
      <c r="C1888" s="17">
        <v>24</v>
      </c>
      <c r="D1888" s="61">
        <f>VLOOKUP(A1888,'Unit Cost from Sales Data'!$A$2:$B$4026,2,FALSE)</f>
        <v>2.2200000000000002</v>
      </c>
      <c r="E1888" s="22">
        <f t="shared" si="31"/>
        <v>53.28</v>
      </c>
    </row>
    <row r="1889" spans="1:5" x14ac:dyDescent="0.35">
      <c r="A1889" s="21" t="s">
        <v>1647</v>
      </c>
      <c r="B1889">
        <v>2</v>
      </c>
      <c r="C1889" s="17">
        <v>24</v>
      </c>
      <c r="D1889" s="61">
        <f>VLOOKUP(A1889,'Unit Cost from Sales Data'!$A$2:$B$4026,2,FALSE)</f>
        <v>0.28999999999999998</v>
      </c>
      <c r="E1889" s="22">
        <f t="shared" si="31"/>
        <v>6.9599999999999991</v>
      </c>
    </row>
    <row r="1890" spans="1:5" x14ac:dyDescent="0.35">
      <c r="A1890" s="21" t="s">
        <v>2302</v>
      </c>
      <c r="B1890">
        <v>2</v>
      </c>
      <c r="C1890" s="17">
        <v>24</v>
      </c>
      <c r="D1890" s="61">
        <f>VLOOKUP(A1890,'Unit Cost from Sales Data'!$A$2:$B$4026,2,FALSE)</f>
        <v>0.24</v>
      </c>
      <c r="E1890" s="22">
        <f t="shared" si="31"/>
        <v>5.76</v>
      </c>
    </row>
    <row r="1891" spans="1:5" x14ac:dyDescent="0.35">
      <c r="A1891" s="21" t="s">
        <v>2652</v>
      </c>
      <c r="B1891">
        <v>2</v>
      </c>
      <c r="C1891" s="17">
        <v>24</v>
      </c>
      <c r="D1891" s="61">
        <f>VLOOKUP(A1891,'Unit Cost from Sales Data'!$A$2:$B$4026,2,FALSE)</f>
        <v>2.23</v>
      </c>
      <c r="E1891" s="22">
        <f t="shared" si="31"/>
        <v>53.519999999999996</v>
      </c>
    </row>
    <row r="1892" spans="1:5" x14ac:dyDescent="0.35">
      <c r="A1892" s="21" t="s">
        <v>821</v>
      </c>
      <c r="B1892">
        <v>2</v>
      </c>
      <c r="C1892" s="17">
        <v>24</v>
      </c>
      <c r="D1892" s="61">
        <f>VLOOKUP(A1892,'Unit Cost from Sales Data'!$A$2:$B$4026,2,FALSE)</f>
        <v>4.1900000000000004</v>
      </c>
      <c r="E1892" s="22">
        <f t="shared" si="31"/>
        <v>100.56</v>
      </c>
    </row>
    <row r="1893" spans="1:5" x14ac:dyDescent="0.35">
      <c r="A1893" s="21" t="s">
        <v>2827</v>
      </c>
      <c r="B1893">
        <v>2</v>
      </c>
      <c r="C1893" s="17">
        <v>24</v>
      </c>
      <c r="D1893" s="61">
        <f>VLOOKUP(A1893,'Unit Cost from Sales Data'!$A$2:$B$4026,2,FALSE)</f>
        <v>1.67</v>
      </c>
      <c r="E1893" s="22">
        <f t="shared" si="31"/>
        <v>40.08</v>
      </c>
    </row>
    <row r="1894" spans="1:5" x14ac:dyDescent="0.35">
      <c r="A1894" s="21" t="s">
        <v>534</v>
      </c>
      <c r="B1894">
        <v>2</v>
      </c>
      <c r="C1894" s="17">
        <v>24</v>
      </c>
      <c r="D1894" s="61">
        <f>VLOOKUP(A1894,'Unit Cost from Sales Data'!$A$2:$B$4026,2,FALSE)</f>
        <v>0.42</v>
      </c>
      <c r="E1894" s="22">
        <f t="shared" si="31"/>
        <v>10.08</v>
      </c>
    </row>
    <row r="1895" spans="1:5" x14ac:dyDescent="0.35">
      <c r="A1895" s="21" t="s">
        <v>1044</v>
      </c>
      <c r="B1895">
        <v>2</v>
      </c>
      <c r="C1895" s="17">
        <v>24</v>
      </c>
      <c r="D1895" s="61">
        <f>VLOOKUP(A1895,'Unit Cost from Sales Data'!$A$2:$B$4026,2,FALSE)</f>
        <v>1.08</v>
      </c>
      <c r="E1895" s="22">
        <f t="shared" si="31"/>
        <v>25.92</v>
      </c>
    </row>
    <row r="1896" spans="1:5" x14ac:dyDescent="0.35">
      <c r="A1896" s="21" t="s">
        <v>3192</v>
      </c>
      <c r="B1896">
        <v>2</v>
      </c>
      <c r="C1896" s="17">
        <v>24</v>
      </c>
      <c r="D1896" s="61">
        <f>VLOOKUP(A1896,'Unit Cost from Sales Data'!$A$2:$B$4026,2,FALSE)</f>
        <v>1.06</v>
      </c>
      <c r="E1896" s="22">
        <f t="shared" si="31"/>
        <v>25.44</v>
      </c>
    </row>
    <row r="1897" spans="1:5" x14ac:dyDescent="0.35">
      <c r="A1897" s="21" t="s">
        <v>3288</v>
      </c>
      <c r="B1897">
        <v>2</v>
      </c>
      <c r="C1897" s="17">
        <v>24</v>
      </c>
      <c r="D1897" s="61">
        <f>VLOOKUP(A1897,'Unit Cost from Sales Data'!$A$2:$B$4026,2,FALSE)</f>
        <v>1.42</v>
      </c>
      <c r="E1897" s="22">
        <f t="shared" si="31"/>
        <v>34.08</v>
      </c>
    </row>
    <row r="1898" spans="1:5" x14ac:dyDescent="0.35">
      <c r="A1898" s="21" t="s">
        <v>3302</v>
      </c>
      <c r="B1898">
        <v>2</v>
      </c>
      <c r="C1898" s="17">
        <v>24</v>
      </c>
      <c r="D1898" s="61">
        <f>VLOOKUP(A1898,'Unit Cost from Sales Data'!$A$2:$B$4026,2,FALSE)</f>
        <v>0.87</v>
      </c>
      <c r="E1898" s="22">
        <f t="shared" si="31"/>
        <v>20.88</v>
      </c>
    </row>
    <row r="1899" spans="1:5" x14ac:dyDescent="0.35">
      <c r="A1899" s="21" t="s">
        <v>3303</v>
      </c>
      <c r="B1899">
        <v>2</v>
      </c>
      <c r="C1899" s="17">
        <v>24</v>
      </c>
      <c r="D1899" s="61">
        <f>VLOOKUP(A1899,'Unit Cost from Sales Data'!$A$2:$B$4026,2,FALSE)</f>
        <v>0.84</v>
      </c>
      <c r="E1899" s="22">
        <f t="shared" si="31"/>
        <v>20.16</v>
      </c>
    </row>
    <row r="1900" spans="1:5" x14ac:dyDescent="0.35">
      <c r="A1900" s="21" t="s">
        <v>3310</v>
      </c>
      <c r="B1900">
        <v>2</v>
      </c>
      <c r="C1900" s="17">
        <v>24</v>
      </c>
      <c r="D1900" s="61">
        <f>VLOOKUP(A1900,'Unit Cost from Sales Data'!$A$2:$B$4026,2,FALSE)</f>
        <v>0.33</v>
      </c>
      <c r="E1900" s="22">
        <f t="shared" si="31"/>
        <v>7.92</v>
      </c>
    </row>
    <row r="1901" spans="1:5" x14ac:dyDescent="0.35">
      <c r="A1901" s="21" t="s">
        <v>3464</v>
      </c>
      <c r="B1901">
        <v>2</v>
      </c>
      <c r="C1901" s="17">
        <v>24</v>
      </c>
      <c r="D1901" s="61">
        <f>VLOOKUP(A1901,'Unit Cost from Sales Data'!$A$2:$B$4026,2,FALSE)</f>
        <v>0.13</v>
      </c>
      <c r="E1901" s="22">
        <f t="shared" si="31"/>
        <v>3.12</v>
      </c>
    </row>
    <row r="1902" spans="1:5" x14ac:dyDescent="0.35">
      <c r="A1902" s="21" t="s">
        <v>149</v>
      </c>
      <c r="B1902">
        <v>2</v>
      </c>
      <c r="C1902" s="17">
        <v>24</v>
      </c>
      <c r="D1902" s="61">
        <f>VLOOKUP(A1902,'Unit Cost from Sales Data'!$A$2:$B$4026,2,FALSE)</f>
        <v>2.2799999999999998</v>
      </c>
      <c r="E1902" s="22">
        <f t="shared" si="31"/>
        <v>54.72</v>
      </c>
    </row>
    <row r="1903" spans="1:5" x14ac:dyDescent="0.35">
      <c r="A1903" s="21" t="s">
        <v>3514</v>
      </c>
      <c r="B1903">
        <v>2</v>
      </c>
      <c r="C1903" s="17">
        <v>24</v>
      </c>
      <c r="D1903" s="61">
        <f>VLOOKUP(A1903,'Unit Cost from Sales Data'!$A$2:$B$4026,2,FALSE)</f>
        <v>0.62</v>
      </c>
      <c r="E1903" s="22">
        <f t="shared" si="31"/>
        <v>14.879999999999999</v>
      </c>
    </row>
    <row r="1904" spans="1:5" x14ac:dyDescent="0.35">
      <c r="A1904" s="21" t="s">
        <v>3694</v>
      </c>
      <c r="B1904">
        <v>2</v>
      </c>
      <c r="C1904" s="17">
        <v>24</v>
      </c>
      <c r="D1904" s="61">
        <f>VLOOKUP(A1904,'Unit Cost from Sales Data'!$A$2:$B$4026,2,FALSE)</f>
        <v>0.3</v>
      </c>
      <c r="E1904" s="22">
        <f t="shared" si="31"/>
        <v>7.1999999999999993</v>
      </c>
    </row>
    <row r="1905" spans="1:5" x14ac:dyDescent="0.35">
      <c r="A1905" s="21" t="s">
        <v>3742</v>
      </c>
      <c r="B1905">
        <v>2</v>
      </c>
      <c r="C1905" s="17">
        <v>24</v>
      </c>
      <c r="D1905" s="61">
        <f>VLOOKUP(A1905,'Unit Cost from Sales Data'!$A$2:$B$4026,2,FALSE)</f>
        <v>2.17</v>
      </c>
      <c r="E1905" s="22">
        <f t="shared" si="31"/>
        <v>52.08</v>
      </c>
    </row>
    <row r="1906" spans="1:5" x14ac:dyDescent="0.35">
      <c r="A1906" s="21" t="s">
        <v>3910</v>
      </c>
      <c r="B1906">
        <v>2</v>
      </c>
      <c r="C1906" s="17">
        <v>24</v>
      </c>
      <c r="D1906" s="61">
        <f>VLOOKUP(A1906,'Unit Cost from Sales Data'!$A$2:$B$4026,2,FALSE)</f>
        <v>0.81</v>
      </c>
      <c r="E1906" s="22">
        <f t="shared" si="31"/>
        <v>19.440000000000001</v>
      </c>
    </row>
    <row r="1907" spans="1:5" x14ac:dyDescent="0.35">
      <c r="A1907" s="21" t="s">
        <v>3989</v>
      </c>
      <c r="B1907">
        <v>2</v>
      </c>
      <c r="C1907" s="17">
        <v>24</v>
      </c>
      <c r="D1907" s="61">
        <f>VLOOKUP(A1907,'Unit Cost from Sales Data'!$A$2:$B$4026,2,FALSE)</f>
        <v>0.78</v>
      </c>
      <c r="E1907" s="22">
        <f t="shared" si="31"/>
        <v>18.72</v>
      </c>
    </row>
    <row r="1908" spans="1:5" x14ac:dyDescent="0.35">
      <c r="A1908" s="21" t="s">
        <v>940</v>
      </c>
      <c r="B1908">
        <v>2</v>
      </c>
      <c r="C1908" s="17">
        <v>24</v>
      </c>
      <c r="D1908" s="61">
        <f>VLOOKUP(A1908,'Unit Cost from Sales Data'!$A$2:$B$4026,2,FALSE)</f>
        <v>2.52</v>
      </c>
      <c r="E1908" s="22">
        <f t="shared" si="31"/>
        <v>60.480000000000004</v>
      </c>
    </row>
    <row r="1909" spans="1:5" x14ac:dyDescent="0.35">
      <c r="A1909" s="21" t="s">
        <v>4073</v>
      </c>
      <c r="B1909">
        <v>2</v>
      </c>
      <c r="C1909" s="17">
        <v>24</v>
      </c>
      <c r="D1909" s="61">
        <f>VLOOKUP(A1909,'Unit Cost from Sales Data'!$A$2:$B$4026,2,FALSE)</f>
        <v>2.1</v>
      </c>
      <c r="E1909" s="22">
        <f t="shared" si="31"/>
        <v>50.400000000000006</v>
      </c>
    </row>
    <row r="1910" spans="1:5" x14ac:dyDescent="0.35">
      <c r="A1910" s="21" t="s">
        <v>4149</v>
      </c>
      <c r="B1910">
        <v>2</v>
      </c>
      <c r="C1910" s="17">
        <v>24</v>
      </c>
      <c r="D1910" s="61">
        <f>VLOOKUP(A1910,'Unit Cost from Sales Data'!$A$2:$B$4026,2,FALSE)</f>
        <v>1.2</v>
      </c>
      <c r="E1910" s="22">
        <f t="shared" si="31"/>
        <v>28.799999999999997</v>
      </c>
    </row>
    <row r="1911" spans="1:5" x14ac:dyDescent="0.35">
      <c r="A1911" s="21" t="s">
        <v>565</v>
      </c>
      <c r="B1911">
        <v>2</v>
      </c>
      <c r="C1911" s="17">
        <v>24</v>
      </c>
      <c r="D1911" s="61">
        <f>VLOOKUP(A1911,'Unit Cost from Sales Data'!$A$2:$B$4026,2,FALSE)</f>
        <v>0.35</v>
      </c>
      <c r="E1911" s="22">
        <f t="shared" si="31"/>
        <v>8.3999999999999986</v>
      </c>
    </row>
    <row r="1912" spans="1:5" x14ac:dyDescent="0.35">
      <c r="A1912" s="21" t="s">
        <v>2696</v>
      </c>
      <c r="B1912">
        <v>1</v>
      </c>
      <c r="C1912" s="17">
        <v>24</v>
      </c>
      <c r="D1912" s="61">
        <f>VLOOKUP(A1912,'Unit Cost from Sales Data'!$A$2:$B$4026,2,FALSE)</f>
        <v>2.7</v>
      </c>
      <c r="E1912" s="22">
        <f t="shared" si="31"/>
        <v>64.800000000000011</v>
      </c>
    </row>
    <row r="1913" spans="1:5" x14ac:dyDescent="0.35">
      <c r="A1913" s="21" t="s">
        <v>241</v>
      </c>
      <c r="B1913">
        <v>1</v>
      </c>
      <c r="C1913" s="17">
        <v>24</v>
      </c>
      <c r="D1913" s="61">
        <f>VLOOKUP(A1913,'Unit Cost from Sales Data'!$A$2:$B$4026,2,FALSE)</f>
        <v>0.55000000000000004</v>
      </c>
      <c r="E1913" s="22">
        <f t="shared" si="31"/>
        <v>13.200000000000001</v>
      </c>
    </row>
    <row r="1914" spans="1:5" x14ac:dyDescent="0.35">
      <c r="A1914" s="21" t="s">
        <v>3202</v>
      </c>
      <c r="B1914">
        <v>1</v>
      </c>
      <c r="C1914" s="17">
        <v>24</v>
      </c>
      <c r="D1914" s="61">
        <f>VLOOKUP(A1914,'Unit Cost from Sales Data'!$A$2:$B$4026,2,FALSE)</f>
        <v>1.23</v>
      </c>
      <c r="E1914" s="22">
        <f t="shared" si="31"/>
        <v>29.52</v>
      </c>
    </row>
    <row r="1915" spans="1:5" x14ac:dyDescent="0.35">
      <c r="A1915" s="21" t="s">
        <v>3230</v>
      </c>
      <c r="B1915">
        <v>1</v>
      </c>
      <c r="C1915" s="17">
        <v>24</v>
      </c>
      <c r="D1915" s="61">
        <f>VLOOKUP(A1915,'Unit Cost from Sales Data'!$A$2:$B$4026,2,FALSE)</f>
        <v>0.87</v>
      </c>
      <c r="E1915" s="22">
        <f t="shared" si="31"/>
        <v>20.88</v>
      </c>
    </row>
    <row r="1916" spans="1:5" x14ac:dyDescent="0.35">
      <c r="A1916" s="21" t="s">
        <v>3295</v>
      </c>
      <c r="B1916">
        <v>1</v>
      </c>
      <c r="C1916" s="17">
        <v>24</v>
      </c>
      <c r="D1916" s="61">
        <f>VLOOKUP(A1916,'Unit Cost from Sales Data'!$A$2:$B$4026,2,FALSE)</f>
        <v>1.64</v>
      </c>
      <c r="E1916" s="22">
        <f t="shared" si="31"/>
        <v>39.36</v>
      </c>
    </row>
    <row r="1917" spans="1:5" x14ac:dyDescent="0.35">
      <c r="A1917" s="21" t="s">
        <v>3299</v>
      </c>
      <c r="B1917">
        <v>1</v>
      </c>
      <c r="C1917" s="17">
        <v>24</v>
      </c>
      <c r="D1917" s="61">
        <f>VLOOKUP(A1917,'Unit Cost from Sales Data'!$A$2:$B$4026,2,FALSE)</f>
        <v>0.92</v>
      </c>
      <c r="E1917" s="22">
        <f t="shared" si="31"/>
        <v>22.080000000000002</v>
      </c>
    </row>
    <row r="1918" spans="1:5" x14ac:dyDescent="0.35">
      <c r="A1918" s="21" t="s">
        <v>3300</v>
      </c>
      <c r="B1918">
        <v>1</v>
      </c>
      <c r="C1918" s="17">
        <v>24</v>
      </c>
      <c r="D1918" s="61">
        <f>VLOOKUP(A1918,'Unit Cost from Sales Data'!$A$2:$B$4026,2,FALSE)</f>
        <v>0.79</v>
      </c>
      <c r="E1918" s="22">
        <f t="shared" si="31"/>
        <v>18.96</v>
      </c>
    </row>
    <row r="1919" spans="1:5" x14ac:dyDescent="0.35">
      <c r="A1919" s="21" t="s">
        <v>3301</v>
      </c>
      <c r="B1919">
        <v>1</v>
      </c>
      <c r="C1919" s="17">
        <v>24</v>
      </c>
      <c r="D1919" s="61">
        <f>VLOOKUP(A1919,'Unit Cost from Sales Data'!$A$2:$B$4026,2,FALSE)</f>
        <v>0.75</v>
      </c>
      <c r="E1919" s="22">
        <f t="shared" si="31"/>
        <v>18</v>
      </c>
    </row>
    <row r="1920" spans="1:5" x14ac:dyDescent="0.35">
      <c r="A1920" s="21" t="s">
        <v>3519</v>
      </c>
      <c r="B1920">
        <v>1</v>
      </c>
      <c r="C1920" s="17">
        <v>24</v>
      </c>
      <c r="D1920" s="61">
        <f>VLOOKUP(A1920,'Unit Cost from Sales Data'!$A$2:$B$4026,2,FALSE)</f>
        <v>1.62</v>
      </c>
      <c r="E1920" s="22">
        <f t="shared" si="31"/>
        <v>38.880000000000003</v>
      </c>
    </row>
    <row r="1921" spans="1:5" x14ac:dyDescent="0.35">
      <c r="A1921" s="21" t="s">
        <v>3835</v>
      </c>
      <c r="B1921">
        <v>1</v>
      </c>
      <c r="C1921" s="17">
        <v>24</v>
      </c>
      <c r="D1921" s="61">
        <f>VLOOKUP(A1921,'Unit Cost from Sales Data'!$A$2:$B$4026,2,FALSE)</f>
        <v>1.99</v>
      </c>
      <c r="E1921" s="22">
        <f t="shared" si="31"/>
        <v>47.76</v>
      </c>
    </row>
    <row r="1922" spans="1:5" x14ac:dyDescent="0.35">
      <c r="A1922" s="21" t="s">
        <v>3975</v>
      </c>
      <c r="B1922">
        <v>1</v>
      </c>
      <c r="C1922" s="17">
        <v>24</v>
      </c>
      <c r="D1922" s="61">
        <f>VLOOKUP(A1922,'Unit Cost from Sales Data'!$A$2:$B$4026,2,FALSE)</f>
        <v>0.71</v>
      </c>
      <c r="E1922" s="22">
        <f t="shared" si="31"/>
        <v>17.04</v>
      </c>
    </row>
    <row r="1923" spans="1:5" x14ac:dyDescent="0.35">
      <c r="A1923" s="21" t="s">
        <v>4107</v>
      </c>
      <c r="B1923">
        <v>1</v>
      </c>
      <c r="C1923" s="17">
        <v>24</v>
      </c>
      <c r="D1923" s="61">
        <f>VLOOKUP(A1923,'Unit Cost from Sales Data'!$A$2:$B$4026,2,FALSE)</f>
        <v>2.59</v>
      </c>
      <c r="E1923" s="22">
        <f t="shared" ref="E1923:E1979" si="32">D1923*C1923</f>
        <v>62.16</v>
      </c>
    </row>
    <row r="1924" spans="1:5" x14ac:dyDescent="0.35">
      <c r="A1924" s="21" t="s">
        <v>4112</v>
      </c>
      <c r="B1924">
        <v>1</v>
      </c>
      <c r="C1924" s="17">
        <v>24</v>
      </c>
      <c r="D1924" s="61">
        <f>VLOOKUP(A1924,'Unit Cost from Sales Data'!$A$2:$B$4026,2,FALSE)</f>
        <v>0.87</v>
      </c>
      <c r="E1924" s="22">
        <f t="shared" si="32"/>
        <v>20.88</v>
      </c>
    </row>
    <row r="1925" spans="1:5" x14ac:dyDescent="0.35">
      <c r="A1925" s="21" t="s">
        <v>4118</v>
      </c>
      <c r="B1925">
        <v>1</v>
      </c>
      <c r="C1925" s="17">
        <v>24</v>
      </c>
      <c r="D1925" s="61">
        <f>VLOOKUP(A1925,'Unit Cost from Sales Data'!$A$2:$B$4026,2,FALSE)</f>
        <v>1.04</v>
      </c>
      <c r="E1925" s="22">
        <f t="shared" si="32"/>
        <v>24.96</v>
      </c>
    </row>
    <row r="1926" spans="1:5" x14ac:dyDescent="0.35">
      <c r="A1926" s="21" t="s">
        <v>4119</v>
      </c>
      <c r="B1926">
        <v>1</v>
      </c>
      <c r="C1926" s="17">
        <v>24</v>
      </c>
      <c r="D1926" s="61">
        <f>VLOOKUP(A1926,'Unit Cost from Sales Data'!$A$2:$B$4026,2,FALSE)</f>
        <v>1.89</v>
      </c>
      <c r="E1926" s="22">
        <f t="shared" si="32"/>
        <v>45.36</v>
      </c>
    </row>
    <row r="1927" spans="1:5" x14ac:dyDescent="0.35">
      <c r="A1927" s="21" t="s">
        <v>402</v>
      </c>
      <c r="B1927">
        <v>1</v>
      </c>
      <c r="C1927" s="17">
        <v>24</v>
      </c>
      <c r="D1927" s="61">
        <f>VLOOKUP(A1927,'Unit Cost from Sales Data'!$A$2:$B$4026,2,FALSE)</f>
        <v>3.31</v>
      </c>
      <c r="E1927" s="22">
        <f t="shared" si="32"/>
        <v>79.44</v>
      </c>
    </row>
    <row r="1928" spans="1:5" x14ac:dyDescent="0.35">
      <c r="A1928" s="21" t="s">
        <v>39</v>
      </c>
      <c r="B1928">
        <v>18</v>
      </c>
      <c r="C1928" s="17">
        <v>23</v>
      </c>
      <c r="D1928" s="61">
        <f>VLOOKUP(A1928,'Unit Cost from Sales Data'!$A$2:$B$4026,2,FALSE)</f>
        <v>1.3</v>
      </c>
      <c r="E1928" s="22">
        <f t="shared" si="32"/>
        <v>29.900000000000002</v>
      </c>
    </row>
    <row r="1929" spans="1:5" x14ac:dyDescent="0.35">
      <c r="A1929" s="21" t="s">
        <v>2942</v>
      </c>
      <c r="B1929">
        <v>14</v>
      </c>
      <c r="C1929" s="17">
        <v>23</v>
      </c>
      <c r="D1929" s="61">
        <f>VLOOKUP(A1929,'Unit Cost from Sales Data'!$A$2:$B$4026,2,FALSE)</f>
        <v>17.260000000000002</v>
      </c>
      <c r="E1929" s="22">
        <f t="shared" si="32"/>
        <v>396.98</v>
      </c>
    </row>
    <row r="1930" spans="1:5" x14ac:dyDescent="0.35">
      <c r="A1930" s="21" t="s">
        <v>2485</v>
      </c>
      <c r="B1930">
        <v>13</v>
      </c>
      <c r="C1930" s="17">
        <v>23</v>
      </c>
      <c r="D1930" s="61">
        <f>VLOOKUP(A1930,'Unit Cost from Sales Data'!$A$2:$B$4026,2,FALSE)</f>
        <v>35.69</v>
      </c>
      <c r="E1930" s="22">
        <f t="shared" si="32"/>
        <v>820.86999999999989</v>
      </c>
    </row>
    <row r="1931" spans="1:5" x14ac:dyDescent="0.35">
      <c r="A1931" s="21" t="s">
        <v>2860</v>
      </c>
      <c r="B1931">
        <v>12</v>
      </c>
      <c r="C1931" s="17">
        <v>23</v>
      </c>
      <c r="D1931" s="61">
        <f>VLOOKUP(A1931,'Unit Cost from Sales Data'!$A$2:$B$4026,2,FALSE)</f>
        <v>12.69</v>
      </c>
      <c r="E1931" s="22">
        <f t="shared" si="32"/>
        <v>291.87</v>
      </c>
    </row>
    <row r="1932" spans="1:5" x14ac:dyDescent="0.35">
      <c r="A1932" s="21" t="s">
        <v>3020</v>
      </c>
      <c r="B1932">
        <v>11</v>
      </c>
      <c r="C1932" s="17">
        <v>23</v>
      </c>
      <c r="D1932" s="61">
        <f>VLOOKUP(A1932,'Unit Cost from Sales Data'!$A$2:$B$4026,2,FALSE)</f>
        <v>31.03</v>
      </c>
      <c r="E1932" s="22">
        <f t="shared" si="32"/>
        <v>713.69</v>
      </c>
    </row>
    <row r="1933" spans="1:5" x14ac:dyDescent="0.35">
      <c r="A1933" s="21" t="s">
        <v>449</v>
      </c>
      <c r="B1933">
        <v>9</v>
      </c>
      <c r="C1933" s="17">
        <v>23</v>
      </c>
      <c r="D1933" s="61">
        <f>VLOOKUP(A1933,'Unit Cost from Sales Data'!$A$2:$B$4026,2,FALSE)</f>
        <v>3.68</v>
      </c>
      <c r="E1933" s="22">
        <f t="shared" si="32"/>
        <v>84.64</v>
      </c>
    </row>
    <row r="1934" spans="1:5" x14ac:dyDescent="0.35">
      <c r="A1934" s="21" t="s">
        <v>2854</v>
      </c>
      <c r="B1934">
        <v>7</v>
      </c>
      <c r="C1934" s="17">
        <v>23</v>
      </c>
      <c r="D1934" s="61">
        <f>VLOOKUP(A1934,'Unit Cost from Sales Data'!$A$2:$B$4026,2,FALSE)</f>
        <v>26.46</v>
      </c>
      <c r="E1934" s="22">
        <f t="shared" si="32"/>
        <v>608.58000000000004</v>
      </c>
    </row>
    <row r="1935" spans="1:5" x14ac:dyDescent="0.35">
      <c r="A1935" s="21" t="s">
        <v>2861</v>
      </c>
      <c r="B1935">
        <v>6</v>
      </c>
      <c r="C1935" s="17">
        <v>23</v>
      </c>
      <c r="D1935" s="61">
        <f>VLOOKUP(A1935,'Unit Cost from Sales Data'!$A$2:$B$4026,2,FALSE)</f>
        <v>31</v>
      </c>
      <c r="E1935" s="22">
        <f t="shared" si="32"/>
        <v>713</v>
      </c>
    </row>
    <row r="1936" spans="1:5" x14ac:dyDescent="0.35">
      <c r="A1936" s="21" t="s">
        <v>1887</v>
      </c>
      <c r="B1936">
        <v>5</v>
      </c>
      <c r="C1936" s="17">
        <v>23</v>
      </c>
      <c r="D1936" s="61">
        <f>VLOOKUP(A1936,'Unit Cost from Sales Data'!$A$2:$B$4026,2,FALSE)</f>
        <v>44.41</v>
      </c>
      <c r="E1936" s="22">
        <f t="shared" si="32"/>
        <v>1021.43</v>
      </c>
    </row>
    <row r="1937" spans="1:5" x14ac:dyDescent="0.35">
      <c r="A1937" s="21" t="s">
        <v>85</v>
      </c>
      <c r="B1937">
        <v>4</v>
      </c>
      <c r="C1937" s="17">
        <v>23</v>
      </c>
      <c r="D1937" s="61">
        <f>VLOOKUP(A1937,'Unit Cost from Sales Data'!$A$2:$B$4026,2,FALSE)</f>
        <v>4.8</v>
      </c>
      <c r="E1937" s="22">
        <f t="shared" si="32"/>
        <v>110.39999999999999</v>
      </c>
    </row>
    <row r="1938" spans="1:5" x14ac:dyDescent="0.35">
      <c r="A1938" s="21" t="s">
        <v>3103</v>
      </c>
      <c r="B1938">
        <v>3</v>
      </c>
      <c r="C1938" s="17">
        <v>23</v>
      </c>
      <c r="D1938" s="61">
        <f>VLOOKUP(A1938,'Unit Cost from Sales Data'!$A$2:$B$4026,2,FALSE)</f>
        <v>7.64</v>
      </c>
      <c r="E1938" s="22">
        <f t="shared" si="32"/>
        <v>175.72</v>
      </c>
    </row>
    <row r="1939" spans="1:5" x14ac:dyDescent="0.35">
      <c r="A1939" s="21" t="s">
        <v>1216</v>
      </c>
      <c r="B1939">
        <v>2</v>
      </c>
      <c r="C1939" s="17">
        <v>23</v>
      </c>
      <c r="D1939" s="61">
        <f>VLOOKUP(A1939,'Unit Cost from Sales Data'!$A$2:$B$4026,2,FALSE)</f>
        <v>4</v>
      </c>
      <c r="E1939" s="22">
        <f t="shared" si="32"/>
        <v>92</v>
      </c>
    </row>
    <row r="1940" spans="1:5" x14ac:dyDescent="0.35">
      <c r="A1940" s="21" t="s">
        <v>2826</v>
      </c>
      <c r="B1940">
        <v>2</v>
      </c>
      <c r="C1940" s="17">
        <v>23</v>
      </c>
      <c r="D1940" s="61">
        <f>VLOOKUP(A1940,'Unit Cost from Sales Data'!$A$2:$B$4026,2,FALSE)</f>
        <v>0.94</v>
      </c>
      <c r="E1940" s="22">
        <f t="shared" si="32"/>
        <v>21.619999999999997</v>
      </c>
    </row>
    <row r="1941" spans="1:5" x14ac:dyDescent="0.35">
      <c r="A1941" s="21" t="s">
        <v>3150</v>
      </c>
      <c r="B1941">
        <v>2</v>
      </c>
      <c r="C1941" s="17">
        <v>23</v>
      </c>
      <c r="D1941" s="61">
        <f>VLOOKUP(A1941,'Unit Cost from Sales Data'!$A$2:$B$4026,2,FALSE)</f>
        <v>20.88</v>
      </c>
      <c r="E1941" s="22">
        <f t="shared" si="32"/>
        <v>480.23999999999995</v>
      </c>
    </row>
    <row r="1942" spans="1:5" x14ac:dyDescent="0.35">
      <c r="A1942" s="21" t="s">
        <v>792</v>
      </c>
      <c r="B1942">
        <v>1</v>
      </c>
      <c r="C1942" s="17">
        <v>23</v>
      </c>
      <c r="D1942" s="61">
        <f>VLOOKUP(A1942,'Unit Cost from Sales Data'!$A$2:$B$4026,2,FALSE)</f>
        <v>3.42</v>
      </c>
      <c r="E1942" s="22">
        <f t="shared" si="32"/>
        <v>78.66</v>
      </c>
    </row>
    <row r="1943" spans="1:5" x14ac:dyDescent="0.35">
      <c r="A1943" s="21" t="s">
        <v>1583</v>
      </c>
      <c r="B1943">
        <v>18</v>
      </c>
      <c r="C1943" s="17">
        <v>22</v>
      </c>
      <c r="D1943" s="61">
        <f>VLOOKUP(A1943,'Unit Cost from Sales Data'!$A$2:$B$4026,2,FALSE)</f>
        <v>65.16</v>
      </c>
      <c r="E1943" s="22">
        <f t="shared" si="32"/>
        <v>1433.52</v>
      </c>
    </row>
    <row r="1944" spans="1:5" x14ac:dyDescent="0.35">
      <c r="A1944" s="21" t="s">
        <v>18</v>
      </c>
      <c r="B1944">
        <v>17</v>
      </c>
      <c r="C1944" s="17">
        <v>22</v>
      </c>
      <c r="D1944" s="61">
        <f>VLOOKUP(A1944,'Unit Cost from Sales Data'!$A$2:$B$4026,2,FALSE)</f>
        <v>0.21</v>
      </c>
      <c r="E1944" s="22">
        <f t="shared" si="32"/>
        <v>4.62</v>
      </c>
    </row>
    <row r="1945" spans="1:5" x14ac:dyDescent="0.35">
      <c r="A1945" s="21" t="s">
        <v>1558</v>
      </c>
      <c r="B1945">
        <v>16</v>
      </c>
      <c r="C1945" s="17">
        <v>22</v>
      </c>
      <c r="D1945" s="61">
        <f>VLOOKUP(A1945,'Unit Cost from Sales Data'!$A$2:$B$4026,2,FALSE)</f>
        <v>36.57</v>
      </c>
      <c r="E1945" s="22">
        <f t="shared" si="32"/>
        <v>804.54</v>
      </c>
    </row>
    <row r="1946" spans="1:5" x14ac:dyDescent="0.35">
      <c r="A1946" s="21" t="s">
        <v>2591</v>
      </c>
      <c r="B1946">
        <v>12</v>
      </c>
      <c r="C1946" s="17">
        <v>22</v>
      </c>
      <c r="D1946" s="61">
        <f>VLOOKUP(A1946,'Unit Cost from Sales Data'!$A$2:$B$4026,2,FALSE)</f>
        <v>43.38</v>
      </c>
      <c r="E1946" s="22">
        <f t="shared" si="32"/>
        <v>954.36</v>
      </c>
    </row>
    <row r="1947" spans="1:5" x14ac:dyDescent="0.35">
      <c r="A1947" s="21" t="s">
        <v>3232</v>
      </c>
      <c r="B1947">
        <v>11</v>
      </c>
      <c r="C1947" s="17">
        <v>22</v>
      </c>
      <c r="D1947" s="61">
        <f>VLOOKUP(A1947,'Unit Cost from Sales Data'!$A$2:$B$4026,2,FALSE)</f>
        <v>39.46</v>
      </c>
      <c r="E1947" s="22">
        <f t="shared" si="32"/>
        <v>868.12</v>
      </c>
    </row>
    <row r="1948" spans="1:5" x14ac:dyDescent="0.35">
      <c r="A1948" s="21" t="s">
        <v>1825</v>
      </c>
      <c r="B1948">
        <v>10</v>
      </c>
      <c r="C1948" s="17">
        <v>22</v>
      </c>
      <c r="D1948" s="61">
        <f>VLOOKUP(A1948,'Unit Cost from Sales Data'!$A$2:$B$4026,2,FALSE)</f>
        <v>6.54</v>
      </c>
      <c r="E1948" s="22">
        <f t="shared" si="32"/>
        <v>143.88</v>
      </c>
    </row>
    <row r="1949" spans="1:5" x14ac:dyDescent="0.35">
      <c r="A1949" s="21" t="s">
        <v>2635</v>
      </c>
      <c r="B1949">
        <v>10</v>
      </c>
      <c r="C1949" s="17">
        <v>22</v>
      </c>
      <c r="D1949" s="61">
        <f>VLOOKUP(A1949,'Unit Cost from Sales Data'!$A$2:$B$4026,2,FALSE)</f>
        <v>18.25</v>
      </c>
      <c r="E1949" s="22">
        <f t="shared" si="32"/>
        <v>401.5</v>
      </c>
    </row>
    <row r="1950" spans="1:5" x14ac:dyDescent="0.35">
      <c r="A1950" s="21" t="s">
        <v>1949</v>
      </c>
      <c r="B1950">
        <v>7</v>
      </c>
      <c r="C1950" s="17">
        <v>22</v>
      </c>
      <c r="D1950" s="61">
        <f>VLOOKUP(A1950,'Unit Cost from Sales Data'!$A$2:$B$4026,2,FALSE)</f>
        <v>1.65</v>
      </c>
      <c r="E1950" s="22">
        <f t="shared" si="32"/>
        <v>36.299999999999997</v>
      </c>
    </row>
    <row r="1951" spans="1:5" x14ac:dyDescent="0.35">
      <c r="A1951" s="21" t="s">
        <v>2677</v>
      </c>
      <c r="B1951">
        <v>7</v>
      </c>
      <c r="C1951" s="17">
        <v>22</v>
      </c>
      <c r="D1951" s="61">
        <f>VLOOKUP(A1951,'Unit Cost from Sales Data'!$A$2:$B$4026,2,FALSE)</f>
        <v>7.76</v>
      </c>
      <c r="E1951" s="22">
        <f t="shared" si="32"/>
        <v>170.72</v>
      </c>
    </row>
    <row r="1952" spans="1:5" x14ac:dyDescent="0.35">
      <c r="A1952" s="21" t="s">
        <v>2888</v>
      </c>
      <c r="B1952">
        <v>7</v>
      </c>
      <c r="C1952" s="17">
        <v>22</v>
      </c>
      <c r="D1952" s="61">
        <f>VLOOKUP(A1952,'Unit Cost from Sales Data'!$A$2:$B$4026,2,FALSE)</f>
        <v>2.69</v>
      </c>
      <c r="E1952" s="22">
        <f t="shared" si="32"/>
        <v>59.18</v>
      </c>
    </row>
    <row r="1953" spans="1:5" x14ac:dyDescent="0.35">
      <c r="A1953" s="21" t="s">
        <v>3008</v>
      </c>
      <c r="B1953">
        <v>7</v>
      </c>
      <c r="C1953" s="17">
        <v>22</v>
      </c>
      <c r="D1953" s="61">
        <f>VLOOKUP(A1953,'Unit Cost from Sales Data'!$A$2:$B$4026,2,FALSE)</f>
        <v>0.88</v>
      </c>
      <c r="E1953" s="22">
        <f t="shared" si="32"/>
        <v>19.36</v>
      </c>
    </row>
    <row r="1954" spans="1:5" x14ac:dyDescent="0.35">
      <c r="A1954" s="21" t="s">
        <v>3335</v>
      </c>
      <c r="B1954">
        <v>7</v>
      </c>
      <c r="C1954" s="17">
        <v>22</v>
      </c>
      <c r="D1954" s="61">
        <f>VLOOKUP(A1954,'Unit Cost from Sales Data'!$A$2:$B$4026,2,FALSE)</f>
        <v>24.77</v>
      </c>
      <c r="E1954" s="22">
        <f t="shared" si="32"/>
        <v>544.93999999999994</v>
      </c>
    </row>
    <row r="1955" spans="1:5" x14ac:dyDescent="0.35">
      <c r="A1955" s="21" t="s">
        <v>3116</v>
      </c>
      <c r="B1955">
        <v>6</v>
      </c>
      <c r="C1955" s="17">
        <v>22</v>
      </c>
      <c r="D1955" s="61">
        <f>VLOOKUP(A1955,'Unit Cost from Sales Data'!$A$2:$B$4026,2,FALSE)</f>
        <v>9.73</v>
      </c>
      <c r="E1955" s="22">
        <f t="shared" si="32"/>
        <v>214.06</v>
      </c>
    </row>
    <row r="1956" spans="1:5" x14ac:dyDescent="0.35">
      <c r="A1956" s="21" t="s">
        <v>3455</v>
      </c>
      <c r="B1956">
        <v>6</v>
      </c>
      <c r="C1956" s="17">
        <v>22</v>
      </c>
      <c r="D1956" s="61">
        <f>VLOOKUP(A1956,'Unit Cost from Sales Data'!$A$2:$B$4026,2,FALSE)</f>
        <v>18</v>
      </c>
      <c r="E1956" s="22">
        <f t="shared" si="32"/>
        <v>396</v>
      </c>
    </row>
    <row r="1957" spans="1:5" x14ac:dyDescent="0.35">
      <c r="A1957" s="21" t="s">
        <v>2659</v>
      </c>
      <c r="B1957">
        <v>5</v>
      </c>
      <c r="C1957" s="17">
        <v>22</v>
      </c>
      <c r="D1957" s="61">
        <f>VLOOKUP(A1957,'Unit Cost from Sales Data'!$A$2:$B$4026,2,FALSE)</f>
        <v>2.81</v>
      </c>
      <c r="E1957" s="22">
        <f t="shared" si="32"/>
        <v>61.82</v>
      </c>
    </row>
    <row r="1958" spans="1:5" x14ac:dyDescent="0.35">
      <c r="A1958" s="21" t="s">
        <v>2672</v>
      </c>
      <c r="B1958">
        <v>5</v>
      </c>
      <c r="C1958" s="17">
        <v>22</v>
      </c>
      <c r="D1958" s="61">
        <f>VLOOKUP(A1958,'Unit Cost from Sales Data'!$A$2:$B$4026,2,FALSE)</f>
        <v>1.1599999999999999</v>
      </c>
      <c r="E1958" s="22">
        <f t="shared" si="32"/>
        <v>25.52</v>
      </c>
    </row>
    <row r="1959" spans="1:5" x14ac:dyDescent="0.35">
      <c r="A1959" s="21" t="s">
        <v>3363</v>
      </c>
      <c r="B1959">
        <v>4</v>
      </c>
      <c r="C1959" s="17">
        <v>22</v>
      </c>
      <c r="D1959" s="61">
        <f>VLOOKUP(A1959,'Unit Cost from Sales Data'!$A$2:$B$4026,2,FALSE)</f>
        <v>1.23</v>
      </c>
      <c r="E1959" s="22">
        <f t="shared" si="32"/>
        <v>27.06</v>
      </c>
    </row>
    <row r="1960" spans="1:5" x14ac:dyDescent="0.35">
      <c r="A1960" s="21" t="s">
        <v>3421</v>
      </c>
      <c r="B1960">
        <v>4</v>
      </c>
      <c r="C1960" s="17">
        <v>22</v>
      </c>
      <c r="D1960" s="61">
        <f>VLOOKUP(A1960,'Unit Cost from Sales Data'!$A$2:$B$4026,2,FALSE)</f>
        <v>5.26</v>
      </c>
      <c r="E1960" s="22">
        <f t="shared" si="32"/>
        <v>115.72</v>
      </c>
    </row>
    <row r="1961" spans="1:5" x14ac:dyDescent="0.35">
      <c r="A1961" s="21" t="s">
        <v>3448</v>
      </c>
      <c r="B1961">
        <v>4</v>
      </c>
      <c r="C1961" s="17">
        <v>22</v>
      </c>
      <c r="D1961" s="61">
        <f>VLOOKUP(A1961,'Unit Cost from Sales Data'!$A$2:$B$4026,2,FALSE)</f>
        <v>5.25</v>
      </c>
      <c r="E1961" s="22">
        <f t="shared" si="32"/>
        <v>115.5</v>
      </c>
    </row>
    <row r="1962" spans="1:5" x14ac:dyDescent="0.35">
      <c r="A1962" s="21" t="s">
        <v>3725</v>
      </c>
      <c r="B1962">
        <v>4</v>
      </c>
      <c r="C1962" s="17">
        <v>22</v>
      </c>
      <c r="D1962" s="61">
        <f>VLOOKUP(A1962,'Unit Cost from Sales Data'!$A$2:$B$4026,2,FALSE)</f>
        <v>0.93</v>
      </c>
      <c r="E1962" s="22">
        <f t="shared" si="32"/>
        <v>20.46</v>
      </c>
    </row>
    <row r="1963" spans="1:5" x14ac:dyDescent="0.35">
      <c r="A1963" s="21" t="s">
        <v>3854</v>
      </c>
      <c r="B1963">
        <v>4</v>
      </c>
      <c r="C1963" s="17">
        <v>22</v>
      </c>
      <c r="D1963" s="61">
        <f>VLOOKUP(A1963,'Unit Cost from Sales Data'!$A$2:$B$4026,2,FALSE)</f>
        <v>0.97</v>
      </c>
      <c r="E1963" s="22">
        <f t="shared" si="32"/>
        <v>21.34</v>
      </c>
    </row>
    <row r="1964" spans="1:5" x14ac:dyDescent="0.35">
      <c r="A1964" s="21" t="s">
        <v>2070</v>
      </c>
      <c r="B1964">
        <v>3</v>
      </c>
      <c r="C1964" s="17">
        <v>22</v>
      </c>
      <c r="D1964" s="61">
        <f>VLOOKUP(A1964,'Unit Cost from Sales Data'!$A$2:$B$4026,2,FALSE)</f>
        <v>11.48</v>
      </c>
      <c r="E1964" s="22">
        <f t="shared" si="32"/>
        <v>252.56</v>
      </c>
    </row>
    <row r="1965" spans="1:5" x14ac:dyDescent="0.35">
      <c r="A1965" s="21" t="s">
        <v>2780</v>
      </c>
      <c r="B1965">
        <v>3</v>
      </c>
      <c r="C1965" s="17">
        <v>22</v>
      </c>
      <c r="D1965" s="61">
        <f>VLOOKUP(A1965,'Unit Cost from Sales Data'!$A$2:$B$4026,2,FALSE)</f>
        <v>0.56999999999999995</v>
      </c>
      <c r="E1965" s="22">
        <f t="shared" si="32"/>
        <v>12.54</v>
      </c>
    </row>
    <row r="1966" spans="1:5" x14ac:dyDescent="0.35">
      <c r="A1966" s="21" t="s">
        <v>3105</v>
      </c>
      <c r="B1966">
        <v>3</v>
      </c>
      <c r="C1966" s="17">
        <v>22</v>
      </c>
      <c r="D1966" s="61">
        <f>VLOOKUP(A1966,'Unit Cost from Sales Data'!$A$2:$B$4026,2,FALSE)</f>
        <v>0.86</v>
      </c>
      <c r="E1966" s="22">
        <f t="shared" si="32"/>
        <v>18.919999999999998</v>
      </c>
    </row>
    <row r="1967" spans="1:5" x14ac:dyDescent="0.35">
      <c r="A1967" s="21" t="s">
        <v>3796</v>
      </c>
      <c r="B1967">
        <v>3</v>
      </c>
      <c r="C1967" s="17">
        <v>22</v>
      </c>
      <c r="D1967" s="61">
        <f>VLOOKUP(A1967,'Unit Cost from Sales Data'!$A$2:$B$4026,2,FALSE)</f>
        <v>2.12</v>
      </c>
      <c r="E1967" s="22">
        <f t="shared" si="32"/>
        <v>46.64</v>
      </c>
    </row>
    <row r="1968" spans="1:5" x14ac:dyDescent="0.35">
      <c r="A1968" s="21" t="s">
        <v>388</v>
      </c>
      <c r="B1968">
        <v>3</v>
      </c>
      <c r="C1968" s="17">
        <v>22</v>
      </c>
      <c r="D1968" s="61">
        <f>VLOOKUP(A1968,'Unit Cost from Sales Data'!$A$2:$B$4026,2,FALSE)</f>
        <v>11.77</v>
      </c>
      <c r="E1968" s="22">
        <f t="shared" si="32"/>
        <v>258.94</v>
      </c>
    </row>
    <row r="1969" spans="1:5" x14ac:dyDescent="0.35">
      <c r="A1969" s="21" t="s">
        <v>3589</v>
      </c>
      <c r="B1969">
        <v>2</v>
      </c>
      <c r="C1969" s="17">
        <v>22</v>
      </c>
      <c r="D1969" s="61">
        <f>VLOOKUP(A1969,'Unit Cost from Sales Data'!$A$2:$B$4026,2,FALSE)</f>
        <v>38.53</v>
      </c>
      <c r="E1969" s="22">
        <f t="shared" si="32"/>
        <v>847.66000000000008</v>
      </c>
    </row>
    <row r="1970" spans="1:5" x14ac:dyDescent="0.35">
      <c r="A1970" s="21" t="s">
        <v>3748</v>
      </c>
      <c r="B1970">
        <v>1</v>
      </c>
      <c r="C1970" s="17">
        <v>22</v>
      </c>
      <c r="D1970" s="61">
        <f>VLOOKUP(A1970,'Unit Cost from Sales Data'!$A$2:$B$4026,2,FALSE)</f>
        <v>42.25</v>
      </c>
      <c r="E1970" s="22">
        <f t="shared" si="32"/>
        <v>929.5</v>
      </c>
    </row>
    <row r="1971" spans="1:5" x14ac:dyDescent="0.35">
      <c r="A1971" s="21" t="s">
        <v>12</v>
      </c>
      <c r="B1971">
        <v>16</v>
      </c>
      <c r="C1971" s="17">
        <v>21</v>
      </c>
      <c r="D1971" s="61">
        <f>VLOOKUP(A1971,'Unit Cost from Sales Data'!$A$2:$B$4026,2,FALSE)</f>
        <v>0.59</v>
      </c>
      <c r="E1971" s="22">
        <f t="shared" si="32"/>
        <v>12.389999999999999</v>
      </c>
    </row>
    <row r="1972" spans="1:5" x14ac:dyDescent="0.35">
      <c r="A1972" s="21" t="s">
        <v>3028</v>
      </c>
      <c r="B1972">
        <v>14</v>
      </c>
      <c r="C1972" s="17">
        <v>21</v>
      </c>
      <c r="D1972" s="61">
        <f>VLOOKUP(A1972,'Unit Cost from Sales Data'!$A$2:$B$4026,2,FALSE)</f>
        <v>5.12</v>
      </c>
      <c r="E1972" s="22">
        <f t="shared" si="32"/>
        <v>107.52</v>
      </c>
    </row>
    <row r="1973" spans="1:5" x14ac:dyDescent="0.35">
      <c r="A1973" s="21" t="s">
        <v>1837</v>
      </c>
      <c r="B1973">
        <v>10</v>
      </c>
      <c r="C1973" s="17">
        <v>21</v>
      </c>
      <c r="D1973" s="61">
        <f>VLOOKUP(A1973,'Unit Cost from Sales Data'!$A$2:$B$4026,2,FALSE)</f>
        <v>39.44</v>
      </c>
      <c r="E1973" s="22">
        <f t="shared" si="32"/>
        <v>828.24</v>
      </c>
    </row>
    <row r="1974" spans="1:5" x14ac:dyDescent="0.35">
      <c r="A1974" s="21" t="s">
        <v>1042</v>
      </c>
      <c r="B1974">
        <v>8</v>
      </c>
      <c r="C1974" s="17">
        <v>21</v>
      </c>
      <c r="D1974" s="61">
        <f>VLOOKUP(A1974,'Unit Cost from Sales Data'!$A$2:$B$4026,2,FALSE)</f>
        <v>4.2699999999999996</v>
      </c>
      <c r="E1974" s="22">
        <f t="shared" si="32"/>
        <v>89.669999999999987</v>
      </c>
    </row>
    <row r="1975" spans="1:5" x14ac:dyDescent="0.35">
      <c r="A1975" s="21" t="s">
        <v>1852</v>
      </c>
      <c r="B1975">
        <v>5</v>
      </c>
      <c r="C1975" s="17">
        <v>21</v>
      </c>
      <c r="D1975" s="61">
        <f>VLOOKUP(A1975,'Unit Cost from Sales Data'!$A$2:$B$4026,2,FALSE)</f>
        <v>3.23</v>
      </c>
      <c r="E1975" s="22">
        <f t="shared" si="32"/>
        <v>67.83</v>
      </c>
    </row>
    <row r="1976" spans="1:5" x14ac:dyDescent="0.35">
      <c r="A1976" s="21" t="s">
        <v>2863</v>
      </c>
      <c r="B1976">
        <v>5</v>
      </c>
      <c r="C1976" s="17">
        <v>21</v>
      </c>
      <c r="D1976" s="61">
        <f>VLOOKUP(A1976,'Unit Cost from Sales Data'!$A$2:$B$4026,2,FALSE)</f>
        <v>29.36</v>
      </c>
      <c r="E1976" s="22">
        <f t="shared" si="32"/>
        <v>616.55999999999995</v>
      </c>
    </row>
    <row r="1977" spans="1:5" x14ac:dyDescent="0.35">
      <c r="A1977" s="21" t="s">
        <v>910</v>
      </c>
      <c r="B1977">
        <v>4</v>
      </c>
      <c r="C1977" s="17">
        <v>21</v>
      </c>
      <c r="D1977" s="61">
        <f>VLOOKUP(A1977,'Unit Cost from Sales Data'!$A$2:$B$4026,2,FALSE)</f>
        <v>3.2</v>
      </c>
      <c r="E1977" s="22">
        <f t="shared" si="32"/>
        <v>67.2</v>
      </c>
    </row>
    <row r="1978" spans="1:5" x14ac:dyDescent="0.35">
      <c r="A1978" s="21" t="s">
        <v>3049</v>
      </c>
      <c r="B1978">
        <v>4</v>
      </c>
      <c r="C1978" s="17">
        <v>21</v>
      </c>
      <c r="D1978" s="61">
        <f>VLOOKUP(A1978,'Unit Cost from Sales Data'!$A$2:$B$4026,2,FALSE)</f>
        <v>53.12</v>
      </c>
      <c r="E1978" s="22">
        <f t="shared" si="32"/>
        <v>1115.52</v>
      </c>
    </row>
    <row r="1979" spans="1:5" x14ac:dyDescent="0.35">
      <c r="A1979" s="21" t="s">
        <v>2773</v>
      </c>
      <c r="B1979">
        <v>3</v>
      </c>
      <c r="C1979" s="17">
        <v>21</v>
      </c>
      <c r="D1979" s="61">
        <f>VLOOKUP(A1979,'Unit Cost from Sales Data'!$A$2:$B$4026,2,FALSE)</f>
        <v>2.14</v>
      </c>
      <c r="E1979" s="22">
        <f t="shared" si="32"/>
        <v>44.940000000000005</v>
      </c>
    </row>
    <row r="1980" spans="1:5" x14ac:dyDescent="0.35">
      <c r="A1980" s="21" t="s">
        <v>876</v>
      </c>
      <c r="B1980">
        <v>2</v>
      </c>
      <c r="C1980" s="17">
        <v>21</v>
      </c>
      <c r="D1980" s="61">
        <f>VLOOKUP(A1980,'Unit Cost from Sales Data'!$A$2:$B$4026,2,FALSE)</f>
        <v>0.92</v>
      </c>
      <c r="E1980" s="22">
        <f t="shared" ref="E1980:E2040" si="33">D1980*C1980</f>
        <v>19.32</v>
      </c>
    </row>
    <row r="1981" spans="1:5" x14ac:dyDescent="0.35">
      <c r="A1981" s="21" t="s">
        <v>859</v>
      </c>
      <c r="B1981">
        <v>2</v>
      </c>
      <c r="C1981" s="17">
        <v>21</v>
      </c>
      <c r="D1981" s="61">
        <f>VLOOKUP(A1981,'Unit Cost from Sales Data'!$A$2:$B$4026,2,FALSE)</f>
        <v>3.3</v>
      </c>
      <c r="E1981" s="22">
        <f t="shared" si="33"/>
        <v>69.3</v>
      </c>
    </row>
    <row r="1982" spans="1:5" x14ac:dyDescent="0.35">
      <c r="A1982" s="21" t="s">
        <v>3702</v>
      </c>
      <c r="B1982">
        <v>2</v>
      </c>
      <c r="C1982" s="17">
        <v>21</v>
      </c>
      <c r="D1982" s="61">
        <f>VLOOKUP(A1982,'Unit Cost from Sales Data'!$A$2:$B$4026,2,FALSE)</f>
        <v>1.1599999999999999</v>
      </c>
      <c r="E1982" s="22">
        <f t="shared" si="33"/>
        <v>24.36</v>
      </c>
    </row>
    <row r="1983" spans="1:5" x14ac:dyDescent="0.35">
      <c r="A1983" s="21" t="s">
        <v>123</v>
      </c>
      <c r="B1983">
        <v>16</v>
      </c>
      <c r="C1983" s="17">
        <v>20</v>
      </c>
      <c r="D1983" s="61">
        <f>VLOOKUP(A1983,'Unit Cost from Sales Data'!$A$2:$B$4026,2,FALSE)</f>
        <v>0.8</v>
      </c>
      <c r="E1983" s="22">
        <f t="shared" si="33"/>
        <v>16</v>
      </c>
    </row>
    <row r="1984" spans="1:5" x14ac:dyDescent="0.35">
      <c r="A1984" s="21" t="s">
        <v>38</v>
      </c>
      <c r="B1984">
        <v>15</v>
      </c>
      <c r="C1984" s="17">
        <v>20</v>
      </c>
      <c r="D1984" s="61">
        <f>VLOOKUP(A1984,'Unit Cost from Sales Data'!$A$2:$B$4026,2,FALSE)</f>
        <v>0.72</v>
      </c>
      <c r="E1984" s="22">
        <f t="shared" si="33"/>
        <v>14.399999999999999</v>
      </c>
    </row>
    <row r="1985" spans="1:5" x14ac:dyDescent="0.35">
      <c r="A1985" s="21" t="s">
        <v>2612</v>
      </c>
      <c r="B1985">
        <v>12</v>
      </c>
      <c r="C1985" s="17">
        <v>20</v>
      </c>
      <c r="D1985" s="61">
        <f>VLOOKUP(A1985,'Unit Cost from Sales Data'!$A$2:$B$4026,2,FALSE)</f>
        <v>12.87</v>
      </c>
      <c r="E1985" s="22">
        <f t="shared" si="33"/>
        <v>257.39999999999998</v>
      </c>
    </row>
    <row r="1986" spans="1:5" x14ac:dyDescent="0.35">
      <c r="A1986" s="21" t="s">
        <v>2857</v>
      </c>
      <c r="B1986">
        <v>12</v>
      </c>
      <c r="C1986" s="17">
        <v>20</v>
      </c>
      <c r="D1986" s="61">
        <f>VLOOKUP(A1986,'Unit Cost from Sales Data'!$A$2:$B$4026,2,FALSE)</f>
        <v>36.76</v>
      </c>
      <c r="E1986" s="22">
        <f t="shared" si="33"/>
        <v>735.19999999999993</v>
      </c>
    </row>
    <row r="1987" spans="1:5" x14ac:dyDescent="0.35">
      <c r="A1987" s="21" t="s">
        <v>4339</v>
      </c>
      <c r="B1987">
        <v>11</v>
      </c>
      <c r="C1987" s="17">
        <v>20</v>
      </c>
      <c r="D1987" s="61">
        <f>VLOOKUP(A1987,'Unit Cost from Sales Data'!$A$2:$B$4026,2,FALSE)</f>
        <v>50.76</v>
      </c>
      <c r="E1987" s="22">
        <f t="shared" si="33"/>
        <v>1015.1999999999999</v>
      </c>
    </row>
    <row r="1988" spans="1:5" x14ac:dyDescent="0.35">
      <c r="A1988" s="21" t="s">
        <v>1568</v>
      </c>
      <c r="B1988">
        <v>9</v>
      </c>
      <c r="C1988" s="17">
        <v>20</v>
      </c>
      <c r="D1988" s="61">
        <f>VLOOKUP(A1988,'Unit Cost from Sales Data'!$A$2:$B$4026,2,FALSE)</f>
        <v>23.23</v>
      </c>
      <c r="E1988" s="22">
        <f t="shared" si="33"/>
        <v>464.6</v>
      </c>
    </row>
    <row r="1989" spans="1:5" x14ac:dyDescent="0.35">
      <c r="A1989" s="21" t="s">
        <v>2631</v>
      </c>
      <c r="B1989">
        <v>9</v>
      </c>
      <c r="C1989" s="17">
        <v>20</v>
      </c>
      <c r="D1989" s="61">
        <f>VLOOKUP(A1989,'Unit Cost from Sales Data'!$A$2:$B$4026,2,FALSE)</f>
        <v>19.63</v>
      </c>
      <c r="E1989" s="22">
        <f t="shared" si="33"/>
        <v>392.59999999999997</v>
      </c>
    </row>
    <row r="1990" spans="1:5" x14ac:dyDescent="0.35">
      <c r="A1990" s="21" t="s">
        <v>3330</v>
      </c>
      <c r="B1990">
        <v>9</v>
      </c>
      <c r="C1990" s="17">
        <v>20</v>
      </c>
      <c r="D1990" s="61">
        <f>VLOOKUP(A1990,'Unit Cost from Sales Data'!$A$2:$B$4026,2,FALSE)</f>
        <v>11.17</v>
      </c>
      <c r="E1990" s="22">
        <f t="shared" si="33"/>
        <v>223.4</v>
      </c>
    </row>
    <row r="1991" spans="1:5" x14ac:dyDescent="0.35">
      <c r="A1991" s="21" t="s">
        <v>3393</v>
      </c>
      <c r="B1991">
        <v>8</v>
      </c>
      <c r="C1991" s="17">
        <v>20</v>
      </c>
      <c r="D1991" s="61">
        <f>VLOOKUP(A1991,'Unit Cost from Sales Data'!$A$2:$B$4026,2,FALSE)</f>
        <v>7.25</v>
      </c>
      <c r="E1991" s="22">
        <f t="shared" si="33"/>
        <v>145</v>
      </c>
    </row>
    <row r="1992" spans="1:5" x14ac:dyDescent="0.35">
      <c r="A1992" s="21" t="s">
        <v>1426</v>
      </c>
      <c r="B1992">
        <v>6</v>
      </c>
      <c r="C1992" s="17">
        <v>20</v>
      </c>
      <c r="D1992" s="61">
        <f>VLOOKUP(A1992,'Unit Cost from Sales Data'!$A$2:$B$4026,2,FALSE)</f>
        <v>0.93</v>
      </c>
      <c r="E1992" s="22">
        <f t="shared" si="33"/>
        <v>18.600000000000001</v>
      </c>
    </row>
    <row r="1993" spans="1:5" x14ac:dyDescent="0.35">
      <c r="A1993" s="21" t="s">
        <v>2972</v>
      </c>
      <c r="B1993">
        <v>6</v>
      </c>
      <c r="C1993" s="17">
        <v>20</v>
      </c>
      <c r="D1993" s="61">
        <f>VLOOKUP(A1993,'Unit Cost from Sales Data'!$A$2:$B$4026,2,FALSE)</f>
        <v>0.94</v>
      </c>
      <c r="E1993" s="22">
        <f t="shared" si="33"/>
        <v>18.799999999999997</v>
      </c>
    </row>
    <row r="1994" spans="1:5" x14ac:dyDescent="0.35">
      <c r="A1994" s="21" t="s">
        <v>3014</v>
      </c>
      <c r="B1994">
        <v>6</v>
      </c>
      <c r="C1994" s="17">
        <v>20</v>
      </c>
      <c r="D1994" s="61">
        <f>VLOOKUP(A1994,'Unit Cost from Sales Data'!$A$2:$B$4026,2,FALSE)</f>
        <v>4.3099999999999996</v>
      </c>
      <c r="E1994" s="22">
        <f t="shared" si="33"/>
        <v>86.199999999999989</v>
      </c>
    </row>
    <row r="1995" spans="1:5" x14ac:dyDescent="0.35">
      <c r="A1995" s="21" t="s">
        <v>3255</v>
      </c>
      <c r="B1995">
        <v>6</v>
      </c>
      <c r="C1995" s="17">
        <v>20</v>
      </c>
      <c r="D1995" s="61">
        <f>VLOOKUP(A1995,'Unit Cost from Sales Data'!$A$2:$B$4026,2,FALSE)</f>
        <v>93.76</v>
      </c>
      <c r="E1995" s="22">
        <f t="shared" si="33"/>
        <v>1875.2</v>
      </c>
    </row>
    <row r="1996" spans="1:5" x14ac:dyDescent="0.35">
      <c r="A1996" s="21" t="s">
        <v>2655</v>
      </c>
      <c r="B1996">
        <v>5</v>
      </c>
      <c r="C1996" s="17">
        <v>20</v>
      </c>
      <c r="D1996" s="61">
        <f>VLOOKUP(A1996,'Unit Cost from Sales Data'!$A$2:$B$4026,2,FALSE)</f>
        <v>3.37</v>
      </c>
      <c r="E1996" s="22">
        <f t="shared" si="33"/>
        <v>67.400000000000006</v>
      </c>
    </row>
    <row r="1997" spans="1:5" x14ac:dyDescent="0.35">
      <c r="A1997" s="21" t="s">
        <v>2838</v>
      </c>
      <c r="B1997">
        <v>5</v>
      </c>
      <c r="C1997" s="17">
        <v>20</v>
      </c>
      <c r="D1997" s="61">
        <f>VLOOKUP(A1997,'Unit Cost from Sales Data'!$A$2:$B$4026,2,FALSE)</f>
        <v>1.64</v>
      </c>
      <c r="E1997" s="22">
        <f t="shared" si="33"/>
        <v>32.799999999999997</v>
      </c>
    </row>
    <row r="1998" spans="1:5" x14ac:dyDescent="0.35">
      <c r="A1998" s="21" t="s">
        <v>958</v>
      </c>
      <c r="B1998">
        <v>5</v>
      </c>
      <c r="C1998" s="17">
        <v>20</v>
      </c>
      <c r="D1998" s="61">
        <f>VLOOKUP(A1998,'Unit Cost from Sales Data'!$A$2:$B$4026,2,FALSE)</f>
        <v>1.0900000000000001</v>
      </c>
      <c r="E1998" s="22">
        <f t="shared" si="33"/>
        <v>21.8</v>
      </c>
    </row>
    <row r="1999" spans="1:5" x14ac:dyDescent="0.35">
      <c r="A1999" s="21" t="s">
        <v>480</v>
      </c>
      <c r="B1999">
        <v>4</v>
      </c>
      <c r="C1999" s="17">
        <v>20</v>
      </c>
      <c r="D1999" s="61">
        <f>VLOOKUP(A1999,'Unit Cost from Sales Data'!$A$2:$B$4026,2,FALSE)</f>
        <v>4.0199999999999996</v>
      </c>
      <c r="E1999" s="22">
        <f t="shared" si="33"/>
        <v>80.399999999999991</v>
      </c>
    </row>
    <row r="2000" spans="1:5" x14ac:dyDescent="0.35">
      <c r="A2000" s="21" t="s">
        <v>2837</v>
      </c>
      <c r="B2000">
        <v>4</v>
      </c>
      <c r="C2000" s="17">
        <v>20</v>
      </c>
      <c r="D2000" s="61">
        <f>VLOOKUP(A2000,'Unit Cost from Sales Data'!$A$2:$B$4026,2,FALSE)</f>
        <v>3.03</v>
      </c>
      <c r="E2000" s="22">
        <f t="shared" si="33"/>
        <v>60.599999999999994</v>
      </c>
    </row>
    <row r="2001" spans="1:5" x14ac:dyDescent="0.35">
      <c r="A2001" s="21" t="s">
        <v>2889</v>
      </c>
      <c r="B2001">
        <v>4</v>
      </c>
      <c r="C2001" s="17">
        <v>20</v>
      </c>
      <c r="D2001" s="61">
        <f>VLOOKUP(A2001,'Unit Cost from Sales Data'!$A$2:$B$4026,2,FALSE)</f>
        <v>2.16</v>
      </c>
      <c r="E2001" s="22">
        <f t="shared" si="33"/>
        <v>43.2</v>
      </c>
    </row>
    <row r="2002" spans="1:5" x14ac:dyDescent="0.35">
      <c r="A2002" s="21" t="s">
        <v>2961</v>
      </c>
      <c r="B2002">
        <v>4</v>
      </c>
      <c r="C2002" s="17">
        <v>20</v>
      </c>
      <c r="D2002" s="61">
        <f>VLOOKUP(A2002,'Unit Cost from Sales Data'!$A$2:$B$4026,2,FALSE)</f>
        <v>5.34</v>
      </c>
      <c r="E2002" s="22">
        <f t="shared" si="33"/>
        <v>106.8</v>
      </c>
    </row>
    <row r="2003" spans="1:5" x14ac:dyDescent="0.35">
      <c r="A2003" s="21" t="s">
        <v>3079</v>
      </c>
      <c r="B2003">
        <v>4</v>
      </c>
      <c r="C2003" s="17">
        <v>20</v>
      </c>
      <c r="D2003" s="61">
        <f>VLOOKUP(A2003,'Unit Cost from Sales Data'!$A$2:$B$4026,2,FALSE)</f>
        <v>1.34</v>
      </c>
      <c r="E2003" s="22">
        <f t="shared" si="33"/>
        <v>26.8</v>
      </c>
    </row>
    <row r="2004" spans="1:5" x14ac:dyDescent="0.35">
      <c r="A2004" s="21" t="s">
        <v>3919</v>
      </c>
      <c r="B2004">
        <v>4</v>
      </c>
      <c r="C2004" s="17">
        <v>20</v>
      </c>
      <c r="D2004" s="61">
        <f>VLOOKUP(A2004,'Unit Cost from Sales Data'!$A$2:$B$4026,2,FALSE)</f>
        <v>0.8</v>
      </c>
      <c r="E2004" s="22">
        <f t="shared" si="33"/>
        <v>16</v>
      </c>
    </row>
    <row r="2005" spans="1:5" x14ac:dyDescent="0.35">
      <c r="A2005" s="21" t="s">
        <v>169</v>
      </c>
      <c r="B2005">
        <v>4</v>
      </c>
      <c r="C2005" s="17">
        <v>20</v>
      </c>
      <c r="D2005" s="61">
        <f>VLOOKUP(A2005,'Unit Cost from Sales Data'!$A$2:$B$4026,2,FALSE)</f>
        <v>0.93</v>
      </c>
      <c r="E2005" s="22">
        <f t="shared" si="33"/>
        <v>18.600000000000001</v>
      </c>
    </row>
    <row r="2006" spans="1:5" x14ac:dyDescent="0.35">
      <c r="A2006" s="21" t="s">
        <v>437</v>
      </c>
      <c r="B2006">
        <v>4</v>
      </c>
      <c r="C2006" s="17">
        <v>20</v>
      </c>
      <c r="D2006" s="61">
        <f>VLOOKUP(A2006,'Unit Cost from Sales Data'!$A$2:$B$4026,2,FALSE)</f>
        <v>0.65</v>
      </c>
      <c r="E2006" s="22">
        <f t="shared" si="33"/>
        <v>13</v>
      </c>
    </row>
    <row r="2007" spans="1:5" x14ac:dyDescent="0.35">
      <c r="A2007" s="21" t="s">
        <v>1454</v>
      </c>
      <c r="B2007">
        <v>3</v>
      </c>
      <c r="C2007" s="17">
        <v>20</v>
      </c>
      <c r="D2007" s="61">
        <f>VLOOKUP(A2007,'Unit Cost from Sales Data'!$A$2:$B$4026,2,FALSE)</f>
        <v>0.87</v>
      </c>
      <c r="E2007" s="22">
        <f t="shared" si="33"/>
        <v>17.399999999999999</v>
      </c>
    </row>
    <row r="2008" spans="1:5" x14ac:dyDescent="0.35">
      <c r="A2008" s="21" t="s">
        <v>1524</v>
      </c>
      <c r="B2008">
        <v>3</v>
      </c>
      <c r="C2008" s="17">
        <v>20</v>
      </c>
      <c r="D2008" s="61">
        <f>VLOOKUP(A2008,'Unit Cost from Sales Data'!$A$2:$B$4026,2,FALSE)</f>
        <v>16.16</v>
      </c>
      <c r="E2008" s="22">
        <f t="shared" si="33"/>
        <v>323.2</v>
      </c>
    </row>
    <row r="2009" spans="1:5" x14ac:dyDescent="0.35">
      <c r="A2009" s="21" t="s">
        <v>2460</v>
      </c>
      <c r="B2009">
        <v>3</v>
      </c>
      <c r="C2009" s="17">
        <v>20</v>
      </c>
      <c r="D2009" s="61">
        <f>VLOOKUP(A2009,'Unit Cost from Sales Data'!$A$2:$B$4026,2,FALSE)</f>
        <v>1.1200000000000001</v>
      </c>
      <c r="E2009" s="22">
        <f t="shared" si="33"/>
        <v>22.400000000000002</v>
      </c>
    </row>
    <row r="2010" spans="1:5" x14ac:dyDescent="0.35">
      <c r="A2010" s="21" t="s">
        <v>2735</v>
      </c>
      <c r="B2010">
        <v>3</v>
      </c>
      <c r="C2010" s="17">
        <v>20</v>
      </c>
      <c r="D2010" s="61">
        <f>VLOOKUP(A2010,'Unit Cost from Sales Data'!$A$2:$B$4026,2,FALSE)</f>
        <v>2.36</v>
      </c>
      <c r="E2010" s="22">
        <f t="shared" si="33"/>
        <v>47.199999999999996</v>
      </c>
    </row>
    <row r="2011" spans="1:5" x14ac:dyDescent="0.35">
      <c r="A2011" s="21" t="s">
        <v>575</v>
      </c>
      <c r="B2011">
        <v>3</v>
      </c>
      <c r="C2011" s="17">
        <v>20</v>
      </c>
      <c r="D2011" s="61">
        <f>VLOOKUP(A2011,'Unit Cost from Sales Data'!$A$2:$B$4026,2,FALSE)</f>
        <v>1.6</v>
      </c>
      <c r="E2011" s="22">
        <f t="shared" si="33"/>
        <v>32</v>
      </c>
    </row>
    <row r="2012" spans="1:5" x14ac:dyDescent="0.35">
      <c r="A2012" s="21" t="s">
        <v>3075</v>
      </c>
      <c r="B2012">
        <v>3</v>
      </c>
      <c r="C2012" s="17">
        <v>20</v>
      </c>
      <c r="D2012" s="61">
        <f>VLOOKUP(A2012,'Unit Cost from Sales Data'!$A$2:$B$4026,2,FALSE)</f>
        <v>2.0299999999999998</v>
      </c>
      <c r="E2012" s="22">
        <f t="shared" si="33"/>
        <v>40.599999999999994</v>
      </c>
    </row>
    <row r="2013" spans="1:5" x14ac:dyDescent="0.35">
      <c r="A2013" s="21" t="s">
        <v>495</v>
      </c>
      <c r="B2013">
        <v>3</v>
      </c>
      <c r="C2013" s="17">
        <v>20</v>
      </c>
      <c r="D2013" s="61">
        <f>VLOOKUP(A2013,'Unit Cost from Sales Data'!$A$2:$B$4026,2,FALSE)</f>
        <v>0.34</v>
      </c>
      <c r="E2013" s="22">
        <f t="shared" si="33"/>
        <v>6.8000000000000007</v>
      </c>
    </row>
    <row r="2014" spans="1:5" x14ac:dyDescent="0.35">
      <c r="A2014" s="21" t="s">
        <v>3401</v>
      </c>
      <c r="B2014">
        <v>3</v>
      </c>
      <c r="C2014" s="17">
        <v>20</v>
      </c>
      <c r="D2014" s="61">
        <f>VLOOKUP(A2014,'Unit Cost from Sales Data'!$A$2:$B$4026,2,FALSE)</f>
        <v>16.07</v>
      </c>
      <c r="E2014" s="22">
        <f t="shared" si="33"/>
        <v>321.39999999999998</v>
      </c>
    </row>
    <row r="2015" spans="1:5" x14ac:dyDescent="0.35">
      <c r="A2015" s="21" t="s">
        <v>998</v>
      </c>
      <c r="B2015">
        <v>3</v>
      </c>
      <c r="C2015" s="17">
        <v>20</v>
      </c>
      <c r="D2015" s="61">
        <f>VLOOKUP(A2015,'Unit Cost from Sales Data'!$A$2:$B$4026,2,FALSE)</f>
        <v>0.54</v>
      </c>
      <c r="E2015" s="22">
        <f t="shared" si="33"/>
        <v>10.8</v>
      </c>
    </row>
    <row r="2016" spans="1:5" x14ac:dyDescent="0.35">
      <c r="A2016" s="21" t="s">
        <v>3432</v>
      </c>
      <c r="B2016">
        <v>3</v>
      </c>
      <c r="C2016" s="17">
        <v>20</v>
      </c>
      <c r="D2016" s="61">
        <f>VLOOKUP(A2016,'Unit Cost from Sales Data'!$A$2:$B$4026,2,FALSE)</f>
        <v>2.76</v>
      </c>
      <c r="E2016" s="22">
        <f t="shared" si="33"/>
        <v>55.199999999999996</v>
      </c>
    </row>
    <row r="2017" spans="1:5" x14ac:dyDescent="0.35">
      <c r="A2017" s="21" t="s">
        <v>3594</v>
      </c>
      <c r="B2017">
        <v>3</v>
      </c>
      <c r="C2017" s="17">
        <v>20</v>
      </c>
      <c r="D2017" s="61">
        <f>VLOOKUP(A2017,'Unit Cost from Sales Data'!$A$2:$B$4026,2,FALSE)</f>
        <v>2.89</v>
      </c>
      <c r="E2017" s="22">
        <f t="shared" si="33"/>
        <v>57.800000000000004</v>
      </c>
    </row>
    <row r="2018" spans="1:5" x14ac:dyDescent="0.35">
      <c r="A2018" s="21" t="s">
        <v>3745</v>
      </c>
      <c r="B2018">
        <v>3</v>
      </c>
      <c r="C2018" s="17">
        <v>20</v>
      </c>
      <c r="D2018" s="61">
        <f>VLOOKUP(A2018,'Unit Cost from Sales Data'!$A$2:$B$4026,2,FALSE)</f>
        <v>2.89</v>
      </c>
      <c r="E2018" s="22">
        <f t="shared" si="33"/>
        <v>57.800000000000004</v>
      </c>
    </row>
    <row r="2019" spans="1:5" x14ac:dyDescent="0.35">
      <c r="A2019" s="21" t="s">
        <v>3988</v>
      </c>
      <c r="B2019">
        <v>3</v>
      </c>
      <c r="C2019" s="17">
        <v>20</v>
      </c>
      <c r="D2019" s="61">
        <f>VLOOKUP(A2019,'Unit Cost from Sales Data'!$A$2:$B$4026,2,FALSE)</f>
        <v>1.23</v>
      </c>
      <c r="E2019" s="22">
        <f t="shared" si="33"/>
        <v>24.6</v>
      </c>
    </row>
    <row r="2020" spans="1:5" x14ac:dyDescent="0.35">
      <c r="A2020" s="21" t="s">
        <v>4003</v>
      </c>
      <c r="B2020">
        <v>3</v>
      </c>
      <c r="C2020" s="17">
        <v>20</v>
      </c>
      <c r="D2020" s="61">
        <f>VLOOKUP(A2020,'Unit Cost from Sales Data'!$A$2:$B$4026,2,FALSE)</f>
        <v>2.81</v>
      </c>
      <c r="E2020" s="22">
        <f t="shared" si="33"/>
        <v>56.2</v>
      </c>
    </row>
    <row r="2021" spans="1:5" x14ac:dyDescent="0.35">
      <c r="A2021" s="21" t="s">
        <v>2068</v>
      </c>
      <c r="B2021">
        <v>2</v>
      </c>
      <c r="C2021" s="17">
        <v>20</v>
      </c>
      <c r="D2021" s="61">
        <f>VLOOKUP(A2021,'Unit Cost from Sales Data'!$A$2:$B$4026,2,FALSE)</f>
        <v>8.68</v>
      </c>
      <c r="E2021" s="22">
        <f t="shared" si="33"/>
        <v>173.6</v>
      </c>
    </row>
    <row r="2022" spans="1:5" x14ac:dyDescent="0.35">
      <c r="A2022" s="21" t="s">
        <v>904</v>
      </c>
      <c r="B2022">
        <v>2</v>
      </c>
      <c r="C2022" s="17">
        <v>20</v>
      </c>
      <c r="D2022" s="61">
        <f>VLOOKUP(A2022,'Unit Cost from Sales Data'!$A$2:$B$4026,2,FALSE)</f>
        <v>4</v>
      </c>
      <c r="E2022" s="22">
        <f t="shared" si="33"/>
        <v>80</v>
      </c>
    </row>
    <row r="2023" spans="1:5" x14ac:dyDescent="0.35">
      <c r="A2023" s="21" t="s">
        <v>905</v>
      </c>
      <c r="B2023">
        <v>2</v>
      </c>
      <c r="C2023" s="17">
        <v>20</v>
      </c>
      <c r="D2023" s="61">
        <f>VLOOKUP(A2023,'Unit Cost from Sales Data'!$A$2:$B$4026,2,FALSE)</f>
        <v>2.96</v>
      </c>
      <c r="E2023" s="22">
        <f t="shared" si="33"/>
        <v>59.2</v>
      </c>
    </row>
    <row r="2024" spans="1:5" x14ac:dyDescent="0.35">
      <c r="A2024" s="21" t="s">
        <v>818</v>
      </c>
      <c r="B2024">
        <v>2</v>
      </c>
      <c r="C2024" s="17">
        <v>20</v>
      </c>
      <c r="D2024" s="61">
        <f>VLOOKUP(A2024,'Unit Cost from Sales Data'!$A$2:$B$4026,2,FALSE)</f>
        <v>3.5</v>
      </c>
      <c r="E2024" s="22">
        <f t="shared" si="33"/>
        <v>70</v>
      </c>
    </row>
    <row r="2025" spans="1:5" x14ac:dyDescent="0.35">
      <c r="A2025" s="21" t="s">
        <v>649</v>
      </c>
      <c r="B2025">
        <v>2</v>
      </c>
      <c r="C2025" s="17">
        <v>20</v>
      </c>
      <c r="D2025" s="61">
        <f>VLOOKUP(A2025,'Unit Cost from Sales Data'!$A$2:$B$4026,2,FALSE)</f>
        <v>3</v>
      </c>
      <c r="E2025" s="22">
        <f t="shared" si="33"/>
        <v>60</v>
      </c>
    </row>
    <row r="2026" spans="1:5" x14ac:dyDescent="0.35">
      <c r="A2026" s="21" t="s">
        <v>2722</v>
      </c>
      <c r="B2026">
        <v>2</v>
      </c>
      <c r="C2026" s="17">
        <v>20</v>
      </c>
      <c r="D2026" s="61">
        <f>VLOOKUP(A2026,'Unit Cost from Sales Data'!$A$2:$B$4026,2,FALSE)</f>
        <v>2.87</v>
      </c>
      <c r="E2026" s="22">
        <f t="shared" si="33"/>
        <v>57.400000000000006</v>
      </c>
    </row>
    <row r="2027" spans="1:5" x14ac:dyDescent="0.35">
      <c r="A2027" s="21" t="s">
        <v>2867</v>
      </c>
      <c r="B2027">
        <v>2</v>
      </c>
      <c r="C2027" s="17">
        <v>20</v>
      </c>
      <c r="D2027" s="61">
        <f>VLOOKUP(A2027,'Unit Cost from Sales Data'!$A$2:$B$4026,2,FALSE)</f>
        <v>0.11</v>
      </c>
      <c r="E2027" s="22">
        <f t="shared" si="33"/>
        <v>2.2000000000000002</v>
      </c>
    </row>
    <row r="2028" spans="1:5" x14ac:dyDescent="0.35">
      <c r="A2028" s="21" t="s">
        <v>2871</v>
      </c>
      <c r="B2028">
        <v>2</v>
      </c>
      <c r="C2028" s="17">
        <v>20</v>
      </c>
      <c r="D2028" s="61">
        <f>VLOOKUP(A2028,'Unit Cost from Sales Data'!$A$2:$B$4026,2,FALSE)</f>
        <v>0.54</v>
      </c>
      <c r="E2028" s="22">
        <f t="shared" si="33"/>
        <v>10.8</v>
      </c>
    </row>
    <row r="2029" spans="1:5" x14ac:dyDescent="0.35">
      <c r="A2029" s="21" t="s">
        <v>2928</v>
      </c>
      <c r="B2029">
        <v>2</v>
      </c>
      <c r="C2029" s="17">
        <v>20</v>
      </c>
      <c r="D2029" s="61">
        <f>VLOOKUP(A2029,'Unit Cost from Sales Data'!$A$2:$B$4026,2,FALSE)</f>
        <v>0.13</v>
      </c>
      <c r="E2029" s="22">
        <f t="shared" si="33"/>
        <v>2.6</v>
      </c>
    </row>
    <row r="2030" spans="1:5" x14ac:dyDescent="0.35">
      <c r="A2030" s="21" t="s">
        <v>357</v>
      </c>
      <c r="B2030">
        <v>2</v>
      </c>
      <c r="C2030" s="17">
        <v>20</v>
      </c>
      <c r="D2030" s="61">
        <f>VLOOKUP(A2030,'Unit Cost from Sales Data'!$A$2:$B$4026,2,FALSE)</f>
        <v>3.86</v>
      </c>
      <c r="E2030" s="22">
        <f t="shared" si="33"/>
        <v>77.2</v>
      </c>
    </row>
    <row r="2031" spans="1:5" x14ac:dyDescent="0.35">
      <c r="A2031" s="21" t="s">
        <v>1118</v>
      </c>
      <c r="B2031">
        <v>2</v>
      </c>
      <c r="C2031" s="17">
        <v>20</v>
      </c>
      <c r="D2031" s="61">
        <f>VLOOKUP(A2031,'Unit Cost from Sales Data'!$A$2:$B$4026,2,FALSE)</f>
        <v>1.0900000000000001</v>
      </c>
      <c r="E2031" s="22">
        <f t="shared" si="33"/>
        <v>21.8</v>
      </c>
    </row>
    <row r="2032" spans="1:5" x14ac:dyDescent="0.35">
      <c r="A2032" s="21" t="s">
        <v>3104</v>
      </c>
      <c r="B2032">
        <v>2</v>
      </c>
      <c r="C2032" s="17">
        <v>20</v>
      </c>
      <c r="D2032" s="61">
        <f>VLOOKUP(A2032,'Unit Cost from Sales Data'!$A$2:$B$4026,2,FALSE)</f>
        <v>2.2000000000000002</v>
      </c>
      <c r="E2032" s="22">
        <f t="shared" si="33"/>
        <v>44</v>
      </c>
    </row>
    <row r="2033" spans="1:5" x14ac:dyDescent="0.35">
      <c r="A2033" s="21" t="s">
        <v>3128</v>
      </c>
      <c r="B2033">
        <v>2</v>
      </c>
      <c r="C2033" s="17">
        <v>20</v>
      </c>
      <c r="D2033" s="61">
        <f>VLOOKUP(A2033,'Unit Cost from Sales Data'!$A$2:$B$4026,2,FALSE)</f>
        <v>2.76</v>
      </c>
      <c r="E2033" s="22">
        <f t="shared" si="33"/>
        <v>55.199999999999996</v>
      </c>
    </row>
    <row r="2034" spans="1:5" x14ac:dyDescent="0.35">
      <c r="A2034" s="21" t="s">
        <v>3429</v>
      </c>
      <c r="B2034">
        <v>2</v>
      </c>
      <c r="C2034" s="17">
        <v>20</v>
      </c>
      <c r="D2034" s="61">
        <f>VLOOKUP(A2034,'Unit Cost from Sales Data'!$A$2:$B$4026,2,FALSE)</f>
        <v>2.87</v>
      </c>
      <c r="E2034" s="22">
        <f t="shared" si="33"/>
        <v>57.400000000000006</v>
      </c>
    </row>
    <row r="2035" spans="1:5" x14ac:dyDescent="0.35">
      <c r="A2035" s="21" t="s">
        <v>3460</v>
      </c>
      <c r="B2035">
        <v>2</v>
      </c>
      <c r="C2035" s="17">
        <v>20</v>
      </c>
      <c r="D2035" s="61">
        <f>VLOOKUP(A2035,'Unit Cost from Sales Data'!$A$2:$B$4026,2,FALSE)</f>
        <v>17.36</v>
      </c>
      <c r="E2035" s="22">
        <f t="shared" si="33"/>
        <v>347.2</v>
      </c>
    </row>
    <row r="2036" spans="1:5" x14ac:dyDescent="0.35">
      <c r="A2036" s="21" t="s">
        <v>3472</v>
      </c>
      <c r="B2036">
        <v>2</v>
      </c>
      <c r="C2036" s="17">
        <v>20</v>
      </c>
      <c r="D2036" s="61">
        <f>VLOOKUP(A2036,'Unit Cost from Sales Data'!$A$2:$B$4026,2,FALSE)</f>
        <v>0.18</v>
      </c>
      <c r="E2036" s="22">
        <f t="shared" si="33"/>
        <v>3.5999999999999996</v>
      </c>
    </row>
    <row r="2037" spans="1:5" x14ac:dyDescent="0.35">
      <c r="A2037" s="21" t="s">
        <v>3561</v>
      </c>
      <c r="B2037">
        <v>2</v>
      </c>
      <c r="C2037" s="17">
        <v>20</v>
      </c>
      <c r="D2037" s="61">
        <f>VLOOKUP(A2037,'Unit Cost from Sales Data'!$A$2:$B$4026,2,FALSE)</f>
        <v>0.74</v>
      </c>
      <c r="E2037" s="22">
        <f t="shared" si="33"/>
        <v>14.8</v>
      </c>
    </row>
    <row r="2038" spans="1:5" x14ac:dyDescent="0.35">
      <c r="A2038" s="21" t="s">
        <v>448</v>
      </c>
      <c r="B2038">
        <v>2</v>
      </c>
      <c r="C2038" s="17">
        <v>20</v>
      </c>
      <c r="D2038" s="61">
        <f>VLOOKUP(A2038,'Unit Cost from Sales Data'!$A$2:$B$4026,2,FALSE)</f>
        <v>0.59</v>
      </c>
      <c r="E2038" s="22">
        <f t="shared" si="33"/>
        <v>11.799999999999999</v>
      </c>
    </row>
    <row r="2039" spans="1:5" x14ac:dyDescent="0.35">
      <c r="A2039" s="21" t="s">
        <v>3668</v>
      </c>
      <c r="B2039">
        <v>2</v>
      </c>
      <c r="C2039" s="17">
        <v>20</v>
      </c>
      <c r="D2039" s="61">
        <f>VLOOKUP(A2039,'Unit Cost from Sales Data'!$A$2:$B$4026,2,FALSE)</f>
        <v>0.02</v>
      </c>
      <c r="E2039" s="22">
        <f t="shared" si="33"/>
        <v>0.4</v>
      </c>
    </row>
    <row r="2040" spans="1:5" x14ac:dyDescent="0.35">
      <c r="A2040" s="21" t="s">
        <v>3753</v>
      </c>
      <c r="B2040">
        <v>2</v>
      </c>
      <c r="C2040" s="17">
        <v>20</v>
      </c>
      <c r="D2040" s="61">
        <f>VLOOKUP(A2040,'Unit Cost from Sales Data'!$A$2:$B$4026,2,FALSE)</f>
        <v>2.33</v>
      </c>
      <c r="E2040" s="22">
        <f t="shared" si="33"/>
        <v>46.6</v>
      </c>
    </row>
    <row r="2041" spans="1:5" x14ac:dyDescent="0.35">
      <c r="A2041" s="21" t="s">
        <v>3792</v>
      </c>
      <c r="B2041">
        <v>2</v>
      </c>
      <c r="C2041" s="17">
        <v>20</v>
      </c>
      <c r="D2041" s="61">
        <f>VLOOKUP(A2041,'Unit Cost from Sales Data'!$A$2:$B$4026,2,FALSE)</f>
        <v>0.28000000000000003</v>
      </c>
      <c r="E2041" s="22">
        <f t="shared" ref="E2041:E2096" si="34">D2041*C2041</f>
        <v>5.6000000000000005</v>
      </c>
    </row>
    <row r="2042" spans="1:5" x14ac:dyDescent="0.35">
      <c r="A2042" s="21" t="s">
        <v>127</v>
      </c>
      <c r="B2042">
        <v>2</v>
      </c>
      <c r="C2042" s="17">
        <v>20</v>
      </c>
      <c r="D2042" s="61">
        <f>VLOOKUP(A2042,'Unit Cost from Sales Data'!$A$2:$B$4026,2,FALSE)</f>
        <v>0.32</v>
      </c>
      <c r="E2042" s="22">
        <f t="shared" si="34"/>
        <v>6.4</v>
      </c>
    </row>
    <row r="2043" spans="1:5" x14ac:dyDescent="0.35">
      <c r="A2043" s="21" t="s">
        <v>3847</v>
      </c>
      <c r="B2043">
        <v>2</v>
      </c>
      <c r="C2043" s="17">
        <v>20</v>
      </c>
      <c r="D2043" s="61">
        <f>VLOOKUP(A2043,'Unit Cost from Sales Data'!$A$2:$B$4026,2,FALSE)</f>
        <v>0.12</v>
      </c>
      <c r="E2043" s="22">
        <f t="shared" si="34"/>
        <v>2.4</v>
      </c>
    </row>
    <row r="2044" spans="1:5" x14ac:dyDescent="0.35">
      <c r="A2044" s="21" t="s">
        <v>3898</v>
      </c>
      <c r="B2044">
        <v>2</v>
      </c>
      <c r="C2044" s="17">
        <v>20</v>
      </c>
      <c r="D2044" s="61">
        <f>VLOOKUP(A2044,'Unit Cost from Sales Data'!$A$2:$B$4026,2,FALSE)</f>
        <v>0.13</v>
      </c>
      <c r="E2044" s="22">
        <f t="shared" si="34"/>
        <v>2.6</v>
      </c>
    </row>
    <row r="2045" spans="1:5" x14ac:dyDescent="0.35">
      <c r="A2045" s="21" t="s">
        <v>3912</v>
      </c>
      <c r="B2045">
        <v>2</v>
      </c>
      <c r="C2045" s="17">
        <v>20</v>
      </c>
      <c r="D2045" s="61">
        <f>VLOOKUP(A2045,'Unit Cost from Sales Data'!$A$2:$B$4026,2,FALSE)</f>
        <v>0.66</v>
      </c>
      <c r="E2045" s="22">
        <f t="shared" si="34"/>
        <v>13.200000000000001</v>
      </c>
    </row>
    <row r="2046" spans="1:5" x14ac:dyDescent="0.35">
      <c r="A2046" s="21" t="s">
        <v>3941</v>
      </c>
      <c r="B2046">
        <v>2</v>
      </c>
      <c r="C2046" s="17">
        <v>20</v>
      </c>
      <c r="D2046" s="61">
        <f>VLOOKUP(A2046,'Unit Cost from Sales Data'!$A$2:$B$4026,2,FALSE)</f>
        <v>0.1</v>
      </c>
      <c r="E2046" s="22">
        <f t="shared" si="34"/>
        <v>2</v>
      </c>
    </row>
    <row r="2047" spans="1:5" x14ac:dyDescent="0.35">
      <c r="A2047" s="21" t="s">
        <v>946</v>
      </c>
      <c r="B2047">
        <v>2</v>
      </c>
      <c r="C2047" s="17">
        <v>20</v>
      </c>
      <c r="D2047" s="61">
        <f>VLOOKUP(A2047,'Unit Cost from Sales Data'!$A$2:$B$4026,2,FALSE)</f>
        <v>3.68</v>
      </c>
      <c r="E2047" s="22">
        <f t="shared" si="34"/>
        <v>73.600000000000009</v>
      </c>
    </row>
    <row r="2048" spans="1:5" x14ac:dyDescent="0.35">
      <c r="A2048" s="21" t="s">
        <v>668</v>
      </c>
      <c r="B2048">
        <v>2</v>
      </c>
      <c r="C2048" s="17">
        <v>20</v>
      </c>
      <c r="D2048" s="61">
        <f>VLOOKUP(A2048,'Unit Cost from Sales Data'!$A$2:$B$4026,2,FALSE)</f>
        <v>5.4</v>
      </c>
      <c r="E2048" s="22">
        <f t="shared" si="34"/>
        <v>108</v>
      </c>
    </row>
    <row r="2049" spans="1:5" x14ac:dyDescent="0.35">
      <c r="A2049" s="21" t="s">
        <v>634</v>
      </c>
      <c r="B2049">
        <v>2</v>
      </c>
      <c r="C2049" s="17">
        <v>20</v>
      </c>
      <c r="D2049" s="61">
        <f>VLOOKUP(A2049,'Unit Cost from Sales Data'!$A$2:$B$4026,2,FALSE)</f>
        <v>1.54</v>
      </c>
      <c r="E2049" s="22">
        <f t="shared" si="34"/>
        <v>30.8</v>
      </c>
    </row>
    <row r="2050" spans="1:5" x14ac:dyDescent="0.35">
      <c r="A2050" s="21" t="s">
        <v>4030</v>
      </c>
      <c r="B2050">
        <v>2</v>
      </c>
      <c r="C2050" s="17">
        <v>20</v>
      </c>
      <c r="D2050" s="61">
        <f>VLOOKUP(A2050,'Unit Cost from Sales Data'!$A$2:$B$4026,2,FALSE)</f>
        <v>0.73</v>
      </c>
      <c r="E2050" s="22">
        <f t="shared" si="34"/>
        <v>14.6</v>
      </c>
    </row>
    <row r="2051" spans="1:5" x14ac:dyDescent="0.35">
      <c r="A2051" s="21" t="s">
        <v>636</v>
      </c>
      <c r="B2051">
        <v>2</v>
      </c>
      <c r="C2051" s="17">
        <v>20</v>
      </c>
      <c r="D2051" s="61">
        <f>VLOOKUP(A2051,'Unit Cost from Sales Data'!$A$2:$B$4026,2,FALSE)</f>
        <v>2.62</v>
      </c>
      <c r="E2051" s="22">
        <f t="shared" si="34"/>
        <v>52.400000000000006</v>
      </c>
    </row>
    <row r="2052" spans="1:5" x14ac:dyDescent="0.35">
      <c r="A2052" s="21" t="s">
        <v>4205</v>
      </c>
      <c r="B2052">
        <v>2</v>
      </c>
      <c r="C2052" s="17">
        <v>20</v>
      </c>
      <c r="D2052" s="61">
        <f>VLOOKUP(A2052,'Unit Cost from Sales Data'!$A$2:$B$4026,2,FALSE)</f>
        <v>0.69</v>
      </c>
      <c r="E2052" s="22">
        <f t="shared" si="34"/>
        <v>13.799999999999999</v>
      </c>
    </row>
    <row r="2053" spans="1:5" x14ac:dyDescent="0.35">
      <c r="A2053" s="21" t="s">
        <v>4360</v>
      </c>
      <c r="B2053">
        <v>2</v>
      </c>
      <c r="C2053" s="17">
        <v>20</v>
      </c>
      <c r="D2053" s="61">
        <f>VLOOKUP(A2053,'Unit Cost from Sales Data'!$A$2:$B$4026,2,FALSE)</f>
        <v>1.32</v>
      </c>
      <c r="E2053" s="22">
        <f t="shared" si="34"/>
        <v>26.400000000000002</v>
      </c>
    </row>
    <row r="2054" spans="1:5" x14ac:dyDescent="0.35">
      <c r="A2054" s="21" t="s">
        <v>1237</v>
      </c>
      <c r="B2054">
        <v>1</v>
      </c>
      <c r="C2054" s="17">
        <v>20</v>
      </c>
      <c r="D2054" s="61">
        <f>VLOOKUP(A2054,'Unit Cost from Sales Data'!$A$2:$B$4026,2,FALSE)</f>
        <v>0.97</v>
      </c>
      <c r="E2054" s="22">
        <f t="shared" si="34"/>
        <v>19.399999999999999</v>
      </c>
    </row>
    <row r="2055" spans="1:5" x14ac:dyDescent="0.35">
      <c r="A2055" s="21" t="s">
        <v>1229</v>
      </c>
      <c r="B2055">
        <v>1</v>
      </c>
      <c r="C2055" s="17">
        <v>20</v>
      </c>
      <c r="D2055" s="61">
        <f>VLOOKUP(A2055,'Unit Cost from Sales Data'!$A$2:$B$4026,2,FALSE)</f>
        <v>3.3</v>
      </c>
      <c r="E2055" s="22">
        <f t="shared" si="34"/>
        <v>66</v>
      </c>
    </row>
    <row r="2056" spans="1:5" x14ac:dyDescent="0.35">
      <c r="A2056" s="21" t="s">
        <v>2406</v>
      </c>
      <c r="B2056">
        <v>1</v>
      </c>
      <c r="C2056" s="17">
        <v>20</v>
      </c>
      <c r="D2056" s="61">
        <f>VLOOKUP(A2056,'Unit Cost from Sales Data'!$A$2:$B$4026,2,FALSE)</f>
        <v>1.37</v>
      </c>
      <c r="E2056" s="22">
        <f t="shared" si="34"/>
        <v>27.400000000000002</v>
      </c>
    </row>
    <row r="2057" spans="1:5" x14ac:dyDescent="0.35">
      <c r="A2057" s="21" t="s">
        <v>1231</v>
      </c>
      <c r="B2057">
        <v>1</v>
      </c>
      <c r="C2057" s="17">
        <v>20</v>
      </c>
      <c r="D2057" s="61">
        <f>VLOOKUP(A2057,'Unit Cost from Sales Data'!$A$2:$B$4026,2,FALSE)</f>
        <v>4.79</v>
      </c>
      <c r="E2057" s="22">
        <f t="shared" si="34"/>
        <v>95.8</v>
      </c>
    </row>
    <row r="2058" spans="1:5" x14ac:dyDescent="0.35">
      <c r="A2058" s="21" t="s">
        <v>2478</v>
      </c>
      <c r="B2058">
        <v>1</v>
      </c>
      <c r="C2058" s="17">
        <v>20</v>
      </c>
      <c r="D2058" s="61">
        <f>VLOOKUP(A2058,'Unit Cost from Sales Data'!$A$2:$B$4026,2,FALSE)</f>
        <v>2.89</v>
      </c>
      <c r="E2058" s="22">
        <f t="shared" si="34"/>
        <v>57.800000000000004</v>
      </c>
    </row>
    <row r="2059" spans="1:5" x14ac:dyDescent="0.35">
      <c r="A2059" s="21" t="s">
        <v>851</v>
      </c>
      <c r="B2059">
        <v>1</v>
      </c>
      <c r="C2059" s="17">
        <v>20</v>
      </c>
      <c r="D2059" s="61">
        <f>VLOOKUP(A2059,'Unit Cost from Sales Data'!$A$2:$B$4026,2,FALSE)</f>
        <v>3.2</v>
      </c>
      <c r="E2059" s="22">
        <f t="shared" si="34"/>
        <v>64</v>
      </c>
    </row>
    <row r="2060" spans="1:5" x14ac:dyDescent="0.35">
      <c r="A2060" s="21" t="s">
        <v>858</v>
      </c>
      <c r="B2060">
        <v>1</v>
      </c>
      <c r="C2060" s="17">
        <v>20</v>
      </c>
      <c r="D2060" s="61">
        <f>VLOOKUP(A2060,'Unit Cost from Sales Data'!$A$2:$B$4026,2,FALSE)</f>
        <v>4.33</v>
      </c>
      <c r="E2060" s="22">
        <f t="shared" si="34"/>
        <v>86.6</v>
      </c>
    </row>
    <row r="2061" spans="1:5" x14ac:dyDescent="0.35">
      <c r="A2061" s="21" t="s">
        <v>1215</v>
      </c>
      <c r="B2061">
        <v>1</v>
      </c>
      <c r="C2061" s="17">
        <v>20</v>
      </c>
      <c r="D2061" s="61">
        <f>VLOOKUP(A2061,'Unit Cost from Sales Data'!$A$2:$B$4026,2,FALSE)</f>
        <v>3.69</v>
      </c>
      <c r="E2061" s="22">
        <f t="shared" si="34"/>
        <v>73.8</v>
      </c>
    </row>
    <row r="2062" spans="1:5" x14ac:dyDescent="0.35">
      <c r="A2062" s="21" t="s">
        <v>801</v>
      </c>
      <c r="B2062">
        <v>1</v>
      </c>
      <c r="C2062" s="17">
        <v>20</v>
      </c>
      <c r="D2062" s="61">
        <f>VLOOKUP(A2062,'Unit Cost from Sales Data'!$A$2:$B$4026,2,FALSE)</f>
        <v>2.74</v>
      </c>
      <c r="E2062" s="22">
        <f t="shared" si="34"/>
        <v>54.800000000000004</v>
      </c>
    </row>
    <row r="2063" spans="1:5" x14ac:dyDescent="0.35">
      <c r="A2063" s="21" t="s">
        <v>355</v>
      </c>
      <c r="B2063">
        <v>1</v>
      </c>
      <c r="C2063" s="17">
        <v>20</v>
      </c>
      <c r="D2063" s="61">
        <f>VLOOKUP(A2063,'Unit Cost from Sales Data'!$A$2:$B$4026,2,FALSE)</f>
        <v>3.71</v>
      </c>
      <c r="E2063" s="22">
        <f t="shared" si="34"/>
        <v>74.2</v>
      </c>
    </row>
    <row r="2064" spans="1:5" x14ac:dyDescent="0.35">
      <c r="A2064" s="21" t="s">
        <v>2926</v>
      </c>
      <c r="B2064">
        <v>1</v>
      </c>
      <c r="C2064" s="17">
        <v>20</v>
      </c>
      <c r="D2064" s="61">
        <f>VLOOKUP(A2064,'Unit Cost from Sales Data'!$A$2:$B$4026,2,FALSE)</f>
        <v>0.09</v>
      </c>
      <c r="E2064" s="22">
        <f t="shared" si="34"/>
        <v>1.7999999999999998</v>
      </c>
    </row>
    <row r="2065" spans="1:5" x14ac:dyDescent="0.35">
      <c r="A2065" s="21" t="s">
        <v>3320</v>
      </c>
      <c r="B2065">
        <v>1</v>
      </c>
      <c r="C2065" s="17">
        <v>20</v>
      </c>
      <c r="D2065" s="61">
        <f>VLOOKUP(A2065,'Unit Cost from Sales Data'!$A$2:$B$4026,2,FALSE)</f>
        <v>2.87</v>
      </c>
      <c r="E2065" s="22">
        <f t="shared" si="34"/>
        <v>57.400000000000006</v>
      </c>
    </row>
    <row r="2066" spans="1:5" x14ac:dyDescent="0.35">
      <c r="A2066" s="21" t="s">
        <v>3539</v>
      </c>
      <c r="B2066">
        <v>1</v>
      </c>
      <c r="C2066" s="17">
        <v>20</v>
      </c>
      <c r="D2066" s="61">
        <f>VLOOKUP(A2066,'Unit Cost from Sales Data'!$A$2:$B$4026,2,FALSE)</f>
        <v>3.11</v>
      </c>
      <c r="E2066" s="22">
        <f t="shared" si="34"/>
        <v>62.199999999999996</v>
      </c>
    </row>
    <row r="2067" spans="1:5" x14ac:dyDescent="0.35">
      <c r="A2067" s="21" t="s">
        <v>3549</v>
      </c>
      <c r="B2067">
        <v>1</v>
      </c>
      <c r="C2067" s="17">
        <v>20</v>
      </c>
      <c r="D2067" s="61">
        <f>VLOOKUP(A2067,'Unit Cost from Sales Data'!$A$2:$B$4026,2,FALSE)</f>
        <v>0.87</v>
      </c>
      <c r="E2067" s="22">
        <f t="shared" si="34"/>
        <v>17.399999999999999</v>
      </c>
    </row>
    <row r="2068" spans="1:5" x14ac:dyDescent="0.35">
      <c r="A2068" s="21" t="s">
        <v>3606</v>
      </c>
      <c r="B2068">
        <v>1</v>
      </c>
      <c r="C2068" s="17">
        <v>20</v>
      </c>
      <c r="D2068" s="61">
        <f>VLOOKUP(A2068,'Unit Cost from Sales Data'!$A$2:$B$4026,2,FALSE)</f>
        <v>0.09</v>
      </c>
      <c r="E2068" s="22">
        <f t="shared" si="34"/>
        <v>1.7999999999999998</v>
      </c>
    </row>
    <row r="2069" spans="1:5" x14ac:dyDescent="0.35">
      <c r="A2069" s="21" t="s">
        <v>3762</v>
      </c>
      <c r="B2069">
        <v>1</v>
      </c>
      <c r="C2069" s="17">
        <v>20</v>
      </c>
      <c r="D2069" s="61">
        <f>VLOOKUP(A2069,'Unit Cost from Sales Data'!$A$2:$B$4026,2,FALSE)</f>
        <v>5.4</v>
      </c>
      <c r="E2069" s="22">
        <f t="shared" si="34"/>
        <v>108</v>
      </c>
    </row>
    <row r="2070" spans="1:5" x14ac:dyDescent="0.35">
      <c r="A2070" s="21" t="s">
        <v>3848</v>
      </c>
      <c r="B2070">
        <v>1</v>
      </c>
      <c r="C2070" s="17">
        <v>20</v>
      </c>
      <c r="D2070" s="61">
        <f>VLOOKUP(A2070,'Unit Cost from Sales Data'!$A$2:$B$4026,2,FALSE)</f>
        <v>0.1</v>
      </c>
      <c r="E2070" s="22">
        <f t="shared" si="34"/>
        <v>2</v>
      </c>
    </row>
    <row r="2071" spans="1:5" x14ac:dyDescent="0.35">
      <c r="A2071" s="21" t="s">
        <v>1102</v>
      </c>
      <c r="B2071">
        <v>1</v>
      </c>
      <c r="C2071" s="17">
        <v>20</v>
      </c>
      <c r="D2071" s="61">
        <f>VLOOKUP(A2071,'Unit Cost from Sales Data'!$A$2:$B$4026,2,FALSE)</f>
        <v>0.37</v>
      </c>
      <c r="E2071" s="22">
        <f t="shared" si="34"/>
        <v>7.4</v>
      </c>
    </row>
    <row r="2072" spans="1:5" x14ac:dyDescent="0.35">
      <c r="A2072" s="21" t="s">
        <v>3911</v>
      </c>
      <c r="B2072">
        <v>1</v>
      </c>
      <c r="C2072" s="17">
        <v>20</v>
      </c>
      <c r="D2072" s="61">
        <f>VLOOKUP(A2072,'Unit Cost from Sales Data'!$A$2:$B$4026,2,FALSE)</f>
        <v>1.26</v>
      </c>
      <c r="E2072" s="22">
        <f t="shared" si="34"/>
        <v>25.2</v>
      </c>
    </row>
    <row r="2073" spans="1:5" x14ac:dyDescent="0.35">
      <c r="A2073" s="21" t="s">
        <v>3931</v>
      </c>
      <c r="B2073">
        <v>1</v>
      </c>
      <c r="C2073" s="17">
        <v>20</v>
      </c>
      <c r="D2073" s="61">
        <f>VLOOKUP(A2073,'Unit Cost from Sales Data'!$A$2:$B$4026,2,FALSE)</f>
        <v>0.34</v>
      </c>
      <c r="E2073" s="22">
        <f t="shared" si="34"/>
        <v>6.8000000000000007</v>
      </c>
    </row>
    <row r="2074" spans="1:5" x14ac:dyDescent="0.35">
      <c r="A2074" s="21" t="s">
        <v>350</v>
      </c>
      <c r="B2074">
        <v>1</v>
      </c>
      <c r="C2074" s="17">
        <v>20</v>
      </c>
      <c r="D2074" s="61">
        <f>VLOOKUP(A2074,'Unit Cost from Sales Data'!$A$2:$B$4026,2,FALSE)</f>
        <v>2.52</v>
      </c>
      <c r="E2074" s="22">
        <f t="shared" si="34"/>
        <v>50.4</v>
      </c>
    </row>
    <row r="2075" spans="1:5" x14ac:dyDescent="0.35">
      <c r="A2075" s="21" t="s">
        <v>4008</v>
      </c>
      <c r="B2075">
        <v>1</v>
      </c>
      <c r="C2075" s="17">
        <v>20</v>
      </c>
      <c r="D2075" s="61">
        <f>VLOOKUP(A2075,'Unit Cost from Sales Data'!$A$2:$B$4026,2,FALSE)</f>
        <v>2.89</v>
      </c>
      <c r="E2075" s="22">
        <f t="shared" si="34"/>
        <v>57.800000000000004</v>
      </c>
    </row>
    <row r="2076" spans="1:5" x14ac:dyDescent="0.35">
      <c r="A2076" s="21" t="s">
        <v>907</v>
      </c>
      <c r="B2076">
        <v>1</v>
      </c>
      <c r="C2076" s="17">
        <v>20</v>
      </c>
      <c r="D2076" s="61">
        <f>VLOOKUP(A2076,'Unit Cost from Sales Data'!$A$2:$B$4026,2,FALSE)</f>
        <v>4.7</v>
      </c>
      <c r="E2076" s="22">
        <f t="shared" si="34"/>
        <v>94</v>
      </c>
    </row>
    <row r="2077" spans="1:5" x14ac:dyDescent="0.35">
      <c r="A2077" s="21" t="s">
        <v>4159</v>
      </c>
      <c r="B2077">
        <v>1</v>
      </c>
      <c r="C2077" s="17">
        <v>20</v>
      </c>
      <c r="D2077" s="61">
        <f>VLOOKUP(A2077,'Unit Cost from Sales Data'!$A$2:$B$4026,2,FALSE)</f>
        <v>0.84</v>
      </c>
      <c r="E2077" s="22">
        <f t="shared" si="34"/>
        <v>16.8</v>
      </c>
    </row>
    <row r="2078" spans="1:5" x14ac:dyDescent="0.35">
      <c r="A2078" s="21" t="s">
        <v>4218</v>
      </c>
      <c r="B2078">
        <v>1</v>
      </c>
      <c r="C2078" s="17">
        <v>20</v>
      </c>
      <c r="D2078" s="61">
        <f>VLOOKUP(A2078,'Unit Cost from Sales Data'!$A$2:$B$4026,2,FALSE)</f>
        <v>1.04</v>
      </c>
      <c r="E2078" s="22">
        <f t="shared" si="34"/>
        <v>20.8</v>
      </c>
    </row>
    <row r="2079" spans="1:5" x14ac:dyDescent="0.35">
      <c r="A2079" s="21" t="s">
        <v>4252</v>
      </c>
      <c r="B2079">
        <v>1</v>
      </c>
      <c r="C2079" s="17">
        <v>20</v>
      </c>
      <c r="D2079" s="61">
        <f>VLOOKUP(A2079,'Unit Cost from Sales Data'!$A$2:$B$4026,2,FALSE)</f>
        <v>2.4</v>
      </c>
      <c r="E2079" s="22">
        <f t="shared" si="34"/>
        <v>48</v>
      </c>
    </row>
    <row r="2080" spans="1:5" x14ac:dyDescent="0.35">
      <c r="A2080" s="21" t="s">
        <v>4376</v>
      </c>
      <c r="B2080">
        <v>1</v>
      </c>
      <c r="C2080" s="17">
        <v>20</v>
      </c>
      <c r="D2080" s="61">
        <f>VLOOKUP(A2080,'Unit Cost from Sales Data'!$A$2:$B$4026,2,FALSE)</f>
        <v>15.5</v>
      </c>
      <c r="E2080" s="22">
        <f t="shared" si="34"/>
        <v>310</v>
      </c>
    </row>
    <row r="2081" spans="1:5" x14ac:dyDescent="0.35">
      <c r="A2081" s="21" t="s">
        <v>4398</v>
      </c>
      <c r="B2081">
        <v>1</v>
      </c>
      <c r="C2081" s="17">
        <v>20</v>
      </c>
      <c r="D2081" s="61">
        <f>VLOOKUP(A2081,'Unit Cost from Sales Data'!$A$2:$B$4026,2,FALSE)</f>
        <v>0.09</v>
      </c>
      <c r="E2081" s="22">
        <f t="shared" si="34"/>
        <v>1.7999999999999998</v>
      </c>
    </row>
    <row r="2082" spans="1:5" x14ac:dyDescent="0.35">
      <c r="A2082" s="21" t="s">
        <v>139</v>
      </c>
      <c r="B2082">
        <v>16</v>
      </c>
      <c r="C2082" s="17">
        <v>19</v>
      </c>
      <c r="D2082" s="61">
        <f>VLOOKUP(A2082,'Unit Cost from Sales Data'!$A$2:$B$4026,2,FALSE)</f>
        <v>0.8</v>
      </c>
      <c r="E2082" s="22">
        <f t="shared" si="34"/>
        <v>15.200000000000001</v>
      </c>
    </row>
    <row r="2083" spans="1:5" x14ac:dyDescent="0.35">
      <c r="A2083" s="21" t="s">
        <v>2799</v>
      </c>
      <c r="B2083">
        <v>13</v>
      </c>
      <c r="C2083" s="17">
        <v>19</v>
      </c>
      <c r="D2083" s="61">
        <f>VLOOKUP(A2083,'Unit Cost from Sales Data'!$A$2:$B$4026,2,FALSE)</f>
        <v>46.1</v>
      </c>
      <c r="E2083" s="22">
        <f t="shared" si="34"/>
        <v>875.9</v>
      </c>
    </row>
    <row r="2084" spans="1:5" x14ac:dyDescent="0.35">
      <c r="A2084" s="21" t="s">
        <v>3118</v>
      </c>
      <c r="B2084">
        <v>13</v>
      </c>
      <c r="C2084" s="17">
        <v>19</v>
      </c>
      <c r="D2084" s="61">
        <f>VLOOKUP(A2084,'Unit Cost from Sales Data'!$A$2:$B$4026,2,FALSE)</f>
        <v>77.010000000000005</v>
      </c>
      <c r="E2084" s="22">
        <f t="shared" si="34"/>
        <v>1463.19</v>
      </c>
    </row>
    <row r="2085" spans="1:5" x14ac:dyDescent="0.35">
      <c r="A2085" s="21" t="s">
        <v>34</v>
      </c>
      <c r="B2085">
        <v>10</v>
      </c>
      <c r="C2085" s="17">
        <v>19</v>
      </c>
      <c r="D2085" s="61">
        <f>VLOOKUP(A2085,'Unit Cost from Sales Data'!$A$2:$B$4026,2,FALSE)</f>
        <v>1.42</v>
      </c>
      <c r="E2085" s="22">
        <f t="shared" si="34"/>
        <v>26.979999999999997</v>
      </c>
    </row>
    <row r="2086" spans="1:5" x14ac:dyDescent="0.35">
      <c r="A2086" s="21" t="s">
        <v>126</v>
      </c>
      <c r="B2086">
        <v>7</v>
      </c>
      <c r="C2086" s="17">
        <v>19</v>
      </c>
      <c r="D2086" s="61">
        <f>VLOOKUP(A2086,'Unit Cost from Sales Data'!$A$2:$B$4026,2,FALSE)</f>
        <v>4.79</v>
      </c>
      <c r="E2086" s="22">
        <f t="shared" si="34"/>
        <v>91.01</v>
      </c>
    </row>
    <row r="2087" spans="1:5" x14ac:dyDescent="0.35">
      <c r="A2087" s="21" t="s">
        <v>3242</v>
      </c>
      <c r="B2087">
        <v>6</v>
      </c>
      <c r="C2087" s="17">
        <v>19</v>
      </c>
      <c r="D2087" s="61">
        <f>VLOOKUP(A2087,'Unit Cost from Sales Data'!$A$2:$B$4026,2,FALSE)</f>
        <v>28.9</v>
      </c>
      <c r="E2087" s="22">
        <f t="shared" si="34"/>
        <v>549.1</v>
      </c>
    </row>
    <row r="2088" spans="1:5" x14ac:dyDescent="0.35">
      <c r="A2088" s="21" t="s">
        <v>3680</v>
      </c>
      <c r="B2088">
        <v>6</v>
      </c>
      <c r="C2088" s="17">
        <v>19</v>
      </c>
      <c r="D2088" s="61">
        <f>VLOOKUP(A2088,'Unit Cost from Sales Data'!$A$2:$B$4026,2,FALSE)</f>
        <v>33.07</v>
      </c>
      <c r="E2088" s="22">
        <f t="shared" si="34"/>
        <v>628.33000000000004</v>
      </c>
    </row>
    <row r="2089" spans="1:5" x14ac:dyDescent="0.35">
      <c r="A2089" s="21" t="s">
        <v>296</v>
      </c>
      <c r="B2089">
        <v>5</v>
      </c>
      <c r="C2089" s="17">
        <v>19</v>
      </c>
      <c r="D2089" s="61">
        <f>VLOOKUP(A2089,'Unit Cost from Sales Data'!$A$2:$B$4026,2,FALSE)</f>
        <v>11.46</v>
      </c>
      <c r="E2089" s="22">
        <f t="shared" si="34"/>
        <v>217.74</v>
      </c>
    </row>
    <row r="2090" spans="1:5" x14ac:dyDescent="0.35">
      <c r="A2090" s="21" t="s">
        <v>688</v>
      </c>
      <c r="B2090">
        <v>5</v>
      </c>
      <c r="C2090" s="17">
        <v>19</v>
      </c>
      <c r="D2090" s="61">
        <f>VLOOKUP(A2090,'Unit Cost from Sales Data'!$A$2:$B$4026,2,FALSE)</f>
        <v>5.35</v>
      </c>
      <c r="E2090" s="22">
        <f t="shared" si="34"/>
        <v>101.64999999999999</v>
      </c>
    </row>
    <row r="2091" spans="1:5" x14ac:dyDescent="0.35">
      <c r="A2091" s="21" t="s">
        <v>7</v>
      </c>
      <c r="B2091">
        <v>4</v>
      </c>
      <c r="C2091" s="17">
        <v>19</v>
      </c>
      <c r="D2091" s="61">
        <f>VLOOKUP(A2091,'Unit Cost from Sales Data'!$A$2:$B$4026,2,FALSE)</f>
        <v>1.1599999999999999</v>
      </c>
      <c r="E2091" s="22">
        <f t="shared" si="34"/>
        <v>22.04</v>
      </c>
    </row>
    <row r="2092" spans="1:5" x14ac:dyDescent="0.35">
      <c r="A2092" s="21" t="s">
        <v>202</v>
      </c>
      <c r="B2092">
        <v>4</v>
      </c>
      <c r="C2092" s="17">
        <v>19</v>
      </c>
      <c r="D2092" s="61">
        <f>VLOOKUP(A2092,'Unit Cost from Sales Data'!$A$2:$B$4026,2,FALSE)</f>
        <v>13.4</v>
      </c>
      <c r="E2092" s="22">
        <f t="shared" si="34"/>
        <v>254.6</v>
      </c>
    </row>
    <row r="2093" spans="1:5" x14ac:dyDescent="0.35">
      <c r="A2093" s="21" t="s">
        <v>615</v>
      </c>
      <c r="B2093">
        <v>4</v>
      </c>
      <c r="C2093" s="17">
        <v>19</v>
      </c>
      <c r="D2093" s="61">
        <f>VLOOKUP(A2093,'Unit Cost from Sales Data'!$A$2:$B$4026,2,FALSE)</f>
        <v>5.56</v>
      </c>
      <c r="E2093" s="22">
        <f t="shared" si="34"/>
        <v>105.63999999999999</v>
      </c>
    </row>
    <row r="2094" spans="1:5" x14ac:dyDescent="0.35">
      <c r="A2094" s="21" t="s">
        <v>2274</v>
      </c>
      <c r="B2094">
        <v>3</v>
      </c>
      <c r="C2094" s="17">
        <v>19</v>
      </c>
      <c r="D2094" s="61">
        <f>VLOOKUP(A2094,'Unit Cost from Sales Data'!$A$2:$B$4026,2,FALSE)</f>
        <v>1.96</v>
      </c>
      <c r="E2094" s="22">
        <f t="shared" si="34"/>
        <v>37.24</v>
      </c>
    </row>
    <row r="2095" spans="1:5" x14ac:dyDescent="0.35">
      <c r="A2095" s="21" t="s">
        <v>203</v>
      </c>
      <c r="B2095">
        <v>3</v>
      </c>
      <c r="C2095" s="17">
        <v>19</v>
      </c>
      <c r="D2095" s="61">
        <f>VLOOKUP(A2095,'Unit Cost from Sales Data'!$A$2:$B$4026,2,FALSE)</f>
        <v>13.41</v>
      </c>
      <c r="E2095" s="22">
        <f t="shared" si="34"/>
        <v>254.79</v>
      </c>
    </row>
    <row r="2096" spans="1:5" x14ac:dyDescent="0.35">
      <c r="A2096" s="21" t="s">
        <v>853</v>
      </c>
      <c r="B2096">
        <v>2</v>
      </c>
      <c r="C2096" s="17">
        <v>19</v>
      </c>
      <c r="D2096" s="61">
        <f>VLOOKUP(A2096,'Unit Cost from Sales Data'!$A$2:$B$4026,2,FALSE)</f>
        <v>2.8</v>
      </c>
      <c r="E2096" s="22">
        <f t="shared" si="34"/>
        <v>53.199999999999996</v>
      </c>
    </row>
    <row r="2097" spans="1:5" x14ac:dyDescent="0.35">
      <c r="A2097" s="21" t="s">
        <v>864</v>
      </c>
      <c r="B2097">
        <v>1</v>
      </c>
      <c r="C2097" s="17">
        <v>19</v>
      </c>
      <c r="D2097" s="61">
        <f>VLOOKUP(A2097,'Unit Cost from Sales Data'!$A$2:$B$4026,2,FALSE)</f>
        <v>3</v>
      </c>
      <c r="E2097" s="22">
        <f t="shared" ref="E2097:E2153" si="35">D2097*C2097</f>
        <v>57</v>
      </c>
    </row>
    <row r="2098" spans="1:5" x14ac:dyDescent="0.35">
      <c r="A2098" s="21" t="s">
        <v>2905</v>
      </c>
      <c r="B2098">
        <v>14</v>
      </c>
      <c r="C2098" s="17">
        <v>18</v>
      </c>
      <c r="D2098" s="61">
        <f>VLOOKUP(A2098,'Unit Cost from Sales Data'!$A$2:$B$4026,2,FALSE)</f>
        <v>53.37</v>
      </c>
      <c r="E2098" s="22">
        <f t="shared" si="35"/>
        <v>960.66</v>
      </c>
    </row>
    <row r="2099" spans="1:5" x14ac:dyDescent="0.35">
      <c r="A2099" s="21" t="s">
        <v>3055</v>
      </c>
      <c r="B2099">
        <v>13</v>
      </c>
      <c r="C2099" s="17">
        <v>18</v>
      </c>
      <c r="D2099" s="61">
        <f>VLOOKUP(A2099,'Unit Cost from Sales Data'!$A$2:$B$4026,2,FALSE)</f>
        <v>58.24</v>
      </c>
      <c r="E2099" s="22">
        <f t="shared" si="35"/>
        <v>1048.32</v>
      </c>
    </row>
    <row r="2100" spans="1:5" x14ac:dyDescent="0.35">
      <c r="A2100" s="21" t="s">
        <v>253</v>
      </c>
      <c r="B2100">
        <v>11</v>
      </c>
      <c r="C2100" s="17">
        <v>18</v>
      </c>
      <c r="D2100" s="61">
        <f>VLOOKUP(A2100,'Unit Cost from Sales Data'!$A$2:$B$4026,2,FALSE)</f>
        <v>2.77</v>
      </c>
      <c r="E2100" s="22">
        <f t="shared" si="35"/>
        <v>49.86</v>
      </c>
    </row>
    <row r="2101" spans="1:5" x14ac:dyDescent="0.35">
      <c r="A2101" s="21" t="s">
        <v>1657</v>
      </c>
      <c r="B2101">
        <v>9</v>
      </c>
      <c r="C2101" s="17">
        <v>18</v>
      </c>
      <c r="D2101" s="61">
        <f>VLOOKUP(A2101,'Unit Cost from Sales Data'!$A$2:$B$4026,2,FALSE)</f>
        <v>57.81</v>
      </c>
      <c r="E2101" s="22">
        <f t="shared" si="35"/>
        <v>1040.58</v>
      </c>
    </row>
    <row r="2102" spans="1:5" x14ac:dyDescent="0.35">
      <c r="A2102" s="21" t="s">
        <v>107</v>
      </c>
      <c r="B2102">
        <v>9</v>
      </c>
      <c r="C2102" s="17">
        <v>18</v>
      </c>
      <c r="D2102" s="61">
        <f>VLOOKUP(A2102,'Unit Cost from Sales Data'!$A$2:$B$4026,2,FALSE)</f>
        <v>3.54</v>
      </c>
      <c r="E2102" s="22">
        <f t="shared" si="35"/>
        <v>63.72</v>
      </c>
    </row>
    <row r="2103" spans="1:5" x14ac:dyDescent="0.35">
      <c r="A2103" s="21" t="s">
        <v>3375</v>
      </c>
      <c r="B2103">
        <v>7</v>
      </c>
      <c r="C2103" s="17">
        <v>18</v>
      </c>
      <c r="D2103" s="61">
        <f>VLOOKUP(A2103,'Unit Cost from Sales Data'!$A$2:$B$4026,2,FALSE)</f>
        <v>3.69</v>
      </c>
      <c r="E2103" s="22">
        <f t="shared" si="35"/>
        <v>66.42</v>
      </c>
    </row>
    <row r="2104" spans="1:5" x14ac:dyDescent="0.35">
      <c r="A2104" s="21" t="s">
        <v>2628</v>
      </c>
      <c r="B2104">
        <v>6</v>
      </c>
      <c r="C2104" s="17">
        <v>18</v>
      </c>
      <c r="D2104" s="61">
        <f>VLOOKUP(A2104,'Unit Cost from Sales Data'!$A$2:$B$4026,2,FALSE)</f>
        <v>21.58</v>
      </c>
      <c r="E2104" s="22">
        <f t="shared" si="35"/>
        <v>388.43999999999994</v>
      </c>
    </row>
    <row r="2105" spans="1:5" x14ac:dyDescent="0.35">
      <c r="A2105" s="21" t="s">
        <v>3454</v>
      </c>
      <c r="B2105">
        <v>6</v>
      </c>
      <c r="C2105" s="17">
        <v>18</v>
      </c>
      <c r="D2105" s="61">
        <f>VLOOKUP(A2105,'Unit Cost from Sales Data'!$A$2:$B$4026,2,FALSE)</f>
        <v>51.74</v>
      </c>
      <c r="E2105" s="22">
        <f t="shared" si="35"/>
        <v>931.32</v>
      </c>
    </row>
    <row r="2106" spans="1:5" x14ac:dyDescent="0.35">
      <c r="A2106" s="21" t="s">
        <v>1417</v>
      </c>
      <c r="B2106">
        <v>5</v>
      </c>
      <c r="C2106" s="17">
        <v>18</v>
      </c>
      <c r="D2106" s="61">
        <f>VLOOKUP(A2106,'Unit Cost from Sales Data'!$A$2:$B$4026,2,FALSE)</f>
        <v>2.75</v>
      </c>
      <c r="E2106" s="22">
        <f t="shared" si="35"/>
        <v>49.5</v>
      </c>
    </row>
    <row r="2107" spans="1:5" x14ac:dyDescent="0.35">
      <c r="A2107" s="21" t="s">
        <v>1617</v>
      </c>
      <c r="B2107">
        <v>5</v>
      </c>
      <c r="C2107" s="17">
        <v>18</v>
      </c>
      <c r="D2107" s="61">
        <f>VLOOKUP(A2107,'Unit Cost from Sales Data'!$A$2:$B$4026,2,FALSE)</f>
        <v>18.309999999999999</v>
      </c>
      <c r="E2107" s="22">
        <f t="shared" si="35"/>
        <v>329.58</v>
      </c>
    </row>
    <row r="2108" spans="1:5" x14ac:dyDescent="0.35">
      <c r="A2108" s="21" t="s">
        <v>2629</v>
      </c>
      <c r="B2108">
        <v>5</v>
      </c>
      <c r="C2108" s="17">
        <v>18</v>
      </c>
      <c r="D2108" s="61">
        <f>VLOOKUP(A2108,'Unit Cost from Sales Data'!$A$2:$B$4026,2,FALSE)</f>
        <v>11.05</v>
      </c>
      <c r="E2108" s="22">
        <f t="shared" si="35"/>
        <v>198.9</v>
      </c>
    </row>
    <row r="2109" spans="1:5" x14ac:dyDescent="0.35">
      <c r="A2109" s="21" t="s">
        <v>556</v>
      </c>
      <c r="B2109">
        <v>5</v>
      </c>
      <c r="C2109" s="17">
        <v>18</v>
      </c>
      <c r="D2109" s="61">
        <f>VLOOKUP(A2109,'Unit Cost from Sales Data'!$A$2:$B$4026,2,FALSE)</f>
        <v>8.9600000000000009</v>
      </c>
      <c r="E2109" s="22">
        <f t="shared" si="35"/>
        <v>161.28000000000003</v>
      </c>
    </row>
    <row r="2110" spans="1:5" x14ac:dyDescent="0.35">
      <c r="A2110" s="21" t="s">
        <v>4192</v>
      </c>
      <c r="B2110">
        <v>5</v>
      </c>
      <c r="C2110" s="17">
        <v>18</v>
      </c>
      <c r="D2110" s="61">
        <f>VLOOKUP(A2110,'Unit Cost from Sales Data'!$A$2:$B$4026,2,FALSE)</f>
        <v>52.12</v>
      </c>
      <c r="E2110" s="22">
        <f t="shared" si="35"/>
        <v>938.16</v>
      </c>
    </row>
    <row r="2111" spans="1:5" x14ac:dyDescent="0.35">
      <c r="A2111" s="21" t="s">
        <v>4264</v>
      </c>
      <c r="B2111">
        <v>5</v>
      </c>
      <c r="C2111" s="17">
        <v>18</v>
      </c>
      <c r="D2111" s="61">
        <f>VLOOKUP(A2111,'Unit Cost from Sales Data'!$A$2:$B$4026,2,FALSE)</f>
        <v>95.43</v>
      </c>
      <c r="E2111" s="22">
        <f t="shared" si="35"/>
        <v>1717.7400000000002</v>
      </c>
    </row>
    <row r="2112" spans="1:5" x14ac:dyDescent="0.35">
      <c r="A2112" s="21" t="s">
        <v>2234</v>
      </c>
      <c r="B2112">
        <v>3</v>
      </c>
      <c r="C2112" s="17">
        <v>18</v>
      </c>
      <c r="D2112" s="61">
        <f>VLOOKUP(A2112,'Unit Cost from Sales Data'!$A$2:$B$4026,2,FALSE)</f>
        <v>105.48</v>
      </c>
      <c r="E2112" s="22">
        <f t="shared" si="35"/>
        <v>1898.64</v>
      </c>
    </row>
    <row r="2113" spans="1:5" x14ac:dyDescent="0.35">
      <c r="A2113" s="21" t="s">
        <v>2620</v>
      </c>
      <c r="B2113">
        <v>3</v>
      </c>
      <c r="C2113" s="17">
        <v>18</v>
      </c>
      <c r="D2113" s="61">
        <f>VLOOKUP(A2113,'Unit Cost from Sales Data'!$A$2:$B$4026,2,FALSE)</f>
        <v>1.37</v>
      </c>
      <c r="E2113" s="22">
        <f t="shared" si="35"/>
        <v>24.660000000000004</v>
      </c>
    </row>
    <row r="2114" spans="1:5" x14ac:dyDescent="0.35">
      <c r="A2114" s="21" t="s">
        <v>2877</v>
      </c>
      <c r="B2114">
        <v>3</v>
      </c>
      <c r="C2114" s="17">
        <v>18</v>
      </c>
      <c r="D2114" s="61">
        <f>VLOOKUP(A2114,'Unit Cost from Sales Data'!$A$2:$B$4026,2,FALSE)</f>
        <v>1.06</v>
      </c>
      <c r="E2114" s="22">
        <f t="shared" si="35"/>
        <v>19.080000000000002</v>
      </c>
    </row>
    <row r="2115" spans="1:5" x14ac:dyDescent="0.35">
      <c r="A2115" s="21" t="s">
        <v>3149</v>
      </c>
      <c r="B2115">
        <v>3</v>
      </c>
      <c r="C2115" s="17">
        <v>18</v>
      </c>
      <c r="D2115" s="61">
        <f>VLOOKUP(A2115,'Unit Cost from Sales Data'!$A$2:$B$4026,2,FALSE)</f>
        <v>85</v>
      </c>
      <c r="E2115" s="22">
        <f t="shared" si="35"/>
        <v>1530</v>
      </c>
    </row>
    <row r="2116" spans="1:5" x14ac:dyDescent="0.35">
      <c r="A2116" s="21" t="s">
        <v>545</v>
      </c>
      <c r="B2116">
        <v>3</v>
      </c>
      <c r="C2116" s="17">
        <v>18</v>
      </c>
      <c r="D2116" s="61">
        <f>VLOOKUP(A2116,'Unit Cost from Sales Data'!$A$2:$B$4026,2,FALSE)</f>
        <v>9.35</v>
      </c>
      <c r="E2116" s="22">
        <f t="shared" si="35"/>
        <v>168.29999999999998</v>
      </c>
    </row>
    <row r="2117" spans="1:5" x14ac:dyDescent="0.35">
      <c r="A2117" s="21" t="s">
        <v>3193</v>
      </c>
      <c r="B2117">
        <v>3</v>
      </c>
      <c r="C2117" s="17">
        <v>18</v>
      </c>
      <c r="D2117" s="61">
        <f>VLOOKUP(A2117,'Unit Cost from Sales Data'!$A$2:$B$4026,2,FALSE)</f>
        <v>1.24</v>
      </c>
      <c r="E2117" s="22">
        <f t="shared" si="35"/>
        <v>22.32</v>
      </c>
    </row>
    <row r="2118" spans="1:5" x14ac:dyDescent="0.35">
      <c r="A2118" s="21" t="s">
        <v>3267</v>
      </c>
      <c r="B2118">
        <v>3</v>
      </c>
      <c r="C2118" s="17">
        <v>18</v>
      </c>
      <c r="D2118" s="61">
        <f>VLOOKUP(A2118,'Unit Cost from Sales Data'!$A$2:$B$4026,2,FALSE)</f>
        <v>1.56</v>
      </c>
      <c r="E2118" s="22">
        <f t="shared" si="35"/>
        <v>28.080000000000002</v>
      </c>
    </row>
    <row r="2119" spans="1:5" x14ac:dyDescent="0.35">
      <c r="A2119" s="21" t="s">
        <v>3311</v>
      </c>
      <c r="B2119">
        <v>3</v>
      </c>
      <c r="C2119" s="17">
        <v>18</v>
      </c>
      <c r="D2119" s="61">
        <f>VLOOKUP(A2119,'Unit Cost from Sales Data'!$A$2:$B$4026,2,FALSE)</f>
        <v>2.92</v>
      </c>
      <c r="E2119" s="22">
        <f t="shared" si="35"/>
        <v>52.56</v>
      </c>
    </row>
    <row r="2120" spans="1:5" x14ac:dyDescent="0.35">
      <c r="A2120" s="21" t="s">
        <v>3413</v>
      </c>
      <c r="B2120">
        <v>3</v>
      </c>
      <c r="C2120" s="17">
        <v>18</v>
      </c>
      <c r="D2120" s="61">
        <f>VLOOKUP(A2120,'Unit Cost from Sales Data'!$A$2:$B$4026,2,FALSE)</f>
        <v>2.04</v>
      </c>
      <c r="E2120" s="22">
        <f t="shared" si="35"/>
        <v>36.72</v>
      </c>
    </row>
    <row r="2121" spans="1:5" x14ac:dyDescent="0.35">
      <c r="A2121" s="21" t="s">
        <v>3575</v>
      </c>
      <c r="B2121">
        <v>3</v>
      </c>
      <c r="C2121" s="17">
        <v>18</v>
      </c>
      <c r="D2121" s="61">
        <f>VLOOKUP(A2121,'Unit Cost from Sales Data'!$A$2:$B$4026,2,FALSE)</f>
        <v>3.02</v>
      </c>
      <c r="E2121" s="22">
        <f t="shared" si="35"/>
        <v>54.36</v>
      </c>
    </row>
    <row r="2122" spans="1:5" x14ac:dyDescent="0.35">
      <c r="A2122" s="21" t="s">
        <v>3692</v>
      </c>
      <c r="B2122">
        <v>3</v>
      </c>
      <c r="C2122" s="17">
        <v>18</v>
      </c>
      <c r="D2122" s="61">
        <f>VLOOKUP(A2122,'Unit Cost from Sales Data'!$A$2:$B$4026,2,FALSE)</f>
        <v>2.46</v>
      </c>
      <c r="E2122" s="22">
        <f t="shared" si="35"/>
        <v>44.28</v>
      </c>
    </row>
    <row r="2123" spans="1:5" x14ac:dyDescent="0.35">
      <c r="A2123" s="21" t="s">
        <v>3826</v>
      </c>
      <c r="B2123">
        <v>3</v>
      </c>
      <c r="C2123" s="17">
        <v>18</v>
      </c>
      <c r="D2123" s="61">
        <f>VLOOKUP(A2123,'Unit Cost from Sales Data'!$A$2:$B$4026,2,FALSE)</f>
        <v>1.1200000000000001</v>
      </c>
      <c r="E2123" s="22">
        <f t="shared" si="35"/>
        <v>20.160000000000004</v>
      </c>
    </row>
    <row r="2124" spans="1:5" x14ac:dyDescent="0.35">
      <c r="A2124" s="21" t="s">
        <v>4290</v>
      </c>
      <c r="B2124">
        <v>3</v>
      </c>
      <c r="C2124" s="17">
        <v>18</v>
      </c>
      <c r="D2124" s="61">
        <f>VLOOKUP(A2124,'Unit Cost from Sales Data'!$A$2:$B$4026,2,FALSE)</f>
        <v>4.76</v>
      </c>
      <c r="E2124" s="22">
        <f t="shared" si="35"/>
        <v>85.679999999999993</v>
      </c>
    </row>
    <row r="2125" spans="1:5" x14ac:dyDescent="0.35">
      <c r="A2125" s="21" t="s">
        <v>105</v>
      </c>
      <c r="B2125">
        <v>2</v>
      </c>
      <c r="C2125" s="17">
        <v>18</v>
      </c>
      <c r="D2125" s="61">
        <f>VLOOKUP(A2125,'Unit Cost from Sales Data'!$A$2:$B$4026,2,FALSE)</f>
        <v>3.1</v>
      </c>
      <c r="E2125" s="22">
        <f t="shared" si="35"/>
        <v>55.800000000000004</v>
      </c>
    </row>
    <row r="2126" spans="1:5" x14ac:dyDescent="0.35">
      <c r="A2126" s="21" t="s">
        <v>3716</v>
      </c>
      <c r="B2126">
        <v>2</v>
      </c>
      <c r="C2126" s="17">
        <v>18</v>
      </c>
      <c r="D2126" s="61">
        <f>VLOOKUP(A2126,'Unit Cost from Sales Data'!$A$2:$B$4026,2,FALSE)</f>
        <v>1.32</v>
      </c>
      <c r="E2126" s="22">
        <f t="shared" si="35"/>
        <v>23.76</v>
      </c>
    </row>
    <row r="2127" spans="1:5" x14ac:dyDescent="0.35">
      <c r="A2127" s="21" t="s">
        <v>3976</v>
      </c>
      <c r="B2127">
        <v>2</v>
      </c>
      <c r="C2127" s="17">
        <v>18</v>
      </c>
      <c r="D2127" s="61">
        <f>VLOOKUP(A2127,'Unit Cost from Sales Data'!$A$2:$B$4026,2,FALSE)</f>
        <v>1.34</v>
      </c>
      <c r="E2127" s="22">
        <f t="shared" si="35"/>
        <v>24.12</v>
      </c>
    </row>
    <row r="2128" spans="1:5" x14ac:dyDescent="0.35">
      <c r="A2128" s="21" t="s">
        <v>635</v>
      </c>
      <c r="B2128">
        <v>2</v>
      </c>
      <c r="C2128" s="17">
        <v>18</v>
      </c>
      <c r="D2128" s="61">
        <f>VLOOKUP(A2128,'Unit Cost from Sales Data'!$A$2:$B$4026,2,FALSE)</f>
        <v>7.49</v>
      </c>
      <c r="E2128" s="22">
        <f t="shared" si="35"/>
        <v>134.82</v>
      </c>
    </row>
    <row r="2129" spans="1:5" x14ac:dyDescent="0.35">
      <c r="A2129" s="21" t="s">
        <v>885</v>
      </c>
      <c r="B2129">
        <v>1</v>
      </c>
      <c r="C2129" s="17">
        <v>18</v>
      </c>
      <c r="D2129" s="61">
        <f>VLOOKUP(A2129,'Unit Cost from Sales Data'!$A$2:$B$4026,2,FALSE)</f>
        <v>4.0999999999999996</v>
      </c>
      <c r="E2129" s="22">
        <f t="shared" si="35"/>
        <v>73.8</v>
      </c>
    </row>
    <row r="2130" spans="1:5" x14ac:dyDescent="0.35">
      <c r="A2130" s="21" t="s">
        <v>3276</v>
      </c>
      <c r="B2130">
        <v>1</v>
      </c>
      <c r="C2130" s="17">
        <v>18</v>
      </c>
      <c r="D2130" s="61">
        <f>VLOOKUP(A2130,'Unit Cost from Sales Data'!$A$2:$B$4026,2,FALSE)</f>
        <v>1.26</v>
      </c>
      <c r="E2130" s="22">
        <f t="shared" si="35"/>
        <v>22.68</v>
      </c>
    </row>
    <row r="2131" spans="1:5" x14ac:dyDescent="0.35">
      <c r="A2131" s="21" t="s">
        <v>4121</v>
      </c>
      <c r="B2131">
        <v>1</v>
      </c>
      <c r="C2131" s="17">
        <v>18</v>
      </c>
      <c r="D2131" s="61">
        <f>VLOOKUP(A2131,'Unit Cost from Sales Data'!$A$2:$B$4026,2,FALSE)</f>
        <v>3.04</v>
      </c>
      <c r="E2131" s="22">
        <f t="shared" si="35"/>
        <v>54.72</v>
      </c>
    </row>
    <row r="2132" spans="1:5" x14ac:dyDescent="0.35">
      <c r="A2132" s="21" t="s">
        <v>2785</v>
      </c>
      <c r="B2132">
        <v>14</v>
      </c>
      <c r="C2132" s="17">
        <v>17</v>
      </c>
      <c r="D2132" s="61">
        <f>VLOOKUP(A2132,'Unit Cost from Sales Data'!$A$2:$B$4026,2,FALSE)</f>
        <v>57.87</v>
      </c>
      <c r="E2132" s="22">
        <f t="shared" si="35"/>
        <v>983.79</v>
      </c>
    </row>
    <row r="2133" spans="1:5" x14ac:dyDescent="0.35">
      <c r="A2133" s="21" t="s">
        <v>3341</v>
      </c>
      <c r="B2133">
        <v>12</v>
      </c>
      <c r="C2133" s="17">
        <v>17</v>
      </c>
      <c r="D2133" s="61">
        <f>VLOOKUP(A2133,'Unit Cost from Sales Data'!$A$2:$B$4026,2,FALSE)</f>
        <v>13.95</v>
      </c>
      <c r="E2133" s="22">
        <f t="shared" si="35"/>
        <v>237.14999999999998</v>
      </c>
    </row>
    <row r="2134" spans="1:5" x14ac:dyDescent="0.35">
      <c r="A2134" s="21" t="s">
        <v>3398</v>
      </c>
      <c r="B2134">
        <v>12</v>
      </c>
      <c r="C2134" s="17">
        <v>17</v>
      </c>
      <c r="D2134" s="61">
        <f>VLOOKUP(A2134,'Unit Cost from Sales Data'!$A$2:$B$4026,2,FALSE)</f>
        <v>115.66</v>
      </c>
      <c r="E2134" s="22">
        <f t="shared" si="35"/>
        <v>1966.22</v>
      </c>
    </row>
    <row r="2135" spans="1:5" x14ac:dyDescent="0.35">
      <c r="A2135" s="21" t="s">
        <v>2977</v>
      </c>
      <c r="B2135">
        <v>11</v>
      </c>
      <c r="C2135" s="17">
        <v>17</v>
      </c>
      <c r="D2135" s="61">
        <f>VLOOKUP(A2135,'Unit Cost from Sales Data'!$A$2:$B$4026,2,FALSE)</f>
        <v>64.5</v>
      </c>
      <c r="E2135" s="22">
        <f t="shared" si="35"/>
        <v>1096.5</v>
      </c>
    </row>
    <row r="2136" spans="1:5" x14ac:dyDescent="0.35">
      <c r="A2136" s="21" t="s">
        <v>1483</v>
      </c>
      <c r="B2136">
        <v>10</v>
      </c>
      <c r="C2136" s="17">
        <v>17</v>
      </c>
      <c r="D2136" s="61">
        <f>VLOOKUP(A2136,'Unit Cost from Sales Data'!$A$2:$B$4026,2,FALSE)</f>
        <v>47.07</v>
      </c>
      <c r="E2136" s="22">
        <f t="shared" si="35"/>
        <v>800.19</v>
      </c>
    </row>
    <row r="2137" spans="1:5" x14ac:dyDescent="0.35">
      <c r="A2137" s="21" t="s">
        <v>1730</v>
      </c>
      <c r="B2137">
        <v>9</v>
      </c>
      <c r="C2137" s="17">
        <v>17</v>
      </c>
      <c r="D2137" s="61">
        <f>VLOOKUP(A2137,'Unit Cost from Sales Data'!$A$2:$B$4026,2,FALSE)</f>
        <v>15.7</v>
      </c>
      <c r="E2137" s="22">
        <f t="shared" si="35"/>
        <v>266.89999999999998</v>
      </c>
    </row>
    <row r="2138" spans="1:5" x14ac:dyDescent="0.35">
      <c r="A2138" s="21" t="s">
        <v>2627</v>
      </c>
      <c r="B2138">
        <v>8</v>
      </c>
      <c r="C2138" s="17">
        <v>17</v>
      </c>
      <c r="D2138" s="61">
        <f>VLOOKUP(A2138,'Unit Cost from Sales Data'!$A$2:$B$4026,2,FALSE)</f>
        <v>12.54</v>
      </c>
      <c r="E2138" s="22">
        <f t="shared" si="35"/>
        <v>213.17999999999998</v>
      </c>
    </row>
    <row r="2139" spans="1:5" x14ac:dyDescent="0.35">
      <c r="A2139" s="21" t="s">
        <v>255</v>
      </c>
      <c r="B2139">
        <v>6</v>
      </c>
      <c r="C2139" s="17">
        <v>17</v>
      </c>
      <c r="D2139" s="61">
        <f>VLOOKUP(A2139,'Unit Cost from Sales Data'!$A$2:$B$4026,2,FALSE)</f>
        <v>3.49</v>
      </c>
      <c r="E2139" s="22">
        <f t="shared" si="35"/>
        <v>59.330000000000005</v>
      </c>
    </row>
    <row r="2140" spans="1:5" x14ac:dyDescent="0.35">
      <c r="A2140" s="21" t="s">
        <v>673</v>
      </c>
      <c r="B2140">
        <v>4</v>
      </c>
      <c r="C2140" s="17">
        <v>17</v>
      </c>
      <c r="D2140" s="61">
        <f>VLOOKUP(A2140,'Unit Cost from Sales Data'!$A$2:$B$4026,2,FALSE)</f>
        <v>3.19</v>
      </c>
      <c r="E2140" s="22">
        <f t="shared" si="35"/>
        <v>54.23</v>
      </c>
    </row>
    <row r="2141" spans="1:5" x14ac:dyDescent="0.35">
      <c r="A2141" s="21" t="s">
        <v>3495</v>
      </c>
      <c r="B2141">
        <v>3</v>
      </c>
      <c r="C2141" s="17">
        <v>17</v>
      </c>
      <c r="D2141" s="61">
        <f>VLOOKUP(A2141,'Unit Cost from Sales Data'!$A$2:$B$4026,2,FALSE)</f>
        <v>1.43</v>
      </c>
      <c r="E2141" s="22">
        <f t="shared" si="35"/>
        <v>24.31</v>
      </c>
    </row>
    <row r="2142" spans="1:5" x14ac:dyDescent="0.35">
      <c r="A2142" s="21" t="s">
        <v>4340</v>
      </c>
      <c r="B2142">
        <v>2</v>
      </c>
      <c r="C2142" s="17">
        <v>17</v>
      </c>
      <c r="D2142" s="61">
        <f>VLOOKUP(A2142,'Unit Cost from Sales Data'!$A$2:$B$4026,2,FALSE)</f>
        <v>2.2999999999999998</v>
      </c>
      <c r="E2142" s="22">
        <f t="shared" si="35"/>
        <v>39.099999999999994</v>
      </c>
    </row>
    <row r="2143" spans="1:5" x14ac:dyDescent="0.35">
      <c r="A2143" s="21" t="s">
        <v>295</v>
      </c>
      <c r="B2143">
        <v>1</v>
      </c>
      <c r="C2143" s="17">
        <v>17</v>
      </c>
      <c r="D2143" s="61">
        <f>VLOOKUP(A2143,'Unit Cost from Sales Data'!$A$2:$B$4026,2,FALSE)</f>
        <v>3.46</v>
      </c>
      <c r="E2143" s="22">
        <f t="shared" si="35"/>
        <v>58.82</v>
      </c>
    </row>
    <row r="2144" spans="1:5" x14ac:dyDescent="0.35">
      <c r="A2144" s="21" t="s">
        <v>161</v>
      </c>
      <c r="B2144">
        <v>14</v>
      </c>
      <c r="C2144" s="17">
        <v>16</v>
      </c>
      <c r="D2144" s="61">
        <f>VLOOKUP(A2144,'Unit Cost from Sales Data'!$A$2:$B$4026,2,FALSE)</f>
        <v>0.92</v>
      </c>
      <c r="E2144" s="22">
        <f t="shared" si="35"/>
        <v>14.72</v>
      </c>
    </row>
    <row r="2145" spans="1:5" x14ac:dyDescent="0.35">
      <c r="A2145" s="21" t="s">
        <v>1690</v>
      </c>
      <c r="B2145">
        <v>11</v>
      </c>
      <c r="C2145" s="17">
        <v>16</v>
      </c>
      <c r="D2145" s="61">
        <f>VLOOKUP(A2145,'Unit Cost from Sales Data'!$A$2:$B$4026,2,FALSE)</f>
        <v>44.26</v>
      </c>
      <c r="E2145" s="22">
        <f t="shared" si="35"/>
        <v>708.16</v>
      </c>
    </row>
    <row r="2146" spans="1:5" x14ac:dyDescent="0.35">
      <c r="A2146" s="21" t="s">
        <v>2295</v>
      </c>
      <c r="B2146">
        <v>10</v>
      </c>
      <c r="C2146" s="17">
        <v>16</v>
      </c>
      <c r="D2146" s="61">
        <f>VLOOKUP(A2146,'Unit Cost from Sales Data'!$A$2:$B$4026,2,FALSE)</f>
        <v>11.75</v>
      </c>
      <c r="E2146" s="22">
        <f t="shared" si="35"/>
        <v>188</v>
      </c>
    </row>
    <row r="2147" spans="1:5" x14ac:dyDescent="0.35">
      <c r="A2147" s="21" t="s">
        <v>1508</v>
      </c>
      <c r="B2147">
        <v>8</v>
      </c>
      <c r="C2147" s="17">
        <v>16</v>
      </c>
      <c r="D2147" s="61">
        <f>VLOOKUP(A2147,'Unit Cost from Sales Data'!$A$2:$B$4026,2,FALSE)</f>
        <v>51.68</v>
      </c>
      <c r="E2147" s="22">
        <f t="shared" si="35"/>
        <v>826.88</v>
      </c>
    </row>
    <row r="2148" spans="1:5" x14ac:dyDescent="0.35">
      <c r="A2148" s="21" t="s">
        <v>2322</v>
      </c>
      <c r="B2148">
        <v>8</v>
      </c>
      <c r="C2148" s="17">
        <v>16</v>
      </c>
      <c r="D2148" s="61">
        <f>VLOOKUP(A2148,'Unit Cost from Sales Data'!$A$2:$B$4026,2,FALSE)</f>
        <v>50.88</v>
      </c>
      <c r="E2148" s="22">
        <f t="shared" si="35"/>
        <v>814.08</v>
      </c>
    </row>
    <row r="2149" spans="1:5" x14ac:dyDescent="0.35">
      <c r="A2149" s="21" t="s">
        <v>3225</v>
      </c>
      <c r="B2149">
        <v>8</v>
      </c>
      <c r="C2149" s="17">
        <v>16</v>
      </c>
      <c r="D2149" s="61">
        <f>VLOOKUP(A2149,'Unit Cost from Sales Data'!$A$2:$B$4026,2,FALSE)</f>
        <v>4.5999999999999996</v>
      </c>
      <c r="E2149" s="22">
        <f t="shared" si="35"/>
        <v>73.599999999999994</v>
      </c>
    </row>
    <row r="2150" spans="1:5" x14ac:dyDescent="0.35">
      <c r="A2150" s="21" t="s">
        <v>3119</v>
      </c>
      <c r="B2150">
        <v>7</v>
      </c>
      <c r="C2150" s="17">
        <v>16</v>
      </c>
      <c r="D2150" s="61">
        <f>VLOOKUP(A2150,'Unit Cost from Sales Data'!$A$2:$B$4026,2,FALSE)</f>
        <v>42.25</v>
      </c>
      <c r="E2150" s="22">
        <f t="shared" si="35"/>
        <v>676</v>
      </c>
    </row>
    <row r="2151" spans="1:5" x14ac:dyDescent="0.35">
      <c r="A2151" s="21" t="s">
        <v>3139</v>
      </c>
      <c r="B2151">
        <v>6</v>
      </c>
      <c r="C2151" s="17">
        <v>16</v>
      </c>
      <c r="D2151" s="61">
        <f>VLOOKUP(A2151,'Unit Cost from Sales Data'!$A$2:$B$4026,2,FALSE)</f>
        <v>4.57</v>
      </c>
      <c r="E2151" s="22">
        <f t="shared" si="35"/>
        <v>73.12</v>
      </c>
    </row>
    <row r="2152" spans="1:5" x14ac:dyDescent="0.35">
      <c r="A2152" s="21" t="s">
        <v>3038</v>
      </c>
      <c r="B2152">
        <v>4</v>
      </c>
      <c r="C2152" s="17">
        <v>16</v>
      </c>
      <c r="D2152" s="61">
        <f>VLOOKUP(A2152,'Unit Cost from Sales Data'!$A$2:$B$4026,2,FALSE)</f>
        <v>2.19</v>
      </c>
      <c r="E2152" s="22">
        <f t="shared" si="35"/>
        <v>35.04</v>
      </c>
    </row>
    <row r="2153" spans="1:5" x14ac:dyDescent="0.35">
      <c r="A2153" s="21" t="s">
        <v>3867</v>
      </c>
      <c r="B2153">
        <v>4</v>
      </c>
      <c r="C2153" s="17">
        <v>16</v>
      </c>
      <c r="D2153" s="61">
        <f>VLOOKUP(A2153,'Unit Cost from Sales Data'!$A$2:$B$4026,2,FALSE)</f>
        <v>2.46</v>
      </c>
      <c r="E2153" s="22">
        <f t="shared" si="35"/>
        <v>39.36</v>
      </c>
    </row>
    <row r="2154" spans="1:5" x14ac:dyDescent="0.35">
      <c r="A2154" s="21" t="s">
        <v>239</v>
      </c>
      <c r="B2154">
        <v>4</v>
      </c>
      <c r="C2154" s="17">
        <v>16</v>
      </c>
      <c r="D2154" s="61">
        <f>VLOOKUP(A2154,'Unit Cost from Sales Data'!$A$2:$B$4026,2,FALSE)</f>
        <v>1.04</v>
      </c>
      <c r="E2154" s="22">
        <f t="shared" ref="E2154:E2215" si="36">D2154*C2154</f>
        <v>16.64</v>
      </c>
    </row>
    <row r="2155" spans="1:5" x14ac:dyDescent="0.35">
      <c r="A2155" s="21" t="s">
        <v>2661</v>
      </c>
      <c r="B2155">
        <v>3</v>
      </c>
      <c r="C2155" s="17">
        <v>16</v>
      </c>
      <c r="D2155" s="61">
        <f>VLOOKUP(A2155,'Unit Cost from Sales Data'!$A$2:$B$4026,2,FALSE)</f>
        <v>5.68</v>
      </c>
      <c r="E2155" s="22">
        <f t="shared" si="36"/>
        <v>90.88</v>
      </c>
    </row>
    <row r="2156" spans="1:5" x14ac:dyDescent="0.35">
      <c r="A2156" s="21" t="s">
        <v>2844</v>
      </c>
      <c r="B2156">
        <v>3</v>
      </c>
      <c r="C2156" s="17">
        <v>16</v>
      </c>
      <c r="D2156" s="61">
        <f>VLOOKUP(A2156,'Unit Cost from Sales Data'!$A$2:$B$4026,2,FALSE)</f>
        <v>1.59</v>
      </c>
      <c r="E2156" s="22">
        <f t="shared" si="36"/>
        <v>25.44</v>
      </c>
    </row>
    <row r="2157" spans="1:5" x14ac:dyDescent="0.35">
      <c r="A2157" s="21" t="s">
        <v>2895</v>
      </c>
      <c r="B2157">
        <v>3</v>
      </c>
      <c r="C2157" s="17">
        <v>16</v>
      </c>
      <c r="D2157" s="61">
        <f>VLOOKUP(A2157,'Unit Cost from Sales Data'!$A$2:$B$4026,2,FALSE)</f>
        <v>1.97</v>
      </c>
      <c r="E2157" s="22">
        <f t="shared" si="36"/>
        <v>31.52</v>
      </c>
    </row>
    <row r="2158" spans="1:5" x14ac:dyDescent="0.35">
      <c r="A2158" s="21" t="s">
        <v>960</v>
      </c>
      <c r="B2158">
        <v>3</v>
      </c>
      <c r="C2158" s="17">
        <v>16</v>
      </c>
      <c r="D2158" s="61">
        <f>VLOOKUP(A2158,'Unit Cost from Sales Data'!$A$2:$B$4026,2,FALSE)</f>
        <v>0.61</v>
      </c>
      <c r="E2158" s="22">
        <f t="shared" si="36"/>
        <v>9.76</v>
      </c>
    </row>
    <row r="2159" spans="1:5" x14ac:dyDescent="0.35">
      <c r="A2159" s="21" t="s">
        <v>3082</v>
      </c>
      <c r="B2159">
        <v>3</v>
      </c>
      <c r="C2159" s="17">
        <v>16</v>
      </c>
      <c r="D2159" s="61">
        <f>VLOOKUP(A2159,'Unit Cost from Sales Data'!$A$2:$B$4026,2,FALSE)</f>
        <v>3.2</v>
      </c>
      <c r="E2159" s="22">
        <f t="shared" si="36"/>
        <v>51.2</v>
      </c>
    </row>
    <row r="2160" spans="1:5" x14ac:dyDescent="0.35">
      <c r="A2160" s="21" t="s">
        <v>59</v>
      </c>
      <c r="B2160">
        <v>3</v>
      </c>
      <c r="C2160" s="17">
        <v>16</v>
      </c>
      <c r="D2160" s="61">
        <f>VLOOKUP(A2160,'Unit Cost from Sales Data'!$A$2:$B$4026,2,FALSE)</f>
        <v>0.91</v>
      </c>
      <c r="E2160" s="22">
        <f t="shared" si="36"/>
        <v>14.56</v>
      </c>
    </row>
    <row r="2161" spans="1:5" x14ac:dyDescent="0.35">
      <c r="A2161" s="21" t="s">
        <v>3379</v>
      </c>
      <c r="B2161">
        <v>3</v>
      </c>
      <c r="C2161" s="17">
        <v>16</v>
      </c>
      <c r="D2161" s="61">
        <f>VLOOKUP(A2161,'Unit Cost from Sales Data'!$A$2:$B$4026,2,FALSE)</f>
        <v>2.38</v>
      </c>
      <c r="E2161" s="22">
        <f t="shared" si="36"/>
        <v>38.08</v>
      </c>
    </row>
    <row r="2162" spans="1:5" x14ac:dyDescent="0.35">
      <c r="A2162" s="21" t="s">
        <v>3591</v>
      </c>
      <c r="B2162">
        <v>3</v>
      </c>
      <c r="C2162" s="17">
        <v>16</v>
      </c>
      <c r="D2162" s="61">
        <f>VLOOKUP(A2162,'Unit Cost from Sales Data'!$A$2:$B$4026,2,FALSE)</f>
        <v>0.89</v>
      </c>
      <c r="E2162" s="22">
        <f t="shared" si="36"/>
        <v>14.24</v>
      </c>
    </row>
    <row r="2163" spans="1:5" x14ac:dyDescent="0.35">
      <c r="A2163" s="21" t="s">
        <v>209</v>
      </c>
      <c r="B2163">
        <v>3</v>
      </c>
      <c r="C2163" s="17">
        <v>16</v>
      </c>
      <c r="D2163" s="61">
        <f>VLOOKUP(A2163,'Unit Cost from Sales Data'!$A$2:$B$4026,2,FALSE)</f>
        <v>0.89</v>
      </c>
      <c r="E2163" s="22">
        <f t="shared" si="36"/>
        <v>14.24</v>
      </c>
    </row>
    <row r="2164" spans="1:5" x14ac:dyDescent="0.35">
      <c r="A2164" s="21" t="s">
        <v>3767</v>
      </c>
      <c r="B2164">
        <v>3</v>
      </c>
      <c r="C2164" s="17">
        <v>16</v>
      </c>
      <c r="D2164" s="61">
        <f>VLOOKUP(A2164,'Unit Cost from Sales Data'!$A$2:$B$4026,2,FALSE)</f>
        <v>0.28000000000000003</v>
      </c>
      <c r="E2164" s="22">
        <f t="shared" si="36"/>
        <v>4.4800000000000004</v>
      </c>
    </row>
    <row r="2165" spans="1:5" x14ac:dyDescent="0.35">
      <c r="A2165" s="21" t="s">
        <v>1001</v>
      </c>
      <c r="B2165">
        <v>3</v>
      </c>
      <c r="C2165" s="17">
        <v>16</v>
      </c>
      <c r="D2165" s="61">
        <f>VLOOKUP(A2165,'Unit Cost from Sales Data'!$A$2:$B$4026,2,FALSE)</f>
        <v>0.38</v>
      </c>
      <c r="E2165" s="22">
        <f t="shared" si="36"/>
        <v>6.08</v>
      </c>
    </row>
    <row r="2166" spans="1:5" x14ac:dyDescent="0.35">
      <c r="A2166" s="21" t="s">
        <v>3950</v>
      </c>
      <c r="B2166">
        <v>3</v>
      </c>
      <c r="C2166" s="17">
        <v>16</v>
      </c>
      <c r="D2166" s="61">
        <f>VLOOKUP(A2166,'Unit Cost from Sales Data'!$A$2:$B$4026,2,FALSE)</f>
        <v>1.1100000000000001</v>
      </c>
      <c r="E2166" s="22">
        <f t="shared" si="36"/>
        <v>17.760000000000002</v>
      </c>
    </row>
    <row r="2167" spans="1:5" x14ac:dyDescent="0.35">
      <c r="A2167" s="21" t="s">
        <v>4069</v>
      </c>
      <c r="B2167">
        <v>3</v>
      </c>
      <c r="C2167" s="17">
        <v>16</v>
      </c>
      <c r="D2167" s="61">
        <f>VLOOKUP(A2167,'Unit Cost from Sales Data'!$A$2:$B$4026,2,FALSE)</f>
        <v>4.9800000000000004</v>
      </c>
      <c r="E2167" s="22">
        <f t="shared" si="36"/>
        <v>79.680000000000007</v>
      </c>
    </row>
    <row r="2168" spans="1:5" x14ac:dyDescent="0.35">
      <c r="A2168" s="21" t="s">
        <v>4188</v>
      </c>
      <c r="B2168">
        <v>3</v>
      </c>
      <c r="C2168" s="17">
        <v>16</v>
      </c>
      <c r="D2168" s="61">
        <f>VLOOKUP(A2168,'Unit Cost from Sales Data'!$A$2:$B$4026,2,FALSE)</f>
        <v>0.91</v>
      </c>
      <c r="E2168" s="22">
        <f t="shared" si="36"/>
        <v>14.56</v>
      </c>
    </row>
    <row r="2169" spans="1:5" x14ac:dyDescent="0.35">
      <c r="A2169" s="21" t="s">
        <v>4222</v>
      </c>
      <c r="B2169">
        <v>3</v>
      </c>
      <c r="C2169" s="17">
        <v>16</v>
      </c>
      <c r="D2169" s="61">
        <f>VLOOKUP(A2169,'Unit Cost from Sales Data'!$A$2:$B$4026,2,FALSE)</f>
        <v>2.76</v>
      </c>
      <c r="E2169" s="22">
        <f t="shared" si="36"/>
        <v>44.16</v>
      </c>
    </row>
    <row r="2170" spans="1:5" x14ac:dyDescent="0.35">
      <c r="A2170" s="21" t="s">
        <v>4280</v>
      </c>
      <c r="B2170">
        <v>3</v>
      </c>
      <c r="C2170" s="17">
        <v>16</v>
      </c>
      <c r="D2170" s="61">
        <f>VLOOKUP(A2170,'Unit Cost from Sales Data'!$A$2:$B$4026,2,FALSE)</f>
        <v>0.94</v>
      </c>
      <c r="E2170" s="22">
        <f t="shared" si="36"/>
        <v>15.04</v>
      </c>
    </row>
    <row r="2171" spans="1:5" x14ac:dyDescent="0.35">
      <c r="A2171" s="21" t="s">
        <v>4396</v>
      </c>
      <c r="B2171">
        <v>3</v>
      </c>
      <c r="C2171" s="17">
        <v>16</v>
      </c>
      <c r="D2171" s="61">
        <f>VLOOKUP(A2171,'Unit Cost from Sales Data'!$A$2:$B$4026,2,FALSE)</f>
        <v>1.64</v>
      </c>
      <c r="E2171" s="22">
        <f t="shared" si="36"/>
        <v>26.24</v>
      </c>
    </row>
    <row r="2172" spans="1:5" x14ac:dyDescent="0.35">
      <c r="A2172" s="21" t="s">
        <v>882</v>
      </c>
      <c r="B2172">
        <v>2</v>
      </c>
      <c r="C2172" s="17">
        <v>16</v>
      </c>
      <c r="D2172" s="61">
        <f>VLOOKUP(A2172,'Unit Cost from Sales Data'!$A$2:$B$4026,2,FALSE)</f>
        <v>0.99</v>
      </c>
      <c r="E2172" s="22">
        <f t="shared" si="36"/>
        <v>15.84</v>
      </c>
    </row>
    <row r="2173" spans="1:5" x14ac:dyDescent="0.35">
      <c r="A2173" s="21" t="s">
        <v>1946</v>
      </c>
      <c r="B2173">
        <v>2</v>
      </c>
      <c r="C2173" s="17">
        <v>16</v>
      </c>
      <c r="D2173" s="61">
        <f>VLOOKUP(A2173,'Unit Cost from Sales Data'!$A$2:$B$4026,2,FALSE)</f>
        <v>1.36</v>
      </c>
      <c r="E2173" s="22">
        <f t="shared" si="36"/>
        <v>21.76</v>
      </c>
    </row>
    <row r="2174" spans="1:5" x14ac:dyDescent="0.35">
      <c r="A2174" s="21" t="s">
        <v>869</v>
      </c>
      <c r="B2174">
        <v>2</v>
      </c>
      <c r="C2174" s="17">
        <v>16</v>
      </c>
      <c r="D2174" s="61">
        <f>VLOOKUP(A2174,'Unit Cost from Sales Data'!$A$2:$B$4026,2,FALSE)</f>
        <v>3.4</v>
      </c>
      <c r="E2174" s="22">
        <f t="shared" si="36"/>
        <v>54.4</v>
      </c>
    </row>
    <row r="2175" spans="1:5" x14ac:dyDescent="0.35">
      <c r="A2175" s="21" t="s">
        <v>1092</v>
      </c>
      <c r="B2175">
        <v>2</v>
      </c>
      <c r="C2175" s="17">
        <v>16</v>
      </c>
      <c r="D2175" s="61">
        <f>VLOOKUP(A2175,'Unit Cost from Sales Data'!$A$2:$B$4026,2,FALSE)</f>
        <v>2.1800000000000002</v>
      </c>
      <c r="E2175" s="22">
        <f t="shared" si="36"/>
        <v>34.880000000000003</v>
      </c>
    </row>
    <row r="2176" spans="1:5" x14ac:dyDescent="0.35">
      <c r="A2176" s="21" t="s">
        <v>2723</v>
      </c>
      <c r="B2176">
        <v>2</v>
      </c>
      <c r="C2176" s="17">
        <v>16</v>
      </c>
      <c r="D2176" s="61">
        <f>VLOOKUP(A2176,'Unit Cost from Sales Data'!$A$2:$B$4026,2,FALSE)</f>
        <v>2.89</v>
      </c>
      <c r="E2176" s="22">
        <f t="shared" si="36"/>
        <v>46.24</v>
      </c>
    </row>
    <row r="2177" spans="1:5" x14ac:dyDescent="0.35">
      <c r="A2177" s="21" t="s">
        <v>2753</v>
      </c>
      <c r="B2177">
        <v>2</v>
      </c>
      <c r="C2177" s="17">
        <v>16</v>
      </c>
      <c r="D2177" s="61">
        <f>VLOOKUP(A2177,'Unit Cost from Sales Data'!$A$2:$B$4026,2,FALSE)</f>
        <v>8.52</v>
      </c>
      <c r="E2177" s="22">
        <f t="shared" si="36"/>
        <v>136.32</v>
      </c>
    </row>
    <row r="2178" spans="1:5" x14ac:dyDescent="0.35">
      <c r="A2178" s="21" t="s">
        <v>2793</v>
      </c>
      <c r="B2178">
        <v>2</v>
      </c>
      <c r="C2178" s="17">
        <v>16</v>
      </c>
      <c r="D2178" s="61">
        <f>VLOOKUP(A2178,'Unit Cost from Sales Data'!$A$2:$B$4026,2,FALSE)</f>
        <v>3.55</v>
      </c>
      <c r="E2178" s="22">
        <f t="shared" si="36"/>
        <v>56.8</v>
      </c>
    </row>
    <row r="2179" spans="1:5" x14ac:dyDescent="0.35">
      <c r="A2179" s="21" t="s">
        <v>2808</v>
      </c>
      <c r="B2179">
        <v>2</v>
      </c>
      <c r="C2179" s="17">
        <v>16</v>
      </c>
      <c r="D2179" s="61">
        <f>VLOOKUP(A2179,'Unit Cost from Sales Data'!$A$2:$B$4026,2,FALSE)</f>
        <v>0.78</v>
      </c>
      <c r="E2179" s="22">
        <f t="shared" si="36"/>
        <v>12.48</v>
      </c>
    </row>
    <row r="2180" spans="1:5" x14ac:dyDescent="0.35">
      <c r="A2180" s="21" t="s">
        <v>1260</v>
      </c>
      <c r="B2180">
        <v>2</v>
      </c>
      <c r="C2180" s="17">
        <v>16</v>
      </c>
      <c r="D2180" s="61">
        <f>VLOOKUP(A2180,'Unit Cost from Sales Data'!$A$2:$B$4026,2,FALSE)</f>
        <v>4.46</v>
      </c>
      <c r="E2180" s="22">
        <f t="shared" si="36"/>
        <v>71.36</v>
      </c>
    </row>
    <row r="2181" spans="1:5" x14ac:dyDescent="0.35">
      <c r="A2181" s="21" t="s">
        <v>3007</v>
      </c>
      <c r="B2181">
        <v>2</v>
      </c>
      <c r="C2181" s="17">
        <v>16</v>
      </c>
      <c r="D2181" s="61">
        <f>VLOOKUP(A2181,'Unit Cost from Sales Data'!$A$2:$B$4026,2,FALSE)</f>
        <v>5.33</v>
      </c>
      <c r="E2181" s="22">
        <f t="shared" si="36"/>
        <v>85.28</v>
      </c>
    </row>
    <row r="2182" spans="1:5" x14ac:dyDescent="0.35">
      <c r="A2182" s="21" t="s">
        <v>3016</v>
      </c>
      <c r="B2182">
        <v>2</v>
      </c>
      <c r="C2182" s="17">
        <v>16</v>
      </c>
      <c r="D2182" s="61">
        <f>VLOOKUP(A2182,'Unit Cost from Sales Data'!$A$2:$B$4026,2,FALSE)</f>
        <v>2.89</v>
      </c>
      <c r="E2182" s="22">
        <f t="shared" si="36"/>
        <v>46.24</v>
      </c>
    </row>
    <row r="2183" spans="1:5" x14ac:dyDescent="0.35">
      <c r="A2183" s="21" t="s">
        <v>3057</v>
      </c>
      <c r="B2183">
        <v>2</v>
      </c>
      <c r="C2183" s="17">
        <v>16</v>
      </c>
      <c r="D2183" s="61">
        <f>VLOOKUP(A2183,'Unit Cost from Sales Data'!$A$2:$B$4026,2,FALSE)</f>
        <v>2.7</v>
      </c>
      <c r="E2183" s="22">
        <f t="shared" si="36"/>
        <v>43.2</v>
      </c>
    </row>
    <row r="2184" spans="1:5" x14ac:dyDescent="0.35">
      <c r="A2184" s="21" t="s">
        <v>3110</v>
      </c>
      <c r="B2184">
        <v>2</v>
      </c>
      <c r="C2184" s="17">
        <v>16</v>
      </c>
      <c r="D2184" s="61">
        <f>VLOOKUP(A2184,'Unit Cost from Sales Data'!$A$2:$B$4026,2,FALSE)</f>
        <v>0.96</v>
      </c>
      <c r="E2184" s="22">
        <f t="shared" si="36"/>
        <v>15.36</v>
      </c>
    </row>
    <row r="2185" spans="1:5" x14ac:dyDescent="0.35">
      <c r="A2185" s="21" t="s">
        <v>3141</v>
      </c>
      <c r="B2185">
        <v>2</v>
      </c>
      <c r="C2185" s="17">
        <v>16</v>
      </c>
      <c r="D2185" s="61">
        <f>VLOOKUP(A2185,'Unit Cost from Sales Data'!$A$2:$B$4026,2,FALSE)</f>
        <v>0.4</v>
      </c>
      <c r="E2185" s="22">
        <f t="shared" si="36"/>
        <v>6.4</v>
      </c>
    </row>
    <row r="2186" spans="1:5" x14ac:dyDescent="0.35">
      <c r="A2186" s="21" t="s">
        <v>564</v>
      </c>
      <c r="B2186">
        <v>2</v>
      </c>
      <c r="C2186" s="17">
        <v>16</v>
      </c>
      <c r="D2186" s="61">
        <f>VLOOKUP(A2186,'Unit Cost from Sales Data'!$A$2:$B$4026,2,FALSE)</f>
        <v>0.59</v>
      </c>
      <c r="E2186" s="22">
        <f t="shared" si="36"/>
        <v>9.44</v>
      </c>
    </row>
    <row r="2187" spans="1:5" x14ac:dyDescent="0.35">
      <c r="A2187" s="21" t="s">
        <v>3201</v>
      </c>
      <c r="B2187">
        <v>2</v>
      </c>
      <c r="C2187" s="17">
        <v>16</v>
      </c>
      <c r="D2187" s="61">
        <f>VLOOKUP(A2187,'Unit Cost from Sales Data'!$A$2:$B$4026,2,FALSE)</f>
        <v>1.35</v>
      </c>
      <c r="E2187" s="22">
        <f t="shared" si="36"/>
        <v>21.6</v>
      </c>
    </row>
    <row r="2188" spans="1:5" x14ac:dyDescent="0.35">
      <c r="A2188" s="21" t="s">
        <v>919</v>
      </c>
      <c r="B2188">
        <v>2</v>
      </c>
      <c r="C2188" s="17">
        <v>16</v>
      </c>
      <c r="D2188" s="61">
        <f>VLOOKUP(A2188,'Unit Cost from Sales Data'!$A$2:$B$4026,2,FALSE)</f>
        <v>1.02</v>
      </c>
      <c r="E2188" s="22">
        <f t="shared" si="36"/>
        <v>16.32</v>
      </c>
    </row>
    <row r="2189" spans="1:5" x14ac:dyDescent="0.35">
      <c r="A2189" s="21" t="s">
        <v>3280</v>
      </c>
      <c r="B2189">
        <v>2</v>
      </c>
      <c r="C2189" s="17">
        <v>16</v>
      </c>
      <c r="D2189" s="61">
        <f>VLOOKUP(A2189,'Unit Cost from Sales Data'!$A$2:$B$4026,2,FALSE)</f>
        <v>1.29</v>
      </c>
      <c r="E2189" s="22">
        <f t="shared" si="36"/>
        <v>20.64</v>
      </c>
    </row>
    <row r="2190" spans="1:5" x14ac:dyDescent="0.35">
      <c r="A2190" s="21" t="s">
        <v>3410</v>
      </c>
      <c r="B2190">
        <v>2</v>
      </c>
      <c r="C2190" s="17">
        <v>16</v>
      </c>
      <c r="D2190" s="61">
        <f>VLOOKUP(A2190,'Unit Cost from Sales Data'!$A$2:$B$4026,2,FALSE)</f>
        <v>2.89</v>
      </c>
      <c r="E2190" s="22">
        <f t="shared" si="36"/>
        <v>46.24</v>
      </c>
    </row>
    <row r="2191" spans="1:5" x14ac:dyDescent="0.35">
      <c r="A2191" s="21" t="s">
        <v>1096</v>
      </c>
      <c r="B2191">
        <v>2</v>
      </c>
      <c r="C2191" s="17">
        <v>16</v>
      </c>
      <c r="D2191" s="61">
        <f>VLOOKUP(A2191,'Unit Cost from Sales Data'!$A$2:$B$4026,2,FALSE)</f>
        <v>0.54</v>
      </c>
      <c r="E2191" s="22">
        <f t="shared" si="36"/>
        <v>8.64</v>
      </c>
    </row>
    <row r="2192" spans="1:5" x14ac:dyDescent="0.35">
      <c r="A2192" s="21" t="s">
        <v>3463</v>
      </c>
      <c r="B2192">
        <v>2</v>
      </c>
      <c r="C2192" s="17">
        <v>16</v>
      </c>
      <c r="D2192" s="61">
        <f>VLOOKUP(A2192,'Unit Cost from Sales Data'!$A$2:$B$4026,2,FALSE)</f>
        <v>3.87</v>
      </c>
      <c r="E2192" s="22">
        <f t="shared" si="36"/>
        <v>61.92</v>
      </c>
    </row>
    <row r="2193" spans="1:5" x14ac:dyDescent="0.35">
      <c r="A2193" s="21" t="s">
        <v>3471</v>
      </c>
      <c r="B2193">
        <v>2</v>
      </c>
      <c r="C2193" s="17">
        <v>16</v>
      </c>
      <c r="D2193" s="61">
        <f>VLOOKUP(A2193,'Unit Cost from Sales Data'!$A$2:$B$4026,2,FALSE)</f>
        <v>0.91</v>
      </c>
      <c r="E2193" s="22">
        <f t="shared" si="36"/>
        <v>14.56</v>
      </c>
    </row>
    <row r="2194" spans="1:5" x14ac:dyDescent="0.35">
      <c r="A2194" s="21" t="s">
        <v>754</v>
      </c>
      <c r="B2194">
        <v>2</v>
      </c>
      <c r="C2194" s="17">
        <v>16</v>
      </c>
      <c r="D2194" s="61">
        <f>VLOOKUP(A2194,'Unit Cost from Sales Data'!$A$2:$B$4026,2,FALSE)</f>
        <v>5.55</v>
      </c>
      <c r="E2194" s="22">
        <f t="shared" si="36"/>
        <v>88.8</v>
      </c>
    </row>
    <row r="2195" spans="1:5" x14ac:dyDescent="0.35">
      <c r="A2195" s="21" t="s">
        <v>3507</v>
      </c>
      <c r="B2195">
        <v>2</v>
      </c>
      <c r="C2195" s="17">
        <v>16</v>
      </c>
      <c r="D2195" s="61">
        <f>VLOOKUP(A2195,'Unit Cost from Sales Data'!$A$2:$B$4026,2,FALSE)</f>
        <v>2.17</v>
      </c>
      <c r="E2195" s="22">
        <f t="shared" si="36"/>
        <v>34.72</v>
      </c>
    </row>
    <row r="2196" spans="1:5" x14ac:dyDescent="0.35">
      <c r="A2196" s="21" t="s">
        <v>3592</v>
      </c>
      <c r="B2196">
        <v>2</v>
      </c>
      <c r="C2196" s="17">
        <v>16</v>
      </c>
      <c r="D2196" s="61">
        <f>VLOOKUP(A2196,'Unit Cost from Sales Data'!$A$2:$B$4026,2,FALSE)</f>
        <v>1.61</v>
      </c>
      <c r="E2196" s="22">
        <f t="shared" si="36"/>
        <v>25.76</v>
      </c>
    </row>
    <row r="2197" spans="1:5" x14ac:dyDescent="0.35">
      <c r="A2197" s="21" t="s">
        <v>3717</v>
      </c>
      <c r="B2197">
        <v>2</v>
      </c>
      <c r="C2197" s="17">
        <v>16</v>
      </c>
      <c r="D2197" s="61">
        <f>VLOOKUP(A2197,'Unit Cost from Sales Data'!$A$2:$B$4026,2,FALSE)</f>
        <v>0.82</v>
      </c>
      <c r="E2197" s="22">
        <f t="shared" si="36"/>
        <v>13.12</v>
      </c>
    </row>
    <row r="2198" spans="1:5" x14ac:dyDescent="0.35">
      <c r="A2198" s="21" t="s">
        <v>190</v>
      </c>
      <c r="B2198">
        <v>2</v>
      </c>
      <c r="C2198" s="17">
        <v>16</v>
      </c>
      <c r="D2198" s="61">
        <f>VLOOKUP(A2198,'Unit Cost from Sales Data'!$A$2:$B$4026,2,FALSE)</f>
        <v>1.2</v>
      </c>
      <c r="E2198" s="22">
        <f t="shared" si="36"/>
        <v>19.2</v>
      </c>
    </row>
    <row r="2199" spans="1:5" x14ac:dyDescent="0.35">
      <c r="A2199" s="21" t="s">
        <v>3951</v>
      </c>
      <c r="B2199">
        <v>2</v>
      </c>
      <c r="C2199" s="17">
        <v>16</v>
      </c>
      <c r="D2199" s="61">
        <f>VLOOKUP(A2199,'Unit Cost from Sales Data'!$A$2:$B$4026,2,FALSE)</f>
        <v>0.24</v>
      </c>
      <c r="E2199" s="22">
        <f t="shared" si="36"/>
        <v>3.84</v>
      </c>
    </row>
    <row r="2200" spans="1:5" x14ac:dyDescent="0.35">
      <c r="A2200" s="21" t="s">
        <v>993</v>
      </c>
      <c r="B2200">
        <v>2</v>
      </c>
      <c r="C2200" s="17">
        <v>16</v>
      </c>
      <c r="D2200" s="61">
        <f>VLOOKUP(A2200,'Unit Cost from Sales Data'!$A$2:$B$4026,2,FALSE)</f>
        <v>0.5</v>
      </c>
      <c r="E2200" s="22">
        <f t="shared" si="36"/>
        <v>8</v>
      </c>
    </row>
    <row r="2201" spans="1:5" x14ac:dyDescent="0.35">
      <c r="A2201" s="21" t="s">
        <v>4039</v>
      </c>
      <c r="B2201">
        <v>2</v>
      </c>
      <c r="C2201" s="17">
        <v>16</v>
      </c>
      <c r="D2201" s="61">
        <f>VLOOKUP(A2201,'Unit Cost from Sales Data'!$A$2:$B$4026,2,FALSE)</f>
        <v>0.94</v>
      </c>
      <c r="E2201" s="22">
        <f t="shared" si="36"/>
        <v>15.04</v>
      </c>
    </row>
    <row r="2202" spans="1:5" x14ac:dyDescent="0.35">
      <c r="A2202" s="21" t="s">
        <v>944</v>
      </c>
      <c r="B2202">
        <v>2</v>
      </c>
      <c r="C2202" s="17">
        <v>16</v>
      </c>
      <c r="D2202" s="61">
        <f>VLOOKUP(A2202,'Unit Cost from Sales Data'!$A$2:$B$4026,2,FALSE)</f>
        <v>3.07</v>
      </c>
      <c r="E2202" s="22">
        <f t="shared" si="36"/>
        <v>49.12</v>
      </c>
    </row>
    <row r="2203" spans="1:5" x14ac:dyDescent="0.35">
      <c r="A2203" s="21" t="s">
        <v>289</v>
      </c>
      <c r="B2203">
        <v>2</v>
      </c>
      <c r="C2203" s="17">
        <v>16</v>
      </c>
      <c r="D2203" s="61">
        <f>VLOOKUP(A2203,'Unit Cost from Sales Data'!$A$2:$B$4026,2,FALSE)</f>
        <v>2.5299999999999998</v>
      </c>
      <c r="E2203" s="22">
        <f t="shared" si="36"/>
        <v>40.479999999999997</v>
      </c>
    </row>
    <row r="2204" spans="1:5" x14ac:dyDescent="0.35">
      <c r="A2204" s="21" t="s">
        <v>4062</v>
      </c>
      <c r="B2204">
        <v>2</v>
      </c>
      <c r="C2204" s="17">
        <v>16</v>
      </c>
      <c r="D2204" s="61">
        <f>VLOOKUP(A2204,'Unit Cost from Sales Data'!$A$2:$B$4026,2,FALSE)</f>
        <v>2.89</v>
      </c>
      <c r="E2204" s="22">
        <f t="shared" si="36"/>
        <v>46.24</v>
      </c>
    </row>
    <row r="2205" spans="1:5" x14ac:dyDescent="0.35">
      <c r="A2205" s="21" t="s">
        <v>574</v>
      </c>
      <c r="B2205">
        <v>2</v>
      </c>
      <c r="C2205" s="17">
        <v>16</v>
      </c>
      <c r="D2205" s="61">
        <f>VLOOKUP(A2205,'Unit Cost from Sales Data'!$A$2:$B$4026,2,FALSE)</f>
        <v>0.25</v>
      </c>
      <c r="E2205" s="22">
        <f t="shared" si="36"/>
        <v>4</v>
      </c>
    </row>
    <row r="2206" spans="1:5" x14ac:dyDescent="0.35">
      <c r="A2206" s="21" t="s">
        <v>4176</v>
      </c>
      <c r="B2206">
        <v>2</v>
      </c>
      <c r="C2206" s="17">
        <v>16</v>
      </c>
      <c r="D2206" s="61">
        <f>VLOOKUP(A2206,'Unit Cost from Sales Data'!$A$2:$B$4026,2,FALSE)</f>
        <v>2.87</v>
      </c>
      <c r="E2206" s="22">
        <f t="shared" si="36"/>
        <v>45.92</v>
      </c>
    </row>
    <row r="2207" spans="1:5" x14ac:dyDescent="0.35">
      <c r="A2207" s="21" t="s">
        <v>4229</v>
      </c>
      <c r="B2207">
        <v>2</v>
      </c>
      <c r="C2207" s="17">
        <v>16</v>
      </c>
      <c r="D2207" s="61">
        <f>VLOOKUP(A2207,'Unit Cost from Sales Data'!$A$2:$B$4026,2,FALSE)</f>
        <v>23.77</v>
      </c>
      <c r="E2207" s="22">
        <f t="shared" si="36"/>
        <v>380.32</v>
      </c>
    </row>
    <row r="2208" spans="1:5" x14ac:dyDescent="0.35">
      <c r="A2208" s="21" t="s">
        <v>4323</v>
      </c>
      <c r="B2208">
        <v>2</v>
      </c>
      <c r="C2208" s="17">
        <v>16</v>
      </c>
      <c r="D2208" s="61">
        <f>VLOOKUP(A2208,'Unit Cost from Sales Data'!$A$2:$B$4026,2,FALSE)</f>
        <v>2.2599999999999998</v>
      </c>
      <c r="E2208" s="22">
        <f t="shared" si="36"/>
        <v>36.159999999999997</v>
      </c>
    </row>
    <row r="2209" spans="1:5" x14ac:dyDescent="0.35">
      <c r="A2209" s="21" t="s">
        <v>475</v>
      </c>
      <c r="B2209">
        <v>2</v>
      </c>
      <c r="C2209" s="17">
        <v>16</v>
      </c>
      <c r="D2209" s="61">
        <f>VLOOKUP(A2209,'Unit Cost from Sales Data'!$A$2:$B$4026,2,FALSE)</f>
        <v>0.83</v>
      </c>
      <c r="E2209" s="22">
        <f t="shared" si="36"/>
        <v>13.28</v>
      </c>
    </row>
    <row r="2210" spans="1:5" x14ac:dyDescent="0.35">
      <c r="A2210" s="21" t="s">
        <v>4357</v>
      </c>
      <c r="B2210">
        <v>2</v>
      </c>
      <c r="C2210" s="17">
        <v>16</v>
      </c>
      <c r="D2210" s="61">
        <f>VLOOKUP(A2210,'Unit Cost from Sales Data'!$A$2:$B$4026,2,FALSE)</f>
        <v>0.88</v>
      </c>
      <c r="E2210" s="22">
        <f t="shared" si="36"/>
        <v>14.08</v>
      </c>
    </row>
    <row r="2211" spans="1:5" x14ac:dyDescent="0.35">
      <c r="A2211" s="21" t="s">
        <v>1628</v>
      </c>
      <c r="B2211">
        <v>1</v>
      </c>
      <c r="C2211" s="17">
        <v>16</v>
      </c>
      <c r="D2211" s="61">
        <f>VLOOKUP(A2211,'Unit Cost from Sales Data'!$A$2:$B$4026,2,FALSE)</f>
        <v>2.89</v>
      </c>
      <c r="E2211" s="22">
        <f t="shared" si="36"/>
        <v>46.24</v>
      </c>
    </row>
    <row r="2212" spans="1:5" x14ac:dyDescent="0.35">
      <c r="A2212" s="21" t="s">
        <v>1640</v>
      </c>
      <c r="B2212">
        <v>1</v>
      </c>
      <c r="C2212" s="17">
        <v>16</v>
      </c>
      <c r="D2212" s="61">
        <f>VLOOKUP(A2212,'Unit Cost from Sales Data'!$A$2:$B$4026,2,FALSE)</f>
        <v>0.22</v>
      </c>
      <c r="E2212" s="22">
        <f t="shared" si="36"/>
        <v>3.52</v>
      </c>
    </row>
    <row r="2213" spans="1:5" x14ac:dyDescent="0.35">
      <c r="A2213" s="21" t="s">
        <v>2391</v>
      </c>
      <c r="B2213">
        <v>1</v>
      </c>
      <c r="C2213" s="17">
        <v>16</v>
      </c>
      <c r="D2213" s="61">
        <f>VLOOKUP(A2213,'Unit Cost from Sales Data'!$A$2:$B$4026,2,FALSE)</f>
        <v>1.08</v>
      </c>
      <c r="E2213" s="22">
        <f t="shared" si="36"/>
        <v>17.28</v>
      </c>
    </row>
    <row r="2214" spans="1:5" x14ac:dyDescent="0.35">
      <c r="A2214" s="21" t="s">
        <v>2476</v>
      </c>
      <c r="B2214">
        <v>1</v>
      </c>
      <c r="C2214" s="17">
        <v>16</v>
      </c>
      <c r="D2214" s="61">
        <f>VLOOKUP(A2214,'Unit Cost from Sales Data'!$A$2:$B$4026,2,FALSE)</f>
        <v>2.87</v>
      </c>
      <c r="E2214" s="22">
        <f t="shared" si="36"/>
        <v>45.92</v>
      </c>
    </row>
    <row r="2215" spans="1:5" x14ac:dyDescent="0.35">
      <c r="A2215" s="21" t="s">
        <v>2651</v>
      </c>
      <c r="B2215">
        <v>1</v>
      </c>
      <c r="C2215" s="17">
        <v>16</v>
      </c>
      <c r="D2215" s="61">
        <f>VLOOKUP(A2215,'Unit Cost from Sales Data'!$A$2:$B$4026,2,FALSE)</f>
        <v>0.97</v>
      </c>
      <c r="E2215" s="22">
        <f t="shared" si="36"/>
        <v>15.52</v>
      </c>
    </row>
    <row r="2216" spans="1:5" x14ac:dyDescent="0.35">
      <c r="A2216" s="21" t="s">
        <v>831</v>
      </c>
      <c r="B2216">
        <v>1</v>
      </c>
      <c r="C2216" s="17">
        <v>16</v>
      </c>
      <c r="D2216" s="61">
        <f>VLOOKUP(A2216,'Unit Cost from Sales Data'!$A$2:$B$4026,2,FALSE)</f>
        <v>2.56</v>
      </c>
      <c r="E2216" s="22">
        <f t="shared" ref="E2216:E2275" si="37">D2216*C2216</f>
        <v>40.96</v>
      </c>
    </row>
    <row r="2217" spans="1:5" x14ac:dyDescent="0.35">
      <c r="A2217" s="21" t="s">
        <v>2719</v>
      </c>
      <c r="B2217">
        <v>1</v>
      </c>
      <c r="C2217" s="17">
        <v>16</v>
      </c>
      <c r="D2217" s="61">
        <f>VLOOKUP(A2217,'Unit Cost from Sales Data'!$A$2:$B$4026,2,FALSE)</f>
        <v>1.1499999999999999</v>
      </c>
      <c r="E2217" s="22">
        <f t="shared" si="37"/>
        <v>18.399999999999999</v>
      </c>
    </row>
    <row r="2218" spans="1:5" x14ac:dyDescent="0.35">
      <c r="A2218" s="21" t="s">
        <v>2776</v>
      </c>
      <c r="B2218">
        <v>1</v>
      </c>
      <c r="C2218" s="17">
        <v>16</v>
      </c>
      <c r="D2218" s="61">
        <f>VLOOKUP(A2218,'Unit Cost from Sales Data'!$A$2:$B$4026,2,FALSE)</f>
        <v>0.31</v>
      </c>
      <c r="E2218" s="22">
        <f t="shared" si="37"/>
        <v>4.96</v>
      </c>
    </row>
    <row r="2219" spans="1:5" x14ac:dyDescent="0.35">
      <c r="A2219" s="21" t="s">
        <v>803</v>
      </c>
      <c r="B2219">
        <v>1</v>
      </c>
      <c r="C2219" s="17">
        <v>16</v>
      </c>
      <c r="D2219" s="61">
        <f>VLOOKUP(A2219,'Unit Cost from Sales Data'!$A$2:$B$4026,2,FALSE)</f>
        <v>3.78</v>
      </c>
      <c r="E2219" s="22">
        <f t="shared" si="37"/>
        <v>60.48</v>
      </c>
    </row>
    <row r="2220" spans="1:5" x14ac:dyDescent="0.35">
      <c r="A2220" s="21" t="s">
        <v>807</v>
      </c>
      <c r="B2220">
        <v>1</v>
      </c>
      <c r="C2220" s="17">
        <v>16</v>
      </c>
      <c r="D2220" s="61">
        <f>VLOOKUP(A2220,'Unit Cost from Sales Data'!$A$2:$B$4026,2,FALSE)</f>
        <v>5</v>
      </c>
      <c r="E2220" s="22">
        <f t="shared" si="37"/>
        <v>80</v>
      </c>
    </row>
    <row r="2221" spans="1:5" x14ac:dyDescent="0.35">
      <c r="A2221" s="21" t="s">
        <v>2920</v>
      </c>
      <c r="B2221">
        <v>1</v>
      </c>
      <c r="C2221" s="17">
        <v>16</v>
      </c>
      <c r="D2221" s="61">
        <f>VLOOKUP(A2221,'Unit Cost from Sales Data'!$A$2:$B$4026,2,FALSE)</f>
        <v>3.99</v>
      </c>
      <c r="E2221" s="22">
        <f t="shared" si="37"/>
        <v>63.84</v>
      </c>
    </row>
    <row r="2222" spans="1:5" x14ac:dyDescent="0.35">
      <c r="A2222" s="21" t="s">
        <v>2996</v>
      </c>
      <c r="B2222">
        <v>1</v>
      </c>
      <c r="C2222" s="17">
        <v>16</v>
      </c>
      <c r="D2222" s="61">
        <f>VLOOKUP(A2222,'Unit Cost from Sales Data'!$A$2:$B$4026,2,FALSE)</f>
        <v>0.31</v>
      </c>
      <c r="E2222" s="22">
        <f t="shared" si="37"/>
        <v>4.96</v>
      </c>
    </row>
    <row r="2223" spans="1:5" x14ac:dyDescent="0.35">
      <c r="A2223" s="21" t="s">
        <v>3050</v>
      </c>
      <c r="B2223">
        <v>1</v>
      </c>
      <c r="C2223" s="17">
        <v>16</v>
      </c>
      <c r="D2223" s="61">
        <f>VLOOKUP(A2223,'Unit Cost from Sales Data'!$A$2:$B$4026,2,FALSE)</f>
        <v>2.87</v>
      </c>
      <c r="E2223" s="22">
        <f t="shared" si="37"/>
        <v>45.92</v>
      </c>
    </row>
    <row r="2224" spans="1:5" x14ac:dyDescent="0.35">
      <c r="A2224" s="21" t="s">
        <v>3071</v>
      </c>
      <c r="B2224">
        <v>1</v>
      </c>
      <c r="C2224" s="17">
        <v>16</v>
      </c>
      <c r="D2224" s="61">
        <f>VLOOKUP(A2224,'Unit Cost from Sales Data'!$A$2:$B$4026,2,FALSE)</f>
        <v>0.78</v>
      </c>
      <c r="E2224" s="22">
        <f t="shared" si="37"/>
        <v>12.48</v>
      </c>
    </row>
    <row r="2225" spans="1:5" x14ac:dyDescent="0.35">
      <c r="A2225" s="21" t="s">
        <v>3123</v>
      </c>
      <c r="B2225">
        <v>1</v>
      </c>
      <c r="C2225" s="17">
        <v>16</v>
      </c>
      <c r="D2225" s="61">
        <f>VLOOKUP(A2225,'Unit Cost from Sales Data'!$A$2:$B$4026,2,FALSE)</f>
        <v>0.87</v>
      </c>
      <c r="E2225" s="22">
        <f t="shared" si="37"/>
        <v>13.92</v>
      </c>
    </row>
    <row r="2226" spans="1:5" x14ac:dyDescent="0.35">
      <c r="A2226" s="21" t="s">
        <v>3198</v>
      </c>
      <c r="B2226">
        <v>1</v>
      </c>
      <c r="C2226" s="17">
        <v>16</v>
      </c>
      <c r="D2226" s="61">
        <f>VLOOKUP(A2226,'Unit Cost from Sales Data'!$A$2:$B$4026,2,FALSE)</f>
        <v>0.88</v>
      </c>
      <c r="E2226" s="22">
        <f t="shared" si="37"/>
        <v>14.08</v>
      </c>
    </row>
    <row r="2227" spans="1:5" x14ac:dyDescent="0.35">
      <c r="A2227" s="21" t="s">
        <v>3199</v>
      </c>
      <c r="B2227">
        <v>1</v>
      </c>
      <c r="C2227" s="17">
        <v>16</v>
      </c>
      <c r="D2227" s="61">
        <f>VLOOKUP(A2227,'Unit Cost from Sales Data'!$A$2:$B$4026,2,FALSE)</f>
        <v>1.52</v>
      </c>
      <c r="E2227" s="22">
        <f t="shared" si="37"/>
        <v>24.32</v>
      </c>
    </row>
    <row r="2228" spans="1:5" x14ac:dyDescent="0.35">
      <c r="A2228" s="21" t="s">
        <v>3215</v>
      </c>
      <c r="B2228">
        <v>1</v>
      </c>
      <c r="C2228" s="17">
        <v>16</v>
      </c>
      <c r="D2228" s="61">
        <f>VLOOKUP(A2228,'Unit Cost from Sales Data'!$A$2:$B$4026,2,FALSE)</f>
        <v>1.23</v>
      </c>
      <c r="E2228" s="22">
        <f t="shared" si="37"/>
        <v>19.68</v>
      </c>
    </row>
    <row r="2229" spans="1:5" x14ac:dyDescent="0.35">
      <c r="A2229" s="21" t="s">
        <v>3261</v>
      </c>
      <c r="B2229">
        <v>1</v>
      </c>
      <c r="C2229" s="17">
        <v>16</v>
      </c>
      <c r="D2229" s="61">
        <f>VLOOKUP(A2229,'Unit Cost from Sales Data'!$A$2:$B$4026,2,FALSE)</f>
        <v>1.39</v>
      </c>
      <c r="E2229" s="22">
        <f t="shared" si="37"/>
        <v>22.24</v>
      </c>
    </row>
    <row r="2230" spans="1:5" x14ac:dyDescent="0.35">
      <c r="A2230" s="21" t="s">
        <v>3272</v>
      </c>
      <c r="B2230">
        <v>1</v>
      </c>
      <c r="C2230" s="17">
        <v>16</v>
      </c>
      <c r="D2230" s="61">
        <f>VLOOKUP(A2230,'Unit Cost from Sales Data'!$A$2:$B$4026,2,FALSE)</f>
        <v>0.73</v>
      </c>
      <c r="E2230" s="22">
        <f t="shared" si="37"/>
        <v>11.68</v>
      </c>
    </row>
    <row r="2231" spans="1:5" x14ac:dyDescent="0.35">
      <c r="A2231" s="21" t="s">
        <v>3289</v>
      </c>
      <c r="B2231">
        <v>1</v>
      </c>
      <c r="C2231" s="17">
        <v>16</v>
      </c>
      <c r="D2231" s="61">
        <f>VLOOKUP(A2231,'Unit Cost from Sales Data'!$A$2:$B$4026,2,FALSE)</f>
        <v>0.98</v>
      </c>
      <c r="E2231" s="22">
        <f t="shared" si="37"/>
        <v>15.68</v>
      </c>
    </row>
    <row r="2232" spans="1:5" x14ac:dyDescent="0.35">
      <c r="A2232" s="21" t="s">
        <v>3294</v>
      </c>
      <c r="B2232">
        <v>1</v>
      </c>
      <c r="C2232" s="17">
        <v>16</v>
      </c>
      <c r="D2232" s="61">
        <f>VLOOKUP(A2232,'Unit Cost from Sales Data'!$A$2:$B$4026,2,FALSE)</f>
        <v>1.43</v>
      </c>
      <c r="E2232" s="22">
        <f t="shared" si="37"/>
        <v>22.88</v>
      </c>
    </row>
    <row r="2233" spans="1:5" x14ac:dyDescent="0.35">
      <c r="A2233" s="21" t="s">
        <v>3298</v>
      </c>
      <c r="B2233">
        <v>1</v>
      </c>
      <c r="C2233" s="17">
        <v>16</v>
      </c>
      <c r="D2233" s="61">
        <f>VLOOKUP(A2233,'Unit Cost from Sales Data'!$A$2:$B$4026,2,FALSE)</f>
        <v>0.77</v>
      </c>
      <c r="E2233" s="22">
        <f t="shared" si="37"/>
        <v>12.32</v>
      </c>
    </row>
    <row r="2234" spans="1:5" x14ac:dyDescent="0.35">
      <c r="A2234" s="21" t="s">
        <v>3442</v>
      </c>
      <c r="B2234">
        <v>1</v>
      </c>
      <c r="C2234" s="17">
        <v>16</v>
      </c>
      <c r="D2234" s="61">
        <f>VLOOKUP(A2234,'Unit Cost from Sales Data'!$A$2:$B$4026,2,FALSE)</f>
        <v>0.1</v>
      </c>
      <c r="E2234" s="22">
        <f t="shared" si="37"/>
        <v>1.6</v>
      </c>
    </row>
    <row r="2235" spans="1:5" x14ac:dyDescent="0.35">
      <c r="A2235" s="21" t="s">
        <v>3458</v>
      </c>
      <c r="B2235">
        <v>1</v>
      </c>
      <c r="C2235" s="17">
        <v>16</v>
      </c>
      <c r="D2235" s="61">
        <f>VLOOKUP(A2235,'Unit Cost from Sales Data'!$A$2:$B$4026,2,FALSE)</f>
        <v>0.23</v>
      </c>
      <c r="E2235" s="22">
        <f t="shared" si="37"/>
        <v>3.68</v>
      </c>
    </row>
    <row r="2236" spans="1:5" x14ac:dyDescent="0.35">
      <c r="A2236" s="21" t="s">
        <v>3461</v>
      </c>
      <c r="B2236">
        <v>1</v>
      </c>
      <c r="C2236" s="17">
        <v>16</v>
      </c>
      <c r="D2236" s="61">
        <f>VLOOKUP(A2236,'Unit Cost from Sales Data'!$A$2:$B$4026,2,FALSE)</f>
        <v>2.0299999999999998</v>
      </c>
      <c r="E2236" s="22">
        <f t="shared" si="37"/>
        <v>32.479999999999997</v>
      </c>
    </row>
    <row r="2237" spans="1:5" x14ac:dyDescent="0.35">
      <c r="A2237" s="21" t="s">
        <v>377</v>
      </c>
      <c r="B2237">
        <v>1</v>
      </c>
      <c r="C2237" s="17">
        <v>16</v>
      </c>
      <c r="D2237" s="61">
        <f>VLOOKUP(A2237,'Unit Cost from Sales Data'!$A$2:$B$4026,2,FALSE)</f>
        <v>0.76</v>
      </c>
      <c r="E2237" s="22">
        <f t="shared" si="37"/>
        <v>12.16</v>
      </c>
    </row>
    <row r="2238" spans="1:5" x14ac:dyDescent="0.35">
      <c r="A2238" s="21" t="s">
        <v>3504</v>
      </c>
      <c r="B2238">
        <v>1</v>
      </c>
      <c r="C2238" s="17">
        <v>16</v>
      </c>
      <c r="D2238" s="61">
        <f>VLOOKUP(A2238,'Unit Cost from Sales Data'!$A$2:$B$4026,2,FALSE)</f>
        <v>2.97</v>
      </c>
      <c r="E2238" s="22">
        <f t="shared" si="37"/>
        <v>47.52</v>
      </c>
    </row>
    <row r="2239" spans="1:5" x14ac:dyDescent="0.35">
      <c r="A2239" s="21" t="s">
        <v>3505</v>
      </c>
      <c r="B2239">
        <v>1</v>
      </c>
      <c r="C2239" s="17">
        <v>16</v>
      </c>
      <c r="D2239" s="61">
        <f>VLOOKUP(A2239,'Unit Cost from Sales Data'!$A$2:$B$4026,2,FALSE)</f>
        <v>1.34</v>
      </c>
      <c r="E2239" s="22">
        <f t="shared" si="37"/>
        <v>21.44</v>
      </c>
    </row>
    <row r="2240" spans="1:5" x14ac:dyDescent="0.35">
      <c r="A2240" s="21" t="s">
        <v>3538</v>
      </c>
      <c r="B2240">
        <v>1</v>
      </c>
      <c r="C2240" s="17">
        <v>16</v>
      </c>
      <c r="D2240" s="61">
        <f>VLOOKUP(A2240,'Unit Cost from Sales Data'!$A$2:$B$4026,2,FALSE)</f>
        <v>0.79</v>
      </c>
      <c r="E2240" s="22">
        <f t="shared" si="37"/>
        <v>12.64</v>
      </c>
    </row>
    <row r="2241" spans="1:5" x14ac:dyDescent="0.35">
      <c r="A2241" s="21" t="s">
        <v>3552</v>
      </c>
      <c r="B2241">
        <v>1</v>
      </c>
      <c r="C2241" s="17">
        <v>16</v>
      </c>
      <c r="D2241" s="61">
        <f>VLOOKUP(A2241,'Unit Cost from Sales Data'!$A$2:$B$4026,2,FALSE)</f>
        <v>0.32</v>
      </c>
      <c r="E2241" s="22">
        <f t="shared" si="37"/>
        <v>5.12</v>
      </c>
    </row>
    <row r="2242" spans="1:5" x14ac:dyDescent="0.35">
      <c r="A2242" s="21" t="s">
        <v>3555</v>
      </c>
      <c r="B2242">
        <v>1</v>
      </c>
      <c r="C2242" s="17">
        <v>16</v>
      </c>
      <c r="D2242" s="61">
        <f>VLOOKUP(A2242,'Unit Cost from Sales Data'!$A$2:$B$4026,2,FALSE)</f>
        <v>2.89</v>
      </c>
      <c r="E2242" s="22">
        <f t="shared" si="37"/>
        <v>46.24</v>
      </c>
    </row>
    <row r="2243" spans="1:5" x14ac:dyDescent="0.35">
      <c r="A2243" s="21" t="s">
        <v>3584</v>
      </c>
      <c r="B2243">
        <v>1</v>
      </c>
      <c r="C2243" s="17">
        <v>16</v>
      </c>
      <c r="D2243" s="61">
        <f>VLOOKUP(A2243,'Unit Cost from Sales Data'!$A$2:$B$4026,2,FALSE)</f>
        <v>2.82</v>
      </c>
      <c r="E2243" s="22">
        <f t="shared" si="37"/>
        <v>45.12</v>
      </c>
    </row>
    <row r="2244" spans="1:5" x14ac:dyDescent="0.35">
      <c r="A2244" s="21" t="s">
        <v>3632</v>
      </c>
      <c r="B2244">
        <v>1</v>
      </c>
      <c r="C2244" s="17">
        <v>16</v>
      </c>
      <c r="D2244" s="61">
        <f>VLOOKUP(A2244,'Unit Cost from Sales Data'!$A$2:$B$4026,2,FALSE)</f>
        <v>1.78</v>
      </c>
      <c r="E2244" s="22">
        <f t="shared" si="37"/>
        <v>28.48</v>
      </c>
    </row>
    <row r="2245" spans="1:5" x14ac:dyDescent="0.35">
      <c r="A2245" s="21" t="s">
        <v>3660</v>
      </c>
      <c r="B2245">
        <v>1</v>
      </c>
      <c r="C2245" s="17">
        <v>16</v>
      </c>
      <c r="D2245" s="61">
        <f>VLOOKUP(A2245,'Unit Cost from Sales Data'!$A$2:$B$4026,2,FALSE)</f>
        <v>1.84</v>
      </c>
      <c r="E2245" s="22">
        <f t="shared" si="37"/>
        <v>29.44</v>
      </c>
    </row>
    <row r="2246" spans="1:5" x14ac:dyDescent="0.35">
      <c r="A2246" s="21" t="s">
        <v>3740</v>
      </c>
      <c r="B2246">
        <v>1</v>
      </c>
      <c r="C2246" s="17">
        <v>16</v>
      </c>
      <c r="D2246" s="61">
        <f>VLOOKUP(A2246,'Unit Cost from Sales Data'!$A$2:$B$4026,2,FALSE)</f>
        <v>1.51</v>
      </c>
      <c r="E2246" s="22">
        <f t="shared" si="37"/>
        <v>24.16</v>
      </c>
    </row>
    <row r="2247" spans="1:5" x14ac:dyDescent="0.35">
      <c r="A2247" s="21" t="s">
        <v>3754</v>
      </c>
      <c r="B2247">
        <v>1</v>
      </c>
      <c r="C2247" s="17">
        <v>16</v>
      </c>
      <c r="D2247" s="61">
        <f>VLOOKUP(A2247,'Unit Cost from Sales Data'!$A$2:$B$4026,2,FALSE)</f>
        <v>1.85</v>
      </c>
      <c r="E2247" s="22">
        <f t="shared" si="37"/>
        <v>29.6</v>
      </c>
    </row>
    <row r="2248" spans="1:5" x14ac:dyDescent="0.35">
      <c r="A2248" s="21" t="s">
        <v>3778</v>
      </c>
      <c r="B2248">
        <v>1</v>
      </c>
      <c r="C2248" s="17">
        <v>16</v>
      </c>
      <c r="D2248" s="61">
        <f>VLOOKUP(A2248,'Unit Cost from Sales Data'!$A$2:$B$4026,2,FALSE)</f>
        <v>2.93</v>
      </c>
      <c r="E2248" s="22">
        <f t="shared" si="37"/>
        <v>46.88</v>
      </c>
    </row>
    <row r="2249" spans="1:5" x14ac:dyDescent="0.35">
      <c r="A2249" s="21" t="s">
        <v>3833</v>
      </c>
      <c r="B2249">
        <v>1</v>
      </c>
      <c r="C2249" s="17">
        <v>16</v>
      </c>
      <c r="D2249" s="61">
        <f>VLOOKUP(A2249,'Unit Cost from Sales Data'!$A$2:$B$4026,2,FALSE)</f>
        <v>2.89</v>
      </c>
      <c r="E2249" s="22">
        <f t="shared" si="37"/>
        <v>46.24</v>
      </c>
    </row>
    <row r="2250" spans="1:5" x14ac:dyDescent="0.35">
      <c r="A2250" s="21" t="s">
        <v>3844</v>
      </c>
      <c r="B2250">
        <v>1</v>
      </c>
      <c r="C2250" s="17">
        <v>16</v>
      </c>
      <c r="D2250" s="61">
        <f>VLOOKUP(A2250,'Unit Cost from Sales Data'!$A$2:$B$4026,2,FALSE)</f>
        <v>1.67</v>
      </c>
      <c r="E2250" s="22">
        <f t="shared" si="37"/>
        <v>26.72</v>
      </c>
    </row>
    <row r="2251" spans="1:5" x14ac:dyDescent="0.35">
      <c r="A2251" s="21" t="s">
        <v>3900</v>
      </c>
      <c r="B2251">
        <v>1</v>
      </c>
      <c r="C2251" s="17">
        <v>16</v>
      </c>
      <c r="D2251" s="61">
        <f>VLOOKUP(A2251,'Unit Cost from Sales Data'!$A$2:$B$4026,2,FALSE)</f>
        <v>1.68</v>
      </c>
      <c r="E2251" s="22">
        <f t="shared" si="37"/>
        <v>26.88</v>
      </c>
    </row>
    <row r="2252" spans="1:5" x14ac:dyDescent="0.35">
      <c r="A2252" s="21" t="s">
        <v>1105</v>
      </c>
      <c r="B2252">
        <v>1</v>
      </c>
      <c r="C2252" s="17">
        <v>16</v>
      </c>
      <c r="D2252" s="61">
        <f>VLOOKUP(A2252,'Unit Cost from Sales Data'!$A$2:$B$4026,2,FALSE)</f>
        <v>0.33</v>
      </c>
      <c r="E2252" s="22">
        <f t="shared" si="37"/>
        <v>5.28</v>
      </c>
    </row>
    <row r="2253" spans="1:5" x14ac:dyDescent="0.35">
      <c r="A2253" s="21" t="s">
        <v>3969</v>
      </c>
      <c r="B2253">
        <v>1</v>
      </c>
      <c r="C2253" s="17">
        <v>16</v>
      </c>
      <c r="D2253" s="61">
        <f>VLOOKUP(A2253,'Unit Cost from Sales Data'!$A$2:$B$4026,2,FALSE)</f>
        <v>0.23</v>
      </c>
      <c r="E2253" s="22">
        <f t="shared" si="37"/>
        <v>3.68</v>
      </c>
    </row>
    <row r="2254" spans="1:5" x14ac:dyDescent="0.35">
      <c r="A2254" s="21" t="s">
        <v>3979</v>
      </c>
      <c r="B2254">
        <v>1</v>
      </c>
      <c r="C2254" s="17">
        <v>16</v>
      </c>
      <c r="D2254" s="61">
        <f>VLOOKUP(A2254,'Unit Cost from Sales Data'!$A$2:$B$4026,2,FALSE)</f>
        <v>0.91</v>
      </c>
      <c r="E2254" s="22">
        <f t="shared" si="37"/>
        <v>14.56</v>
      </c>
    </row>
    <row r="2255" spans="1:5" x14ac:dyDescent="0.35">
      <c r="A2255" s="21" t="s">
        <v>4005</v>
      </c>
      <c r="B2255">
        <v>1</v>
      </c>
      <c r="C2255" s="17">
        <v>16</v>
      </c>
      <c r="D2255" s="61">
        <f>VLOOKUP(A2255,'Unit Cost from Sales Data'!$A$2:$B$4026,2,FALSE)</f>
        <v>0.27</v>
      </c>
      <c r="E2255" s="22">
        <f t="shared" si="37"/>
        <v>4.32</v>
      </c>
    </row>
    <row r="2256" spans="1:5" x14ac:dyDescent="0.35">
      <c r="A2256" s="21" t="s">
        <v>4006</v>
      </c>
      <c r="B2256">
        <v>1</v>
      </c>
      <c r="C2256" s="17">
        <v>16</v>
      </c>
      <c r="D2256" s="61">
        <f>VLOOKUP(A2256,'Unit Cost from Sales Data'!$A$2:$B$4026,2,FALSE)</f>
        <v>0.64</v>
      </c>
      <c r="E2256" s="22">
        <f t="shared" si="37"/>
        <v>10.24</v>
      </c>
    </row>
    <row r="2257" spans="1:5" x14ac:dyDescent="0.35">
      <c r="A2257" s="21" t="s">
        <v>4036</v>
      </c>
      <c r="B2257">
        <v>1</v>
      </c>
      <c r="C2257" s="17">
        <v>16</v>
      </c>
      <c r="D2257" s="61">
        <f>VLOOKUP(A2257,'Unit Cost from Sales Data'!$A$2:$B$4026,2,FALSE)</f>
        <v>0.22</v>
      </c>
      <c r="E2257" s="22">
        <f t="shared" si="37"/>
        <v>3.52</v>
      </c>
    </row>
    <row r="2258" spans="1:5" x14ac:dyDescent="0.35">
      <c r="A2258" s="21" t="s">
        <v>348</v>
      </c>
      <c r="B2258">
        <v>1</v>
      </c>
      <c r="C2258" s="17">
        <v>16</v>
      </c>
      <c r="D2258" s="61">
        <f>VLOOKUP(A2258,'Unit Cost from Sales Data'!$A$2:$B$4026,2,FALSE)</f>
        <v>2.92</v>
      </c>
      <c r="E2258" s="22">
        <f t="shared" si="37"/>
        <v>46.72</v>
      </c>
    </row>
    <row r="2259" spans="1:5" x14ac:dyDescent="0.35">
      <c r="A2259" s="21" t="s">
        <v>895</v>
      </c>
      <c r="B2259">
        <v>1</v>
      </c>
      <c r="C2259" s="17">
        <v>16</v>
      </c>
      <c r="D2259" s="61">
        <f>VLOOKUP(A2259,'Unit Cost from Sales Data'!$A$2:$B$4026,2,FALSE)</f>
        <v>3.32</v>
      </c>
      <c r="E2259" s="22">
        <f t="shared" si="37"/>
        <v>53.12</v>
      </c>
    </row>
    <row r="2260" spans="1:5" x14ac:dyDescent="0.35">
      <c r="A2260" s="21" t="s">
        <v>1062</v>
      </c>
      <c r="B2260">
        <v>1</v>
      </c>
      <c r="C2260" s="17">
        <v>16</v>
      </c>
      <c r="D2260" s="61">
        <f>VLOOKUP(A2260,'Unit Cost from Sales Data'!$A$2:$B$4026,2,FALSE)</f>
        <v>3.87</v>
      </c>
      <c r="E2260" s="22">
        <f t="shared" si="37"/>
        <v>61.92</v>
      </c>
    </row>
    <row r="2261" spans="1:5" x14ac:dyDescent="0.35">
      <c r="A2261" s="21" t="s">
        <v>4082</v>
      </c>
      <c r="B2261">
        <v>1</v>
      </c>
      <c r="C2261" s="17">
        <v>16</v>
      </c>
      <c r="D2261" s="61">
        <f>VLOOKUP(A2261,'Unit Cost from Sales Data'!$A$2:$B$4026,2,FALSE)</f>
        <v>0.3</v>
      </c>
      <c r="E2261" s="22">
        <f t="shared" si="37"/>
        <v>4.8</v>
      </c>
    </row>
    <row r="2262" spans="1:5" x14ac:dyDescent="0.35">
      <c r="A2262" s="21" t="s">
        <v>43</v>
      </c>
      <c r="B2262">
        <v>1</v>
      </c>
      <c r="C2262" s="17">
        <v>16</v>
      </c>
      <c r="D2262" s="61">
        <f>VLOOKUP(A2262,'Unit Cost from Sales Data'!$A$2:$B$4026,2,FALSE)</f>
        <v>0.46</v>
      </c>
      <c r="E2262" s="22">
        <f t="shared" si="37"/>
        <v>7.36</v>
      </c>
    </row>
    <row r="2263" spans="1:5" x14ac:dyDescent="0.35">
      <c r="A2263" s="21" t="s">
        <v>4111</v>
      </c>
      <c r="B2263">
        <v>1</v>
      </c>
      <c r="C2263" s="17">
        <v>16</v>
      </c>
      <c r="D2263" s="61">
        <f>VLOOKUP(A2263,'Unit Cost from Sales Data'!$A$2:$B$4026,2,FALSE)</f>
        <v>0.77</v>
      </c>
      <c r="E2263" s="22">
        <f t="shared" si="37"/>
        <v>12.32</v>
      </c>
    </row>
    <row r="2264" spans="1:5" x14ac:dyDescent="0.35">
      <c r="A2264" s="21" t="s">
        <v>4126</v>
      </c>
      <c r="B2264">
        <v>1</v>
      </c>
      <c r="C2264" s="17">
        <v>16</v>
      </c>
      <c r="D2264" s="61">
        <f>VLOOKUP(A2264,'Unit Cost from Sales Data'!$A$2:$B$4026,2,FALSE)</f>
        <v>2.87</v>
      </c>
      <c r="E2264" s="22">
        <f t="shared" si="37"/>
        <v>45.92</v>
      </c>
    </row>
    <row r="2265" spans="1:5" x14ac:dyDescent="0.35">
      <c r="A2265" s="21" t="s">
        <v>4128</v>
      </c>
      <c r="B2265">
        <v>1</v>
      </c>
      <c r="C2265" s="17">
        <v>16</v>
      </c>
      <c r="D2265" s="61">
        <f>VLOOKUP(A2265,'Unit Cost from Sales Data'!$A$2:$B$4026,2,FALSE)</f>
        <v>0.26</v>
      </c>
      <c r="E2265" s="22">
        <f t="shared" si="37"/>
        <v>4.16</v>
      </c>
    </row>
    <row r="2266" spans="1:5" x14ac:dyDescent="0.35">
      <c r="A2266" s="21" t="s">
        <v>4150</v>
      </c>
      <c r="B2266">
        <v>1</v>
      </c>
      <c r="C2266" s="17">
        <v>16</v>
      </c>
      <c r="D2266" s="61">
        <f>VLOOKUP(A2266,'Unit Cost from Sales Data'!$A$2:$B$4026,2,FALSE)</f>
        <v>2.27</v>
      </c>
      <c r="E2266" s="22">
        <f t="shared" si="37"/>
        <v>36.32</v>
      </c>
    </row>
    <row r="2267" spans="1:5" x14ac:dyDescent="0.35">
      <c r="A2267" s="21" t="s">
        <v>4152</v>
      </c>
      <c r="B2267">
        <v>1</v>
      </c>
      <c r="C2267" s="17">
        <v>16</v>
      </c>
      <c r="D2267" s="61">
        <f>VLOOKUP(A2267,'Unit Cost from Sales Data'!$A$2:$B$4026,2,FALSE)</f>
        <v>2.69</v>
      </c>
      <c r="E2267" s="22">
        <f t="shared" si="37"/>
        <v>43.04</v>
      </c>
    </row>
    <row r="2268" spans="1:5" x14ac:dyDescent="0.35">
      <c r="A2268" s="21" t="s">
        <v>4190</v>
      </c>
      <c r="B2268">
        <v>1</v>
      </c>
      <c r="C2268" s="17">
        <v>16</v>
      </c>
      <c r="D2268" s="61">
        <f>VLOOKUP(A2268,'Unit Cost from Sales Data'!$A$2:$B$4026,2,FALSE)</f>
        <v>2.12</v>
      </c>
      <c r="E2268" s="22">
        <f t="shared" si="37"/>
        <v>33.92</v>
      </c>
    </row>
    <row r="2269" spans="1:5" x14ac:dyDescent="0.35">
      <c r="A2269" s="21" t="s">
        <v>4233</v>
      </c>
      <c r="B2269">
        <v>1</v>
      </c>
      <c r="C2269" s="17">
        <v>16</v>
      </c>
      <c r="D2269" s="61">
        <f>VLOOKUP(A2269,'Unit Cost from Sales Data'!$A$2:$B$4026,2,FALSE)</f>
        <v>1.48</v>
      </c>
      <c r="E2269" s="22">
        <f t="shared" si="37"/>
        <v>23.68</v>
      </c>
    </row>
    <row r="2270" spans="1:5" x14ac:dyDescent="0.35">
      <c r="A2270" s="21" t="s">
        <v>4235</v>
      </c>
      <c r="B2270">
        <v>1</v>
      </c>
      <c r="C2270" s="17">
        <v>16</v>
      </c>
      <c r="D2270" s="61">
        <f>VLOOKUP(A2270,'Unit Cost from Sales Data'!$A$2:$B$4026,2,FALSE)</f>
        <v>1.51</v>
      </c>
      <c r="E2270" s="22">
        <f t="shared" si="37"/>
        <v>24.16</v>
      </c>
    </row>
    <row r="2271" spans="1:5" x14ac:dyDescent="0.35">
      <c r="A2271" s="21" t="s">
        <v>4262</v>
      </c>
      <c r="B2271">
        <v>1</v>
      </c>
      <c r="C2271" s="17">
        <v>16</v>
      </c>
      <c r="D2271" s="61">
        <f>VLOOKUP(A2271,'Unit Cost from Sales Data'!$A$2:$B$4026,2,FALSE)</f>
        <v>2.11</v>
      </c>
      <c r="E2271" s="22">
        <f t="shared" si="37"/>
        <v>33.76</v>
      </c>
    </row>
    <row r="2272" spans="1:5" x14ac:dyDescent="0.35">
      <c r="A2272" s="21" t="s">
        <v>4275</v>
      </c>
      <c r="B2272">
        <v>1</v>
      </c>
      <c r="C2272" s="17">
        <v>16</v>
      </c>
      <c r="D2272" s="61">
        <f>VLOOKUP(A2272,'Unit Cost from Sales Data'!$A$2:$B$4026,2,FALSE)</f>
        <v>2.75</v>
      </c>
      <c r="E2272" s="22">
        <f t="shared" si="37"/>
        <v>44</v>
      </c>
    </row>
    <row r="2273" spans="1:5" x14ac:dyDescent="0.35">
      <c r="A2273" s="21" t="s">
        <v>4301</v>
      </c>
      <c r="B2273">
        <v>1</v>
      </c>
      <c r="C2273" s="17">
        <v>16</v>
      </c>
      <c r="D2273" s="61">
        <f>VLOOKUP(A2273,'Unit Cost from Sales Data'!$A$2:$B$4026,2,FALSE)</f>
        <v>1.1299999999999999</v>
      </c>
      <c r="E2273" s="22">
        <f t="shared" si="37"/>
        <v>18.079999999999998</v>
      </c>
    </row>
    <row r="2274" spans="1:5" x14ac:dyDescent="0.35">
      <c r="A2274" s="21" t="s">
        <v>4311</v>
      </c>
      <c r="B2274">
        <v>1</v>
      </c>
      <c r="C2274" s="17">
        <v>16</v>
      </c>
      <c r="D2274" s="61">
        <f>VLOOKUP(A2274,'Unit Cost from Sales Data'!$A$2:$B$4026,2,FALSE)</f>
        <v>0.95</v>
      </c>
      <c r="E2274" s="22">
        <f t="shared" si="37"/>
        <v>15.2</v>
      </c>
    </row>
    <row r="2275" spans="1:5" x14ac:dyDescent="0.35">
      <c r="A2275" s="21" t="s">
        <v>4341</v>
      </c>
      <c r="B2275">
        <v>1</v>
      </c>
      <c r="C2275" s="17">
        <v>16</v>
      </c>
      <c r="D2275" s="61">
        <f>VLOOKUP(A2275,'Unit Cost from Sales Data'!$A$2:$B$4026,2,FALSE)</f>
        <v>0.51</v>
      </c>
      <c r="E2275" s="22">
        <f t="shared" si="37"/>
        <v>8.16</v>
      </c>
    </row>
    <row r="2276" spans="1:5" x14ac:dyDescent="0.35">
      <c r="A2276" s="21" t="s">
        <v>4366</v>
      </c>
      <c r="B2276">
        <v>1</v>
      </c>
      <c r="C2276" s="17">
        <v>16</v>
      </c>
      <c r="D2276" s="61">
        <f>VLOOKUP(A2276,'Unit Cost from Sales Data'!$A$2:$B$4026,2,FALSE)</f>
        <v>1.33</v>
      </c>
      <c r="E2276" s="22">
        <f t="shared" ref="E2276:E2335" si="38">D2276*C2276</f>
        <v>21.28</v>
      </c>
    </row>
    <row r="2277" spans="1:5" x14ac:dyDescent="0.35">
      <c r="A2277" s="21" t="s">
        <v>4380</v>
      </c>
      <c r="B2277">
        <v>1</v>
      </c>
      <c r="C2277" s="17">
        <v>16</v>
      </c>
      <c r="D2277" s="61">
        <f>VLOOKUP(A2277,'Unit Cost from Sales Data'!$A$2:$B$4026,2,FALSE)</f>
        <v>0.21</v>
      </c>
      <c r="E2277" s="22">
        <f t="shared" si="38"/>
        <v>3.36</v>
      </c>
    </row>
    <row r="2278" spans="1:5" x14ac:dyDescent="0.35">
      <c r="A2278" s="21" t="s">
        <v>4385</v>
      </c>
      <c r="B2278">
        <v>1</v>
      </c>
      <c r="C2278" s="17">
        <v>16</v>
      </c>
      <c r="D2278" s="61">
        <f>VLOOKUP(A2278,'Unit Cost from Sales Data'!$A$2:$B$4026,2,FALSE)</f>
        <v>0.06</v>
      </c>
      <c r="E2278" s="22">
        <f t="shared" si="38"/>
        <v>0.96</v>
      </c>
    </row>
    <row r="2279" spans="1:5" x14ac:dyDescent="0.35">
      <c r="A2279" s="21" t="s">
        <v>4429</v>
      </c>
      <c r="B2279">
        <v>1</v>
      </c>
      <c r="C2279" s="17">
        <v>16</v>
      </c>
      <c r="D2279" s="61">
        <f>VLOOKUP(A2279,'Unit Cost from Sales Data'!$A$2:$B$4026,2,FALSE)</f>
        <v>0.31</v>
      </c>
      <c r="E2279" s="22">
        <f t="shared" si="38"/>
        <v>4.96</v>
      </c>
    </row>
    <row r="2280" spans="1:5" x14ac:dyDescent="0.35">
      <c r="A2280" s="21" t="s">
        <v>462</v>
      </c>
      <c r="B2280">
        <v>9</v>
      </c>
      <c r="C2280" s="17">
        <v>15</v>
      </c>
      <c r="D2280" s="61">
        <f>VLOOKUP(A2280,'Unit Cost from Sales Data'!$A$2:$B$4026,2,FALSE)</f>
        <v>2.89</v>
      </c>
      <c r="E2280" s="22">
        <f t="shared" si="38"/>
        <v>43.35</v>
      </c>
    </row>
    <row r="2281" spans="1:5" x14ac:dyDescent="0.35">
      <c r="A2281" s="21" t="s">
        <v>530</v>
      </c>
      <c r="B2281">
        <v>7</v>
      </c>
      <c r="C2281" s="17">
        <v>15</v>
      </c>
      <c r="D2281" s="61">
        <f>VLOOKUP(A2281,'Unit Cost from Sales Data'!$A$2:$B$4026,2,FALSE)</f>
        <v>9.59</v>
      </c>
      <c r="E2281" s="22">
        <f t="shared" si="38"/>
        <v>143.85</v>
      </c>
    </row>
    <row r="2282" spans="1:5" x14ac:dyDescent="0.35">
      <c r="A2282" s="21" t="s">
        <v>2760</v>
      </c>
      <c r="B2282">
        <v>7</v>
      </c>
      <c r="C2282" s="17">
        <v>15</v>
      </c>
      <c r="D2282" s="61">
        <f>VLOOKUP(A2282,'Unit Cost from Sales Data'!$A$2:$B$4026,2,FALSE)</f>
        <v>51.35</v>
      </c>
      <c r="E2282" s="22">
        <f t="shared" si="38"/>
        <v>770.25</v>
      </c>
    </row>
    <row r="2283" spans="1:5" x14ac:dyDescent="0.35">
      <c r="A2283" s="21" t="s">
        <v>1728</v>
      </c>
      <c r="B2283">
        <v>6</v>
      </c>
      <c r="C2283" s="17">
        <v>15</v>
      </c>
      <c r="D2283" s="61">
        <f>VLOOKUP(A2283,'Unit Cost from Sales Data'!$A$2:$B$4026,2,FALSE)</f>
        <v>27.21</v>
      </c>
      <c r="E2283" s="22">
        <f t="shared" si="38"/>
        <v>408.15000000000003</v>
      </c>
    </row>
    <row r="2284" spans="1:5" x14ac:dyDescent="0.35">
      <c r="A2284" s="21" t="s">
        <v>1766</v>
      </c>
      <c r="B2284">
        <v>6</v>
      </c>
      <c r="C2284" s="17">
        <v>15</v>
      </c>
      <c r="D2284" s="61">
        <f>VLOOKUP(A2284,'Unit Cost from Sales Data'!$A$2:$B$4026,2,FALSE)</f>
        <v>44.53</v>
      </c>
      <c r="E2284" s="22">
        <f t="shared" si="38"/>
        <v>667.95</v>
      </c>
    </row>
    <row r="2285" spans="1:5" x14ac:dyDescent="0.35">
      <c r="A2285" s="21" t="s">
        <v>2761</v>
      </c>
      <c r="B2285">
        <v>6</v>
      </c>
      <c r="C2285" s="17">
        <v>15</v>
      </c>
      <c r="D2285" s="61">
        <f>VLOOKUP(A2285,'Unit Cost from Sales Data'!$A$2:$B$4026,2,FALSE)</f>
        <v>49.96</v>
      </c>
      <c r="E2285" s="22">
        <f t="shared" si="38"/>
        <v>749.4</v>
      </c>
    </row>
    <row r="2286" spans="1:5" x14ac:dyDescent="0.35">
      <c r="A2286" s="21" t="s">
        <v>4065</v>
      </c>
      <c r="B2286">
        <v>6</v>
      </c>
      <c r="C2286" s="17">
        <v>15</v>
      </c>
      <c r="D2286" s="61">
        <f>VLOOKUP(A2286,'Unit Cost from Sales Data'!$A$2:$B$4026,2,FALSE)</f>
        <v>11.92</v>
      </c>
      <c r="E2286" s="22">
        <f t="shared" si="38"/>
        <v>178.8</v>
      </c>
    </row>
    <row r="2287" spans="1:5" x14ac:dyDescent="0.35">
      <c r="A2287" s="21" t="s">
        <v>788</v>
      </c>
      <c r="B2287">
        <v>4</v>
      </c>
      <c r="C2287" s="17">
        <v>15</v>
      </c>
      <c r="D2287" s="61">
        <f>VLOOKUP(A2287,'Unit Cost from Sales Data'!$A$2:$B$4026,2,FALSE)</f>
        <v>4.97</v>
      </c>
      <c r="E2287" s="22">
        <f t="shared" si="38"/>
        <v>74.55</v>
      </c>
    </row>
    <row r="2288" spans="1:5" x14ac:dyDescent="0.35">
      <c r="A2288" s="21" t="s">
        <v>3866</v>
      </c>
      <c r="B2288">
        <v>4</v>
      </c>
      <c r="C2288" s="17">
        <v>15</v>
      </c>
      <c r="D2288" s="61">
        <f>VLOOKUP(A2288,'Unit Cost from Sales Data'!$A$2:$B$4026,2,FALSE)</f>
        <v>35.17</v>
      </c>
      <c r="E2288" s="22">
        <f t="shared" si="38"/>
        <v>527.55000000000007</v>
      </c>
    </row>
    <row r="2289" spans="1:5" x14ac:dyDescent="0.35">
      <c r="A2289" s="21" t="s">
        <v>183</v>
      </c>
      <c r="B2289">
        <v>3</v>
      </c>
      <c r="C2289" s="17">
        <v>15</v>
      </c>
      <c r="D2289" s="61">
        <f>VLOOKUP(A2289,'Unit Cost from Sales Data'!$A$2:$B$4026,2,FALSE)</f>
        <v>4.7</v>
      </c>
      <c r="E2289" s="22">
        <f t="shared" si="38"/>
        <v>70.5</v>
      </c>
    </row>
    <row r="2290" spans="1:5" x14ac:dyDescent="0.35">
      <c r="A2290" s="21" t="s">
        <v>1212</v>
      </c>
      <c r="B2290">
        <v>2</v>
      </c>
      <c r="C2290" s="17">
        <v>15</v>
      </c>
      <c r="D2290" s="61">
        <f>VLOOKUP(A2290,'Unit Cost from Sales Data'!$A$2:$B$4026,2,FALSE)</f>
        <v>5.25</v>
      </c>
      <c r="E2290" s="22">
        <f t="shared" si="38"/>
        <v>78.75</v>
      </c>
    </row>
    <row r="2291" spans="1:5" x14ac:dyDescent="0.35">
      <c r="A2291" s="21" t="s">
        <v>819</v>
      </c>
      <c r="B2291">
        <v>2</v>
      </c>
      <c r="C2291" s="17">
        <v>15</v>
      </c>
      <c r="D2291" s="61">
        <f>VLOOKUP(A2291,'Unit Cost from Sales Data'!$A$2:$B$4026,2,FALSE)</f>
        <v>14.4</v>
      </c>
      <c r="E2291" s="22">
        <f t="shared" si="38"/>
        <v>216</v>
      </c>
    </row>
    <row r="2292" spans="1:5" x14ac:dyDescent="0.35">
      <c r="A2292" s="21" t="s">
        <v>732</v>
      </c>
      <c r="B2292">
        <v>2</v>
      </c>
      <c r="C2292" s="17">
        <v>15</v>
      </c>
      <c r="D2292" s="61">
        <f>VLOOKUP(A2292,'Unit Cost from Sales Data'!$A$2:$B$4026,2,FALSE)</f>
        <v>3.92</v>
      </c>
      <c r="E2292" s="22">
        <f t="shared" si="38"/>
        <v>58.8</v>
      </c>
    </row>
    <row r="2293" spans="1:5" x14ac:dyDescent="0.35">
      <c r="A2293" s="21" t="s">
        <v>927</v>
      </c>
      <c r="B2293">
        <v>1</v>
      </c>
      <c r="C2293" s="17">
        <v>15</v>
      </c>
      <c r="D2293" s="61">
        <f>VLOOKUP(A2293,'Unit Cost from Sales Data'!$A$2:$B$4026,2,FALSE)</f>
        <v>2.7</v>
      </c>
      <c r="E2293" s="22">
        <f t="shared" si="38"/>
        <v>40.5</v>
      </c>
    </row>
    <row r="2294" spans="1:5" x14ac:dyDescent="0.35">
      <c r="A2294" s="21" t="s">
        <v>854</v>
      </c>
      <c r="B2294">
        <v>1</v>
      </c>
      <c r="C2294" s="17">
        <v>15</v>
      </c>
      <c r="D2294" s="61">
        <f>VLOOKUP(A2294,'Unit Cost from Sales Data'!$A$2:$B$4026,2,FALSE)</f>
        <v>3.2</v>
      </c>
      <c r="E2294" s="22">
        <f t="shared" si="38"/>
        <v>48</v>
      </c>
    </row>
    <row r="2295" spans="1:5" x14ac:dyDescent="0.35">
      <c r="A2295" s="21" t="s">
        <v>829</v>
      </c>
      <c r="B2295">
        <v>1</v>
      </c>
      <c r="C2295" s="17">
        <v>15</v>
      </c>
      <c r="D2295" s="61">
        <f>VLOOKUP(A2295,'Unit Cost from Sales Data'!$A$2:$B$4026,2,FALSE)</f>
        <v>5.09</v>
      </c>
      <c r="E2295" s="22">
        <f t="shared" si="38"/>
        <v>76.349999999999994</v>
      </c>
    </row>
    <row r="2296" spans="1:5" x14ac:dyDescent="0.35">
      <c r="A2296" s="21" t="s">
        <v>832</v>
      </c>
      <c r="B2296">
        <v>1</v>
      </c>
      <c r="C2296" s="17">
        <v>15</v>
      </c>
      <c r="D2296" s="61">
        <f>VLOOKUP(A2296,'Unit Cost from Sales Data'!$A$2:$B$4026,2,FALSE)</f>
        <v>3.8</v>
      </c>
      <c r="E2296" s="22">
        <f t="shared" si="38"/>
        <v>57</v>
      </c>
    </row>
    <row r="2297" spans="1:5" x14ac:dyDescent="0.35">
      <c r="A2297" s="21" t="s">
        <v>103</v>
      </c>
      <c r="B2297">
        <v>1</v>
      </c>
      <c r="C2297" s="17">
        <v>15</v>
      </c>
      <c r="D2297" s="61">
        <f>VLOOKUP(A2297,'Unit Cost from Sales Data'!$A$2:$B$4026,2,FALSE)</f>
        <v>1.3</v>
      </c>
      <c r="E2297" s="22">
        <f t="shared" si="38"/>
        <v>19.5</v>
      </c>
    </row>
    <row r="2298" spans="1:5" x14ac:dyDescent="0.35">
      <c r="A2298" s="21" t="s">
        <v>1845</v>
      </c>
      <c r="B2298">
        <v>9</v>
      </c>
      <c r="C2298" s="17">
        <v>14</v>
      </c>
      <c r="D2298" s="61">
        <f>VLOOKUP(A2298,'Unit Cost from Sales Data'!$A$2:$B$4026,2,FALSE)</f>
        <v>34.19</v>
      </c>
      <c r="E2298" s="22">
        <f t="shared" si="38"/>
        <v>478.65999999999997</v>
      </c>
    </row>
    <row r="2299" spans="1:5" x14ac:dyDescent="0.35">
      <c r="A2299" s="21" t="s">
        <v>2174</v>
      </c>
      <c r="B2299">
        <v>8</v>
      </c>
      <c r="C2299" s="17">
        <v>14</v>
      </c>
      <c r="D2299" s="61">
        <f>VLOOKUP(A2299,'Unit Cost from Sales Data'!$A$2:$B$4026,2,FALSE)</f>
        <v>28.75</v>
      </c>
      <c r="E2299" s="22">
        <f t="shared" si="38"/>
        <v>402.5</v>
      </c>
    </row>
    <row r="2300" spans="1:5" x14ac:dyDescent="0.35">
      <c r="A2300" s="21" t="s">
        <v>2323</v>
      </c>
      <c r="B2300">
        <v>8</v>
      </c>
      <c r="C2300" s="17">
        <v>14</v>
      </c>
      <c r="D2300" s="61">
        <f>VLOOKUP(A2300,'Unit Cost from Sales Data'!$A$2:$B$4026,2,FALSE)</f>
        <v>57.86</v>
      </c>
      <c r="E2300" s="22">
        <f t="shared" si="38"/>
        <v>810.04</v>
      </c>
    </row>
    <row r="2301" spans="1:5" x14ac:dyDescent="0.35">
      <c r="A2301" s="21" t="s">
        <v>2215</v>
      </c>
      <c r="B2301">
        <v>7</v>
      </c>
      <c r="C2301" s="17">
        <v>14</v>
      </c>
      <c r="D2301" s="61">
        <f>VLOOKUP(A2301,'Unit Cost from Sales Data'!$A$2:$B$4026,2,FALSE)</f>
        <v>111.25</v>
      </c>
      <c r="E2301" s="22">
        <f t="shared" si="38"/>
        <v>1557.5</v>
      </c>
    </row>
    <row r="2302" spans="1:5" x14ac:dyDescent="0.35">
      <c r="A2302" s="21" t="s">
        <v>254</v>
      </c>
      <c r="B2302">
        <v>7</v>
      </c>
      <c r="C2302" s="17">
        <v>14</v>
      </c>
      <c r="D2302" s="61">
        <f>VLOOKUP(A2302,'Unit Cost from Sales Data'!$A$2:$B$4026,2,FALSE)</f>
        <v>1.46</v>
      </c>
      <c r="E2302" s="22">
        <f t="shared" si="38"/>
        <v>20.439999999999998</v>
      </c>
    </row>
    <row r="2303" spans="1:5" x14ac:dyDescent="0.35">
      <c r="A2303" s="21" t="s">
        <v>2156</v>
      </c>
      <c r="B2303">
        <v>6</v>
      </c>
      <c r="C2303" s="17">
        <v>14</v>
      </c>
      <c r="D2303" s="61">
        <f>VLOOKUP(A2303,'Unit Cost from Sales Data'!$A$2:$B$4026,2,FALSE)</f>
        <v>5.82</v>
      </c>
      <c r="E2303" s="22">
        <f t="shared" si="38"/>
        <v>81.48</v>
      </c>
    </row>
    <row r="2304" spans="1:5" x14ac:dyDescent="0.35">
      <c r="A2304" s="21" t="s">
        <v>3474</v>
      </c>
      <c r="B2304">
        <v>6</v>
      </c>
      <c r="C2304" s="17">
        <v>14</v>
      </c>
      <c r="D2304" s="61">
        <f>VLOOKUP(A2304,'Unit Cost from Sales Data'!$A$2:$B$4026,2,FALSE)</f>
        <v>1.82</v>
      </c>
      <c r="E2304" s="22">
        <f t="shared" si="38"/>
        <v>25.48</v>
      </c>
    </row>
    <row r="2305" spans="1:5" x14ac:dyDescent="0.35">
      <c r="A2305" s="21" t="s">
        <v>1961</v>
      </c>
      <c r="B2305">
        <v>5</v>
      </c>
      <c r="C2305" s="17">
        <v>14</v>
      </c>
      <c r="D2305" s="61">
        <f>VLOOKUP(A2305,'Unit Cost from Sales Data'!$A$2:$B$4026,2,FALSE)</f>
        <v>2.87</v>
      </c>
      <c r="E2305" s="22">
        <f t="shared" si="38"/>
        <v>40.18</v>
      </c>
    </row>
    <row r="2306" spans="1:5" x14ac:dyDescent="0.35">
      <c r="A2306" s="21" t="s">
        <v>2708</v>
      </c>
      <c r="B2306">
        <v>5</v>
      </c>
      <c r="C2306" s="17">
        <v>14</v>
      </c>
      <c r="D2306" s="61">
        <f>VLOOKUP(A2306,'Unit Cost from Sales Data'!$A$2:$B$4026,2,FALSE)</f>
        <v>0.82</v>
      </c>
      <c r="E2306" s="22">
        <f t="shared" si="38"/>
        <v>11.479999999999999</v>
      </c>
    </row>
    <row r="2307" spans="1:5" x14ac:dyDescent="0.35">
      <c r="A2307" s="21" t="s">
        <v>2746</v>
      </c>
      <c r="B2307">
        <v>5</v>
      </c>
      <c r="C2307" s="17">
        <v>14</v>
      </c>
      <c r="D2307" s="61">
        <f>VLOOKUP(A2307,'Unit Cost from Sales Data'!$A$2:$B$4026,2,FALSE)</f>
        <v>10.7</v>
      </c>
      <c r="E2307" s="22">
        <f t="shared" si="38"/>
        <v>149.79999999999998</v>
      </c>
    </row>
    <row r="2308" spans="1:5" x14ac:dyDescent="0.35">
      <c r="A2308" s="21" t="s">
        <v>2804</v>
      </c>
      <c r="B2308">
        <v>5</v>
      </c>
      <c r="C2308" s="17">
        <v>14</v>
      </c>
      <c r="D2308" s="61">
        <f>VLOOKUP(A2308,'Unit Cost from Sales Data'!$A$2:$B$4026,2,FALSE)</f>
        <v>5.74</v>
      </c>
      <c r="E2308" s="22">
        <f t="shared" si="38"/>
        <v>80.36</v>
      </c>
    </row>
    <row r="2309" spans="1:5" x14ac:dyDescent="0.35">
      <c r="A2309" s="21" t="s">
        <v>3112</v>
      </c>
      <c r="B2309">
        <v>5</v>
      </c>
      <c r="C2309" s="17">
        <v>14</v>
      </c>
      <c r="D2309" s="61">
        <f>VLOOKUP(A2309,'Unit Cost from Sales Data'!$A$2:$B$4026,2,FALSE)</f>
        <v>2.39</v>
      </c>
      <c r="E2309" s="22">
        <f t="shared" si="38"/>
        <v>33.46</v>
      </c>
    </row>
    <row r="2310" spans="1:5" x14ac:dyDescent="0.35">
      <c r="A2310" s="21" t="s">
        <v>2080</v>
      </c>
      <c r="B2310">
        <v>4</v>
      </c>
      <c r="C2310" s="17">
        <v>14</v>
      </c>
      <c r="D2310" s="61">
        <f>VLOOKUP(A2310,'Unit Cost from Sales Data'!$A$2:$B$4026,2,FALSE)</f>
        <v>5.0199999999999996</v>
      </c>
      <c r="E2310" s="22">
        <f t="shared" si="38"/>
        <v>70.28</v>
      </c>
    </row>
    <row r="2311" spans="1:5" x14ac:dyDescent="0.35">
      <c r="A2311" s="21" t="s">
        <v>332</v>
      </c>
      <c r="B2311">
        <v>4</v>
      </c>
      <c r="C2311" s="17">
        <v>14</v>
      </c>
      <c r="D2311" s="61">
        <f>VLOOKUP(A2311,'Unit Cost from Sales Data'!$A$2:$B$4026,2,FALSE)</f>
        <v>3.46</v>
      </c>
      <c r="E2311" s="22">
        <f t="shared" si="38"/>
        <v>48.44</v>
      </c>
    </row>
    <row r="2312" spans="1:5" x14ac:dyDescent="0.35">
      <c r="A2312" s="21" t="s">
        <v>2733</v>
      </c>
      <c r="B2312">
        <v>4</v>
      </c>
      <c r="C2312" s="17">
        <v>14</v>
      </c>
      <c r="D2312" s="61">
        <f>VLOOKUP(A2312,'Unit Cost from Sales Data'!$A$2:$B$4026,2,FALSE)</f>
        <v>0.94</v>
      </c>
      <c r="E2312" s="22">
        <f t="shared" si="38"/>
        <v>13.16</v>
      </c>
    </row>
    <row r="2313" spans="1:5" x14ac:dyDescent="0.35">
      <c r="A2313" s="21" t="s">
        <v>2891</v>
      </c>
      <c r="B2313">
        <v>4</v>
      </c>
      <c r="C2313" s="17">
        <v>14</v>
      </c>
      <c r="D2313" s="61">
        <f>VLOOKUP(A2313,'Unit Cost from Sales Data'!$A$2:$B$4026,2,FALSE)</f>
        <v>7.29</v>
      </c>
      <c r="E2313" s="22">
        <f t="shared" si="38"/>
        <v>102.06</v>
      </c>
    </row>
    <row r="2314" spans="1:5" x14ac:dyDescent="0.35">
      <c r="A2314" s="21" t="s">
        <v>3175</v>
      </c>
      <c r="B2314">
        <v>4</v>
      </c>
      <c r="C2314" s="17">
        <v>14</v>
      </c>
      <c r="D2314" s="61">
        <f>VLOOKUP(A2314,'Unit Cost from Sales Data'!$A$2:$B$4026,2,FALSE)</f>
        <v>0.88</v>
      </c>
      <c r="E2314" s="22">
        <f t="shared" si="38"/>
        <v>12.32</v>
      </c>
    </row>
    <row r="2315" spans="1:5" x14ac:dyDescent="0.35">
      <c r="A2315" s="21" t="s">
        <v>3573</v>
      </c>
      <c r="B2315">
        <v>4</v>
      </c>
      <c r="C2315" s="17">
        <v>14</v>
      </c>
      <c r="D2315" s="61">
        <f>VLOOKUP(A2315,'Unit Cost from Sales Data'!$A$2:$B$4026,2,FALSE)</f>
        <v>1.62</v>
      </c>
      <c r="E2315" s="22">
        <f t="shared" si="38"/>
        <v>22.68</v>
      </c>
    </row>
    <row r="2316" spans="1:5" x14ac:dyDescent="0.35">
      <c r="A2316" s="21" t="s">
        <v>417</v>
      </c>
      <c r="B2316">
        <v>4</v>
      </c>
      <c r="C2316" s="17">
        <v>14</v>
      </c>
      <c r="D2316" s="61">
        <f>VLOOKUP(A2316,'Unit Cost from Sales Data'!$A$2:$B$4026,2,FALSE)</f>
        <v>18.920000000000002</v>
      </c>
      <c r="E2316" s="22">
        <f t="shared" si="38"/>
        <v>264.88</v>
      </c>
    </row>
    <row r="2317" spans="1:5" x14ac:dyDescent="0.35">
      <c r="A2317" s="21" t="s">
        <v>3722</v>
      </c>
      <c r="B2317">
        <v>4</v>
      </c>
      <c r="C2317" s="17">
        <v>14</v>
      </c>
      <c r="D2317" s="61">
        <f>VLOOKUP(A2317,'Unit Cost from Sales Data'!$A$2:$B$4026,2,FALSE)</f>
        <v>11.95</v>
      </c>
      <c r="E2317" s="22">
        <f t="shared" si="38"/>
        <v>167.29999999999998</v>
      </c>
    </row>
    <row r="2318" spans="1:5" x14ac:dyDescent="0.35">
      <c r="A2318" s="21" t="s">
        <v>4013</v>
      </c>
      <c r="B2318">
        <v>4</v>
      </c>
      <c r="C2318" s="17">
        <v>14</v>
      </c>
      <c r="D2318" s="61">
        <f>VLOOKUP(A2318,'Unit Cost from Sales Data'!$A$2:$B$4026,2,FALSE)</f>
        <v>6.08</v>
      </c>
      <c r="E2318" s="22">
        <f t="shared" si="38"/>
        <v>85.12</v>
      </c>
    </row>
    <row r="2319" spans="1:5" x14ac:dyDescent="0.35">
      <c r="A2319" s="21" t="s">
        <v>1944</v>
      </c>
      <c r="B2319">
        <v>3</v>
      </c>
      <c r="C2319" s="17">
        <v>14</v>
      </c>
      <c r="D2319" s="61">
        <f>VLOOKUP(A2319,'Unit Cost from Sales Data'!$A$2:$B$4026,2,FALSE)</f>
        <v>1.41</v>
      </c>
      <c r="E2319" s="22">
        <f t="shared" si="38"/>
        <v>19.739999999999998</v>
      </c>
    </row>
    <row r="2320" spans="1:5" x14ac:dyDescent="0.35">
      <c r="A2320" s="21" t="s">
        <v>2262</v>
      </c>
      <c r="B2320">
        <v>3</v>
      </c>
      <c r="C2320" s="17">
        <v>14</v>
      </c>
      <c r="D2320" s="61">
        <f>VLOOKUP(A2320,'Unit Cost from Sales Data'!$A$2:$B$4026,2,FALSE)</f>
        <v>3.21</v>
      </c>
      <c r="E2320" s="22">
        <f t="shared" si="38"/>
        <v>44.94</v>
      </c>
    </row>
    <row r="2321" spans="1:5" x14ac:dyDescent="0.35">
      <c r="A2321" s="21" t="s">
        <v>843</v>
      </c>
      <c r="B2321">
        <v>3</v>
      </c>
      <c r="C2321" s="17">
        <v>14</v>
      </c>
      <c r="D2321" s="61">
        <f>VLOOKUP(A2321,'Unit Cost from Sales Data'!$A$2:$B$4026,2,FALSE)</f>
        <v>4.4000000000000004</v>
      </c>
      <c r="E2321" s="22">
        <f t="shared" si="38"/>
        <v>61.600000000000009</v>
      </c>
    </row>
    <row r="2322" spans="1:5" x14ac:dyDescent="0.35">
      <c r="A2322" s="21" t="s">
        <v>2667</v>
      </c>
      <c r="B2322">
        <v>3</v>
      </c>
      <c r="C2322" s="17">
        <v>14</v>
      </c>
      <c r="D2322" s="61">
        <f>VLOOKUP(A2322,'Unit Cost from Sales Data'!$A$2:$B$4026,2,FALSE)</f>
        <v>0.88</v>
      </c>
      <c r="E2322" s="22">
        <f t="shared" si="38"/>
        <v>12.32</v>
      </c>
    </row>
    <row r="2323" spans="1:5" x14ac:dyDescent="0.35">
      <c r="A2323" s="21" t="s">
        <v>2843</v>
      </c>
      <c r="B2323">
        <v>3</v>
      </c>
      <c r="C2323" s="17">
        <v>14</v>
      </c>
      <c r="D2323" s="61">
        <f>VLOOKUP(A2323,'Unit Cost from Sales Data'!$A$2:$B$4026,2,FALSE)</f>
        <v>0.78</v>
      </c>
      <c r="E2323" s="22">
        <f t="shared" si="38"/>
        <v>10.92</v>
      </c>
    </row>
    <row r="2324" spans="1:5" x14ac:dyDescent="0.35">
      <c r="A2324" s="21" t="s">
        <v>3019</v>
      </c>
      <c r="B2324">
        <v>3</v>
      </c>
      <c r="C2324" s="17">
        <v>14</v>
      </c>
      <c r="D2324" s="61">
        <f>VLOOKUP(A2324,'Unit Cost from Sales Data'!$A$2:$B$4026,2,FALSE)</f>
        <v>1.1200000000000001</v>
      </c>
      <c r="E2324" s="22">
        <f t="shared" si="38"/>
        <v>15.680000000000001</v>
      </c>
    </row>
    <row r="2325" spans="1:5" x14ac:dyDescent="0.35">
      <c r="A2325" s="21" t="s">
        <v>3130</v>
      </c>
      <c r="B2325">
        <v>3</v>
      </c>
      <c r="C2325" s="17">
        <v>14</v>
      </c>
      <c r="D2325" s="61">
        <f>VLOOKUP(A2325,'Unit Cost from Sales Data'!$A$2:$B$4026,2,FALSE)</f>
        <v>1.69</v>
      </c>
      <c r="E2325" s="22">
        <f t="shared" si="38"/>
        <v>23.66</v>
      </c>
    </row>
    <row r="2326" spans="1:5" x14ac:dyDescent="0.35">
      <c r="A2326" s="21" t="s">
        <v>3571</v>
      </c>
      <c r="B2326">
        <v>3</v>
      </c>
      <c r="C2326" s="17">
        <v>14</v>
      </c>
      <c r="D2326" s="61">
        <f>VLOOKUP(A2326,'Unit Cost from Sales Data'!$A$2:$B$4026,2,FALSE)</f>
        <v>2.23</v>
      </c>
      <c r="E2326" s="22">
        <f t="shared" si="38"/>
        <v>31.22</v>
      </c>
    </row>
    <row r="2327" spans="1:5" x14ac:dyDescent="0.35">
      <c r="A2327" s="21" t="s">
        <v>3578</v>
      </c>
      <c r="B2327">
        <v>3</v>
      </c>
      <c r="C2327" s="17">
        <v>14</v>
      </c>
      <c r="D2327" s="61">
        <f>VLOOKUP(A2327,'Unit Cost from Sales Data'!$A$2:$B$4026,2,FALSE)</f>
        <v>0.77</v>
      </c>
      <c r="E2327" s="22">
        <f t="shared" si="38"/>
        <v>10.780000000000001</v>
      </c>
    </row>
    <row r="2328" spans="1:5" x14ac:dyDescent="0.35">
      <c r="A2328" s="21" t="s">
        <v>538</v>
      </c>
      <c r="B2328">
        <v>3</v>
      </c>
      <c r="C2328" s="17">
        <v>14</v>
      </c>
      <c r="D2328" s="61">
        <f>VLOOKUP(A2328,'Unit Cost from Sales Data'!$A$2:$B$4026,2,FALSE)</f>
        <v>2.75</v>
      </c>
      <c r="E2328" s="22">
        <f t="shared" si="38"/>
        <v>38.5</v>
      </c>
    </row>
    <row r="2329" spans="1:5" x14ac:dyDescent="0.35">
      <c r="A2329" s="21" t="s">
        <v>2853</v>
      </c>
      <c r="B2329">
        <v>2</v>
      </c>
      <c r="C2329" s="17">
        <v>14</v>
      </c>
      <c r="D2329" s="61">
        <f>VLOOKUP(A2329,'Unit Cost from Sales Data'!$A$2:$B$4026,2,FALSE)</f>
        <v>20.83</v>
      </c>
      <c r="E2329" s="22">
        <f t="shared" si="38"/>
        <v>291.62</v>
      </c>
    </row>
    <row r="2330" spans="1:5" x14ac:dyDescent="0.35">
      <c r="A2330" s="21" t="s">
        <v>2874</v>
      </c>
      <c r="B2330">
        <v>2</v>
      </c>
      <c r="C2330" s="17">
        <v>14</v>
      </c>
      <c r="D2330" s="61">
        <f>VLOOKUP(A2330,'Unit Cost from Sales Data'!$A$2:$B$4026,2,FALSE)</f>
        <v>0.9</v>
      </c>
      <c r="E2330" s="22">
        <f t="shared" si="38"/>
        <v>12.6</v>
      </c>
    </row>
    <row r="2331" spans="1:5" x14ac:dyDescent="0.35">
      <c r="A2331" s="21" t="s">
        <v>384</v>
      </c>
      <c r="B2331">
        <v>2</v>
      </c>
      <c r="C2331" s="17">
        <v>14</v>
      </c>
      <c r="D2331" s="61">
        <f>VLOOKUP(A2331,'Unit Cost from Sales Data'!$A$2:$B$4026,2,FALSE)</f>
        <v>12.35</v>
      </c>
      <c r="E2331" s="22">
        <f t="shared" si="38"/>
        <v>172.9</v>
      </c>
    </row>
    <row r="2332" spans="1:5" x14ac:dyDescent="0.35">
      <c r="A2332" s="21" t="s">
        <v>3915</v>
      </c>
      <c r="B2332">
        <v>2</v>
      </c>
      <c r="C2332" s="17">
        <v>14</v>
      </c>
      <c r="D2332" s="61">
        <f>VLOOKUP(A2332,'Unit Cost from Sales Data'!$A$2:$B$4026,2,FALSE)</f>
        <v>2.97</v>
      </c>
      <c r="E2332" s="22">
        <f t="shared" si="38"/>
        <v>41.580000000000005</v>
      </c>
    </row>
    <row r="2333" spans="1:5" x14ac:dyDescent="0.35">
      <c r="A2333" s="21" t="s">
        <v>643</v>
      </c>
      <c r="B2333">
        <v>2</v>
      </c>
      <c r="C2333" s="17">
        <v>14</v>
      </c>
      <c r="D2333" s="61">
        <f>VLOOKUP(A2333,'Unit Cost from Sales Data'!$A$2:$B$4026,2,FALSE)</f>
        <v>5.71</v>
      </c>
      <c r="E2333" s="22">
        <f t="shared" si="38"/>
        <v>79.94</v>
      </c>
    </row>
    <row r="2334" spans="1:5" x14ac:dyDescent="0.35">
      <c r="A2334" s="21" t="s">
        <v>4216</v>
      </c>
      <c r="B2334">
        <v>2</v>
      </c>
      <c r="C2334" s="17">
        <v>14</v>
      </c>
      <c r="D2334" s="61">
        <f>VLOOKUP(A2334,'Unit Cost from Sales Data'!$A$2:$B$4026,2,FALSE)</f>
        <v>1.18</v>
      </c>
      <c r="E2334" s="22">
        <f t="shared" si="38"/>
        <v>16.52</v>
      </c>
    </row>
    <row r="2335" spans="1:5" x14ac:dyDescent="0.35">
      <c r="A2335" s="21" t="s">
        <v>3930</v>
      </c>
      <c r="B2335">
        <v>1</v>
      </c>
      <c r="C2335" s="17">
        <v>14</v>
      </c>
      <c r="D2335" s="61">
        <f>VLOOKUP(A2335,'Unit Cost from Sales Data'!$A$2:$B$4026,2,FALSE)</f>
        <v>37.799999999999997</v>
      </c>
      <c r="E2335" s="22">
        <f t="shared" si="38"/>
        <v>529.19999999999993</v>
      </c>
    </row>
    <row r="2336" spans="1:5" x14ac:dyDescent="0.35">
      <c r="A2336" s="21" t="s">
        <v>185</v>
      </c>
      <c r="B2336">
        <v>1</v>
      </c>
      <c r="C2336" s="17">
        <v>14</v>
      </c>
      <c r="D2336" s="61">
        <f>VLOOKUP(A2336,'Unit Cost from Sales Data'!$A$2:$B$4026,2,FALSE)</f>
        <v>4.58</v>
      </c>
      <c r="E2336" s="22">
        <f t="shared" ref="E2336:E2394" si="39">D2336*C2336</f>
        <v>64.12</v>
      </c>
    </row>
    <row r="2337" spans="1:5" x14ac:dyDescent="0.35">
      <c r="A2337" s="21" t="s">
        <v>614</v>
      </c>
      <c r="B2337">
        <v>1</v>
      </c>
      <c r="C2337" s="17">
        <v>14</v>
      </c>
      <c r="D2337" s="61">
        <f>VLOOKUP(A2337,'Unit Cost from Sales Data'!$A$2:$B$4026,2,FALSE)</f>
        <v>1.37</v>
      </c>
      <c r="E2337" s="22">
        <f t="shared" si="39"/>
        <v>19.18</v>
      </c>
    </row>
    <row r="2338" spans="1:5" x14ac:dyDescent="0.35">
      <c r="A2338" s="21" t="s">
        <v>92</v>
      </c>
      <c r="B2338">
        <v>12</v>
      </c>
      <c r="C2338" s="17">
        <v>13</v>
      </c>
      <c r="D2338" s="61">
        <f>VLOOKUP(A2338,'Unit Cost from Sales Data'!$A$2:$B$4026,2,FALSE)</f>
        <v>0.83</v>
      </c>
      <c r="E2338" s="22">
        <f t="shared" si="39"/>
        <v>10.79</v>
      </c>
    </row>
    <row r="2339" spans="1:5" x14ac:dyDescent="0.35">
      <c r="A2339" s="21" t="s">
        <v>3220</v>
      </c>
      <c r="B2339">
        <v>8</v>
      </c>
      <c r="C2339" s="17">
        <v>13</v>
      </c>
      <c r="D2339" s="61">
        <f>VLOOKUP(A2339,'Unit Cost from Sales Data'!$A$2:$B$4026,2,FALSE)</f>
        <v>47.69</v>
      </c>
      <c r="E2339" s="22">
        <f t="shared" si="39"/>
        <v>619.97</v>
      </c>
    </row>
    <row r="2340" spans="1:5" x14ac:dyDescent="0.35">
      <c r="A2340" s="21" t="s">
        <v>266</v>
      </c>
      <c r="B2340">
        <v>7</v>
      </c>
      <c r="C2340" s="17">
        <v>13</v>
      </c>
      <c r="D2340" s="61">
        <f>VLOOKUP(A2340,'Unit Cost from Sales Data'!$A$2:$B$4026,2,FALSE)</f>
        <v>0.89</v>
      </c>
      <c r="E2340" s="22">
        <f t="shared" si="39"/>
        <v>11.57</v>
      </c>
    </row>
    <row r="2341" spans="1:5" x14ac:dyDescent="0.35">
      <c r="A2341" s="21" t="s">
        <v>2745</v>
      </c>
      <c r="B2341">
        <v>7</v>
      </c>
      <c r="C2341" s="17">
        <v>13</v>
      </c>
      <c r="D2341" s="61">
        <f>VLOOKUP(A2341,'Unit Cost from Sales Data'!$A$2:$B$4026,2,FALSE)</f>
        <v>23.99</v>
      </c>
      <c r="E2341" s="22">
        <f t="shared" si="39"/>
        <v>311.87</v>
      </c>
    </row>
    <row r="2342" spans="1:5" x14ac:dyDescent="0.35">
      <c r="A2342" s="21" t="s">
        <v>187</v>
      </c>
      <c r="B2342">
        <v>6</v>
      </c>
      <c r="C2342" s="17">
        <v>13</v>
      </c>
      <c r="D2342" s="61">
        <f>VLOOKUP(A2342,'Unit Cost from Sales Data'!$A$2:$B$4026,2,FALSE)</f>
        <v>5.0599999999999996</v>
      </c>
      <c r="E2342" s="22">
        <f t="shared" si="39"/>
        <v>65.78</v>
      </c>
    </row>
    <row r="2343" spans="1:5" x14ac:dyDescent="0.35">
      <c r="A2343" s="21" t="s">
        <v>2834</v>
      </c>
      <c r="B2343">
        <v>6</v>
      </c>
      <c r="C2343" s="17">
        <v>13</v>
      </c>
      <c r="D2343" s="61">
        <f>VLOOKUP(A2343,'Unit Cost from Sales Data'!$A$2:$B$4026,2,FALSE)</f>
        <v>14.76</v>
      </c>
      <c r="E2343" s="22">
        <f t="shared" si="39"/>
        <v>191.88</v>
      </c>
    </row>
    <row r="2344" spans="1:5" x14ac:dyDescent="0.35">
      <c r="A2344" s="21" t="s">
        <v>3254</v>
      </c>
      <c r="B2344">
        <v>6</v>
      </c>
      <c r="C2344" s="17">
        <v>13</v>
      </c>
      <c r="D2344" s="61">
        <f>VLOOKUP(A2344,'Unit Cost from Sales Data'!$A$2:$B$4026,2,FALSE)</f>
        <v>29.69</v>
      </c>
      <c r="E2344" s="22">
        <f t="shared" si="39"/>
        <v>385.97</v>
      </c>
    </row>
    <row r="2345" spans="1:5" x14ac:dyDescent="0.35">
      <c r="A2345" s="21" t="s">
        <v>2139</v>
      </c>
      <c r="B2345">
        <v>5</v>
      </c>
      <c r="C2345" s="17">
        <v>13</v>
      </c>
      <c r="D2345" s="61">
        <f>VLOOKUP(A2345,'Unit Cost from Sales Data'!$A$2:$B$4026,2,FALSE)</f>
        <v>13.36</v>
      </c>
      <c r="E2345" s="22">
        <f t="shared" si="39"/>
        <v>173.68</v>
      </c>
    </row>
    <row r="2346" spans="1:5" x14ac:dyDescent="0.35">
      <c r="A2346" s="21" t="s">
        <v>2154</v>
      </c>
      <c r="B2346">
        <v>5</v>
      </c>
      <c r="C2346" s="17">
        <v>13</v>
      </c>
      <c r="D2346" s="61">
        <f>VLOOKUP(A2346,'Unit Cost from Sales Data'!$A$2:$B$4026,2,FALSE)</f>
        <v>1.28</v>
      </c>
      <c r="E2346" s="22">
        <f t="shared" si="39"/>
        <v>16.64</v>
      </c>
    </row>
    <row r="2347" spans="1:5" x14ac:dyDescent="0.35">
      <c r="A2347" s="21" t="s">
        <v>2181</v>
      </c>
      <c r="B2347">
        <v>5</v>
      </c>
      <c r="C2347" s="17">
        <v>13</v>
      </c>
      <c r="D2347" s="61">
        <f>VLOOKUP(A2347,'Unit Cost from Sales Data'!$A$2:$B$4026,2,FALSE)</f>
        <v>101.29</v>
      </c>
      <c r="E2347" s="22">
        <f t="shared" si="39"/>
        <v>1316.77</v>
      </c>
    </row>
    <row r="2348" spans="1:5" x14ac:dyDescent="0.35">
      <c r="A2348" s="21" t="s">
        <v>3956</v>
      </c>
      <c r="B2348">
        <v>5</v>
      </c>
      <c r="C2348" s="17">
        <v>13</v>
      </c>
      <c r="D2348" s="61">
        <f>VLOOKUP(A2348,'Unit Cost from Sales Data'!$A$2:$B$4026,2,FALSE)</f>
        <v>45.61</v>
      </c>
      <c r="E2348" s="22">
        <f t="shared" si="39"/>
        <v>592.92999999999995</v>
      </c>
    </row>
    <row r="2349" spans="1:5" x14ac:dyDescent="0.35">
      <c r="A2349" s="21" t="s">
        <v>3348</v>
      </c>
      <c r="B2349">
        <v>4</v>
      </c>
      <c r="C2349" s="17">
        <v>13</v>
      </c>
      <c r="D2349" s="61">
        <f>VLOOKUP(A2349,'Unit Cost from Sales Data'!$A$2:$B$4026,2,FALSE)</f>
        <v>4.1900000000000004</v>
      </c>
      <c r="E2349" s="22">
        <f t="shared" si="39"/>
        <v>54.470000000000006</v>
      </c>
    </row>
    <row r="2350" spans="1:5" x14ac:dyDescent="0.35">
      <c r="A2350" s="21" t="s">
        <v>493</v>
      </c>
      <c r="B2350">
        <v>4</v>
      </c>
      <c r="C2350" s="17">
        <v>13</v>
      </c>
      <c r="D2350" s="61">
        <f>VLOOKUP(A2350,'Unit Cost from Sales Data'!$A$2:$B$4026,2,FALSE)</f>
        <v>8.0299999999999994</v>
      </c>
      <c r="E2350" s="22">
        <f t="shared" si="39"/>
        <v>104.38999999999999</v>
      </c>
    </row>
    <row r="2351" spans="1:5" x14ac:dyDescent="0.35">
      <c r="A2351" s="21" t="s">
        <v>2113</v>
      </c>
      <c r="B2351">
        <v>3</v>
      </c>
      <c r="C2351" s="17">
        <v>13</v>
      </c>
      <c r="D2351" s="61">
        <f>VLOOKUP(A2351,'Unit Cost from Sales Data'!$A$2:$B$4026,2,FALSE)</f>
        <v>15.2</v>
      </c>
      <c r="E2351" s="22">
        <f t="shared" si="39"/>
        <v>197.6</v>
      </c>
    </row>
    <row r="2352" spans="1:5" x14ac:dyDescent="0.35">
      <c r="A2352" s="21" t="s">
        <v>2158</v>
      </c>
      <c r="B2352">
        <v>3</v>
      </c>
      <c r="C2352" s="17">
        <v>13</v>
      </c>
      <c r="D2352" s="61">
        <f>VLOOKUP(A2352,'Unit Cost from Sales Data'!$A$2:$B$4026,2,FALSE)</f>
        <v>5.8</v>
      </c>
      <c r="E2352" s="22">
        <f t="shared" si="39"/>
        <v>75.399999999999991</v>
      </c>
    </row>
    <row r="2353" spans="1:5" x14ac:dyDescent="0.35">
      <c r="A2353" s="21" t="s">
        <v>2530</v>
      </c>
      <c r="B2353">
        <v>3</v>
      </c>
      <c r="C2353" s="17">
        <v>13</v>
      </c>
      <c r="D2353" s="61">
        <f>VLOOKUP(A2353,'Unit Cost from Sales Data'!$A$2:$B$4026,2,FALSE)</f>
        <v>48.94</v>
      </c>
      <c r="E2353" s="22">
        <f t="shared" si="39"/>
        <v>636.22</v>
      </c>
    </row>
    <row r="2354" spans="1:5" x14ac:dyDescent="0.35">
      <c r="A2354" s="21" t="s">
        <v>3408</v>
      </c>
      <c r="B2354">
        <v>3</v>
      </c>
      <c r="C2354" s="17">
        <v>13</v>
      </c>
      <c r="D2354" s="61">
        <f>VLOOKUP(A2354,'Unit Cost from Sales Data'!$A$2:$B$4026,2,FALSE)</f>
        <v>89.15</v>
      </c>
      <c r="E2354" s="22">
        <f t="shared" si="39"/>
        <v>1158.95</v>
      </c>
    </row>
    <row r="2355" spans="1:5" x14ac:dyDescent="0.35">
      <c r="A2355" s="21" t="s">
        <v>206</v>
      </c>
      <c r="B2355">
        <v>3</v>
      </c>
      <c r="C2355" s="17">
        <v>13</v>
      </c>
      <c r="D2355" s="61">
        <f>VLOOKUP(A2355,'Unit Cost from Sales Data'!$A$2:$B$4026,2,FALSE)</f>
        <v>10.11</v>
      </c>
      <c r="E2355" s="22">
        <f t="shared" si="39"/>
        <v>131.43</v>
      </c>
    </row>
    <row r="2356" spans="1:5" x14ac:dyDescent="0.35">
      <c r="A2356" s="21" t="s">
        <v>358</v>
      </c>
      <c r="B2356">
        <v>3</v>
      </c>
      <c r="C2356" s="17">
        <v>13</v>
      </c>
      <c r="D2356" s="61">
        <f>VLOOKUP(A2356,'Unit Cost from Sales Data'!$A$2:$B$4026,2,FALSE)</f>
        <v>10.78</v>
      </c>
      <c r="E2356" s="22">
        <f t="shared" si="39"/>
        <v>140.13999999999999</v>
      </c>
    </row>
    <row r="2357" spans="1:5" x14ac:dyDescent="0.35">
      <c r="A2357" s="21" t="s">
        <v>799</v>
      </c>
      <c r="B2357">
        <v>2</v>
      </c>
      <c r="C2357" s="17">
        <v>13</v>
      </c>
      <c r="D2357" s="61">
        <f>VLOOKUP(A2357,'Unit Cost from Sales Data'!$A$2:$B$4026,2,FALSE)</f>
        <v>4.79</v>
      </c>
      <c r="E2357" s="22">
        <f t="shared" si="39"/>
        <v>62.27</v>
      </c>
    </row>
    <row r="2358" spans="1:5" x14ac:dyDescent="0.35">
      <c r="A2358" s="21" t="s">
        <v>852</v>
      </c>
      <c r="B2358">
        <v>2</v>
      </c>
      <c r="C2358" s="17">
        <v>13</v>
      </c>
      <c r="D2358" s="61">
        <f>VLOOKUP(A2358,'Unit Cost from Sales Data'!$A$2:$B$4026,2,FALSE)</f>
        <v>2.8</v>
      </c>
      <c r="E2358" s="22">
        <f t="shared" si="39"/>
        <v>36.4</v>
      </c>
    </row>
    <row r="2359" spans="1:5" x14ac:dyDescent="0.35">
      <c r="A2359" s="21" t="s">
        <v>1330</v>
      </c>
      <c r="B2359">
        <v>1</v>
      </c>
      <c r="C2359" s="17">
        <v>13</v>
      </c>
      <c r="D2359" s="61">
        <f>VLOOKUP(A2359,'Unit Cost from Sales Data'!$A$2:$B$4026,2,FALSE)</f>
        <v>38.86</v>
      </c>
      <c r="E2359" s="22">
        <f t="shared" si="39"/>
        <v>505.18</v>
      </c>
    </row>
    <row r="2360" spans="1:5" x14ac:dyDescent="0.35">
      <c r="A2360" s="21" t="s">
        <v>1506</v>
      </c>
      <c r="B2360">
        <v>10</v>
      </c>
      <c r="C2360" s="17">
        <v>12</v>
      </c>
      <c r="D2360" s="61">
        <f>VLOOKUP(A2360,'Unit Cost from Sales Data'!$A$2:$B$4026,2,FALSE)</f>
        <v>54.15</v>
      </c>
      <c r="E2360" s="22">
        <f t="shared" si="39"/>
        <v>649.79999999999995</v>
      </c>
    </row>
    <row r="2361" spans="1:5" x14ac:dyDescent="0.35">
      <c r="A2361" s="21" t="s">
        <v>273</v>
      </c>
      <c r="B2361">
        <v>10</v>
      </c>
      <c r="C2361" s="17">
        <v>12</v>
      </c>
      <c r="D2361" s="61">
        <f>VLOOKUP(A2361,'Unit Cost from Sales Data'!$A$2:$B$4026,2,FALSE)</f>
        <v>0.54</v>
      </c>
      <c r="E2361" s="22">
        <f t="shared" si="39"/>
        <v>6.48</v>
      </c>
    </row>
    <row r="2362" spans="1:5" x14ac:dyDescent="0.35">
      <c r="A2362" s="21" t="s">
        <v>2688</v>
      </c>
      <c r="B2362">
        <v>9</v>
      </c>
      <c r="C2362" s="17">
        <v>12</v>
      </c>
      <c r="D2362" s="61">
        <f>VLOOKUP(A2362,'Unit Cost from Sales Data'!$A$2:$B$4026,2,FALSE)</f>
        <v>46.42</v>
      </c>
      <c r="E2362" s="22">
        <f t="shared" si="39"/>
        <v>557.04</v>
      </c>
    </row>
    <row r="2363" spans="1:5" x14ac:dyDescent="0.35">
      <c r="A2363" s="21" t="s">
        <v>2537</v>
      </c>
      <c r="B2363">
        <v>8</v>
      </c>
      <c r="C2363" s="17">
        <v>12</v>
      </c>
      <c r="D2363" s="61">
        <f>VLOOKUP(A2363,'Unit Cost from Sales Data'!$A$2:$B$4026,2,FALSE)</f>
        <v>15.75</v>
      </c>
      <c r="E2363" s="22">
        <f t="shared" si="39"/>
        <v>189</v>
      </c>
    </row>
    <row r="2364" spans="1:5" x14ac:dyDescent="0.35">
      <c r="A2364" s="21" t="s">
        <v>3459</v>
      </c>
      <c r="B2364">
        <v>8</v>
      </c>
      <c r="C2364" s="17">
        <v>12</v>
      </c>
      <c r="D2364" s="61">
        <f>VLOOKUP(A2364,'Unit Cost from Sales Data'!$A$2:$B$4026,2,FALSE)</f>
        <v>58.42</v>
      </c>
      <c r="E2364" s="22">
        <f t="shared" si="39"/>
        <v>701.04</v>
      </c>
    </row>
    <row r="2365" spans="1:5" x14ac:dyDescent="0.35">
      <c r="A2365" s="21" t="s">
        <v>1622</v>
      </c>
      <c r="B2365">
        <v>7</v>
      </c>
      <c r="C2365" s="17">
        <v>12</v>
      </c>
      <c r="D2365" s="61">
        <f>VLOOKUP(A2365,'Unit Cost from Sales Data'!$A$2:$B$4026,2,FALSE)</f>
        <v>42.61</v>
      </c>
      <c r="E2365" s="22">
        <f t="shared" si="39"/>
        <v>511.32</v>
      </c>
    </row>
    <row r="2366" spans="1:5" x14ac:dyDescent="0.35">
      <c r="A2366" s="21" t="s">
        <v>2786</v>
      </c>
      <c r="B2366">
        <v>7</v>
      </c>
      <c r="C2366" s="17">
        <v>12</v>
      </c>
      <c r="D2366" s="61">
        <f>VLOOKUP(A2366,'Unit Cost from Sales Data'!$A$2:$B$4026,2,FALSE)</f>
        <v>50.75</v>
      </c>
      <c r="E2366" s="22">
        <f t="shared" si="39"/>
        <v>609</v>
      </c>
    </row>
    <row r="2367" spans="1:5" x14ac:dyDescent="0.35">
      <c r="A2367" s="21" t="s">
        <v>3322</v>
      </c>
      <c r="B2367">
        <v>7</v>
      </c>
      <c r="C2367" s="17">
        <v>12</v>
      </c>
      <c r="D2367" s="61">
        <f>VLOOKUP(A2367,'Unit Cost from Sales Data'!$A$2:$B$4026,2,FALSE)</f>
        <v>85.16</v>
      </c>
      <c r="E2367" s="22">
        <f t="shared" si="39"/>
        <v>1021.92</v>
      </c>
    </row>
    <row r="2368" spans="1:5" x14ac:dyDescent="0.35">
      <c r="A2368" s="21" t="s">
        <v>3667</v>
      </c>
      <c r="B2368">
        <v>6</v>
      </c>
      <c r="C2368" s="17">
        <v>12</v>
      </c>
      <c r="D2368" s="61">
        <f>VLOOKUP(A2368,'Unit Cost from Sales Data'!$A$2:$B$4026,2,FALSE)</f>
        <v>52.03</v>
      </c>
      <c r="E2368" s="22">
        <f t="shared" si="39"/>
        <v>624.36</v>
      </c>
    </row>
    <row r="2369" spans="1:5" x14ac:dyDescent="0.35">
      <c r="A2369" s="21">
        <v>1297587</v>
      </c>
      <c r="B2369">
        <v>5</v>
      </c>
      <c r="C2369" s="17">
        <v>12</v>
      </c>
      <c r="D2369" s="61">
        <f>VLOOKUP(A2369,'Unit Cost from Sales Data'!$A$2:$B$4026,2,FALSE)</f>
        <v>9.5</v>
      </c>
      <c r="E2369" s="22">
        <f t="shared" si="39"/>
        <v>114</v>
      </c>
    </row>
    <row r="2370" spans="1:5" x14ac:dyDescent="0.35">
      <c r="A2370" s="21" t="s">
        <v>2145</v>
      </c>
      <c r="B2370">
        <v>5</v>
      </c>
      <c r="C2370" s="17">
        <v>12</v>
      </c>
      <c r="D2370" s="61">
        <f>VLOOKUP(A2370,'Unit Cost from Sales Data'!$A$2:$B$4026,2,FALSE)</f>
        <v>14.4</v>
      </c>
      <c r="E2370" s="22">
        <f t="shared" si="39"/>
        <v>172.8</v>
      </c>
    </row>
    <row r="2371" spans="1:5" x14ac:dyDescent="0.35">
      <c r="A2371" s="21" t="s">
        <v>1725</v>
      </c>
      <c r="B2371">
        <v>4</v>
      </c>
      <c r="C2371" s="17">
        <v>12</v>
      </c>
      <c r="D2371" s="61">
        <f>VLOOKUP(A2371,'Unit Cost from Sales Data'!$A$2:$B$4026,2,FALSE)</f>
        <v>26.73</v>
      </c>
      <c r="E2371" s="22">
        <f t="shared" si="39"/>
        <v>320.76</v>
      </c>
    </row>
    <row r="2372" spans="1:5" x14ac:dyDescent="0.35">
      <c r="A2372" s="21" t="s">
        <v>2151</v>
      </c>
      <c r="B2372">
        <v>4</v>
      </c>
      <c r="C2372" s="17">
        <v>12</v>
      </c>
      <c r="D2372" s="61">
        <f>VLOOKUP(A2372,'Unit Cost from Sales Data'!$A$2:$B$4026,2,FALSE)</f>
        <v>12.72</v>
      </c>
      <c r="E2372" s="22">
        <f t="shared" si="39"/>
        <v>152.64000000000001</v>
      </c>
    </row>
    <row r="2373" spans="1:5" x14ac:dyDescent="0.35">
      <c r="A2373" s="21" t="s">
        <v>555</v>
      </c>
      <c r="B2373">
        <v>4</v>
      </c>
      <c r="C2373" s="17">
        <v>12</v>
      </c>
      <c r="D2373" s="61">
        <f>VLOOKUP(A2373,'Unit Cost from Sales Data'!$A$2:$B$4026,2,FALSE)</f>
        <v>7.7</v>
      </c>
      <c r="E2373" s="22">
        <f t="shared" si="39"/>
        <v>92.4</v>
      </c>
    </row>
    <row r="2374" spans="1:5" x14ac:dyDescent="0.35">
      <c r="A2374" s="21" t="s">
        <v>2965</v>
      </c>
      <c r="B2374">
        <v>4</v>
      </c>
      <c r="C2374" s="17">
        <v>12</v>
      </c>
      <c r="D2374" s="61">
        <f>VLOOKUP(A2374,'Unit Cost from Sales Data'!$A$2:$B$4026,2,FALSE)</f>
        <v>1.2</v>
      </c>
      <c r="E2374" s="22">
        <f t="shared" si="39"/>
        <v>14.399999999999999</v>
      </c>
    </row>
    <row r="2375" spans="1:5" x14ac:dyDescent="0.35">
      <c r="A2375" s="21" t="s">
        <v>3223</v>
      </c>
      <c r="B2375">
        <v>4</v>
      </c>
      <c r="C2375" s="17">
        <v>12</v>
      </c>
      <c r="D2375" s="61">
        <f>VLOOKUP(A2375,'Unit Cost from Sales Data'!$A$2:$B$4026,2,FALSE)</f>
        <v>10.44</v>
      </c>
      <c r="E2375" s="22">
        <f t="shared" si="39"/>
        <v>125.28</v>
      </c>
    </row>
    <row r="2376" spans="1:5" x14ac:dyDescent="0.35">
      <c r="A2376" s="21" t="s">
        <v>3328</v>
      </c>
      <c r="B2376">
        <v>4</v>
      </c>
      <c r="C2376" s="17">
        <v>12</v>
      </c>
      <c r="D2376" s="61">
        <f>VLOOKUP(A2376,'Unit Cost from Sales Data'!$A$2:$B$4026,2,FALSE)</f>
        <v>0.74</v>
      </c>
      <c r="E2376" s="22">
        <f t="shared" si="39"/>
        <v>8.879999999999999</v>
      </c>
    </row>
    <row r="2377" spans="1:5" x14ac:dyDescent="0.35">
      <c r="A2377" s="21" t="s">
        <v>3625</v>
      </c>
      <c r="B2377">
        <v>4</v>
      </c>
      <c r="C2377" s="17">
        <v>12</v>
      </c>
      <c r="D2377" s="61">
        <f>VLOOKUP(A2377,'Unit Cost from Sales Data'!$A$2:$B$4026,2,FALSE)</f>
        <v>10.35</v>
      </c>
      <c r="E2377" s="22">
        <f t="shared" si="39"/>
        <v>124.19999999999999</v>
      </c>
    </row>
    <row r="2378" spans="1:5" x14ac:dyDescent="0.35">
      <c r="A2378" s="21" t="s">
        <v>778</v>
      </c>
      <c r="B2378">
        <v>3</v>
      </c>
      <c r="C2378" s="17">
        <v>12</v>
      </c>
      <c r="D2378" s="61">
        <f>VLOOKUP(A2378,'Unit Cost from Sales Data'!$A$2:$B$4026,2,FALSE)</f>
        <v>2.15</v>
      </c>
      <c r="E2378" s="22">
        <f t="shared" si="39"/>
        <v>25.799999999999997</v>
      </c>
    </row>
    <row r="2379" spans="1:5" x14ac:dyDescent="0.35">
      <c r="A2379" s="21" t="s">
        <v>1422</v>
      </c>
      <c r="B2379">
        <v>3</v>
      </c>
      <c r="C2379" s="17">
        <v>12</v>
      </c>
      <c r="D2379" s="61">
        <f>VLOOKUP(A2379,'Unit Cost from Sales Data'!$A$2:$B$4026,2,FALSE)</f>
        <v>3.29</v>
      </c>
      <c r="E2379" s="22">
        <f t="shared" si="39"/>
        <v>39.480000000000004</v>
      </c>
    </row>
    <row r="2380" spans="1:5" x14ac:dyDescent="0.35">
      <c r="A2380" s="21" t="s">
        <v>1895</v>
      </c>
      <c r="B2380">
        <v>3</v>
      </c>
      <c r="C2380" s="17">
        <v>12</v>
      </c>
      <c r="D2380" s="61">
        <f>VLOOKUP(A2380,'Unit Cost from Sales Data'!$A$2:$B$4026,2,FALSE)</f>
        <v>42.21</v>
      </c>
      <c r="E2380" s="22">
        <f t="shared" si="39"/>
        <v>506.52</v>
      </c>
    </row>
    <row r="2381" spans="1:5" x14ac:dyDescent="0.35">
      <c r="A2381" s="21" t="s">
        <v>820</v>
      </c>
      <c r="B2381">
        <v>3</v>
      </c>
      <c r="C2381" s="17">
        <v>12</v>
      </c>
      <c r="D2381" s="61">
        <f>VLOOKUP(A2381,'Unit Cost from Sales Data'!$A$2:$B$4026,2,FALSE)</f>
        <v>6.5</v>
      </c>
      <c r="E2381" s="22">
        <f t="shared" si="39"/>
        <v>78</v>
      </c>
    </row>
    <row r="2382" spans="1:5" x14ac:dyDescent="0.35">
      <c r="A2382" s="21" t="s">
        <v>2689</v>
      </c>
      <c r="B2382">
        <v>3</v>
      </c>
      <c r="C2382" s="17">
        <v>12</v>
      </c>
      <c r="D2382" s="61">
        <f>VLOOKUP(A2382,'Unit Cost from Sales Data'!$A$2:$B$4026,2,FALSE)</f>
        <v>3.8</v>
      </c>
      <c r="E2382" s="22">
        <f t="shared" si="39"/>
        <v>45.599999999999994</v>
      </c>
    </row>
    <row r="2383" spans="1:5" x14ac:dyDescent="0.35">
      <c r="A2383" s="21" t="s">
        <v>2739</v>
      </c>
      <c r="B2383">
        <v>3</v>
      </c>
      <c r="C2383" s="17">
        <v>12</v>
      </c>
      <c r="D2383" s="61">
        <f>VLOOKUP(A2383,'Unit Cost from Sales Data'!$A$2:$B$4026,2,FALSE)</f>
        <v>4.6900000000000004</v>
      </c>
      <c r="E2383" s="22">
        <f t="shared" si="39"/>
        <v>56.28</v>
      </c>
    </row>
    <row r="2384" spans="1:5" x14ac:dyDescent="0.35">
      <c r="A2384" s="21" t="s">
        <v>2890</v>
      </c>
      <c r="B2384">
        <v>3</v>
      </c>
      <c r="C2384" s="17">
        <v>12</v>
      </c>
      <c r="D2384" s="61">
        <f>VLOOKUP(A2384,'Unit Cost from Sales Data'!$A$2:$B$4026,2,FALSE)</f>
        <v>1.57</v>
      </c>
      <c r="E2384" s="22">
        <f t="shared" si="39"/>
        <v>18.84</v>
      </c>
    </row>
    <row r="2385" spans="1:5" x14ac:dyDescent="0.35">
      <c r="A2385" s="21" t="s">
        <v>3031</v>
      </c>
      <c r="B2385">
        <v>3</v>
      </c>
      <c r="C2385" s="17">
        <v>12</v>
      </c>
      <c r="D2385" s="61">
        <f>VLOOKUP(A2385,'Unit Cost from Sales Data'!$A$2:$B$4026,2,FALSE)</f>
        <v>2.86</v>
      </c>
      <c r="E2385" s="22">
        <f t="shared" si="39"/>
        <v>34.32</v>
      </c>
    </row>
    <row r="2386" spans="1:5" x14ac:dyDescent="0.35">
      <c r="A2386" s="21" t="s">
        <v>404</v>
      </c>
      <c r="B2386">
        <v>3</v>
      </c>
      <c r="C2386" s="17">
        <v>12</v>
      </c>
      <c r="D2386" s="61">
        <f>VLOOKUP(A2386,'Unit Cost from Sales Data'!$A$2:$B$4026,2,FALSE)</f>
        <v>10.55</v>
      </c>
      <c r="E2386" s="22">
        <f t="shared" si="39"/>
        <v>126.60000000000001</v>
      </c>
    </row>
    <row r="2387" spans="1:5" x14ac:dyDescent="0.35">
      <c r="A2387" s="21" t="s">
        <v>3174</v>
      </c>
      <c r="B2387">
        <v>3</v>
      </c>
      <c r="C2387" s="17">
        <v>12</v>
      </c>
      <c r="D2387" s="61">
        <f>VLOOKUP(A2387,'Unit Cost from Sales Data'!$A$2:$B$4026,2,FALSE)</f>
        <v>1.83</v>
      </c>
      <c r="E2387" s="22">
        <f t="shared" si="39"/>
        <v>21.96</v>
      </c>
    </row>
    <row r="2388" spans="1:5" x14ac:dyDescent="0.35">
      <c r="A2388" s="21" t="s">
        <v>472</v>
      </c>
      <c r="B2388">
        <v>3</v>
      </c>
      <c r="C2388" s="17">
        <v>12</v>
      </c>
      <c r="D2388" s="61">
        <f>VLOOKUP(A2388,'Unit Cost from Sales Data'!$A$2:$B$4026,2,FALSE)</f>
        <v>29.98</v>
      </c>
      <c r="E2388" s="22">
        <f t="shared" si="39"/>
        <v>359.76</v>
      </c>
    </row>
    <row r="2389" spans="1:5" x14ac:dyDescent="0.35">
      <c r="A2389" s="21" t="s">
        <v>658</v>
      </c>
      <c r="B2389">
        <v>3</v>
      </c>
      <c r="C2389" s="17">
        <v>12</v>
      </c>
      <c r="D2389" s="61">
        <f>VLOOKUP(A2389,'Unit Cost from Sales Data'!$A$2:$B$4026,2,FALSE)</f>
        <v>1.55</v>
      </c>
      <c r="E2389" s="22">
        <f t="shared" si="39"/>
        <v>18.600000000000001</v>
      </c>
    </row>
    <row r="2390" spans="1:5" x14ac:dyDescent="0.35">
      <c r="A2390" s="21" t="s">
        <v>3470</v>
      </c>
      <c r="B2390">
        <v>3</v>
      </c>
      <c r="C2390" s="17">
        <v>12</v>
      </c>
      <c r="D2390" s="61">
        <f>VLOOKUP(A2390,'Unit Cost from Sales Data'!$A$2:$B$4026,2,FALSE)</f>
        <v>1.64</v>
      </c>
      <c r="E2390" s="22">
        <f t="shared" si="39"/>
        <v>19.68</v>
      </c>
    </row>
    <row r="2391" spans="1:5" x14ac:dyDescent="0.35">
      <c r="A2391" s="21" t="s">
        <v>3574</v>
      </c>
      <c r="B2391">
        <v>3</v>
      </c>
      <c r="C2391" s="17">
        <v>12</v>
      </c>
      <c r="D2391" s="61">
        <f>VLOOKUP(A2391,'Unit Cost from Sales Data'!$A$2:$B$4026,2,FALSE)</f>
        <v>1.79</v>
      </c>
      <c r="E2391" s="22">
        <f t="shared" si="39"/>
        <v>21.48</v>
      </c>
    </row>
    <row r="2392" spans="1:5" x14ac:dyDescent="0.35">
      <c r="A2392" s="21" t="s">
        <v>670</v>
      </c>
      <c r="B2392">
        <v>3</v>
      </c>
      <c r="C2392" s="17">
        <v>12</v>
      </c>
      <c r="D2392" s="61">
        <f>VLOOKUP(A2392,'Unit Cost from Sales Data'!$A$2:$B$4026,2,FALSE)</f>
        <v>0.63</v>
      </c>
      <c r="E2392" s="22">
        <f t="shared" si="39"/>
        <v>7.5600000000000005</v>
      </c>
    </row>
    <row r="2393" spans="1:5" x14ac:dyDescent="0.35">
      <c r="A2393" s="21" t="s">
        <v>322</v>
      </c>
      <c r="B2393">
        <v>3</v>
      </c>
      <c r="C2393" s="17">
        <v>12</v>
      </c>
      <c r="D2393" s="61">
        <f>VLOOKUP(A2393,'Unit Cost from Sales Data'!$A$2:$B$4026,2,FALSE)</f>
        <v>4.05</v>
      </c>
      <c r="E2393" s="22">
        <f t="shared" si="39"/>
        <v>48.599999999999994</v>
      </c>
    </row>
    <row r="2394" spans="1:5" x14ac:dyDescent="0.35">
      <c r="A2394" s="21" t="s">
        <v>4026</v>
      </c>
      <c r="B2394">
        <v>3</v>
      </c>
      <c r="C2394" s="17">
        <v>12</v>
      </c>
      <c r="D2394" s="61">
        <f>VLOOKUP(A2394,'Unit Cost from Sales Data'!$A$2:$B$4026,2,FALSE)</f>
        <v>2.46</v>
      </c>
      <c r="E2394" s="22">
        <f t="shared" si="39"/>
        <v>29.52</v>
      </c>
    </row>
    <row r="2395" spans="1:5" x14ac:dyDescent="0.35">
      <c r="A2395" s="21" t="s">
        <v>2528</v>
      </c>
      <c r="B2395">
        <v>2</v>
      </c>
      <c r="C2395" s="17">
        <v>12</v>
      </c>
      <c r="D2395" s="61">
        <f>VLOOKUP(A2395,'Unit Cost from Sales Data'!$A$2:$B$4026,2,FALSE)</f>
        <v>40.86</v>
      </c>
      <c r="E2395" s="22">
        <f t="shared" ref="E2395:E2452" si="40">D2395*C2395</f>
        <v>490.32</v>
      </c>
    </row>
    <row r="2396" spans="1:5" x14ac:dyDescent="0.35">
      <c r="A2396" s="21" t="s">
        <v>2551</v>
      </c>
      <c r="B2396">
        <v>2</v>
      </c>
      <c r="C2396" s="17">
        <v>12</v>
      </c>
      <c r="D2396" s="61">
        <f>VLOOKUP(A2396,'Unit Cost from Sales Data'!$A$2:$B$4026,2,FALSE)</f>
        <v>3.65</v>
      </c>
      <c r="E2396" s="22">
        <f t="shared" si="40"/>
        <v>43.8</v>
      </c>
    </row>
    <row r="2397" spans="1:5" x14ac:dyDescent="0.35">
      <c r="A2397" s="21" t="s">
        <v>2608</v>
      </c>
      <c r="B2397">
        <v>2</v>
      </c>
      <c r="C2397" s="17">
        <v>12</v>
      </c>
      <c r="D2397" s="61">
        <f>VLOOKUP(A2397,'Unit Cost from Sales Data'!$A$2:$B$4026,2,FALSE)</f>
        <v>4.12</v>
      </c>
      <c r="E2397" s="22">
        <f t="shared" si="40"/>
        <v>49.44</v>
      </c>
    </row>
    <row r="2398" spans="1:5" x14ac:dyDescent="0.35">
      <c r="A2398" s="21" t="s">
        <v>290</v>
      </c>
      <c r="B2398">
        <v>2</v>
      </c>
      <c r="C2398" s="17">
        <v>12</v>
      </c>
      <c r="D2398" s="61">
        <f>VLOOKUP(A2398,'Unit Cost from Sales Data'!$A$2:$B$4026,2,FALSE)</f>
        <v>3.88</v>
      </c>
      <c r="E2398" s="22">
        <f t="shared" si="40"/>
        <v>46.56</v>
      </c>
    </row>
    <row r="2399" spans="1:5" x14ac:dyDescent="0.35">
      <c r="A2399" s="21" t="s">
        <v>783</v>
      </c>
      <c r="B2399">
        <v>2</v>
      </c>
      <c r="C2399" s="17">
        <v>12</v>
      </c>
      <c r="D2399" s="61">
        <f>VLOOKUP(A2399,'Unit Cost from Sales Data'!$A$2:$B$4026,2,FALSE)</f>
        <v>1.1499999999999999</v>
      </c>
      <c r="E2399" s="22">
        <f t="shared" si="40"/>
        <v>13.799999999999999</v>
      </c>
    </row>
    <row r="2400" spans="1:5" x14ac:dyDescent="0.35">
      <c r="A2400" s="21" t="s">
        <v>145</v>
      </c>
      <c r="B2400">
        <v>2</v>
      </c>
      <c r="C2400" s="17">
        <v>12</v>
      </c>
      <c r="D2400" s="61">
        <f>VLOOKUP(A2400,'Unit Cost from Sales Data'!$A$2:$B$4026,2,FALSE)</f>
        <v>0.65</v>
      </c>
      <c r="E2400" s="22">
        <f t="shared" si="40"/>
        <v>7.8000000000000007</v>
      </c>
    </row>
    <row r="2401" spans="1:5" x14ac:dyDescent="0.35">
      <c r="A2401" s="21" t="s">
        <v>478</v>
      </c>
      <c r="B2401">
        <v>2</v>
      </c>
      <c r="C2401" s="17">
        <v>12</v>
      </c>
      <c r="D2401" s="61">
        <f>VLOOKUP(A2401,'Unit Cost from Sales Data'!$A$2:$B$4026,2,FALSE)</f>
        <v>1.1499999999999999</v>
      </c>
      <c r="E2401" s="22">
        <f t="shared" si="40"/>
        <v>13.799999999999999</v>
      </c>
    </row>
    <row r="2402" spans="1:5" x14ac:dyDescent="0.35">
      <c r="A2402" s="21" t="s">
        <v>2782</v>
      </c>
      <c r="B2402">
        <v>2</v>
      </c>
      <c r="C2402" s="17">
        <v>12</v>
      </c>
      <c r="D2402" s="61">
        <f>VLOOKUP(A2402,'Unit Cost from Sales Data'!$A$2:$B$4026,2,FALSE)</f>
        <v>3.02</v>
      </c>
      <c r="E2402" s="22">
        <f t="shared" si="40"/>
        <v>36.24</v>
      </c>
    </row>
    <row r="2403" spans="1:5" x14ac:dyDescent="0.35">
      <c r="A2403" s="21" t="s">
        <v>390</v>
      </c>
      <c r="B2403">
        <v>2</v>
      </c>
      <c r="C2403" s="17">
        <v>12</v>
      </c>
      <c r="D2403" s="61">
        <f>VLOOKUP(A2403,'Unit Cost from Sales Data'!$A$2:$B$4026,2,FALSE)</f>
        <v>1.72</v>
      </c>
      <c r="E2403" s="22">
        <f t="shared" si="40"/>
        <v>20.64</v>
      </c>
    </row>
    <row r="2404" spans="1:5" x14ac:dyDescent="0.35">
      <c r="A2404" s="21" t="s">
        <v>179</v>
      </c>
      <c r="B2404">
        <v>2</v>
      </c>
      <c r="C2404" s="17">
        <v>12</v>
      </c>
      <c r="D2404" s="61">
        <f>VLOOKUP(A2404,'Unit Cost from Sales Data'!$A$2:$B$4026,2,FALSE)</f>
        <v>0.95</v>
      </c>
      <c r="E2404" s="22">
        <f t="shared" si="40"/>
        <v>11.399999999999999</v>
      </c>
    </row>
    <row r="2405" spans="1:5" x14ac:dyDescent="0.35">
      <c r="A2405" s="21" t="s">
        <v>2885</v>
      </c>
      <c r="B2405">
        <v>2</v>
      </c>
      <c r="C2405" s="17">
        <v>12</v>
      </c>
      <c r="D2405" s="61">
        <f>VLOOKUP(A2405,'Unit Cost from Sales Data'!$A$2:$B$4026,2,FALSE)</f>
        <v>9.99</v>
      </c>
      <c r="E2405" s="22">
        <f t="shared" si="40"/>
        <v>119.88</v>
      </c>
    </row>
    <row r="2406" spans="1:5" x14ac:dyDescent="0.35">
      <c r="A2406" s="21" t="s">
        <v>2949</v>
      </c>
      <c r="B2406">
        <v>2</v>
      </c>
      <c r="C2406" s="17">
        <v>12</v>
      </c>
      <c r="D2406" s="61">
        <f>VLOOKUP(A2406,'Unit Cost from Sales Data'!$A$2:$B$4026,2,FALSE)</f>
        <v>0.33</v>
      </c>
      <c r="E2406" s="22">
        <f t="shared" si="40"/>
        <v>3.96</v>
      </c>
    </row>
    <row r="2407" spans="1:5" x14ac:dyDescent="0.35">
      <c r="A2407" s="21" t="s">
        <v>891</v>
      </c>
      <c r="B2407">
        <v>2</v>
      </c>
      <c r="C2407" s="17">
        <v>12</v>
      </c>
      <c r="D2407" s="61">
        <f>VLOOKUP(A2407,'Unit Cost from Sales Data'!$A$2:$B$4026,2,FALSE)</f>
        <v>2.8</v>
      </c>
      <c r="E2407" s="22">
        <f t="shared" si="40"/>
        <v>33.599999999999994</v>
      </c>
    </row>
    <row r="2408" spans="1:5" x14ac:dyDescent="0.35">
      <c r="A2408" s="21" t="s">
        <v>890</v>
      </c>
      <c r="B2408">
        <v>2</v>
      </c>
      <c r="C2408" s="17">
        <v>12</v>
      </c>
      <c r="D2408" s="61">
        <f>VLOOKUP(A2408,'Unit Cost from Sales Data'!$A$2:$B$4026,2,FALSE)</f>
        <v>2.75</v>
      </c>
      <c r="E2408" s="22">
        <f t="shared" si="40"/>
        <v>33</v>
      </c>
    </row>
    <row r="2409" spans="1:5" x14ac:dyDescent="0.35">
      <c r="A2409" s="21" t="s">
        <v>1239</v>
      </c>
      <c r="B2409">
        <v>2</v>
      </c>
      <c r="C2409" s="17">
        <v>12</v>
      </c>
      <c r="D2409" s="61">
        <f>VLOOKUP(A2409,'Unit Cost from Sales Data'!$A$2:$B$4026,2,FALSE)</f>
        <v>3.2</v>
      </c>
      <c r="E2409" s="22">
        <f t="shared" si="40"/>
        <v>38.400000000000006</v>
      </c>
    </row>
    <row r="2410" spans="1:5" x14ac:dyDescent="0.35">
      <c r="A2410" s="21" t="s">
        <v>3044</v>
      </c>
      <c r="B2410">
        <v>2</v>
      </c>
      <c r="C2410" s="17">
        <v>12</v>
      </c>
      <c r="D2410" s="61">
        <f>VLOOKUP(A2410,'Unit Cost from Sales Data'!$A$2:$B$4026,2,FALSE)</f>
        <v>7.39</v>
      </c>
      <c r="E2410" s="22">
        <f t="shared" si="40"/>
        <v>88.679999999999993</v>
      </c>
    </row>
    <row r="2411" spans="1:5" x14ac:dyDescent="0.35">
      <c r="A2411" s="21" t="s">
        <v>208</v>
      </c>
      <c r="B2411">
        <v>2</v>
      </c>
      <c r="C2411" s="17">
        <v>12</v>
      </c>
      <c r="D2411" s="61">
        <f>VLOOKUP(A2411,'Unit Cost from Sales Data'!$A$2:$B$4026,2,FALSE)</f>
        <v>0.55000000000000004</v>
      </c>
      <c r="E2411" s="22">
        <f t="shared" si="40"/>
        <v>6.6000000000000005</v>
      </c>
    </row>
    <row r="2412" spans="1:5" x14ac:dyDescent="0.35">
      <c r="A2412" s="21" t="s">
        <v>135</v>
      </c>
      <c r="B2412">
        <v>2</v>
      </c>
      <c r="C2412" s="17">
        <v>12</v>
      </c>
      <c r="D2412" s="61">
        <f>VLOOKUP(A2412,'Unit Cost from Sales Data'!$A$2:$B$4026,2,FALSE)</f>
        <v>0.62</v>
      </c>
      <c r="E2412" s="22">
        <f t="shared" si="40"/>
        <v>7.4399999999999995</v>
      </c>
    </row>
    <row r="2413" spans="1:5" x14ac:dyDescent="0.35">
      <c r="A2413" s="21" t="s">
        <v>3072</v>
      </c>
      <c r="B2413">
        <v>2</v>
      </c>
      <c r="C2413" s="17">
        <v>12</v>
      </c>
      <c r="D2413" s="61">
        <f>VLOOKUP(A2413,'Unit Cost from Sales Data'!$A$2:$B$4026,2,FALSE)</f>
        <v>0.67</v>
      </c>
      <c r="E2413" s="22">
        <f t="shared" si="40"/>
        <v>8.0400000000000009</v>
      </c>
    </row>
    <row r="2414" spans="1:5" x14ac:dyDescent="0.35">
      <c r="A2414" s="21" t="s">
        <v>234</v>
      </c>
      <c r="B2414">
        <v>2</v>
      </c>
      <c r="C2414" s="17">
        <v>12</v>
      </c>
      <c r="D2414" s="61">
        <f>VLOOKUP(A2414,'Unit Cost from Sales Data'!$A$2:$B$4026,2,FALSE)</f>
        <v>6.7</v>
      </c>
      <c r="E2414" s="22">
        <f t="shared" si="40"/>
        <v>80.400000000000006</v>
      </c>
    </row>
    <row r="2415" spans="1:5" x14ac:dyDescent="0.35">
      <c r="A2415" s="21" t="s">
        <v>3145</v>
      </c>
      <c r="B2415">
        <v>2</v>
      </c>
      <c r="C2415" s="17">
        <v>12</v>
      </c>
      <c r="D2415" s="61">
        <f>VLOOKUP(A2415,'Unit Cost from Sales Data'!$A$2:$B$4026,2,FALSE)</f>
        <v>0.45</v>
      </c>
      <c r="E2415" s="22">
        <f t="shared" si="40"/>
        <v>5.4</v>
      </c>
    </row>
    <row r="2416" spans="1:5" x14ac:dyDescent="0.35">
      <c r="A2416" s="21" t="s">
        <v>173</v>
      </c>
      <c r="B2416">
        <v>2</v>
      </c>
      <c r="C2416" s="17">
        <v>12</v>
      </c>
      <c r="D2416" s="61">
        <f>VLOOKUP(A2416,'Unit Cost from Sales Data'!$A$2:$B$4026,2,FALSE)</f>
        <v>0.76</v>
      </c>
      <c r="E2416" s="22">
        <f t="shared" si="40"/>
        <v>9.120000000000001</v>
      </c>
    </row>
    <row r="2417" spans="1:5" x14ac:dyDescent="0.35">
      <c r="A2417" s="21" t="s">
        <v>435</v>
      </c>
      <c r="B2417">
        <v>2</v>
      </c>
      <c r="C2417" s="17">
        <v>12</v>
      </c>
      <c r="D2417" s="61">
        <f>VLOOKUP(A2417,'Unit Cost from Sales Data'!$A$2:$B$4026,2,FALSE)</f>
        <v>0.35</v>
      </c>
      <c r="E2417" s="22">
        <f t="shared" si="40"/>
        <v>4.1999999999999993</v>
      </c>
    </row>
    <row r="2418" spans="1:5" x14ac:dyDescent="0.35">
      <c r="A2418" s="21" t="s">
        <v>144</v>
      </c>
      <c r="B2418">
        <v>2</v>
      </c>
      <c r="C2418" s="17">
        <v>12</v>
      </c>
      <c r="D2418" s="61">
        <f>VLOOKUP(A2418,'Unit Cost from Sales Data'!$A$2:$B$4026,2,FALSE)</f>
        <v>0.63</v>
      </c>
      <c r="E2418" s="22">
        <f t="shared" si="40"/>
        <v>7.5600000000000005</v>
      </c>
    </row>
    <row r="2419" spans="1:5" x14ac:dyDescent="0.35">
      <c r="A2419" s="21" t="s">
        <v>3358</v>
      </c>
      <c r="B2419">
        <v>2</v>
      </c>
      <c r="C2419" s="17">
        <v>12</v>
      </c>
      <c r="D2419" s="61">
        <f>VLOOKUP(A2419,'Unit Cost from Sales Data'!$A$2:$B$4026,2,FALSE)</f>
        <v>2.09</v>
      </c>
      <c r="E2419" s="22">
        <f t="shared" si="40"/>
        <v>25.08</v>
      </c>
    </row>
    <row r="2420" spans="1:5" x14ac:dyDescent="0.35">
      <c r="A2420" s="21" t="s">
        <v>444</v>
      </c>
      <c r="B2420">
        <v>2</v>
      </c>
      <c r="C2420" s="17">
        <v>12</v>
      </c>
      <c r="D2420" s="61">
        <f>VLOOKUP(A2420,'Unit Cost from Sales Data'!$A$2:$B$4026,2,FALSE)</f>
        <v>0.65</v>
      </c>
      <c r="E2420" s="22">
        <f t="shared" si="40"/>
        <v>7.8000000000000007</v>
      </c>
    </row>
    <row r="2421" spans="1:5" x14ac:dyDescent="0.35">
      <c r="A2421" s="21" t="s">
        <v>3396</v>
      </c>
      <c r="B2421">
        <v>2</v>
      </c>
      <c r="C2421" s="17">
        <v>12</v>
      </c>
      <c r="D2421" s="61">
        <f>VLOOKUP(A2421,'Unit Cost from Sales Data'!$A$2:$B$4026,2,FALSE)</f>
        <v>0.73</v>
      </c>
      <c r="E2421" s="22">
        <f t="shared" si="40"/>
        <v>8.76</v>
      </c>
    </row>
    <row r="2422" spans="1:5" x14ac:dyDescent="0.35">
      <c r="A2422" s="21" t="s">
        <v>1121</v>
      </c>
      <c r="B2422">
        <v>2</v>
      </c>
      <c r="C2422" s="17">
        <v>12</v>
      </c>
      <c r="D2422" s="61">
        <f>VLOOKUP(A2422,'Unit Cost from Sales Data'!$A$2:$B$4026,2,FALSE)</f>
        <v>0.62</v>
      </c>
      <c r="E2422" s="22">
        <f t="shared" si="40"/>
        <v>7.4399999999999995</v>
      </c>
    </row>
    <row r="2423" spans="1:5" x14ac:dyDescent="0.35">
      <c r="A2423" s="21" t="s">
        <v>1157</v>
      </c>
      <c r="B2423">
        <v>2</v>
      </c>
      <c r="C2423" s="17">
        <v>12</v>
      </c>
      <c r="D2423" s="61">
        <f>VLOOKUP(A2423,'Unit Cost from Sales Data'!$A$2:$B$4026,2,FALSE)</f>
        <v>0.68</v>
      </c>
      <c r="E2423" s="22">
        <f t="shared" si="40"/>
        <v>8.16</v>
      </c>
    </row>
    <row r="2424" spans="1:5" x14ac:dyDescent="0.35">
      <c r="A2424" s="21" t="s">
        <v>756</v>
      </c>
      <c r="B2424">
        <v>2</v>
      </c>
      <c r="C2424" s="17">
        <v>12</v>
      </c>
      <c r="D2424" s="61">
        <f>VLOOKUP(A2424,'Unit Cost from Sales Data'!$A$2:$B$4026,2,FALSE)</f>
        <v>1.0900000000000001</v>
      </c>
      <c r="E2424" s="22">
        <f t="shared" si="40"/>
        <v>13.080000000000002</v>
      </c>
    </row>
    <row r="2425" spans="1:5" x14ac:dyDescent="0.35">
      <c r="A2425" s="21" t="s">
        <v>3576</v>
      </c>
      <c r="B2425">
        <v>2</v>
      </c>
      <c r="C2425" s="17">
        <v>12</v>
      </c>
      <c r="D2425" s="61">
        <f>VLOOKUP(A2425,'Unit Cost from Sales Data'!$A$2:$B$4026,2,FALSE)</f>
        <v>1.75</v>
      </c>
      <c r="E2425" s="22">
        <f t="shared" si="40"/>
        <v>21</v>
      </c>
    </row>
    <row r="2426" spans="1:5" x14ac:dyDescent="0.35">
      <c r="A2426" s="21" t="s">
        <v>3598</v>
      </c>
      <c r="B2426">
        <v>2</v>
      </c>
      <c r="C2426" s="17">
        <v>12</v>
      </c>
      <c r="D2426" s="61">
        <f>VLOOKUP(A2426,'Unit Cost from Sales Data'!$A$2:$B$4026,2,FALSE)</f>
        <v>4.4800000000000004</v>
      </c>
      <c r="E2426" s="22">
        <f t="shared" si="40"/>
        <v>53.760000000000005</v>
      </c>
    </row>
    <row r="2427" spans="1:5" x14ac:dyDescent="0.35">
      <c r="A2427" s="21" t="s">
        <v>477</v>
      </c>
      <c r="B2427">
        <v>2</v>
      </c>
      <c r="C2427" s="17">
        <v>12</v>
      </c>
      <c r="D2427" s="61">
        <f>VLOOKUP(A2427,'Unit Cost from Sales Data'!$A$2:$B$4026,2,FALSE)</f>
        <v>0.93</v>
      </c>
      <c r="E2427" s="22">
        <f t="shared" si="40"/>
        <v>11.16</v>
      </c>
    </row>
    <row r="2428" spans="1:5" x14ac:dyDescent="0.35">
      <c r="A2428" s="21" t="s">
        <v>3726</v>
      </c>
      <c r="B2428">
        <v>2</v>
      </c>
      <c r="C2428" s="17">
        <v>12</v>
      </c>
      <c r="D2428" s="61">
        <f>VLOOKUP(A2428,'Unit Cost from Sales Data'!$A$2:$B$4026,2,FALSE)</f>
        <v>0.76</v>
      </c>
      <c r="E2428" s="22">
        <f t="shared" si="40"/>
        <v>9.120000000000001</v>
      </c>
    </row>
    <row r="2429" spans="1:5" x14ac:dyDescent="0.35">
      <c r="A2429" s="21" t="s">
        <v>284</v>
      </c>
      <c r="B2429">
        <v>2</v>
      </c>
      <c r="C2429" s="17">
        <v>12</v>
      </c>
      <c r="D2429" s="61">
        <f>VLOOKUP(A2429,'Unit Cost from Sales Data'!$A$2:$B$4026,2,FALSE)</f>
        <v>0.76</v>
      </c>
      <c r="E2429" s="22">
        <f t="shared" si="40"/>
        <v>9.120000000000001</v>
      </c>
    </row>
    <row r="2430" spans="1:5" x14ac:dyDescent="0.35">
      <c r="A2430" s="21" t="s">
        <v>396</v>
      </c>
      <c r="B2430">
        <v>2</v>
      </c>
      <c r="C2430" s="17">
        <v>12</v>
      </c>
      <c r="D2430" s="61">
        <f>VLOOKUP(A2430,'Unit Cost from Sales Data'!$A$2:$B$4026,2,FALSE)</f>
        <v>0.33</v>
      </c>
      <c r="E2430" s="22">
        <f t="shared" si="40"/>
        <v>3.96</v>
      </c>
    </row>
    <row r="2431" spans="1:5" x14ac:dyDescent="0.35">
      <c r="A2431" s="21" t="s">
        <v>446</v>
      </c>
      <c r="B2431">
        <v>2</v>
      </c>
      <c r="C2431" s="17">
        <v>12</v>
      </c>
      <c r="D2431" s="61">
        <f>VLOOKUP(A2431,'Unit Cost from Sales Data'!$A$2:$B$4026,2,FALSE)</f>
        <v>0.56999999999999995</v>
      </c>
      <c r="E2431" s="22">
        <f t="shared" si="40"/>
        <v>6.84</v>
      </c>
    </row>
    <row r="2432" spans="1:5" x14ac:dyDescent="0.35">
      <c r="A2432" s="21" t="s">
        <v>4175</v>
      </c>
      <c r="B2432">
        <v>2</v>
      </c>
      <c r="C2432" s="17">
        <v>12</v>
      </c>
      <c r="D2432" s="61">
        <f>VLOOKUP(A2432,'Unit Cost from Sales Data'!$A$2:$B$4026,2,FALSE)</f>
        <v>4.7699999999999996</v>
      </c>
      <c r="E2432" s="22">
        <f t="shared" si="40"/>
        <v>57.239999999999995</v>
      </c>
    </row>
    <row r="2433" spans="1:5" x14ac:dyDescent="0.35">
      <c r="A2433" s="21" t="s">
        <v>2504</v>
      </c>
      <c r="B2433">
        <v>1</v>
      </c>
      <c r="C2433" s="17">
        <v>12</v>
      </c>
      <c r="D2433" s="61">
        <f>VLOOKUP(A2433,'Unit Cost from Sales Data'!$A$2:$B$4026,2,FALSE)</f>
        <v>2.87</v>
      </c>
      <c r="E2433" s="22">
        <f t="shared" si="40"/>
        <v>34.44</v>
      </c>
    </row>
    <row r="2434" spans="1:5" x14ac:dyDescent="0.35">
      <c r="A2434" s="21" t="s">
        <v>2584</v>
      </c>
      <c r="B2434">
        <v>1</v>
      </c>
      <c r="C2434" s="17">
        <v>12</v>
      </c>
      <c r="D2434" s="61">
        <f>VLOOKUP(A2434,'Unit Cost from Sales Data'!$A$2:$B$4026,2,FALSE)</f>
        <v>2.89</v>
      </c>
      <c r="E2434" s="22">
        <f t="shared" si="40"/>
        <v>34.68</v>
      </c>
    </row>
    <row r="2435" spans="1:5" x14ac:dyDescent="0.35">
      <c r="A2435" s="21" t="s">
        <v>871</v>
      </c>
      <c r="B2435">
        <v>1</v>
      </c>
      <c r="C2435" s="17">
        <v>12</v>
      </c>
      <c r="D2435" s="61">
        <f>VLOOKUP(A2435,'Unit Cost from Sales Data'!$A$2:$B$4026,2,FALSE)</f>
        <v>3.6</v>
      </c>
      <c r="E2435" s="22">
        <f t="shared" si="40"/>
        <v>43.2</v>
      </c>
    </row>
    <row r="2436" spans="1:5" x14ac:dyDescent="0.35">
      <c r="A2436" s="21" t="s">
        <v>345</v>
      </c>
      <c r="B2436">
        <v>1</v>
      </c>
      <c r="C2436" s="17">
        <v>12</v>
      </c>
      <c r="D2436" s="61">
        <f>VLOOKUP(A2436,'Unit Cost from Sales Data'!$A$2:$B$4026,2,FALSE)</f>
        <v>4.26</v>
      </c>
      <c r="E2436" s="22">
        <f t="shared" si="40"/>
        <v>51.12</v>
      </c>
    </row>
    <row r="2437" spans="1:5" x14ac:dyDescent="0.35">
      <c r="A2437" s="21" t="s">
        <v>2822</v>
      </c>
      <c r="B2437">
        <v>1</v>
      </c>
      <c r="C2437" s="17">
        <v>12</v>
      </c>
      <c r="D2437" s="61">
        <f>VLOOKUP(A2437,'Unit Cost from Sales Data'!$A$2:$B$4026,2,FALSE)</f>
        <v>2.06</v>
      </c>
      <c r="E2437" s="22">
        <f t="shared" si="40"/>
        <v>24.72</v>
      </c>
    </row>
    <row r="2438" spans="1:5" x14ac:dyDescent="0.35">
      <c r="A2438" s="21" t="s">
        <v>918</v>
      </c>
      <c r="B2438">
        <v>1</v>
      </c>
      <c r="C2438" s="17">
        <v>12</v>
      </c>
      <c r="D2438" s="61">
        <f>VLOOKUP(A2438,'Unit Cost from Sales Data'!$A$2:$B$4026,2,FALSE)</f>
        <v>0.69</v>
      </c>
      <c r="E2438" s="22">
        <f t="shared" si="40"/>
        <v>8.2799999999999994</v>
      </c>
    </row>
    <row r="2439" spans="1:5" x14ac:dyDescent="0.35">
      <c r="A2439" s="21" t="s">
        <v>2931</v>
      </c>
      <c r="B2439">
        <v>1</v>
      </c>
      <c r="C2439" s="17">
        <v>12</v>
      </c>
      <c r="D2439" s="61">
        <f>VLOOKUP(A2439,'Unit Cost from Sales Data'!$A$2:$B$4026,2,FALSE)</f>
        <v>1.1000000000000001</v>
      </c>
      <c r="E2439" s="22">
        <f t="shared" si="40"/>
        <v>13.200000000000001</v>
      </c>
    </row>
    <row r="2440" spans="1:5" x14ac:dyDescent="0.35">
      <c r="A2440" s="21" t="s">
        <v>2974</v>
      </c>
      <c r="B2440">
        <v>1</v>
      </c>
      <c r="C2440" s="17">
        <v>12</v>
      </c>
      <c r="D2440" s="61">
        <f>VLOOKUP(A2440,'Unit Cost from Sales Data'!$A$2:$B$4026,2,FALSE)</f>
        <v>0.26</v>
      </c>
      <c r="E2440" s="22">
        <f t="shared" si="40"/>
        <v>3.12</v>
      </c>
    </row>
    <row r="2441" spans="1:5" x14ac:dyDescent="0.35">
      <c r="A2441" s="21" t="s">
        <v>2999</v>
      </c>
      <c r="B2441">
        <v>1</v>
      </c>
      <c r="C2441" s="17">
        <v>12</v>
      </c>
      <c r="D2441" s="61">
        <f>VLOOKUP(A2441,'Unit Cost from Sales Data'!$A$2:$B$4026,2,FALSE)</f>
        <v>0.47</v>
      </c>
      <c r="E2441" s="22">
        <f t="shared" si="40"/>
        <v>5.64</v>
      </c>
    </row>
    <row r="2442" spans="1:5" x14ac:dyDescent="0.35">
      <c r="A2442" s="21" t="s">
        <v>3200</v>
      </c>
      <c r="B2442">
        <v>1</v>
      </c>
      <c r="C2442" s="17">
        <v>12</v>
      </c>
      <c r="D2442" s="61">
        <f>VLOOKUP(A2442,'Unit Cost from Sales Data'!$A$2:$B$4026,2,FALSE)</f>
        <v>0.74</v>
      </c>
      <c r="E2442" s="22">
        <f t="shared" si="40"/>
        <v>8.879999999999999</v>
      </c>
    </row>
    <row r="2443" spans="1:5" x14ac:dyDescent="0.35">
      <c r="A2443" s="21" t="s">
        <v>3207</v>
      </c>
      <c r="B2443">
        <v>1</v>
      </c>
      <c r="C2443" s="17">
        <v>12</v>
      </c>
      <c r="D2443" s="61">
        <f>VLOOKUP(A2443,'Unit Cost from Sales Data'!$A$2:$B$4026,2,FALSE)</f>
        <v>1.61</v>
      </c>
      <c r="E2443" s="22">
        <f t="shared" si="40"/>
        <v>19.32</v>
      </c>
    </row>
    <row r="2444" spans="1:5" x14ac:dyDescent="0.35">
      <c r="A2444" s="21" t="s">
        <v>3209</v>
      </c>
      <c r="B2444">
        <v>1</v>
      </c>
      <c r="C2444" s="17">
        <v>12</v>
      </c>
      <c r="D2444" s="61">
        <f>VLOOKUP(A2444,'Unit Cost from Sales Data'!$A$2:$B$4026,2,FALSE)</f>
        <v>0.86</v>
      </c>
      <c r="E2444" s="22">
        <f t="shared" si="40"/>
        <v>10.32</v>
      </c>
    </row>
    <row r="2445" spans="1:5" x14ac:dyDescent="0.35">
      <c r="A2445" s="21" t="s">
        <v>3263</v>
      </c>
      <c r="B2445">
        <v>1</v>
      </c>
      <c r="C2445" s="17">
        <v>12</v>
      </c>
      <c r="D2445" s="61">
        <f>VLOOKUP(A2445,'Unit Cost from Sales Data'!$A$2:$B$4026,2,FALSE)</f>
        <v>0.79</v>
      </c>
      <c r="E2445" s="22">
        <f t="shared" si="40"/>
        <v>9.48</v>
      </c>
    </row>
    <row r="2446" spans="1:5" x14ac:dyDescent="0.35">
      <c r="A2446" s="21" t="s">
        <v>3332</v>
      </c>
      <c r="B2446">
        <v>1</v>
      </c>
      <c r="C2446" s="17">
        <v>12</v>
      </c>
      <c r="D2446" s="61">
        <f>VLOOKUP(A2446,'Unit Cost from Sales Data'!$A$2:$B$4026,2,FALSE)</f>
        <v>2.4900000000000002</v>
      </c>
      <c r="E2446" s="22">
        <f t="shared" si="40"/>
        <v>29.880000000000003</v>
      </c>
    </row>
    <row r="2447" spans="1:5" x14ac:dyDescent="0.35">
      <c r="A2447" s="21" t="s">
        <v>3367</v>
      </c>
      <c r="B2447">
        <v>1</v>
      </c>
      <c r="C2447" s="17">
        <v>12</v>
      </c>
      <c r="D2447" s="61">
        <f>VLOOKUP(A2447,'Unit Cost from Sales Data'!$A$2:$B$4026,2,FALSE)</f>
        <v>0.05</v>
      </c>
      <c r="E2447" s="22">
        <f t="shared" si="40"/>
        <v>0.60000000000000009</v>
      </c>
    </row>
    <row r="2448" spans="1:5" x14ac:dyDescent="0.35">
      <c r="A2448" s="21" t="s">
        <v>937</v>
      </c>
      <c r="B2448">
        <v>1</v>
      </c>
      <c r="C2448" s="17">
        <v>12</v>
      </c>
      <c r="D2448" s="61">
        <f>VLOOKUP(A2448,'Unit Cost from Sales Data'!$A$2:$B$4026,2,FALSE)</f>
        <v>0.56999999999999995</v>
      </c>
      <c r="E2448" s="22">
        <f t="shared" si="40"/>
        <v>6.84</v>
      </c>
    </row>
    <row r="2449" spans="1:5" x14ac:dyDescent="0.35">
      <c r="A2449" s="21" t="s">
        <v>3530</v>
      </c>
      <c r="B2449">
        <v>1</v>
      </c>
      <c r="C2449" s="17">
        <v>12</v>
      </c>
      <c r="D2449" s="61">
        <f>VLOOKUP(A2449,'Unit Cost from Sales Data'!$A$2:$B$4026,2,FALSE)</f>
        <v>0.66</v>
      </c>
      <c r="E2449" s="22">
        <f t="shared" si="40"/>
        <v>7.92</v>
      </c>
    </row>
    <row r="2450" spans="1:5" x14ac:dyDescent="0.35">
      <c r="A2450" s="21" t="s">
        <v>3640</v>
      </c>
      <c r="B2450">
        <v>1</v>
      </c>
      <c r="C2450" s="17">
        <v>12</v>
      </c>
      <c r="D2450" s="61">
        <f>VLOOKUP(A2450,'Unit Cost from Sales Data'!$A$2:$B$4026,2,FALSE)</f>
        <v>38.86</v>
      </c>
      <c r="E2450" s="22">
        <f t="shared" si="40"/>
        <v>466.32</v>
      </c>
    </row>
    <row r="2451" spans="1:5" x14ac:dyDescent="0.35">
      <c r="A2451" s="21">
        <v>1351277</v>
      </c>
      <c r="B2451">
        <v>1</v>
      </c>
      <c r="C2451" s="17">
        <v>12</v>
      </c>
      <c r="D2451" s="61">
        <f>VLOOKUP(A2451,'Unit Cost from Sales Data'!$A$2:$B$4026,2,FALSE)</f>
        <v>3.13</v>
      </c>
      <c r="E2451" s="22">
        <f t="shared" si="40"/>
        <v>37.56</v>
      </c>
    </row>
    <row r="2452" spans="1:5" x14ac:dyDescent="0.35">
      <c r="A2452" s="21" t="s">
        <v>3925</v>
      </c>
      <c r="B2452">
        <v>1</v>
      </c>
      <c r="C2452" s="17">
        <v>12</v>
      </c>
      <c r="D2452" s="61">
        <f>VLOOKUP(A2452,'Unit Cost from Sales Data'!$A$2:$B$4026,2,FALSE)</f>
        <v>2.63</v>
      </c>
      <c r="E2452" s="22">
        <f t="shared" si="40"/>
        <v>31.56</v>
      </c>
    </row>
    <row r="2453" spans="1:5" x14ac:dyDescent="0.35">
      <c r="A2453" s="21" t="s">
        <v>3928</v>
      </c>
      <c r="B2453">
        <v>1</v>
      </c>
      <c r="C2453" s="17">
        <v>12</v>
      </c>
      <c r="D2453" s="61">
        <f>VLOOKUP(A2453,'Unit Cost from Sales Data'!$A$2:$B$4026,2,FALSE)</f>
        <v>4.18</v>
      </c>
      <c r="E2453" s="22">
        <f t="shared" ref="E2453:E2512" si="41">D2453*C2453</f>
        <v>50.16</v>
      </c>
    </row>
    <row r="2454" spans="1:5" x14ac:dyDescent="0.35">
      <c r="A2454" s="21" t="s">
        <v>3962</v>
      </c>
      <c r="B2454">
        <v>1</v>
      </c>
      <c r="C2454" s="17">
        <v>12</v>
      </c>
      <c r="D2454" s="61">
        <f>VLOOKUP(A2454,'Unit Cost from Sales Data'!$A$2:$B$4026,2,FALSE)</f>
        <v>148.75</v>
      </c>
      <c r="E2454" s="22">
        <f t="shared" si="41"/>
        <v>1785</v>
      </c>
    </row>
    <row r="2455" spans="1:5" x14ac:dyDescent="0.35">
      <c r="A2455" s="21" t="s">
        <v>3972</v>
      </c>
      <c r="B2455">
        <v>1</v>
      </c>
      <c r="C2455" s="17">
        <v>12</v>
      </c>
      <c r="D2455" s="61">
        <f>VLOOKUP(A2455,'Unit Cost from Sales Data'!$A$2:$B$4026,2,FALSE)</f>
        <v>1.19</v>
      </c>
      <c r="E2455" s="22">
        <f t="shared" si="41"/>
        <v>14.28</v>
      </c>
    </row>
    <row r="2456" spans="1:5" x14ac:dyDescent="0.35">
      <c r="A2456" s="21" t="s">
        <v>4025</v>
      </c>
      <c r="B2456">
        <v>1</v>
      </c>
      <c r="C2456" s="17">
        <v>12</v>
      </c>
      <c r="D2456" s="61">
        <f>VLOOKUP(A2456,'Unit Cost from Sales Data'!$A$2:$B$4026,2,FALSE)</f>
        <v>0.82</v>
      </c>
      <c r="E2456" s="22">
        <f t="shared" si="41"/>
        <v>9.84</v>
      </c>
    </row>
    <row r="2457" spans="1:5" x14ac:dyDescent="0.35">
      <c r="A2457" s="21" t="s">
        <v>1063</v>
      </c>
      <c r="B2457">
        <v>1</v>
      </c>
      <c r="C2457" s="17">
        <v>12</v>
      </c>
      <c r="D2457" s="61">
        <f>VLOOKUP(A2457,'Unit Cost from Sales Data'!$A$2:$B$4026,2,FALSE)</f>
        <v>1.4</v>
      </c>
      <c r="E2457" s="22">
        <f t="shared" si="41"/>
        <v>16.799999999999997</v>
      </c>
    </row>
    <row r="2458" spans="1:5" x14ac:dyDescent="0.35">
      <c r="A2458" s="21" t="s">
        <v>935</v>
      </c>
      <c r="B2458">
        <v>1</v>
      </c>
      <c r="C2458" s="17">
        <v>12</v>
      </c>
      <c r="D2458" s="61">
        <f>VLOOKUP(A2458,'Unit Cost from Sales Data'!$A$2:$B$4026,2,FALSE)</f>
        <v>2.88</v>
      </c>
      <c r="E2458" s="22">
        <f t="shared" si="41"/>
        <v>34.56</v>
      </c>
    </row>
    <row r="2459" spans="1:5" x14ac:dyDescent="0.35">
      <c r="A2459" s="21" t="s">
        <v>349</v>
      </c>
      <c r="B2459">
        <v>1</v>
      </c>
      <c r="C2459" s="17">
        <v>12</v>
      </c>
      <c r="D2459" s="61">
        <f>VLOOKUP(A2459,'Unit Cost from Sales Data'!$A$2:$B$4026,2,FALSE)</f>
        <v>3.25</v>
      </c>
      <c r="E2459" s="22">
        <f t="shared" si="41"/>
        <v>39</v>
      </c>
    </row>
    <row r="2460" spans="1:5" x14ac:dyDescent="0.35">
      <c r="A2460" s="21" t="s">
        <v>4098</v>
      </c>
      <c r="B2460">
        <v>1</v>
      </c>
      <c r="C2460" s="17">
        <v>12</v>
      </c>
      <c r="D2460" s="61">
        <f>VLOOKUP(A2460,'Unit Cost from Sales Data'!$A$2:$B$4026,2,FALSE)</f>
        <v>0.3</v>
      </c>
      <c r="E2460" s="22">
        <f t="shared" si="41"/>
        <v>3.5999999999999996</v>
      </c>
    </row>
    <row r="2461" spans="1:5" x14ac:dyDescent="0.35">
      <c r="A2461" s="21" t="s">
        <v>4109</v>
      </c>
      <c r="B2461">
        <v>1</v>
      </c>
      <c r="C2461" s="17">
        <v>12</v>
      </c>
      <c r="D2461" s="61">
        <f>VLOOKUP(A2461,'Unit Cost from Sales Data'!$A$2:$B$4026,2,FALSE)</f>
        <v>1.3</v>
      </c>
      <c r="E2461" s="22">
        <f t="shared" si="41"/>
        <v>15.600000000000001</v>
      </c>
    </row>
    <row r="2462" spans="1:5" x14ac:dyDescent="0.35">
      <c r="A2462" s="21" t="s">
        <v>4214</v>
      </c>
      <c r="B2462">
        <v>1</v>
      </c>
      <c r="C2462" s="17">
        <v>12</v>
      </c>
      <c r="D2462" s="61">
        <f>VLOOKUP(A2462,'Unit Cost from Sales Data'!$A$2:$B$4026,2,FALSE)</f>
        <v>0.96</v>
      </c>
      <c r="E2462" s="22">
        <f t="shared" si="41"/>
        <v>11.52</v>
      </c>
    </row>
    <row r="2463" spans="1:5" x14ac:dyDescent="0.35">
      <c r="A2463" s="21" t="s">
        <v>4239</v>
      </c>
      <c r="B2463">
        <v>1</v>
      </c>
      <c r="C2463" s="17">
        <v>12</v>
      </c>
      <c r="D2463" s="61">
        <f>VLOOKUP(A2463,'Unit Cost from Sales Data'!$A$2:$B$4026,2,FALSE)</f>
        <v>3.26</v>
      </c>
      <c r="E2463" s="22">
        <f t="shared" si="41"/>
        <v>39.119999999999997</v>
      </c>
    </row>
    <row r="2464" spans="1:5" x14ac:dyDescent="0.35">
      <c r="A2464" s="21" t="s">
        <v>78</v>
      </c>
      <c r="B2464">
        <v>1</v>
      </c>
      <c r="C2464" s="17">
        <v>12</v>
      </c>
      <c r="D2464" s="61">
        <f>VLOOKUP(A2464,'Unit Cost from Sales Data'!$A$2:$B$4026,2,FALSE)</f>
        <v>0.44</v>
      </c>
      <c r="E2464" s="22">
        <f t="shared" si="41"/>
        <v>5.28</v>
      </c>
    </row>
    <row r="2465" spans="1:5" x14ac:dyDescent="0.35">
      <c r="A2465" s="21" t="s">
        <v>485</v>
      </c>
      <c r="B2465">
        <v>1</v>
      </c>
      <c r="C2465" s="17">
        <v>12</v>
      </c>
      <c r="D2465" s="61">
        <f>VLOOKUP(A2465,'Unit Cost from Sales Data'!$A$2:$B$4026,2,FALSE)</f>
        <v>0.47</v>
      </c>
      <c r="E2465" s="22">
        <f t="shared" si="41"/>
        <v>5.64</v>
      </c>
    </row>
    <row r="2466" spans="1:5" x14ac:dyDescent="0.35">
      <c r="A2466" s="21" t="s">
        <v>487</v>
      </c>
      <c r="B2466">
        <v>1</v>
      </c>
      <c r="C2466" s="17">
        <v>12</v>
      </c>
      <c r="D2466" s="61">
        <f>VLOOKUP(A2466,'Unit Cost from Sales Data'!$A$2:$B$4026,2,FALSE)</f>
        <v>0.64</v>
      </c>
      <c r="E2466" s="22">
        <f t="shared" si="41"/>
        <v>7.68</v>
      </c>
    </row>
    <row r="2467" spans="1:5" x14ac:dyDescent="0.35">
      <c r="A2467" s="21" t="s">
        <v>4432</v>
      </c>
      <c r="B2467">
        <v>1</v>
      </c>
      <c r="C2467" s="17">
        <v>12</v>
      </c>
      <c r="D2467" s="61">
        <f>VLOOKUP(A2467,'Unit Cost from Sales Data'!$A$2:$B$4026,2,FALSE)</f>
        <v>10.18</v>
      </c>
      <c r="E2467" s="22">
        <f t="shared" si="41"/>
        <v>122.16</v>
      </c>
    </row>
    <row r="2468" spans="1:5" x14ac:dyDescent="0.35">
      <c r="A2468" s="21" t="s">
        <v>151</v>
      </c>
      <c r="B2468">
        <v>11</v>
      </c>
      <c r="C2468" s="17">
        <v>11</v>
      </c>
      <c r="D2468" s="61">
        <f>VLOOKUP(A2468,'Unit Cost from Sales Data'!$A$2:$B$4026,2,FALSE)</f>
        <v>0.62</v>
      </c>
      <c r="E2468" s="22">
        <f t="shared" si="41"/>
        <v>6.82</v>
      </c>
    </row>
    <row r="2469" spans="1:5" x14ac:dyDescent="0.35">
      <c r="A2469" s="21" t="s">
        <v>2597</v>
      </c>
      <c r="B2469">
        <v>10</v>
      </c>
      <c r="C2469" s="17">
        <v>11</v>
      </c>
      <c r="D2469" s="61">
        <f>VLOOKUP(A2469,'Unit Cost from Sales Data'!$A$2:$B$4026,2,FALSE)</f>
        <v>108.67</v>
      </c>
      <c r="E2469" s="22">
        <f t="shared" si="41"/>
        <v>1195.3700000000001</v>
      </c>
    </row>
    <row r="2470" spans="1:5" x14ac:dyDescent="0.35">
      <c r="A2470" s="21" t="s">
        <v>3340</v>
      </c>
      <c r="B2470">
        <v>10</v>
      </c>
      <c r="C2470" s="17">
        <v>11</v>
      </c>
      <c r="D2470" s="61">
        <f>VLOOKUP(A2470,'Unit Cost from Sales Data'!$A$2:$B$4026,2,FALSE)</f>
        <v>51.72</v>
      </c>
      <c r="E2470" s="22">
        <f t="shared" si="41"/>
        <v>568.91999999999996</v>
      </c>
    </row>
    <row r="2471" spans="1:5" x14ac:dyDescent="0.35">
      <c r="A2471" s="21" t="s">
        <v>2907</v>
      </c>
      <c r="B2471">
        <v>9</v>
      </c>
      <c r="C2471" s="17">
        <v>11</v>
      </c>
      <c r="D2471" s="61">
        <f>VLOOKUP(A2471,'Unit Cost from Sales Data'!$A$2:$B$4026,2,FALSE)</f>
        <v>52.14</v>
      </c>
      <c r="E2471" s="22">
        <f t="shared" si="41"/>
        <v>573.54</v>
      </c>
    </row>
    <row r="2472" spans="1:5" x14ac:dyDescent="0.35">
      <c r="A2472" s="21" t="s">
        <v>91</v>
      </c>
      <c r="B2472">
        <v>9</v>
      </c>
      <c r="C2472" s="17">
        <v>11</v>
      </c>
      <c r="D2472" s="61">
        <f>VLOOKUP(A2472,'Unit Cost from Sales Data'!$A$2:$B$4026,2,FALSE)</f>
        <v>0.89</v>
      </c>
      <c r="E2472" s="22">
        <f t="shared" si="41"/>
        <v>9.7900000000000009</v>
      </c>
    </row>
    <row r="2473" spans="1:5" x14ac:dyDescent="0.35">
      <c r="A2473" s="21" t="s">
        <v>1305</v>
      </c>
      <c r="B2473">
        <v>8</v>
      </c>
      <c r="C2473" s="17">
        <v>11</v>
      </c>
      <c r="D2473" s="61">
        <f>VLOOKUP(A2473,'Unit Cost from Sales Data'!$A$2:$B$4026,2,FALSE)</f>
        <v>35.479999999999997</v>
      </c>
      <c r="E2473" s="22">
        <f t="shared" si="41"/>
        <v>390.28</v>
      </c>
    </row>
    <row r="2474" spans="1:5" x14ac:dyDescent="0.35">
      <c r="A2474" s="21" t="s">
        <v>17</v>
      </c>
      <c r="B2474">
        <v>8</v>
      </c>
      <c r="C2474" s="17">
        <v>11</v>
      </c>
      <c r="D2474" s="61">
        <f>VLOOKUP(A2474,'Unit Cost from Sales Data'!$A$2:$B$4026,2,FALSE)</f>
        <v>0.86</v>
      </c>
      <c r="E2474" s="22">
        <f t="shared" si="41"/>
        <v>9.4599999999999991</v>
      </c>
    </row>
    <row r="2475" spans="1:5" x14ac:dyDescent="0.35">
      <c r="A2475" s="21" t="s">
        <v>1030</v>
      </c>
      <c r="B2475">
        <v>8</v>
      </c>
      <c r="C2475" s="17">
        <v>11</v>
      </c>
      <c r="D2475" s="61">
        <f>VLOOKUP(A2475,'Unit Cost from Sales Data'!$A$2:$B$4026,2,FALSE)</f>
        <v>3.67</v>
      </c>
      <c r="E2475" s="22">
        <f t="shared" si="41"/>
        <v>40.369999999999997</v>
      </c>
    </row>
    <row r="2476" spans="1:5" x14ac:dyDescent="0.35">
      <c r="A2476" s="21" t="s">
        <v>2267</v>
      </c>
      <c r="B2476">
        <v>5</v>
      </c>
      <c r="C2476" s="17">
        <v>11</v>
      </c>
      <c r="D2476" s="61">
        <f>VLOOKUP(A2476,'Unit Cost from Sales Data'!$A$2:$B$4026,2,FALSE)</f>
        <v>32.26</v>
      </c>
      <c r="E2476" s="22">
        <f t="shared" si="41"/>
        <v>354.85999999999996</v>
      </c>
    </row>
    <row r="2477" spans="1:5" x14ac:dyDescent="0.35">
      <c r="A2477" s="21" t="s">
        <v>2994</v>
      </c>
      <c r="B2477">
        <v>5</v>
      </c>
      <c r="C2477" s="17">
        <v>11</v>
      </c>
      <c r="D2477" s="61">
        <f>VLOOKUP(A2477,'Unit Cost from Sales Data'!$A$2:$B$4026,2,FALSE)</f>
        <v>20.46</v>
      </c>
      <c r="E2477" s="22">
        <f t="shared" si="41"/>
        <v>225.06</v>
      </c>
    </row>
    <row r="2478" spans="1:5" x14ac:dyDescent="0.35">
      <c r="A2478" s="21" t="s">
        <v>3042</v>
      </c>
      <c r="B2478">
        <v>5</v>
      </c>
      <c r="C2478" s="17">
        <v>11</v>
      </c>
      <c r="D2478" s="61">
        <f>VLOOKUP(A2478,'Unit Cost from Sales Data'!$A$2:$B$4026,2,FALSE)</f>
        <v>25.62</v>
      </c>
      <c r="E2478" s="22">
        <f t="shared" si="41"/>
        <v>281.82</v>
      </c>
    </row>
    <row r="2479" spans="1:5" x14ac:dyDescent="0.35">
      <c r="A2479" s="21" t="s">
        <v>3467</v>
      </c>
      <c r="B2479">
        <v>5</v>
      </c>
      <c r="C2479" s="17">
        <v>11</v>
      </c>
      <c r="D2479" s="61">
        <f>VLOOKUP(A2479,'Unit Cost from Sales Data'!$A$2:$B$4026,2,FALSE)</f>
        <v>45.65</v>
      </c>
      <c r="E2479" s="22">
        <f t="shared" si="41"/>
        <v>502.15</v>
      </c>
    </row>
    <row r="2480" spans="1:5" x14ac:dyDescent="0.35">
      <c r="A2480" s="21" t="s">
        <v>796</v>
      </c>
      <c r="B2480">
        <v>4</v>
      </c>
      <c r="C2480" s="17">
        <v>11</v>
      </c>
      <c r="D2480" s="61">
        <f>VLOOKUP(A2480,'Unit Cost from Sales Data'!$A$2:$B$4026,2,FALSE)</f>
        <v>3.6</v>
      </c>
      <c r="E2480" s="22">
        <f t="shared" si="41"/>
        <v>39.6</v>
      </c>
    </row>
    <row r="2481" spans="1:5" x14ac:dyDescent="0.35">
      <c r="A2481" s="21" t="s">
        <v>3736</v>
      </c>
      <c r="B2481">
        <v>4</v>
      </c>
      <c r="C2481" s="17">
        <v>11</v>
      </c>
      <c r="D2481" s="61">
        <f>VLOOKUP(A2481,'Unit Cost from Sales Data'!$A$2:$B$4026,2,FALSE)</f>
        <v>3.9</v>
      </c>
      <c r="E2481" s="22">
        <f t="shared" si="41"/>
        <v>42.9</v>
      </c>
    </row>
    <row r="2482" spans="1:5" x14ac:dyDescent="0.35">
      <c r="A2482" s="21" t="s">
        <v>1685</v>
      </c>
      <c r="B2482">
        <v>3</v>
      </c>
      <c r="C2482" s="17">
        <v>11</v>
      </c>
      <c r="D2482" s="61">
        <f>VLOOKUP(A2482,'Unit Cost from Sales Data'!$A$2:$B$4026,2,FALSE)</f>
        <v>11.56</v>
      </c>
      <c r="E2482" s="22">
        <f t="shared" si="41"/>
        <v>127.16000000000001</v>
      </c>
    </row>
    <row r="2483" spans="1:5" x14ac:dyDescent="0.35">
      <c r="A2483" s="21" t="s">
        <v>2132</v>
      </c>
      <c r="B2483">
        <v>3</v>
      </c>
      <c r="C2483" s="17">
        <v>11</v>
      </c>
      <c r="D2483" s="61">
        <f>VLOOKUP(A2483,'Unit Cost from Sales Data'!$A$2:$B$4026,2,FALSE)</f>
        <v>16.8</v>
      </c>
      <c r="E2483" s="22">
        <f t="shared" si="41"/>
        <v>184.8</v>
      </c>
    </row>
    <row r="2484" spans="1:5" x14ac:dyDescent="0.35">
      <c r="A2484" s="21" t="s">
        <v>2149</v>
      </c>
      <c r="B2484">
        <v>3</v>
      </c>
      <c r="C2484" s="17">
        <v>11</v>
      </c>
      <c r="D2484" s="61">
        <f>VLOOKUP(A2484,'Unit Cost from Sales Data'!$A$2:$B$4026,2,FALSE)</f>
        <v>14.08</v>
      </c>
      <c r="E2484" s="22">
        <f t="shared" si="41"/>
        <v>154.88</v>
      </c>
    </row>
    <row r="2485" spans="1:5" x14ac:dyDescent="0.35">
      <c r="A2485" s="21" t="s">
        <v>293</v>
      </c>
      <c r="B2485">
        <v>3</v>
      </c>
      <c r="C2485" s="17">
        <v>11</v>
      </c>
      <c r="D2485" s="61">
        <f>VLOOKUP(A2485,'Unit Cost from Sales Data'!$A$2:$B$4026,2,FALSE)</f>
        <v>5.7</v>
      </c>
      <c r="E2485" s="22">
        <f t="shared" si="41"/>
        <v>62.7</v>
      </c>
    </row>
    <row r="2486" spans="1:5" x14ac:dyDescent="0.35">
      <c r="A2486" s="21" t="s">
        <v>1288</v>
      </c>
      <c r="B2486">
        <v>2</v>
      </c>
      <c r="C2486" s="17">
        <v>11</v>
      </c>
      <c r="D2486" s="61">
        <f>VLOOKUP(A2486,'Unit Cost from Sales Data'!$A$2:$B$4026,2,FALSE)</f>
        <v>1.3</v>
      </c>
      <c r="E2486" s="22">
        <f t="shared" si="41"/>
        <v>14.3</v>
      </c>
    </row>
    <row r="2487" spans="1:5" x14ac:dyDescent="0.35">
      <c r="A2487" s="21" t="s">
        <v>1310</v>
      </c>
      <c r="B2487">
        <v>2</v>
      </c>
      <c r="C2487" s="17">
        <v>11</v>
      </c>
      <c r="D2487" s="61">
        <f>VLOOKUP(A2487,'Unit Cost from Sales Data'!$A$2:$B$4026,2,FALSE)</f>
        <v>41.11</v>
      </c>
      <c r="E2487" s="22">
        <f t="shared" si="41"/>
        <v>452.21</v>
      </c>
    </row>
    <row r="2488" spans="1:5" x14ac:dyDescent="0.35">
      <c r="A2488" s="21" t="s">
        <v>2165</v>
      </c>
      <c r="B2488">
        <v>2</v>
      </c>
      <c r="C2488" s="17">
        <v>11</v>
      </c>
      <c r="D2488" s="61">
        <f>VLOOKUP(A2488,'Unit Cost from Sales Data'!$A$2:$B$4026,2,FALSE)</f>
        <v>1.36</v>
      </c>
      <c r="E2488" s="22">
        <f t="shared" si="41"/>
        <v>14.96</v>
      </c>
    </row>
    <row r="2489" spans="1:5" x14ac:dyDescent="0.35">
      <c r="A2489" s="21" t="s">
        <v>3481</v>
      </c>
      <c r="B2489">
        <v>2</v>
      </c>
      <c r="C2489" s="17">
        <v>11</v>
      </c>
      <c r="D2489" s="61">
        <f>VLOOKUP(A2489,'Unit Cost from Sales Data'!$A$2:$B$4026,2,FALSE)</f>
        <v>41.91</v>
      </c>
      <c r="E2489" s="22">
        <f t="shared" si="41"/>
        <v>461.01</v>
      </c>
    </row>
    <row r="2490" spans="1:5" x14ac:dyDescent="0.35">
      <c r="A2490" s="21" t="s">
        <v>1070</v>
      </c>
      <c r="B2490">
        <v>2</v>
      </c>
      <c r="C2490" s="17">
        <v>11</v>
      </c>
      <c r="D2490" s="61">
        <f>VLOOKUP(A2490,'Unit Cost from Sales Data'!$A$2:$B$4026,2,FALSE)</f>
        <v>13</v>
      </c>
      <c r="E2490" s="22">
        <f t="shared" si="41"/>
        <v>143</v>
      </c>
    </row>
    <row r="2491" spans="1:5" x14ac:dyDescent="0.35">
      <c r="A2491" s="21" t="s">
        <v>822</v>
      </c>
      <c r="B2491">
        <v>1</v>
      </c>
      <c r="C2491" s="17">
        <v>11</v>
      </c>
      <c r="D2491" s="61">
        <f>VLOOKUP(A2491,'Unit Cost from Sales Data'!$A$2:$B$4026,2,FALSE)</f>
        <v>2.4500000000000002</v>
      </c>
      <c r="E2491" s="22">
        <f t="shared" si="41"/>
        <v>26.950000000000003</v>
      </c>
    </row>
    <row r="2492" spans="1:5" x14ac:dyDescent="0.35">
      <c r="A2492" s="21" t="s">
        <v>356</v>
      </c>
      <c r="B2492">
        <v>1</v>
      </c>
      <c r="C2492" s="17">
        <v>11</v>
      </c>
      <c r="D2492" s="61">
        <f>VLOOKUP(A2492,'Unit Cost from Sales Data'!$A$2:$B$4026,2,FALSE)</f>
        <v>3.76</v>
      </c>
      <c r="E2492" s="22">
        <f t="shared" si="41"/>
        <v>41.36</v>
      </c>
    </row>
    <row r="2493" spans="1:5" x14ac:dyDescent="0.35">
      <c r="A2493" s="21" t="s">
        <v>3958</v>
      </c>
      <c r="B2493">
        <v>1</v>
      </c>
      <c r="C2493" s="17">
        <v>11</v>
      </c>
      <c r="D2493" s="61">
        <f>VLOOKUP(A2493,'Unit Cost from Sales Data'!$A$2:$B$4026,2,FALSE)</f>
        <v>38.53</v>
      </c>
      <c r="E2493" s="22">
        <f t="shared" si="41"/>
        <v>423.83000000000004</v>
      </c>
    </row>
    <row r="2494" spans="1:5" x14ac:dyDescent="0.35">
      <c r="A2494" s="21" t="s">
        <v>648</v>
      </c>
      <c r="B2494">
        <v>1</v>
      </c>
      <c r="C2494" s="17">
        <v>11</v>
      </c>
      <c r="D2494" s="61">
        <f>VLOOKUP(A2494,'Unit Cost from Sales Data'!$A$2:$B$4026,2,FALSE)</f>
        <v>3.2</v>
      </c>
      <c r="E2494" s="22">
        <f t="shared" si="41"/>
        <v>35.200000000000003</v>
      </c>
    </row>
    <row r="2495" spans="1:5" x14ac:dyDescent="0.35">
      <c r="A2495" s="21" t="s">
        <v>140</v>
      </c>
      <c r="B2495">
        <v>10</v>
      </c>
      <c r="C2495" s="17">
        <v>10</v>
      </c>
      <c r="D2495" s="61">
        <f>VLOOKUP(A2495,'Unit Cost from Sales Data'!$A$2:$B$4026,2,FALSE)</f>
        <v>0.89</v>
      </c>
      <c r="E2495" s="22">
        <f t="shared" si="41"/>
        <v>8.9</v>
      </c>
    </row>
    <row r="2496" spans="1:5" x14ac:dyDescent="0.35">
      <c r="A2496" s="21" t="s">
        <v>2185</v>
      </c>
      <c r="B2496">
        <v>9</v>
      </c>
      <c r="C2496" s="17">
        <v>10</v>
      </c>
      <c r="D2496" s="61">
        <f>VLOOKUP(A2496,'Unit Cost from Sales Data'!$A$2:$B$4026,2,FALSE)</f>
        <v>148</v>
      </c>
      <c r="E2496" s="22">
        <f t="shared" si="41"/>
        <v>1480</v>
      </c>
    </row>
    <row r="2497" spans="1:5" x14ac:dyDescent="0.35">
      <c r="A2497" s="21" t="s">
        <v>125</v>
      </c>
      <c r="B2497">
        <v>8</v>
      </c>
      <c r="C2497" s="17">
        <v>10</v>
      </c>
      <c r="D2497" s="61">
        <f>VLOOKUP(A2497,'Unit Cost from Sales Data'!$A$2:$B$4026,2,FALSE)</f>
        <v>2.11</v>
      </c>
      <c r="E2497" s="22">
        <f t="shared" si="41"/>
        <v>21.099999999999998</v>
      </c>
    </row>
    <row r="2498" spans="1:5" x14ac:dyDescent="0.35">
      <c r="A2498" s="21" t="s">
        <v>163</v>
      </c>
      <c r="B2498">
        <v>8</v>
      </c>
      <c r="C2498" s="17">
        <v>10</v>
      </c>
      <c r="D2498" s="61">
        <f>VLOOKUP(A2498,'Unit Cost from Sales Data'!$A$2:$B$4026,2,FALSE)</f>
        <v>1.41</v>
      </c>
      <c r="E2498" s="22">
        <f t="shared" si="41"/>
        <v>14.1</v>
      </c>
    </row>
    <row r="2499" spans="1:5" x14ac:dyDescent="0.35">
      <c r="A2499" s="21" t="s">
        <v>2690</v>
      </c>
      <c r="B2499">
        <v>8</v>
      </c>
      <c r="C2499" s="17">
        <v>10</v>
      </c>
      <c r="D2499" s="61">
        <f>VLOOKUP(A2499,'Unit Cost from Sales Data'!$A$2:$B$4026,2,FALSE)</f>
        <v>24.25</v>
      </c>
      <c r="E2499" s="22">
        <f t="shared" si="41"/>
        <v>242.5</v>
      </c>
    </row>
    <row r="2500" spans="1:5" x14ac:dyDescent="0.35">
      <c r="A2500" s="21" t="s">
        <v>2798</v>
      </c>
      <c r="B2500">
        <v>8</v>
      </c>
      <c r="C2500" s="17">
        <v>10</v>
      </c>
      <c r="D2500" s="61">
        <f>VLOOKUP(A2500,'Unit Cost from Sales Data'!$A$2:$B$4026,2,FALSE)</f>
        <v>44.25</v>
      </c>
      <c r="E2500" s="22">
        <f t="shared" si="41"/>
        <v>442.5</v>
      </c>
    </row>
    <row r="2501" spans="1:5" x14ac:dyDescent="0.35">
      <c r="A2501" s="21" t="s">
        <v>2906</v>
      </c>
      <c r="B2501">
        <v>7</v>
      </c>
      <c r="C2501" s="17">
        <v>10</v>
      </c>
      <c r="D2501" s="61">
        <f>VLOOKUP(A2501,'Unit Cost from Sales Data'!$A$2:$B$4026,2,FALSE)</f>
        <v>47.2</v>
      </c>
      <c r="E2501" s="22">
        <f t="shared" si="41"/>
        <v>472</v>
      </c>
    </row>
    <row r="2502" spans="1:5" x14ac:dyDescent="0.35">
      <c r="A2502" s="21" t="s">
        <v>3662</v>
      </c>
      <c r="B2502">
        <v>7</v>
      </c>
      <c r="C2502" s="17">
        <v>10</v>
      </c>
      <c r="D2502" s="61">
        <f>VLOOKUP(A2502,'Unit Cost from Sales Data'!$A$2:$B$4026,2,FALSE)</f>
        <v>33.85</v>
      </c>
      <c r="E2502" s="22">
        <f t="shared" si="41"/>
        <v>338.5</v>
      </c>
    </row>
    <row r="2503" spans="1:5" x14ac:dyDescent="0.35">
      <c r="A2503" s="21" t="s">
        <v>2593</v>
      </c>
      <c r="B2503">
        <v>6</v>
      </c>
      <c r="C2503" s="17">
        <v>10</v>
      </c>
      <c r="D2503" s="61">
        <f>VLOOKUP(A2503,'Unit Cost from Sales Data'!$A$2:$B$4026,2,FALSE)</f>
        <v>11.48</v>
      </c>
      <c r="E2503" s="22">
        <f t="shared" si="41"/>
        <v>114.80000000000001</v>
      </c>
    </row>
    <row r="2504" spans="1:5" x14ac:dyDescent="0.35">
      <c r="A2504" s="21" t="s">
        <v>110</v>
      </c>
      <c r="B2504">
        <v>6</v>
      </c>
      <c r="C2504" s="17">
        <v>10</v>
      </c>
      <c r="D2504" s="61">
        <f>VLOOKUP(A2504,'Unit Cost from Sales Data'!$A$2:$B$4026,2,FALSE)</f>
        <v>17.53</v>
      </c>
      <c r="E2504" s="22">
        <f t="shared" si="41"/>
        <v>175.3</v>
      </c>
    </row>
    <row r="2505" spans="1:5" x14ac:dyDescent="0.35">
      <c r="A2505" s="21" t="s">
        <v>2852</v>
      </c>
      <c r="B2505">
        <v>6</v>
      </c>
      <c r="C2505" s="17">
        <v>10</v>
      </c>
      <c r="D2505" s="61">
        <f>VLOOKUP(A2505,'Unit Cost from Sales Data'!$A$2:$B$4026,2,FALSE)</f>
        <v>16.07</v>
      </c>
      <c r="E2505" s="22">
        <f t="shared" si="41"/>
        <v>160.69999999999999</v>
      </c>
    </row>
    <row r="2506" spans="1:5" x14ac:dyDescent="0.35">
      <c r="A2506" s="21" t="s">
        <v>2368</v>
      </c>
      <c r="B2506">
        <v>5</v>
      </c>
      <c r="C2506" s="17">
        <v>10</v>
      </c>
      <c r="D2506" s="61">
        <f>VLOOKUP(A2506,'Unit Cost from Sales Data'!$A$2:$B$4026,2,FALSE)</f>
        <v>52.95</v>
      </c>
      <c r="E2506" s="22">
        <f t="shared" si="41"/>
        <v>529.5</v>
      </c>
    </row>
    <row r="2507" spans="1:5" x14ac:dyDescent="0.35">
      <c r="A2507" s="21" t="s">
        <v>2615</v>
      </c>
      <c r="B2507">
        <v>5</v>
      </c>
      <c r="C2507" s="17">
        <v>10</v>
      </c>
      <c r="D2507" s="61">
        <f>VLOOKUP(A2507,'Unit Cost from Sales Data'!$A$2:$B$4026,2,FALSE)</f>
        <v>18.100000000000001</v>
      </c>
      <c r="E2507" s="22">
        <f t="shared" si="41"/>
        <v>181</v>
      </c>
    </row>
    <row r="2508" spans="1:5" x14ac:dyDescent="0.35">
      <c r="A2508" s="21" t="s">
        <v>3381</v>
      </c>
      <c r="B2508">
        <v>5</v>
      </c>
      <c r="C2508" s="17">
        <v>10</v>
      </c>
      <c r="D2508" s="61">
        <f>VLOOKUP(A2508,'Unit Cost from Sales Data'!$A$2:$B$4026,2,FALSE)</f>
        <v>4.6100000000000003</v>
      </c>
      <c r="E2508" s="22">
        <f t="shared" si="41"/>
        <v>46.1</v>
      </c>
    </row>
    <row r="2509" spans="1:5" x14ac:dyDescent="0.35">
      <c r="A2509" s="21" t="s">
        <v>3453</v>
      </c>
      <c r="B2509">
        <v>5</v>
      </c>
      <c r="C2509" s="17">
        <v>10</v>
      </c>
      <c r="D2509" s="61">
        <f>VLOOKUP(A2509,'Unit Cost from Sales Data'!$A$2:$B$4026,2,FALSE)</f>
        <v>46.04</v>
      </c>
      <c r="E2509" s="22">
        <f t="shared" si="41"/>
        <v>460.4</v>
      </c>
    </row>
    <row r="2510" spans="1:5" x14ac:dyDescent="0.35">
      <c r="A2510" s="21" t="s">
        <v>3759</v>
      </c>
      <c r="B2510">
        <v>5</v>
      </c>
      <c r="C2510" s="17">
        <v>10</v>
      </c>
      <c r="D2510" s="61">
        <f>VLOOKUP(A2510,'Unit Cost from Sales Data'!$A$2:$B$4026,2,FALSE)</f>
        <v>129.12</v>
      </c>
      <c r="E2510" s="22">
        <f t="shared" si="41"/>
        <v>1291.2</v>
      </c>
    </row>
    <row r="2511" spans="1:5" x14ac:dyDescent="0.35">
      <c r="A2511" s="21" t="s">
        <v>1554</v>
      </c>
      <c r="B2511">
        <v>4</v>
      </c>
      <c r="C2511" s="17">
        <v>10</v>
      </c>
      <c r="D2511" s="61">
        <f>VLOOKUP(A2511,'Unit Cost from Sales Data'!$A$2:$B$4026,2,FALSE)</f>
        <v>31.62</v>
      </c>
      <c r="E2511" s="22">
        <f t="shared" si="41"/>
        <v>316.2</v>
      </c>
    </row>
    <row r="2512" spans="1:5" x14ac:dyDescent="0.35">
      <c r="A2512" s="21" t="s">
        <v>2206</v>
      </c>
      <c r="B2512">
        <v>4</v>
      </c>
      <c r="C2512" s="17">
        <v>10</v>
      </c>
      <c r="D2512" s="61">
        <f>VLOOKUP(A2512,'Unit Cost from Sales Data'!$A$2:$B$4026,2,FALSE)</f>
        <v>45.89</v>
      </c>
      <c r="E2512" s="22">
        <f t="shared" si="41"/>
        <v>458.9</v>
      </c>
    </row>
    <row r="2513" spans="1:5" x14ac:dyDescent="0.35">
      <c r="A2513" s="21" t="s">
        <v>2969</v>
      </c>
      <c r="B2513">
        <v>4</v>
      </c>
      <c r="C2513" s="17">
        <v>10</v>
      </c>
      <c r="D2513" s="61">
        <f>VLOOKUP(A2513,'Unit Cost from Sales Data'!$A$2:$B$4026,2,FALSE)</f>
        <v>0.89</v>
      </c>
      <c r="E2513" s="22">
        <f t="shared" ref="E2513:E2570" si="42">D2513*C2513</f>
        <v>8.9</v>
      </c>
    </row>
    <row r="2514" spans="1:5" x14ac:dyDescent="0.35">
      <c r="A2514" s="21" t="s">
        <v>391</v>
      </c>
      <c r="B2514">
        <v>4</v>
      </c>
      <c r="C2514" s="17">
        <v>10</v>
      </c>
      <c r="D2514" s="61">
        <f>VLOOKUP(A2514,'Unit Cost from Sales Data'!$A$2:$B$4026,2,FALSE)</f>
        <v>23.83</v>
      </c>
      <c r="E2514" s="22">
        <f t="shared" si="42"/>
        <v>238.29999999999998</v>
      </c>
    </row>
    <row r="2515" spans="1:5" x14ac:dyDescent="0.35">
      <c r="A2515" s="21" t="s">
        <v>3656</v>
      </c>
      <c r="B2515">
        <v>4</v>
      </c>
      <c r="C2515" s="17">
        <v>10</v>
      </c>
      <c r="D2515" s="61">
        <f>VLOOKUP(A2515,'Unit Cost from Sales Data'!$A$2:$B$4026,2,FALSE)</f>
        <v>3.65</v>
      </c>
      <c r="E2515" s="22">
        <f t="shared" si="42"/>
        <v>36.5</v>
      </c>
    </row>
    <row r="2516" spans="1:5" x14ac:dyDescent="0.35">
      <c r="A2516" s="21" t="s">
        <v>83</v>
      </c>
      <c r="B2516">
        <v>4</v>
      </c>
      <c r="C2516" s="17">
        <v>10</v>
      </c>
      <c r="D2516" s="61">
        <f>VLOOKUP(A2516,'Unit Cost from Sales Data'!$A$2:$B$4026,2,FALSE)</f>
        <v>10.45</v>
      </c>
      <c r="E2516" s="22">
        <f t="shared" si="42"/>
        <v>104.5</v>
      </c>
    </row>
    <row r="2517" spans="1:5" x14ac:dyDescent="0.35">
      <c r="A2517" s="21" t="s">
        <v>2121</v>
      </c>
      <c r="B2517">
        <v>3</v>
      </c>
      <c r="C2517" s="17">
        <v>10</v>
      </c>
      <c r="D2517" s="61">
        <f>VLOOKUP(A2517,'Unit Cost from Sales Data'!$A$2:$B$4026,2,FALSE)</f>
        <v>13.76</v>
      </c>
      <c r="E2517" s="22">
        <f t="shared" si="42"/>
        <v>137.6</v>
      </c>
    </row>
    <row r="2518" spans="1:5" x14ac:dyDescent="0.35">
      <c r="A2518" s="21" t="s">
        <v>804</v>
      </c>
      <c r="B2518">
        <v>3</v>
      </c>
      <c r="C2518" s="17">
        <v>10</v>
      </c>
      <c r="D2518" s="61">
        <f>VLOOKUP(A2518,'Unit Cost from Sales Data'!$A$2:$B$4026,2,FALSE)</f>
        <v>3.41</v>
      </c>
      <c r="E2518" s="22">
        <f t="shared" si="42"/>
        <v>34.1</v>
      </c>
    </row>
    <row r="2519" spans="1:5" x14ac:dyDescent="0.35">
      <c r="A2519" s="21" t="s">
        <v>2669</v>
      </c>
      <c r="B2519">
        <v>3</v>
      </c>
      <c r="C2519" s="17">
        <v>10</v>
      </c>
      <c r="D2519" s="61">
        <f>VLOOKUP(A2519,'Unit Cost from Sales Data'!$A$2:$B$4026,2,FALSE)</f>
        <v>1.96</v>
      </c>
      <c r="E2519" s="22">
        <f t="shared" si="42"/>
        <v>19.600000000000001</v>
      </c>
    </row>
    <row r="2520" spans="1:5" x14ac:dyDescent="0.35">
      <c r="A2520" s="21" t="s">
        <v>3030</v>
      </c>
      <c r="B2520">
        <v>3</v>
      </c>
      <c r="C2520" s="17">
        <v>10</v>
      </c>
      <c r="D2520" s="61">
        <f>VLOOKUP(A2520,'Unit Cost from Sales Data'!$A$2:$B$4026,2,FALSE)</f>
        <v>3.6</v>
      </c>
      <c r="E2520" s="22">
        <f t="shared" si="42"/>
        <v>36</v>
      </c>
    </row>
    <row r="2521" spans="1:5" x14ac:dyDescent="0.35">
      <c r="A2521" s="21" t="s">
        <v>1152</v>
      </c>
      <c r="B2521">
        <v>3</v>
      </c>
      <c r="C2521" s="17">
        <v>10</v>
      </c>
      <c r="D2521" s="61">
        <f>VLOOKUP(A2521,'Unit Cost from Sales Data'!$A$2:$B$4026,2,FALSE)</f>
        <v>2.2000000000000002</v>
      </c>
      <c r="E2521" s="22">
        <f t="shared" si="42"/>
        <v>22</v>
      </c>
    </row>
    <row r="2522" spans="1:5" x14ac:dyDescent="0.35">
      <c r="A2522" s="21" t="s">
        <v>539</v>
      </c>
      <c r="B2522">
        <v>3</v>
      </c>
      <c r="C2522" s="17">
        <v>10</v>
      </c>
      <c r="D2522" s="61">
        <f>VLOOKUP(A2522,'Unit Cost from Sales Data'!$A$2:$B$4026,2,FALSE)</f>
        <v>1.7</v>
      </c>
      <c r="E2522" s="22">
        <f t="shared" si="42"/>
        <v>17</v>
      </c>
    </row>
    <row r="2523" spans="1:5" x14ac:dyDescent="0.35">
      <c r="A2523" s="21" t="s">
        <v>3444</v>
      </c>
      <c r="B2523">
        <v>3</v>
      </c>
      <c r="C2523" s="17">
        <v>10</v>
      </c>
      <c r="D2523" s="61">
        <f>VLOOKUP(A2523,'Unit Cost from Sales Data'!$A$2:$B$4026,2,FALSE)</f>
        <v>2.87</v>
      </c>
      <c r="E2523" s="22">
        <f t="shared" si="42"/>
        <v>28.700000000000003</v>
      </c>
    </row>
    <row r="2524" spans="1:5" x14ac:dyDescent="0.35">
      <c r="A2524" s="21" t="s">
        <v>755</v>
      </c>
      <c r="B2524">
        <v>3</v>
      </c>
      <c r="C2524" s="17">
        <v>10</v>
      </c>
      <c r="D2524" s="61">
        <f>VLOOKUP(A2524,'Unit Cost from Sales Data'!$A$2:$B$4026,2,FALSE)</f>
        <v>10.48</v>
      </c>
      <c r="E2524" s="22">
        <f t="shared" si="42"/>
        <v>104.80000000000001</v>
      </c>
    </row>
    <row r="2525" spans="1:5" x14ac:dyDescent="0.35">
      <c r="A2525" s="21" t="s">
        <v>3597</v>
      </c>
      <c r="B2525">
        <v>3</v>
      </c>
      <c r="C2525" s="17">
        <v>10</v>
      </c>
      <c r="D2525" s="61">
        <f>VLOOKUP(A2525,'Unit Cost from Sales Data'!$A$2:$B$4026,2,FALSE)</f>
        <v>3.54</v>
      </c>
      <c r="E2525" s="22">
        <f t="shared" si="42"/>
        <v>35.4</v>
      </c>
    </row>
    <row r="2526" spans="1:5" x14ac:dyDescent="0.35">
      <c r="A2526" s="21" t="s">
        <v>3705</v>
      </c>
      <c r="B2526">
        <v>3</v>
      </c>
      <c r="C2526" s="17">
        <v>10</v>
      </c>
      <c r="D2526" s="61">
        <f>VLOOKUP(A2526,'Unit Cost from Sales Data'!$A$2:$B$4026,2,FALSE)</f>
        <v>12.08</v>
      </c>
      <c r="E2526" s="22">
        <f t="shared" si="42"/>
        <v>120.8</v>
      </c>
    </row>
    <row r="2527" spans="1:5" x14ac:dyDescent="0.35">
      <c r="A2527" s="21" t="s">
        <v>3916</v>
      </c>
      <c r="B2527">
        <v>3</v>
      </c>
      <c r="C2527" s="17">
        <v>10</v>
      </c>
      <c r="D2527" s="61">
        <f>VLOOKUP(A2527,'Unit Cost from Sales Data'!$A$2:$B$4026,2,FALSE)</f>
        <v>1.34</v>
      </c>
      <c r="E2527" s="22">
        <f t="shared" si="42"/>
        <v>13.4</v>
      </c>
    </row>
    <row r="2528" spans="1:5" x14ac:dyDescent="0.35">
      <c r="A2528" s="21" t="s">
        <v>795</v>
      </c>
      <c r="B2528">
        <v>2</v>
      </c>
      <c r="C2528" s="17">
        <v>10</v>
      </c>
      <c r="D2528" s="61">
        <f>VLOOKUP(A2528,'Unit Cost from Sales Data'!$A$2:$B$4026,2,FALSE)</f>
        <v>3.61</v>
      </c>
      <c r="E2528" s="22">
        <f t="shared" si="42"/>
        <v>36.1</v>
      </c>
    </row>
    <row r="2529" spans="1:5" x14ac:dyDescent="0.35">
      <c r="A2529" s="21" t="s">
        <v>824</v>
      </c>
      <c r="B2529">
        <v>2</v>
      </c>
      <c r="C2529" s="17">
        <v>10</v>
      </c>
      <c r="D2529" s="61">
        <f>VLOOKUP(A2529,'Unit Cost from Sales Data'!$A$2:$B$4026,2,FALSE)</f>
        <v>3.7</v>
      </c>
      <c r="E2529" s="22">
        <f t="shared" si="42"/>
        <v>37</v>
      </c>
    </row>
    <row r="2530" spans="1:5" x14ac:dyDescent="0.35">
      <c r="A2530" s="21" t="s">
        <v>833</v>
      </c>
      <c r="B2530">
        <v>2</v>
      </c>
      <c r="C2530" s="17">
        <v>10</v>
      </c>
      <c r="D2530" s="61">
        <f>VLOOKUP(A2530,'Unit Cost from Sales Data'!$A$2:$B$4026,2,FALSE)</f>
        <v>3.8</v>
      </c>
      <c r="E2530" s="22">
        <f t="shared" si="42"/>
        <v>38</v>
      </c>
    </row>
    <row r="2531" spans="1:5" x14ac:dyDescent="0.35">
      <c r="A2531" s="21" t="s">
        <v>2645</v>
      </c>
      <c r="B2531">
        <v>2</v>
      </c>
      <c r="C2531" s="17">
        <v>10</v>
      </c>
      <c r="D2531" s="61">
        <f>VLOOKUP(A2531,'Unit Cost from Sales Data'!$A$2:$B$4026,2,FALSE)</f>
        <v>2.6</v>
      </c>
      <c r="E2531" s="22">
        <f t="shared" si="42"/>
        <v>26</v>
      </c>
    </row>
    <row r="2532" spans="1:5" x14ac:dyDescent="0.35">
      <c r="A2532" s="21" t="s">
        <v>808</v>
      </c>
      <c r="B2532">
        <v>2</v>
      </c>
      <c r="C2532" s="17">
        <v>10</v>
      </c>
      <c r="D2532" s="61">
        <f>VLOOKUP(A2532,'Unit Cost from Sales Data'!$A$2:$B$4026,2,FALSE)</f>
        <v>5</v>
      </c>
      <c r="E2532" s="22">
        <f t="shared" si="42"/>
        <v>50</v>
      </c>
    </row>
    <row r="2533" spans="1:5" x14ac:dyDescent="0.35">
      <c r="A2533" s="21" t="s">
        <v>830</v>
      </c>
      <c r="B2533">
        <v>2</v>
      </c>
      <c r="C2533" s="17">
        <v>10</v>
      </c>
      <c r="D2533" s="61">
        <f>VLOOKUP(A2533,'Unit Cost from Sales Data'!$A$2:$B$4026,2,FALSE)</f>
        <v>4.75</v>
      </c>
      <c r="E2533" s="22">
        <f t="shared" si="42"/>
        <v>47.5</v>
      </c>
    </row>
    <row r="2534" spans="1:5" x14ac:dyDescent="0.35">
      <c r="A2534" s="21" t="s">
        <v>2732</v>
      </c>
      <c r="B2534">
        <v>2</v>
      </c>
      <c r="C2534" s="17">
        <v>10</v>
      </c>
      <c r="D2534" s="61">
        <f>VLOOKUP(A2534,'Unit Cost from Sales Data'!$A$2:$B$4026,2,FALSE)</f>
        <v>0.75</v>
      </c>
      <c r="E2534" s="22">
        <f t="shared" si="42"/>
        <v>7.5</v>
      </c>
    </row>
    <row r="2535" spans="1:5" x14ac:dyDescent="0.35">
      <c r="A2535" s="21" t="s">
        <v>2850</v>
      </c>
      <c r="B2535">
        <v>2</v>
      </c>
      <c r="C2535" s="17">
        <v>10</v>
      </c>
      <c r="D2535" s="61">
        <f>VLOOKUP(A2535,'Unit Cost from Sales Data'!$A$2:$B$4026,2,FALSE)</f>
        <v>3.4</v>
      </c>
      <c r="E2535" s="22">
        <f t="shared" si="42"/>
        <v>34</v>
      </c>
    </row>
    <row r="2536" spans="1:5" x14ac:dyDescent="0.35">
      <c r="A2536" s="21" t="s">
        <v>3172</v>
      </c>
      <c r="B2536">
        <v>2</v>
      </c>
      <c r="C2536" s="17">
        <v>10</v>
      </c>
      <c r="D2536" s="61">
        <f>VLOOKUP(A2536,'Unit Cost from Sales Data'!$A$2:$B$4026,2,FALSE)</f>
        <v>0.94</v>
      </c>
      <c r="E2536" s="22">
        <f t="shared" si="42"/>
        <v>9.3999999999999986</v>
      </c>
    </row>
    <row r="2537" spans="1:5" x14ac:dyDescent="0.35">
      <c r="A2537" s="21" t="s">
        <v>926</v>
      </c>
      <c r="B2537">
        <v>2</v>
      </c>
      <c r="C2537" s="17">
        <v>10</v>
      </c>
      <c r="D2537" s="61">
        <f>VLOOKUP(A2537,'Unit Cost from Sales Data'!$A$2:$B$4026,2,FALSE)</f>
        <v>3.2</v>
      </c>
      <c r="E2537" s="22">
        <f t="shared" si="42"/>
        <v>32</v>
      </c>
    </row>
    <row r="2538" spans="1:5" x14ac:dyDescent="0.35">
      <c r="A2538" s="21" t="s">
        <v>3183</v>
      </c>
      <c r="B2538">
        <v>2</v>
      </c>
      <c r="C2538" s="17">
        <v>10</v>
      </c>
      <c r="D2538" s="61">
        <f>VLOOKUP(A2538,'Unit Cost from Sales Data'!$A$2:$B$4026,2,FALSE)</f>
        <v>5.49</v>
      </c>
      <c r="E2538" s="22">
        <f t="shared" si="42"/>
        <v>54.900000000000006</v>
      </c>
    </row>
    <row r="2539" spans="1:5" x14ac:dyDescent="0.35">
      <c r="A2539" s="21" t="s">
        <v>3327</v>
      </c>
      <c r="B2539">
        <v>2</v>
      </c>
      <c r="C2539" s="17">
        <v>10</v>
      </c>
      <c r="D2539" s="61">
        <f>VLOOKUP(A2539,'Unit Cost from Sales Data'!$A$2:$B$4026,2,FALSE)</f>
        <v>3.81</v>
      </c>
      <c r="E2539" s="22">
        <f t="shared" si="42"/>
        <v>38.1</v>
      </c>
    </row>
    <row r="2540" spans="1:5" x14ac:dyDescent="0.35">
      <c r="A2540" s="21" t="s">
        <v>3357</v>
      </c>
      <c r="B2540">
        <v>2</v>
      </c>
      <c r="C2540" s="17">
        <v>10</v>
      </c>
      <c r="D2540" s="61">
        <f>VLOOKUP(A2540,'Unit Cost from Sales Data'!$A$2:$B$4026,2,FALSE)</f>
        <v>2.2200000000000002</v>
      </c>
      <c r="E2540" s="22">
        <f t="shared" si="42"/>
        <v>22.200000000000003</v>
      </c>
    </row>
    <row r="2541" spans="1:5" x14ac:dyDescent="0.35">
      <c r="A2541" s="21" t="s">
        <v>3360</v>
      </c>
      <c r="B2541">
        <v>2</v>
      </c>
      <c r="C2541" s="17">
        <v>10</v>
      </c>
      <c r="D2541" s="61">
        <f>VLOOKUP(A2541,'Unit Cost from Sales Data'!$A$2:$B$4026,2,FALSE)</f>
        <v>9.3800000000000008</v>
      </c>
      <c r="E2541" s="22">
        <f t="shared" si="42"/>
        <v>93.800000000000011</v>
      </c>
    </row>
    <row r="2542" spans="1:5" x14ac:dyDescent="0.35">
      <c r="A2542" s="21" t="s">
        <v>3482</v>
      </c>
      <c r="B2542">
        <v>2</v>
      </c>
      <c r="C2542" s="17">
        <v>10</v>
      </c>
      <c r="D2542" s="61">
        <f>VLOOKUP(A2542,'Unit Cost from Sales Data'!$A$2:$B$4026,2,FALSE)</f>
        <v>31.16</v>
      </c>
      <c r="E2542" s="22">
        <f t="shared" si="42"/>
        <v>311.60000000000002</v>
      </c>
    </row>
    <row r="2543" spans="1:5" x14ac:dyDescent="0.35">
      <c r="A2543" s="21" t="s">
        <v>3579</v>
      </c>
      <c r="B2543">
        <v>2</v>
      </c>
      <c r="C2543" s="17">
        <v>10</v>
      </c>
      <c r="D2543" s="61">
        <f>VLOOKUP(A2543,'Unit Cost from Sales Data'!$A$2:$B$4026,2,FALSE)</f>
        <v>2.34</v>
      </c>
      <c r="E2543" s="22">
        <f t="shared" si="42"/>
        <v>23.4</v>
      </c>
    </row>
    <row r="2544" spans="1:5" x14ac:dyDescent="0.35">
      <c r="A2544" s="21" t="s">
        <v>1099</v>
      </c>
      <c r="B2544">
        <v>2</v>
      </c>
      <c r="C2544" s="17">
        <v>10</v>
      </c>
      <c r="D2544" s="61">
        <f>VLOOKUP(A2544,'Unit Cost from Sales Data'!$A$2:$B$4026,2,FALSE)</f>
        <v>2.02</v>
      </c>
      <c r="E2544" s="22">
        <f t="shared" si="42"/>
        <v>20.2</v>
      </c>
    </row>
    <row r="2545" spans="1:5" x14ac:dyDescent="0.35">
      <c r="A2545" s="21" t="s">
        <v>3825</v>
      </c>
      <c r="B2545">
        <v>2</v>
      </c>
      <c r="C2545" s="17">
        <v>10</v>
      </c>
      <c r="D2545" s="61">
        <f>VLOOKUP(A2545,'Unit Cost from Sales Data'!$A$2:$B$4026,2,FALSE)</f>
        <v>1.05</v>
      </c>
      <c r="E2545" s="22">
        <f t="shared" si="42"/>
        <v>10.5</v>
      </c>
    </row>
    <row r="2546" spans="1:5" x14ac:dyDescent="0.35">
      <c r="A2546" s="21" t="s">
        <v>3875</v>
      </c>
      <c r="B2546">
        <v>2</v>
      </c>
      <c r="C2546" s="17">
        <v>10</v>
      </c>
      <c r="D2546" s="61">
        <f>VLOOKUP(A2546,'Unit Cost from Sales Data'!$A$2:$B$4026,2,FALSE)</f>
        <v>8.08</v>
      </c>
      <c r="E2546" s="22">
        <f t="shared" si="42"/>
        <v>80.8</v>
      </c>
    </row>
    <row r="2547" spans="1:5" x14ac:dyDescent="0.35">
      <c r="A2547" s="21" t="s">
        <v>3876</v>
      </c>
      <c r="B2547">
        <v>2</v>
      </c>
      <c r="C2547" s="17">
        <v>10</v>
      </c>
      <c r="D2547" s="61">
        <f>VLOOKUP(A2547,'Unit Cost from Sales Data'!$A$2:$B$4026,2,FALSE)</f>
        <v>2.23</v>
      </c>
      <c r="E2547" s="22">
        <f t="shared" si="42"/>
        <v>22.3</v>
      </c>
    </row>
    <row r="2548" spans="1:5" x14ac:dyDescent="0.35">
      <c r="A2548" s="21" t="s">
        <v>3920</v>
      </c>
      <c r="B2548">
        <v>2</v>
      </c>
      <c r="C2548" s="17">
        <v>10</v>
      </c>
      <c r="D2548" s="61">
        <f>VLOOKUP(A2548,'Unit Cost from Sales Data'!$A$2:$B$4026,2,FALSE)</f>
        <v>0.88</v>
      </c>
      <c r="E2548" s="22">
        <f t="shared" si="42"/>
        <v>8.8000000000000007</v>
      </c>
    </row>
    <row r="2549" spans="1:5" x14ac:dyDescent="0.35">
      <c r="A2549" s="21" t="s">
        <v>936</v>
      </c>
      <c r="B2549">
        <v>2</v>
      </c>
      <c r="C2549" s="17">
        <v>10</v>
      </c>
      <c r="D2549" s="61">
        <f>VLOOKUP(A2549,'Unit Cost from Sales Data'!$A$2:$B$4026,2,FALSE)</f>
        <v>10</v>
      </c>
      <c r="E2549" s="22">
        <f t="shared" si="42"/>
        <v>100</v>
      </c>
    </row>
    <row r="2550" spans="1:5" x14ac:dyDescent="0.35">
      <c r="A2550" s="21" t="s">
        <v>900</v>
      </c>
      <c r="B2550">
        <v>2</v>
      </c>
      <c r="C2550" s="17">
        <v>10</v>
      </c>
      <c r="D2550" s="61">
        <f>VLOOKUP(A2550,'Unit Cost from Sales Data'!$A$2:$B$4026,2,FALSE)</f>
        <v>4.7</v>
      </c>
      <c r="E2550" s="22">
        <f t="shared" si="42"/>
        <v>47</v>
      </c>
    </row>
    <row r="2551" spans="1:5" x14ac:dyDescent="0.35">
      <c r="A2551" s="21" t="s">
        <v>4091</v>
      </c>
      <c r="B2551">
        <v>2</v>
      </c>
      <c r="C2551" s="17">
        <v>10</v>
      </c>
      <c r="D2551" s="61">
        <f>VLOOKUP(A2551,'Unit Cost from Sales Data'!$A$2:$B$4026,2,FALSE)</f>
        <v>43.36</v>
      </c>
      <c r="E2551" s="22">
        <f t="shared" si="42"/>
        <v>433.6</v>
      </c>
    </row>
    <row r="2552" spans="1:5" x14ac:dyDescent="0.35">
      <c r="A2552" s="21" t="s">
        <v>4130</v>
      </c>
      <c r="B2552">
        <v>2</v>
      </c>
      <c r="C2552" s="17">
        <v>10</v>
      </c>
      <c r="D2552" s="61">
        <f>VLOOKUP(A2552,'Unit Cost from Sales Data'!$A$2:$B$4026,2,FALSE)</f>
        <v>47.84</v>
      </c>
      <c r="E2552" s="22">
        <f t="shared" si="42"/>
        <v>478.40000000000003</v>
      </c>
    </row>
    <row r="2553" spans="1:5" x14ac:dyDescent="0.35">
      <c r="A2553" s="21" t="s">
        <v>4283</v>
      </c>
      <c r="B2553">
        <v>2</v>
      </c>
      <c r="C2553" s="17">
        <v>10</v>
      </c>
      <c r="D2553" s="61">
        <f>VLOOKUP(A2553,'Unit Cost from Sales Data'!$A$2:$B$4026,2,FALSE)</f>
        <v>0.91</v>
      </c>
      <c r="E2553" s="22">
        <f t="shared" si="42"/>
        <v>9.1</v>
      </c>
    </row>
    <row r="2554" spans="1:5" x14ac:dyDescent="0.35">
      <c r="A2554" s="21" t="s">
        <v>184</v>
      </c>
      <c r="B2554">
        <v>1</v>
      </c>
      <c r="C2554" s="17">
        <v>10</v>
      </c>
      <c r="D2554" s="61">
        <f>VLOOKUP(A2554,'Unit Cost from Sales Data'!$A$2:$B$4026,2,FALSE)</f>
        <v>3.6</v>
      </c>
      <c r="E2554" s="22">
        <f t="shared" si="42"/>
        <v>36</v>
      </c>
    </row>
    <row r="2555" spans="1:5" x14ac:dyDescent="0.35">
      <c r="A2555" s="21" t="s">
        <v>1234</v>
      </c>
      <c r="B2555">
        <v>1</v>
      </c>
      <c r="C2555" s="17">
        <v>10</v>
      </c>
      <c r="D2555" s="61">
        <f>VLOOKUP(A2555,'Unit Cost from Sales Data'!$A$2:$B$4026,2,FALSE)</f>
        <v>2.92</v>
      </c>
      <c r="E2555" s="22">
        <f t="shared" si="42"/>
        <v>29.2</v>
      </c>
    </row>
    <row r="2556" spans="1:5" x14ac:dyDescent="0.35">
      <c r="A2556" s="21" t="s">
        <v>834</v>
      </c>
      <c r="B2556">
        <v>1</v>
      </c>
      <c r="C2556" s="17">
        <v>10</v>
      </c>
      <c r="D2556" s="61">
        <f>VLOOKUP(A2556,'Unit Cost from Sales Data'!$A$2:$B$4026,2,FALSE)</f>
        <v>3.9</v>
      </c>
      <c r="E2556" s="22">
        <f t="shared" si="42"/>
        <v>39</v>
      </c>
    </row>
    <row r="2557" spans="1:5" x14ac:dyDescent="0.35">
      <c r="A2557" s="21" t="s">
        <v>842</v>
      </c>
      <c r="B2557">
        <v>1</v>
      </c>
      <c r="C2557" s="17">
        <v>10</v>
      </c>
      <c r="D2557" s="61">
        <f>VLOOKUP(A2557,'Unit Cost from Sales Data'!$A$2:$B$4026,2,FALSE)</f>
        <v>4.1500000000000004</v>
      </c>
      <c r="E2557" s="22">
        <f t="shared" si="42"/>
        <v>41.5</v>
      </c>
    </row>
    <row r="2558" spans="1:5" x14ac:dyDescent="0.35">
      <c r="A2558" s="21" t="s">
        <v>849</v>
      </c>
      <c r="B2558">
        <v>1</v>
      </c>
      <c r="C2558" s="17">
        <v>10</v>
      </c>
      <c r="D2558" s="61">
        <f>VLOOKUP(A2558,'Unit Cost from Sales Data'!$A$2:$B$4026,2,FALSE)</f>
        <v>2.84</v>
      </c>
      <c r="E2558" s="22">
        <f t="shared" si="42"/>
        <v>28.4</v>
      </c>
    </row>
    <row r="2559" spans="1:5" x14ac:dyDescent="0.35">
      <c r="A2559" s="21" t="s">
        <v>860</v>
      </c>
      <c r="B2559">
        <v>1</v>
      </c>
      <c r="C2559" s="17">
        <v>10</v>
      </c>
      <c r="D2559" s="61">
        <f>VLOOKUP(A2559,'Unit Cost from Sales Data'!$A$2:$B$4026,2,FALSE)</f>
        <v>4</v>
      </c>
      <c r="E2559" s="22">
        <f t="shared" si="42"/>
        <v>40</v>
      </c>
    </row>
    <row r="2560" spans="1:5" x14ac:dyDescent="0.35">
      <c r="A2560" s="21" t="s">
        <v>863</v>
      </c>
      <c r="B2560">
        <v>1</v>
      </c>
      <c r="C2560" s="17">
        <v>10</v>
      </c>
      <c r="D2560" s="61">
        <f>VLOOKUP(A2560,'Unit Cost from Sales Data'!$A$2:$B$4026,2,FALSE)</f>
        <v>4.5</v>
      </c>
      <c r="E2560" s="22">
        <f t="shared" si="42"/>
        <v>45</v>
      </c>
    </row>
    <row r="2561" spans="1:5" x14ac:dyDescent="0.35">
      <c r="A2561" s="21" t="s">
        <v>899</v>
      </c>
      <c r="B2561">
        <v>1</v>
      </c>
      <c r="C2561" s="17">
        <v>10</v>
      </c>
      <c r="D2561" s="61">
        <f>VLOOKUP(A2561,'Unit Cost from Sales Data'!$A$2:$B$4026,2,FALSE)</f>
        <v>4.5</v>
      </c>
      <c r="E2561" s="22">
        <f t="shared" si="42"/>
        <v>45</v>
      </c>
    </row>
    <row r="2562" spans="1:5" x14ac:dyDescent="0.35">
      <c r="A2562" s="21" t="s">
        <v>1218</v>
      </c>
      <c r="B2562">
        <v>1</v>
      </c>
      <c r="C2562" s="17">
        <v>10</v>
      </c>
      <c r="D2562" s="61">
        <f>VLOOKUP(A2562,'Unit Cost from Sales Data'!$A$2:$B$4026,2,FALSE)</f>
        <v>2.89</v>
      </c>
      <c r="E2562" s="22">
        <f t="shared" si="42"/>
        <v>28.900000000000002</v>
      </c>
    </row>
    <row r="2563" spans="1:5" x14ac:dyDescent="0.35">
      <c r="A2563" s="21" t="s">
        <v>2704</v>
      </c>
      <c r="B2563">
        <v>1</v>
      </c>
      <c r="C2563" s="17">
        <v>10</v>
      </c>
      <c r="D2563" s="61">
        <f>VLOOKUP(A2563,'Unit Cost from Sales Data'!$A$2:$B$4026,2,FALSE)</f>
        <v>6.61</v>
      </c>
      <c r="E2563" s="22">
        <f t="shared" si="42"/>
        <v>66.100000000000009</v>
      </c>
    </row>
    <row r="2564" spans="1:5" x14ac:dyDescent="0.35">
      <c r="A2564" s="21" t="s">
        <v>794</v>
      </c>
      <c r="B2564">
        <v>1</v>
      </c>
      <c r="C2564" s="17">
        <v>10</v>
      </c>
      <c r="D2564" s="61">
        <f>VLOOKUP(A2564,'Unit Cost from Sales Data'!$A$2:$B$4026,2,FALSE)</f>
        <v>6.2</v>
      </c>
      <c r="E2564" s="22">
        <f t="shared" si="42"/>
        <v>62</v>
      </c>
    </row>
    <row r="2565" spans="1:5" x14ac:dyDescent="0.35">
      <c r="A2565" s="21" t="s">
        <v>805</v>
      </c>
      <c r="B2565">
        <v>1</v>
      </c>
      <c r="C2565" s="17">
        <v>10</v>
      </c>
      <c r="D2565" s="61">
        <f>VLOOKUP(A2565,'Unit Cost from Sales Data'!$A$2:$B$4026,2,FALSE)</f>
        <v>4.3</v>
      </c>
      <c r="E2565" s="22">
        <f t="shared" si="42"/>
        <v>43</v>
      </c>
    </row>
    <row r="2566" spans="1:5" x14ac:dyDescent="0.35">
      <c r="A2566" s="21" t="s">
        <v>65</v>
      </c>
      <c r="B2566">
        <v>1</v>
      </c>
      <c r="C2566" s="17">
        <v>10</v>
      </c>
      <c r="D2566" s="61">
        <f>VLOOKUP(A2566,'Unit Cost from Sales Data'!$A$2:$B$4026,2,FALSE)</f>
        <v>5.64</v>
      </c>
      <c r="E2566" s="22">
        <f t="shared" si="42"/>
        <v>56.4</v>
      </c>
    </row>
    <row r="2567" spans="1:5" x14ac:dyDescent="0.35">
      <c r="A2567" s="21" t="s">
        <v>2927</v>
      </c>
      <c r="B2567">
        <v>1</v>
      </c>
      <c r="C2567" s="17">
        <v>10</v>
      </c>
      <c r="D2567" s="61">
        <f>VLOOKUP(A2567,'Unit Cost from Sales Data'!$A$2:$B$4026,2,FALSE)</f>
        <v>0.04</v>
      </c>
      <c r="E2567" s="22">
        <f t="shared" si="42"/>
        <v>0.4</v>
      </c>
    </row>
    <row r="2568" spans="1:5" x14ac:dyDescent="0.35">
      <c r="A2568" s="21" t="s">
        <v>1254</v>
      </c>
      <c r="B2568">
        <v>1</v>
      </c>
      <c r="C2568" s="17">
        <v>10</v>
      </c>
      <c r="D2568" s="61">
        <f>VLOOKUP(A2568,'Unit Cost from Sales Data'!$A$2:$B$4026,2,FALSE)</f>
        <v>4.75</v>
      </c>
      <c r="E2568" s="22">
        <f t="shared" si="42"/>
        <v>47.5</v>
      </c>
    </row>
    <row r="2569" spans="1:5" x14ac:dyDescent="0.35">
      <c r="A2569" s="21" t="s">
        <v>340</v>
      </c>
      <c r="B2569">
        <v>1</v>
      </c>
      <c r="C2569" s="17">
        <v>10</v>
      </c>
      <c r="D2569" s="61">
        <f>VLOOKUP(A2569,'Unit Cost from Sales Data'!$A$2:$B$4026,2,FALSE)</f>
        <v>5.63</v>
      </c>
      <c r="E2569" s="22">
        <f t="shared" si="42"/>
        <v>56.3</v>
      </c>
    </row>
    <row r="2570" spans="1:5" x14ac:dyDescent="0.35">
      <c r="A2570" s="21" t="s">
        <v>3027</v>
      </c>
      <c r="B2570">
        <v>1</v>
      </c>
      <c r="C2570" s="17">
        <v>10</v>
      </c>
      <c r="D2570" s="61">
        <f>VLOOKUP(A2570,'Unit Cost from Sales Data'!$A$2:$B$4026,2,FALSE)</f>
        <v>0.37</v>
      </c>
      <c r="E2570" s="22">
        <f t="shared" si="42"/>
        <v>3.7</v>
      </c>
    </row>
    <row r="2571" spans="1:5" x14ac:dyDescent="0.35">
      <c r="A2571" s="21" t="s">
        <v>1182</v>
      </c>
      <c r="B2571">
        <v>1</v>
      </c>
      <c r="C2571" s="17">
        <v>10</v>
      </c>
      <c r="D2571" s="61">
        <f>VLOOKUP(A2571,'Unit Cost from Sales Data'!$A$2:$B$4026,2,FALSE)</f>
        <v>6.5</v>
      </c>
      <c r="E2571" s="22">
        <f t="shared" ref="E2571:E2626" si="43">D2571*C2571</f>
        <v>65</v>
      </c>
    </row>
    <row r="2572" spans="1:5" x14ac:dyDescent="0.35">
      <c r="A2572" s="21" t="s">
        <v>3138</v>
      </c>
      <c r="B2572">
        <v>1</v>
      </c>
      <c r="C2572" s="17">
        <v>10</v>
      </c>
      <c r="D2572" s="61">
        <f>VLOOKUP(A2572,'Unit Cost from Sales Data'!$A$2:$B$4026,2,FALSE)</f>
        <v>0.4</v>
      </c>
      <c r="E2572" s="22">
        <f t="shared" si="43"/>
        <v>4</v>
      </c>
    </row>
    <row r="2573" spans="1:5" x14ac:dyDescent="0.35">
      <c r="A2573" s="21" t="s">
        <v>3353</v>
      </c>
      <c r="B2573">
        <v>1</v>
      </c>
      <c r="C2573" s="17">
        <v>10</v>
      </c>
      <c r="D2573" s="61">
        <f>VLOOKUP(A2573,'Unit Cost from Sales Data'!$A$2:$B$4026,2,FALSE)</f>
        <v>0.09</v>
      </c>
      <c r="E2573" s="22">
        <f t="shared" si="43"/>
        <v>0.89999999999999991</v>
      </c>
    </row>
    <row r="2574" spans="1:5" x14ac:dyDescent="0.35">
      <c r="A2574" s="21" t="s">
        <v>3359</v>
      </c>
      <c r="B2574">
        <v>1</v>
      </c>
      <c r="C2574" s="17">
        <v>10</v>
      </c>
      <c r="D2574" s="61">
        <f>VLOOKUP(A2574,'Unit Cost from Sales Data'!$A$2:$B$4026,2,FALSE)</f>
        <v>2.19</v>
      </c>
      <c r="E2574" s="22">
        <f t="shared" si="43"/>
        <v>21.9</v>
      </c>
    </row>
    <row r="2575" spans="1:5" x14ac:dyDescent="0.35">
      <c r="A2575" s="21" t="s">
        <v>3462</v>
      </c>
      <c r="B2575">
        <v>1</v>
      </c>
      <c r="C2575" s="17">
        <v>10</v>
      </c>
      <c r="D2575" s="61">
        <f>VLOOKUP(A2575,'Unit Cost from Sales Data'!$A$2:$B$4026,2,FALSE)</f>
        <v>0.04</v>
      </c>
      <c r="E2575" s="22">
        <f t="shared" si="43"/>
        <v>0.4</v>
      </c>
    </row>
    <row r="2576" spans="1:5" x14ac:dyDescent="0.35">
      <c r="A2576" s="21" t="s">
        <v>3681</v>
      </c>
      <c r="B2576">
        <v>1</v>
      </c>
      <c r="C2576" s="17">
        <v>10</v>
      </c>
      <c r="D2576" s="61">
        <f>VLOOKUP(A2576,'Unit Cost from Sales Data'!$A$2:$B$4026,2,FALSE)</f>
        <v>0.25</v>
      </c>
      <c r="E2576" s="22">
        <f t="shared" si="43"/>
        <v>2.5</v>
      </c>
    </row>
    <row r="2577" spans="1:5" x14ac:dyDescent="0.35">
      <c r="A2577" s="21" t="s">
        <v>3682</v>
      </c>
      <c r="B2577">
        <v>1</v>
      </c>
      <c r="C2577" s="17">
        <v>10</v>
      </c>
      <c r="D2577" s="61">
        <f>VLOOKUP(A2577,'Unit Cost from Sales Data'!$A$2:$B$4026,2,FALSE)</f>
        <v>0.35</v>
      </c>
      <c r="E2577" s="22">
        <f t="shared" si="43"/>
        <v>3.5</v>
      </c>
    </row>
    <row r="2578" spans="1:5" x14ac:dyDescent="0.35">
      <c r="A2578" s="21" t="s">
        <v>728</v>
      </c>
      <c r="B2578">
        <v>1</v>
      </c>
      <c r="C2578" s="17">
        <v>10</v>
      </c>
      <c r="D2578" s="61">
        <f>VLOOKUP(A2578,'Unit Cost from Sales Data'!$A$2:$B$4026,2,FALSE)</f>
        <v>7.62</v>
      </c>
      <c r="E2578" s="22">
        <f t="shared" si="43"/>
        <v>76.2</v>
      </c>
    </row>
    <row r="2579" spans="1:5" x14ac:dyDescent="0.35">
      <c r="A2579" s="21" t="s">
        <v>3701</v>
      </c>
      <c r="B2579">
        <v>1</v>
      </c>
      <c r="C2579" s="17">
        <v>10</v>
      </c>
      <c r="D2579" s="61">
        <f>VLOOKUP(A2579,'Unit Cost from Sales Data'!$A$2:$B$4026,2,FALSE)</f>
        <v>0.19</v>
      </c>
      <c r="E2579" s="22">
        <f t="shared" si="43"/>
        <v>1.9</v>
      </c>
    </row>
    <row r="2580" spans="1:5" x14ac:dyDescent="0.35">
      <c r="A2580" s="21" t="s">
        <v>3737</v>
      </c>
      <c r="B2580">
        <v>1</v>
      </c>
      <c r="C2580" s="17">
        <v>10</v>
      </c>
      <c r="D2580" s="61">
        <f>VLOOKUP(A2580,'Unit Cost from Sales Data'!$A$2:$B$4026,2,FALSE)</f>
        <v>0.88</v>
      </c>
      <c r="E2580" s="22">
        <f t="shared" si="43"/>
        <v>8.8000000000000007</v>
      </c>
    </row>
    <row r="2581" spans="1:5" x14ac:dyDescent="0.35">
      <c r="A2581" s="21" t="s">
        <v>902</v>
      </c>
      <c r="B2581">
        <v>1</v>
      </c>
      <c r="C2581" s="17">
        <v>10</v>
      </c>
      <c r="D2581" s="61">
        <f>VLOOKUP(A2581,'Unit Cost from Sales Data'!$A$2:$B$4026,2,FALSE)</f>
        <v>3.05</v>
      </c>
      <c r="E2581" s="22">
        <f t="shared" si="43"/>
        <v>30.5</v>
      </c>
    </row>
    <row r="2582" spans="1:5" x14ac:dyDescent="0.35">
      <c r="A2582" s="21" t="s">
        <v>1113</v>
      </c>
      <c r="B2582">
        <v>1</v>
      </c>
      <c r="C2582" s="17">
        <v>10</v>
      </c>
      <c r="D2582" s="61">
        <f>VLOOKUP(A2582,'Unit Cost from Sales Data'!$A$2:$B$4026,2,FALSE)</f>
        <v>2.42</v>
      </c>
      <c r="E2582" s="22">
        <f t="shared" si="43"/>
        <v>24.2</v>
      </c>
    </row>
    <row r="2583" spans="1:5" x14ac:dyDescent="0.35">
      <c r="A2583" s="21" t="s">
        <v>3851</v>
      </c>
      <c r="B2583">
        <v>1</v>
      </c>
      <c r="C2583" s="17">
        <v>10</v>
      </c>
      <c r="D2583" s="61">
        <f>VLOOKUP(A2583,'Unit Cost from Sales Data'!$A$2:$B$4026,2,FALSE)</f>
        <v>0.1</v>
      </c>
      <c r="E2583" s="22">
        <f t="shared" si="43"/>
        <v>1</v>
      </c>
    </row>
    <row r="2584" spans="1:5" x14ac:dyDescent="0.35">
      <c r="A2584" s="21" t="s">
        <v>3881</v>
      </c>
      <c r="B2584">
        <v>1</v>
      </c>
      <c r="C2584" s="17">
        <v>10</v>
      </c>
      <c r="D2584" s="61">
        <f>VLOOKUP(A2584,'Unit Cost from Sales Data'!$A$2:$B$4026,2,FALSE)</f>
        <v>3.88</v>
      </c>
      <c r="E2584" s="22">
        <f t="shared" si="43"/>
        <v>38.799999999999997</v>
      </c>
    </row>
    <row r="2585" spans="1:5" x14ac:dyDescent="0.35">
      <c r="A2585" s="21" t="s">
        <v>3893</v>
      </c>
      <c r="B2585">
        <v>1</v>
      </c>
      <c r="C2585" s="17">
        <v>10</v>
      </c>
      <c r="D2585" s="61">
        <f>VLOOKUP(A2585,'Unit Cost from Sales Data'!$A$2:$B$4026,2,FALSE)</f>
        <v>0.41</v>
      </c>
      <c r="E2585" s="22">
        <f t="shared" si="43"/>
        <v>4.0999999999999996</v>
      </c>
    </row>
    <row r="2586" spans="1:5" x14ac:dyDescent="0.35">
      <c r="A2586" s="21" t="s">
        <v>3895</v>
      </c>
      <c r="B2586">
        <v>1</v>
      </c>
      <c r="C2586" s="17">
        <v>10</v>
      </c>
      <c r="D2586" s="61">
        <f>VLOOKUP(A2586,'Unit Cost from Sales Data'!$A$2:$B$4026,2,FALSE)</f>
        <v>0.06</v>
      </c>
      <c r="E2586" s="22">
        <f t="shared" si="43"/>
        <v>0.6</v>
      </c>
    </row>
    <row r="2587" spans="1:5" x14ac:dyDescent="0.35">
      <c r="A2587" s="21" t="s">
        <v>3896</v>
      </c>
      <c r="B2587">
        <v>1</v>
      </c>
      <c r="C2587" s="17">
        <v>10</v>
      </c>
      <c r="D2587" s="61">
        <f>VLOOKUP(A2587,'Unit Cost from Sales Data'!$A$2:$B$4026,2,FALSE)</f>
        <v>0.53</v>
      </c>
      <c r="E2587" s="22">
        <f t="shared" si="43"/>
        <v>5.3000000000000007</v>
      </c>
    </row>
    <row r="2588" spans="1:5" x14ac:dyDescent="0.35">
      <c r="A2588" s="21" t="s">
        <v>3947</v>
      </c>
      <c r="B2588">
        <v>1</v>
      </c>
      <c r="C2588" s="17">
        <v>10</v>
      </c>
      <c r="D2588" s="61">
        <f>VLOOKUP(A2588,'Unit Cost from Sales Data'!$A$2:$B$4026,2,FALSE)</f>
        <v>0.11</v>
      </c>
      <c r="E2588" s="22">
        <f t="shared" si="43"/>
        <v>1.1000000000000001</v>
      </c>
    </row>
    <row r="2589" spans="1:5" x14ac:dyDescent="0.35">
      <c r="A2589" s="21" t="s">
        <v>956</v>
      </c>
      <c r="B2589">
        <v>1</v>
      </c>
      <c r="C2589" s="17">
        <v>10</v>
      </c>
      <c r="D2589" s="61">
        <f>VLOOKUP(A2589,'Unit Cost from Sales Data'!$A$2:$B$4026,2,FALSE)</f>
        <v>4.5999999999999996</v>
      </c>
      <c r="E2589" s="22">
        <f t="shared" si="43"/>
        <v>46</v>
      </c>
    </row>
    <row r="2590" spans="1:5" x14ac:dyDescent="0.35">
      <c r="A2590" s="21" t="s">
        <v>625</v>
      </c>
      <c r="B2590">
        <v>1</v>
      </c>
      <c r="C2590" s="17">
        <v>10</v>
      </c>
      <c r="D2590" s="61">
        <f>VLOOKUP(A2590,'Unit Cost from Sales Data'!$A$2:$B$4026,2,FALSE)</f>
        <v>1.69</v>
      </c>
      <c r="E2590" s="22">
        <f t="shared" si="43"/>
        <v>16.899999999999999</v>
      </c>
    </row>
    <row r="2591" spans="1:5" x14ac:dyDescent="0.35">
      <c r="A2591" s="21" t="s">
        <v>611</v>
      </c>
      <c r="B2591">
        <v>1</v>
      </c>
      <c r="C2591" s="17">
        <v>10</v>
      </c>
      <c r="D2591" s="61">
        <f>VLOOKUP(A2591,'Unit Cost from Sales Data'!$A$2:$B$4026,2,FALSE)</f>
        <v>4.5999999999999996</v>
      </c>
      <c r="E2591" s="22">
        <f t="shared" si="43"/>
        <v>46</v>
      </c>
    </row>
    <row r="2592" spans="1:5" x14ac:dyDescent="0.35">
      <c r="A2592" s="21" t="s">
        <v>599</v>
      </c>
      <c r="B2592">
        <v>1</v>
      </c>
      <c r="C2592" s="17">
        <v>10</v>
      </c>
      <c r="D2592" s="61">
        <f>VLOOKUP(A2592,'Unit Cost from Sales Data'!$A$2:$B$4026,2,FALSE)</f>
        <v>13.9</v>
      </c>
      <c r="E2592" s="22">
        <f t="shared" si="43"/>
        <v>139</v>
      </c>
    </row>
    <row r="2593" spans="1:5" x14ac:dyDescent="0.35">
      <c r="A2593" s="21" t="s">
        <v>589</v>
      </c>
      <c r="B2593">
        <v>1</v>
      </c>
      <c r="C2593" s="17">
        <v>10</v>
      </c>
      <c r="D2593" s="61">
        <f>VLOOKUP(A2593,'Unit Cost from Sales Data'!$A$2:$B$4026,2,FALSE)</f>
        <v>3.11</v>
      </c>
      <c r="E2593" s="22">
        <f t="shared" si="43"/>
        <v>31.099999999999998</v>
      </c>
    </row>
    <row r="2594" spans="1:5" x14ac:dyDescent="0.35">
      <c r="A2594" s="21" t="s">
        <v>4154</v>
      </c>
      <c r="B2594">
        <v>1</v>
      </c>
      <c r="C2594" s="17">
        <v>10</v>
      </c>
      <c r="D2594" s="61">
        <f>VLOOKUP(A2594,'Unit Cost from Sales Data'!$A$2:$B$4026,2,FALSE)</f>
        <v>0.56000000000000005</v>
      </c>
      <c r="E2594" s="22">
        <f t="shared" si="43"/>
        <v>5.6000000000000005</v>
      </c>
    </row>
    <row r="2595" spans="1:5" x14ac:dyDescent="0.35">
      <c r="A2595" s="21" t="s">
        <v>389</v>
      </c>
      <c r="B2595">
        <v>1</v>
      </c>
      <c r="C2595" s="17">
        <v>10</v>
      </c>
      <c r="D2595" s="61">
        <f>VLOOKUP(A2595,'Unit Cost from Sales Data'!$A$2:$B$4026,2,FALSE)</f>
        <v>13.23</v>
      </c>
      <c r="E2595" s="22">
        <f t="shared" si="43"/>
        <v>132.30000000000001</v>
      </c>
    </row>
    <row r="2596" spans="1:5" x14ac:dyDescent="0.35">
      <c r="A2596" s="21" t="s">
        <v>4288</v>
      </c>
      <c r="B2596">
        <v>1</v>
      </c>
      <c r="C2596" s="17">
        <v>10</v>
      </c>
      <c r="D2596" s="61">
        <f>VLOOKUP(A2596,'Unit Cost from Sales Data'!$A$2:$B$4026,2,FALSE)</f>
        <v>0.22</v>
      </c>
      <c r="E2596" s="22">
        <f t="shared" si="43"/>
        <v>2.2000000000000002</v>
      </c>
    </row>
    <row r="2597" spans="1:5" x14ac:dyDescent="0.35">
      <c r="A2597" s="21" t="s">
        <v>4294</v>
      </c>
      <c r="B2597">
        <v>1</v>
      </c>
      <c r="C2597" s="17">
        <v>10</v>
      </c>
      <c r="D2597" s="61">
        <f>VLOOKUP(A2597,'Unit Cost from Sales Data'!$A$2:$B$4026,2,FALSE)</f>
        <v>0.14000000000000001</v>
      </c>
      <c r="E2597" s="22">
        <f t="shared" si="43"/>
        <v>1.4000000000000001</v>
      </c>
    </row>
    <row r="2598" spans="1:5" x14ac:dyDescent="0.35">
      <c r="A2598" s="21" t="s">
        <v>4296</v>
      </c>
      <c r="B2598">
        <v>1</v>
      </c>
      <c r="C2598" s="17">
        <v>10</v>
      </c>
      <c r="D2598" s="61">
        <f>VLOOKUP(A2598,'Unit Cost from Sales Data'!$A$2:$B$4026,2,FALSE)</f>
        <v>0.66</v>
      </c>
      <c r="E2598" s="22">
        <f t="shared" si="43"/>
        <v>6.6000000000000005</v>
      </c>
    </row>
    <row r="2599" spans="1:5" x14ac:dyDescent="0.35">
      <c r="A2599" s="21" t="s">
        <v>4297</v>
      </c>
      <c r="B2599">
        <v>1</v>
      </c>
      <c r="C2599" s="17">
        <v>10</v>
      </c>
      <c r="D2599" s="61">
        <f>VLOOKUP(A2599,'Unit Cost from Sales Data'!$A$2:$B$4026,2,FALSE)</f>
        <v>0.26</v>
      </c>
      <c r="E2599" s="22">
        <f t="shared" si="43"/>
        <v>2.6</v>
      </c>
    </row>
    <row r="2600" spans="1:5" x14ac:dyDescent="0.35">
      <c r="A2600" s="21" t="s">
        <v>182</v>
      </c>
      <c r="B2600">
        <v>1</v>
      </c>
      <c r="C2600" s="17">
        <v>10</v>
      </c>
      <c r="D2600" s="61">
        <f>VLOOKUP(A2600,'Unit Cost from Sales Data'!$A$2:$B$4026,2,FALSE)</f>
        <v>4.12</v>
      </c>
      <c r="E2600" s="22">
        <f t="shared" si="43"/>
        <v>41.2</v>
      </c>
    </row>
    <row r="2601" spans="1:5" x14ac:dyDescent="0.35">
      <c r="A2601" s="21" t="s">
        <v>4334</v>
      </c>
      <c r="B2601">
        <v>1</v>
      </c>
      <c r="C2601" s="17">
        <v>10</v>
      </c>
      <c r="D2601" s="61">
        <f>VLOOKUP(A2601,'Unit Cost from Sales Data'!$A$2:$B$4026,2,FALSE)</f>
        <v>0.19</v>
      </c>
      <c r="E2601" s="22">
        <f t="shared" si="43"/>
        <v>1.9</v>
      </c>
    </row>
    <row r="2602" spans="1:5" x14ac:dyDescent="0.35">
      <c r="A2602" s="21" t="s">
        <v>352</v>
      </c>
      <c r="B2602">
        <v>1</v>
      </c>
      <c r="C2602" s="17">
        <v>10</v>
      </c>
      <c r="D2602" s="61">
        <f>VLOOKUP(A2602,'Unit Cost from Sales Data'!$A$2:$B$4026,2,FALSE)</f>
        <v>1.59</v>
      </c>
      <c r="E2602" s="22">
        <f t="shared" si="43"/>
        <v>15.9</v>
      </c>
    </row>
    <row r="2603" spans="1:5" x14ac:dyDescent="0.35">
      <c r="A2603" s="21" t="s">
        <v>3018</v>
      </c>
      <c r="B2603">
        <v>9</v>
      </c>
      <c r="C2603" s="17">
        <v>9</v>
      </c>
      <c r="D2603" s="61">
        <f>VLOOKUP(A2603,'Unit Cost from Sales Data'!$A$2:$B$4026,2,FALSE)</f>
        <v>52.26</v>
      </c>
      <c r="E2603" s="22">
        <f t="shared" si="43"/>
        <v>470.34</v>
      </c>
    </row>
    <row r="2604" spans="1:5" x14ac:dyDescent="0.35">
      <c r="A2604" s="21" t="s">
        <v>1601</v>
      </c>
      <c r="B2604">
        <v>8</v>
      </c>
      <c r="C2604" s="17">
        <v>9</v>
      </c>
      <c r="D2604" s="61">
        <f>VLOOKUP(A2604,'Unit Cost from Sales Data'!$A$2:$B$4026,2,FALSE)</f>
        <v>48.61</v>
      </c>
      <c r="E2604" s="22">
        <f t="shared" si="43"/>
        <v>437.49</v>
      </c>
    </row>
    <row r="2605" spans="1:5" x14ac:dyDescent="0.35">
      <c r="A2605" s="21" t="s">
        <v>3646</v>
      </c>
      <c r="B2605">
        <v>8</v>
      </c>
      <c r="C2605" s="17">
        <v>9</v>
      </c>
      <c r="D2605" s="61">
        <f>VLOOKUP(A2605,'Unit Cost from Sales Data'!$A$2:$B$4026,2,FALSE)</f>
        <v>3.52</v>
      </c>
      <c r="E2605" s="22">
        <f t="shared" si="43"/>
        <v>31.68</v>
      </c>
    </row>
    <row r="2606" spans="1:5" x14ac:dyDescent="0.35">
      <c r="A2606" s="21" t="s">
        <v>1719</v>
      </c>
      <c r="B2606">
        <v>7</v>
      </c>
      <c r="C2606" s="17">
        <v>9</v>
      </c>
      <c r="D2606" s="61">
        <f>VLOOKUP(A2606,'Unit Cost from Sales Data'!$A$2:$B$4026,2,FALSE)</f>
        <v>43.1</v>
      </c>
      <c r="E2606" s="22">
        <f t="shared" si="43"/>
        <v>387.90000000000003</v>
      </c>
    </row>
    <row r="2607" spans="1:5" x14ac:dyDescent="0.35">
      <c r="A2607" s="21" t="s">
        <v>2833</v>
      </c>
      <c r="B2607">
        <v>7</v>
      </c>
      <c r="C2607" s="17">
        <v>9</v>
      </c>
      <c r="D2607" s="61">
        <f>VLOOKUP(A2607,'Unit Cost from Sales Data'!$A$2:$B$4026,2,FALSE)</f>
        <v>14.08</v>
      </c>
      <c r="E2607" s="22">
        <f t="shared" si="43"/>
        <v>126.72</v>
      </c>
    </row>
    <row r="2608" spans="1:5" x14ac:dyDescent="0.35">
      <c r="A2608" s="21" t="s">
        <v>2851</v>
      </c>
      <c r="B2608">
        <v>7</v>
      </c>
      <c r="C2608" s="17">
        <v>9</v>
      </c>
      <c r="D2608" s="61">
        <f>VLOOKUP(A2608,'Unit Cost from Sales Data'!$A$2:$B$4026,2,FALSE)</f>
        <v>24.66</v>
      </c>
      <c r="E2608" s="22">
        <f t="shared" si="43"/>
        <v>221.94</v>
      </c>
    </row>
    <row r="2609" spans="1:5" x14ac:dyDescent="0.35">
      <c r="A2609" s="21" t="s">
        <v>3023</v>
      </c>
      <c r="B2609">
        <v>7</v>
      </c>
      <c r="C2609" s="17">
        <v>9</v>
      </c>
      <c r="D2609" s="61">
        <f>VLOOKUP(A2609,'Unit Cost from Sales Data'!$A$2:$B$4026,2,FALSE)</f>
        <v>11.18</v>
      </c>
      <c r="E2609" s="22">
        <f t="shared" si="43"/>
        <v>100.62</v>
      </c>
    </row>
    <row r="2610" spans="1:5" x14ac:dyDescent="0.35">
      <c r="A2610" s="21" t="s">
        <v>267</v>
      </c>
      <c r="B2610">
        <v>7</v>
      </c>
      <c r="C2610" s="17">
        <v>9</v>
      </c>
      <c r="D2610" s="61">
        <f>VLOOKUP(A2610,'Unit Cost from Sales Data'!$A$2:$B$4026,2,FALSE)</f>
        <v>0.64</v>
      </c>
      <c r="E2610" s="22">
        <f t="shared" si="43"/>
        <v>5.76</v>
      </c>
    </row>
    <row r="2611" spans="1:5" x14ac:dyDescent="0.35">
      <c r="A2611" s="21" t="s">
        <v>2296</v>
      </c>
      <c r="B2611">
        <v>6</v>
      </c>
      <c r="C2611" s="17">
        <v>9</v>
      </c>
      <c r="D2611" s="61">
        <f>VLOOKUP(A2611,'Unit Cost from Sales Data'!$A$2:$B$4026,2,FALSE)</f>
        <v>14.9</v>
      </c>
      <c r="E2611" s="22">
        <f t="shared" si="43"/>
        <v>134.1</v>
      </c>
    </row>
    <row r="2612" spans="1:5" x14ac:dyDescent="0.35">
      <c r="A2612" s="21" t="s">
        <v>2313</v>
      </c>
      <c r="B2612">
        <v>6</v>
      </c>
      <c r="C2612" s="17">
        <v>9</v>
      </c>
      <c r="D2612" s="61">
        <f>VLOOKUP(A2612,'Unit Cost from Sales Data'!$A$2:$B$4026,2,FALSE)</f>
        <v>25</v>
      </c>
      <c r="E2612" s="22">
        <f t="shared" si="43"/>
        <v>225</v>
      </c>
    </row>
    <row r="2613" spans="1:5" x14ac:dyDescent="0.35">
      <c r="A2613" s="21" t="s">
        <v>3125</v>
      </c>
      <c r="B2613">
        <v>6</v>
      </c>
      <c r="C2613" s="17">
        <v>9</v>
      </c>
      <c r="D2613" s="61">
        <f>VLOOKUP(A2613,'Unit Cost from Sales Data'!$A$2:$B$4026,2,FALSE)</f>
        <v>17.98</v>
      </c>
      <c r="E2613" s="22">
        <f t="shared" si="43"/>
        <v>161.82</v>
      </c>
    </row>
    <row r="2614" spans="1:5" x14ac:dyDescent="0.35">
      <c r="A2614" s="21" t="s">
        <v>97</v>
      </c>
      <c r="B2614">
        <v>6</v>
      </c>
      <c r="C2614" s="17">
        <v>9</v>
      </c>
      <c r="D2614" s="61">
        <f>VLOOKUP(A2614,'Unit Cost from Sales Data'!$A$2:$B$4026,2,FALSE)</f>
        <v>3.91</v>
      </c>
      <c r="E2614" s="22">
        <f t="shared" si="43"/>
        <v>35.19</v>
      </c>
    </row>
    <row r="2615" spans="1:5" x14ac:dyDescent="0.35">
      <c r="A2615" s="21" t="s">
        <v>2173</v>
      </c>
      <c r="B2615">
        <v>5</v>
      </c>
      <c r="C2615" s="17">
        <v>9</v>
      </c>
      <c r="D2615" s="61">
        <f>VLOOKUP(A2615,'Unit Cost from Sales Data'!$A$2:$B$4026,2,FALSE)</f>
        <v>15.5</v>
      </c>
      <c r="E2615" s="22">
        <f t="shared" si="43"/>
        <v>139.5</v>
      </c>
    </row>
    <row r="2616" spans="1:5" x14ac:dyDescent="0.35">
      <c r="A2616" s="21" t="s">
        <v>1195</v>
      </c>
      <c r="B2616">
        <v>5</v>
      </c>
      <c r="C2616" s="17">
        <v>9</v>
      </c>
      <c r="D2616" s="61">
        <f>VLOOKUP(A2616,'Unit Cost from Sales Data'!$A$2:$B$4026,2,FALSE)</f>
        <v>12.6</v>
      </c>
      <c r="E2616" s="22">
        <f t="shared" si="43"/>
        <v>113.39999999999999</v>
      </c>
    </row>
    <row r="2617" spans="1:5" x14ac:dyDescent="0.35">
      <c r="A2617" s="21" t="s">
        <v>553</v>
      </c>
      <c r="B2617">
        <v>5</v>
      </c>
      <c r="C2617" s="17">
        <v>9</v>
      </c>
      <c r="D2617" s="61">
        <f>VLOOKUP(A2617,'Unit Cost from Sales Data'!$A$2:$B$4026,2,FALSE)</f>
        <v>7.73</v>
      </c>
      <c r="E2617" s="22">
        <f t="shared" si="43"/>
        <v>69.570000000000007</v>
      </c>
    </row>
    <row r="2618" spans="1:5" x14ac:dyDescent="0.35">
      <c r="A2618" s="21" t="s">
        <v>3059</v>
      </c>
      <c r="B2618">
        <v>5</v>
      </c>
      <c r="C2618" s="17">
        <v>9</v>
      </c>
      <c r="D2618" s="61">
        <f>VLOOKUP(A2618,'Unit Cost from Sales Data'!$A$2:$B$4026,2,FALSE)</f>
        <v>82.26</v>
      </c>
      <c r="E2618" s="22">
        <f t="shared" si="43"/>
        <v>740.34</v>
      </c>
    </row>
    <row r="2619" spans="1:5" x14ac:dyDescent="0.35">
      <c r="A2619" s="21" t="s">
        <v>3064</v>
      </c>
      <c r="B2619">
        <v>5</v>
      </c>
      <c r="C2619" s="17">
        <v>9</v>
      </c>
      <c r="D2619" s="61">
        <f>VLOOKUP(A2619,'Unit Cost from Sales Data'!$A$2:$B$4026,2,FALSE)</f>
        <v>85.03</v>
      </c>
      <c r="E2619" s="22">
        <f t="shared" si="43"/>
        <v>765.27</v>
      </c>
    </row>
    <row r="2620" spans="1:5" x14ac:dyDescent="0.35">
      <c r="A2620" s="21" t="s">
        <v>3243</v>
      </c>
      <c r="B2620">
        <v>5</v>
      </c>
      <c r="C2620" s="17">
        <v>9</v>
      </c>
      <c r="D2620" s="61">
        <f>VLOOKUP(A2620,'Unit Cost from Sales Data'!$A$2:$B$4026,2,FALSE)</f>
        <v>42.49</v>
      </c>
      <c r="E2620" s="22">
        <f t="shared" si="43"/>
        <v>382.41</v>
      </c>
    </row>
    <row r="2621" spans="1:5" x14ac:dyDescent="0.35">
      <c r="A2621" s="21" t="s">
        <v>511</v>
      </c>
      <c r="B2621">
        <v>5</v>
      </c>
      <c r="C2621" s="17">
        <v>9</v>
      </c>
      <c r="D2621" s="61">
        <f>VLOOKUP(A2621,'Unit Cost from Sales Data'!$A$2:$B$4026,2,FALSE)</f>
        <v>18.829999999999998</v>
      </c>
      <c r="E2621" s="22">
        <f t="shared" si="43"/>
        <v>169.46999999999997</v>
      </c>
    </row>
    <row r="2622" spans="1:5" x14ac:dyDescent="0.35">
      <c r="A2622" s="21">
        <v>1250470</v>
      </c>
      <c r="B2622">
        <v>5</v>
      </c>
      <c r="C2622" s="17">
        <v>9</v>
      </c>
      <c r="D2622" s="61">
        <f>VLOOKUP(A2622,'Unit Cost from Sales Data'!$A$2:$B$4026,2,FALSE)</f>
        <v>9.14</v>
      </c>
      <c r="E2622" s="22">
        <f t="shared" si="43"/>
        <v>82.26</v>
      </c>
    </row>
    <row r="2623" spans="1:5" x14ac:dyDescent="0.35">
      <c r="A2623" s="21" t="s">
        <v>2130</v>
      </c>
      <c r="B2623">
        <v>4</v>
      </c>
      <c r="C2623" s="17">
        <v>9</v>
      </c>
      <c r="D2623" s="61">
        <f>VLOOKUP(A2623,'Unit Cost from Sales Data'!$A$2:$B$4026,2,FALSE)</f>
        <v>14.96</v>
      </c>
      <c r="E2623" s="22">
        <f t="shared" si="43"/>
        <v>134.64000000000001</v>
      </c>
    </row>
    <row r="2624" spans="1:5" x14ac:dyDescent="0.35">
      <c r="A2624" s="21" t="s">
        <v>2609</v>
      </c>
      <c r="B2624">
        <v>4</v>
      </c>
      <c r="C2624" s="17">
        <v>9</v>
      </c>
      <c r="D2624" s="61">
        <f>VLOOKUP(A2624,'Unit Cost from Sales Data'!$A$2:$B$4026,2,FALSE)</f>
        <v>35.79</v>
      </c>
      <c r="E2624" s="22">
        <f t="shared" si="43"/>
        <v>322.11</v>
      </c>
    </row>
    <row r="2625" spans="1:5" x14ac:dyDescent="0.35">
      <c r="A2625" s="21" t="s">
        <v>2802</v>
      </c>
      <c r="B2625">
        <v>4</v>
      </c>
      <c r="C2625" s="17">
        <v>9</v>
      </c>
      <c r="D2625" s="61">
        <f>VLOOKUP(A2625,'Unit Cost from Sales Data'!$A$2:$B$4026,2,FALSE)</f>
        <v>11.56</v>
      </c>
      <c r="E2625" s="22">
        <f t="shared" si="43"/>
        <v>104.04</v>
      </c>
    </row>
    <row r="2626" spans="1:5" x14ac:dyDescent="0.35">
      <c r="A2626" s="21" t="s">
        <v>2901</v>
      </c>
      <c r="B2626">
        <v>4</v>
      </c>
      <c r="C2626" s="17">
        <v>9</v>
      </c>
      <c r="D2626" s="61">
        <f>VLOOKUP(A2626,'Unit Cost from Sales Data'!$A$2:$B$4026,2,FALSE)</f>
        <v>47.43</v>
      </c>
      <c r="E2626" s="22">
        <f t="shared" si="43"/>
        <v>426.87</v>
      </c>
    </row>
    <row r="2627" spans="1:5" x14ac:dyDescent="0.35">
      <c r="A2627" s="21" t="s">
        <v>3015</v>
      </c>
      <c r="B2627">
        <v>4</v>
      </c>
      <c r="C2627" s="17">
        <v>9</v>
      </c>
      <c r="D2627" s="61">
        <f>VLOOKUP(A2627,'Unit Cost from Sales Data'!$A$2:$B$4026,2,FALSE)</f>
        <v>49.98</v>
      </c>
      <c r="E2627" s="22">
        <f t="shared" ref="E2627:E2685" si="44">D2627*C2627</f>
        <v>449.82</v>
      </c>
    </row>
    <row r="2628" spans="1:5" x14ac:dyDescent="0.35">
      <c r="A2628" s="21" t="s">
        <v>463</v>
      </c>
      <c r="B2628">
        <v>4</v>
      </c>
      <c r="C2628" s="17">
        <v>9</v>
      </c>
      <c r="D2628" s="61">
        <f>VLOOKUP(A2628,'Unit Cost from Sales Data'!$A$2:$B$4026,2,FALSE)</f>
        <v>2.91</v>
      </c>
      <c r="E2628" s="22">
        <f t="shared" si="44"/>
        <v>26.19</v>
      </c>
    </row>
    <row r="2629" spans="1:5" x14ac:dyDescent="0.35">
      <c r="A2629" s="21" t="s">
        <v>3797</v>
      </c>
      <c r="B2629">
        <v>4</v>
      </c>
      <c r="C2629" s="17">
        <v>9</v>
      </c>
      <c r="D2629" s="61">
        <f>VLOOKUP(A2629,'Unit Cost from Sales Data'!$A$2:$B$4026,2,FALSE)</f>
        <v>18.16</v>
      </c>
      <c r="E2629" s="22">
        <f t="shared" si="44"/>
        <v>163.44</v>
      </c>
    </row>
    <row r="2630" spans="1:5" x14ac:dyDescent="0.35">
      <c r="A2630" s="21" t="s">
        <v>1632</v>
      </c>
      <c r="B2630">
        <v>3</v>
      </c>
      <c r="C2630" s="17">
        <v>9</v>
      </c>
      <c r="D2630" s="61">
        <f>VLOOKUP(A2630,'Unit Cost from Sales Data'!$A$2:$B$4026,2,FALSE)</f>
        <v>57.6</v>
      </c>
      <c r="E2630" s="22">
        <f t="shared" si="44"/>
        <v>518.4</v>
      </c>
    </row>
    <row r="2631" spans="1:5" x14ac:dyDescent="0.35">
      <c r="A2631" s="21" t="s">
        <v>2082</v>
      </c>
      <c r="B2631">
        <v>3</v>
      </c>
      <c r="C2631" s="17">
        <v>9</v>
      </c>
      <c r="D2631" s="61">
        <f>VLOOKUP(A2631,'Unit Cost from Sales Data'!$A$2:$B$4026,2,FALSE)</f>
        <v>11.48</v>
      </c>
      <c r="E2631" s="22">
        <f t="shared" si="44"/>
        <v>103.32000000000001</v>
      </c>
    </row>
    <row r="2632" spans="1:5" x14ac:dyDescent="0.35">
      <c r="A2632" s="21" t="s">
        <v>3051</v>
      </c>
      <c r="B2632">
        <v>3</v>
      </c>
      <c r="C2632" s="17">
        <v>9</v>
      </c>
      <c r="D2632" s="61">
        <f>VLOOKUP(A2632,'Unit Cost from Sales Data'!$A$2:$B$4026,2,FALSE)</f>
        <v>153</v>
      </c>
      <c r="E2632" s="22">
        <f t="shared" si="44"/>
        <v>1377</v>
      </c>
    </row>
    <row r="2633" spans="1:5" x14ac:dyDescent="0.35">
      <c r="A2633" s="21" t="s">
        <v>2107</v>
      </c>
      <c r="B2633">
        <v>2</v>
      </c>
      <c r="C2633" s="17">
        <v>9</v>
      </c>
      <c r="D2633" s="61">
        <f>VLOOKUP(A2633,'Unit Cost from Sales Data'!$A$2:$B$4026,2,FALSE)</f>
        <v>6.64</v>
      </c>
      <c r="E2633" s="22">
        <f t="shared" si="44"/>
        <v>59.76</v>
      </c>
    </row>
    <row r="2634" spans="1:5" x14ac:dyDescent="0.35">
      <c r="A2634" s="21" t="s">
        <v>2115</v>
      </c>
      <c r="B2634">
        <v>2</v>
      </c>
      <c r="C2634" s="17">
        <v>9</v>
      </c>
      <c r="D2634" s="61">
        <f>VLOOKUP(A2634,'Unit Cost from Sales Data'!$A$2:$B$4026,2,FALSE)</f>
        <v>1.37</v>
      </c>
      <c r="E2634" s="22">
        <f t="shared" si="44"/>
        <v>12.330000000000002</v>
      </c>
    </row>
    <row r="2635" spans="1:5" x14ac:dyDescent="0.35">
      <c r="A2635" s="21" t="s">
        <v>540</v>
      </c>
      <c r="B2635">
        <v>2</v>
      </c>
      <c r="C2635" s="17">
        <v>9</v>
      </c>
      <c r="D2635" s="61">
        <f>VLOOKUP(A2635,'Unit Cost from Sales Data'!$A$2:$B$4026,2,FALSE)</f>
        <v>1.72</v>
      </c>
      <c r="E2635" s="22">
        <f t="shared" si="44"/>
        <v>15.48</v>
      </c>
    </row>
    <row r="2636" spans="1:5" x14ac:dyDescent="0.35">
      <c r="A2636" s="21" t="s">
        <v>2109</v>
      </c>
      <c r="B2636">
        <v>1</v>
      </c>
      <c r="C2636" s="17">
        <v>9</v>
      </c>
      <c r="D2636" s="61">
        <f>VLOOKUP(A2636,'Unit Cost from Sales Data'!$A$2:$B$4026,2,FALSE)</f>
        <v>11.48</v>
      </c>
      <c r="E2636" s="22">
        <f t="shared" si="44"/>
        <v>103.32000000000001</v>
      </c>
    </row>
    <row r="2637" spans="1:5" x14ac:dyDescent="0.35">
      <c r="A2637" s="21" t="s">
        <v>866</v>
      </c>
      <c r="B2637">
        <v>1</v>
      </c>
      <c r="C2637" s="17">
        <v>9</v>
      </c>
      <c r="D2637" s="61">
        <f>VLOOKUP(A2637,'Unit Cost from Sales Data'!$A$2:$B$4026,2,FALSE)</f>
        <v>5.0999999999999996</v>
      </c>
      <c r="E2637" s="22">
        <f t="shared" si="44"/>
        <v>45.9</v>
      </c>
    </row>
    <row r="2638" spans="1:5" x14ac:dyDescent="0.35">
      <c r="A2638" s="21" t="s">
        <v>3643</v>
      </c>
      <c r="B2638">
        <v>1</v>
      </c>
      <c r="C2638" s="17">
        <v>9</v>
      </c>
      <c r="D2638" s="61">
        <f>VLOOKUP(A2638,'Unit Cost from Sales Data'!$A$2:$B$4026,2,FALSE)</f>
        <v>45.85</v>
      </c>
      <c r="E2638" s="22">
        <f t="shared" si="44"/>
        <v>412.65000000000003</v>
      </c>
    </row>
    <row r="2639" spans="1:5" x14ac:dyDescent="0.35">
      <c r="A2639" s="21" t="s">
        <v>4237</v>
      </c>
      <c r="B2639">
        <v>1</v>
      </c>
      <c r="C2639" s="17">
        <v>9</v>
      </c>
      <c r="D2639" s="61">
        <f>VLOOKUP(A2639,'Unit Cost from Sales Data'!$A$2:$B$4026,2,FALSE)</f>
        <v>8.82</v>
      </c>
      <c r="E2639" s="22">
        <f t="shared" si="44"/>
        <v>79.38</v>
      </c>
    </row>
    <row r="2640" spans="1:5" x14ac:dyDescent="0.35">
      <c r="A2640" s="21" t="s">
        <v>4308</v>
      </c>
      <c r="B2640">
        <v>1</v>
      </c>
      <c r="C2640" s="17">
        <v>9</v>
      </c>
      <c r="D2640" s="61">
        <f>VLOOKUP(A2640,'Unit Cost from Sales Data'!$A$2:$B$4026,2,FALSE)</f>
        <v>1.07</v>
      </c>
      <c r="E2640" s="22">
        <f t="shared" si="44"/>
        <v>9.6300000000000008</v>
      </c>
    </row>
    <row r="2641" spans="1:5" x14ac:dyDescent="0.35">
      <c r="A2641" s="21" t="s">
        <v>150</v>
      </c>
      <c r="B2641">
        <v>7</v>
      </c>
      <c r="C2641" s="17">
        <v>8</v>
      </c>
      <c r="D2641" s="61">
        <f>VLOOKUP(A2641,'Unit Cost from Sales Data'!$A$2:$B$4026,2,FALSE)</f>
        <v>0.64</v>
      </c>
      <c r="E2641" s="22">
        <f t="shared" si="44"/>
        <v>5.12</v>
      </c>
    </row>
    <row r="2642" spans="1:5" x14ac:dyDescent="0.35">
      <c r="A2642" s="21" t="s">
        <v>3321</v>
      </c>
      <c r="B2642">
        <v>7</v>
      </c>
      <c r="C2642" s="17">
        <v>8</v>
      </c>
      <c r="D2642" s="61">
        <f>VLOOKUP(A2642,'Unit Cost from Sales Data'!$A$2:$B$4026,2,FALSE)</f>
        <v>47.71</v>
      </c>
      <c r="E2642" s="22">
        <f t="shared" si="44"/>
        <v>381.68</v>
      </c>
    </row>
    <row r="2643" spans="1:5" x14ac:dyDescent="0.35">
      <c r="A2643" s="21" t="s">
        <v>3602</v>
      </c>
      <c r="B2643">
        <v>7</v>
      </c>
      <c r="C2643" s="17">
        <v>8</v>
      </c>
      <c r="D2643" s="61">
        <f>VLOOKUP(A2643,'Unit Cost from Sales Data'!$A$2:$B$4026,2,FALSE)</f>
        <v>95.6</v>
      </c>
      <c r="E2643" s="22">
        <f t="shared" si="44"/>
        <v>764.8</v>
      </c>
    </row>
    <row r="2644" spans="1:5" x14ac:dyDescent="0.35">
      <c r="A2644" s="21" t="s">
        <v>2918</v>
      </c>
      <c r="B2644">
        <v>6</v>
      </c>
      <c r="C2644" s="17">
        <v>8</v>
      </c>
      <c r="D2644" s="61">
        <f>VLOOKUP(A2644,'Unit Cost from Sales Data'!$A$2:$B$4026,2,FALSE)</f>
        <v>38.83</v>
      </c>
      <c r="E2644" s="22">
        <f t="shared" si="44"/>
        <v>310.64</v>
      </c>
    </row>
    <row r="2645" spans="1:5" x14ac:dyDescent="0.35">
      <c r="A2645" s="21" t="s">
        <v>3026</v>
      </c>
      <c r="B2645">
        <v>6</v>
      </c>
      <c r="C2645" s="17">
        <v>8</v>
      </c>
      <c r="D2645" s="61">
        <f>VLOOKUP(A2645,'Unit Cost from Sales Data'!$A$2:$B$4026,2,FALSE)</f>
        <v>20.34</v>
      </c>
      <c r="E2645" s="22">
        <f t="shared" si="44"/>
        <v>162.72</v>
      </c>
    </row>
    <row r="2646" spans="1:5" x14ac:dyDescent="0.35">
      <c r="A2646" s="21" t="s">
        <v>3235</v>
      </c>
      <c r="B2646">
        <v>6</v>
      </c>
      <c r="C2646" s="17">
        <v>8</v>
      </c>
      <c r="D2646" s="61">
        <f>VLOOKUP(A2646,'Unit Cost from Sales Data'!$A$2:$B$4026,2,FALSE)</f>
        <v>92.95</v>
      </c>
      <c r="E2646" s="22">
        <f t="shared" si="44"/>
        <v>743.6</v>
      </c>
    </row>
    <row r="2647" spans="1:5" x14ac:dyDescent="0.35">
      <c r="A2647" s="21" t="s">
        <v>2789</v>
      </c>
      <c r="B2647">
        <v>5</v>
      </c>
      <c r="C2647" s="17">
        <v>8</v>
      </c>
      <c r="D2647" s="61">
        <f>VLOOKUP(A2647,'Unit Cost from Sales Data'!$A$2:$B$4026,2,FALSE)</f>
        <v>40.24</v>
      </c>
      <c r="E2647" s="22">
        <f t="shared" si="44"/>
        <v>321.92</v>
      </c>
    </row>
    <row r="2648" spans="1:5" x14ac:dyDescent="0.35">
      <c r="A2648" s="21" t="s">
        <v>3479</v>
      </c>
      <c r="B2648">
        <v>5</v>
      </c>
      <c r="C2648" s="17">
        <v>8</v>
      </c>
      <c r="D2648" s="61">
        <f>VLOOKUP(A2648,'Unit Cost from Sales Data'!$A$2:$B$4026,2,FALSE)</f>
        <v>39.57</v>
      </c>
      <c r="E2648" s="22">
        <f t="shared" si="44"/>
        <v>316.56</v>
      </c>
    </row>
    <row r="2649" spans="1:5" x14ac:dyDescent="0.35">
      <c r="A2649" s="21" t="s">
        <v>3611</v>
      </c>
      <c r="B2649">
        <v>5</v>
      </c>
      <c r="C2649" s="17">
        <v>8</v>
      </c>
      <c r="D2649" s="61">
        <f>VLOOKUP(A2649,'Unit Cost from Sales Data'!$A$2:$B$4026,2,FALSE)</f>
        <v>43.16</v>
      </c>
      <c r="E2649" s="22">
        <f t="shared" si="44"/>
        <v>345.28</v>
      </c>
    </row>
    <row r="2650" spans="1:5" x14ac:dyDescent="0.35">
      <c r="A2650" s="21" t="s">
        <v>3777</v>
      </c>
      <c r="B2650">
        <v>5</v>
      </c>
      <c r="C2650" s="17">
        <v>8</v>
      </c>
      <c r="D2650" s="61">
        <f>VLOOKUP(A2650,'Unit Cost from Sales Data'!$A$2:$B$4026,2,FALSE)</f>
        <v>24.96</v>
      </c>
      <c r="E2650" s="22">
        <f t="shared" si="44"/>
        <v>199.68</v>
      </c>
    </row>
    <row r="2651" spans="1:5" x14ac:dyDescent="0.35">
      <c r="A2651" s="21" t="s">
        <v>1338</v>
      </c>
      <c r="B2651">
        <v>4</v>
      </c>
      <c r="C2651" s="17">
        <v>8</v>
      </c>
      <c r="D2651" s="61">
        <f>VLOOKUP(A2651,'Unit Cost from Sales Data'!$A$2:$B$4026,2,FALSE)</f>
        <v>61.83</v>
      </c>
      <c r="E2651" s="22">
        <f t="shared" si="44"/>
        <v>494.64</v>
      </c>
    </row>
    <row r="2652" spans="1:5" x14ac:dyDescent="0.35">
      <c r="A2652" s="21" t="s">
        <v>2646</v>
      </c>
      <c r="B2652">
        <v>4</v>
      </c>
      <c r="C2652" s="17">
        <v>8</v>
      </c>
      <c r="D2652" s="61">
        <f>VLOOKUP(A2652,'Unit Cost from Sales Data'!$A$2:$B$4026,2,FALSE)</f>
        <v>25.81</v>
      </c>
      <c r="E2652" s="22">
        <f t="shared" si="44"/>
        <v>206.48</v>
      </c>
    </row>
    <row r="2653" spans="1:5" x14ac:dyDescent="0.35">
      <c r="A2653" s="21" t="s">
        <v>3032</v>
      </c>
      <c r="B2653">
        <v>4</v>
      </c>
      <c r="C2653" s="17">
        <v>8</v>
      </c>
      <c r="D2653" s="61">
        <f>VLOOKUP(A2653,'Unit Cost from Sales Data'!$A$2:$B$4026,2,FALSE)</f>
        <v>3.36</v>
      </c>
      <c r="E2653" s="22">
        <f t="shared" si="44"/>
        <v>26.88</v>
      </c>
    </row>
    <row r="2654" spans="1:5" x14ac:dyDescent="0.35">
      <c r="A2654" s="21" t="s">
        <v>3063</v>
      </c>
      <c r="B2654">
        <v>4</v>
      </c>
      <c r="C2654" s="17">
        <v>8</v>
      </c>
      <c r="D2654" s="61">
        <f>VLOOKUP(A2654,'Unit Cost from Sales Data'!$A$2:$B$4026,2,FALSE)</f>
        <v>62.59</v>
      </c>
      <c r="E2654" s="22">
        <f t="shared" si="44"/>
        <v>500.72</v>
      </c>
    </row>
    <row r="2655" spans="1:5" x14ac:dyDescent="0.35">
      <c r="A2655" s="21" t="s">
        <v>3970</v>
      </c>
      <c r="B2655">
        <v>4</v>
      </c>
      <c r="C2655" s="17">
        <v>8</v>
      </c>
      <c r="D2655" s="61">
        <f>VLOOKUP(A2655,'Unit Cost from Sales Data'!$A$2:$B$4026,2,FALSE)</f>
        <v>25.17</v>
      </c>
      <c r="E2655" s="22">
        <f t="shared" si="44"/>
        <v>201.36</v>
      </c>
    </row>
    <row r="2656" spans="1:5" x14ac:dyDescent="0.35">
      <c r="A2656" s="21" t="s">
        <v>1721</v>
      </c>
      <c r="B2656">
        <v>3</v>
      </c>
      <c r="C2656" s="17">
        <v>8</v>
      </c>
      <c r="D2656" s="61">
        <f>VLOOKUP(A2656,'Unit Cost from Sales Data'!$A$2:$B$4026,2,FALSE)</f>
        <v>40.659999999999997</v>
      </c>
      <c r="E2656" s="22">
        <f t="shared" si="44"/>
        <v>325.27999999999997</v>
      </c>
    </row>
    <row r="2657" spans="1:5" x14ac:dyDescent="0.35">
      <c r="A2657" s="21" t="s">
        <v>2071</v>
      </c>
      <c r="B2657">
        <v>3</v>
      </c>
      <c r="C2657" s="17">
        <v>8</v>
      </c>
      <c r="D2657" s="61">
        <f>VLOOKUP(A2657,'Unit Cost from Sales Data'!$A$2:$B$4026,2,FALSE)</f>
        <v>6.79</v>
      </c>
      <c r="E2657" s="22">
        <f t="shared" si="44"/>
        <v>54.32</v>
      </c>
    </row>
    <row r="2658" spans="1:5" x14ac:dyDescent="0.35">
      <c r="A2658" s="21" t="s">
        <v>1068</v>
      </c>
      <c r="B2658">
        <v>3</v>
      </c>
      <c r="C2658" s="17">
        <v>8</v>
      </c>
      <c r="D2658" s="61">
        <f>VLOOKUP(A2658,'Unit Cost from Sales Data'!$A$2:$B$4026,2,FALSE)</f>
        <v>38.47</v>
      </c>
      <c r="E2658" s="22">
        <f t="shared" si="44"/>
        <v>307.76</v>
      </c>
    </row>
    <row r="2659" spans="1:5" x14ac:dyDescent="0.35">
      <c r="A2659" s="21" t="s">
        <v>2966</v>
      </c>
      <c r="B2659">
        <v>3</v>
      </c>
      <c r="C2659" s="17">
        <v>8</v>
      </c>
      <c r="D2659" s="61">
        <f>VLOOKUP(A2659,'Unit Cost from Sales Data'!$A$2:$B$4026,2,FALSE)</f>
        <v>1.84</v>
      </c>
      <c r="E2659" s="22">
        <f t="shared" si="44"/>
        <v>14.72</v>
      </c>
    </row>
    <row r="2660" spans="1:5" x14ac:dyDescent="0.35">
      <c r="A2660" s="21" t="s">
        <v>3400</v>
      </c>
      <c r="B2660">
        <v>3</v>
      </c>
      <c r="C2660" s="17">
        <v>8</v>
      </c>
      <c r="D2660" s="61">
        <f>VLOOKUP(A2660,'Unit Cost from Sales Data'!$A$2:$B$4026,2,FALSE)</f>
        <v>1.05</v>
      </c>
      <c r="E2660" s="22">
        <f t="shared" si="44"/>
        <v>8.4</v>
      </c>
    </row>
    <row r="2661" spans="1:5" x14ac:dyDescent="0.35">
      <c r="A2661" s="21" t="s">
        <v>676</v>
      </c>
      <c r="B2661">
        <v>3</v>
      </c>
      <c r="C2661" s="17">
        <v>8</v>
      </c>
      <c r="D2661" s="61">
        <f>VLOOKUP(A2661,'Unit Cost from Sales Data'!$A$2:$B$4026,2,FALSE)</f>
        <v>17.600000000000001</v>
      </c>
      <c r="E2661" s="22">
        <f t="shared" si="44"/>
        <v>140.80000000000001</v>
      </c>
    </row>
    <row r="2662" spans="1:5" x14ac:dyDescent="0.35">
      <c r="A2662" s="21" t="s">
        <v>3693</v>
      </c>
      <c r="B2662">
        <v>3</v>
      </c>
      <c r="C2662" s="17">
        <v>8</v>
      </c>
      <c r="D2662" s="61">
        <f>VLOOKUP(A2662,'Unit Cost from Sales Data'!$A$2:$B$4026,2,FALSE)</f>
        <v>5.04</v>
      </c>
      <c r="E2662" s="22">
        <f t="shared" si="44"/>
        <v>40.32</v>
      </c>
    </row>
    <row r="2663" spans="1:5" x14ac:dyDescent="0.35">
      <c r="A2663" s="21" t="s">
        <v>3704</v>
      </c>
      <c r="B2663">
        <v>3</v>
      </c>
      <c r="C2663" s="17">
        <v>8</v>
      </c>
      <c r="D2663" s="61">
        <f>VLOOKUP(A2663,'Unit Cost from Sales Data'!$A$2:$B$4026,2,FALSE)</f>
        <v>0.68</v>
      </c>
      <c r="E2663" s="22">
        <f t="shared" si="44"/>
        <v>5.44</v>
      </c>
    </row>
    <row r="2664" spans="1:5" x14ac:dyDescent="0.35">
      <c r="A2664" s="21" t="s">
        <v>620</v>
      </c>
      <c r="B2664">
        <v>3</v>
      </c>
      <c r="C2664" s="17">
        <v>8</v>
      </c>
      <c r="D2664" s="61">
        <f>VLOOKUP(A2664,'Unit Cost from Sales Data'!$A$2:$B$4026,2,FALSE)</f>
        <v>2.7</v>
      </c>
      <c r="E2664" s="22">
        <f t="shared" si="44"/>
        <v>21.6</v>
      </c>
    </row>
    <row r="2665" spans="1:5" x14ac:dyDescent="0.35">
      <c r="A2665" s="21" t="s">
        <v>619</v>
      </c>
      <c r="B2665">
        <v>3</v>
      </c>
      <c r="C2665" s="17">
        <v>8</v>
      </c>
      <c r="D2665" s="61">
        <f>VLOOKUP(A2665,'Unit Cost from Sales Data'!$A$2:$B$4026,2,FALSE)</f>
        <v>2.27</v>
      </c>
      <c r="E2665" s="22">
        <f t="shared" si="44"/>
        <v>18.16</v>
      </c>
    </row>
    <row r="2666" spans="1:5" x14ac:dyDescent="0.35">
      <c r="A2666" s="21" t="s">
        <v>959</v>
      </c>
      <c r="B2666">
        <v>2</v>
      </c>
      <c r="C2666" s="17">
        <v>8</v>
      </c>
      <c r="D2666" s="61">
        <f>VLOOKUP(A2666,'Unit Cost from Sales Data'!$A$2:$B$4026,2,FALSE)</f>
        <v>0.9</v>
      </c>
      <c r="E2666" s="22">
        <f t="shared" si="44"/>
        <v>7.2</v>
      </c>
    </row>
    <row r="2667" spans="1:5" x14ac:dyDescent="0.35">
      <c r="A2667" s="21" t="s">
        <v>101</v>
      </c>
      <c r="B2667">
        <v>2</v>
      </c>
      <c r="C2667" s="17">
        <v>8</v>
      </c>
      <c r="D2667" s="61">
        <f>VLOOKUP(A2667,'Unit Cost from Sales Data'!$A$2:$B$4026,2,FALSE)</f>
        <v>3.9</v>
      </c>
      <c r="E2667" s="22">
        <f t="shared" si="44"/>
        <v>31.2</v>
      </c>
    </row>
    <row r="2668" spans="1:5" x14ac:dyDescent="0.35">
      <c r="A2668" s="21" t="s">
        <v>781</v>
      </c>
      <c r="B2668">
        <v>2</v>
      </c>
      <c r="C2668" s="17">
        <v>8</v>
      </c>
      <c r="D2668" s="61">
        <f>VLOOKUP(A2668,'Unit Cost from Sales Data'!$A$2:$B$4026,2,FALSE)</f>
        <v>2.54</v>
      </c>
      <c r="E2668" s="22">
        <f t="shared" si="44"/>
        <v>20.32</v>
      </c>
    </row>
    <row r="2669" spans="1:5" x14ac:dyDescent="0.35">
      <c r="A2669" s="21" t="s">
        <v>2828</v>
      </c>
      <c r="B2669">
        <v>2</v>
      </c>
      <c r="C2669" s="17">
        <v>8</v>
      </c>
      <c r="D2669" s="61">
        <f>VLOOKUP(A2669,'Unit Cost from Sales Data'!$A$2:$B$4026,2,FALSE)</f>
        <v>1.61</v>
      </c>
      <c r="E2669" s="22">
        <f t="shared" si="44"/>
        <v>12.88</v>
      </c>
    </row>
    <row r="2670" spans="1:5" x14ac:dyDescent="0.35">
      <c r="A2670" s="21" t="s">
        <v>2862</v>
      </c>
      <c r="B2670">
        <v>2</v>
      </c>
      <c r="C2670" s="17">
        <v>8</v>
      </c>
      <c r="D2670" s="61">
        <f>VLOOKUP(A2670,'Unit Cost from Sales Data'!$A$2:$B$4026,2,FALSE)</f>
        <v>4.58</v>
      </c>
      <c r="E2670" s="22">
        <f t="shared" si="44"/>
        <v>36.64</v>
      </c>
    </row>
    <row r="2671" spans="1:5" x14ac:dyDescent="0.35">
      <c r="A2671" s="21" t="s">
        <v>1197</v>
      </c>
      <c r="B2671">
        <v>2</v>
      </c>
      <c r="C2671" s="17">
        <v>8</v>
      </c>
      <c r="D2671" s="61">
        <f>VLOOKUP(A2671,'Unit Cost from Sales Data'!$A$2:$B$4026,2,FALSE)</f>
        <v>4</v>
      </c>
      <c r="E2671" s="22">
        <f t="shared" si="44"/>
        <v>32</v>
      </c>
    </row>
    <row r="2672" spans="1:5" x14ac:dyDescent="0.35">
      <c r="A2672" s="21" t="s">
        <v>2916</v>
      </c>
      <c r="B2672">
        <v>2</v>
      </c>
      <c r="C2672" s="17">
        <v>8</v>
      </c>
      <c r="D2672" s="61">
        <f>VLOOKUP(A2672,'Unit Cost from Sales Data'!$A$2:$B$4026,2,FALSE)</f>
        <v>0.38</v>
      </c>
      <c r="E2672" s="22">
        <f t="shared" si="44"/>
        <v>3.04</v>
      </c>
    </row>
    <row r="2673" spans="1:5" x14ac:dyDescent="0.35">
      <c r="A2673" s="21" t="s">
        <v>1256</v>
      </c>
      <c r="B2673">
        <v>2</v>
      </c>
      <c r="C2673" s="17">
        <v>8</v>
      </c>
      <c r="D2673" s="61">
        <f>VLOOKUP(A2673,'Unit Cost from Sales Data'!$A$2:$B$4026,2,FALSE)</f>
        <v>38.450000000000003</v>
      </c>
      <c r="E2673" s="22">
        <f t="shared" si="44"/>
        <v>307.60000000000002</v>
      </c>
    </row>
    <row r="2674" spans="1:5" x14ac:dyDescent="0.35">
      <c r="A2674" s="21" t="s">
        <v>1257</v>
      </c>
      <c r="B2674">
        <v>2</v>
      </c>
      <c r="C2674" s="17">
        <v>8</v>
      </c>
      <c r="D2674" s="61">
        <f>VLOOKUP(A2674,'Unit Cost from Sales Data'!$A$2:$B$4026,2,FALSE)</f>
        <v>38.450000000000003</v>
      </c>
      <c r="E2674" s="22">
        <f t="shared" si="44"/>
        <v>307.60000000000002</v>
      </c>
    </row>
    <row r="2675" spans="1:5" x14ac:dyDescent="0.35">
      <c r="A2675" s="21" t="s">
        <v>3062</v>
      </c>
      <c r="B2675">
        <v>2</v>
      </c>
      <c r="C2675" s="17">
        <v>8</v>
      </c>
      <c r="D2675" s="61">
        <f>VLOOKUP(A2675,'Unit Cost from Sales Data'!$A$2:$B$4026,2,FALSE)</f>
        <v>0.61</v>
      </c>
      <c r="E2675" s="22">
        <f t="shared" si="44"/>
        <v>4.88</v>
      </c>
    </row>
    <row r="2676" spans="1:5" x14ac:dyDescent="0.35">
      <c r="A2676" s="21" t="s">
        <v>3085</v>
      </c>
      <c r="B2676">
        <v>2</v>
      </c>
      <c r="C2676" s="17">
        <v>8</v>
      </c>
      <c r="D2676" s="61">
        <f>VLOOKUP(A2676,'Unit Cost from Sales Data'!$A$2:$B$4026,2,FALSE)</f>
        <v>6.38</v>
      </c>
      <c r="E2676" s="22">
        <f t="shared" si="44"/>
        <v>51.04</v>
      </c>
    </row>
    <row r="2677" spans="1:5" x14ac:dyDescent="0.35">
      <c r="A2677" s="21" t="s">
        <v>1147</v>
      </c>
      <c r="B2677">
        <v>2</v>
      </c>
      <c r="C2677" s="17">
        <v>8</v>
      </c>
      <c r="D2677" s="61">
        <f>VLOOKUP(A2677,'Unit Cost from Sales Data'!$A$2:$B$4026,2,FALSE)</f>
        <v>0.76</v>
      </c>
      <c r="E2677" s="22">
        <f t="shared" si="44"/>
        <v>6.08</v>
      </c>
    </row>
    <row r="2678" spans="1:5" x14ac:dyDescent="0.35">
      <c r="A2678" s="21" t="s">
        <v>160</v>
      </c>
      <c r="B2678">
        <v>2</v>
      </c>
      <c r="C2678" s="17">
        <v>8</v>
      </c>
      <c r="D2678" s="61">
        <f>VLOOKUP(A2678,'Unit Cost from Sales Data'!$A$2:$B$4026,2,FALSE)</f>
        <v>0.52</v>
      </c>
      <c r="E2678" s="22">
        <f t="shared" si="44"/>
        <v>4.16</v>
      </c>
    </row>
    <row r="2679" spans="1:5" x14ac:dyDescent="0.35">
      <c r="A2679" s="21" t="s">
        <v>207</v>
      </c>
      <c r="B2679">
        <v>2</v>
      </c>
      <c r="C2679" s="17">
        <v>8</v>
      </c>
      <c r="D2679" s="61">
        <f>VLOOKUP(A2679,'Unit Cost from Sales Data'!$A$2:$B$4026,2,FALSE)</f>
        <v>0.5</v>
      </c>
      <c r="E2679" s="22">
        <f t="shared" si="44"/>
        <v>4</v>
      </c>
    </row>
    <row r="2680" spans="1:5" x14ac:dyDescent="0.35">
      <c r="A2680" s="21" t="s">
        <v>3173</v>
      </c>
      <c r="B2680">
        <v>2</v>
      </c>
      <c r="C2680" s="17">
        <v>8</v>
      </c>
      <c r="D2680" s="61">
        <f>VLOOKUP(A2680,'Unit Cost from Sales Data'!$A$2:$B$4026,2,FALSE)</f>
        <v>1.42</v>
      </c>
      <c r="E2680" s="22">
        <f t="shared" si="44"/>
        <v>11.36</v>
      </c>
    </row>
    <row r="2681" spans="1:5" x14ac:dyDescent="0.35">
      <c r="A2681" s="21" t="s">
        <v>3212</v>
      </c>
      <c r="B2681">
        <v>2</v>
      </c>
      <c r="C2681" s="17">
        <v>8</v>
      </c>
      <c r="D2681" s="61">
        <f>VLOOKUP(A2681,'Unit Cost from Sales Data'!$A$2:$B$4026,2,FALSE)</f>
        <v>0.96</v>
      </c>
      <c r="E2681" s="22">
        <f t="shared" si="44"/>
        <v>7.68</v>
      </c>
    </row>
    <row r="2682" spans="1:5" x14ac:dyDescent="0.35">
      <c r="A2682" s="21" t="s">
        <v>3250</v>
      </c>
      <c r="B2682">
        <v>2</v>
      </c>
      <c r="C2682" s="17">
        <v>8</v>
      </c>
      <c r="D2682" s="61">
        <f>VLOOKUP(A2682,'Unit Cost from Sales Data'!$A$2:$B$4026,2,FALSE)</f>
        <v>4.9800000000000004</v>
      </c>
      <c r="E2682" s="22">
        <f t="shared" si="44"/>
        <v>39.840000000000003</v>
      </c>
    </row>
    <row r="2683" spans="1:5" x14ac:dyDescent="0.35">
      <c r="A2683" s="21" t="s">
        <v>260</v>
      </c>
      <c r="B2683">
        <v>2</v>
      </c>
      <c r="C2683" s="17">
        <v>8</v>
      </c>
      <c r="D2683" s="61">
        <f>VLOOKUP(A2683,'Unit Cost from Sales Data'!$A$2:$B$4026,2,FALSE)</f>
        <v>0.56000000000000005</v>
      </c>
      <c r="E2683" s="22">
        <f t="shared" si="44"/>
        <v>4.4800000000000004</v>
      </c>
    </row>
    <row r="2684" spans="1:5" x14ac:dyDescent="0.35">
      <c r="A2684" s="21" t="s">
        <v>436</v>
      </c>
      <c r="B2684">
        <v>2</v>
      </c>
      <c r="C2684" s="17">
        <v>8</v>
      </c>
      <c r="D2684" s="61">
        <f>VLOOKUP(A2684,'Unit Cost from Sales Data'!$A$2:$B$4026,2,FALSE)</f>
        <v>1.01</v>
      </c>
      <c r="E2684" s="22">
        <f t="shared" si="44"/>
        <v>8.08</v>
      </c>
    </row>
    <row r="2685" spans="1:5" x14ac:dyDescent="0.35">
      <c r="A2685" s="21" t="s">
        <v>470</v>
      </c>
      <c r="B2685">
        <v>2</v>
      </c>
      <c r="C2685" s="17">
        <v>8</v>
      </c>
      <c r="D2685" s="61">
        <f>VLOOKUP(A2685,'Unit Cost from Sales Data'!$A$2:$B$4026,2,FALSE)</f>
        <v>10.18</v>
      </c>
      <c r="E2685" s="22">
        <f t="shared" si="44"/>
        <v>81.44</v>
      </c>
    </row>
    <row r="2686" spans="1:5" x14ac:dyDescent="0.35">
      <c r="A2686" s="21" t="s">
        <v>3391</v>
      </c>
      <c r="B2686">
        <v>2</v>
      </c>
      <c r="C2686" s="17">
        <v>8</v>
      </c>
      <c r="D2686" s="61">
        <f>VLOOKUP(A2686,'Unit Cost from Sales Data'!$A$2:$B$4026,2,FALSE)</f>
        <v>2.87</v>
      </c>
      <c r="E2686" s="22">
        <f t="shared" ref="E2686:E2746" si="45">D2686*C2686</f>
        <v>22.96</v>
      </c>
    </row>
    <row r="2687" spans="1:5" x14ac:dyDescent="0.35">
      <c r="A2687" s="21" t="s">
        <v>3439</v>
      </c>
      <c r="B2687">
        <v>2</v>
      </c>
      <c r="C2687" s="17">
        <v>8</v>
      </c>
      <c r="D2687" s="61">
        <f>VLOOKUP(A2687,'Unit Cost from Sales Data'!$A$2:$B$4026,2,FALSE)</f>
        <v>3.2</v>
      </c>
      <c r="E2687" s="22">
        <f t="shared" si="45"/>
        <v>25.6</v>
      </c>
    </row>
    <row r="2688" spans="1:5" x14ac:dyDescent="0.35">
      <c r="A2688" s="21" t="s">
        <v>48</v>
      </c>
      <c r="B2688">
        <v>2</v>
      </c>
      <c r="C2688" s="17">
        <v>8</v>
      </c>
      <c r="D2688" s="61">
        <f>VLOOKUP(A2688,'Unit Cost from Sales Data'!$A$2:$B$4026,2,FALSE)</f>
        <v>0.97</v>
      </c>
      <c r="E2688" s="22">
        <f t="shared" si="45"/>
        <v>7.76</v>
      </c>
    </row>
    <row r="2689" spans="1:5" x14ac:dyDescent="0.35">
      <c r="A2689" s="21" t="s">
        <v>3532</v>
      </c>
      <c r="B2689">
        <v>2</v>
      </c>
      <c r="C2689" s="17">
        <v>8</v>
      </c>
      <c r="D2689" s="61">
        <f>VLOOKUP(A2689,'Unit Cost from Sales Data'!$A$2:$B$4026,2,FALSE)</f>
        <v>11.56</v>
      </c>
      <c r="E2689" s="22">
        <f t="shared" si="45"/>
        <v>92.48</v>
      </c>
    </row>
    <row r="2690" spans="1:5" x14ac:dyDescent="0.35">
      <c r="A2690" s="21" t="s">
        <v>3608</v>
      </c>
      <c r="B2690">
        <v>2</v>
      </c>
      <c r="C2690" s="17">
        <v>8</v>
      </c>
      <c r="D2690" s="61">
        <f>VLOOKUP(A2690,'Unit Cost from Sales Data'!$A$2:$B$4026,2,FALSE)</f>
        <v>3.31</v>
      </c>
      <c r="E2690" s="22">
        <f t="shared" si="45"/>
        <v>26.48</v>
      </c>
    </row>
    <row r="2691" spans="1:5" x14ac:dyDescent="0.35">
      <c r="A2691" s="21" t="s">
        <v>560</v>
      </c>
      <c r="B2691">
        <v>2</v>
      </c>
      <c r="C2691" s="17">
        <v>8</v>
      </c>
      <c r="D2691" s="61">
        <f>VLOOKUP(A2691,'Unit Cost from Sales Data'!$A$2:$B$4026,2,FALSE)</f>
        <v>1.28</v>
      </c>
      <c r="E2691" s="22">
        <f t="shared" si="45"/>
        <v>10.24</v>
      </c>
    </row>
    <row r="2692" spans="1:5" x14ac:dyDescent="0.35">
      <c r="A2692" s="21" t="s">
        <v>3761</v>
      </c>
      <c r="B2692">
        <v>2</v>
      </c>
      <c r="C2692" s="17">
        <v>8</v>
      </c>
      <c r="D2692" s="61">
        <f>VLOOKUP(A2692,'Unit Cost from Sales Data'!$A$2:$B$4026,2,FALSE)</f>
        <v>4.53</v>
      </c>
      <c r="E2692" s="22">
        <f t="shared" si="45"/>
        <v>36.24</v>
      </c>
    </row>
    <row r="2693" spans="1:5" x14ac:dyDescent="0.35">
      <c r="A2693" s="21" t="s">
        <v>3774</v>
      </c>
      <c r="B2693">
        <v>2</v>
      </c>
      <c r="C2693" s="17">
        <v>8</v>
      </c>
      <c r="D2693" s="61">
        <f>VLOOKUP(A2693,'Unit Cost from Sales Data'!$A$2:$B$4026,2,FALSE)</f>
        <v>2.89</v>
      </c>
      <c r="E2693" s="22">
        <f t="shared" si="45"/>
        <v>23.12</v>
      </c>
    </row>
    <row r="2694" spans="1:5" x14ac:dyDescent="0.35">
      <c r="A2694" s="21" t="s">
        <v>714</v>
      </c>
      <c r="B2694">
        <v>2</v>
      </c>
      <c r="C2694" s="17">
        <v>8</v>
      </c>
      <c r="D2694" s="61">
        <f>VLOOKUP(A2694,'Unit Cost from Sales Data'!$A$2:$B$4026,2,FALSE)</f>
        <v>1.08</v>
      </c>
      <c r="E2694" s="22">
        <f t="shared" si="45"/>
        <v>8.64</v>
      </c>
    </row>
    <row r="2695" spans="1:5" x14ac:dyDescent="0.35">
      <c r="A2695" s="21" t="s">
        <v>474</v>
      </c>
      <c r="B2695">
        <v>2</v>
      </c>
      <c r="C2695" s="17">
        <v>8</v>
      </c>
      <c r="D2695" s="61">
        <f>VLOOKUP(A2695,'Unit Cost from Sales Data'!$A$2:$B$4026,2,FALSE)</f>
        <v>2.66</v>
      </c>
      <c r="E2695" s="22">
        <f t="shared" si="45"/>
        <v>21.28</v>
      </c>
    </row>
    <row r="2696" spans="1:5" x14ac:dyDescent="0.35">
      <c r="A2696" s="21" t="s">
        <v>3794</v>
      </c>
      <c r="B2696">
        <v>2</v>
      </c>
      <c r="C2696" s="17">
        <v>8</v>
      </c>
      <c r="D2696" s="61">
        <f>VLOOKUP(A2696,'Unit Cost from Sales Data'!$A$2:$B$4026,2,FALSE)</f>
        <v>0.1</v>
      </c>
      <c r="E2696" s="22">
        <f t="shared" si="45"/>
        <v>0.8</v>
      </c>
    </row>
    <row r="2697" spans="1:5" x14ac:dyDescent="0.35">
      <c r="A2697" s="21" t="s">
        <v>3859</v>
      </c>
      <c r="B2697">
        <v>2</v>
      </c>
      <c r="C2697" s="17">
        <v>8</v>
      </c>
      <c r="D2697" s="61">
        <f>VLOOKUP(A2697,'Unit Cost from Sales Data'!$A$2:$B$4026,2,FALSE)</f>
        <v>2.19</v>
      </c>
      <c r="E2697" s="22">
        <f t="shared" si="45"/>
        <v>17.52</v>
      </c>
    </row>
    <row r="2698" spans="1:5" x14ac:dyDescent="0.35">
      <c r="A2698" s="21" t="s">
        <v>4015</v>
      </c>
      <c r="B2698">
        <v>2</v>
      </c>
      <c r="C2698" s="17">
        <v>8</v>
      </c>
      <c r="D2698" s="61">
        <f>VLOOKUP(A2698,'Unit Cost from Sales Data'!$A$2:$B$4026,2,FALSE)</f>
        <v>7.6</v>
      </c>
      <c r="E2698" s="22">
        <f t="shared" si="45"/>
        <v>60.8</v>
      </c>
    </row>
    <row r="2699" spans="1:5" x14ac:dyDescent="0.35">
      <c r="A2699" s="21" t="s">
        <v>4018</v>
      </c>
      <c r="B2699">
        <v>2</v>
      </c>
      <c r="C2699" s="17">
        <v>8</v>
      </c>
      <c r="D2699" s="61">
        <f>VLOOKUP(A2699,'Unit Cost from Sales Data'!$A$2:$B$4026,2,FALSE)</f>
        <v>1.21</v>
      </c>
      <c r="E2699" s="22">
        <f t="shared" si="45"/>
        <v>9.68</v>
      </c>
    </row>
    <row r="2700" spans="1:5" x14ac:dyDescent="0.35">
      <c r="A2700" s="21" t="s">
        <v>898</v>
      </c>
      <c r="B2700">
        <v>2</v>
      </c>
      <c r="C2700" s="17">
        <v>8</v>
      </c>
      <c r="D2700" s="61">
        <f>VLOOKUP(A2700,'Unit Cost from Sales Data'!$A$2:$B$4026,2,FALSE)</f>
        <v>3.4</v>
      </c>
      <c r="E2700" s="22">
        <f t="shared" si="45"/>
        <v>27.2</v>
      </c>
    </row>
    <row r="2701" spans="1:5" x14ac:dyDescent="0.35">
      <c r="A2701" s="21" t="s">
        <v>638</v>
      </c>
      <c r="B2701">
        <v>2</v>
      </c>
      <c r="C2701" s="17">
        <v>8</v>
      </c>
      <c r="D2701" s="61">
        <f>VLOOKUP(A2701,'Unit Cost from Sales Data'!$A$2:$B$4026,2,FALSE)</f>
        <v>16.27</v>
      </c>
      <c r="E2701" s="22">
        <f t="shared" si="45"/>
        <v>130.16</v>
      </c>
    </row>
    <row r="2702" spans="1:5" x14ac:dyDescent="0.35">
      <c r="A2702" s="21" t="s">
        <v>617</v>
      </c>
      <c r="B2702">
        <v>2</v>
      </c>
      <c r="C2702" s="17">
        <v>8</v>
      </c>
      <c r="D2702" s="61">
        <f>VLOOKUP(A2702,'Unit Cost from Sales Data'!$A$2:$B$4026,2,FALSE)</f>
        <v>0.81</v>
      </c>
      <c r="E2702" s="22">
        <f t="shared" si="45"/>
        <v>6.48</v>
      </c>
    </row>
    <row r="2703" spans="1:5" x14ac:dyDescent="0.35">
      <c r="A2703" s="21" t="s">
        <v>451</v>
      </c>
      <c r="B2703">
        <v>2</v>
      </c>
      <c r="C2703" s="17">
        <v>8</v>
      </c>
      <c r="D2703" s="61">
        <f>VLOOKUP(A2703,'Unit Cost from Sales Data'!$A$2:$B$4026,2,FALSE)</f>
        <v>0.61</v>
      </c>
      <c r="E2703" s="22">
        <f t="shared" si="45"/>
        <v>4.88</v>
      </c>
    </row>
    <row r="2704" spans="1:5" x14ac:dyDescent="0.35">
      <c r="A2704" s="21" t="s">
        <v>4124</v>
      </c>
      <c r="B2704">
        <v>2</v>
      </c>
      <c r="C2704" s="17">
        <v>8</v>
      </c>
      <c r="D2704" s="61">
        <f>VLOOKUP(A2704,'Unit Cost from Sales Data'!$A$2:$B$4026,2,FALSE)</f>
        <v>2.14</v>
      </c>
      <c r="E2704" s="22">
        <f t="shared" si="45"/>
        <v>17.12</v>
      </c>
    </row>
    <row r="2705" spans="1:5" x14ac:dyDescent="0.35">
      <c r="A2705" s="21" t="s">
        <v>971</v>
      </c>
      <c r="B2705">
        <v>2</v>
      </c>
      <c r="C2705" s="17">
        <v>8</v>
      </c>
      <c r="D2705" s="61">
        <f>VLOOKUP(A2705,'Unit Cost from Sales Data'!$A$2:$B$4026,2,FALSE)</f>
        <v>0.81</v>
      </c>
      <c r="E2705" s="22">
        <f t="shared" si="45"/>
        <v>6.48</v>
      </c>
    </row>
    <row r="2706" spans="1:5" x14ac:dyDescent="0.35">
      <c r="A2706" s="21" t="s">
        <v>4145</v>
      </c>
      <c r="B2706">
        <v>2</v>
      </c>
      <c r="C2706" s="17">
        <v>8</v>
      </c>
      <c r="D2706" s="61">
        <f>VLOOKUP(A2706,'Unit Cost from Sales Data'!$A$2:$B$4026,2,FALSE)</f>
        <v>4.12</v>
      </c>
      <c r="E2706" s="22">
        <f t="shared" si="45"/>
        <v>32.96</v>
      </c>
    </row>
    <row r="2707" spans="1:5" x14ac:dyDescent="0.35">
      <c r="A2707" s="21" t="s">
        <v>4169</v>
      </c>
      <c r="B2707">
        <v>2</v>
      </c>
      <c r="C2707" s="17">
        <v>8</v>
      </c>
      <c r="D2707" s="61">
        <f>VLOOKUP(A2707,'Unit Cost from Sales Data'!$A$2:$B$4026,2,FALSE)</f>
        <v>0.28999999999999998</v>
      </c>
      <c r="E2707" s="22">
        <f t="shared" si="45"/>
        <v>2.3199999999999998</v>
      </c>
    </row>
    <row r="2708" spans="1:5" x14ac:dyDescent="0.35">
      <c r="A2708" s="21" t="s">
        <v>4193</v>
      </c>
      <c r="B2708">
        <v>2</v>
      </c>
      <c r="C2708" s="17">
        <v>8</v>
      </c>
      <c r="D2708" s="61">
        <f>VLOOKUP(A2708,'Unit Cost from Sales Data'!$A$2:$B$4026,2,FALSE)</f>
        <v>9.93</v>
      </c>
      <c r="E2708" s="22">
        <f t="shared" si="45"/>
        <v>79.44</v>
      </c>
    </row>
    <row r="2709" spans="1:5" x14ac:dyDescent="0.35">
      <c r="A2709" s="21" t="s">
        <v>1017</v>
      </c>
      <c r="B2709">
        <v>2</v>
      </c>
      <c r="C2709" s="17">
        <v>8</v>
      </c>
      <c r="D2709" s="61">
        <f>VLOOKUP(A2709,'Unit Cost from Sales Data'!$A$2:$B$4026,2,FALSE)</f>
        <v>1.72</v>
      </c>
      <c r="E2709" s="22">
        <f t="shared" si="45"/>
        <v>13.76</v>
      </c>
    </row>
    <row r="2710" spans="1:5" x14ac:dyDescent="0.35">
      <c r="A2710" s="21" t="s">
        <v>328</v>
      </c>
      <c r="B2710">
        <v>2</v>
      </c>
      <c r="C2710" s="17">
        <v>8</v>
      </c>
      <c r="D2710" s="61">
        <f>VLOOKUP(A2710,'Unit Cost from Sales Data'!$A$2:$B$4026,2,FALSE)</f>
        <v>0.75</v>
      </c>
      <c r="E2710" s="22">
        <f t="shared" si="45"/>
        <v>6</v>
      </c>
    </row>
    <row r="2711" spans="1:5" x14ac:dyDescent="0.35">
      <c r="A2711" s="21" t="s">
        <v>4232</v>
      </c>
      <c r="B2711">
        <v>2</v>
      </c>
      <c r="C2711" s="17">
        <v>8</v>
      </c>
      <c r="D2711" s="61">
        <f>VLOOKUP(A2711,'Unit Cost from Sales Data'!$A$2:$B$4026,2,FALSE)</f>
        <v>3.71</v>
      </c>
      <c r="E2711" s="22">
        <f t="shared" si="45"/>
        <v>29.68</v>
      </c>
    </row>
    <row r="2712" spans="1:5" x14ac:dyDescent="0.35">
      <c r="A2712" s="21" t="s">
        <v>52</v>
      </c>
      <c r="B2712">
        <v>2</v>
      </c>
      <c r="C2712" s="17">
        <v>8</v>
      </c>
      <c r="D2712" s="61">
        <f>VLOOKUP(A2712,'Unit Cost from Sales Data'!$A$2:$B$4026,2,FALSE)</f>
        <v>0.64</v>
      </c>
      <c r="E2712" s="22">
        <f t="shared" si="45"/>
        <v>5.12</v>
      </c>
    </row>
    <row r="2713" spans="1:5" x14ac:dyDescent="0.35">
      <c r="A2713" s="21" t="s">
        <v>195</v>
      </c>
      <c r="B2713">
        <v>2</v>
      </c>
      <c r="C2713" s="17">
        <v>8</v>
      </c>
      <c r="D2713" s="61">
        <f>VLOOKUP(A2713,'Unit Cost from Sales Data'!$A$2:$B$4026,2,FALSE)</f>
        <v>0.93</v>
      </c>
      <c r="E2713" s="22">
        <f t="shared" si="45"/>
        <v>7.44</v>
      </c>
    </row>
    <row r="2714" spans="1:5" x14ac:dyDescent="0.35">
      <c r="A2714" s="21" t="s">
        <v>992</v>
      </c>
      <c r="B2714">
        <v>2</v>
      </c>
      <c r="C2714" s="17">
        <v>8</v>
      </c>
      <c r="D2714" s="61">
        <f>VLOOKUP(A2714,'Unit Cost from Sales Data'!$A$2:$B$4026,2,FALSE)</f>
        <v>1.5</v>
      </c>
      <c r="E2714" s="22">
        <f t="shared" si="45"/>
        <v>12</v>
      </c>
    </row>
    <row r="2715" spans="1:5" x14ac:dyDescent="0.35">
      <c r="A2715" s="21" t="s">
        <v>4282</v>
      </c>
      <c r="B2715">
        <v>2</v>
      </c>
      <c r="C2715" s="17">
        <v>8</v>
      </c>
      <c r="D2715" s="61">
        <f>VLOOKUP(A2715,'Unit Cost from Sales Data'!$A$2:$B$4026,2,FALSE)</f>
        <v>1.46</v>
      </c>
      <c r="E2715" s="22">
        <f t="shared" si="45"/>
        <v>11.68</v>
      </c>
    </row>
    <row r="2716" spans="1:5" x14ac:dyDescent="0.35">
      <c r="A2716" s="21" t="s">
        <v>4315</v>
      </c>
      <c r="B2716">
        <v>2</v>
      </c>
      <c r="C2716" s="17">
        <v>8</v>
      </c>
      <c r="D2716" s="61">
        <f>VLOOKUP(A2716,'Unit Cost from Sales Data'!$A$2:$B$4026,2,FALSE)</f>
        <v>2.4</v>
      </c>
      <c r="E2716" s="22">
        <f t="shared" si="45"/>
        <v>19.2</v>
      </c>
    </row>
    <row r="2717" spans="1:5" x14ac:dyDescent="0.35">
      <c r="A2717" s="21" t="s">
        <v>441</v>
      </c>
      <c r="B2717">
        <v>2</v>
      </c>
      <c r="C2717" s="17">
        <v>8</v>
      </c>
      <c r="D2717" s="61">
        <f>VLOOKUP(A2717,'Unit Cost from Sales Data'!$A$2:$B$4026,2,FALSE)</f>
        <v>1.55</v>
      </c>
      <c r="E2717" s="22">
        <f t="shared" si="45"/>
        <v>12.4</v>
      </c>
    </row>
    <row r="2718" spans="1:5" x14ac:dyDescent="0.35">
      <c r="A2718" s="21" t="s">
        <v>981</v>
      </c>
      <c r="B2718">
        <v>2</v>
      </c>
      <c r="C2718" s="17">
        <v>8</v>
      </c>
      <c r="D2718" s="61">
        <f>VLOOKUP(A2718,'Unit Cost from Sales Data'!$A$2:$B$4026,2,FALSE)</f>
        <v>0.98</v>
      </c>
      <c r="E2718" s="22">
        <f t="shared" si="45"/>
        <v>7.84</v>
      </c>
    </row>
    <row r="2719" spans="1:5" x14ac:dyDescent="0.35">
      <c r="A2719" s="21" t="s">
        <v>2092</v>
      </c>
      <c r="B2719">
        <v>1</v>
      </c>
      <c r="C2719" s="17">
        <v>8</v>
      </c>
      <c r="D2719" s="61">
        <f>VLOOKUP(A2719,'Unit Cost from Sales Data'!$A$2:$B$4026,2,FALSE)</f>
        <v>11.56</v>
      </c>
      <c r="E2719" s="22">
        <f t="shared" si="45"/>
        <v>92.48</v>
      </c>
    </row>
    <row r="2720" spans="1:5" x14ac:dyDescent="0.35">
      <c r="A2720" s="21" t="s">
        <v>2263</v>
      </c>
      <c r="B2720">
        <v>1</v>
      </c>
      <c r="C2720" s="17">
        <v>8</v>
      </c>
      <c r="D2720" s="61">
        <f>VLOOKUP(A2720,'Unit Cost from Sales Data'!$A$2:$B$4026,2,FALSE)</f>
        <v>2.83</v>
      </c>
      <c r="E2720" s="22">
        <f t="shared" si="45"/>
        <v>22.64</v>
      </c>
    </row>
    <row r="2721" spans="1:5" x14ac:dyDescent="0.35">
      <c r="A2721" s="21" t="s">
        <v>2290</v>
      </c>
      <c r="B2721">
        <v>1</v>
      </c>
      <c r="C2721" s="17">
        <v>8</v>
      </c>
      <c r="D2721" s="61">
        <f>VLOOKUP(A2721,'Unit Cost from Sales Data'!$A$2:$B$4026,2,FALSE)</f>
        <v>4.8499999999999996</v>
      </c>
      <c r="E2721" s="22">
        <f t="shared" si="45"/>
        <v>38.799999999999997</v>
      </c>
    </row>
    <row r="2722" spans="1:5" x14ac:dyDescent="0.35">
      <c r="A2722" s="21" t="s">
        <v>2399</v>
      </c>
      <c r="B2722">
        <v>1</v>
      </c>
      <c r="C2722" s="17">
        <v>8</v>
      </c>
      <c r="D2722" s="61">
        <f>VLOOKUP(A2722,'Unit Cost from Sales Data'!$A$2:$B$4026,2,FALSE)</f>
        <v>0.89</v>
      </c>
      <c r="E2722" s="22">
        <f t="shared" si="45"/>
        <v>7.12</v>
      </c>
    </row>
    <row r="2723" spans="1:5" x14ac:dyDescent="0.35">
      <c r="A2723" s="21" t="s">
        <v>2585</v>
      </c>
      <c r="B2723">
        <v>1</v>
      </c>
      <c r="C2723" s="17">
        <v>8</v>
      </c>
      <c r="D2723" s="61">
        <f>VLOOKUP(A2723,'Unit Cost from Sales Data'!$A$2:$B$4026,2,FALSE)</f>
        <v>0.94</v>
      </c>
      <c r="E2723" s="22">
        <f t="shared" si="45"/>
        <v>7.52</v>
      </c>
    </row>
    <row r="2724" spans="1:5" x14ac:dyDescent="0.35">
      <c r="A2724" s="21" t="s">
        <v>861</v>
      </c>
      <c r="B2724">
        <v>1</v>
      </c>
      <c r="C2724" s="17">
        <v>8</v>
      </c>
      <c r="D2724" s="61">
        <f>VLOOKUP(A2724,'Unit Cost from Sales Data'!$A$2:$B$4026,2,FALSE)</f>
        <v>7.6</v>
      </c>
      <c r="E2724" s="22">
        <f t="shared" si="45"/>
        <v>60.8</v>
      </c>
    </row>
    <row r="2725" spans="1:5" x14ac:dyDescent="0.35">
      <c r="A2725" s="21" t="s">
        <v>2648</v>
      </c>
      <c r="B2725">
        <v>1</v>
      </c>
      <c r="C2725" s="17">
        <v>8</v>
      </c>
      <c r="D2725" s="61">
        <f>VLOOKUP(A2725,'Unit Cost from Sales Data'!$A$2:$B$4026,2,FALSE)</f>
        <v>0.25</v>
      </c>
      <c r="E2725" s="22">
        <f t="shared" si="45"/>
        <v>2</v>
      </c>
    </row>
    <row r="2726" spans="1:5" x14ac:dyDescent="0.35">
      <c r="A2726" s="21" t="s">
        <v>1207</v>
      </c>
      <c r="B2726">
        <v>1</v>
      </c>
      <c r="C2726" s="17">
        <v>8</v>
      </c>
      <c r="D2726" s="61">
        <f>VLOOKUP(A2726,'Unit Cost from Sales Data'!$A$2:$B$4026,2,FALSE)</f>
        <v>0.76</v>
      </c>
      <c r="E2726" s="22">
        <f t="shared" si="45"/>
        <v>6.08</v>
      </c>
    </row>
    <row r="2727" spans="1:5" x14ac:dyDescent="0.35">
      <c r="A2727" s="21" t="s">
        <v>1208</v>
      </c>
      <c r="B2727">
        <v>1</v>
      </c>
      <c r="C2727" s="17">
        <v>8</v>
      </c>
      <c r="D2727" s="61">
        <f>VLOOKUP(A2727,'Unit Cost from Sales Data'!$A$2:$B$4026,2,FALSE)</f>
        <v>0.89</v>
      </c>
      <c r="E2727" s="22">
        <f t="shared" si="45"/>
        <v>7.12</v>
      </c>
    </row>
    <row r="2728" spans="1:5" x14ac:dyDescent="0.35">
      <c r="A2728" s="21" t="s">
        <v>1209</v>
      </c>
      <c r="B2728">
        <v>1</v>
      </c>
      <c r="C2728" s="17">
        <v>8</v>
      </c>
      <c r="D2728" s="61">
        <f>VLOOKUP(A2728,'Unit Cost from Sales Data'!$A$2:$B$4026,2,FALSE)</f>
        <v>0.55000000000000004</v>
      </c>
      <c r="E2728" s="22">
        <f t="shared" si="45"/>
        <v>4.4000000000000004</v>
      </c>
    </row>
    <row r="2729" spans="1:5" x14ac:dyDescent="0.35">
      <c r="A2729" s="21" t="s">
        <v>180</v>
      </c>
      <c r="B2729">
        <v>1</v>
      </c>
      <c r="C2729" s="17">
        <v>8</v>
      </c>
      <c r="D2729" s="61">
        <f>VLOOKUP(A2729,'Unit Cost from Sales Data'!$A$2:$B$4026,2,FALSE)</f>
        <v>0.68</v>
      </c>
      <c r="E2729" s="22">
        <f t="shared" si="45"/>
        <v>5.44</v>
      </c>
    </row>
    <row r="2730" spans="1:5" x14ac:dyDescent="0.35">
      <c r="A2730" s="21" t="s">
        <v>2777</v>
      </c>
      <c r="B2730">
        <v>1</v>
      </c>
      <c r="C2730" s="17">
        <v>8</v>
      </c>
      <c r="D2730" s="61">
        <f>VLOOKUP(A2730,'Unit Cost from Sales Data'!$A$2:$B$4026,2,FALSE)</f>
        <v>10.49</v>
      </c>
      <c r="E2730" s="22">
        <f t="shared" si="45"/>
        <v>83.92</v>
      </c>
    </row>
    <row r="2731" spans="1:5" x14ac:dyDescent="0.35">
      <c r="A2731" s="21" t="s">
        <v>1193</v>
      </c>
      <c r="B2731">
        <v>1</v>
      </c>
      <c r="C2731" s="17">
        <v>8</v>
      </c>
      <c r="D2731" s="61">
        <f>VLOOKUP(A2731,'Unit Cost from Sales Data'!$A$2:$B$4026,2,FALSE)</f>
        <v>0.9</v>
      </c>
      <c r="E2731" s="22">
        <f t="shared" si="45"/>
        <v>7.2</v>
      </c>
    </row>
    <row r="2732" spans="1:5" x14ac:dyDescent="0.35">
      <c r="A2732" s="21" t="s">
        <v>1194</v>
      </c>
      <c r="B2732">
        <v>1</v>
      </c>
      <c r="C2732" s="17">
        <v>8</v>
      </c>
      <c r="D2732" s="61">
        <f>VLOOKUP(A2732,'Unit Cost from Sales Data'!$A$2:$B$4026,2,FALSE)</f>
        <v>1.56</v>
      </c>
      <c r="E2732" s="22">
        <f t="shared" si="45"/>
        <v>12.48</v>
      </c>
    </row>
    <row r="2733" spans="1:5" x14ac:dyDescent="0.35">
      <c r="A2733" s="21" t="s">
        <v>2878</v>
      </c>
      <c r="B2733">
        <v>1</v>
      </c>
      <c r="C2733" s="17">
        <v>8</v>
      </c>
      <c r="D2733" s="61">
        <f>VLOOKUP(A2733,'Unit Cost from Sales Data'!$A$2:$B$4026,2,FALSE)</f>
        <v>3.05</v>
      </c>
      <c r="E2733" s="22">
        <f t="shared" si="45"/>
        <v>24.4</v>
      </c>
    </row>
    <row r="2734" spans="1:5" x14ac:dyDescent="0.35">
      <c r="A2734" s="21" t="s">
        <v>2917</v>
      </c>
      <c r="B2734">
        <v>1</v>
      </c>
      <c r="C2734" s="17">
        <v>8</v>
      </c>
      <c r="D2734" s="61">
        <f>VLOOKUP(A2734,'Unit Cost from Sales Data'!$A$2:$B$4026,2,FALSE)</f>
        <v>4.45</v>
      </c>
      <c r="E2734" s="22">
        <f t="shared" si="45"/>
        <v>35.6</v>
      </c>
    </row>
    <row r="2735" spans="1:5" x14ac:dyDescent="0.35">
      <c r="A2735" s="21" t="s">
        <v>2975</v>
      </c>
      <c r="B2735">
        <v>1</v>
      </c>
      <c r="C2735" s="17">
        <v>8</v>
      </c>
      <c r="D2735" s="61">
        <f>VLOOKUP(A2735,'Unit Cost from Sales Data'!$A$2:$B$4026,2,FALSE)</f>
        <v>2.8</v>
      </c>
      <c r="E2735" s="22">
        <f t="shared" si="45"/>
        <v>22.4</v>
      </c>
    </row>
    <row r="2736" spans="1:5" x14ac:dyDescent="0.35">
      <c r="A2736" s="21" t="s">
        <v>1255</v>
      </c>
      <c r="B2736">
        <v>1</v>
      </c>
      <c r="C2736" s="17">
        <v>8</v>
      </c>
      <c r="D2736" s="61">
        <f>VLOOKUP(A2736,'Unit Cost from Sales Data'!$A$2:$B$4026,2,FALSE)</f>
        <v>5.35</v>
      </c>
      <c r="E2736" s="22">
        <f t="shared" si="45"/>
        <v>42.8</v>
      </c>
    </row>
    <row r="2737" spans="1:5" x14ac:dyDescent="0.35">
      <c r="A2737" s="21" t="s">
        <v>3004</v>
      </c>
      <c r="B2737">
        <v>1</v>
      </c>
      <c r="C2737" s="17">
        <v>8</v>
      </c>
      <c r="D2737" s="61">
        <f>VLOOKUP(A2737,'Unit Cost from Sales Data'!$A$2:$B$4026,2,FALSE)</f>
        <v>0.56000000000000005</v>
      </c>
      <c r="E2737" s="22">
        <f t="shared" si="45"/>
        <v>4.4800000000000004</v>
      </c>
    </row>
    <row r="2738" spans="1:5" x14ac:dyDescent="0.35">
      <c r="A2738" s="21" t="s">
        <v>1190</v>
      </c>
      <c r="B2738">
        <v>1</v>
      </c>
      <c r="C2738" s="17">
        <v>8</v>
      </c>
      <c r="D2738" s="61">
        <f>VLOOKUP(A2738,'Unit Cost from Sales Data'!$A$2:$B$4026,2,FALSE)</f>
        <v>0.95</v>
      </c>
      <c r="E2738" s="22">
        <f t="shared" si="45"/>
        <v>7.6</v>
      </c>
    </row>
    <row r="2739" spans="1:5" x14ac:dyDescent="0.35">
      <c r="A2739" s="21" t="s">
        <v>3058</v>
      </c>
      <c r="B2739">
        <v>1</v>
      </c>
      <c r="C2739" s="17">
        <v>8</v>
      </c>
      <c r="D2739" s="61">
        <f>VLOOKUP(A2739,'Unit Cost from Sales Data'!$A$2:$B$4026,2,FALSE)</f>
        <v>1.47</v>
      </c>
      <c r="E2739" s="22">
        <f t="shared" si="45"/>
        <v>11.76</v>
      </c>
    </row>
    <row r="2740" spans="1:5" x14ac:dyDescent="0.35">
      <c r="A2740" s="21" t="s">
        <v>51</v>
      </c>
      <c r="B2740">
        <v>1</v>
      </c>
      <c r="C2740" s="17">
        <v>8</v>
      </c>
      <c r="D2740" s="61">
        <f>VLOOKUP(A2740,'Unit Cost from Sales Data'!$A$2:$B$4026,2,FALSE)</f>
        <v>0.89</v>
      </c>
      <c r="E2740" s="22">
        <f t="shared" si="45"/>
        <v>7.12</v>
      </c>
    </row>
    <row r="2741" spans="1:5" x14ac:dyDescent="0.35">
      <c r="A2741" s="21" t="s">
        <v>1184</v>
      </c>
      <c r="B2741">
        <v>1</v>
      </c>
      <c r="C2741" s="17">
        <v>8</v>
      </c>
      <c r="D2741" s="61">
        <f>VLOOKUP(A2741,'Unit Cost from Sales Data'!$A$2:$B$4026,2,FALSE)</f>
        <v>0.37</v>
      </c>
      <c r="E2741" s="22">
        <f t="shared" si="45"/>
        <v>2.96</v>
      </c>
    </row>
    <row r="2742" spans="1:5" x14ac:dyDescent="0.35">
      <c r="A2742" s="21" t="s">
        <v>3142</v>
      </c>
      <c r="B2742">
        <v>1</v>
      </c>
      <c r="C2742" s="17">
        <v>8</v>
      </c>
      <c r="D2742" s="61">
        <f>VLOOKUP(A2742,'Unit Cost from Sales Data'!$A$2:$B$4026,2,FALSE)</f>
        <v>0.26</v>
      </c>
      <c r="E2742" s="22">
        <f t="shared" si="45"/>
        <v>2.08</v>
      </c>
    </row>
    <row r="2743" spans="1:5" x14ac:dyDescent="0.35">
      <c r="A2743" s="21" t="s">
        <v>274</v>
      </c>
      <c r="B2743">
        <v>1</v>
      </c>
      <c r="C2743" s="17">
        <v>8</v>
      </c>
      <c r="D2743" s="61">
        <f>VLOOKUP(A2743,'Unit Cost from Sales Data'!$A$2:$B$4026,2,FALSE)</f>
        <v>0.35</v>
      </c>
      <c r="E2743" s="22">
        <f t="shared" si="45"/>
        <v>2.8</v>
      </c>
    </row>
    <row r="2744" spans="1:5" x14ac:dyDescent="0.35">
      <c r="A2744" s="21" t="s">
        <v>146</v>
      </c>
      <c r="B2744">
        <v>1</v>
      </c>
      <c r="C2744" s="17">
        <v>8</v>
      </c>
      <c r="D2744" s="61">
        <f>VLOOKUP(A2744,'Unit Cost from Sales Data'!$A$2:$B$4026,2,FALSE)</f>
        <v>0.89</v>
      </c>
      <c r="E2744" s="22">
        <f t="shared" si="45"/>
        <v>7.12</v>
      </c>
    </row>
    <row r="2745" spans="1:5" x14ac:dyDescent="0.35">
      <c r="A2745" s="21" t="s">
        <v>1173</v>
      </c>
      <c r="B2745">
        <v>1</v>
      </c>
      <c r="C2745" s="17">
        <v>8</v>
      </c>
      <c r="D2745" s="61">
        <f>VLOOKUP(A2745,'Unit Cost from Sales Data'!$A$2:$B$4026,2,FALSE)</f>
        <v>0.88</v>
      </c>
      <c r="E2745" s="22">
        <f t="shared" si="45"/>
        <v>7.04</v>
      </c>
    </row>
    <row r="2746" spans="1:5" x14ac:dyDescent="0.35">
      <c r="A2746" s="21" t="s">
        <v>3168</v>
      </c>
      <c r="B2746">
        <v>1</v>
      </c>
      <c r="C2746" s="17">
        <v>8</v>
      </c>
      <c r="D2746" s="61">
        <f>VLOOKUP(A2746,'Unit Cost from Sales Data'!$A$2:$B$4026,2,FALSE)</f>
        <v>1.32</v>
      </c>
      <c r="E2746" s="22">
        <f t="shared" si="45"/>
        <v>10.56</v>
      </c>
    </row>
    <row r="2747" spans="1:5" x14ac:dyDescent="0.35">
      <c r="A2747" s="21" t="s">
        <v>3185</v>
      </c>
      <c r="B2747">
        <v>1</v>
      </c>
      <c r="C2747" s="17">
        <v>8</v>
      </c>
      <c r="D2747" s="61">
        <f>VLOOKUP(A2747,'Unit Cost from Sales Data'!$A$2:$B$4026,2,FALSE)</f>
        <v>3.15</v>
      </c>
      <c r="E2747" s="22">
        <f t="shared" ref="E2747:E2806" si="46">D2747*C2747</f>
        <v>25.2</v>
      </c>
    </row>
    <row r="2748" spans="1:5" x14ac:dyDescent="0.35">
      <c r="A2748" s="21" t="s">
        <v>1177</v>
      </c>
      <c r="B2748">
        <v>1</v>
      </c>
      <c r="C2748" s="17">
        <v>8</v>
      </c>
      <c r="D2748" s="61">
        <f>VLOOKUP(A2748,'Unit Cost from Sales Data'!$A$2:$B$4026,2,FALSE)</f>
        <v>0.76</v>
      </c>
      <c r="E2748" s="22">
        <f t="shared" si="46"/>
        <v>6.08</v>
      </c>
    </row>
    <row r="2749" spans="1:5" x14ac:dyDescent="0.35">
      <c r="A2749" s="21" t="s">
        <v>3205</v>
      </c>
      <c r="B2749">
        <v>1</v>
      </c>
      <c r="C2749" s="17">
        <v>8</v>
      </c>
      <c r="D2749" s="61">
        <f>VLOOKUP(A2749,'Unit Cost from Sales Data'!$A$2:$B$4026,2,FALSE)</f>
        <v>1.1599999999999999</v>
      </c>
      <c r="E2749" s="22">
        <f t="shared" si="46"/>
        <v>9.2799999999999994</v>
      </c>
    </row>
    <row r="2750" spans="1:5" x14ac:dyDescent="0.35">
      <c r="A2750" s="21" t="s">
        <v>3211</v>
      </c>
      <c r="B2750">
        <v>1</v>
      </c>
      <c r="C2750" s="17">
        <v>8</v>
      </c>
      <c r="D2750" s="61">
        <f>VLOOKUP(A2750,'Unit Cost from Sales Data'!$A$2:$B$4026,2,FALSE)</f>
        <v>0.67</v>
      </c>
      <c r="E2750" s="22">
        <f t="shared" si="46"/>
        <v>5.36</v>
      </c>
    </row>
    <row r="2751" spans="1:5" x14ac:dyDescent="0.35">
      <c r="A2751" s="21" t="s">
        <v>3238</v>
      </c>
      <c r="B2751">
        <v>1</v>
      </c>
      <c r="C2751" s="17">
        <v>8</v>
      </c>
      <c r="D2751" s="61">
        <f>VLOOKUP(A2751,'Unit Cost from Sales Data'!$A$2:$B$4026,2,FALSE)</f>
        <v>3.28</v>
      </c>
      <c r="E2751" s="22">
        <f t="shared" si="46"/>
        <v>26.24</v>
      </c>
    </row>
    <row r="2752" spans="1:5" x14ac:dyDescent="0.35">
      <c r="A2752" s="21" t="s">
        <v>3262</v>
      </c>
      <c r="B2752">
        <v>1</v>
      </c>
      <c r="C2752" s="17">
        <v>8</v>
      </c>
      <c r="D2752" s="61">
        <f>VLOOKUP(A2752,'Unit Cost from Sales Data'!$A$2:$B$4026,2,FALSE)</f>
        <v>1.1599999999999999</v>
      </c>
      <c r="E2752" s="22">
        <f t="shared" si="46"/>
        <v>9.2799999999999994</v>
      </c>
    </row>
    <row r="2753" spans="1:5" x14ac:dyDescent="0.35">
      <c r="A2753" s="21" t="s">
        <v>3278</v>
      </c>
      <c r="B2753">
        <v>1</v>
      </c>
      <c r="C2753" s="17">
        <v>8</v>
      </c>
      <c r="D2753" s="61">
        <f>VLOOKUP(A2753,'Unit Cost from Sales Data'!$A$2:$B$4026,2,FALSE)</f>
        <v>2.25</v>
      </c>
      <c r="E2753" s="22">
        <f t="shared" si="46"/>
        <v>18</v>
      </c>
    </row>
    <row r="2754" spans="1:5" x14ac:dyDescent="0.35">
      <c r="A2754" s="21" t="s">
        <v>3279</v>
      </c>
      <c r="B2754">
        <v>1</v>
      </c>
      <c r="C2754" s="17">
        <v>8</v>
      </c>
      <c r="D2754" s="61">
        <f>VLOOKUP(A2754,'Unit Cost from Sales Data'!$A$2:$B$4026,2,FALSE)</f>
        <v>3.06</v>
      </c>
      <c r="E2754" s="22">
        <f t="shared" si="46"/>
        <v>24.48</v>
      </c>
    </row>
    <row r="2755" spans="1:5" x14ac:dyDescent="0.35">
      <c r="A2755" s="21" t="s">
        <v>3281</v>
      </c>
      <c r="B2755">
        <v>1</v>
      </c>
      <c r="C2755" s="17">
        <v>8</v>
      </c>
      <c r="D2755" s="61">
        <f>VLOOKUP(A2755,'Unit Cost from Sales Data'!$A$2:$B$4026,2,FALSE)</f>
        <v>1.3</v>
      </c>
      <c r="E2755" s="22">
        <f t="shared" si="46"/>
        <v>10.4</v>
      </c>
    </row>
    <row r="2756" spans="1:5" x14ac:dyDescent="0.35">
      <c r="A2756" s="21" t="s">
        <v>3290</v>
      </c>
      <c r="B2756">
        <v>1</v>
      </c>
      <c r="C2756" s="17">
        <v>8</v>
      </c>
      <c r="D2756" s="61">
        <f>VLOOKUP(A2756,'Unit Cost from Sales Data'!$A$2:$B$4026,2,FALSE)</f>
        <v>0.88</v>
      </c>
      <c r="E2756" s="22">
        <f t="shared" si="46"/>
        <v>7.04</v>
      </c>
    </row>
    <row r="2757" spans="1:5" x14ac:dyDescent="0.35">
      <c r="A2757" s="21" t="s">
        <v>3291</v>
      </c>
      <c r="B2757">
        <v>1</v>
      </c>
      <c r="C2757" s="17">
        <v>8</v>
      </c>
      <c r="D2757" s="61">
        <f>VLOOKUP(A2757,'Unit Cost from Sales Data'!$A$2:$B$4026,2,FALSE)</f>
        <v>0.8</v>
      </c>
      <c r="E2757" s="22">
        <f t="shared" si="46"/>
        <v>6.4</v>
      </c>
    </row>
    <row r="2758" spans="1:5" x14ac:dyDescent="0.35">
      <c r="A2758" s="21" t="s">
        <v>1158</v>
      </c>
      <c r="B2758">
        <v>1</v>
      </c>
      <c r="C2758" s="17">
        <v>8</v>
      </c>
      <c r="D2758" s="61">
        <f>VLOOKUP(A2758,'Unit Cost from Sales Data'!$A$2:$B$4026,2,FALSE)</f>
        <v>0.52</v>
      </c>
      <c r="E2758" s="22">
        <f t="shared" si="46"/>
        <v>4.16</v>
      </c>
    </row>
    <row r="2759" spans="1:5" x14ac:dyDescent="0.35">
      <c r="A2759" s="21" t="s">
        <v>1159</v>
      </c>
      <c r="B2759">
        <v>1</v>
      </c>
      <c r="C2759" s="17">
        <v>8</v>
      </c>
      <c r="D2759" s="61">
        <f>VLOOKUP(A2759,'Unit Cost from Sales Data'!$A$2:$B$4026,2,FALSE)</f>
        <v>0.76</v>
      </c>
      <c r="E2759" s="22">
        <f t="shared" si="46"/>
        <v>6.08</v>
      </c>
    </row>
    <row r="2760" spans="1:5" x14ac:dyDescent="0.35">
      <c r="A2760" s="21" t="s">
        <v>3466</v>
      </c>
      <c r="B2760">
        <v>1</v>
      </c>
      <c r="C2760" s="17">
        <v>8</v>
      </c>
      <c r="D2760" s="61">
        <f>VLOOKUP(A2760,'Unit Cost from Sales Data'!$A$2:$B$4026,2,FALSE)</f>
        <v>4.59</v>
      </c>
      <c r="E2760" s="22">
        <f t="shared" si="46"/>
        <v>36.72</v>
      </c>
    </row>
    <row r="2761" spans="1:5" x14ac:dyDescent="0.35">
      <c r="A2761" s="21" t="s">
        <v>3603</v>
      </c>
      <c r="B2761">
        <v>1</v>
      </c>
      <c r="C2761" s="17">
        <v>8</v>
      </c>
      <c r="D2761" s="61">
        <f>VLOOKUP(A2761,'Unit Cost from Sales Data'!$A$2:$B$4026,2,FALSE)</f>
        <v>5.41</v>
      </c>
      <c r="E2761" s="22">
        <f t="shared" si="46"/>
        <v>43.28</v>
      </c>
    </row>
    <row r="2762" spans="1:5" x14ac:dyDescent="0.35">
      <c r="A2762" s="21" t="s">
        <v>3615</v>
      </c>
      <c r="B2762">
        <v>1</v>
      </c>
      <c r="C2762" s="17">
        <v>8</v>
      </c>
      <c r="D2762" s="61">
        <f>VLOOKUP(A2762,'Unit Cost from Sales Data'!$A$2:$B$4026,2,FALSE)</f>
        <v>40</v>
      </c>
      <c r="E2762" s="22">
        <f t="shared" si="46"/>
        <v>320</v>
      </c>
    </row>
    <row r="2763" spans="1:5" x14ac:dyDescent="0.35">
      <c r="A2763" s="21" t="s">
        <v>3616</v>
      </c>
      <c r="B2763">
        <v>1</v>
      </c>
      <c r="C2763" s="17">
        <v>8</v>
      </c>
      <c r="D2763" s="61">
        <f>VLOOKUP(A2763,'Unit Cost from Sales Data'!$A$2:$B$4026,2,FALSE)</f>
        <v>3.22</v>
      </c>
      <c r="E2763" s="22">
        <f t="shared" si="46"/>
        <v>25.76</v>
      </c>
    </row>
    <row r="2764" spans="1:5" x14ac:dyDescent="0.35">
      <c r="A2764" s="21" t="s">
        <v>3617</v>
      </c>
      <c r="B2764">
        <v>1</v>
      </c>
      <c r="C2764" s="17">
        <v>8</v>
      </c>
      <c r="D2764" s="61">
        <f>VLOOKUP(A2764,'Unit Cost from Sales Data'!$A$2:$B$4026,2,FALSE)</f>
        <v>3.69</v>
      </c>
      <c r="E2764" s="22">
        <f t="shared" si="46"/>
        <v>29.52</v>
      </c>
    </row>
    <row r="2765" spans="1:5" x14ac:dyDescent="0.35">
      <c r="A2765" s="21" t="s">
        <v>3690</v>
      </c>
      <c r="B2765">
        <v>1</v>
      </c>
      <c r="C2765" s="17">
        <v>8</v>
      </c>
      <c r="D2765" s="61">
        <f>VLOOKUP(A2765,'Unit Cost from Sales Data'!$A$2:$B$4026,2,FALSE)</f>
        <v>2.89</v>
      </c>
      <c r="E2765" s="22">
        <f t="shared" si="46"/>
        <v>23.12</v>
      </c>
    </row>
    <row r="2766" spans="1:5" x14ac:dyDescent="0.35">
      <c r="A2766" s="21" t="s">
        <v>3691</v>
      </c>
      <c r="B2766">
        <v>1</v>
      </c>
      <c r="C2766" s="17">
        <v>8</v>
      </c>
      <c r="D2766" s="61">
        <f>VLOOKUP(A2766,'Unit Cost from Sales Data'!$A$2:$B$4026,2,FALSE)</f>
        <v>2.89</v>
      </c>
      <c r="E2766" s="22">
        <f t="shared" si="46"/>
        <v>23.12</v>
      </c>
    </row>
    <row r="2767" spans="1:5" x14ac:dyDescent="0.35">
      <c r="A2767" s="21" t="s">
        <v>3739</v>
      </c>
      <c r="B2767">
        <v>1</v>
      </c>
      <c r="C2767" s="17">
        <v>8</v>
      </c>
      <c r="D2767" s="61">
        <f>VLOOKUP(A2767,'Unit Cost from Sales Data'!$A$2:$B$4026,2,FALSE)</f>
        <v>1.92</v>
      </c>
      <c r="E2767" s="22">
        <f t="shared" si="46"/>
        <v>15.36</v>
      </c>
    </row>
    <row r="2768" spans="1:5" x14ac:dyDescent="0.35">
      <c r="A2768" s="21" t="s">
        <v>1126</v>
      </c>
      <c r="B2768">
        <v>1</v>
      </c>
      <c r="C2768" s="17">
        <v>8</v>
      </c>
      <c r="D2768" s="61">
        <f>VLOOKUP(A2768,'Unit Cost from Sales Data'!$A$2:$B$4026,2,FALSE)</f>
        <v>2.33</v>
      </c>
      <c r="E2768" s="22">
        <f t="shared" si="46"/>
        <v>18.64</v>
      </c>
    </row>
    <row r="2769" spans="1:5" x14ac:dyDescent="0.35">
      <c r="A2769" s="21" t="s">
        <v>1120</v>
      </c>
      <c r="B2769">
        <v>1</v>
      </c>
      <c r="C2769" s="17">
        <v>8</v>
      </c>
      <c r="D2769" s="61">
        <f>VLOOKUP(A2769,'Unit Cost from Sales Data'!$A$2:$B$4026,2,FALSE)</f>
        <v>0.62</v>
      </c>
      <c r="E2769" s="22">
        <f t="shared" si="46"/>
        <v>4.96</v>
      </c>
    </row>
    <row r="2770" spans="1:5" x14ac:dyDescent="0.35">
      <c r="A2770" s="21" t="s">
        <v>244</v>
      </c>
      <c r="B2770">
        <v>1</v>
      </c>
      <c r="C2770" s="17">
        <v>8</v>
      </c>
      <c r="D2770" s="61">
        <f>VLOOKUP(A2770,'Unit Cost from Sales Data'!$A$2:$B$4026,2,FALSE)</f>
        <v>0.63</v>
      </c>
      <c r="E2770" s="22">
        <f t="shared" si="46"/>
        <v>5.04</v>
      </c>
    </row>
    <row r="2771" spans="1:5" x14ac:dyDescent="0.35">
      <c r="A2771" s="21" t="s">
        <v>3813</v>
      </c>
      <c r="B2771">
        <v>1</v>
      </c>
      <c r="C2771" s="17">
        <v>8</v>
      </c>
      <c r="D2771" s="61">
        <f>VLOOKUP(A2771,'Unit Cost from Sales Data'!$A$2:$B$4026,2,FALSE)</f>
        <v>1.42</v>
      </c>
      <c r="E2771" s="22">
        <f t="shared" si="46"/>
        <v>11.36</v>
      </c>
    </row>
    <row r="2772" spans="1:5" x14ac:dyDescent="0.35">
      <c r="A2772" s="21" t="s">
        <v>3820</v>
      </c>
      <c r="B2772">
        <v>1</v>
      </c>
      <c r="C2772" s="17">
        <v>8</v>
      </c>
      <c r="D2772" s="61">
        <f>VLOOKUP(A2772,'Unit Cost from Sales Data'!$A$2:$B$4026,2,FALSE)</f>
        <v>1.56</v>
      </c>
      <c r="E2772" s="22">
        <f t="shared" si="46"/>
        <v>12.48</v>
      </c>
    </row>
    <row r="2773" spans="1:5" x14ac:dyDescent="0.35">
      <c r="A2773" s="21" t="s">
        <v>3821</v>
      </c>
      <c r="B2773">
        <v>1</v>
      </c>
      <c r="C2773" s="17">
        <v>8</v>
      </c>
      <c r="D2773" s="61">
        <f>VLOOKUP(A2773,'Unit Cost from Sales Data'!$A$2:$B$4026,2,FALSE)</f>
        <v>1.02</v>
      </c>
      <c r="E2773" s="22">
        <f t="shared" si="46"/>
        <v>8.16</v>
      </c>
    </row>
    <row r="2774" spans="1:5" x14ac:dyDescent="0.35">
      <c r="A2774" s="21" t="s">
        <v>1108</v>
      </c>
      <c r="B2774">
        <v>1</v>
      </c>
      <c r="C2774" s="17">
        <v>8</v>
      </c>
      <c r="D2774" s="61">
        <f>VLOOKUP(A2774,'Unit Cost from Sales Data'!$A$2:$B$4026,2,FALSE)</f>
        <v>1.1499999999999999</v>
      </c>
      <c r="E2774" s="22">
        <f t="shared" si="46"/>
        <v>9.1999999999999993</v>
      </c>
    </row>
    <row r="2775" spans="1:5" x14ac:dyDescent="0.35">
      <c r="A2775" s="21" t="s">
        <v>3841</v>
      </c>
      <c r="B2775">
        <v>1</v>
      </c>
      <c r="C2775" s="17">
        <v>8</v>
      </c>
      <c r="D2775" s="61">
        <f>VLOOKUP(A2775,'Unit Cost from Sales Data'!$A$2:$B$4026,2,FALSE)</f>
        <v>0.25</v>
      </c>
      <c r="E2775" s="22">
        <f t="shared" si="46"/>
        <v>2</v>
      </c>
    </row>
    <row r="2776" spans="1:5" x14ac:dyDescent="0.35">
      <c r="A2776" s="21" t="s">
        <v>1103</v>
      </c>
      <c r="B2776">
        <v>1</v>
      </c>
      <c r="C2776" s="17">
        <v>8</v>
      </c>
      <c r="D2776" s="61">
        <f>VLOOKUP(A2776,'Unit Cost from Sales Data'!$A$2:$B$4026,2,FALSE)</f>
        <v>0.28999999999999998</v>
      </c>
      <c r="E2776" s="22">
        <f t="shared" si="46"/>
        <v>2.3199999999999998</v>
      </c>
    </row>
    <row r="2777" spans="1:5" x14ac:dyDescent="0.35">
      <c r="A2777" s="21" t="s">
        <v>682</v>
      </c>
      <c r="B2777">
        <v>1</v>
      </c>
      <c r="C2777" s="17">
        <v>8</v>
      </c>
      <c r="D2777" s="61">
        <f>VLOOKUP(A2777,'Unit Cost from Sales Data'!$A$2:$B$4026,2,FALSE)</f>
        <v>2.4</v>
      </c>
      <c r="E2777" s="22">
        <f t="shared" si="46"/>
        <v>19.2</v>
      </c>
    </row>
    <row r="2778" spans="1:5" x14ac:dyDescent="0.35">
      <c r="A2778" s="21" t="s">
        <v>3943</v>
      </c>
      <c r="B2778">
        <v>1</v>
      </c>
      <c r="C2778" s="17">
        <v>8</v>
      </c>
      <c r="D2778" s="61">
        <f>VLOOKUP(A2778,'Unit Cost from Sales Data'!$A$2:$B$4026,2,FALSE)</f>
        <v>0.82</v>
      </c>
      <c r="E2778" s="22">
        <f t="shared" si="46"/>
        <v>6.56</v>
      </c>
    </row>
    <row r="2779" spans="1:5" x14ac:dyDescent="0.35">
      <c r="A2779" s="21" t="s">
        <v>3959</v>
      </c>
      <c r="B2779">
        <v>1</v>
      </c>
      <c r="C2779" s="17">
        <v>8</v>
      </c>
      <c r="D2779" s="61">
        <f>VLOOKUP(A2779,'Unit Cost from Sales Data'!$A$2:$B$4026,2,FALSE)</f>
        <v>0.94</v>
      </c>
      <c r="E2779" s="22">
        <f t="shared" si="46"/>
        <v>7.52</v>
      </c>
    </row>
    <row r="2780" spans="1:5" x14ac:dyDescent="0.35">
      <c r="A2780" s="21" t="s">
        <v>3963</v>
      </c>
      <c r="B2780">
        <v>1</v>
      </c>
      <c r="C2780" s="17">
        <v>8</v>
      </c>
      <c r="D2780" s="61">
        <f>VLOOKUP(A2780,'Unit Cost from Sales Data'!$A$2:$B$4026,2,FALSE)</f>
        <v>1.2</v>
      </c>
      <c r="E2780" s="22">
        <f t="shared" si="46"/>
        <v>9.6</v>
      </c>
    </row>
    <row r="2781" spans="1:5" x14ac:dyDescent="0.35">
      <c r="A2781" s="21" t="s">
        <v>3980</v>
      </c>
      <c r="B2781">
        <v>1</v>
      </c>
      <c r="C2781" s="17">
        <v>8</v>
      </c>
      <c r="D2781" s="61">
        <f>VLOOKUP(A2781,'Unit Cost from Sales Data'!$A$2:$B$4026,2,FALSE)</f>
        <v>1.25</v>
      </c>
      <c r="E2781" s="22">
        <f t="shared" si="46"/>
        <v>10</v>
      </c>
    </row>
    <row r="2782" spans="1:5" x14ac:dyDescent="0.35">
      <c r="A2782" s="21" t="s">
        <v>3982</v>
      </c>
      <c r="B2782">
        <v>1</v>
      </c>
      <c r="C2782" s="17">
        <v>8</v>
      </c>
      <c r="D2782" s="61">
        <f>VLOOKUP(A2782,'Unit Cost from Sales Data'!$A$2:$B$4026,2,FALSE)</f>
        <v>0.7</v>
      </c>
      <c r="E2782" s="22">
        <f t="shared" si="46"/>
        <v>5.6</v>
      </c>
    </row>
    <row r="2783" spans="1:5" x14ac:dyDescent="0.35">
      <c r="A2783" s="21" t="s">
        <v>1071</v>
      </c>
      <c r="B2783">
        <v>1</v>
      </c>
      <c r="C2783" s="17">
        <v>8</v>
      </c>
      <c r="D2783" s="61">
        <f>VLOOKUP(A2783,'Unit Cost from Sales Data'!$A$2:$B$4026,2,FALSE)</f>
        <v>0.89</v>
      </c>
      <c r="E2783" s="22">
        <f t="shared" si="46"/>
        <v>7.12</v>
      </c>
    </row>
    <row r="2784" spans="1:5" x14ac:dyDescent="0.35">
      <c r="A2784" s="21" t="s">
        <v>4016</v>
      </c>
      <c r="B2784">
        <v>1</v>
      </c>
      <c r="C2784" s="17">
        <v>8</v>
      </c>
      <c r="D2784" s="61">
        <f>VLOOKUP(A2784,'Unit Cost from Sales Data'!$A$2:$B$4026,2,FALSE)</f>
        <v>2.89</v>
      </c>
      <c r="E2784" s="22">
        <f t="shared" si="46"/>
        <v>23.12</v>
      </c>
    </row>
    <row r="2785" spans="1:5" x14ac:dyDescent="0.35">
      <c r="A2785" s="21" t="s">
        <v>4029</v>
      </c>
      <c r="B2785">
        <v>1</v>
      </c>
      <c r="C2785" s="17">
        <v>8</v>
      </c>
      <c r="D2785" s="61">
        <f>VLOOKUP(A2785,'Unit Cost from Sales Data'!$A$2:$B$4026,2,FALSE)</f>
        <v>1.56</v>
      </c>
      <c r="E2785" s="22">
        <f t="shared" si="46"/>
        <v>12.48</v>
      </c>
    </row>
    <row r="2786" spans="1:5" x14ac:dyDescent="0.35">
      <c r="A2786" s="21" t="s">
        <v>645</v>
      </c>
      <c r="B2786">
        <v>1</v>
      </c>
      <c r="C2786" s="17">
        <v>8</v>
      </c>
      <c r="D2786" s="61">
        <f>VLOOKUP(A2786,'Unit Cost from Sales Data'!$A$2:$B$4026,2,FALSE)</f>
        <v>4.34</v>
      </c>
      <c r="E2786" s="22">
        <f t="shared" si="46"/>
        <v>34.72</v>
      </c>
    </row>
    <row r="2787" spans="1:5" x14ac:dyDescent="0.35">
      <c r="A2787" s="21" t="s">
        <v>4046</v>
      </c>
      <c r="B2787">
        <v>1</v>
      </c>
      <c r="C2787" s="17">
        <v>8</v>
      </c>
      <c r="D2787" s="61">
        <f>VLOOKUP(A2787,'Unit Cost from Sales Data'!$A$2:$B$4026,2,FALSE)</f>
        <v>1.1000000000000001</v>
      </c>
      <c r="E2787" s="22">
        <f t="shared" si="46"/>
        <v>8.8000000000000007</v>
      </c>
    </row>
    <row r="2788" spans="1:5" x14ac:dyDescent="0.35">
      <c r="A2788" s="21" t="s">
        <v>118</v>
      </c>
      <c r="B2788">
        <v>1</v>
      </c>
      <c r="C2788" s="17">
        <v>8</v>
      </c>
      <c r="D2788" s="61">
        <f>VLOOKUP(A2788,'Unit Cost from Sales Data'!$A$2:$B$4026,2,FALSE)</f>
        <v>0.49</v>
      </c>
      <c r="E2788" s="22">
        <f t="shared" si="46"/>
        <v>3.92</v>
      </c>
    </row>
    <row r="2789" spans="1:5" x14ac:dyDescent="0.35">
      <c r="A2789" s="21" t="s">
        <v>4108</v>
      </c>
      <c r="B2789">
        <v>1</v>
      </c>
      <c r="C2789" s="17">
        <v>8</v>
      </c>
      <c r="D2789" s="61">
        <f>VLOOKUP(A2789,'Unit Cost from Sales Data'!$A$2:$B$4026,2,FALSE)</f>
        <v>1.43</v>
      </c>
      <c r="E2789" s="22">
        <f t="shared" si="46"/>
        <v>11.44</v>
      </c>
    </row>
    <row r="2790" spans="1:5" x14ac:dyDescent="0.35">
      <c r="A2790" s="21" t="s">
        <v>4133</v>
      </c>
      <c r="B2790">
        <v>1</v>
      </c>
      <c r="C2790" s="17">
        <v>8</v>
      </c>
      <c r="D2790" s="61">
        <f>VLOOKUP(A2790,'Unit Cost from Sales Data'!$A$2:$B$4026,2,FALSE)</f>
        <v>17.96</v>
      </c>
      <c r="E2790" s="22">
        <f t="shared" si="46"/>
        <v>143.68</v>
      </c>
    </row>
    <row r="2791" spans="1:5" x14ac:dyDescent="0.35">
      <c r="A2791" s="21" t="s">
        <v>591</v>
      </c>
      <c r="B2791">
        <v>1</v>
      </c>
      <c r="C2791" s="17">
        <v>8</v>
      </c>
      <c r="D2791" s="61">
        <f>VLOOKUP(A2791,'Unit Cost from Sales Data'!$A$2:$B$4026,2,FALSE)</f>
        <v>2.65</v>
      </c>
      <c r="E2791" s="22">
        <f t="shared" si="46"/>
        <v>21.2</v>
      </c>
    </row>
    <row r="2792" spans="1:5" x14ac:dyDescent="0.35">
      <c r="A2792" s="21" t="s">
        <v>4143</v>
      </c>
      <c r="B2792">
        <v>1</v>
      </c>
      <c r="C2792" s="17">
        <v>8</v>
      </c>
      <c r="D2792" s="61">
        <f>VLOOKUP(A2792,'Unit Cost from Sales Data'!$A$2:$B$4026,2,FALSE)</f>
        <v>18.04</v>
      </c>
      <c r="E2792" s="22">
        <f t="shared" si="46"/>
        <v>144.32</v>
      </c>
    </row>
    <row r="2793" spans="1:5" x14ac:dyDescent="0.35">
      <c r="A2793" s="21" t="s">
        <v>1242</v>
      </c>
      <c r="B2793">
        <v>1</v>
      </c>
      <c r="C2793" s="17">
        <v>8</v>
      </c>
      <c r="D2793" s="61">
        <f>VLOOKUP(A2793,'Unit Cost from Sales Data'!$A$2:$B$4026,2,FALSE)</f>
        <v>2.0699999999999998</v>
      </c>
      <c r="E2793" s="22">
        <f t="shared" si="46"/>
        <v>16.559999999999999</v>
      </c>
    </row>
    <row r="2794" spans="1:5" x14ac:dyDescent="0.35">
      <c r="A2794" s="21" t="s">
        <v>4174</v>
      </c>
      <c r="B2794">
        <v>1</v>
      </c>
      <c r="C2794" s="17">
        <v>8</v>
      </c>
      <c r="D2794" s="61">
        <f>VLOOKUP(A2794,'Unit Cost from Sales Data'!$A$2:$B$4026,2,FALSE)</f>
        <v>2.2400000000000002</v>
      </c>
      <c r="E2794" s="22">
        <f t="shared" si="46"/>
        <v>17.920000000000002</v>
      </c>
    </row>
    <row r="2795" spans="1:5" x14ac:dyDescent="0.35">
      <c r="A2795" s="21" t="s">
        <v>4201</v>
      </c>
      <c r="B2795">
        <v>1</v>
      </c>
      <c r="C2795" s="17">
        <v>8</v>
      </c>
      <c r="D2795" s="61">
        <f>VLOOKUP(A2795,'Unit Cost from Sales Data'!$A$2:$B$4026,2,FALSE)</f>
        <v>2.89</v>
      </c>
      <c r="E2795" s="22">
        <f t="shared" si="46"/>
        <v>23.12</v>
      </c>
    </row>
    <row r="2796" spans="1:5" x14ac:dyDescent="0.35">
      <c r="A2796" s="21" t="s">
        <v>4208</v>
      </c>
      <c r="B2796">
        <v>1</v>
      </c>
      <c r="C2796" s="17">
        <v>8</v>
      </c>
      <c r="D2796" s="61">
        <f>VLOOKUP(A2796,'Unit Cost from Sales Data'!$A$2:$B$4026,2,FALSE)</f>
        <v>1.47</v>
      </c>
      <c r="E2796" s="22">
        <f t="shared" si="46"/>
        <v>11.76</v>
      </c>
    </row>
    <row r="2797" spans="1:5" x14ac:dyDescent="0.35">
      <c r="A2797" s="21" t="s">
        <v>4212</v>
      </c>
      <c r="B2797">
        <v>1</v>
      </c>
      <c r="C2797" s="17">
        <v>8</v>
      </c>
      <c r="D2797" s="61">
        <f>VLOOKUP(A2797,'Unit Cost from Sales Data'!$A$2:$B$4026,2,FALSE)</f>
        <v>2.89</v>
      </c>
      <c r="E2797" s="22">
        <f t="shared" si="46"/>
        <v>23.12</v>
      </c>
    </row>
    <row r="2798" spans="1:5" x14ac:dyDescent="0.35">
      <c r="A2798" s="21" t="s">
        <v>4217</v>
      </c>
      <c r="B2798">
        <v>1</v>
      </c>
      <c r="C2798" s="17">
        <v>8</v>
      </c>
      <c r="D2798" s="61">
        <f>VLOOKUP(A2798,'Unit Cost from Sales Data'!$A$2:$B$4026,2,FALSE)</f>
        <v>0.82</v>
      </c>
      <c r="E2798" s="22">
        <f t="shared" si="46"/>
        <v>6.56</v>
      </c>
    </row>
    <row r="2799" spans="1:5" x14ac:dyDescent="0.35">
      <c r="A2799" s="21" t="s">
        <v>353</v>
      </c>
      <c r="B2799">
        <v>1</v>
      </c>
      <c r="C2799" s="17">
        <v>8</v>
      </c>
      <c r="D2799" s="61">
        <f>VLOOKUP(A2799,'Unit Cost from Sales Data'!$A$2:$B$4026,2,FALSE)</f>
        <v>3.51</v>
      </c>
      <c r="E2799" s="22">
        <f t="shared" si="46"/>
        <v>28.08</v>
      </c>
    </row>
    <row r="2800" spans="1:5" x14ac:dyDescent="0.35">
      <c r="A2800" s="21" t="s">
        <v>4258</v>
      </c>
      <c r="B2800">
        <v>1</v>
      </c>
      <c r="C2800" s="17">
        <v>8</v>
      </c>
      <c r="D2800" s="61">
        <f>VLOOKUP(A2800,'Unit Cost from Sales Data'!$A$2:$B$4026,2,FALSE)</f>
        <v>2.87</v>
      </c>
      <c r="E2800" s="22">
        <f t="shared" si="46"/>
        <v>22.96</v>
      </c>
    </row>
    <row r="2801" spans="1:5" x14ac:dyDescent="0.35">
      <c r="A2801" s="21" t="s">
        <v>519</v>
      </c>
      <c r="B2801">
        <v>1</v>
      </c>
      <c r="C2801" s="17">
        <v>8</v>
      </c>
      <c r="D2801" s="61">
        <f>VLOOKUP(A2801,'Unit Cost from Sales Data'!$A$2:$B$4026,2,FALSE)</f>
        <v>1.5</v>
      </c>
      <c r="E2801" s="22">
        <f t="shared" si="46"/>
        <v>12</v>
      </c>
    </row>
    <row r="2802" spans="1:5" x14ac:dyDescent="0.35">
      <c r="A2802" s="21" t="s">
        <v>4268</v>
      </c>
      <c r="B2802">
        <v>1</v>
      </c>
      <c r="C2802" s="17">
        <v>8</v>
      </c>
      <c r="D2802" s="61">
        <f>VLOOKUP(A2802,'Unit Cost from Sales Data'!$A$2:$B$4026,2,FALSE)</f>
        <v>0.44</v>
      </c>
      <c r="E2802" s="22">
        <f t="shared" si="46"/>
        <v>3.52</v>
      </c>
    </row>
    <row r="2803" spans="1:5" x14ac:dyDescent="0.35">
      <c r="A2803" s="21" t="s">
        <v>4270</v>
      </c>
      <c r="B2803">
        <v>1</v>
      </c>
      <c r="C2803" s="17">
        <v>8</v>
      </c>
      <c r="D2803" s="61">
        <f>VLOOKUP(A2803,'Unit Cost from Sales Data'!$A$2:$B$4026,2,FALSE)</f>
        <v>5.01</v>
      </c>
      <c r="E2803" s="22">
        <f t="shared" si="46"/>
        <v>40.08</v>
      </c>
    </row>
    <row r="2804" spans="1:5" x14ac:dyDescent="0.35">
      <c r="A2804" s="21" t="s">
        <v>4271</v>
      </c>
      <c r="B2804">
        <v>1</v>
      </c>
      <c r="C2804" s="17">
        <v>8</v>
      </c>
      <c r="D2804" s="61">
        <f>VLOOKUP(A2804,'Unit Cost from Sales Data'!$A$2:$B$4026,2,FALSE)</f>
        <v>2.94</v>
      </c>
      <c r="E2804" s="22">
        <f t="shared" si="46"/>
        <v>23.52</v>
      </c>
    </row>
    <row r="2805" spans="1:5" x14ac:dyDescent="0.35">
      <c r="A2805" s="21" t="s">
        <v>4274</v>
      </c>
      <c r="B2805">
        <v>1</v>
      </c>
      <c r="C2805" s="17">
        <v>8</v>
      </c>
      <c r="D2805" s="61">
        <f>VLOOKUP(A2805,'Unit Cost from Sales Data'!$A$2:$B$4026,2,FALSE)</f>
        <v>3</v>
      </c>
      <c r="E2805" s="22">
        <f t="shared" si="46"/>
        <v>24</v>
      </c>
    </row>
    <row r="2806" spans="1:5" x14ac:dyDescent="0.35">
      <c r="A2806" s="21" t="s">
        <v>4279</v>
      </c>
      <c r="B2806">
        <v>1</v>
      </c>
      <c r="C2806" s="17">
        <v>8</v>
      </c>
      <c r="D2806" s="61">
        <f>VLOOKUP(A2806,'Unit Cost from Sales Data'!$A$2:$B$4026,2,FALSE)</f>
        <v>0.54</v>
      </c>
      <c r="E2806" s="22">
        <f t="shared" si="46"/>
        <v>4.32</v>
      </c>
    </row>
    <row r="2807" spans="1:5" x14ac:dyDescent="0.35">
      <c r="A2807" s="21" t="s">
        <v>4281</v>
      </c>
      <c r="B2807">
        <v>1</v>
      </c>
      <c r="C2807" s="17">
        <v>8</v>
      </c>
      <c r="D2807" s="61">
        <f>VLOOKUP(A2807,'Unit Cost from Sales Data'!$A$2:$B$4026,2,FALSE)</f>
        <v>0.3</v>
      </c>
      <c r="E2807" s="22">
        <f t="shared" ref="E2807:E2865" si="47">D2807*C2807</f>
        <v>2.4</v>
      </c>
    </row>
    <row r="2808" spans="1:5" x14ac:dyDescent="0.35">
      <c r="A2808" s="21" t="s">
        <v>4303</v>
      </c>
      <c r="B2808">
        <v>1</v>
      </c>
      <c r="C2808" s="17">
        <v>8</v>
      </c>
      <c r="D2808" s="61">
        <f>VLOOKUP(A2808,'Unit Cost from Sales Data'!$A$2:$B$4026,2,FALSE)</f>
        <v>2.93</v>
      </c>
      <c r="E2808" s="22">
        <f t="shared" si="47"/>
        <v>23.44</v>
      </c>
    </row>
    <row r="2809" spans="1:5" x14ac:dyDescent="0.35">
      <c r="A2809" s="21" t="s">
        <v>4304</v>
      </c>
      <c r="B2809">
        <v>1</v>
      </c>
      <c r="C2809" s="17">
        <v>8</v>
      </c>
      <c r="D2809" s="61">
        <f>VLOOKUP(A2809,'Unit Cost from Sales Data'!$A$2:$B$4026,2,FALSE)</f>
        <v>3.77</v>
      </c>
      <c r="E2809" s="22">
        <f t="shared" si="47"/>
        <v>30.16</v>
      </c>
    </row>
    <row r="2810" spans="1:5" x14ac:dyDescent="0.35">
      <c r="A2810" s="21" t="s">
        <v>4314</v>
      </c>
      <c r="B2810">
        <v>1</v>
      </c>
      <c r="C2810" s="17">
        <v>8</v>
      </c>
      <c r="D2810" s="61">
        <f>VLOOKUP(A2810,'Unit Cost from Sales Data'!$A$2:$B$4026,2,FALSE)</f>
        <v>0.23</v>
      </c>
      <c r="E2810" s="22">
        <f t="shared" si="47"/>
        <v>1.84</v>
      </c>
    </row>
    <row r="2811" spans="1:5" x14ac:dyDescent="0.35">
      <c r="A2811" s="21" t="s">
        <v>4322</v>
      </c>
      <c r="B2811">
        <v>1</v>
      </c>
      <c r="C2811" s="17">
        <v>8</v>
      </c>
      <c r="D2811" s="61">
        <f>VLOOKUP(A2811,'Unit Cost from Sales Data'!$A$2:$B$4026,2,FALSE)</f>
        <v>0.75</v>
      </c>
      <c r="E2811" s="22">
        <f t="shared" si="47"/>
        <v>6</v>
      </c>
    </row>
    <row r="2812" spans="1:5" x14ac:dyDescent="0.35">
      <c r="A2812" s="21" t="s">
        <v>4326</v>
      </c>
      <c r="B2812">
        <v>1</v>
      </c>
      <c r="C2812" s="17">
        <v>8</v>
      </c>
      <c r="D2812" s="61">
        <f>VLOOKUP(A2812,'Unit Cost from Sales Data'!$A$2:$B$4026,2,FALSE)</f>
        <v>1.75</v>
      </c>
      <c r="E2812" s="22">
        <f t="shared" si="47"/>
        <v>14</v>
      </c>
    </row>
    <row r="2813" spans="1:5" x14ac:dyDescent="0.35">
      <c r="A2813" s="21" t="s">
        <v>4337</v>
      </c>
      <c r="B2813">
        <v>1</v>
      </c>
      <c r="C2813" s="17">
        <v>8</v>
      </c>
      <c r="D2813" s="61">
        <f>VLOOKUP(A2813,'Unit Cost from Sales Data'!$A$2:$B$4026,2,FALSE)</f>
        <v>0.21</v>
      </c>
      <c r="E2813" s="22">
        <f t="shared" si="47"/>
        <v>1.68</v>
      </c>
    </row>
    <row r="2814" spans="1:5" x14ac:dyDescent="0.35">
      <c r="A2814" s="21" t="s">
        <v>4351</v>
      </c>
      <c r="B2814">
        <v>1</v>
      </c>
      <c r="C2814" s="17">
        <v>8</v>
      </c>
      <c r="D2814" s="61">
        <f>VLOOKUP(A2814,'Unit Cost from Sales Data'!$A$2:$B$4026,2,FALSE)</f>
        <v>1.19</v>
      </c>
      <c r="E2814" s="22">
        <f t="shared" si="47"/>
        <v>9.52</v>
      </c>
    </row>
    <row r="2815" spans="1:5" x14ac:dyDescent="0.35">
      <c r="A2815" s="21" t="s">
        <v>4355</v>
      </c>
      <c r="B2815">
        <v>1</v>
      </c>
      <c r="C2815" s="17">
        <v>8</v>
      </c>
      <c r="D2815" s="61">
        <f>VLOOKUP(A2815,'Unit Cost from Sales Data'!$A$2:$B$4026,2,FALSE)</f>
        <v>0.89</v>
      </c>
      <c r="E2815" s="22">
        <f t="shared" si="47"/>
        <v>7.12</v>
      </c>
    </row>
    <row r="2816" spans="1:5" x14ac:dyDescent="0.35">
      <c r="A2816" s="21" t="s">
        <v>4371</v>
      </c>
      <c r="B2816">
        <v>1</v>
      </c>
      <c r="C2816" s="17">
        <v>8</v>
      </c>
      <c r="D2816" s="61">
        <f>VLOOKUP(A2816,'Unit Cost from Sales Data'!$A$2:$B$4026,2,FALSE)</f>
        <v>1.77</v>
      </c>
      <c r="E2816" s="22">
        <f t="shared" si="47"/>
        <v>14.16</v>
      </c>
    </row>
    <row r="2817" spans="1:5" x14ac:dyDescent="0.35">
      <c r="A2817" s="21" t="s">
        <v>4373</v>
      </c>
      <c r="B2817">
        <v>1</v>
      </c>
      <c r="C2817" s="17">
        <v>8</v>
      </c>
      <c r="D2817" s="61">
        <f>VLOOKUP(A2817,'Unit Cost from Sales Data'!$A$2:$B$4026,2,FALSE)</f>
        <v>0.61</v>
      </c>
      <c r="E2817" s="22">
        <f t="shared" si="47"/>
        <v>4.88</v>
      </c>
    </row>
    <row r="2818" spans="1:5" x14ac:dyDescent="0.35">
      <c r="A2818" s="21" t="s">
        <v>4375</v>
      </c>
      <c r="B2818">
        <v>1</v>
      </c>
      <c r="C2818" s="17">
        <v>8</v>
      </c>
      <c r="D2818" s="61">
        <f>VLOOKUP(A2818,'Unit Cost from Sales Data'!$A$2:$B$4026,2,FALSE)</f>
        <v>0.71</v>
      </c>
      <c r="E2818" s="22">
        <f t="shared" si="47"/>
        <v>5.68</v>
      </c>
    </row>
    <row r="2819" spans="1:5" x14ac:dyDescent="0.35">
      <c r="A2819" s="21" t="s">
        <v>465</v>
      </c>
      <c r="B2819">
        <v>1</v>
      </c>
      <c r="C2819" s="17">
        <v>8</v>
      </c>
      <c r="D2819" s="61">
        <f>VLOOKUP(A2819,'Unit Cost from Sales Data'!$A$2:$B$4026,2,FALSE)</f>
        <v>0.55000000000000004</v>
      </c>
      <c r="E2819" s="22">
        <f t="shared" si="47"/>
        <v>4.4000000000000004</v>
      </c>
    </row>
    <row r="2820" spans="1:5" x14ac:dyDescent="0.35">
      <c r="A2820" s="21" t="s">
        <v>466</v>
      </c>
      <c r="B2820">
        <v>1</v>
      </c>
      <c r="C2820" s="17">
        <v>8</v>
      </c>
      <c r="D2820" s="61">
        <f>VLOOKUP(A2820,'Unit Cost from Sales Data'!$A$2:$B$4026,2,FALSE)</f>
        <v>0.96</v>
      </c>
      <c r="E2820" s="22">
        <f t="shared" si="47"/>
        <v>7.68</v>
      </c>
    </row>
    <row r="2821" spans="1:5" x14ac:dyDescent="0.35">
      <c r="A2821" s="21" t="s">
        <v>439</v>
      </c>
      <c r="B2821">
        <v>1</v>
      </c>
      <c r="C2821" s="17">
        <v>8</v>
      </c>
      <c r="D2821" s="61">
        <f>VLOOKUP(A2821,'Unit Cost from Sales Data'!$A$2:$B$4026,2,FALSE)</f>
        <v>0.65</v>
      </c>
      <c r="E2821" s="22">
        <f t="shared" si="47"/>
        <v>5.2</v>
      </c>
    </row>
    <row r="2822" spans="1:5" x14ac:dyDescent="0.35">
      <c r="A2822" s="21" t="s">
        <v>970</v>
      </c>
      <c r="B2822">
        <v>1</v>
      </c>
      <c r="C2822" s="17">
        <v>8</v>
      </c>
      <c r="D2822" s="61">
        <f>VLOOKUP(A2822,'Unit Cost from Sales Data'!$A$2:$B$4026,2,FALSE)</f>
        <v>2.4900000000000002</v>
      </c>
      <c r="E2822" s="22">
        <f t="shared" si="47"/>
        <v>19.920000000000002</v>
      </c>
    </row>
    <row r="2823" spans="1:5" x14ac:dyDescent="0.35">
      <c r="A2823" s="21" t="s">
        <v>4436</v>
      </c>
      <c r="B2823">
        <v>1</v>
      </c>
      <c r="C2823" s="17">
        <v>8</v>
      </c>
      <c r="D2823" s="61">
        <f>VLOOKUP(A2823,'Unit Cost from Sales Data'!$A$2:$B$4026,2,FALSE)</f>
        <v>1.65</v>
      </c>
      <c r="E2823" s="22">
        <f t="shared" si="47"/>
        <v>13.2</v>
      </c>
    </row>
    <row r="2824" spans="1:5" x14ac:dyDescent="0.35">
      <c r="A2824" s="21" t="s">
        <v>250</v>
      </c>
      <c r="B2824">
        <v>7</v>
      </c>
      <c r="C2824" s="17">
        <v>7</v>
      </c>
      <c r="D2824" s="61">
        <f>VLOOKUP(A2824,'Unit Cost from Sales Data'!$A$2:$B$4026,2,FALSE)</f>
        <v>0.88</v>
      </c>
      <c r="E2824" s="22">
        <f t="shared" si="47"/>
        <v>6.16</v>
      </c>
    </row>
    <row r="2825" spans="1:5" x14ac:dyDescent="0.35">
      <c r="A2825" s="21" t="s">
        <v>162</v>
      </c>
      <c r="B2825">
        <v>7</v>
      </c>
      <c r="C2825" s="17">
        <v>7</v>
      </c>
      <c r="D2825" s="61">
        <f>VLOOKUP(A2825,'Unit Cost from Sales Data'!$A$2:$B$4026,2,FALSE)</f>
        <v>0.69</v>
      </c>
      <c r="E2825" s="22">
        <f t="shared" si="47"/>
        <v>4.83</v>
      </c>
    </row>
    <row r="2826" spans="1:5" x14ac:dyDescent="0.35">
      <c r="A2826" s="21" t="s">
        <v>246</v>
      </c>
      <c r="B2826">
        <v>6</v>
      </c>
      <c r="C2826" s="17">
        <v>7</v>
      </c>
      <c r="D2826" s="61">
        <f>VLOOKUP(A2826,'Unit Cost from Sales Data'!$A$2:$B$4026,2,FALSE)</f>
        <v>2.4700000000000002</v>
      </c>
      <c r="E2826" s="22">
        <f t="shared" si="47"/>
        <v>17.290000000000003</v>
      </c>
    </row>
    <row r="2827" spans="1:5" x14ac:dyDescent="0.35">
      <c r="A2827" s="21" t="s">
        <v>2763</v>
      </c>
      <c r="B2827">
        <v>6</v>
      </c>
      <c r="C2827" s="17">
        <v>7</v>
      </c>
      <c r="D2827" s="61">
        <f>VLOOKUP(A2827,'Unit Cost from Sales Data'!$A$2:$B$4026,2,FALSE)</f>
        <v>47.93</v>
      </c>
      <c r="E2827" s="22">
        <f t="shared" si="47"/>
        <v>335.51</v>
      </c>
    </row>
    <row r="2828" spans="1:5" x14ac:dyDescent="0.35">
      <c r="A2828" s="21" t="s">
        <v>238</v>
      </c>
      <c r="B2828">
        <v>6</v>
      </c>
      <c r="C2828" s="17">
        <v>7</v>
      </c>
      <c r="D2828" s="61">
        <f>VLOOKUP(A2828,'Unit Cost from Sales Data'!$A$2:$B$4026,2,FALSE)</f>
        <v>0.95</v>
      </c>
      <c r="E2828" s="22">
        <f t="shared" si="47"/>
        <v>6.6499999999999995</v>
      </c>
    </row>
    <row r="2829" spans="1:5" x14ac:dyDescent="0.35">
      <c r="A2829" s="21" t="s">
        <v>2816</v>
      </c>
      <c r="B2829">
        <v>6</v>
      </c>
      <c r="C2829" s="17">
        <v>7</v>
      </c>
      <c r="D2829" s="61">
        <f>VLOOKUP(A2829,'Unit Cost from Sales Data'!$A$2:$B$4026,2,FALSE)</f>
        <v>18.97</v>
      </c>
      <c r="E2829" s="22">
        <f t="shared" si="47"/>
        <v>132.79</v>
      </c>
    </row>
    <row r="2830" spans="1:5" x14ac:dyDescent="0.35">
      <c r="A2830" s="21" t="s">
        <v>193</v>
      </c>
      <c r="B2830">
        <v>6</v>
      </c>
      <c r="C2830" s="17">
        <v>7</v>
      </c>
      <c r="D2830" s="61">
        <f>VLOOKUP(A2830,'Unit Cost from Sales Data'!$A$2:$B$4026,2,FALSE)</f>
        <v>0.85</v>
      </c>
      <c r="E2830" s="22">
        <f t="shared" si="47"/>
        <v>5.95</v>
      </c>
    </row>
    <row r="2831" spans="1:5" x14ac:dyDescent="0.35">
      <c r="A2831" s="21" t="s">
        <v>3184</v>
      </c>
      <c r="B2831">
        <v>6</v>
      </c>
      <c r="C2831" s="17">
        <v>7</v>
      </c>
      <c r="D2831" s="61">
        <f>VLOOKUP(A2831,'Unit Cost from Sales Data'!$A$2:$B$4026,2,FALSE)</f>
        <v>49.04</v>
      </c>
      <c r="E2831" s="22">
        <f t="shared" si="47"/>
        <v>343.28</v>
      </c>
    </row>
    <row r="2832" spans="1:5" x14ac:dyDescent="0.35">
      <c r="A2832" s="21" t="s">
        <v>1843</v>
      </c>
      <c r="B2832">
        <v>5</v>
      </c>
      <c r="C2832" s="17">
        <v>7</v>
      </c>
      <c r="D2832" s="61">
        <f>VLOOKUP(A2832,'Unit Cost from Sales Data'!$A$2:$B$4026,2,FALSE)</f>
        <v>37.19</v>
      </c>
      <c r="E2832" s="22">
        <f t="shared" si="47"/>
        <v>260.33</v>
      </c>
    </row>
    <row r="2833" spans="1:5" x14ac:dyDescent="0.35">
      <c r="A2833" s="21" t="s">
        <v>2218</v>
      </c>
      <c r="B2833">
        <v>5</v>
      </c>
      <c r="C2833" s="17">
        <v>7</v>
      </c>
      <c r="D2833" s="61">
        <f>VLOOKUP(A2833,'Unit Cost from Sales Data'!$A$2:$B$4026,2,FALSE)</f>
        <v>81.86</v>
      </c>
      <c r="E2833" s="22">
        <f t="shared" si="47"/>
        <v>573.02</v>
      </c>
    </row>
    <row r="2834" spans="1:5" x14ac:dyDescent="0.35">
      <c r="A2834" s="21" t="s">
        <v>2466</v>
      </c>
      <c r="B2834">
        <v>5</v>
      </c>
      <c r="C2834" s="17">
        <v>7</v>
      </c>
      <c r="D2834" s="61">
        <f>VLOOKUP(A2834,'Unit Cost from Sales Data'!$A$2:$B$4026,2,FALSE)</f>
        <v>96</v>
      </c>
      <c r="E2834" s="22">
        <f t="shared" si="47"/>
        <v>672</v>
      </c>
    </row>
    <row r="2835" spans="1:5" x14ac:dyDescent="0.35">
      <c r="A2835" s="21" t="s">
        <v>2560</v>
      </c>
      <c r="B2835">
        <v>5</v>
      </c>
      <c r="C2835" s="17">
        <v>7</v>
      </c>
      <c r="D2835" s="61">
        <f>VLOOKUP(A2835,'Unit Cost from Sales Data'!$A$2:$B$4026,2,FALSE)</f>
        <v>22.12</v>
      </c>
      <c r="E2835" s="22">
        <f t="shared" si="47"/>
        <v>154.84</v>
      </c>
    </row>
    <row r="2836" spans="1:5" x14ac:dyDescent="0.35">
      <c r="A2836" s="21" t="s">
        <v>2701</v>
      </c>
      <c r="B2836">
        <v>5</v>
      </c>
      <c r="C2836" s="17">
        <v>7</v>
      </c>
      <c r="D2836" s="61">
        <f>VLOOKUP(A2836,'Unit Cost from Sales Data'!$A$2:$B$4026,2,FALSE)</f>
        <v>58.27</v>
      </c>
      <c r="E2836" s="22">
        <f t="shared" si="47"/>
        <v>407.89000000000004</v>
      </c>
    </row>
    <row r="2837" spans="1:5" x14ac:dyDescent="0.35">
      <c r="A2837" s="21" t="s">
        <v>3048</v>
      </c>
      <c r="B2837">
        <v>5</v>
      </c>
      <c r="C2837" s="17">
        <v>7</v>
      </c>
      <c r="D2837" s="61">
        <f>VLOOKUP(A2837,'Unit Cost from Sales Data'!$A$2:$B$4026,2,FALSE)</f>
        <v>53.34</v>
      </c>
      <c r="E2837" s="22">
        <f t="shared" si="47"/>
        <v>373.38</v>
      </c>
    </row>
    <row r="2838" spans="1:5" x14ac:dyDescent="0.35">
      <c r="A2838" s="21" t="s">
        <v>3564</v>
      </c>
      <c r="B2838">
        <v>5</v>
      </c>
      <c r="C2838" s="17">
        <v>7</v>
      </c>
      <c r="D2838" s="61">
        <f>VLOOKUP(A2838,'Unit Cost from Sales Data'!$A$2:$B$4026,2,FALSE)</f>
        <v>51.35</v>
      </c>
      <c r="E2838" s="22">
        <f t="shared" si="47"/>
        <v>359.45</v>
      </c>
    </row>
    <row r="2839" spans="1:5" x14ac:dyDescent="0.35">
      <c r="A2839" s="21" t="s">
        <v>1833</v>
      </c>
      <c r="B2839">
        <v>4</v>
      </c>
      <c r="C2839" s="17">
        <v>7</v>
      </c>
      <c r="D2839" s="61">
        <f>VLOOKUP(A2839,'Unit Cost from Sales Data'!$A$2:$B$4026,2,FALSE)</f>
        <v>35.17</v>
      </c>
      <c r="E2839" s="22">
        <f t="shared" si="47"/>
        <v>246.19</v>
      </c>
    </row>
    <row r="2840" spans="1:5" x14ac:dyDescent="0.35">
      <c r="A2840" s="21" t="s">
        <v>2084</v>
      </c>
      <c r="B2840">
        <v>4</v>
      </c>
      <c r="C2840" s="17">
        <v>7</v>
      </c>
      <c r="D2840" s="61">
        <f>VLOOKUP(A2840,'Unit Cost from Sales Data'!$A$2:$B$4026,2,FALSE)</f>
        <v>11.56</v>
      </c>
      <c r="E2840" s="22">
        <f t="shared" si="47"/>
        <v>80.92</v>
      </c>
    </row>
    <row r="2841" spans="1:5" x14ac:dyDescent="0.35">
      <c r="A2841" s="21" t="s">
        <v>2324</v>
      </c>
      <c r="B2841">
        <v>4</v>
      </c>
      <c r="C2841" s="17">
        <v>7</v>
      </c>
      <c r="D2841" s="61">
        <f>VLOOKUP(A2841,'Unit Cost from Sales Data'!$A$2:$B$4026,2,FALSE)</f>
        <v>25.96</v>
      </c>
      <c r="E2841" s="22">
        <f t="shared" si="47"/>
        <v>181.72</v>
      </c>
    </row>
    <row r="2842" spans="1:5" x14ac:dyDescent="0.35">
      <c r="A2842" s="21" t="s">
        <v>82</v>
      </c>
      <c r="B2842">
        <v>4</v>
      </c>
      <c r="C2842" s="17">
        <v>7</v>
      </c>
      <c r="D2842" s="61">
        <f>VLOOKUP(A2842,'Unit Cost from Sales Data'!$A$2:$B$4026,2,FALSE)</f>
        <v>10.43</v>
      </c>
      <c r="E2842" s="22">
        <f t="shared" si="47"/>
        <v>73.009999999999991</v>
      </c>
    </row>
    <row r="2843" spans="1:5" x14ac:dyDescent="0.35">
      <c r="A2843" s="21" t="s">
        <v>2721</v>
      </c>
      <c r="B2843">
        <v>4</v>
      </c>
      <c r="C2843" s="17">
        <v>7</v>
      </c>
      <c r="D2843" s="61">
        <f>VLOOKUP(A2843,'Unit Cost from Sales Data'!$A$2:$B$4026,2,FALSE)</f>
        <v>5.46</v>
      </c>
      <c r="E2843" s="22">
        <f t="shared" si="47"/>
        <v>38.22</v>
      </c>
    </row>
    <row r="2844" spans="1:5" x14ac:dyDescent="0.35">
      <c r="A2844" s="21" t="s">
        <v>2941</v>
      </c>
      <c r="B2844">
        <v>4</v>
      </c>
      <c r="C2844" s="17">
        <v>7</v>
      </c>
      <c r="D2844" s="61">
        <f>VLOOKUP(A2844,'Unit Cost from Sales Data'!$A$2:$B$4026,2,FALSE)</f>
        <v>20.34</v>
      </c>
      <c r="E2844" s="22">
        <f t="shared" si="47"/>
        <v>142.38</v>
      </c>
    </row>
    <row r="2845" spans="1:5" x14ac:dyDescent="0.35">
      <c r="A2845" s="21" t="s">
        <v>256</v>
      </c>
      <c r="B2845">
        <v>4</v>
      </c>
      <c r="C2845" s="17">
        <v>7</v>
      </c>
      <c r="D2845" s="61">
        <f>VLOOKUP(A2845,'Unit Cost from Sales Data'!$A$2:$B$4026,2,FALSE)</f>
        <v>4.72</v>
      </c>
      <c r="E2845" s="22">
        <f t="shared" si="47"/>
        <v>33.04</v>
      </c>
    </row>
    <row r="2846" spans="1:5" x14ac:dyDescent="0.35">
      <c r="A2846" s="21" t="s">
        <v>3569</v>
      </c>
      <c r="B2846">
        <v>4</v>
      </c>
      <c r="C2846" s="17">
        <v>7</v>
      </c>
      <c r="D2846" s="61">
        <f>VLOOKUP(A2846,'Unit Cost from Sales Data'!$A$2:$B$4026,2,FALSE)</f>
        <v>27.58</v>
      </c>
      <c r="E2846" s="22">
        <f t="shared" si="47"/>
        <v>193.06</v>
      </c>
    </row>
    <row r="2847" spans="1:5" x14ac:dyDescent="0.35">
      <c r="A2847" s="21" t="s">
        <v>2103</v>
      </c>
      <c r="B2847">
        <v>3</v>
      </c>
      <c r="C2847" s="17">
        <v>7</v>
      </c>
      <c r="D2847" s="61">
        <f>VLOOKUP(A2847,'Unit Cost from Sales Data'!$A$2:$B$4026,2,FALSE)</f>
        <v>1.28</v>
      </c>
      <c r="E2847" s="22">
        <f t="shared" si="47"/>
        <v>8.9600000000000009</v>
      </c>
    </row>
    <row r="2848" spans="1:5" x14ac:dyDescent="0.35">
      <c r="A2848" s="21" t="s">
        <v>856</v>
      </c>
      <c r="B2848">
        <v>3</v>
      </c>
      <c r="C2848" s="17">
        <v>7</v>
      </c>
      <c r="D2848" s="61">
        <f>VLOOKUP(A2848,'Unit Cost from Sales Data'!$A$2:$B$4026,2,FALSE)</f>
        <v>6.68</v>
      </c>
      <c r="E2848" s="22">
        <f t="shared" si="47"/>
        <v>46.76</v>
      </c>
    </row>
    <row r="2849" spans="1:5" x14ac:dyDescent="0.35">
      <c r="A2849" s="21" t="s">
        <v>1097</v>
      </c>
      <c r="B2849">
        <v>3</v>
      </c>
      <c r="C2849" s="17">
        <v>7</v>
      </c>
      <c r="D2849" s="61">
        <f>VLOOKUP(A2849,'Unit Cost from Sales Data'!$A$2:$B$4026,2,FALSE)</f>
        <v>11.99</v>
      </c>
      <c r="E2849" s="22">
        <f t="shared" si="47"/>
        <v>83.93</v>
      </c>
    </row>
    <row r="2850" spans="1:5" x14ac:dyDescent="0.35">
      <c r="A2850" s="21" t="s">
        <v>3178</v>
      </c>
      <c r="B2850">
        <v>3</v>
      </c>
      <c r="C2850" s="17">
        <v>7</v>
      </c>
      <c r="D2850" s="61">
        <f>VLOOKUP(A2850,'Unit Cost from Sales Data'!$A$2:$B$4026,2,FALSE)</f>
        <v>35.869999999999997</v>
      </c>
      <c r="E2850" s="22">
        <f t="shared" si="47"/>
        <v>251.08999999999997</v>
      </c>
    </row>
    <row r="2851" spans="1:5" x14ac:dyDescent="0.35">
      <c r="A2851" s="21" t="s">
        <v>3688</v>
      </c>
      <c r="B2851">
        <v>3</v>
      </c>
      <c r="C2851" s="17">
        <v>7</v>
      </c>
      <c r="D2851" s="61">
        <f>VLOOKUP(A2851,'Unit Cost from Sales Data'!$A$2:$B$4026,2,FALSE)</f>
        <v>50.32</v>
      </c>
      <c r="E2851" s="22">
        <f t="shared" si="47"/>
        <v>352.24</v>
      </c>
    </row>
    <row r="2852" spans="1:5" x14ac:dyDescent="0.35">
      <c r="A2852" s="21" t="s">
        <v>3771</v>
      </c>
      <c r="B2852">
        <v>3</v>
      </c>
      <c r="C2852" s="17">
        <v>7</v>
      </c>
      <c r="D2852" s="61">
        <f>VLOOKUP(A2852,'Unit Cost from Sales Data'!$A$2:$B$4026,2,FALSE)</f>
        <v>115.55</v>
      </c>
      <c r="E2852" s="22">
        <f t="shared" si="47"/>
        <v>808.85</v>
      </c>
    </row>
    <row r="2853" spans="1:5" x14ac:dyDescent="0.35">
      <c r="A2853" s="21" t="s">
        <v>4372</v>
      </c>
      <c r="B2853">
        <v>3</v>
      </c>
      <c r="C2853" s="17">
        <v>7</v>
      </c>
      <c r="D2853" s="61">
        <f>VLOOKUP(A2853,'Unit Cost from Sales Data'!$A$2:$B$4026,2,FALSE)</f>
        <v>28.43</v>
      </c>
      <c r="E2853" s="22">
        <f t="shared" si="47"/>
        <v>199.01</v>
      </c>
    </row>
    <row r="2854" spans="1:5" x14ac:dyDescent="0.35">
      <c r="A2854" s="21" t="s">
        <v>2134</v>
      </c>
      <c r="B2854">
        <v>2</v>
      </c>
      <c r="C2854" s="17">
        <v>7</v>
      </c>
      <c r="D2854" s="61">
        <f>VLOOKUP(A2854,'Unit Cost from Sales Data'!$A$2:$B$4026,2,FALSE)</f>
        <v>11.44</v>
      </c>
      <c r="E2854" s="22">
        <f t="shared" si="47"/>
        <v>80.08</v>
      </c>
    </row>
    <row r="2855" spans="1:5" x14ac:dyDescent="0.35">
      <c r="A2855" s="21" t="s">
        <v>2175</v>
      </c>
      <c r="B2855">
        <v>2</v>
      </c>
      <c r="C2855" s="17">
        <v>7</v>
      </c>
      <c r="D2855" s="61">
        <f>VLOOKUP(A2855,'Unit Cost from Sales Data'!$A$2:$B$4026,2,FALSE)</f>
        <v>16.41</v>
      </c>
      <c r="E2855" s="22">
        <f t="shared" si="47"/>
        <v>114.87</v>
      </c>
    </row>
    <row r="2856" spans="1:5" x14ac:dyDescent="0.35">
      <c r="A2856" s="21" t="s">
        <v>112</v>
      </c>
      <c r="B2856">
        <v>2</v>
      </c>
      <c r="C2856" s="17">
        <v>7</v>
      </c>
      <c r="D2856" s="61">
        <f>VLOOKUP(A2856,'Unit Cost from Sales Data'!$A$2:$B$4026,2,FALSE)</f>
        <v>11.5</v>
      </c>
      <c r="E2856" s="22">
        <f t="shared" si="47"/>
        <v>80.5</v>
      </c>
    </row>
    <row r="2857" spans="1:5" x14ac:dyDescent="0.35">
      <c r="A2857" s="21" t="s">
        <v>216</v>
      </c>
      <c r="B2857">
        <v>2</v>
      </c>
      <c r="C2857" s="17">
        <v>7</v>
      </c>
      <c r="D2857" s="61">
        <f>VLOOKUP(A2857,'Unit Cost from Sales Data'!$A$2:$B$4026,2,FALSE)</f>
        <v>1.24</v>
      </c>
      <c r="E2857" s="22">
        <f t="shared" si="47"/>
        <v>8.68</v>
      </c>
    </row>
    <row r="2858" spans="1:5" x14ac:dyDescent="0.35">
      <c r="A2858" s="21" t="s">
        <v>1119</v>
      </c>
      <c r="B2858">
        <v>2</v>
      </c>
      <c r="C2858" s="17">
        <v>7</v>
      </c>
      <c r="D2858" s="61">
        <f>VLOOKUP(A2858,'Unit Cost from Sales Data'!$A$2:$B$4026,2,FALSE)</f>
        <v>2.88</v>
      </c>
      <c r="E2858" s="22">
        <f t="shared" si="47"/>
        <v>20.16</v>
      </c>
    </row>
    <row r="2859" spans="1:5" x14ac:dyDescent="0.35">
      <c r="A2859" s="21" t="s">
        <v>672</v>
      </c>
      <c r="B2859">
        <v>2</v>
      </c>
      <c r="C2859" s="17">
        <v>7</v>
      </c>
      <c r="D2859" s="61">
        <f>VLOOKUP(A2859,'Unit Cost from Sales Data'!$A$2:$B$4026,2,FALSE)</f>
        <v>2.52</v>
      </c>
      <c r="E2859" s="22">
        <f t="shared" si="47"/>
        <v>17.64</v>
      </c>
    </row>
    <row r="2860" spans="1:5" x14ac:dyDescent="0.35">
      <c r="A2860" s="21" t="s">
        <v>3600</v>
      </c>
      <c r="B2860">
        <v>2</v>
      </c>
      <c r="C2860" s="17">
        <v>7</v>
      </c>
      <c r="D2860" s="61">
        <f>VLOOKUP(A2860,'Unit Cost from Sales Data'!$A$2:$B$4026,2,FALSE)</f>
        <v>39.61</v>
      </c>
      <c r="E2860" s="22">
        <f t="shared" si="47"/>
        <v>277.27</v>
      </c>
    </row>
    <row r="2861" spans="1:5" x14ac:dyDescent="0.35">
      <c r="A2861" s="21" t="s">
        <v>315</v>
      </c>
      <c r="B2861">
        <v>2</v>
      </c>
      <c r="C2861" s="17">
        <v>7</v>
      </c>
      <c r="D2861" s="61">
        <f>VLOOKUP(A2861,'Unit Cost from Sales Data'!$A$2:$B$4026,2,FALSE)</f>
        <v>6.73</v>
      </c>
      <c r="E2861" s="22">
        <f t="shared" si="47"/>
        <v>47.11</v>
      </c>
    </row>
    <row r="2862" spans="1:5" x14ac:dyDescent="0.35">
      <c r="A2862" s="21" t="s">
        <v>710</v>
      </c>
      <c r="B2862">
        <v>2</v>
      </c>
      <c r="C2862" s="17">
        <v>7</v>
      </c>
      <c r="D2862" s="61">
        <f>VLOOKUP(A2862,'Unit Cost from Sales Data'!$A$2:$B$4026,2,FALSE)</f>
        <v>3.3</v>
      </c>
      <c r="E2862" s="22">
        <f t="shared" si="47"/>
        <v>23.099999999999998</v>
      </c>
    </row>
    <row r="2863" spans="1:5" x14ac:dyDescent="0.35">
      <c r="A2863" s="21" t="s">
        <v>3873</v>
      </c>
      <c r="B2863">
        <v>2</v>
      </c>
      <c r="C2863" s="17">
        <v>7</v>
      </c>
      <c r="D2863" s="61">
        <f>VLOOKUP(A2863,'Unit Cost from Sales Data'!$A$2:$B$4026,2,FALSE)</f>
        <v>11.48</v>
      </c>
      <c r="E2863" s="22">
        <f t="shared" si="47"/>
        <v>80.36</v>
      </c>
    </row>
    <row r="2864" spans="1:5" x14ac:dyDescent="0.35">
      <c r="A2864" s="21" t="s">
        <v>461</v>
      </c>
      <c r="B2864">
        <v>2</v>
      </c>
      <c r="C2864" s="17">
        <v>7</v>
      </c>
      <c r="D2864" s="61">
        <f>VLOOKUP(A2864,'Unit Cost from Sales Data'!$A$2:$B$4026,2,FALSE)</f>
        <v>1.49</v>
      </c>
      <c r="E2864" s="22">
        <f t="shared" si="47"/>
        <v>10.43</v>
      </c>
    </row>
    <row r="2865" spans="1:5" x14ac:dyDescent="0.35">
      <c r="A2865" s="21" t="s">
        <v>3638</v>
      </c>
      <c r="B2865">
        <v>1</v>
      </c>
      <c r="C2865" s="17">
        <v>7</v>
      </c>
      <c r="D2865" s="61">
        <f>VLOOKUP(A2865,'Unit Cost from Sales Data'!$A$2:$B$4026,2,FALSE)</f>
        <v>14.13</v>
      </c>
      <c r="E2865" s="22">
        <f t="shared" si="47"/>
        <v>98.910000000000011</v>
      </c>
    </row>
    <row r="2866" spans="1:5" x14ac:dyDescent="0.35">
      <c r="A2866" s="21" t="s">
        <v>3803</v>
      </c>
      <c r="B2866">
        <v>1</v>
      </c>
      <c r="C2866" s="17">
        <v>7</v>
      </c>
      <c r="D2866" s="61">
        <f>VLOOKUP(A2866,'Unit Cost from Sales Data'!$A$2:$B$4026,2,FALSE)</f>
        <v>2.48</v>
      </c>
      <c r="E2866" s="22">
        <f t="shared" ref="E2866:E2923" si="48">D2866*C2866</f>
        <v>17.36</v>
      </c>
    </row>
    <row r="2867" spans="1:5" x14ac:dyDescent="0.35">
      <c r="A2867" s="21" t="s">
        <v>978</v>
      </c>
      <c r="B2867">
        <v>1</v>
      </c>
      <c r="C2867" s="17">
        <v>7</v>
      </c>
      <c r="D2867" s="61">
        <f>VLOOKUP(A2867,'Unit Cost from Sales Data'!$A$2:$B$4026,2,FALSE)</f>
        <v>20.82</v>
      </c>
      <c r="E2867" s="22">
        <f t="shared" si="48"/>
        <v>145.74</v>
      </c>
    </row>
    <row r="2868" spans="1:5" x14ac:dyDescent="0.35">
      <c r="A2868" s="21" t="s">
        <v>4424</v>
      </c>
      <c r="B2868">
        <v>1</v>
      </c>
      <c r="C2868" s="17">
        <v>7</v>
      </c>
      <c r="D2868" s="61">
        <f>VLOOKUP(A2868,'Unit Cost from Sales Data'!$A$2:$B$4026,2,FALSE)</f>
        <v>104.7</v>
      </c>
      <c r="E2868" s="22">
        <f t="shared" si="48"/>
        <v>732.9</v>
      </c>
    </row>
    <row r="2869" spans="1:5" x14ac:dyDescent="0.35">
      <c r="A2869" s="21" t="s">
        <v>953</v>
      </c>
      <c r="B2869">
        <v>6</v>
      </c>
      <c r="C2869" s="17">
        <v>6</v>
      </c>
      <c r="D2869" s="61">
        <f>VLOOKUP(A2869,'Unit Cost from Sales Data'!$A$2:$B$4026,2,FALSE)</f>
        <v>4.45</v>
      </c>
      <c r="E2869" s="22">
        <f t="shared" si="48"/>
        <v>26.700000000000003</v>
      </c>
    </row>
    <row r="2870" spans="1:5" x14ac:dyDescent="0.35">
      <c r="A2870" s="21" t="s">
        <v>124</v>
      </c>
      <c r="B2870">
        <v>6</v>
      </c>
      <c r="C2870" s="17">
        <v>6</v>
      </c>
      <c r="D2870" s="61">
        <f>VLOOKUP(A2870,'Unit Cost from Sales Data'!$A$2:$B$4026,2,FALSE)</f>
        <v>0.59</v>
      </c>
      <c r="E2870" s="22">
        <f t="shared" si="48"/>
        <v>3.54</v>
      </c>
    </row>
    <row r="2871" spans="1:5" x14ac:dyDescent="0.35">
      <c r="A2871" s="21" t="s">
        <v>242</v>
      </c>
      <c r="B2871">
        <v>5</v>
      </c>
      <c r="C2871" s="17">
        <v>6</v>
      </c>
      <c r="D2871" s="61">
        <f>VLOOKUP(A2871,'Unit Cost from Sales Data'!$A$2:$B$4026,2,FALSE)</f>
        <v>0.71</v>
      </c>
      <c r="E2871" s="22">
        <f t="shared" si="48"/>
        <v>4.26</v>
      </c>
    </row>
    <row r="2872" spans="1:5" x14ac:dyDescent="0.35">
      <c r="A2872" s="21" t="s">
        <v>88</v>
      </c>
      <c r="B2872">
        <v>5</v>
      </c>
      <c r="C2872" s="17">
        <v>6</v>
      </c>
      <c r="D2872" s="61">
        <f>VLOOKUP(A2872,'Unit Cost from Sales Data'!$A$2:$B$4026,2,FALSE)</f>
        <v>5.12</v>
      </c>
      <c r="E2872" s="22">
        <f t="shared" si="48"/>
        <v>30.72</v>
      </c>
    </row>
    <row r="2873" spans="1:5" x14ac:dyDescent="0.35">
      <c r="A2873" s="21" t="s">
        <v>2630</v>
      </c>
      <c r="B2873">
        <v>5</v>
      </c>
      <c r="C2873" s="17">
        <v>6</v>
      </c>
      <c r="D2873" s="61">
        <f>VLOOKUP(A2873,'Unit Cost from Sales Data'!$A$2:$B$4026,2,FALSE)</f>
        <v>20.46</v>
      </c>
      <c r="E2873" s="22">
        <f t="shared" si="48"/>
        <v>122.76</v>
      </c>
    </row>
    <row r="2874" spans="1:5" x14ac:dyDescent="0.35">
      <c r="A2874" s="21" t="s">
        <v>2764</v>
      </c>
      <c r="B2874">
        <v>5</v>
      </c>
      <c r="C2874" s="17">
        <v>6</v>
      </c>
      <c r="D2874" s="61">
        <f>VLOOKUP(A2874,'Unit Cost from Sales Data'!$A$2:$B$4026,2,FALSE)</f>
        <v>39.68</v>
      </c>
      <c r="E2874" s="22">
        <f t="shared" si="48"/>
        <v>238.07999999999998</v>
      </c>
    </row>
    <row r="2875" spans="1:5" x14ac:dyDescent="0.35">
      <c r="A2875" s="21" t="s">
        <v>2952</v>
      </c>
      <c r="B2875">
        <v>5</v>
      </c>
      <c r="C2875" s="17">
        <v>6</v>
      </c>
      <c r="D2875" s="61">
        <f>VLOOKUP(A2875,'Unit Cost from Sales Data'!$A$2:$B$4026,2,FALSE)</f>
        <v>3.68</v>
      </c>
      <c r="E2875" s="22">
        <f t="shared" si="48"/>
        <v>22.080000000000002</v>
      </c>
    </row>
    <row r="2876" spans="1:5" x14ac:dyDescent="0.35">
      <c r="A2876" s="21" t="s">
        <v>3269</v>
      </c>
      <c r="B2876">
        <v>5</v>
      </c>
      <c r="C2876" s="17">
        <v>6</v>
      </c>
      <c r="D2876" s="61">
        <f>VLOOKUP(A2876,'Unit Cost from Sales Data'!$A$2:$B$4026,2,FALSE)</f>
        <v>40</v>
      </c>
      <c r="E2876" s="22">
        <f t="shared" si="48"/>
        <v>240</v>
      </c>
    </row>
    <row r="2877" spans="1:5" x14ac:dyDescent="0.35">
      <c r="A2877" s="21" t="s">
        <v>552</v>
      </c>
      <c r="B2877">
        <v>4</v>
      </c>
      <c r="C2877" s="17">
        <v>6</v>
      </c>
      <c r="D2877" s="61">
        <f>VLOOKUP(A2877,'Unit Cost from Sales Data'!$A$2:$B$4026,2,FALSE)</f>
        <v>4.33</v>
      </c>
      <c r="E2877" s="22">
        <f t="shared" si="48"/>
        <v>25.98</v>
      </c>
    </row>
    <row r="2878" spans="1:5" x14ac:dyDescent="0.35">
      <c r="A2878" s="21" t="s">
        <v>2190</v>
      </c>
      <c r="B2878">
        <v>4</v>
      </c>
      <c r="C2878" s="17">
        <v>6</v>
      </c>
      <c r="D2878" s="61">
        <f>VLOOKUP(A2878,'Unit Cost from Sales Data'!$A$2:$B$4026,2,FALSE)</f>
        <v>101.29</v>
      </c>
      <c r="E2878" s="22">
        <f t="shared" si="48"/>
        <v>607.74</v>
      </c>
    </row>
    <row r="2879" spans="1:5" x14ac:dyDescent="0.35">
      <c r="A2879" s="21" t="s">
        <v>2377</v>
      </c>
      <c r="B2879">
        <v>4</v>
      </c>
      <c r="C2879" s="17">
        <v>6</v>
      </c>
      <c r="D2879" s="61">
        <f>VLOOKUP(A2879,'Unit Cost from Sales Data'!$A$2:$B$4026,2,FALSE)</f>
        <v>68.400000000000006</v>
      </c>
      <c r="E2879" s="22">
        <f t="shared" si="48"/>
        <v>410.40000000000003</v>
      </c>
    </row>
    <row r="2880" spans="1:5" x14ac:dyDescent="0.35">
      <c r="A2880" s="21" t="s">
        <v>1135</v>
      </c>
      <c r="B2880">
        <v>4</v>
      </c>
      <c r="C2880" s="17">
        <v>6</v>
      </c>
      <c r="D2880" s="61">
        <f>VLOOKUP(A2880,'Unit Cost from Sales Data'!$A$2:$B$4026,2,FALSE)</f>
        <v>12.37</v>
      </c>
      <c r="E2880" s="22">
        <f t="shared" si="48"/>
        <v>74.22</v>
      </c>
    </row>
    <row r="2881" spans="1:5" x14ac:dyDescent="0.35">
      <c r="A2881" s="21" t="s">
        <v>3021</v>
      </c>
      <c r="B2881">
        <v>4</v>
      </c>
      <c r="C2881" s="17">
        <v>6</v>
      </c>
      <c r="D2881" s="61">
        <f>VLOOKUP(A2881,'Unit Cost from Sales Data'!$A$2:$B$4026,2,FALSE)</f>
        <v>6.38</v>
      </c>
      <c r="E2881" s="22">
        <f t="shared" si="48"/>
        <v>38.28</v>
      </c>
    </row>
    <row r="2882" spans="1:5" x14ac:dyDescent="0.35">
      <c r="A2882" s="21" t="s">
        <v>3056</v>
      </c>
      <c r="B2882">
        <v>4</v>
      </c>
      <c r="C2882" s="17">
        <v>6</v>
      </c>
      <c r="D2882" s="61">
        <f>VLOOKUP(A2882,'Unit Cost from Sales Data'!$A$2:$B$4026,2,FALSE)</f>
        <v>39.659999999999997</v>
      </c>
      <c r="E2882" s="22">
        <f t="shared" si="48"/>
        <v>237.95999999999998</v>
      </c>
    </row>
    <row r="2883" spans="1:5" x14ac:dyDescent="0.35">
      <c r="A2883" s="21" t="s">
        <v>122</v>
      </c>
      <c r="B2883">
        <v>4</v>
      </c>
      <c r="C2883" s="17">
        <v>6</v>
      </c>
      <c r="D2883" s="61">
        <f>VLOOKUP(A2883,'Unit Cost from Sales Data'!$A$2:$B$4026,2,FALSE)</f>
        <v>3.59</v>
      </c>
      <c r="E2883" s="22">
        <f t="shared" si="48"/>
        <v>21.54</v>
      </c>
    </row>
    <row r="2884" spans="1:5" x14ac:dyDescent="0.35">
      <c r="A2884" s="21" t="s">
        <v>3433</v>
      </c>
      <c r="B2884">
        <v>4</v>
      </c>
      <c r="C2884" s="17">
        <v>6</v>
      </c>
      <c r="D2884" s="61">
        <f>VLOOKUP(A2884,'Unit Cost from Sales Data'!$A$2:$B$4026,2,FALSE)</f>
        <v>47.02</v>
      </c>
      <c r="E2884" s="22">
        <f t="shared" si="48"/>
        <v>282.12</v>
      </c>
    </row>
    <row r="2885" spans="1:5" x14ac:dyDescent="0.35">
      <c r="A2885" s="21" t="s">
        <v>3714</v>
      </c>
      <c r="B2885">
        <v>4</v>
      </c>
      <c r="C2885" s="17">
        <v>6</v>
      </c>
      <c r="D2885" s="61">
        <f>VLOOKUP(A2885,'Unit Cost from Sales Data'!$A$2:$B$4026,2,FALSE)</f>
        <v>33.82</v>
      </c>
      <c r="E2885" s="22">
        <f t="shared" si="48"/>
        <v>202.92000000000002</v>
      </c>
    </row>
    <row r="2886" spans="1:5" x14ac:dyDescent="0.35">
      <c r="A2886" s="21" t="s">
        <v>1723</v>
      </c>
      <c r="B2886">
        <v>3</v>
      </c>
      <c r="C2886" s="17">
        <v>6</v>
      </c>
      <c r="D2886" s="61">
        <f>VLOOKUP(A2886,'Unit Cost from Sales Data'!$A$2:$B$4026,2,FALSE)</f>
        <v>40.1</v>
      </c>
      <c r="E2886" s="22">
        <f t="shared" si="48"/>
        <v>240.60000000000002</v>
      </c>
    </row>
    <row r="2887" spans="1:5" x14ac:dyDescent="0.35">
      <c r="A2887" s="21" t="s">
        <v>2100</v>
      </c>
      <c r="B2887">
        <v>3</v>
      </c>
      <c r="C2887" s="17">
        <v>6</v>
      </c>
      <c r="D2887" s="61">
        <f>VLOOKUP(A2887,'Unit Cost from Sales Data'!$A$2:$B$4026,2,FALSE)</f>
        <v>6.8</v>
      </c>
      <c r="E2887" s="22">
        <f t="shared" si="48"/>
        <v>40.799999999999997</v>
      </c>
    </row>
    <row r="2888" spans="1:5" x14ac:dyDescent="0.35">
      <c r="A2888" s="21" t="s">
        <v>2123</v>
      </c>
      <c r="B2888">
        <v>3</v>
      </c>
      <c r="C2888" s="17">
        <v>6</v>
      </c>
      <c r="D2888" s="61">
        <f>VLOOKUP(A2888,'Unit Cost from Sales Data'!$A$2:$B$4026,2,FALSE)</f>
        <v>14.8</v>
      </c>
      <c r="E2888" s="22">
        <f t="shared" si="48"/>
        <v>88.800000000000011</v>
      </c>
    </row>
    <row r="2889" spans="1:5" x14ac:dyDescent="0.35">
      <c r="A2889" s="21" t="s">
        <v>2602</v>
      </c>
      <c r="B2889">
        <v>3</v>
      </c>
      <c r="C2889" s="17">
        <v>6</v>
      </c>
      <c r="D2889" s="61">
        <f>VLOOKUP(A2889,'Unit Cost from Sales Data'!$A$2:$B$4026,2,FALSE)</f>
        <v>44.41</v>
      </c>
      <c r="E2889" s="22">
        <f t="shared" si="48"/>
        <v>266.45999999999998</v>
      </c>
    </row>
    <row r="2890" spans="1:5" x14ac:dyDescent="0.35">
      <c r="A2890" s="21" t="s">
        <v>2801</v>
      </c>
      <c r="B2890">
        <v>3</v>
      </c>
      <c r="C2890" s="17">
        <v>6</v>
      </c>
      <c r="D2890" s="61">
        <f>VLOOKUP(A2890,'Unit Cost from Sales Data'!$A$2:$B$4026,2,FALSE)</f>
        <v>56.32</v>
      </c>
      <c r="E2890" s="22">
        <f t="shared" si="48"/>
        <v>337.92</v>
      </c>
    </row>
    <row r="2891" spans="1:5" x14ac:dyDescent="0.35">
      <c r="A2891" s="21" t="s">
        <v>2811</v>
      </c>
      <c r="B2891">
        <v>3</v>
      </c>
      <c r="C2891" s="17">
        <v>6</v>
      </c>
      <c r="D2891" s="61">
        <f>VLOOKUP(A2891,'Unit Cost from Sales Data'!$A$2:$B$4026,2,FALSE)</f>
        <v>33.159999999999997</v>
      </c>
      <c r="E2891" s="22">
        <f t="shared" si="48"/>
        <v>198.95999999999998</v>
      </c>
    </row>
    <row r="2892" spans="1:5" x14ac:dyDescent="0.35">
      <c r="A2892" s="21" t="s">
        <v>3096</v>
      </c>
      <c r="B2892">
        <v>3</v>
      </c>
      <c r="C2892" s="17">
        <v>6</v>
      </c>
      <c r="D2892" s="61">
        <f>VLOOKUP(A2892,'Unit Cost from Sales Data'!$A$2:$B$4026,2,FALSE)</f>
        <v>308</v>
      </c>
      <c r="E2892" s="22">
        <f t="shared" si="48"/>
        <v>1848</v>
      </c>
    </row>
    <row r="2893" spans="1:5" x14ac:dyDescent="0.35">
      <c r="A2893" s="21" t="s">
        <v>3404</v>
      </c>
      <c r="B2893">
        <v>3</v>
      </c>
      <c r="C2893" s="17">
        <v>6</v>
      </c>
      <c r="D2893" s="61">
        <f>VLOOKUP(A2893,'Unit Cost from Sales Data'!$A$2:$B$4026,2,FALSE)</f>
        <v>22.95</v>
      </c>
      <c r="E2893" s="22">
        <f t="shared" si="48"/>
        <v>137.69999999999999</v>
      </c>
    </row>
    <row r="2894" spans="1:5" x14ac:dyDescent="0.35">
      <c r="A2894" s="21" t="s">
        <v>93</v>
      </c>
      <c r="B2894">
        <v>3</v>
      </c>
      <c r="C2894" s="17">
        <v>6</v>
      </c>
      <c r="D2894" s="61">
        <f>VLOOKUP(A2894,'Unit Cost from Sales Data'!$A$2:$B$4026,2,FALSE)</f>
        <v>37.94</v>
      </c>
      <c r="E2894" s="22">
        <f t="shared" si="48"/>
        <v>227.64</v>
      </c>
    </row>
    <row r="2895" spans="1:5" x14ac:dyDescent="0.35">
      <c r="A2895" s="21" t="s">
        <v>3827</v>
      </c>
      <c r="B2895">
        <v>3</v>
      </c>
      <c r="C2895" s="17">
        <v>6</v>
      </c>
      <c r="D2895" s="61">
        <f>VLOOKUP(A2895,'Unit Cost from Sales Data'!$A$2:$B$4026,2,FALSE)</f>
        <v>1.27</v>
      </c>
      <c r="E2895" s="22">
        <f t="shared" si="48"/>
        <v>7.62</v>
      </c>
    </row>
    <row r="2896" spans="1:5" x14ac:dyDescent="0.35">
      <c r="A2896" s="21" t="s">
        <v>855</v>
      </c>
      <c r="B2896">
        <v>2</v>
      </c>
      <c r="C2896" s="17">
        <v>6</v>
      </c>
      <c r="D2896" s="61">
        <f>VLOOKUP(A2896,'Unit Cost from Sales Data'!$A$2:$B$4026,2,FALSE)</f>
        <v>3.11</v>
      </c>
      <c r="E2896" s="22">
        <f t="shared" si="48"/>
        <v>18.66</v>
      </c>
    </row>
    <row r="2897" spans="1:5" x14ac:dyDescent="0.35">
      <c r="A2897" s="21" t="s">
        <v>862</v>
      </c>
      <c r="B2897">
        <v>2</v>
      </c>
      <c r="C2897" s="17">
        <v>6</v>
      </c>
      <c r="D2897" s="61">
        <f>VLOOKUP(A2897,'Unit Cost from Sales Data'!$A$2:$B$4026,2,FALSE)</f>
        <v>3.49</v>
      </c>
      <c r="E2897" s="22">
        <f t="shared" si="48"/>
        <v>20.94</v>
      </c>
    </row>
    <row r="2898" spans="1:5" x14ac:dyDescent="0.35">
      <c r="A2898" s="21" t="s">
        <v>2671</v>
      </c>
      <c r="B2898">
        <v>2</v>
      </c>
      <c r="C2898" s="17">
        <v>6</v>
      </c>
      <c r="D2898" s="61">
        <f>VLOOKUP(A2898,'Unit Cost from Sales Data'!$A$2:$B$4026,2,FALSE)</f>
        <v>1.59</v>
      </c>
      <c r="E2898" s="22">
        <f t="shared" si="48"/>
        <v>9.5400000000000009</v>
      </c>
    </row>
    <row r="2899" spans="1:5" x14ac:dyDescent="0.35">
      <c r="A2899" s="21" t="s">
        <v>1210</v>
      </c>
      <c r="B2899">
        <v>2</v>
      </c>
      <c r="C2899" s="17">
        <v>6</v>
      </c>
      <c r="D2899" s="61">
        <f>VLOOKUP(A2899,'Unit Cost from Sales Data'!$A$2:$B$4026,2,FALSE)</f>
        <v>3.6</v>
      </c>
      <c r="E2899" s="22">
        <f t="shared" si="48"/>
        <v>21.6</v>
      </c>
    </row>
    <row r="2900" spans="1:5" x14ac:dyDescent="0.35">
      <c r="A2900" s="21" t="s">
        <v>983</v>
      </c>
      <c r="B2900">
        <v>2</v>
      </c>
      <c r="C2900" s="17">
        <v>6</v>
      </c>
      <c r="D2900" s="61">
        <f>VLOOKUP(A2900,'Unit Cost from Sales Data'!$A$2:$B$4026,2,FALSE)</f>
        <v>1.75</v>
      </c>
      <c r="E2900" s="22">
        <f t="shared" si="48"/>
        <v>10.5</v>
      </c>
    </row>
    <row r="2901" spans="1:5" x14ac:dyDescent="0.35">
      <c r="A2901" s="21" t="s">
        <v>2710</v>
      </c>
      <c r="B2901">
        <v>2</v>
      </c>
      <c r="C2901" s="17">
        <v>6</v>
      </c>
      <c r="D2901" s="61">
        <f>VLOOKUP(A2901,'Unit Cost from Sales Data'!$A$2:$B$4026,2,FALSE)</f>
        <v>1.67</v>
      </c>
      <c r="E2901" s="22">
        <f t="shared" si="48"/>
        <v>10.02</v>
      </c>
    </row>
    <row r="2902" spans="1:5" x14ac:dyDescent="0.35">
      <c r="A2902" s="21" t="s">
        <v>2893</v>
      </c>
      <c r="B2902">
        <v>2</v>
      </c>
      <c r="C2902" s="17">
        <v>6</v>
      </c>
      <c r="D2902" s="61">
        <f>VLOOKUP(A2902,'Unit Cost from Sales Data'!$A$2:$B$4026,2,FALSE)</f>
        <v>2.82</v>
      </c>
      <c r="E2902" s="22">
        <f t="shared" si="48"/>
        <v>16.919999999999998</v>
      </c>
    </row>
    <row r="2903" spans="1:5" x14ac:dyDescent="0.35">
      <c r="A2903" s="21" t="s">
        <v>2962</v>
      </c>
      <c r="B2903">
        <v>2</v>
      </c>
      <c r="C2903" s="17">
        <v>6</v>
      </c>
      <c r="D2903" s="61">
        <f>VLOOKUP(A2903,'Unit Cost from Sales Data'!$A$2:$B$4026,2,FALSE)</f>
        <v>0.9</v>
      </c>
      <c r="E2903" s="22">
        <f t="shared" si="48"/>
        <v>5.4</v>
      </c>
    </row>
    <row r="2904" spans="1:5" x14ac:dyDescent="0.35">
      <c r="A2904" s="21" t="s">
        <v>908</v>
      </c>
      <c r="B2904">
        <v>2</v>
      </c>
      <c r="C2904" s="17">
        <v>6</v>
      </c>
      <c r="D2904" s="61">
        <f>VLOOKUP(A2904,'Unit Cost from Sales Data'!$A$2:$B$4026,2,FALSE)</f>
        <v>7.5</v>
      </c>
      <c r="E2904" s="22">
        <f t="shared" si="48"/>
        <v>45</v>
      </c>
    </row>
    <row r="2905" spans="1:5" x14ac:dyDescent="0.35">
      <c r="A2905" s="21" t="s">
        <v>948</v>
      </c>
      <c r="B2905">
        <v>2</v>
      </c>
      <c r="C2905" s="17">
        <v>6</v>
      </c>
      <c r="D2905" s="61">
        <f>VLOOKUP(A2905,'Unit Cost from Sales Data'!$A$2:$B$4026,2,FALSE)</f>
        <v>3.07</v>
      </c>
      <c r="E2905" s="22">
        <f t="shared" si="48"/>
        <v>18.419999999999998</v>
      </c>
    </row>
    <row r="2906" spans="1:5" x14ac:dyDescent="0.35">
      <c r="A2906" s="21" t="s">
        <v>3356</v>
      </c>
      <c r="B2906">
        <v>2</v>
      </c>
      <c r="C2906" s="17">
        <v>6</v>
      </c>
      <c r="D2906" s="61">
        <f>VLOOKUP(A2906,'Unit Cost from Sales Data'!$A$2:$B$4026,2,FALSE)</f>
        <v>2.96</v>
      </c>
      <c r="E2906" s="22">
        <f t="shared" si="48"/>
        <v>17.759999999999998</v>
      </c>
    </row>
    <row r="2907" spans="1:5" x14ac:dyDescent="0.35">
      <c r="A2907" s="21" t="s">
        <v>3376</v>
      </c>
      <c r="B2907">
        <v>2</v>
      </c>
      <c r="C2907" s="17">
        <v>6</v>
      </c>
      <c r="D2907" s="61">
        <f>VLOOKUP(A2907,'Unit Cost from Sales Data'!$A$2:$B$4026,2,FALSE)</f>
        <v>1.37</v>
      </c>
      <c r="E2907" s="22">
        <f t="shared" si="48"/>
        <v>8.2200000000000006</v>
      </c>
    </row>
    <row r="2908" spans="1:5" x14ac:dyDescent="0.35">
      <c r="A2908" s="21" t="s">
        <v>3435</v>
      </c>
      <c r="B2908">
        <v>2</v>
      </c>
      <c r="C2908" s="17">
        <v>6</v>
      </c>
      <c r="D2908" s="61">
        <f>VLOOKUP(A2908,'Unit Cost from Sales Data'!$A$2:$B$4026,2,FALSE)</f>
        <v>5.0999999999999996</v>
      </c>
      <c r="E2908" s="22">
        <f t="shared" si="48"/>
        <v>30.599999999999998</v>
      </c>
    </row>
    <row r="2909" spans="1:5" x14ac:dyDescent="0.35">
      <c r="A2909" s="21" t="s">
        <v>3438</v>
      </c>
      <c r="B2909">
        <v>2</v>
      </c>
      <c r="C2909" s="17">
        <v>6</v>
      </c>
      <c r="D2909" s="61">
        <f>VLOOKUP(A2909,'Unit Cost from Sales Data'!$A$2:$B$4026,2,FALSE)</f>
        <v>95.63</v>
      </c>
      <c r="E2909" s="22">
        <f t="shared" si="48"/>
        <v>573.78</v>
      </c>
    </row>
    <row r="2910" spans="1:5" x14ac:dyDescent="0.35">
      <c r="A2910" s="21">
        <v>1193492</v>
      </c>
      <c r="B2910">
        <v>2</v>
      </c>
      <c r="C2910" s="17">
        <v>6</v>
      </c>
      <c r="D2910" s="61">
        <f>VLOOKUP(A2910,'Unit Cost from Sales Data'!$A$2:$B$4026,2,FALSE)</f>
        <v>4.71</v>
      </c>
      <c r="E2910" s="22">
        <f t="shared" si="48"/>
        <v>28.259999999999998</v>
      </c>
    </row>
    <row r="2911" spans="1:5" x14ac:dyDescent="0.35">
      <c r="A2911" s="21" t="s">
        <v>3553</v>
      </c>
      <c r="B2911">
        <v>2</v>
      </c>
      <c r="C2911" s="17">
        <v>6</v>
      </c>
      <c r="D2911" s="61">
        <f>VLOOKUP(A2911,'Unit Cost from Sales Data'!$A$2:$B$4026,2,FALSE)</f>
        <v>53.73</v>
      </c>
      <c r="E2911" s="22">
        <f t="shared" si="48"/>
        <v>322.38</v>
      </c>
    </row>
    <row r="2912" spans="1:5" x14ac:dyDescent="0.35">
      <c r="A2912" s="21" t="s">
        <v>3637</v>
      </c>
      <c r="B2912">
        <v>2</v>
      </c>
      <c r="C2912" s="17">
        <v>6</v>
      </c>
      <c r="D2912" s="61">
        <f>VLOOKUP(A2912,'Unit Cost from Sales Data'!$A$2:$B$4026,2,FALSE)</f>
        <v>75.63</v>
      </c>
      <c r="E2912" s="22">
        <f t="shared" si="48"/>
        <v>453.78</v>
      </c>
    </row>
    <row r="2913" spans="1:5" x14ac:dyDescent="0.35">
      <c r="A2913" s="21" t="s">
        <v>3765</v>
      </c>
      <c r="B2913">
        <v>2</v>
      </c>
      <c r="C2913" s="17">
        <v>6</v>
      </c>
      <c r="D2913" s="61">
        <f>VLOOKUP(A2913,'Unit Cost from Sales Data'!$A$2:$B$4026,2,FALSE)</f>
        <v>4.5199999999999996</v>
      </c>
      <c r="E2913" s="22">
        <f t="shared" si="48"/>
        <v>27.119999999999997</v>
      </c>
    </row>
    <row r="2914" spans="1:5" x14ac:dyDescent="0.35">
      <c r="A2914" s="21" t="s">
        <v>3845</v>
      </c>
      <c r="B2914">
        <v>2</v>
      </c>
      <c r="C2914" s="17">
        <v>6</v>
      </c>
      <c r="D2914" s="61">
        <f>VLOOKUP(A2914,'Unit Cost from Sales Data'!$A$2:$B$4026,2,FALSE)</f>
        <v>23.14</v>
      </c>
      <c r="E2914" s="22">
        <f t="shared" si="48"/>
        <v>138.84</v>
      </c>
    </row>
    <row r="2915" spans="1:5" x14ac:dyDescent="0.35">
      <c r="A2915" s="21" t="s">
        <v>3942</v>
      </c>
      <c r="B2915">
        <v>2</v>
      </c>
      <c r="C2915" s="17">
        <v>6</v>
      </c>
      <c r="D2915" s="61">
        <f>VLOOKUP(A2915,'Unit Cost from Sales Data'!$A$2:$B$4026,2,FALSE)</f>
        <v>1.24</v>
      </c>
      <c r="E2915" s="22">
        <f t="shared" si="48"/>
        <v>7.4399999999999995</v>
      </c>
    </row>
    <row r="2916" spans="1:5" x14ac:dyDescent="0.35">
      <c r="A2916" s="21" t="s">
        <v>3954</v>
      </c>
      <c r="B2916">
        <v>2</v>
      </c>
      <c r="C2916" s="17">
        <v>6</v>
      </c>
      <c r="D2916" s="61">
        <f>VLOOKUP(A2916,'Unit Cost from Sales Data'!$A$2:$B$4026,2,FALSE)</f>
        <v>1.49</v>
      </c>
      <c r="E2916" s="22">
        <f t="shared" si="48"/>
        <v>8.94</v>
      </c>
    </row>
    <row r="2917" spans="1:5" x14ac:dyDescent="0.35">
      <c r="A2917" s="21" t="s">
        <v>613</v>
      </c>
      <c r="B2917">
        <v>2</v>
      </c>
      <c r="C2917" s="17">
        <v>6</v>
      </c>
      <c r="D2917" s="61">
        <f>VLOOKUP(A2917,'Unit Cost from Sales Data'!$A$2:$B$4026,2,FALSE)</f>
        <v>3.9</v>
      </c>
      <c r="E2917" s="22">
        <f t="shared" si="48"/>
        <v>23.4</v>
      </c>
    </row>
    <row r="2918" spans="1:5" x14ac:dyDescent="0.35">
      <c r="A2918" s="21" t="s">
        <v>901</v>
      </c>
      <c r="B2918">
        <v>2</v>
      </c>
      <c r="C2918" s="17">
        <v>6</v>
      </c>
      <c r="D2918" s="61">
        <f>VLOOKUP(A2918,'Unit Cost from Sales Data'!$A$2:$B$4026,2,FALSE)</f>
        <v>5.72</v>
      </c>
      <c r="E2918" s="22">
        <f t="shared" si="48"/>
        <v>34.32</v>
      </c>
    </row>
    <row r="2919" spans="1:5" x14ac:dyDescent="0.35">
      <c r="A2919" s="21" t="s">
        <v>546</v>
      </c>
      <c r="B2919">
        <v>2</v>
      </c>
      <c r="C2919" s="17">
        <v>6</v>
      </c>
      <c r="D2919" s="61">
        <f>VLOOKUP(A2919,'Unit Cost from Sales Data'!$A$2:$B$4026,2,FALSE)</f>
        <v>10.5</v>
      </c>
      <c r="E2919" s="22">
        <f t="shared" si="48"/>
        <v>63</v>
      </c>
    </row>
    <row r="2920" spans="1:5" x14ac:dyDescent="0.35">
      <c r="A2920" s="21" t="s">
        <v>4052</v>
      </c>
      <c r="B2920">
        <v>2</v>
      </c>
      <c r="C2920" s="17">
        <v>6</v>
      </c>
      <c r="D2920" s="61">
        <f>VLOOKUP(A2920,'Unit Cost from Sales Data'!$A$2:$B$4026,2,FALSE)</f>
        <v>24</v>
      </c>
      <c r="E2920" s="22">
        <f t="shared" si="48"/>
        <v>144</v>
      </c>
    </row>
    <row r="2921" spans="1:5" x14ac:dyDescent="0.35">
      <c r="A2921" s="21" t="s">
        <v>4184</v>
      </c>
      <c r="B2921">
        <v>2</v>
      </c>
      <c r="C2921" s="17">
        <v>6</v>
      </c>
      <c r="D2921" s="61">
        <f>VLOOKUP(A2921,'Unit Cost from Sales Data'!$A$2:$B$4026,2,FALSE)</f>
        <v>5.0999999999999996</v>
      </c>
      <c r="E2921" s="22">
        <f t="shared" si="48"/>
        <v>30.599999999999998</v>
      </c>
    </row>
    <row r="2922" spans="1:5" x14ac:dyDescent="0.35">
      <c r="A2922" s="21" t="s">
        <v>4347</v>
      </c>
      <c r="B2922">
        <v>2</v>
      </c>
      <c r="C2922" s="17">
        <v>6</v>
      </c>
      <c r="D2922" s="61">
        <f>VLOOKUP(A2922,'Unit Cost from Sales Data'!$A$2:$B$4026,2,FALSE)</f>
        <v>2.86</v>
      </c>
      <c r="E2922" s="22">
        <f t="shared" si="48"/>
        <v>17.16</v>
      </c>
    </row>
    <row r="2923" spans="1:5" x14ac:dyDescent="0.35">
      <c r="A2923" s="21" t="s">
        <v>432</v>
      </c>
      <c r="B2923">
        <v>2</v>
      </c>
      <c r="C2923" s="17">
        <v>6</v>
      </c>
      <c r="D2923" s="61">
        <f>VLOOKUP(A2923,'Unit Cost from Sales Data'!$A$2:$B$4026,2,FALSE)</f>
        <v>6.4</v>
      </c>
      <c r="E2923" s="22">
        <f t="shared" si="48"/>
        <v>38.400000000000006</v>
      </c>
    </row>
    <row r="2924" spans="1:5" x14ac:dyDescent="0.35">
      <c r="A2924" s="21" t="s">
        <v>1379</v>
      </c>
      <c r="B2924">
        <v>1</v>
      </c>
      <c r="C2924" s="17">
        <v>6</v>
      </c>
      <c r="D2924" s="61">
        <f>VLOOKUP(A2924,'Unit Cost from Sales Data'!$A$2:$B$4026,2,FALSE)</f>
        <v>1.64</v>
      </c>
      <c r="E2924" s="22">
        <f t="shared" ref="E2924:E2985" si="49">D2924*C2924</f>
        <v>9.84</v>
      </c>
    </row>
    <row r="2925" spans="1:5" x14ac:dyDescent="0.35">
      <c r="A2925" s="21" t="s">
        <v>1665</v>
      </c>
      <c r="B2925">
        <v>1</v>
      </c>
      <c r="C2925" s="17">
        <v>6</v>
      </c>
      <c r="D2925" s="61">
        <f>VLOOKUP(A2925,'Unit Cost from Sales Data'!$A$2:$B$4026,2,FALSE)</f>
        <v>40.01</v>
      </c>
      <c r="E2925" s="22">
        <f t="shared" si="49"/>
        <v>240.06</v>
      </c>
    </row>
    <row r="2926" spans="1:5" x14ac:dyDescent="0.35">
      <c r="A2926" s="21" t="s">
        <v>870</v>
      </c>
      <c r="B2926">
        <v>1</v>
      </c>
      <c r="C2926" s="17">
        <v>6</v>
      </c>
      <c r="D2926" s="61">
        <f>VLOOKUP(A2926,'Unit Cost from Sales Data'!$A$2:$B$4026,2,FALSE)</f>
        <v>3.28</v>
      </c>
      <c r="E2926" s="22">
        <f t="shared" si="49"/>
        <v>19.68</v>
      </c>
    </row>
    <row r="2927" spans="1:5" x14ac:dyDescent="0.35">
      <c r="A2927" s="21" t="s">
        <v>872</v>
      </c>
      <c r="B2927">
        <v>1</v>
      </c>
      <c r="C2927" s="17">
        <v>6</v>
      </c>
      <c r="D2927" s="61">
        <f>VLOOKUP(A2927,'Unit Cost from Sales Data'!$A$2:$B$4026,2,FALSE)</f>
        <v>5.9</v>
      </c>
      <c r="E2927" s="22">
        <f t="shared" si="49"/>
        <v>35.400000000000006</v>
      </c>
    </row>
    <row r="2928" spans="1:5" x14ac:dyDescent="0.35">
      <c r="A2928" s="21" t="s">
        <v>2694</v>
      </c>
      <c r="B2928">
        <v>1</v>
      </c>
      <c r="C2928" s="17">
        <v>6</v>
      </c>
      <c r="D2928" s="61">
        <f>VLOOKUP(A2928,'Unit Cost from Sales Data'!$A$2:$B$4026,2,FALSE)</f>
        <v>0.82</v>
      </c>
      <c r="E2928" s="22">
        <f t="shared" si="49"/>
        <v>4.92</v>
      </c>
    </row>
    <row r="2929" spans="1:5" x14ac:dyDescent="0.35">
      <c r="A2929" s="21" t="s">
        <v>2882</v>
      </c>
      <c r="B2929">
        <v>1</v>
      </c>
      <c r="C2929" s="17">
        <v>6</v>
      </c>
      <c r="D2929" s="61">
        <f>VLOOKUP(A2929,'Unit Cost from Sales Data'!$A$2:$B$4026,2,FALSE)</f>
        <v>2.87</v>
      </c>
      <c r="E2929" s="22">
        <f t="shared" si="49"/>
        <v>17.22</v>
      </c>
    </row>
    <row r="2930" spans="1:5" x14ac:dyDescent="0.35">
      <c r="A2930" s="21" t="s">
        <v>3084</v>
      </c>
      <c r="B2930">
        <v>1</v>
      </c>
      <c r="C2930" s="17">
        <v>6</v>
      </c>
      <c r="D2930" s="61">
        <f>VLOOKUP(A2930,'Unit Cost from Sales Data'!$A$2:$B$4026,2,FALSE)</f>
        <v>4.7699999999999996</v>
      </c>
      <c r="E2930" s="22">
        <f t="shared" si="49"/>
        <v>28.619999999999997</v>
      </c>
    </row>
    <row r="2931" spans="1:5" x14ac:dyDescent="0.35">
      <c r="A2931" s="21" t="s">
        <v>3098</v>
      </c>
      <c r="B2931">
        <v>1</v>
      </c>
      <c r="C2931" s="17">
        <v>6</v>
      </c>
      <c r="D2931" s="61">
        <f>VLOOKUP(A2931,'Unit Cost from Sales Data'!$A$2:$B$4026,2,FALSE)</f>
        <v>2.42</v>
      </c>
      <c r="E2931" s="22">
        <f t="shared" si="49"/>
        <v>14.52</v>
      </c>
    </row>
    <row r="2932" spans="1:5" x14ac:dyDescent="0.35">
      <c r="A2932" s="21" t="s">
        <v>3258</v>
      </c>
      <c r="B2932">
        <v>1</v>
      </c>
      <c r="C2932" s="17">
        <v>6</v>
      </c>
      <c r="D2932" s="61">
        <f>VLOOKUP(A2932,'Unit Cost from Sales Data'!$A$2:$B$4026,2,FALSE)</f>
        <v>0.77</v>
      </c>
      <c r="E2932" s="22">
        <f t="shared" si="49"/>
        <v>4.62</v>
      </c>
    </row>
    <row r="2933" spans="1:5" x14ac:dyDescent="0.35">
      <c r="A2933" s="21" t="s">
        <v>3368</v>
      </c>
      <c r="B2933">
        <v>1</v>
      </c>
      <c r="C2933" s="17">
        <v>6</v>
      </c>
      <c r="D2933" s="61">
        <f>VLOOKUP(A2933,'Unit Cost from Sales Data'!$A$2:$B$4026,2,FALSE)</f>
        <v>0.62</v>
      </c>
      <c r="E2933" s="22">
        <f t="shared" si="49"/>
        <v>3.7199999999999998</v>
      </c>
    </row>
    <row r="2934" spans="1:5" x14ac:dyDescent="0.35">
      <c r="A2934" s="21" t="s">
        <v>3373</v>
      </c>
      <c r="B2934">
        <v>1</v>
      </c>
      <c r="C2934" s="17">
        <v>6</v>
      </c>
      <c r="D2934" s="61">
        <f>VLOOKUP(A2934,'Unit Cost from Sales Data'!$A$2:$B$4026,2,FALSE)</f>
        <v>5.28</v>
      </c>
      <c r="E2934" s="22">
        <f t="shared" si="49"/>
        <v>31.68</v>
      </c>
    </row>
    <row r="2935" spans="1:5" x14ac:dyDescent="0.35">
      <c r="A2935" s="21" t="s">
        <v>3486</v>
      </c>
      <c r="B2935">
        <v>1</v>
      </c>
      <c r="C2935" s="17">
        <v>6</v>
      </c>
      <c r="D2935" s="61">
        <f>VLOOKUP(A2935,'Unit Cost from Sales Data'!$A$2:$B$4026,2,FALSE)</f>
        <v>6</v>
      </c>
      <c r="E2935" s="22">
        <f t="shared" si="49"/>
        <v>36</v>
      </c>
    </row>
    <row r="2936" spans="1:5" x14ac:dyDescent="0.35">
      <c r="A2936" s="21" t="s">
        <v>3528</v>
      </c>
      <c r="B2936">
        <v>1</v>
      </c>
      <c r="C2936" s="17">
        <v>6</v>
      </c>
      <c r="D2936" s="61">
        <f>VLOOKUP(A2936,'Unit Cost from Sales Data'!$A$2:$B$4026,2,FALSE)</f>
        <v>64.41</v>
      </c>
      <c r="E2936" s="22">
        <f t="shared" si="49"/>
        <v>386.46</v>
      </c>
    </row>
    <row r="2937" spans="1:5" x14ac:dyDescent="0.35">
      <c r="A2937" s="21" t="s">
        <v>3559</v>
      </c>
      <c r="B2937">
        <v>1</v>
      </c>
      <c r="C2937" s="17">
        <v>6</v>
      </c>
      <c r="D2937" s="61">
        <f>VLOOKUP(A2937,'Unit Cost from Sales Data'!$A$2:$B$4026,2,FALSE)</f>
        <v>6.27</v>
      </c>
      <c r="E2937" s="22">
        <f t="shared" si="49"/>
        <v>37.619999999999997</v>
      </c>
    </row>
    <row r="2938" spans="1:5" x14ac:dyDescent="0.35">
      <c r="A2938" s="21" t="s">
        <v>721</v>
      </c>
      <c r="B2938">
        <v>1</v>
      </c>
      <c r="C2938" s="17">
        <v>6</v>
      </c>
      <c r="D2938" s="61">
        <f>VLOOKUP(A2938,'Unit Cost from Sales Data'!$A$2:$B$4026,2,FALSE)</f>
        <v>11.74</v>
      </c>
      <c r="E2938" s="22">
        <f t="shared" si="49"/>
        <v>70.44</v>
      </c>
    </row>
    <row r="2939" spans="1:5" x14ac:dyDescent="0.35">
      <c r="A2939" s="21" t="s">
        <v>3683</v>
      </c>
      <c r="B2939">
        <v>1</v>
      </c>
      <c r="C2939" s="17">
        <v>6</v>
      </c>
      <c r="D2939" s="61">
        <f>VLOOKUP(A2939,'Unit Cost from Sales Data'!$A$2:$B$4026,2,FALSE)</f>
        <v>12.16</v>
      </c>
      <c r="E2939" s="22">
        <f t="shared" si="49"/>
        <v>72.960000000000008</v>
      </c>
    </row>
    <row r="2940" spans="1:5" x14ac:dyDescent="0.35">
      <c r="A2940" s="21" t="s">
        <v>934</v>
      </c>
      <c r="B2940">
        <v>1</v>
      </c>
      <c r="C2940" s="17">
        <v>6</v>
      </c>
      <c r="D2940" s="61">
        <f>VLOOKUP(A2940,'Unit Cost from Sales Data'!$A$2:$B$4026,2,FALSE)</f>
        <v>3.08</v>
      </c>
      <c r="E2940" s="22">
        <f t="shared" si="49"/>
        <v>18.48</v>
      </c>
    </row>
    <row r="2941" spans="1:5" x14ac:dyDescent="0.35">
      <c r="A2941" s="21" t="s">
        <v>3715</v>
      </c>
      <c r="B2941">
        <v>1</v>
      </c>
      <c r="C2941" s="17">
        <v>6</v>
      </c>
      <c r="D2941" s="61">
        <f>VLOOKUP(A2941,'Unit Cost from Sales Data'!$A$2:$B$4026,2,FALSE)</f>
        <v>1.18</v>
      </c>
      <c r="E2941" s="22">
        <f t="shared" si="49"/>
        <v>7.08</v>
      </c>
    </row>
    <row r="2942" spans="1:5" x14ac:dyDescent="0.35">
      <c r="A2942" s="21" t="s">
        <v>3763</v>
      </c>
      <c r="B2942">
        <v>1</v>
      </c>
      <c r="C2942" s="17">
        <v>6</v>
      </c>
      <c r="D2942" s="61">
        <f>VLOOKUP(A2942,'Unit Cost from Sales Data'!$A$2:$B$4026,2,FALSE)</f>
        <v>5.16</v>
      </c>
      <c r="E2942" s="22">
        <f t="shared" si="49"/>
        <v>30.96</v>
      </c>
    </row>
    <row r="2943" spans="1:5" x14ac:dyDescent="0.35">
      <c r="A2943" s="21" t="s">
        <v>3798</v>
      </c>
      <c r="B2943">
        <v>1</v>
      </c>
      <c r="C2943" s="17">
        <v>6</v>
      </c>
      <c r="D2943" s="61">
        <f>VLOOKUP(A2943,'Unit Cost from Sales Data'!$A$2:$B$4026,2,FALSE)</f>
        <v>11.25</v>
      </c>
      <c r="E2943" s="22">
        <f t="shared" si="49"/>
        <v>67.5</v>
      </c>
    </row>
    <row r="2944" spans="1:5" x14ac:dyDescent="0.35">
      <c r="A2944" s="21" t="s">
        <v>3812</v>
      </c>
      <c r="B2944">
        <v>1</v>
      </c>
      <c r="C2944" s="17">
        <v>6</v>
      </c>
      <c r="D2944" s="61">
        <f>VLOOKUP(A2944,'Unit Cost from Sales Data'!$A$2:$B$4026,2,FALSE)</f>
        <v>0.85</v>
      </c>
      <c r="E2944" s="22">
        <f t="shared" si="49"/>
        <v>5.0999999999999996</v>
      </c>
    </row>
    <row r="2945" spans="1:5" x14ac:dyDescent="0.35">
      <c r="A2945" s="21" t="s">
        <v>3814</v>
      </c>
      <c r="B2945">
        <v>1</v>
      </c>
      <c r="C2945" s="17">
        <v>6</v>
      </c>
      <c r="D2945" s="61">
        <f>VLOOKUP(A2945,'Unit Cost from Sales Data'!$A$2:$B$4026,2,FALSE)</f>
        <v>3.8</v>
      </c>
      <c r="E2945" s="22">
        <f t="shared" si="49"/>
        <v>22.799999999999997</v>
      </c>
    </row>
    <row r="2946" spans="1:5" x14ac:dyDescent="0.35">
      <c r="A2946" s="21" t="s">
        <v>3831</v>
      </c>
      <c r="B2946">
        <v>1</v>
      </c>
      <c r="C2946" s="17">
        <v>6</v>
      </c>
      <c r="D2946" s="61">
        <f>VLOOKUP(A2946,'Unit Cost from Sales Data'!$A$2:$B$4026,2,FALSE)</f>
        <v>47.22</v>
      </c>
      <c r="E2946" s="22">
        <f t="shared" si="49"/>
        <v>283.32</v>
      </c>
    </row>
    <row r="2947" spans="1:5" x14ac:dyDescent="0.35">
      <c r="A2947" s="21" t="s">
        <v>3918</v>
      </c>
      <c r="B2947">
        <v>1</v>
      </c>
      <c r="C2947" s="17">
        <v>6</v>
      </c>
      <c r="D2947" s="61">
        <f>VLOOKUP(A2947,'Unit Cost from Sales Data'!$A$2:$B$4026,2,FALSE)</f>
        <v>3.83</v>
      </c>
      <c r="E2947" s="22">
        <f t="shared" si="49"/>
        <v>22.98</v>
      </c>
    </row>
    <row r="2948" spans="1:5" x14ac:dyDescent="0.35">
      <c r="A2948" s="21" t="s">
        <v>3944</v>
      </c>
      <c r="B2948">
        <v>1</v>
      </c>
      <c r="C2948" s="17">
        <v>6</v>
      </c>
      <c r="D2948" s="61">
        <f>VLOOKUP(A2948,'Unit Cost from Sales Data'!$A$2:$B$4026,2,FALSE)</f>
        <v>1.3</v>
      </c>
      <c r="E2948" s="22">
        <f t="shared" si="49"/>
        <v>7.8000000000000007</v>
      </c>
    </row>
    <row r="2949" spans="1:5" x14ac:dyDescent="0.35">
      <c r="A2949" s="21" t="s">
        <v>3945</v>
      </c>
      <c r="B2949">
        <v>1</v>
      </c>
      <c r="C2949" s="17">
        <v>6</v>
      </c>
      <c r="D2949" s="61">
        <f>VLOOKUP(A2949,'Unit Cost from Sales Data'!$A$2:$B$4026,2,FALSE)</f>
        <v>3.24</v>
      </c>
      <c r="E2949" s="22">
        <f t="shared" si="49"/>
        <v>19.440000000000001</v>
      </c>
    </row>
    <row r="2950" spans="1:5" x14ac:dyDescent="0.35">
      <c r="A2950" s="21" t="s">
        <v>3973</v>
      </c>
      <c r="B2950">
        <v>1</v>
      </c>
      <c r="C2950" s="17">
        <v>6</v>
      </c>
      <c r="D2950" s="61">
        <f>VLOOKUP(A2950,'Unit Cost from Sales Data'!$A$2:$B$4026,2,FALSE)</f>
        <v>0.71</v>
      </c>
      <c r="E2950" s="22">
        <f t="shared" si="49"/>
        <v>4.26</v>
      </c>
    </row>
    <row r="2951" spans="1:5" x14ac:dyDescent="0.35">
      <c r="A2951" s="21" t="s">
        <v>3974</v>
      </c>
      <c r="B2951">
        <v>1</v>
      </c>
      <c r="C2951" s="17">
        <v>6</v>
      </c>
      <c r="D2951" s="61">
        <f>VLOOKUP(A2951,'Unit Cost from Sales Data'!$A$2:$B$4026,2,FALSE)</f>
        <v>0.76</v>
      </c>
      <c r="E2951" s="22">
        <f t="shared" si="49"/>
        <v>4.5600000000000005</v>
      </c>
    </row>
    <row r="2952" spans="1:5" x14ac:dyDescent="0.35">
      <c r="A2952" s="21" t="s">
        <v>3985</v>
      </c>
      <c r="B2952">
        <v>1</v>
      </c>
      <c r="C2952" s="17">
        <v>6</v>
      </c>
      <c r="D2952" s="61">
        <f>VLOOKUP(A2952,'Unit Cost from Sales Data'!$A$2:$B$4026,2,FALSE)</f>
        <v>0.87</v>
      </c>
      <c r="E2952" s="22">
        <f t="shared" si="49"/>
        <v>5.22</v>
      </c>
    </row>
    <row r="2953" spans="1:5" x14ac:dyDescent="0.35">
      <c r="A2953" s="21" t="s">
        <v>4014</v>
      </c>
      <c r="B2953">
        <v>1</v>
      </c>
      <c r="C2953" s="17">
        <v>6</v>
      </c>
      <c r="D2953" s="61">
        <f>VLOOKUP(A2953,'Unit Cost from Sales Data'!$A$2:$B$4026,2,FALSE)</f>
        <v>1.58</v>
      </c>
      <c r="E2953" s="22">
        <f t="shared" si="49"/>
        <v>9.48</v>
      </c>
    </row>
    <row r="2954" spans="1:5" x14ac:dyDescent="0.35">
      <c r="A2954" s="21" t="s">
        <v>4040</v>
      </c>
      <c r="B2954">
        <v>1</v>
      </c>
      <c r="C2954" s="17">
        <v>6</v>
      </c>
      <c r="D2954" s="61">
        <f>VLOOKUP(A2954,'Unit Cost from Sales Data'!$A$2:$B$4026,2,FALSE)</f>
        <v>0.76</v>
      </c>
      <c r="E2954" s="22">
        <f t="shared" si="49"/>
        <v>4.5600000000000005</v>
      </c>
    </row>
    <row r="2955" spans="1:5" x14ac:dyDescent="0.35">
      <c r="A2955" s="21" t="s">
        <v>912</v>
      </c>
      <c r="B2955">
        <v>1</v>
      </c>
      <c r="C2955" s="17">
        <v>6</v>
      </c>
      <c r="D2955" s="61">
        <f>VLOOKUP(A2955,'Unit Cost from Sales Data'!$A$2:$B$4026,2,FALSE)</f>
        <v>3.65</v>
      </c>
      <c r="E2955" s="22">
        <f t="shared" si="49"/>
        <v>21.9</v>
      </c>
    </row>
    <row r="2956" spans="1:5" x14ac:dyDescent="0.35">
      <c r="A2956" s="21" t="s">
        <v>351</v>
      </c>
      <c r="B2956">
        <v>1</v>
      </c>
      <c r="C2956" s="17">
        <v>6</v>
      </c>
      <c r="D2956" s="61">
        <f>VLOOKUP(A2956,'Unit Cost from Sales Data'!$A$2:$B$4026,2,FALSE)</f>
        <v>2.6</v>
      </c>
      <c r="E2956" s="22">
        <f t="shared" si="49"/>
        <v>15.600000000000001</v>
      </c>
    </row>
    <row r="2957" spans="1:5" x14ac:dyDescent="0.35">
      <c r="A2957" s="21" t="s">
        <v>1052</v>
      </c>
      <c r="B2957">
        <v>1</v>
      </c>
      <c r="C2957" s="17">
        <v>6</v>
      </c>
      <c r="D2957" s="61">
        <f>VLOOKUP(A2957,'Unit Cost from Sales Data'!$A$2:$B$4026,2,FALSE)</f>
        <v>3.9</v>
      </c>
      <c r="E2957" s="22">
        <f t="shared" si="49"/>
        <v>23.4</v>
      </c>
    </row>
    <row r="2958" spans="1:5" x14ac:dyDescent="0.35">
      <c r="A2958" s="21" t="s">
        <v>4057</v>
      </c>
      <c r="B2958">
        <v>1</v>
      </c>
      <c r="C2958" s="17">
        <v>6</v>
      </c>
      <c r="D2958" s="61">
        <f>VLOOKUP(A2958,'Unit Cost from Sales Data'!$A$2:$B$4026,2,FALSE)</f>
        <v>2.81</v>
      </c>
      <c r="E2958" s="22">
        <f t="shared" si="49"/>
        <v>16.86</v>
      </c>
    </row>
    <row r="2959" spans="1:5" x14ac:dyDescent="0.35">
      <c r="A2959" s="21" t="s">
        <v>914</v>
      </c>
      <c r="B2959">
        <v>1</v>
      </c>
      <c r="C2959" s="17">
        <v>6</v>
      </c>
      <c r="D2959" s="61">
        <f>VLOOKUP(A2959,'Unit Cost from Sales Data'!$A$2:$B$4026,2,FALSE)</f>
        <v>3.12</v>
      </c>
      <c r="E2959" s="22">
        <f t="shared" si="49"/>
        <v>18.72</v>
      </c>
    </row>
    <row r="2960" spans="1:5" x14ac:dyDescent="0.35">
      <c r="A2960" s="21" t="s">
        <v>336</v>
      </c>
      <c r="B2960">
        <v>1</v>
      </c>
      <c r="C2960" s="17">
        <v>6</v>
      </c>
      <c r="D2960" s="61">
        <f>VLOOKUP(A2960,'Unit Cost from Sales Data'!$A$2:$B$4026,2,FALSE)</f>
        <v>4.07</v>
      </c>
      <c r="E2960" s="22">
        <f t="shared" si="49"/>
        <v>24.42</v>
      </c>
    </row>
    <row r="2961" spans="1:5" x14ac:dyDescent="0.35">
      <c r="A2961" s="21" t="s">
        <v>916</v>
      </c>
      <c r="B2961">
        <v>1</v>
      </c>
      <c r="C2961" s="17">
        <v>6</v>
      </c>
      <c r="D2961" s="61">
        <f>VLOOKUP(A2961,'Unit Cost from Sales Data'!$A$2:$B$4026,2,FALSE)</f>
        <v>6.5</v>
      </c>
      <c r="E2961" s="22">
        <f t="shared" si="49"/>
        <v>39</v>
      </c>
    </row>
    <row r="2962" spans="1:5" x14ac:dyDescent="0.35">
      <c r="A2962" s="21" t="s">
        <v>1058</v>
      </c>
      <c r="B2962">
        <v>1</v>
      </c>
      <c r="C2962" s="17">
        <v>6</v>
      </c>
      <c r="D2962" s="61">
        <f>VLOOKUP(A2962,'Unit Cost from Sales Data'!$A$2:$B$4026,2,FALSE)</f>
        <v>3.65</v>
      </c>
      <c r="E2962" s="22">
        <f t="shared" si="49"/>
        <v>21.9</v>
      </c>
    </row>
    <row r="2963" spans="1:5" x14ac:dyDescent="0.35">
      <c r="A2963" s="21" t="s">
        <v>906</v>
      </c>
      <c r="B2963">
        <v>1</v>
      </c>
      <c r="C2963" s="17">
        <v>6</v>
      </c>
      <c r="D2963" s="61">
        <f>VLOOKUP(A2963,'Unit Cost from Sales Data'!$A$2:$B$4026,2,FALSE)</f>
        <v>4.5599999999999996</v>
      </c>
      <c r="E2963" s="22">
        <f t="shared" si="49"/>
        <v>27.36</v>
      </c>
    </row>
    <row r="2964" spans="1:5" x14ac:dyDescent="0.35">
      <c r="A2964" s="21" t="s">
        <v>932</v>
      </c>
      <c r="B2964">
        <v>1</v>
      </c>
      <c r="C2964" s="17">
        <v>6</v>
      </c>
      <c r="D2964" s="61">
        <f>VLOOKUP(A2964,'Unit Cost from Sales Data'!$A$2:$B$4026,2,FALSE)</f>
        <v>9.82</v>
      </c>
      <c r="E2964" s="22">
        <f t="shared" si="49"/>
        <v>58.92</v>
      </c>
    </row>
    <row r="2965" spans="1:5" x14ac:dyDescent="0.35">
      <c r="A2965" s="21" t="s">
        <v>1059</v>
      </c>
      <c r="B2965">
        <v>1</v>
      </c>
      <c r="C2965" s="17">
        <v>6</v>
      </c>
      <c r="D2965" s="61">
        <f>VLOOKUP(A2965,'Unit Cost from Sales Data'!$A$2:$B$4026,2,FALSE)</f>
        <v>2.36</v>
      </c>
      <c r="E2965" s="22">
        <f t="shared" si="49"/>
        <v>14.16</v>
      </c>
    </row>
    <row r="2966" spans="1:5" x14ac:dyDescent="0.35">
      <c r="A2966" s="21" t="s">
        <v>4066</v>
      </c>
      <c r="B2966">
        <v>1</v>
      </c>
      <c r="C2966" s="17">
        <v>6</v>
      </c>
      <c r="D2966" s="61">
        <f>VLOOKUP(A2966,'Unit Cost from Sales Data'!$A$2:$B$4026,2,FALSE)</f>
        <v>1.56</v>
      </c>
      <c r="E2966" s="22">
        <f t="shared" si="49"/>
        <v>9.36</v>
      </c>
    </row>
    <row r="2967" spans="1:5" x14ac:dyDescent="0.35">
      <c r="A2967" s="21" t="s">
        <v>616</v>
      </c>
      <c r="B2967">
        <v>1</v>
      </c>
      <c r="C2967" s="17">
        <v>6</v>
      </c>
      <c r="D2967" s="61">
        <f>VLOOKUP(A2967,'Unit Cost from Sales Data'!$A$2:$B$4026,2,FALSE)</f>
        <v>3.81</v>
      </c>
      <c r="E2967" s="22">
        <f t="shared" si="49"/>
        <v>22.86</v>
      </c>
    </row>
    <row r="2968" spans="1:5" x14ac:dyDescent="0.35">
      <c r="A2968" s="21" t="s">
        <v>1034</v>
      </c>
      <c r="B2968">
        <v>1</v>
      </c>
      <c r="C2968" s="17">
        <v>6</v>
      </c>
      <c r="D2968" s="61">
        <f>VLOOKUP(A2968,'Unit Cost from Sales Data'!$A$2:$B$4026,2,FALSE)</f>
        <v>1.36</v>
      </c>
      <c r="E2968" s="22">
        <f t="shared" si="49"/>
        <v>8.16</v>
      </c>
    </row>
    <row r="2969" spans="1:5" x14ac:dyDescent="0.35">
      <c r="A2969" s="21" t="s">
        <v>4144</v>
      </c>
      <c r="B2969">
        <v>1</v>
      </c>
      <c r="C2969" s="17">
        <v>6</v>
      </c>
      <c r="D2969" s="61">
        <f>VLOOKUP(A2969,'Unit Cost from Sales Data'!$A$2:$B$4026,2,FALSE)</f>
        <v>2.52</v>
      </c>
      <c r="E2969" s="22">
        <f t="shared" si="49"/>
        <v>15.120000000000001</v>
      </c>
    </row>
    <row r="2970" spans="1:5" x14ac:dyDescent="0.35">
      <c r="A2970" s="21" t="s">
        <v>4220</v>
      </c>
      <c r="B2970">
        <v>1</v>
      </c>
      <c r="C2970" s="17">
        <v>6</v>
      </c>
      <c r="D2970" s="61">
        <f>VLOOKUP(A2970,'Unit Cost from Sales Data'!$A$2:$B$4026,2,FALSE)</f>
        <v>0.87</v>
      </c>
      <c r="E2970" s="22">
        <f t="shared" si="49"/>
        <v>5.22</v>
      </c>
    </row>
    <row r="2971" spans="1:5" x14ac:dyDescent="0.35">
      <c r="A2971" s="21" t="s">
        <v>4221</v>
      </c>
      <c r="B2971">
        <v>1</v>
      </c>
      <c r="C2971" s="17">
        <v>6</v>
      </c>
      <c r="D2971" s="61">
        <f>VLOOKUP(A2971,'Unit Cost from Sales Data'!$A$2:$B$4026,2,FALSE)</f>
        <v>1.31</v>
      </c>
      <c r="E2971" s="22">
        <f t="shared" si="49"/>
        <v>7.86</v>
      </c>
    </row>
    <row r="2972" spans="1:5" x14ac:dyDescent="0.35">
      <c r="A2972" s="21" t="s">
        <v>4285</v>
      </c>
      <c r="B2972">
        <v>1</v>
      </c>
      <c r="C2972" s="17">
        <v>6</v>
      </c>
      <c r="D2972" s="61">
        <f>VLOOKUP(A2972,'Unit Cost from Sales Data'!$A$2:$B$4026,2,FALSE)</f>
        <v>3.11</v>
      </c>
      <c r="E2972" s="22">
        <f t="shared" si="49"/>
        <v>18.66</v>
      </c>
    </row>
    <row r="2973" spans="1:5" x14ac:dyDescent="0.35">
      <c r="A2973" s="21" t="s">
        <v>4302</v>
      </c>
      <c r="B2973">
        <v>1</v>
      </c>
      <c r="C2973" s="17">
        <v>6</v>
      </c>
      <c r="D2973" s="61">
        <f>VLOOKUP(A2973,'Unit Cost from Sales Data'!$A$2:$B$4026,2,FALSE)</f>
        <v>12.11</v>
      </c>
      <c r="E2973" s="22">
        <f t="shared" si="49"/>
        <v>72.66</v>
      </c>
    </row>
    <row r="2974" spans="1:5" x14ac:dyDescent="0.35">
      <c r="A2974" s="21" t="s">
        <v>4307</v>
      </c>
      <c r="B2974">
        <v>1</v>
      </c>
      <c r="C2974" s="17">
        <v>6</v>
      </c>
      <c r="D2974" s="61">
        <f>VLOOKUP(A2974,'Unit Cost from Sales Data'!$A$2:$B$4026,2,FALSE)</f>
        <v>0.73</v>
      </c>
      <c r="E2974" s="22">
        <f t="shared" si="49"/>
        <v>4.38</v>
      </c>
    </row>
    <row r="2975" spans="1:5" x14ac:dyDescent="0.35">
      <c r="A2975" s="21" t="s">
        <v>4329</v>
      </c>
      <c r="B2975">
        <v>1</v>
      </c>
      <c r="C2975" s="17">
        <v>6</v>
      </c>
      <c r="D2975" s="61">
        <f>VLOOKUP(A2975,'Unit Cost from Sales Data'!$A$2:$B$4026,2,FALSE)</f>
        <v>4.3899999999999997</v>
      </c>
      <c r="E2975" s="22">
        <f t="shared" si="49"/>
        <v>26.339999999999996</v>
      </c>
    </row>
    <row r="2976" spans="1:5" x14ac:dyDescent="0.35">
      <c r="A2976" s="21" t="s">
        <v>4346</v>
      </c>
      <c r="B2976">
        <v>1</v>
      </c>
      <c r="C2976" s="17">
        <v>6</v>
      </c>
      <c r="D2976" s="61">
        <f>VLOOKUP(A2976,'Unit Cost from Sales Data'!$A$2:$B$4026,2,FALSE)</f>
        <v>2.73</v>
      </c>
      <c r="E2976" s="22">
        <f t="shared" si="49"/>
        <v>16.38</v>
      </c>
    </row>
    <row r="2977" spans="1:5" x14ac:dyDescent="0.35">
      <c r="A2977" s="21" t="s">
        <v>4388</v>
      </c>
      <c r="B2977">
        <v>1</v>
      </c>
      <c r="C2977" s="17">
        <v>6</v>
      </c>
      <c r="D2977" s="61">
        <f>VLOOKUP(A2977,'Unit Cost from Sales Data'!$A$2:$B$4026,2,FALSE)</f>
        <v>1.88</v>
      </c>
      <c r="E2977" s="22">
        <f t="shared" si="49"/>
        <v>11.28</v>
      </c>
    </row>
    <row r="2978" spans="1:5" x14ac:dyDescent="0.35">
      <c r="A2978" s="21" t="s">
        <v>4435</v>
      </c>
      <c r="B2978">
        <v>1</v>
      </c>
      <c r="C2978" s="17">
        <v>6</v>
      </c>
      <c r="D2978" s="61">
        <f>VLOOKUP(A2978,'Unit Cost from Sales Data'!$A$2:$B$4026,2,FALSE)</f>
        <v>3.4</v>
      </c>
      <c r="E2978" s="22">
        <f t="shared" si="49"/>
        <v>20.399999999999999</v>
      </c>
    </row>
    <row r="2979" spans="1:5" x14ac:dyDescent="0.35">
      <c r="A2979" s="21" t="s">
        <v>1476</v>
      </c>
      <c r="B2979">
        <v>5</v>
      </c>
      <c r="C2979" s="17">
        <v>5</v>
      </c>
      <c r="D2979" s="61">
        <f>VLOOKUP(A2979,'Unit Cost from Sales Data'!$A$2:$B$4026,2,FALSE)</f>
        <v>48.31</v>
      </c>
      <c r="E2979" s="22">
        <f t="shared" si="49"/>
        <v>241.55</v>
      </c>
    </row>
    <row r="2980" spans="1:5" x14ac:dyDescent="0.35">
      <c r="A2980" s="21" t="s">
        <v>3177</v>
      </c>
      <c r="B2980">
        <v>5</v>
      </c>
      <c r="C2980" s="17">
        <v>5</v>
      </c>
      <c r="D2980" s="61">
        <f>VLOOKUP(A2980,'Unit Cost from Sales Data'!$A$2:$B$4026,2,FALSE)</f>
        <v>128.16999999999999</v>
      </c>
      <c r="E2980" s="22">
        <f t="shared" si="49"/>
        <v>640.84999999999991</v>
      </c>
    </row>
    <row r="2981" spans="1:5" x14ac:dyDescent="0.35">
      <c r="A2981" s="21" t="s">
        <v>3251</v>
      </c>
      <c r="B2981">
        <v>5</v>
      </c>
      <c r="C2981" s="17">
        <v>5</v>
      </c>
      <c r="D2981" s="61">
        <f>VLOOKUP(A2981,'Unit Cost from Sales Data'!$A$2:$B$4026,2,FALSE)</f>
        <v>8</v>
      </c>
      <c r="E2981" s="22">
        <f t="shared" si="49"/>
        <v>40</v>
      </c>
    </row>
    <row r="2982" spans="1:5" x14ac:dyDescent="0.35">
      <c r="A2982" s="21" t="s">
        <v>3999</v>
      </c>
      <c r="B2982">
        <v>5</v>
      </c>
      <c r="C2982" s="17">
        <v>5</v>
      </c>
      <c r="D2982" s="61">
        <f>VLOOKUP(A2982,'Unit Cost from Sales Data'!$A$2:$B$4026,2,FALSE)</f>
        <v>15.52</v>
      </c>
      <c r="E2982" s="22">
        <f t="shared" si="49"/>
        <v>77.599999999999994</v>
      </c>
    </row>
    <row r="2983" spans="1:5" x14ac:dyDescent="0.35">
      <c r="A2983" s="21" t="s">
        <v>4037</v>
      </c>
      <c r="B2983">
        <v>5</v>
      </c>
      <c r="C2983" s="17">
        <v>5</v>
      </c>
      <c r="D2983" s="61">
        <f>VLOOKUP(A2983,'Unit Cost from Sales Data'!$A$2:$B$4026,2,FALSE)</f>
        <v>5.37</v>
      </c>
      <c r="E2983" s="22">
        <f t="shared" si="49"/>
        <v>26.85</v>
      </c>
    </row>
    <row r="2984" spans="1:5" x14ac:dyDescent="0.35">
      <c r="A2984" s="21" t="s">
        <v>1296</v>
      </c>
      <c r="B2984">
        <v>4</v>
      </c>
      <c r="C2984" s="17">
        <v>5</v>
      </c>
      <c r="D2984" s="61">
        <f>VLOOKUP(A2984,'Unit Cost from Sales Data'!$A$2:$B$4026,2,FALSE)</f>
        <v>48.65</v>
      </c>
      <c r="E2984" s="22">
        <f t="shared" si="49"/>
        <v>243.25</v>
      </c>
    </row>
    <row r="2985" spans="1:5" x14ac:dyDescent="0.35">
      <c r="A2985" s="21" t="s">
        <v>1478</v>
      </c>
      <c r="B2985">
        <v>4</v>
      </c>
      <c r="C2985" s="17">
        <v>5</v>
      </c>
      <c r="D2985" s="61">
        <f>VLOOKUP(A2985,'Unit Cost from Sales Data'!$A$2:$B$4026,2,FALSE)</f>
        <v>46.83</v>
      </c>
      <c r="E2985" s="22">
        <f t="shared" si="49"/>
        <v>234.14999999999998</v>
      </c>
    </row>
    <row r="2986" spans="1:5" x14ac:dyDescent="0.35">
      <c r="A2986" s="21" t="s">
        <v>1550</v>
      </c>
      <c r="B2986">
        <v>4</v>
      </c>
      <c r="C2986" s="17">
        <v>5</v>
      </c>
      <c r="D2986" s="61">
        <f>VLOOKUP(A2986,'Unit Cost from Sales Data'!$A$2:$B$4026,2,FALSE)</f>
        <v>105.78</v>
      </c>
      <c r="E2986" s="22">
        <f t="shared" ref="E2986:E3042" si="50">D2986*C2986</f>
        <v>528.9</v>
      </c>
    </row>
    <row r="2987" spans="1:5" x14ac:dyDescent="0.35">
      <c r="A2987" s="21" t="s">
        <v>1607</v>
      </c>
      <c r="B2987">
        <v>4</v>
      </c>
      <c r="C2987" s="17">
        <v>5</v>
      </c>
      <c r="D2987" s="61">
        <f>VLOOKUP(A2987,'Unit Cost from Sales Data'!$A$2:$B$4026,2,FALSE)</f>
        <v>45.49</v>
      </c>
      <c r="E2987" s="22">
        <f t="shared" si="50"/>
        <v>227.45000000000002</v>
      </c>
    </row>
    <row r="2988" spans="1:5" x14ac:dyDescent="0.35">
      <c r="A2988" s="21" t="s">
        <v>1881</v>
      </c>
      <c r="B2988">
        <v>4</v>
      </c>
      <c r="C2988" s="17">
        <v>5</v>
      </c>
      <c r="D2988" s="61">
        <f>VLOOKUP(A2988,'Unit Cost from Sales Data'!$A$2:$B$4026,2,FALSE)</f>
        <v>38.25</v>
      </c>
      <c r="E2988" s="22">
        <f t="shared" si="50"/>
        <v>191.25</v>
      </c>
    </row>
    <row r="2989" spans="1:5" x14ac:dyDescent="0.35">
      <c r="A2989" s="21" t="s">
        <v>2182</v>
      </c>
      <c r="B2989">
        <v>4</v>
      </c>
      <c r="C2989" s="17">
        <v>5</v>
      </c>
      <c r="D2989" s="61">
        <f>VLOOKUP(A2989,'Unit Cost from Sales Data'!$A$2:$B$4026,2,FALSE)</f>
        <v>52.29</v>
      </c>
      <c r="E2989" s="22">
        <f t="shared" si="50"/>
        <v>261.45</v>
      </c>
    </row>
    <row r="2990" spans="1:5" x14ac:dyDescent="0.35">
      <c r="A2990" s="21" t="s">
        <v>2686</v>
      </c>
      <c r="B2990">
        <v>4</v>
      </c>
      <c r="C2990" s="17">
        <v>5</v>
      </c>
      <c r="D2990" s="61">
        <f>VLOOKUP(A2990,'Unit Cost from Sales Data'!$A$2:$B$4026,2,FALSE)</f>
        <v>38.950000000000003</v>
      </c>
      <c r="E2990" s="22">
        <f t="shared" si="50"/>
        <v>194.75</v>
      </c>
    </row>
    <row r="2991" spans="1:5" x14ac:dyDescent="0.35">
      <c r="A2991" s="21" t="s">
        <v>2714</v>
      </c>
      <c r="B2991">
        <v>4</v>
      </c>
      <c r="C2991" s="17">
        <v>5</v>
      </c>
      <c r="D2991" s="61">
        <f>VLOOKUP(A2991,'Unit Cost from Sales Data'!$A$2:$B$4026,2,FALSE)</f>
        <v>45.32</v>
      </c>
      <c r="E2991" s="22">
        <f t="shared" si="50"/>
        <v>226.6</v>
      </c>
    </row>
    <row r="2992" spans="1:5" x14ac:dyDescent="0.35">
      <c r="A2992" s="21" t="s">
        <v>3624</v>
      </c>
      <c r="B2992">
        <v>4</v>
      </c>
      <c r="C2992" s="17">
        <v>5</v>
      </c>
      <c r="D2992" s="61">
        <f>VLOOKUP(A2992,'Unit Cost from Sales Data'!$A$2:$B$4026,2,FALSE)</f>
        <v>24.24</v>
      </c>
      <c r="E2992" s="22">
        <f t="shared" si="50"/>
        <v>121.19999999999999</v>
      </c>
    </row>
    <row r="2993" spans="1:5" x14ac:dyDescent="0.35">
      <c r="A2993" s="21" t="s">
        <v>3723</v>
      </c>
      <c r="B2993">
        <v>4</v>
      </c>
      <c r="C2993" s="17">
        <v>5</v>
      </c>
      <c r="D2993" s="61">
        <f>VLOOKUP(A2993,'Unit Cost from Sales Data'!$A$2:$B$4026,2,FALSE)</f>
        <v>43.7</v>
      </c>
      <c r="E2993" s="22">
        <f t="shared" si="50"/>
        <v>218.5</v>
      </c>
    </row>
    <row r="2994" spans="1:5" x14ac:dyDescent="0.35">
      <c r="A2994" s="21" t="s">
        <v>1876</v>
      </c>
      <c r="B2994">
        <v>3</v>
      </c>
      <c r="C2994" s="17">
        <v>5</v>
      </c>
      <c r="D2994" s="61">
        <f>VLOOKUP(A2994,'Unit Cost from Sales Data'!$A$2:$B$4026,2,FALSE)</f>
        <v>42.17</v>
      </c>
      <c r="E2994" s="22">
        <f t="shared" si="50"/>
        <v>210.85000000000002</v>
      </c>
    </row>
    <row r="2995" spans="1:5" x14ac:dyDescent="0.35">
      <c r="A2995" s="21" t="s">
        <v>2127</v>
      </c>
      <c r="B2995">
        <v>3</v>
      </c>
      <c r="C2995" s="17">
        <v>5</v>
      </c>
      <c r="D2995" s="61">
        <f>VLOOKUP(A2995,'Unit Cost from Sales Data'!$A$2:$B$4026,2,FALSE)</f>
        <v>14.18</v>
      </c>
      <c r="E2995" s="22">
        <f t="shared" si="50"/>
        <v>70.900000000000006</v>
      </c>
    </row>
    <row r="2996" spans="1:5" x14ac:dyDescent="0.35">
      <c r="A2996" s="21" t="s">
        <v>789</v>
      </c>
      <c r="B2996">
        <v>3</v>
      </c>
      <c r="C2996" s="17">
        <v>5</v>
      </c>
      <c r="D2996" s="61">
        <f>VLOOKUP(A2996,'Unit Cost from Sales Data'!$A$2:$B$4026,2,FALSE)</f>
        <v>2</v>
      </c>
      <c r="E2996" s="22">
        <f t="shared" si="50"/>
        <v>10</v>
      </c>
    </row>
    <row r="2997" spans="1:5" x14ac:dyDescent="0.35">
      <c r="A2997" s="21" t="s">
        <v>2908</v>
      </c>
      <c r="B2997">
        <v>3</v>
      </c>
      <c r="C2997" s="17">
        <v>5</v>
      </c>
      <c r="D2997" s="61">
        <f>VLOOKUP(A2997,'Unit Cost from Sales Data'!$A$2:$B$4026,2,FALSE)</f>
        <v>46.55</v>
      </c>
      <c r="E2997" s="22">
        <f t="shared" si="50"/>
        <v>232.75</v>
      </c>
    </row>
    <row r="2998" spans="1:5" x14ac:dyDescent="0.35">
      <c r="A2998" s="21" t="s">
        <v>2956</v>
      </c>
      <c r="B2998">
        <v>3</v>
      </c>
      <c r="C2998" s="17">
        <v>5</v>
      </c>
      <c r="D2998" s="61">
        <f>VLOOKUP(A2998,'Unit Cost from Sales Data'!$A$2:$B$4026,2,FALSE)</f>
        <v>48.68</v>
      </c>
      <c r="E2998" s="22">
        <f t="shared" si="50"/>
        <v>243.4</v>
      </c>
    </row>
    <row r="2999" spans="1:5" x14ac:dyDescent="0.35">
      <c r="A2999" s="21" t="s">
        <v>3066</v>
      </c>
      <c r="B2999">
        <v>3</v>
      </c>
      <c r="C2999" s="17">
        <v>5</v>
      </c>
      <c r="D2999" s="61">
        <f>VLOOKUP(A2999,'Unit Cost from Sales Data'!$A$2:$B$4026,2,FALSE)</f>
        <v>50.39</v>
      </c>
      <c r="E2999" s="22">
        <f t="shared" si="50"/>
        <v>251.95</v>
      </c>
    </row>
    <row r="3000" spans="1:5" x14ac:dyDescent="0.35">
      <c r="A3000" s="21" t="s">
        <v>3384</v>
      </c>
      <c r="B3000">
        <v>3</v>
      </c>
      <c r="C3000" s="17">
        <v>5</v>
      </c>
      <c r="D3000" s="61">
        <f>VLOOKUP(A3000,'Unit Cost from Sales Data'!$A$2:$B$4026,2,FALSE)</f>
        <v>38.590000000000003</v>
      </c>
      <c r="E3000" s="22">
        <f t="shared" si="50"/>
        <v>192.95000000000002</v>
      </c>
    </row>
    <row r="3001" spans="1:5" x14ac:dyDescent="0.35">
      <c r="A3001" s="21" t="s">
        <v>3452</v>
      </c>
      <c r="B3001">
        <v>3</v>
      </c>
      <c r="C3001" s="17">
        <v>5</v>
      </c>
      <c r="D3001" s="61">
        <f>VLOOKUP(A3001,'Unit Cost from Sales Data'!$A$2:$B$4026,2,FALSE)</f>
        <v>45.1</v>
      </c>
      <c r="E3001" s="22">
        <f t="shared" si="50"/>
        <v>225.5</v>
      </c>
    </row>
    <row r="3002" spans="1:5" x14ac:dyDescent="0.35">
      <c r="A3002" s="21" t="s">
        <v>3612</v>
      </c>
      <c r="B3002">
        <v>3</v>
      </c>
      <c r="C3002" s="17">
        <v>5</v>
      </c>
      <c r="D3002" s="61">
        <f>VLOOKUP(A3002,'Unit Cost from Sales Data'!$A$2:$B$4026,2,FALSE)</f>
        <v>45.1</v>
      </c>
      <c r="E3002" s="22">
        <f t="shared" si="50"/>
        <v>225.5</v>
      </c>
    </row>
    <row r="3003" spans="1:5" x14ac:dyDescent="0.35">
      <c r="A3003" s="21" t="s">
        <v>3626</v>
      </c>
      <c r="B3003">
        <v>3</v>
      </c>
      <c r="C3003" s="17">
        <v>5</v>
      </c>
      <c r="D3003" s="61">
        <f>VLOOKUP(A3003,'Unit Cost from Sales Data'!$A$2:$B$4026,2,FALSE)</f>
        <v>106.94</v>
      </c>
      <c r="E3003" s="22">
        <f t="shared" si="50"/>
        <v>534.70000000000005</v>
      </c>
    </row>
    <row r="3004" spans="1:5" x14ac:dyDescent="0.35">
      <c r="A3004" s="21" t="s">
        <v>27</v>
      </c>
      <c r="B3004">
        <v>3</v>
      </c>
      <c r="C3004" s="17">
        <v>5</v>
      </c>
      <c r="D3004" s="61">
        <f>VLOOKUP(A3004,'Unit Cost from Sales Data'!$A$2:$B$4026,2,FALSE)</f>
        <v>9.33</v>
      </c>
      <c r="E3004" s="22">
        <f t="shared" si="50"/>
        <v>46.65</v>
      </c>
    </row>
    <row r="3005" spans="1:5" x14ac:dyDescent="0.35">
      <c r="A3005" s="21" t="s">
        <v>471</v>
      </c>
      <c r="B3005">
        <v>3</v>
      </c>
      <c r="C3005" s="17">
        <v>5</v>
      </c>
      <c r="D3005" s="61">
        <f>VLOOKUP(A3005,'Unit Cost from Sales Data'!$A$2:$B$4026,2,FALSE)</f>
        <v>6.48</v>
      </c>
      <c r="E3005" s="22">
        <f t="shared" si="50"/>
        <v>32.400000000000006</v>
      </c>
    </row>
    <row r="3006" spans="1:5" x14ac:dyDescent="0.35">
      <c r="A3006" s="21" t="s">
        <v>4247</v>
      </c>
      <c r="B3006">
        <v>3</v>
      </c>
      <c r="C3006" s="17">
        <v>5</v>
      </c>
      <c r="D3006" s="61">
        <f>VLOOKUP(A3006,'Unit Cost from Sales Data'!$A$2:$B$4026,2,FALSE)</f>
        <v>15.07</v>
      </c>
      <c r="E3006" s="22">
        <f t="shared" si="50"/>
        <v>75.349999999999994</v>
      </c>
    </row>
    <row r="3007" spans="1:5" x14ac:dyDescent="0.35">
      <c r="A3007" s="21" t="s">
        <v>4393</v>
      </c>
      <c r="B3007">
        <v>3</v>
      </c>
      <c r="C3007" s="17">
        <v>5</v>
      </c>
      <c r="D3007" s="61">
        <f>VLOOKUP(A3007,'Unit Cost from Sales Data'!$A$2:$B$4026,2,FALSE)</f>
        <v>65.209999999999994</v>
      </c>
      <c r="E3007" s="22">
        <f t="shared" si="50"/>
        <v>326.04999999999995</v>
      </c>
    </row>
    <row r="3008" spans="1:5" x14ac:dyDescent="0.35">
      <c r="A3008" s="21" t="s">
        <v>2119</v>
      </c>
      <c r="B3008">
        <v>2</v>
      </c>
      <c r="C3008" s="17">
        <v>5</v>
      </c>
      <c r="D3008" s="61">
        <f>VLOOKUP(A3008,'Unit Cost from Sales Data'!$A$2:$B$4026,2,FALSE)</f>
        <v>16.559999999999999</v>
      </c>
      <c r="E3008" s="22">
        <f t="shared" si="50"/>
        <v>82.8</v>
      </c>
    </row>
    <row r="3009" spans="1:5" x14ac:dyDescent="0.35">
      <c r="A3009" s="21" t="s">
        <v>2583</v>
      </c>
      <c r="B3009">
        <v>2</v>
      </c>
      <c r="C3009" s="17">
        <v>5</v>
      </c>
      <c r="D3009" s="61">
        <f>VLOOKUP(A3009,'Unit Cost from Sales Data'!$A$2:$B$4026,2,FALSE)</f>
        <v>54.98</v>
      </c>
      <c r="E3009" s="22">
        <f t="shared" si="50"/>
        <v>274.89999999999998</v>
      </c>
    </row>
    <row r="3010" spans="1:5" x14ac:dyDescent="0.35">
      <c r="A3010" s="21" t="s">
        <v>341</v>
      </c>
      <c r="B3010">
        <v>2</v>
      </c>
      <c r="C3010" s="17">
        <v>5</v>
      </c>
      <c r="D3010" s="61">
        <f>VLOOKUP(A3010,'Unit Cost from Sales Data'!$A$2:$B$4026,2,FALSE)</f>
        <v>5.77</v>
      </c>
      <c r="E3010" s="22">
        <f t="shared" si="50"/>
        <v>28.849999999999998</v>
      </c>
    </row>
    <row r="3011" spans="1:5" x14ac:dyDescent="0.35">
      <c r="A3011" s="21" t="s">
        <v>2790</v>
      </c>
      <c r="B3011">
        <v>2</v>
      </c>
      <c r="C3011" s="17">
        <v>5</v>
      </c>
      <c r="D3011" s="61">
        <f>VLOOKUP(A3011,'Unit Cost from Sales Data'!$A$2:$B$4026,2,FALSE)</f>
        <v>51.72</v>
      </c>
      <c r="E3011" s="22">
        <f t="shared" si="50"/>
        <v>258.60000000000002</v>
      </c>
    </row>
    <row r="3012" spans="1:5" x14ac:dyDescent="0.35">
      <c r="A3012" s="21" t="s">
        <v>2978</v>
      </c>
      <c r="B3012">
        <v>2</v>
      </c>
      <c r="C3012" s="17">
        <v>5</v>
      </c>
      <c r="D3012" s="61">
        <f>VLOOKUP(A3012,'Unit Cost from Sales Data'!$A$2:$B$4026,2,FALSE)</f>
        <v>45.85</v>
      </c>
      <c r="E3012" s="22">
        <f t="shared" si="50"/>
        <v>229.25</v>
      </c>
    </row>
    <row r="3013" spans="1:5" x14ac:dyDescent="0.35">
      <c r="A3013" s="21" t="s">
        <v>3053</v>
      </c>
      <c r="B3013">
        <v>2</v>
      </c>
      <c r="C3013" s="17">
        <v>5</v>
      </c>
      <c r="D3013" s="61">
        <f>VLOOKUP(A3013,'Unit Cost from Sales Data'!$A$2:$B$4026,2,FALSE)</f>
        <v>48.04</v>
      </c>
      <c r="E3013" s="22">
        <f t="shared" si="50"/>
        <v>240.2</v>
      </c>
    </row>
    <row r="3014" spans="1:5" x14ac:dyDescent="0.35">
      <c r="A3014" s="21">
        <v>1299778</v>
      </c>
      <c r="B3014">
        <v>2</v>
      </c>
      <c r="C3014" s="17">
        <v>5</v>
      </c>
      <c r="D3014" s="61">
        <f>VLOOKUP(A3014,'Unit Cost from Sales Data'!$A$2:$B$4026,2,FALSE)</f>
        <v>5.49</v>
      </c>
      <c r="E3014" s="22">
        <f t="shared" si="50"/>
        <v>27.450000000000003</v>
      </c>
    </row>
    <row r="3015" spans="1:5" x14ac:dyDescent="0.35">
      <c r="A3015" s="21">
        <v>1287360</v>
      </c>
      <c r="B3015">
        <v>2</v>
      </c>
      <c r="C3015" s="17">
        <v>5</v>
      </c>
      <c r="D3015" s="61">
        <f>VLOOKUP(A3015,'Unit Cost from Sales Data'!$A$2:$B$4026,2,FALSE)</f>
        <v>18.579999999999998</v>
      </c>
      <c r="E3015" s="22">
        <f t="shared" si="50"/>
        <v>92.899999999999991</v>
      </c>
    </row>
    <row r="3016" spans="1:5" x14ac:dyDescent="0.35">
      <c r="A3016" s="21" t="s">
        <v>1074</v>
      </c>
      <c r="B3016">
        <v>2</v>
      </c>
      <c r="C3016" s="17">
        <v>5</v>
      </c>
      <c r="D3016" s="61">
        <f>VLOOKUP(A3016,'Unit Cost from Sales Data'!$A$2:$B$4026,2,FALSE)</f>
        <v>18</v>
      </c>
      <c r="E3016" s="22">
        <f t="shared" si="50"/>
        <v>90</v>
      </c>
    </row>
    <row r="3017" spans="1:5" x14ac:dyDescent="0.35">
      <c r="A3017" s="21" t="s">
        <v>3818</v>
      </c>
      <c r="B3017">
        <v>2</v>
      </c>
      <c r="C3017" s="17">
        <v>5</v>
      </c>
      <c r="D3017" s="61">
        <f>VLOOKUP(A3017,'Unit Cost from Sales Data'!$A$2:$B$4026,2,FALSE)</f>
        <v>40.200000000000003</v>
      </c>
      <c r="E3017" s="22">
        <f t="shared" si="50"/>
        <v>201</v>
      </c>
    </row>
    <row r="3018" spans="1:5" x14ac:dyDescent="0.35">
      <c r="A3018" s="21" t="s">
        <v>709</v>
      </c>
      <c r="B3018">
        <v>2</v>
      </c>
      <c r="C3018" s="17">
        <v>5</v>
      </c>
      <c r="D3018" s="61">
        <f>VLOOKUP(A3018,'Unit Cost from Sales Data'!$A$2:$B$4026,2,FALSE)</f>
        <v>19.47</v>
      </c>
      <c r="E3018" s="22">
        <f t="shared" si="50"/>
        <v>97.35</v>
      </c>
    </row>
    <row r="3019" spans="1:5" x14ac:dyDescent="0.35">
      <c r="A3019" s="21" t="s">
        <v>3838</v>
      </c>
      <c r="B3019">
        <v>2</v>
      </c>
      <c r="C3019" s="17">
        <v>5</v>
      </c>
      <c r="D3019" s="61">
        <f>VLOOKUP(A3019,'Unit Cost from Sales Data'!$A$2:$B$4026,2,FALSE)</f>
        <v>22.33</v>
      </c>
      <c r="E3019" s="22">
        <f t="shared" si="50"/>
        <v>111.64999999999999</v>
      </c>
    </row>
    <row r="3020" spans="1:5" x14ac:dyDescent="0.35">
      <c r="A3020" s="21" t="s">
        <v>3846</v>
      </c>
      <c r="B3020">
        <v>2</v>
      </c>
      <c r="C3020" s="17">
        <v>5</v>
      </c>
      <c r="D3020" s="61">
        <f>VLOOKUP(A3020,'Unit Cost from Sales Data'!$A$2:$B$4026,2,FALSE)</f>
        <v>28.76</v>
      </c>
      <c r="E3020" s="22">
        <f t="shared" si="50"/>
        <v>143.80000000000001</v>
      </c>
    </row>
    <row r="3021" spans="1:5" x14ac:dyDescent="0.35">
      <c r="A3021" s="21" t="s">
        <v>3888</v>
      </c>
      <c r="B3021">
        <v>2</v>
      </c>
      <c r="C3021" s="17">
        <v>5</v>
      </c>
      <c r="D3021" s="61">
        <f>VLOOKUP(A3021,'Unit Cost from Sales Data'!$A$2:$B$4026,2,FALSE)</f>
        <v>39.340000000000003</v>
      </c>
      <c r="E3021" s="22">
        <f t="shared" si="50"/>
        <v>196.70000000000002</v>
      </c>
    </row>
    <row r="3022" spans="1:5" x14ac:dyDescent="0.35">
      <c r="A3022" s="21" t="s">
        <v>198</v>
      </c>
      <c r="B3022">
        <v>2</v>
      </c>
      <c r="C3022" s="17">
        <v>5</v>
      </c>
      <c r="D3022" s="61">
        <f>VLOOKUP(A3022,'Unit Cost from Sales Data'!$A$2:$B$4026,2,FALSE)</f>
        <v>3.1</v>
      </c>
      <c r="E3022" s="22">
        <f t="shared" si="50"/>
        <v>15.5</v>
      </c>
    </row>
    <row r="3023" spans="1:5" x14ac:dyDescent="0.35">
      <c r="A3023" s="21">
        <v>1241340</v>
      </c>
      <c r="B3023">
        <v>2</v>
      </c>
      <c r="C3023" s="17">
        <v>5</v>
      </c>
      <c r="D3023" s="61">
        <f>VLOOKUP(A3023,'Unit Cost from Sales Data'!$A$2:$B$4026,2,FALSE)</f>
        <v>3.65</v>
      </c>
      <c r="E3023" s="22">
        <f t="shared" si="50"/>
        <v>18.25</v>
      </c>
    </row>
    <row r="3024" spans="1:5" x14ac:dyDescent="0.35">
      <c r="A3024" s="21" t="s">
        <v>886</v>
      </c>
      <c r="B3024">
        <v>1</v>
      </c>
      <c r="C3024" s="17">
        <v>5</v>
      </c>
      <c r="D3024" s="61">
        <f>VLOOKUP(A3024,'Unit Cost from Sales Data'!$A$2:$B$4026,2,FALSE)</f>
        <v>36.81</v>
      </c>
      <c r="E3024" s="22">
        <f t="shared" si="50"/>
        <v>184.05</v>
      </c>
    </row>
    <row r="3025" spans="1:5" x14ac:dyDescent="0.35">
      <c r="A3025" s="21" t="s">
        <v>2076</v>
      </c>
      <c r="B3025">
        <v>1</v>
      </c>
      <c r="C3025" s="17">
        <v>5</v>
      </c>
      <c r="D3025" s="61">
        <f>VLOOKUP(A3025,'Unit Cost from Sales Data'!$A$2:$B$4026,2,FALSE)</f>
        <v>14.16</v>
      </c>
      <c r="E3025" s="22">
        <f t="shared" si="50"/>
        <v>70.8</v>
      </c>
    </row>
    <row r="3026" spans="1:5" x14ac:dyDescent="0.35">
      <c r="A3026" s="21" t="s">
        <v>2372</v>
      </c>
      <c r="B3026">
        <v>1</v>
      </c>
      <c r="C3026" s="17">
        <v>5</v>
      </c>
      <c r="D3026" s="61">
        <f>VLOOKUP(A3026,'Unit Cost from Sales Data'!$A$2:$B$4026,2,FALSE)</f>
        <v>41.96</v>
      </c>
      <c r="E3026" s="22">
        <f t="shared" si="50"/>
        <v>209.8</v>
      </c>
    </row>
    <row r="3027" spans="1:5" x14ac:dyDescent="0.35">
      <c r="A3027" s="21" t="s">
        <v>903</v>
      </c>
      <c r="B3027">
        <v>1</v>
      </c>
      <c r="C3027" s="17">
        <v>5</v>
      </c>
      <c r="D3027" s="61">
        <f>VLOOKUP(A3027,'Unit Cost from Sales Data'!$A$2:$B$4026,2,FALSE)</f>
        <v>9</v>
      </c>
      <c r="E3027" s="22">
        <f t="shared" si="50"/>
        <v>45</v>
      </c>
    </row>
    <row r="3028" spans="1:5" x14ac:dyDescent="0.35">
      <c r="A3028" s="21" t="s">
        <v>1230</v>
      </c>
      <c r="B3028">
        <v>1</v>
      </c>
      <c r="C3028" s="17">
        <v>5</v>
      </c>
      <c r="D3028" s="61">
        <f>VLOOKUP(A3028,'Unit Cost from Sales Data'!$A$2:$B$4026,2,FALSE)</f>
        <v>4.45</v>
      </c>
      <c r="E3028" s="22">
        <f t="shared" si="50"/>
        <v>22.25</v>
      </c>
    </row>
    <row r="3029" spans="1:5" x14ac:dyDescent="0.35">
      <c r="A3029" s="21" t="s">
        <v>1235</v>
      </c>
      <c r="B3029">
        <v>1</v>
      </c>
      <c r="C3029" s="17">
        <v>5</v>
      </c>
      <c r="D3029" s="61">
        <f>VLOOKUP(A3029,'Unit Cost from Sales Data'!$A$2:$B$4026,2,FALSE)</f>
        <v>2</v>
      </c>
      <c r="E3029" s="22">
        <f t="shared" si="50"/>
        <v>10</v>
      </c>
    </row>
    <row r="3030" spans="1:5" x14ac:dyDescent="0.35">
      <c r="A3030" s="21" t="s">
        <v>291</v>
      </c>
      <c r="B3030">
        <v>1</v>
      </c>
      <c r="C3030" s="17">
        <v>5</v>
      </c>
      <c r="D3030" s="61">
        <f>VLOOKUP(A3030,'Unit Cost from Sales Data'!$A$2:$B$4026,2,FALSE)</f>
        <v>3.7</v>
      </c>
      <c r="E3030" s="22">
        <f t="shared" si="50"/>
        <v>18.5</v>
      </c>
    </row>
    <row r="3031" spans="1:5" x14ac:dyDescent="0.35">
      <c r="A3031" s="21" t="s">
        <v>2613</v>
      </c>
      <c r="B3031">
        <v>1</v>
      </c>
      <c r="C3031" s="17">
        <v>5</v>
      </c>
      <c r="D3031" s="61">
        <f>VLOOKUP(A3031,'Unit Cost from Sales Data'!$A$2:$B$4026,2,FALSE)</f>
        <v>25</v>
      </c>
      <c r="E3031" s="22">
        <f t="shared" si="50"/>
        <v>125</v>
      </c>
    </row>
    <row r="3032" spans="1:5" x14ac:dyDescent="0.35">
      <c r="A3032" s="21" t="s">
        <v>1214</v>
      </c>
      <c r="B3032">
        <v>1</v>
      </c>
      <c r="C3032" s="17">
        <v>5</v>
      </c>
      <c r="D3032" s="61">
        <f>VLOOKUP(A3032,'Unit Cost from Sales Data'!$A$2:$B$4026,2,FALSE)</f>
        <v>2.3199999999999998</v>
      </c>
      <c r="E3032" s="22">
        <f t="shared" si="50"/>
        <v>11.6</v>
      </c>
    </row>
    <row r="3033" spans="1:5" x14ac:dyDescent="0.35">
      <c r="A3033" s="21" t="s">
        <v>828</v>
      </c>
      <c r="B3033">
        <v>1</v>
      </c>
      <c r="C3033" s="17">
        <v>5</v>
      </c>
      <c r="D3033" s="61">
        <f>VLOOKUP(A3033,'Unit Cost from Sales Data'!$A$2:$B$4026,2,FALSE)</f>
        <v>2.8</v>
      </c>
      <c r="E3033" s="22">
        <f t="shared" si="50"/>
        <v>14</v>
      </c>
    </row>
    <row r="3034" spans="1:5" x14ac:dyDescent="0.35">
      <c r="A3034" s="21" t="s">
        <v>2792</v>
      </c>
      <c r="B3034">
        <v>1</v>
      </c>
      <c r="C3034" s="17">
        <v>5</v>
      </c>
      <c r="D3034" s="61">
        <f>VLOOKUP(A3034,'Unit Cost from Sales Data'!$A$2:$B$4026,2,FALSE)</f>
        <v>57.03</v>
      </c>
      <c r="E3034" s="22">
        <f t="shared" si="50"/>
        <v>285.14999999999998</v>
      </c>
    </row>
    <row r="3035" spans="1:5" x14ac:dyDescent="0.35">
      <c r="A3035" s="21" t="s">
        <v>809</v>
      </c>
      <c r="B3035">
        <v>1</v>
      </c>
      <c r="C3035" s="17">
        <v>5</v>
      </c>
      <c r="D3035" s="61">
        <f>VLOOKUP(A3035,'Unit Cost from Sales Data'!$A$2:$B$4026,2,FALSE)</f>
        <v>3.6</v>
      </c>
      <c r="E3035" s="22">
        <f t="shared" si="50"/>
        <v>18</v>
      </c>
    </row>
    <row r="3036" spans="1:5" x14ac:dyDescent="0.35">
      <c r="A3036" s="21" t="s">
        <v>1204</v>
      </c>
      <c r="B3036">
        <v>1</v>
      </c>
      <c r="C3036" s="17">
        <v>5</v>
      </c>
      <c r="D3036" s="61">
        <f>VLOOKUP(A3036,'Unit Cost from Sales Data'!$A$2:$B$4026,2,FALSE)</f>
        <v>5.31</v>
      </c>
      <c r="E3036" s="22">
        <f t="shared" si="50"/>
        <v>26.549999999999997</v>
      </c>
    </row>
    <row r="3037" spans="1:5" x14ac:dyDescent="0.35">
      <c r="A3037" s="21" t="s">
        <v>1198</v>
      </c>
      <c r="B3037">
        <v>1</v>
      </c>
      <c r="C3037" s="17">
        <v>5</v>
      </c>
      <c r="D3037" s="61">
        <f>VLOOKUP(A3037,'Unit Cost from Sales Data'!$A$2:$B$4026,2,FALSE)</f>
        <v>5.24</v>
      </c>
      <c r="E3037" s="22">
        <f t="shared" si="50"/>
        <v>26.200000000000003</v>
      </c>
    </row>
    <row r="3038" spans="1:5" x14ac:dyDescent="0.35">
      <c r="A3038" s="21" t="s">
        <v>3337</v>
      </c>
      <c r="B3038">
        <v>1</v>
      </c>
      <c r="C3038" s="17">
        <v>5</v>
      </c>
      <c r="D3038" s="61">
        <f>VLOOKUP(A3038,'Unit Cost from Sales Data'!$A$2:$B$4026,2,FALSE)</f>
        <v>49.17</v>
      </c>
      <c r="E3038" s="22">
        <f t="shared" si="50"/>
        <v>245.85000000000002</v>
      </c>
    </row>
    <row r="3039" spans="1:5" x14ac:dyDescent="0.35">
      <c r="A3039" s="21" t="s">
        <v>3409</v>
      </c>
      <c r="B3039">
        <v>1</v>
      </c>
      <c r="C3039" s="17">
        <v>5</v>
      </c>
      <c r="D3039" s="61">
        <f>VLOOKUP(A3039,'Unit Cost from Sales Data'!$A$2:$B$4026,2,FALSE)</f>
        <v>14.17</v>
      </c>
      <c r="E3039" s="22">
        <f t="shared" si="50"/>
        <v>70.849999999999994</v>
      </c>
    </row>
    <row r="3040" spans="1:5" x14ac:dyDescent="0.35">
      <c r="A3040" s="21" t="s">
        <v>305</v>
      </c>
      <c r="B3040">
        <v>1</v>
      </c>
      <c r="C3040" s="17">
        <v>5</v>
      </c>
      <c r="D3040" s="61">
        <f>VLOOKUP(A3040,'Unit Cost from Sales Data'!$A$2:$B$4026,2,FALSE)</f>
        <v>3.41</v>
      </c>
      <c r="E3040" s="22">
        <f t="shared" si="50"/>
        <v>17.05</v>
      </c>
    </row>
    <row r="3041" spans="1:5" x14ac:dyDescent="0.35">
      <c r="A3041" s="21" t="s">
        <v>3768</v>
      </c>
      <c r="B3041">
        <v>1</v>
      </c>
      <c r="C3041" s="17">
        <v>5</v>
      </c>
      <c r="D3041" s="61">
        <f>VLOOKUP(A3041,'Unit Cost from Sales Data'!$A$2:$B$4026,2,FALSE)</f>
        <v>22.4</v>
      </c>
      <c r="E3041" s="22">
        <f t="shared" si="50"/>
        <v>112</v>
      </c>
    </row>
    <row r="3042" spans="1:5" x14ac:dyDescent="0.35">
      <c r="A3042" s="21" t="s">
        <v>1110</v>
      </c>
      <c r="B3042">
        <v>1</v>
      </c>
      <c r="C3042" s="17">
        <v>5</v>
      </c>
      <c r="D3042" s="61">
        <f>VLOOKUP(A3042,'Unit Cost from Sales Data'!$A$2:$B$4026,2,FALSE)</f>
        <v>3.86</v>
      </c>
      <c r="E3042" s="22">
        <f t="shared" si="50"/>
        <v>19.3</v>
      </c>
    </row>
    <row r="3043" spans="1:5" x14ac:dyDescent="0.35">
      <c r="A3043" s="21" t="s">
        <v>3870</v>
      </c>
      <c r="B3043">
        <v>1</v>
      </c>
      <c r="C3043" s="17">
        <v>5</v>
      </c>
      <c r="D3043" s="61">
        <f>VLOOKUP(A3043,'Unit Cost from Sales Data'!$A$2:$B$4026,2,FALSE)</f>
        <v>11.48</v>
      </c>
      <c r="E3043" s="22">
        <f t="shared" ref="E3043:E3096" si="51">D3043*C3043</f>
        <v>57.400000000000006</v>
      </c>
    </row>
    <row r="3044" spans="1:5" x14ac:dyDescent="0.35">
      <c r="A3044" s="21" t="s">
        <v>324</v>
      </c>
      <c r="B3044">
        <v>1</v>
      </c>
      <c r="C3044" s="17">
        <v>5</v>
      </c>
      <c r="D3044" s="61">
        <f>VLOOKUP(A3044,'Unit Cost from Sales Data'!$A$2:$B$4026,2,FALSE)</f>
        <v>18</v>
      </c>
      <c r="E3044" s="22">
        <f t="shared" si="51"/>
        <v>90</v>
      </c>
    </row>
    <row r="3045" spans="1:5" x14ac:dyDescent="0.35">
      <c r="A3045" s="21" t="s">
        <v>1080</v>
      </c>
      <c r="B3045">
        <v>1</v>
      </c>
      <c r="C3045" s="17">
        <v>5</v>
      </c>
      <c r="D3045" s="61">
        <f>VLOOKUP(A3045,'Unit Cost from Sales Data'!$A$2:$B$4026,2,FALSE)</f>
        <v>2.65</v>
      </c>
      <c r="E3045" s="22">
        <f t="shared" si="51"/>
        <v>13.25</v>
      </c>
    </row>
    <row r="3046" spans="1:5" x14ac:dyDescent="0.35">
      <c r="A3046" s="21" t="s">
        <v>4000</v>
      </c>
      <c r="B3046">
        <v>1</v>
      </c>
      <c r="C3046" s="17">
        <v>5</v>
      </c>
      <c r="D3046" s="61">
        <f>VLOOKUP(A3046,'Unit Cost from Sales Data'!$A$2:$B$4026,2,FALSE)</f>
        <v>11.37</v>
      </c>
      <c r="E3046" s="22">
        <f t="shared" si="51"/>
        <v>56.849999999999994</v>
      </c>
    </row>
    <row r="3047" spans="1:5" x14ac:dyDescent="0.35">
      <c r="A3047" s="21" t="s">
        <v>896</v>
      </c>
      <c r="B3047">
        <v>1</v>
      </c>
      <c r="C3047" s="17">
        <v>5</v>
      </c>
      <c r="D3047" s="61">
        <f>VLOOKUP(A3047,'Unit Cost from Sales Data'!$A$2:$B$4026,2,FALSE)</f>
        <v>4.04</v>
      </c>
      <c r="E3047" s="22">
        <f t="shared" si="51"/>
        <v>20.2</v>
      </c>
    </row>
    <row r="3048" spans="1:5" x14ac:dyDescent="0.35">
      <c r="A3048" s="21" t="s">
        <v>1083</v>
      </c>
      <c r="B3048">
        <v>1</v>
      </c>
      <c r="C3048" s="17">
        <v>5</v>
      </c>
      <c r="D3048" s="61">
        <f>VLOOKUP(A3048,'Unit Cost from Sales Data'!$A$2:$B$4026,2,FALSE)</f>
        <v>1.1299999999999999</v>
      </c>
      <c r="E3048" s="22">
        <f t="shared" si="51"/>
        <v>5.6499999999999995</v>
      </c>
    </row>
    <row r="3049" spans="1:5" x14ac:dyDescent="0.35">
      <c r="A3049" s="21" t="s">
        <v>4094</v>
      </c>
      <c r="B3049">
        <v>1</v>
      </c>
      <c r="C3049" s="17">
        <v>5</v>
      </c>
      <c r="D3049" s="61">
        <f>VLOOKUP(A3049,'Unit Cost from Sales Data'!$A$2:$B$4026,2,FALSE)</f>
        <v>37.56</v>
      </c>
      <c r="E3049" s="22">
        <f t="shared" si="51"/>
        <v>187.8</v>
      </c>
    </row>
    <row r="3050" spans="1:5" x14ac:dyDescent="0.35">
      <c r="A3050" s="21" t="s">
        <v>4101</v>
      </c>
      <c r="B3050">
        <v>1</v>
      </c>
      <c r="C3050" s="17">
        <v>5</v>
      </c>
      <c r="D3050" s="61">
        <f>VLOOKUP(A3050,'Unit Cost from Sales Data'!$A$2:$B$4026,2,FALSE)</f>
        <v>1.97</v>
      </c>
      <c r="E3050" s="22">
        <f t="shared" si="51"/>
        <v>9.85</v>
      </c>
    </row>
    <row r="3051" spans="1:5" x14ac:dyDescent="0.35">
      <c r="A3051" s="21" t="s">
        <v>4116</v>
      </c>
      <c r="B3051">
        <v>1</v>
      </c>
      <c r="C3051" s="17">
        <v>5</v>
      </c>
      <c r="D3051" s="61">
        <f>VLOOKUP(A3051,'Unit Cost from Sales Data'!$A$2:$B$4026,2,FALSE)</f>
        <v>126.66</v>
      </c>
      <c r="E3051" s="22">
        <f t="shared" si="51"/>
        <v>633.29999999999995</v>
      </c>
    </row>
    <row r="3052" spans="1:5" x14ac:dyDescent="0.35">
      <c r="A3052" s="21" t="s">
        <v>4158</v>
      </c>
      <c r="B3052">
        <v>1</v>
      </c>
      <c r="C3052" s="17">
        <v>5</v>
      </c>
      <c r="D3052" s="61">
        <f>VLOOKUP(A3052,'Unit Cost from Sales Data'!$A$2:$B$4026,2,FALSE)</f>
        <v>36.07</v>
      </c>
      <c r="E3052" s="22">
        <f t="shared" si="51"/>
        <v>180.35</v>
      </c>
    </row>
    <row r="3053" spans="1:5" x14ac:dyDescent="0.35">
      <c r="A3053" s="21" t="s">
        <v>4287</v>
      </c>
      <c r="B3053">
        <v>1</v>
      </c>
      <c r="C3053" s="17">
        <v>5</v>
      </c>
      <c r="D3053" s="61">
        <f>VLOOKUP(A3053,'Unit Cost from Sales Data'!$A$2:$B$4026,2,FALSE)</f>
        <v>1.38</v>
      </c>
      <c r="E3053" s="22">
        <f t="shared" si="51"/>
        <v>6.8999999999999995</v>
      </c>
    </row>
    <row r="3054" spans="1:5" x14ac:dyDescent="0.35">
      <c r="A3054" s="21" t="s">
        <v>4324</v>
      </c>
      <c r="B3054">
        <v>1</v>
      </c>
      <c r="C3054" s="17">
        <v>5</v>
      </c>
      <c r="D3054" s="61">
        <f>VLOOKUP(A3054,'Unit Cost from Sales Data'!$A$2:$B$4026,2,FALSE)</f>
        <v>23.04</v>
      </c>
      <c r="E3054" s="22">
        <f t="shared" si="51"/>
        <v>115.19999999999999</v>
      </c>
    </row>
    <row r="3055" spans="1:5" x14ac:dyDescent="0.35">
      <c r="A3055" s="21" t="s">
        <v>4434</v>
      </c>
      <c r="B3055">
        <v>1</v>
      </c>
      <c r="C3055" s="17">
        <v>5</v>
      </c>
      <c r="D3055" s="61">
        <f>VLOOKUP(A3055,'Unit Cost from Sales Data'!$A$2:$B$4026,2,FALSE)</f>
        <v>19.25</v>
      </c>
      <c r="E3055" s="22">
        <f t="shared" si="51"/>
        <v>96.25</v>
      </c>
    </row>
    <row r="3056" spans="1:5" x14ac:dyDescent="0.35">
      <c r="A3056" s="21" t="s">
        <v>2369</v>
      </c>
      <c r="B3056">
        <v>4</v>
      </c>
      <c r="C3056" s="17">
        <v>4</v>
      </c>
      <c r="D3056" s="61">
        <f>VLOOKUP(A3056,'Unit Cost from Sales Data'!$A$2:$B$4026,2,FALSE)</f>
        <v>42.08</v>
      </c>
      <c r="E3056" s="22">
        <f t="shared" si="51"/>
        <v>168.32</v>
      </c>
    </row>
    <row r="3057" spans="1:5" x14ac:dyDescent="0.35">
      <c r="A3057" s="21" t="s">
        <v>2450</v>
      </c>
      <c r="B3057">
        <v>4</v>
      </c>
      <c r="C3057" s="17">
        <v>4</v>
      </c>
      <c r="D3057" s="61">
        <f>VLOOKUP(A3057,'Unit Cost from Sales Data'!$A$2:$B$4026,2,FALSE)</f>
        <v>77.760000000000005</v>
      </c>
      <c r="E3057" s="22">
        <f t="shared" si="51"/>
        <v>311.04000000000002</v>
      </c>
    </row>
    <row r="3058" spans="1:5" x14ac:dyDescent="0.35">
      <c r="A3058" s="21" t="s">
        <v>210</v>
      </c>
      <c r="B3058">
        <v>4</v>
      </c>
      <c r="C3058" s="17">
        <v>4</v>
      </c>
      <c r="D3058" s="61">
        <f>VLOOKUP(A3058,'Unit Cost from Sales Data'!$A$2:$B$4026,2,FALSE)</f>
        <v>0.71</v>
      </c>
      <c r="E3058" s="22">
        <f t="shared" si="51"/>
        <v>2.84</v>
      </c>
    </row>
    <row r="3059" spans="1:5" x14ac:dyDescent="0.35">
      <c r="A3059" s="21" t="s">
        <v>2604</v>
      </c>
      <c r="B3059">
        <v>4</v>
      </c>
      <c r="C3059" s="17">
        <v>4</v>
      </c>
      <c r="D3059" s="61">
        <f>VLOOKUP(A3059,'Unit Cost from Sales Data'!$A$2:$B$4026,2,FALSE)</f>
        <v>36.450000000000003</v>
      </c>
      <c r="E3059" s="22">
        <f t="shared" si="51"/>
        <v>145.80000000000001</v>
      </c>
    </row>
    <row r="3060" spans="1:5" x14ac:dyDescent="0.35">
      <c r="A3060" s="21" t="s">
        <v>2621</v>
      </c>
      <c r="B3060">
        <v>4</v>
      </c>
      <c r="C3060" s="17">
        <v>4</v>
      </c>
      <c r="D3060" s="61">
        <f>VLOOKUP(A3060,'Unit Cost from Sales Data'!$A$2:$B$4026,2,FALSE)</f>
        <v>45.1</v>
      </c>
      <c r="E3060" s="22">
        <f t="shared" si="51"/>
        <v>180.4</v>
      </c>
    </row>
    <row r="3061" spans="1:5" x14ac:dyDescent="0.35">
      <c r="A3061" s="21" t="s">
        <v>2637</v>
      </c>
      <c r="B3061">
        <v>4</v>
      </c>
      <c r="C3061" s="17">
        <v>4</v>
      </c>
      <c r="D3061" s="61">
        <f>VLOOKUP(A3061,'Unit Cost from Sales Data'!$A$2:$B$4026,2,FALSE)</f>
        <v>55.33</v>
      </c>
      <c r="E3061" s="22">
        <f t="shared" si="51"/>
        <v>221.32</v>
      </c>
    </row>
    <row r="3062" spans="1:5" x14ac:dyDescent="0.35">
      <c r="A3062" s="21" t="s">
        <v>2914</v>
      </c>
      <c r="B3062">
        <v>4</v>
      </c>
      <c r="C3062" s="17">
        <v>4</v>
      </c>
      <c r="D3062" s="61">
        <f>VLOOKUP(A3062,'Unit Cost from Sales Data'!$A$2:$B$4026,2,FALSE)</f>
        <v>36.89</v>
      </c>
      <c r="E3062" s="22">
        <f t="shared" si="51"/>
        <v>147.56</v>
      </c>
    </row>
    <row r="3063" spans="1:5" x14ac:dyDescent="0.35">
      <c r="A3063" s="21">
        <v>1273846</v>
      </c>
      <c r="B3063">
        <v>4</v>
      </c>
      <c r="C3063" s="17">
        <v>4</v>
      </c>
      <c r="D3063" s="61">
        <f>VLOOKUP(A3063,'Unit Cost from Sales Data'!$A$2:$B$4026,2,FALSE)</f>
        <v>10.92</v>
      </c>
      <c r="E3063" s="22">
        <f t="shared" si="51"/>
        <v>43.68</v>
      </c>
    </row>
    <row r="3064" spans="1:5" x14ac:dyDescent="0.35">
      <c r="A3064" s="21" t="s">
        <v>3500</v>
      </c>
      <c r="B3064">
        <v>4</v>
      </c>
      <c r="C3064" s="17">
        <v>4</v>
      </c>
      <c r="D3064" s="61">
        <f>VLOOKUP(A3064,'Unit Cost from Sales Data'!$A$2:$B$4026,2,FALSE)</f>
        <v>52.29</v>
      </c>
      <c r="E3064" s="22">
        <f t="shared" si="51"/>
        <v>209.16</v>
      </c>
    </row>
    <row r="3065" spans="1:5" x14ac:dyDescent="0.35">
      <c r="A3065" s="21" t="s">
        <v>3937</v>
      </c>
      <c r="B3065">
        <v>4</v>
      </c>
      <c r="C3065" s="17">
        <v>4</v>
      </c>
      <c r="D3065" s="61">
        <f>VLOOKUP(A3065,'Unit Cost from Sales Data'!$A$2:$B$4026,2,FALSE)</f>
        <v>18.62</v>
      </c>
      <c r="E3065" s="22">
        <f t="shared" si="51"/>
        <v>74.48</v>
      </c>
    </row>
    <row r="3066" spans="1:5" x14ac:dyDescent="0.35">
      <c r="A3066" s="21" t="s">
        <v>2087</v>
      </c>
      <c r="B3066">
        <v>3</v>
      </c>
      <c r="C3066" s="17">
        <v>4</v>
      </c>
      <c r="D3066" s="61">
        <f>VLOOKUP(A3066,'Unit Cost from Sales Data'!$A$2:$B$4026,2,FALSE)</f>
        <v>11.56</v>
      </c>
      <c r="E3066" s="22">
        <f t="shared" si="51"/>
        <v>46.24</v>
      </c>
    </row>
    <row r="3067" spans="1:5" x14ac:dyDescent="0.35">
      <c r="A3067" s="21" t="s">
        <v>2136</v>
      </c>
      <c r="B3067">
        <v>3</v>
      </c>
      <c r="C3067" s="17">
        <v>4</v>
      </c>
      <c r="D3067" s="61">
        <f>VLOOKUP(A3067,'Unit Cost from Sales Data'!$A$2:$B$4026,2,FALSE)</f>
        <v>12.24</v>
      </c>
      <c r="E3067" s="22">
        <f t="shared" si="51"/>
        <v>48.96</v>
      </c>
    </row>
    <row r="3068" spans="1:5" x14ac:dyDescent="0.35">
      <c r="A3068" s="21" t="s">
        <v>2138</v>
      </c>
      <c r="B3068">
        <v>3</v>
      </c>
      <c r="C3068" s="17">
        <v>4</v>
      </c>
      <c r="D3068" s="61">
        <f>VLOOKUP(A3068,'Unit Cost from Sales Data'!$A$2:$B$4026,2,FALSE)</f>
        <v>14.56</v>
      </c>
      <c r="E3068" s="22">
        <f t="shared" si="51"/>
        <v>58.24</v>
      </c>
    </row>
    <row r="3069" spans="1:5" x14ac:dyDescent="0.35">
      <c r="A3069" s="21" t="s">
        <v>2594</v>
      </c>
      <c r="B3069">
        <v>3</v>
      </c>
      <c r="C3069" s="17">
        <v>4</v>
      </c>
      <c r="D3069" s="61">
        <f>VLOOKUP(A3069,'Unit Cost from Sales Data'!$A$2:$B$4026,2,FALSE)</f>
        <v>14.65</v>
      </c>
      <c r="E3069" s="22">
        <f t="shared" si="51"/>
        <v>58.6</v>
      </c>
    </row>
    <row r="3070" spans="1:5" x14ac:dyDescent="0.35">
      <c r="A3070" s="21" t="s">
        <v>2788</v>
      </c>
      <c r="B3070">
        <v>3</v>
      </c>
      <c r="C3070" s="17">
        <v>4</v>
      </c>
      <c r="D3070" s="61">
        <f>VLOOKUP(A3070,'Unit Cost from Sales Data'!$A$2:$B$4026,2,FALSE)</f>
        <v>33.33</v>
      </c>
      <c r="E3070" s="22">
        <f t="shared" si="51"/>
        <v>133.32</v>
      </c>
    </row>
    <row r="3071" spans="1:5" x14ac:dyDescent="0.35">
      <c r="A3071" s="21" t="s">
        <v>2921</v>
      </c>
      <c r="B3071">
        <v>3</v>
      </c>
      <c r="C3071" s="17">
        <v>4</v>
      </c>
      <c r="D3071" s="61">
        <f>VLOOKUP(A3071,'Unit Cost from Sales Data'!$A$2:$B$4026,2,FALSE)</f>
        <v>25.95</v>
      </c>
      <c r="E3071" s="22">
        <f t="shared" si="51"/>
        <v>103.8</v>
      </c>
    </row>
    <row r="3072" spans="1:5" x14ac:dyDescent="0.35">
      <c r="A3072" s="21" t="s">
        <v>2943</v>
      </c>
      <c r="B3072">
        <v>3</v>
      </c>
      <c r="C3072" s="17">
        <v>4</v>
      </c>
      <c r="D3072" s="61">
        <f>VLOOKUP(A3072,'Unit Cost from Sales Data'!$A$2:$B$4026,2,FALSE)</f>
        <v>13.69</v>
      </c>
      <c r="E3072" s="22">
        <f t="shared" si="51"/>
        <v>54.76</v>
      </c>
    </row>
    <row r="3073" spans="1:5" x14ac:dyDescent="0.35">
      <c r="A3073" s="21" t="s">
        <v>3132</v>
      </c>
      <c r="B3073">
        <v>3</v>
      </c>
      <c r="C3073" s="17">
        <v>4</v>
      </c>
      <c r="D3073" s="61">
        <f>VLOOKUP(A3073,'Unit Cost from Sales Data'!$A$2:$B$4026,2,FALSE)</f>
        <v>17.29</v>
      </c>
      <c r="E3073" s="22">
        <f t="shared" si="51"/>
        <v>69.16</v>
      </c>
    </row>
    <row r="3074" spans="1:5" x14ac:dyDescent="0.35">
      <c r="A3074" s="21" t="s">
        <v>3516</v>
      </c>
      <c r="B3074">
        <v>3</v>
      </c>
      <c r="C3074" s="17">
        <v>4</v>
      </c>
      <c r="D3074" s="61">
        <f>VLOOKUP(A3074,'Unit Cost from Sales Data'!$A$2:$B$4026,2,FALSE)</f>
        <v>34.369999999999997</v>
      </c>
      <c r="E3074" s="22">
        <f t="shared" si="51"/>
        <v>137.47999999999999</v>
      </c>
    </row>
    <row r="3075" spans="1:5" x14ac:dyDescent="0.35">
      <c r="A3075" s="21" t="s">
        <v>532</v>
      </c>
      <c r="B3075">
        <v>3</v>
      </c>
      <c r="C3075" s="17">
        <v>4</v>
      </c>
      <c r="D3075" s="61">
        <f>VLOOKUP(A3075,'Unit Cost from Sales Data'!$A$2:$B$4026,2,FALSE)</f>
        <v>0.96</v>
      </c>
      <c r="E3075" s="22">
        <f t="shared" si="51"/>
        <v>3.84</v>
      </c>
    </row>
    <row r="3076" spans="1:5" x14ac:dyDescent="0.35">
      <c r="A3076" s="21" t="s">
        <v>3634</v>
      </c>
      <c r="B3076">
        <v>3</v>
      </c>
      <c r="C3076" s="17">
        <v>4</v>
      </c>
      <c r="D3076" s="61">
        <f>VLOOKUP(A3076,'Unit Cost from Sales Data'!$A$2:$B$4026,2,FALSE)</f>
        <v>54.98</v>
      </c>
      <c r="E3076" s="22">
        <f t="shared" si="51"/>
        <v>219.92</v>
      </c>
    </row>
    <row r="3077" spans="1:5" x14ac:dyDescent="0.35">
      <c r="A3077" s="21" t="s">
        <v>586</v>
      </c>
      <c r="B3077">
        <v>3</v>
      </c>
      <c r="C3077" s="17">
        <v>4</v>
      </c>
      <c r="D3077" s="61">
        <f>VLOOKUP(A3077,'Unit Cost from Sales Data'!$A$2:$B$4026,2,FALSE)</f>
        <v>4.2</v>
      </c>
      <c r="E3077" s="22">
        <f t="shared" si="51"/>
        <v>16.8</v>
      </c>
    </row>
    <row r="3078" spans="1:5" x14ac:dyDescent="0.35">
      <c r="A3078" s="21" t="s">
        <v>4096</v>
      </c>
      <c r="B3078">
        <v>3</v>
      </c>
      <c r="C3078" s="17">
        <v>4</v>
      </c>
      <c r="D3078" s="61">
        <f>VLOOKUP(A3078,'Unit Cost from Sales Data'!$A$2:$B$4026,2,FALSE)</f>
        <v>16.510000000000002</v>
      </c>
      <c r="E3078" s="22">
        <f t="shared" si="51"/>
        <v>66.040000000000006</v>
      </c>
    </row>
    <row r="3079" spans="1:5" x14ac:dyDescent="0.35">
      <c r="A3079" s="21" t="s">
        <v>4286</v>
      </c>
      <c r="B3079">
        <v>3</v>
      </c>
      <c r="C3079" s="17">
        <v>4</v>
      </c>
      <c r="D3079" s="61">
        <f>VLOOKUP(A3079,'Unit Cost from Sales Data'!$A$2:$B$4026,2,FALSE)</f>
        <v>4.43</v>
      </c>
      <c r="E3079" s="22">
        <f t="shared" si="51"/>
        <v>17.72</v>
      </c>
    </row>
    <row r="3080" spans="1:5" x14ac:dyDescent="0.35">
      <c r="A3080" s="21" t="s">
        <v>4364</v>
      </c>
      <c r="B3080">
        <v>3</v>
      </c>
      <c r="C3080" s="17">
        <v>4</v>
      </c>
      <c r="D3080" s="61">
        <f>VLOOKUP(A3080,'Unit Cost from Sales Data'!$A$2:$B$4026,2,FALSE)</f>
        <v>24.65</v>
      </c>
      <c r="E3080" s="22">
        <f t="shared" si="51"/>
        <v>98.6</v>
      </c>
    </row>
    <row r="3081" spans="1:5" x14ac:dyDescent="0.35">
      <c r="A3081" s="21" t="s">
        <v>2090</v>
      </c>
      <c r="B3081">
        <v>2</v>
      </c>
      <c r="C3081" s="17">
        <v>4</v>
      </c>
      <c r="D3081" s="61">
        <f>VLOOKUP(A3081,'Unit Cost from Sales Data'!$A$2:$B$4026,2,FALSE)</f>
        <v>16.8</v>
      </c>
      <c r="E3081" s="22">
        <f t="shared" si="51"/>
        <v>67.2</v>
      </c>
    </row>
    <row r="3082" spans="1:5" x14ac:dyDescent="0.35">
      <c r="A3082" s="21" t="s">
        <v>2105</v>
      </c>
      <c r="B3082">
        <v>2</v>
      </c>
      <c r="C3082" s="17">
        <v>4</v>
      </c>
      <c r="D3082" s="61">
        <f>VLOOKUP(A3082,'Unit Cost from Sales Data'!$A$2:$B$4026,2,FALSE)</f>
        <v>1.28</v>
      </c>
      <c r="E3082" s="22">
        <f t="shared" si="51"/>
        <v>5.12</v>
      </c>
    </row>
    <row r="3083" spans="1:5" x14ac:dyDescent="0.35">
      <c r="A3083" s="21" t="s">
        <v>2111</v>
      </c>
      <c r="B3083">
        <v>2</v>
      </c>
      <c r="C3083" s="17">
        <v>4</v>
      </c>
      <c r="D3083" s="61">
        <f>VLOOKUP(A3083,'Unit Cost from Sales Data'!$A$2:$B$4026,2,FALSE)</f>
        <v>11.56</v>
      </c>
      <c r="E3083" s="22">
        <f t="shared" si="51"/>
        <v>46.24</v>
      </c>
    </row>
    <row r="3084" spans="1:5" x14ac:dyDescent="0.35">
      <c r="A3084" s="21" t="s">
        <v>988</v>
      </c>
      <c r="B3084">
        <v>2</v>
      </c>
      <c r="C3084" s="17">
        <v>4</v>
      </c>
      <c r="D3084" s="61">
        <f>VLOOKUP(A3084,'Unit Cost from Sales Data'!$A$2:$B$4026,2,FALSE)</f>
        <v>1.44</v>
      </c>
      <c r="E3084" s="22">
        <f t="shared" si="51"/>
        <v>5.76</v>
      </c>
    </row>
    <row r="3085" spans="1:5" x14ac:dyDescent="0.35">
      <c r="A3085" s="21" t="s">
        <v>839</v>
      </c>
      <c r="B3085">
        <v>2</v>
      </c>
      <c r="C3085" s="17">
        <v>4</v>
      </c>
      <c r="D3085" s="61">
        <f>VLOOKUP(A3085,'Unit Cost from Sales Data'!$A$2:$B$4026,2,FALSE)</f>
        <v>10.15</v>
      </c>
      <c r="E3085" s="22">
        <f t="shared" si="51"/>
        <v>40.6</v>
      </c>
    </row>
    <row r="3086" spans="1:5" x14ac:dyDescent="0.35">
      <c r="A3086" s="21" t="s">
        <v>2678</v>
      </c>
      <c r="B3086">
        <v>2</v>
      </c>
      <c r="C3086" s="17">
        <v>4</v>
      </c>
      <c r="D3086" s="61">
        <f>VLOOKUP(A3086,'Unit Cost from Sales Data'!$A$2:$B$4026,2,FALSE)</f>
        <v>0.9</v>
      </c>
      <c r="E3086" s="22">
        <f t="shared" si="51"/>
        <v>3.6</v>
      </c>
    </row>
    <row r="3087" spans="1:5" x14ac:dyDescent="0.35">
      <c r="A3087" s="21" t="s">
        <v>735</v>
      </c>
      <c r="B3087">
        <v>2</v>
      </c>
      <c r="C3087" s="17">
        <v>4</v>
      </c>
      <c r="D3087" s="61">
        <f>VLOOKUP(A3087,'Unit Cost from Sales Data'!$A$2:$B$4026,2,FALSE)</f>
        <v>18.7</v>
      </c>
      <c r="E3087" s="22">
        <f t="shared" si="51"/>
        <v>74.8</v>
      </c>
    </row>
    <row r="3088" spans="1:5" x14ac:dyDescent="0.35">
      <c r="A3088" s="21" t="s">
        <v>786</v>
      </c>
      <c r="B3088">
        <v>2</v>
      </c>
      <c r="C3088" s="17">
        <v>4</v>
      </c>
      <c r="D3088" s="61">
        <f>VLOOKUP(A3088,'Unit Cost from Sales Data'!$A$2:$B$4026,2,FALSE)</f>
        <v>14.55</v>
      </c>
      <c r="E3088" s="22">
        <f t="shared" si="51"/>
        <v>58.2</v>
      </c>
    </row>
    <row r="3089" spans="1:5" x14ac:dyDescent="0.35">
      <c r="A3089" s="21" t="s">
        <v>2884</v>
      </c>
      <c r="B3089">
        <v>2</v>
      </c>
      <c r="C3089" s="17">
        <v>4</v>
      </c>
      <c r="D3089" s="61">
        <f>VLOOKUP(A3089,'Unit Cost from Sales Data'!$A$2:$B$4026,2,FALSE)</f>
        <v>1.04</v>
      </c>
      <c r="E3089" s="22">
        <f t="shared" si="51"/>
        <v>4.16</v>
      </c>
    </row>
    <row r="3090" spans="1:5" x14ac:dyDescent="0.35">
      <c r="A3090" s="21" t="s">
        <v>3043</v>
      </c>
      <c r="B3090">
        <v>2</v>
      </c>
      <c r="C3090" s="17">
        <v>4</v>
      </c>
      <c r="D3090" s="61">
        <f>VLOOKUP(A3090,'Unit Cost from Sales Data'!$A$2:$B$4026,2,FALSE)</f>
        <v>18.57</v>
      </c>
      <c r="E3090" s="22">
        <f t="shared" si="51"/>
        <v>74.28</v>
      </c>
    </row>
    <row r="3091" spans="1:5" x14ac:dyDescent="0.35">
      <c r="A3091" s="21" t="s">
        <v>3101</v>
      </c>
      <c r="B3091">
        <v>2</v>
      </c>
      <c r="C3091" s="17">
        <v>4</v>
      </c>
      <c r="D3091" s="61">
        <f>VLOOKUP(A3091,'Unit Cost from Sales Data'!$A$2:$B$4026,2,FALSE)</f>
        <v>51.67</v>
      </c>
      <c r="E3091" s="22">
        <f t="shared" si="51"/>
        <v>206.68</v>
      </c>
    </row>
    <row r="3092" spans="1:5" x14ac:dyDescent="0.35">
      <c r="A3092" s="21" t="s">
        <v>3329</v>
      </c>
      <c r="B3092">
        <v>2</v>
      </c>
      <c r="C3092" s="17">
        <v>4</v>
      </c>
      <c r="D3092" s="61">
        <f>VLOOKUP(A3092,'Unit Cost from Sales Data'!$A$2:$B$4026,2,FALSE)</f>
        <v>1.41</v>
      </c>
      <c r="E3092" s="22">
        <f t="shared" si="51"/>
        <v>5.64</v>
      </c>
    </row>
    <row r="3093" spans="1:5" x14ac:dyDescent="0.35">
      <c r="A3093" s="21" t="s">
        <v>3565</v>
      </c>
      <c r="B3093">
        <v>2</v>
      </c>
      <c r="C3093" s="17">
        <v>4</v>
      </c>
      <c r="D3093" s="61">
        <f>VLOOKUP(A3093,'Unit Cost from Sales Data'!$A$2:$B$4026,2,FALSE)</f>
        <v>23.4</v>
      </c>
      <c r="E3093" s="22">
        <f t="shared" si="51"/>
        <v>93.6</v>
      </c>
    </row>
    <row r="3094" spans="1:5" x14ac:dyDescent="0.35">
      <c r="A3094" s="21" t="s">
        <v>325</v>
      </c>
      <c r="B3094">
        <v>2</v>
      </c>
      <c r="C3094" s="17">
        <v>4</v>
      </c>
      <c r="D3094" s="61">
        <f>VLOOKUP(A3094,'Unit Cost from Sales Data'!$A$2:$B$4026,2,FALSE)</f>
        <v>34.590000000000003</v>
      </c>
      <c r="E3094" s="22">
        <f t="shared" si="51"/>
        <v>138.36000000000001</v>
      </c>
    </row>
    <row r="3095" spans="1:5" x14ac:dyDescent="0.35">
      <c r="A3095" s="21" t="s">
        <v>3635</v>
      </c>
      <c r="B3095">
        <v>2</v>
      </c>
      <c r="C3095" s="17">
        <v>4</v>
      </c>
      <c r="D3095" s="61">
        <f>VLOOKUP(A3095,'Unit Cost from Sales Data'!$A$2:$B$4026,2,FALSE)</f>
        <v>7.13</v>
      </c>
      <c r="E3095" s="22">
        <f t="shared" si="51"/>
        <v>28.52</v>
      </c>
    </row>
    <row r="3096" spans="1:5" x14ac:dyDescent="0.35">
      <c r="A3096" s="21" t="s">
        <v>3779</v>
      </c>
      <c r="B3096">
        <v>2</v>
      </c>
      <c r="C3096" s="17">
        <v>4</v>
      </c>
      <c r="D3096" s="61">
        <f>VLOOKUP(A3096,'Unit Cost from Sales Data'!$A$2:$B$4026,2,FALSE)</f>
        <v>53.99</v>
      </c>
      <c r="E3096" s="22">
        <f t="shared" si="51"/>
        <v>215.96</v>
      </c>
    </row>
    <row r="3097" spans="1:5" x14ac:dyDescent="0.35">
      <c r="A3097" s="21" t="s">
        <v>3815</v>
      </c>
      <c r="B3097">
        <v>2</v>
      </c>
      <c r="C3097" s="17">
        <v>4</v>
      </c>
      <c r="D3097" s="61">
        <f>VLOOKUP(A3097,'Unit Cost from Sales Data'!$A$2:$B$4026,2,FALSE)</f>
        <v>7.71</v>
      </c>
      <c r="E3097" s="22">
        <f t="shared" ref="E3097:E3155" si="52">D3097*C3097</f>
        <v>30.84</v>
      </c>
    </row>
    <row r="3098" spans="1:5" x14ac:dyDescent="0.35">
      <c r="A3098" s="21" t="s">
        <v>3823</v>
      </c>
      <c r="B3098">
        <v>2</v>
      </c>
      <c r="C3098" s="17">
        <v>4</v>
      </c>
      <c r="D3098" s="61">
        <f>VLOOKUP(A3098,'Unit Cost from Sales Data'!$A$2:$B$4026,2,FALSE)</f>
        <v>4.75</v>
      </c>
      <c r="E3098" s="22">
        <f t="shared" si="52"/>
        <v>19</v>
      </c>
    </row>
    <row r="3099" spans="1:5" x14ac:dyDescent="0.35">
      <c r="A3099" s="21" t="s">
        <v>3863</v>
      </c>
      <c r="B3099">
        <v>2</v>
      </c>
      <c r="C3099" s="17">
        <v>4</v>
      </c>
      <c r="D3099" s="61">
        <f>VLOOKUP(A3099,'Unit Cost from Sales Data'!$A$2:$B$4026,2,FALSE)</f>
        <v>3.44</v>
      </c>
      <c r="E3099" s="22">
        <f t="shared" si="52"/>
        <v>13.76</v>
      </c>
    </row>
    <row r="3100" spans="1:5" x14ac:dyDescent="0.35">
      <c r="A3100" s="21" t="s">
        <v>3957</v>
      </c>
      <c r="B3100">
        <v>2</v>
      </c>
      <c r="C3100" s="17">
        <v>4</v>
      </c>
      <c r="D3100" s="61">
        <f>VLOOKUP(A3100,'Unit Cost from Sales Data'!$A$2:$B$4026,2,FALSE)</f>
        <v>173</v>
      </c>
      <c r="E3100" s="22">
        <f t="shared" si="52"/>
        <v>692</v>
      </c>
    </row>
    <row r="3101" spans="1:5" x14ac:dyDescent="0.35">
      <c r="A3101" s="21">
        <v>1311466</v>
      </c>
      <c r="B3101">
        <v>2</v>
      </c>
      <c r="C3101" s="17">
        <v>4</v>
      </c>
      <c r="D3101" s="61">
        <f>VLOOKUP(A3101,'Unit Cost from Sales Data'!$A$2:$B$4026,2,FALSE)</f>
        <v>6.5</v>
      </c>
      <c r="E3101" s="22">
        <f t="shared" si="52"/>
        <v>26</v>
      </c>
    </row>
    <row r="3102" spans="1:5" x14ac:dyDescent="0.35">
      <c r="A3102" s="21" t="s">
        <v>920</v>
      </c>
      <c r="B3102">
        <v>2</v>
      </c>
      <c r="C3102" s="17">
        <v>4</v>
      </c>
      <c r="D3102" s="61">
        <f>VLOOKUP(A3102,'Unit Cost from Sales Data'!$A$2:$B$4026,2,FALSE)</f>
        <v>4.12</v>
      </c>
      <c r="E3102" s="22">
        <f t="shared" si="52"/>
        <v>16.48</v>
      </c>
    </row>
    <row r="3103" spans="1:5" x14ac:dyDescent="0.35">
      <c r="A3103" s="21" t="s">
        <v>585</v>
      </c>
      <c r="B3103">
        <v>2</v>
      </c>
      <c r="C3103" s="17">
        <v>4</v>
      </c>
      <c r="D3103" s="61">
        <f>VLOOKUP(A3103,'Unit Cost from Sales Data'!$A$2:$B$4026,2,FALSE)</f>
        <v>4.0199999999999996</v>
      </c>
      <c r="E3103" s="22">
        <f t="shared" si="52"/>
        <v>16.079999999999998</v>
      </c>
    </row>
    <row r="3104" spans="1:5" x14ac:dyDescent="0.35">
      <c r="A3104" s="21" t="s">
        <v>1057</v>
      </c>
      <c r="B3104">
        <v>2</v>
      </c>
      <c r="C3104" s="17">
        <v>4</v>
      </c>
      <c r="D3104" s="61">
        <f>VLOOKUP(A3104,'Unit Cost from Sales Data'!$A$2:$B$4026,2,FALSE)</f>
        <v>2.96</v>
      </c>
      <c r="E3104" s="22">
        <f t="shared" si="52"/>
        <v>11.84</v>
      </c>
    </row>
    <row r="3105" spans="1:5" x14ac:dyDescent="0.35">
      <c r="A3105" s="21" t="s">
        <v>4079</v>
      </c>
      <c r="B3105">
        <v>2</v>
      </c>
      <c r="C3105" s="17">
        <v>4</v>
      </c>
      <c r="D3105" s="61">
        <f>VLOOKUP(A3105,'Unit Cost from Sales Data'!$A$2:$B$4026,2,FALSE)</f>
        <v>8.77</v>
      </c>
      <c r="E3105" s="22">
        <f t="shared" si="52"/>
        <v>35.08</v>
      </c>
    </row>
    <row r="3106" spans="1:5" x14ac:dyDescent="0.35">
      <c r="A3106" s="21" t="s">
        <v>592</v>
      </c>
      <c r="B3106">
        <v>2</v>
      </c>
      <c r="C3106" s="17">
        <v>4</v>
      </c>
      <c r="D3106" s="61">
        <f>VLOOKUP(A3106,'Unit Cost from Sales Data'!$A$2:$B$4026,2,FALSE)</f>
        <v>2.2200000000000002</v>
      </c>
      <c r="E3106" s="22">
        <f t="shared" si="52"/>
        <v>8.8800000000000008</v>
      </c>
    </row>
    <row r="3107" spans="1:5" x14ac:dyDescent="0.35">
      <c r="A3107" s="21" t="s">
        <v>4097</v>
      </c>
      <c r="B3107">
        <v>2</v>
      </c>
      <c r="C3107" s="17">
        <v>4</v>
      </c>
      <c r="D3107" s="61">
        <f>VLOOKUP(A3107,'Unit Cost from Sales Data'!$A$2:$B$4026,2,FALSE)</f>
        <v>1.1499999999999999</v>
      </c>
      <c r="E3107" s="22">
        <f t="shared" si="52"/>
        <v>4.5999999999999996</v>
      </c>
    </row>
    <row r="3108" spans="1:5" x14ac:dyDescent="0.35">
      <c r="A3108" s="21" t="s">
        <v>4117</v>
      </c>
      <c r="B3108">
        <v>2</v>
      </c>
      <c r="C3108" s="17">
        <v>4</v>
      </c>
      <c r="D3108" s="61">
        <f>VLOOKUP(A3108,'Unit Cost from Sales Data'!$A$2:$B$4026,2,FALSE)</f>
        <v>15.19</v>
      </c>
      <c r="E3108" s="22">
        <f t="shared" si="52"/>
        <v>60.76</v>
      </c>
    </row>
    <row r="3109" spans="1:5" x14ac:dyDescent="0.35">
      <c r="A3109" s="21" t="s">
        <v>4141</v>
      </c>
      <c r="B3109">
        <v>2</v>
      </c>
      <c r="C3109" s="17">
        <v>4</v>
      </c>
      <c r="D3109" s="61">
        <f>VLOOKUP(A3109,'Unit Cost from Sales Data'!$A$2:$B$4026,2,FALSE)</f>
        <v>2.52</v>
      </c>
      <c r="E3109" s="22">
        <f t="shared" si="52"/>
        <v>10.08</v>
      </c>
    </row>
    <row r="3110" spans="1:5" x14ac:dyDescent="0.35">
      <c r="A3110" s="21" t="s">
        <v>4167</v>
      </c>
      <c r="B3110">
        <v>2</v>
      </c>
      <c r="C3110" s="17">
        <v>4</v>
      </c>
      <c r="D3110" s="61">
        <f>VLOOKUP(A3110,'Unit Cost from Sales Data'!$A$2:$B$4026,2,FALSE)</f>
        <v>50.44</v>
      </c>
      <c r="E3110" s="22">
        <f t="shared" si="52"/>
        <v>201.76</v>
      </c>
    </row>
    <row r="3111" spans="1:5" x14ac:dyDescent="0.35">
      <c r="A3111" s="21" t="s">
        <v>4170</v>
      </c>
      <c r="B3111">
        <v>2</v>
      </c>
      <c r="C3111" s="17">
        <v>4</v>
      </c>
      <c r="D3111" s="61">
        <f>VLOOKUP(A3111,'Unit Cost from Sales Data'!$A$2:$B$4026,2,FALSE)</f>
        <v>27.89</v>
      </c>
      <c r="E3111" s="22">
        <f t="shared" si="52"/>
        <v>111.56</v>
      </c>
    </row>
    <row r="3112" spans="1:5" x14ac:dyDescent="0.35">
      <c r="A3112" s="21" t="s">
        <v>4177</v>
      </c>
      <c r="B3112">
        <v>2</v>
      </c>
      <c r="C3112" s="17">
        <v>4</v>
      </c>
      <c r="D3112" s="61">
        <f>VLOOKUP(A3112,'Unit Cost from Sales Data'!$A$2:$B$4026,2,FALSE)</f>
        <v>1.67</v>
      </c>
      <c r="E3112" s="22">
        <f t="shared" si="52"/>
        <v>6.68</v>
      </c>
    </row>
    <row r="3113" spans="1:5" x14ac:dyDescent="0.35">
      <c r="A3113" s="21" t="s">
        <v>4178</v>
      </c>
      <c r="B3113">
        <v>2</v>
      </c>
      <c r="C3113" s="17">
        <v>4</v>
      </c>
      <c r="D3113" s="61">
        <f>VLOOKUP(A3113,'Unit Cost from Sales Data'!$A$2:$B$4026,2,FALSE)</f>
        <v>3.15</v>
      </c>
      <c r="E3113" s="22">
        <f t="shared" si="52"/>
        <v>12.6</v>
      </c>
    </row>
    <row r="3114" spans="1:5" x14ac:dyDescent="0.35">
      <c r="A3114" s="21" t="s">
        <v>4227</v>
      </c>
      <c r="B3114">
        <v>2</v>
      </c>
      <c r="C3114" s="17">
        <v>4</v>
      </c>
      <c r="D3114" s="61">
        <f>VLOOKUP(A3114,'Unit Cost from Sales Data'!$A$2:$B$4026,2,FALSE)</f>
        <v>11.26</v>
      </c>
      <c r="E3114" s="22">
        <f t="shared" si="52"/>
        <v>45.04</v>
      </c>
    </row>
    <row r="3115" spans="1:5" x14ac:dyDescent="0.35">
      <c r="A3115" s="21">
        <v>1190205</v>
      </c>
      <c r="B3115">
        <v>2</v>
      </c>
      <c r="C3115" s="17">
        <v>4</v>
      </c>
      <c r="D3115" s="61">
        <f>VLOOKUP(A3115,'Unit Cost from Sales Data'!$A$2:$B$4026,2,FALSE)</f>
        <v>1.06</v>
      </c>
      <c r="E3115" s="22">
        <f t="shared" si="52"/>
        <v>4.24</v>
      </c>
    </row>
    <row r="3116" spans="1:5" x14ac:dyDescent="0.35">
      <c r="A3116" s="21" t="s">
        <v>1313</v>
      </c>
      <c r="B3116">
        <v>1</v>
      </c>
      <c r="C3116" s="17">
        <v>4</v>
      </c>
      <c r="D3116" s="61">
        <f>VLOOKUP(A3116,'Unit Cost from Sales Data'!$A$2:$B$4026,2,FALSE)</f>
        <v>1.29</v>
      </c>
      <c r="E3116" s="22">
        <f t="shared" si="52"/>
        <v>5.16</v>
      </c>
    </row>
    <row r="3117" spans="1:5" x14ac:dyDescent="0.35">
      <c r="A3117" s="21" t="s">
        <v>1377</v>
      </c>
      <c r="B3117">
        <v>1</v>
      </c>
      <c r="C3117" s="17">
        <v>4</v>
      </c>
      <c r="D3117" s="61">
        <f>VLOOKUP(A3117,'Unit Cost from Sales Data'!$A$2:$B$4026,2,FALSE)</f>
        <v>4.58</v>
      </c>
      <c r="E3117" s="22">
        <f t="shared" si="52"/>
        <v>18.32</v>
      </c>
    </row>
    <row r="3118" spans="1:5" x14ac:dyDescent="0.35">
      <c r="A3118" s="21" t="s">
        <v>1432</v>
      </c>
      <c r="B3118">
        <v>1</v>
      </c>
      <c r="C3118" s="17">
        <v>4</v>
      </c>
      <c r="D3118" s="61">
        <f>VLOOKUP(A3118,'Unit Cost from Sales Data'!$A$2:$B$4026,2,FALSE)</f>
        <v>9.31</v>
      </c>
      <c r="E3118" s="22">
        <f t="shared" si="52"/>
        <v>37.24</v>
      </c>
    </row>
    <row r="3119" spans="1:5" x14ac:dyDescent="0.35">
      <c r="A3119" s="21" t="s">
        <v>2078</v>
      </c>
      <c r="B3119">
        <v>1</v>
      </c>
      <c r="C3119" s="17">
        <v>4</v>
      </c>
      <c r="D3119" s="61">
        <f>VLOOKUP(A3119,'Unit Cost from Sales Data'!$A$2:$B$4026,2,FALSE)</f>
        <v>6.36</v>
      </c>
      <c r="E3119" s="22">
        <f t="shared" si="52"/>
        <v>25.44</v>
      </c>
    </row>
    <row r="3120" spans="1:5" x14ac:dyDescent="0.35">
      <c r="A3120" s="21" t="s">
        <v>2094</v>
      </c>
      <c r="B3120">
        <v>1</v>
      </c>
      <c r="C3120" s="17">
        <v>4</v>
      </c>
      <c r="D3120" s="61">
        <f>VLOOKUP(A3120,'Unit Cost from Sales Data'!$A$2:$B$4026,2,FALSE)</f>
        <v>0.52</v>
      </c>
      <c r="E3120" s="22">
        <f t="shared" si="52"/>
        <v>2.08</v>
      </c>
    </row>
    <row r="3121" spans="1:5" x14ac:dyDescent="0.35">
      <c r="A3121" s="21" t="s">
        <v>2366</v>
      </c>
      <c r="B3121">
        <v>1</v>
      </c>
      <c r="C3121" s="17">
        <v>4</v>
      </c>
      <c r="D3121" s="61">
        <f>VLOOKUP(A3121,'Unit Cost from Sales Data'!$A$2:$B$4026,2,FALSE)</f>
        <v>0.28999999999999998</v>
      </c>
      <c r="E3121" s="22">
        <f t="shared" si="52"/>
        <v>1.1599999999999999</v>
      </c>
    </row>
    <row r="3122" spans="1:5" x14ac:dyDescent="0.35">
      <c r="A3122" s="21" t="s">
        <v>1232</v>
      </c>
      <c r="B3122">
        <v>1</v>
      </c>
      <c r="C3122" s="17">
        <v>4</v>
      </c>
      <c r="D3122" s="61">
        <f>VLOOKUP(A3122,'Unit Cost from Sales Data'!$A$2:$B$4026,2,FALSE)</f>
        <v>3.4</v>
      </c>
      <c r="E3122" s="22">
        <f t="shared" si="52"/>
        <v>13.6</v>
      </c>
    </row>
    <row r="3123" spans="1:5" x14ac:dyDescent="0.35">
      <c r="A3123" s="21" t="s">
        <v>840</v>
      </c>
      <c r="B3123">
        <v>1</v>
      </c>
      <c r="C3123" s="17">
        <v>4</v>
      </c>
      <c r="D3123" s="61">
        <f>VLOOKUP(A3123,'Unit Cost from Sales Data'!$A$2:$B$4026,2,FALSE)</f>
        <v>7.2</v>
      </c>
      <c r="E3123" s="22">
        <f t="shared" si="52"/>
        <v>28.8</v>
      </c>
    </row>
    <row r="3124" spans="1:5" x14ac:dyDescent="0.35">
      <c r="A3124" s="21" t="s">
        <v>845</v>
      </c>
      <c r="B3124">
        <v>1</v>
      </c>
      <c r="C3124" s="17">
        <v>4</v>
      </c>
      <c r="D3124" s="61">
        <f>VLOOKUP(A3124,'Unit Cost from Sales Data'!$A$2:$B$4026,2,FALSE)</f>
        <v>7.42</v>
      </c>
      <c r="E3124" s="22">
        <f t="shared" si="52"/>
        <v>29.68</v>
      </c>
    </row>
    <row r="3125" spans="1:5" x14ac:dyDescent="0.35">
      <c r="A3125" s="21" t="s">
        <v>1206</v>
      </c>
      <c r="B3125">
        <v>1</v>
      </c>
      <c r="C3125" s="17">
        <v>4</v>
      </c>
      <c r="D3125" s="61">
        <f>VLOOKUP(A3125,'Unit Cost from Sales Data'!$A$2:$B$4026,2,FALSE)</f>
        <v>0.68</v>
      </c>
      <c r="E3125" s="22">
        <f t="shared" si="52"/>
        <v>2.72</v>
      </c>
    </row>
    <row r="3126" spans="1:5" x14ac:dyDescent="0.35">
      <c r="A3126" s="21" t="s">
        <v>1220</v>
      </c>
      <c r="B3126">
        <v>1</v>
      </c>
      <c r="C3126" s="17">
        <v>4</v>
      </c>
      <c r="D3126" s="61">
        <f>VLOOKUP(A3126,'Unit Cost from Sales Data'!$A$2:$B$4026,2,FALSE)</f>
        <v>4.6900000000000004</v>
      </c>
      <c r="E3126" s="22">
        <f t="shared" si="52"/>
        <v>18.760000000000002</v>
      </c>
    </row>
    <row r="3127" spans="1:5" x14ac:dyDescent="0.35">
      <c r="A3127" s="21" t="s">
        <v>2711</v>
      </c>
      <c r="B3127">
        <v>1</v>
      </c>
      <c r="C3127" s="17">
        <v>4</v>
      </c>
      <c r="D3127" s="61">
        <f>VLOOKUP(A3127,'Unit Cost from Sales Data'!$A$2:$B$4026,2,FALSE)</f>
        <v>0.75</v>
      </c>
      <c r="E3127" s="22">
        <f t="shared" si="52"/>
        <v>3</v>
      </c>
    </row>
    <row r="3128" spans="1:5" x14ac:dyDescent="0.35">
      <c r="A3128" s="21" t="s">
        <v>2748</v>
      </c>
      <c r="B3128">
        <v>1</v>
      </c>
      <c r="C3128" s="17">
        <v>4</v>
      </c>
      <c r="D3128" s="61">
        <f>VLOOKUP(A3128,'Unit Cost from Sales Data'!$A$2:$B$4026,2,FALSE)</f>
        <v>5.95</v>
      </c>
      <c r="E3128" s="22">
        <f t="shared" si="52"/>
        <v>23.8</v>
      </c>
    </row>
    <row r="3129" spans="1:5" x14ac:dyDescent="0.35">
      <c r="A3129" s="21" t="s">
        <v>2752</v>
      </c>
      <c r="B3129">
        <v>1</v>
      </c>
      <c r="C3129" s="17">
        <v>4</v>
      </c>
      <c r="D3129" s="61">
        <f>VLOOKUP(A3129,'Unit Cost from Sales Data'!$A$2:$B$4026,2,FALSE)</f>
        <v>7.26</v>
      </c>
      <c r="E3129" s="22">
        <f t="shared" si="52"/>
        <v>29.04</v>
      </c>
    </row>
    <row r="3130" spans="1:5" x14ac:dyDescent="0.35">
      <c r="A3130" s="21" t="s">
        <v>798</v>
      </c>
      <c r="B3130">
        <v>1</v>
      </c>
      <c r="C3130" s="17">
        <v>4</v>
      </c>
      <c r="D3130" s="61">
        <f>VLOOKUP(A3130,'Unit Cost from Sales Data'!$A$2:$B$4026,2,FALSE)</f>
        <v>3.96</v>
      </c>
      <c r="E3130" s="22">
        <f t="shared" si="52"/>
        <v>15.84</v>
      </c>
    </row>
    <row r="3131" spans="1:5" x14ac:dyDescent="0.35">
      <c r="A3131" s="21" t="s">
        <v>2855</v>
      </c>
      <c r="B3131">
        <v>1</v>
      </c>
      <c r="C3131" s="17">
        <v>4</v>
      </c>
      <c r="D3131" s="61">
        <f>VLOOKUP(A3131,'Unit Cost from Sales Data'!$A$2:$B$4026,2,FALSE)</f>
        <v>1.6</v>
      </c>
      <c r="E3131" s="22">
        <f t="shared" si="52"/>
        <v>6.4</v>
      </c>
    </row>
    <row r="3132" spans="1:5" x14ac:dyDescent="0.35">
      <c r="A3132" s="21" t="s">
        <v>1192</v>
      </c>
      <c r="B3132">
        <v>1</v>
      </c>
      <c r="C3132" s="17">
        <v>4</v>
      </c>
      <c r="D3132" s="61">
        <f>VLOOKUP(A3132,'Unit Cost from Sales Data'!$A$2:$B$4026,2,FALSE)</f>
        <v>0.9</v>
      </c>
      <c r="E3132" s="22">
        <f t="shared" si="52"/>
        <v>3.6</v>
      </c>
    </row>
    <row r="3133" spans="1:5" x14ac:dyDescent="0.35">
      <c r="A3133" s="21" t="s">
        <v>2875</v>
      </c>
      <c r="B3133">
        <v>1</v>
      </c>
      <c r="C3133" s="17">
        <v>4</v>
      </c>
      <c r="D3133" s="61">
        <f>VLOOKUP(A3133,'Unit Cost from Sales Data'!$A$2:$B$4026,2,FALSE)</f>
        <v>3.35</v>
      </c>
      <c r="E3133" s="22">
        <f t="shared" si="52"/>
        <v>13.4</v>
      </c>
    </row>
    <row r="3134" spans="1:5" x14ac:dyDescent="0.35">
      <c r="A3134" s="21" t="s">
        <v>2933</v>
      </c>
      <c r="B3134">
        <v>1</v>
      </c>
      <c r="C3134" s="17">
        <v>4</v>
      </c>
      <c r="D3134" s="61">
        <f>VLOOKUP(A3134,'Unit Cost from Sales Data'!$A$2:$B$4026,2,FALSE)</f>
        <v>1.17</v>
      </c>
      <c r="E3134" s="22">
        <f t="shared" si="52"/>
        <v>4.68</v>
      </c>
    </row>
    <row r="3135" spans="1:5" x14ac:dyDescent="0.35">
      <c r="A3135" s="21" t="s">
        <v>2935</v>
      </c>
      <c r="B3135">
        <v>1</v>
      </c>
      <c r="C3135" s="17">
        <v>4</v>
      </c>
      <c r="D3135" s="61">
        <f>VLOOKUP(A3135,'Unit Cost from Sales Data'!$A$2:$B$4026,2,FALSE)</f>
        <v>1.17</v>
      </c>
      <c r="E3135" s="22">
        <f t="shared" si="52"/>
        <v>4.68</v>
      </c>
    </row>
    <row r="3136" spans="1:5" x14ac:dyDescent="0.35">
      <c r="A3136" s="21" t="s">
        <v>2950</v>
      </c>
      <c r="B3136">
        <v>1</v>
      </c>
      <c r="C3136" s="17">
        <v>4</v>
      </c>
      <c r="D3136" s="61">
        <f>VLOOKUP(A3136,'Unit Cost from Sales Data'!$A$2:$B$4026,2,FALSE)</f>
        <v>0.27</v>
      </c>
      <c r="E3136" s="22">
        <f t="shared" si="52"/>
        <v>1.08</v>
      </c>
    </row>
    <row r="3137" spans="1:5" x14ac:dyDescent="0.35">
      <c r="A3137" s="21" t="s">
        <v>2951</v>
      </c>
      <c r="B3137">
        <v>1</v>
      </c>
      <c r="C3137" s="17">
        <v>4</v>
      </c>
      <c r="D3137" s="61">
        <f>VLOOKUP(A3137,'Unit Cost from Sales Data'!$A$2:$B$4026,2,FALSE)</f>
        <v>5.36</v>
      </c>
      <c r="E3137" s="22">
        <f t="shared" si="52"/>
        <v>21.44</v>
      </c>
    </row>
    <row r="3138" spans="1:5" x14ac:dyDescent="0.35">
      <c r="A3138" s="21" t="s">
        <v>2967</v>
      </c>
      <c r="B3138">
        <v>1</v>
      </c>
      <c r="C3138" s="17">
        <v>4</v>
      </c>
      <c r="D3138" s="61">
        <f>VLOOKUP(A3138,'Unit Cost from Sales Data'!$A$2:$B$4026,2,FALSE)</f>
        <v>10</v>
      </c>
      <c r="E3138" s="22">
        <f t="shared" si="52"/>
        <v>40</v>
      </c>
    </row>
    <row r="3139" spans="1:5" x14ac:dyDescent="0.35">
      <c r="A3139" s="21" t="s">
        <v>3001</v>
      </c>
      <c r="B3139">
        <v>1</v>
      </c>
      <c r="C3139" s="17">
        <v>4</v>
      </c>
      <c r="D3139" s="61">
        <f>VLOOKUP(A3139,'Unit Cost from Sales Data'!$A$2:$B$4026,2,FALSE)</f>
        <v>1.41</v>
      </c>
      <c r="E3139" s="22">
        <f t="shared" si="52"/>
        <v>5.64</v>
      </c>
    </row>
    <row r="3140" spans="1:5" x14ac:dyDescent="0.35">
      <c r="A3140" s="21" t="s">
        <v>1189</v>
      </c>
      <c r="B3140">
        <v>1</v>
      </c>
      <c r="C3140" s="17">
        <v>4</v>
      </c>
      <c r="D3140" s="61">
        <f>VLOOKUP(A3140,'Unit Cost from Sales Data'!$A$2:$B$4026,2,FALSE)</f>
        <v>1.0900000000000001</v>
      </c>
      <c r="E3140" s="22">
        <f t="shared" si="52"/>
        <v>4.3600000000000003</v>
      </c>
    </row>
    <row r="3141" spans="1:5" x14ac:dyDescent="0.35">
      <c r="A3141" s="21" t="s">
        <v>1191</v>
      </c>
      <c r="B3141">
        <v>1</v>
      </c>
      <c r="C3141" s="17">
        <v>4</v>
      </c>
      <c r="D3141" s="61">
        <f>VLOOKUP(A3141,'Unit Cost from Sales Data'!$A$2:$B$4026,2,FALSE)</f>
        <v>9.6</v>
      </c>
      <c r="E3141" s="22">
        <f t="shared" si="52"/>
        <v>38.4</v>
      </c>
    </row>
    <row r="3142" spans="1:5" x14ac:dyDescent="0.35">
      <c r="A3142" s="21" t="s">
        <v>1186</v>
      </c>
      <c r="B3142">
        <v>1</v>
      </c>
      <c r="C3142" s="17">
        <v>4</v>
      </c>
      <c r="D3142" s="61">
        <f>VLOOKUP(A3142,'Unit Cost from Sales Data'!$A$2:$B$4026,2,FALSE)</f>
        <v>1.33</v>
      </c>
      <c r="E3142" s="22">
        <f t="shared" si="52"/>
        <v>5.32</v>
      </c>
    </row>
    <row r="3143" spans="1:5" x14ac:dyDescent="0.35">
      <c r="A3143" s="21" t="s">
        <v>3034</v>
      </c>
      <c r="B3143">
        <v>1</v>
      </c>
      <c r="C3143" s="17">
        <v>4</v>
      </c>
      <c r="D3143" s="61">
        <f>VLOOKUP(A3143,'Unit Cost from Sales Data'!$A$2:$B$4026,2,FALSE)</f>
        <v>0.96</v>
      </c>
      <c r="E3143" s="22">
        <f t="shared" si="52"/>
        <v>3.84</v>
      </c>
    </row>
    <row r="3144" spans="1:5" x14ac:dyDescent="0.35">
      <c r="A3144" s="21" t="s">
        <v>1180</v>
      </c>
      <c r="B3144">
        <v>1</v>
      </c>
      <c r="C3144" s="17">
        <v>4</v>
      </c>
      <c r="D3144" s="61">
        <f>VLOOKUP(A3144,'Unit Cost from Sales Data'!$A$2:$B$4026,2,FALSE)</f>
        <v>8.16</v>
      </c>
      <c r="E3144" s="22">
        <f t="shared" si="52"/>
        <v>32.64</v>
      </c>
    </row>
    <row r="3145" spans="1:5" x14ac:dyDescent="0.35">
      <c r="A3145" s="21" t="s">
        <v>1185</v>
      </c>
      <c r="B3145">
        <v>1</v>
      </c>
      <c r="C3145" s="17">
        <v>4</v>
      </c>
      <c r="D3145" s="61">
        <f>VLOOKUP(A3145,'Unit Cost from Sales Data'!$A$2:$B$4026,2,FALSE)</f>
        <v>0.56999999999999995</v>
      </c>
      <c r="E3145" s="22">
        <f t="shared" si="52"/>
        <v>2.2799999999999998</v>
      </c>
    </row>
    <row r="3146" spans="1:5" x14ac:dyDescent="0.35">
      <c r="A3146" s="21" t="s">
        <v>3074</v>
      </c>
      <c r="B3146">
        <v>1</v>
      </c>
      <c r="C3146" s="17">
        <v>4</v>
      </c>
      <c r="D3146" s="61">
        <f>VLOOKUP(A3146,'Unit Cost from Sales Data'!$A$2:$B$4026,2,FALSE)</f>
        <v>1.3</v>
      </c>
      <c r="E3146" s="22">
        <f t="shared" si="52"/>
        <v>5.2</v>
      </c>
    </row>
    <row r="3147" spans="1:5" x14ac:dyDescent="0.35">
      <c r="A3147" s="21" t="s">
        <v>3078</v>
      </c>
      <c r="B3147">
        <v>1</v>
      </c>
      <c r="C3147" s="17">
        <v>4</v>
      </c>
      <c r="D3147" s="61">
        <f>VLOOKUP(A3147,'Unit Cost from Sales Data'!$A$2:$B$4026,2,FALSE)</f>
        <v>6.29</v>
      </c>
      <c r="E3147" s="22">
        <f t="shared" si="52"/>
        <v>25.16</v>
      </c>
    </row>
    <row r="3148" spans="1:5" x14ac:dyDescent="0.35">
      <c r="A3148" s="21" t="s">
        <v>3081</v>
      </c>
      <c r="B3148">
        <v>1</v>
      </c>
      <c r="C3148" s="17">
        <v>4</v>
      </c>
      <c r="D3148" s="61">
        <f>VLOOKUP(A3148,'Unit Cost from Sales Data'!$A$2:$B$4026,2,FALSE)</f>
        <v>5.97</v>
      </c>
      <c r="E3148" s="22">
        <f t="shared" si="52"/>
        <v>23.88</v>
      </c>
    </row>
    <row r="3149" spans="1:5" x14ac:dyDescent="0.35">
      <c r="A3149" s="21" t="s">
        <v>3095</v>
      </c>
      <c r="B3149">
        <v>1</v>
      </c>
      <c r="C3149" s="17">
        <v>4</v>
      </c>
      <c r="D3149" s="61">
        <f>VLOOKUP(A3149,'Unit Cost from Sales Data'!$A$2:$B$4026,2,FALSE)</f>
        <v>40.22</v>
      </c>
      <c r="E3149" s="22">
        <f t="shared" si="52"/>
        <v>160.88</v>
      </c>
    </row>
    <row r="3150" spans="1:5" x14ac:dyDescent="0.35">
      <c r="A3150" s="21" t="s">
        <v>3106</v>
      </c>
      <c r="B3150">
        <v>1</v>
      </c>
      <c r="C3150" s="17">
        <v>4</v>
      </c>
      <c r="D3150" s="61">
        <f>VLOOKUP(A3150,'Unit Cost from Sales Data'!$A$2:$B$4026,2,FALSE)</f>
        <v>3.59</v>
      </c>
      <c r="E3150" s="22">
        <f t="shared" si="52"/>
        <v>14.36</v>
      </c>
    </row>
    <row r="3151" spans="1:5" x14ac:dyDescent="0.35">
      <c r="A3151" s="21" t="s">
        <v>3129</v>
      </c>
      <c r="B3151">
        <v>1</v>
      </c>
      <c r="C3151" s="17">
        <v>4</v>
      </c>
      <c r="D3151" s="61">
        <f>VLOOKUP(A3151,'Unit Cost from Sales Data'!$A$2:$B$4026,2,FALSE)</f>
        <v>1.93</v>
      </c>
      <c r="E3151" s="22">
        <f t="shared" si="52"/>
        <v>7.72</v>
      </c>
    </row>
    <row r="3152" spans="1:5" x14ac:dyDescent="0.35">
      <c r="A3152" s="21" t="s">
        <v>3136</v>
      </c>
      <c r="B3152">
        <v>1</v>
      </c>
      <c r="C3152" s="17">
        <v>4</v>
      </c>
      <c r="D3152" s="61">
        <f>VLOOKUP(A3152,'Unit Cost from Sales Data'!$A$2:$B$4026,2,FALSE)</f>
        <v>3.9</v>
      </c>
      <c r="E3152" s="22">
        <f t="shared" si="52"/>
        <v>15.6</v>
      </c>
    </row>
    <row r="3153" spans="1:5" x14ac:dyDescent="0.35">
      <c r="A3153" s="21" t="s">
        <v>3144</v>
      </c>
      <c r="B3153">
        <v>1</v>
      </c>
      <c r="C3153" s="17">
        <v>4</v>
      </c>
      <c r="D3153" s="61">
        <f>VLOOKUP(A3153,'Unit Cost from Sales Data'!$A$2:$B$4026,2,FALSE)</f>
        <v>1.35</v>
      </c>
      <c r="E3153" s="22">
        <f t="shared" si="52"/>
        <v>5.4</v>
      </c>
    </row>
    <row r="3154" spans="1:5" x14ac:dyDescent="0.35">
      <c r="A3154" s="21" t="s">
        <v>3160</v>
      </c>
      <c r="B3154">
        <v>1</v>
      </c>
      <c r="C3154" s="17">
        <v>4</v>
      </c>
      <c r="D3154" s="61">
        <f>VLOOKUP(A3154,'Unit Cost from Sales Data'!$A$2:$B$4026,2,FALSE)</f>
        <v>1.03</v>
      </c>
      <c r="E3154" s="22">
        <f t="shared" si="52"/>
        <v>4.12</v>
      </c>
    </row>
    <row r="3155" spans="1:5" x14ac:dyDescent="0.35">
      <c r="A3155" s="21" t="s">
        <v>1170</v>
      </c>
      <c r="B3155">
        <v>1</v>
      </c>
      <c r="C3155" s="17">
        <v>4</v>
      </c>
      <c r="D3155" s="61">
        <f>VLOOKUP(A3155,'Unit Cost from Sales Data'!$A$2:$B$4026,2,FALSE)</f>
        <v>3.2</v>
      </c>
      <c r="E3155" s="22">
        <f t="shared" si="52"/>
        <v>12.8</v>
      </c>
    </row>
    <row r="3156" spans="1:5" x14ac:dyDescent="0.35">
      <c r="A3156" s="21" t="s">
        <v>1172</v>
      </c>
      <c r="B3156">
        <v>1</v>
      </c>
      <c r="C3156" s="17">
        <v>4</v>
      </c>
      <c r="D3156" s="61">
        <f>VLOOKUP(A3156,'Unit Cost from Sales Data'!$A$2:$B$4026,2,FALSE)</f>
        <v>0.39</v>
      </c>
      <c r="E3156" s="22">
        <f t="shared" ref="E3156:E3214" si="53">D3156*C3156</f>
        <v>1.56</v>
      </c>
    </row>
    <row r="3157" spans="1:5" x14ac:dyDescent="0.35">
      <c r="A3157" s="21" t="s">
        <v>964</v>
      </c>
      <c r="B3157">
        <v>1</v>
      </c>
      <c r="C3157" s="17">
        <v>4</v>
      </c>
      <c r="D3157" s="61">
        <f>VLOOKUP(A3157,'Unit Cost from Sales Data'!$A$2:$B$4026,2,FALSE)</f>
        <v>1.29</v>
      </c>
      <c r="E3157" s="22">
        <f t="shared" si="53"/>
        <v>5.16</v>
      </c>
    </row>
    <row r="3158" spans="1:5" x14ac:dyDescent="0.35">
      <c r="A3158" s="21" t="s">
        <v>130</v>
      </c>
      <c r="B3158">
        <v>1</v>
      </c>
      <c r="C3158" s="17">
        <v>4</v>
      </c>
      <c r="D3158" s="61">
        <f>VLOOKUP(A3158,'Unit Cost from Sales Data'!$A$2:$B$4026,2,FALSE)</f>
        <v>0.63</v>
      </c>
      <c r="E3158" s="22">
        <f t="shared" si="53"/>
        <v>2.52</v>
      </c>
    </row>
    <row r="3159" spans="1:5" x14ac:dyDescent="0.35">
      <c r="A3159" s="21" t="s">
        <v>3188</v>
      </c>
      <c r="B3159">
        <v>1</v>
      </c>
      <c r="C3159" s="17">
        <v>4</v>
      </c>
      <c r="D3159" s="61">
        <f>VLOOKUP(A3159,'Unit Cost from Sales Data'!$A$2:$B$4026,2,FALSE)</f>
        <v>0.25</v>
      </c>
      <c r="E3159" s="22">
        <f t="shared" si="53"/>
        <v>1</v>
      </c>
    </row>
    <row r="3160" spans="1:5" x14ac:dyDescent="0.35">
      <c r="A3160" s="21" t="s">
        <v>3216</v>
      </c>
      <c r="B3160">
        <v>1</v>
      </c>
      <c r="C3160" s="17">
        <v>4</v>
      </c>
      <c r="D3160" s="61">
        <f>VLOOKUP(A3160,'Unit Cost from Sales Data'!$A$2:$B$4026,2,FALSE)</f>
        <v>1.1599999999999999</v>
      </c>
      <c r="E3160" s="22">
        <f t="shared" si="53"/>
        <v>4.6399999999999997</v>
      </c>
    </row>
    <row r="3161" spans="1:5" x14ac:dyDescent="0.35">
      <c r="A3161" s="21" t="s">
        <v>3252</v>
      </c>
      <c r="B3161">
        <v>1</v>
      </c>
      <c r="C3161" s="17">
        <v>4</v>
      </c>
      <c r="D3161" s="61">
        <f>VLOOKUP(A3161,'Unit Cost from Sales Data'!$A$2:$B$4026,2,FALSE)</f>
        <v>3.05</v>
      </c>
      <c r="E3161" s="22">
        <f t="shared" si="53"/>
        <v>12.2</v>
      </c>
    </row>
    <row r="3162" spans="1:5" x14ac:dyDescent="0.35">
      <c r="A3162" s="21" t="s">
        <v>3325</v>
      </c>
      <c r="B3162">
        <v>1</v>
      </c>
      <c r="C3162" s="17">
        <v>4</v>
      </c>
      <c r="D3162" s="61">
        <f>VLOOKUP(A3162,'Unit Cost from Sales Data'!$A$2:$B$4026,2,FALSE)</f>
        <v>4.55</v>
      </c>
      <c r="E3162" s="22">
        <f t="shared" si="53"/>
        <v>18.2</v>
      </c>
    </row>
    <row r="3163" spans="1:5" x14ac:dyDescent="0.35">
      <c r="A3163" s="21" t="s">
        <v>3326</v>
      </c>
      <c r="B3163">
        <v>1</v>
      </c>
      <c r="C3163" s="17">
        <v>4</v>
      </c>
      <c r="D3163" s="61">
        <f>VLOOKUP(A3163,'Unit Cost from Sales Data'!$A$2:$B$4026,2,FALSE)</f>
        <v>7.89</v>
      </c>
      <c r="E3163" s="22">
        <f t="shared" si="53"/>
        <v>31.56</v>
      </c>
    </row>
    <row r="3164" spans="1:5" x14ac:dyDescent="0.35">
      <c r="A3164" s="21" t="s">
        <v>3380</v>
      </c>
      <c r="B3164">
        <v>1</v>
      </c>
      <c r="C3164" s="17">
        <v>4</v>
      </c>
      <c r="D3164" s="61">
        <f>VLOOKUP(A3164,'Unit Cost from Sales Data'!$A$2:$B$4026,2,FALSE)</f>
        <v>2.4</v>
      </c>
      <c r="E3164" s="22">
        <f t="shared" si="53"/>
        <v>9.6</v>
      </c>
    </row>
    <row r="3165" spans="1:5" x14ac:dyDescent="0.35">
      <c r="A3165" s="21" t="s">
        <v>3423</v>
      </c>
      <c r="B3165">
        <v>1</v>
      </c>
      <c r="C3165" s="17">
        <v>4</v>
      </c>
      <c r="D3165" s="61">
        <f>VLOOKUP(A3165,'Unit Cost from Sales Data'!$A$2:$B$4026,2,FALSE)</f>
        <v>6.08</v>
      </c>
      <c r="E3165" s="22">
        <f t="shared" si="53"/>
        <v>24.32</v>
      </c>
    </row>
    <row r="3166" spans="1:5" x14ac:dyDescent="0.35">
      <c r="A3166" s="21" t="s">
        <v>3427</v>
      </c>
      <c r="B3166">
        <v>1</v>
      </c>
      <c r="C3166" s="17">
        <v>4</v>
      </c>
      <c r="D3166" s="61">
        <f>VLOOKUP(A3166,'Unit Cost from Sales Data'!$A$2:$B$4026,2,FALSE)</f>
        <v>0.5</v>
      </c>
      <c r="E3166" s="22">
        <f t="shared" si="53"/>
        <v>2</v>
      </c>
    </row>
    <row r="3167" spans="1:5" x14ac:dyDescent="0.35">
      <c r="A3167" s="21" t="s">
        <v>368</v>
      </c>
      <c r="B3167">
        <v>1</v>
      </c>
      <c r="C3167" s="17">
        <v>4</v>
      </c>
      <c r="D3167" s="61">
        <f>VLOOKUP(A3167,'Unit Cost from Sales Data'!$A$2:$B$4026,2,FALSE)</f>
        <v>0.63</v>
      </c>
      <c r="E3167" s="22">
        <f t="shared" si="53"/>
        <v>2.52</v>
      </c>
    </row>
    <row r="3168" spans="1:5" x14ac:dyDescent="0.35">
      <c r="A3168" s="21" t="s">
        <v>3443</v>
      </c>
      <c r="B3168">
        <v>1</v>
      </c>
      <c r="C3168" s="17">
        <v>4</v>
      </c>
      <c r="D3168" s="61">
        <f>VLOOKUP(A3168,'Unit Cost from Sales Data'!$A$2:$B$4026,2,FALSE)</f>
        <v>1.24</v>
      </c>
      <c r="E3168" s="22">
        <f t="shared" si="53"/>
        <v>4.96</v>
      </c>
    </row>
    <row r="3169" spans="1:5" x14ac:dyDescent="0.35">
      <c r="A3169" s="21" t="s">
        <v>3445</v>
      </c>
      <c r="B3169">
        <v>1</v>
      </c>
      <c r="C3169" s="17">
        <v>4</v>
      </c>
      <c r="D3169" s="61">
        <f>VLOOKUP(A3169,'Unit Cost from Sales Data'!$A$2:$B$4026,2,FALSE)</f>
        <v>6.6</v>
      </c>
      <c r="E3169" s="22">
        <f t="shared" si="53"/>
        <v>26.4</v>
      </c>
    </row>
    <row r="3170" spans="1:5" x14ac:dyDescent="0.35">
      <c r="A3170" s="21" t="s">
        <v>3447</v>
      </c>
      <c r="B3170">
        <v>1</v>
      </c>
      <c r="C3170" s="17">
        <v>4</v>
      </c>
      <c r="D3170" s="61">
        <f>VLOOKUP(A3170,'Unit Cost from Sales Data'!$A$2:$B$4026,2,FALSE)</f>
        <v>2.82</v>
      </c>
      <c r="E3170" s="22">
        <f t="shared" si="53"/>
        <v>11.28</v>
      </c>
    </row>
    <row r="3171" spans="1:5" x14ac:dyDescent="0.35">
      <c r="A3171" s="21" t="s">
        <v>1249</v>
      </c>
      <c r="B3171">
        <v>1</v>
      </c>
      <c r="C3171" s="17">
        <v>4</v>
      </c>
      <c r="D3171" s="61">
        <f>VLOOKUP(A3171,'Unit Cost from Sales Data'!$A$2:$B$4026,2,FALSE)</f>
        <v>1.51</v>
      </c>
      <c r="E3171" s="22">
        <f t="shared" si="53"/>
        <v>6.04</v>
      </c>
    </row>
    <row r="3172" spans="1:5" x14ac:dyDescent="0.35">
      <c r="A3172" s="21" t="s">
        <v>1250</v>
      </c>
      <c r="B3172">
        <v>1</v>
      </c>
      <c r="C3172" s="17">
        <v>4</v>
      </c>
      <c r="D3172" s="61">
        <f>VLOOKUP(A3172,'Unit Cost from Sales Data'!$A$2:$B$4026,2,FALSE)</f>
        <v>0.62</v>
      </c>
      <c r="E3172" s="22">
        <f t="shared" si="53"/>
        <v>2.48</v>
      </c>
    </row>
    <row r="3173" spans="1:5" x14ac:dyDescent="0.35">
      <c r="A3173" s="21" t="s">
        <v>1251</v>
      </c>
      <c r="B3173">
        <v>1</v>
      </c>
      <c r="C3173" s="17">
        <v>4</v>
      </c>
      <c r="D3173" s="61">
        <f>VLOOKUP(A3173,'Unit Cost from Sales Data'!$A$2:$B$4026,2,FALSE)</f>
        <v>1.02</v>
      </c>
      <c r="E3173" s="22">
        <f t="shared" si="53"/>
        <v>4.08</v>
      </c>
    </row>
    <row r="3174" spans="1:5" x14ac:dyDescent="0.35">
      <c r="A3174" s="21" t="s">
        <v>1238</v>
      </c>
      <c r="B3174">
        <v>1</v>
      </c>
      <c r="C3174" s="17">
        <v>4</v>
      </c>
      <c r="D3174" s="61">
        <f>VLOOKUP(A3174,'Unit Cost from Sales Data'!$A$2:$B$4026,2,FALSE)</f>
        <v>0.89</v>
      </c>
      <c r="E3174" s="22">
        <f t="shared" si="53"/>
        <v>3.56</v>
      </c>
    </row>
    <row r="3175" spans="1:5" x14ac:dyDescent="0.35">
      <c r="A3175" s="21" t="s">
        <v>1252</v>
      </c>
      <c r="B3175">
        <v>1</v>
      </c>
      <c r="C3175" s="17">
        <v>4</v>
      </c>
      <c r="D3175" s="61">
        <f>VLOOKUP(A3175,'Unit Cost from Sales Data'!$A$2:$B$4026,2,FALSE)</f>
        <v>2.37</v>
      </c>
      <c r="E3175" s="22">
        <f t="shared" si="53"/>
        <v>9.48</v>
      </c>
    </row>
    <row r="3176" spans="1:5" x14ac:dyDescent="0.35">
      <c r="A3176" s="21" t="s">
        <v>3483</v>
      </c>
      <c r="B3176">
        <v>1</v>
      </c>
      <c r="C3176" s="17">
        <v>4</v>
      </c>
      <c r="D3176" s="61">
        <f>VLOOKUP(A3176,'Unit Cost from Sales Data'!$A$2:$B$4026,2,FALSE)</f>
        <v>65.77</v>
      </c>
      <c r="E3176" s="22">
        <f t="shared" si="53"/>
        <v>263.08</v>
      </c>
    </row>
    <row r="3177" spans="1:5" x14ac:dyDescent="0.35">
      <c r="A3177" s="21" t="s">
        <v>3550</v>
      </c>
      <c r="B3177">
        <v>1</v>
      </c>
      <c r="C3177" s="17">
        <v>4</v>
      </c>
      <c r="D3177" s="61">
        <f>VLOOKUP(A3177,'Unit Cost from Sales Data'!$A$2:$B$4026,2,FALSE)</f>
        <v>2.83</v>
      </c>
      <c r="E3177" s="22">
        <f t="shared" si="53"/>
        <v>11.32</v>
      </c>
    </row>
    <row r="3178" spans="1:5" x14ac:dyDescent="0.35">
      <c r="A3178" s="21" t="s">
        <v>3563</v>
      </c>
      <c r="B3178">
        <v>1</v>
      </c>
      <c r="C3178" s="17">
        <v>4</v>
      </c>
      <c r="D3178" s="61">
        <f>VLOOKUP(A3178,'Unit Cost from Sales Data'!$A$2:$B$4026,2,FALSE)</f>
        <v>3.28</v>
      </c>
      <c r="E3178" s="22">
        <f t="shared" si="53"/>
        <v>13.12</v>
      </c>
    </row>
    <row r="3179" spans="1:5" x14ac:dyDescent="0.35">
      <c r="A3179" s="21" t="s">
        <v>3572</v>
      </c>
      <c r="B3179">
        <v>1</v>
      </c>
      <c r="C3179" s="17">
        <v>4</v>
      </c>
      <c r="D3179" s="61">
        <f>VLOOKUP(A3179,'Unit Cost from Sales Data'!$A$2:$B$4026,2,FALSE)</f>
        <v>3.22</v>
      </c>
      <c r="E3179" s="22">
        <f t="shared" si="53"/>
        <v>12.88</v>
      </c>
    </row>
    <row r="3180" spans="1:5" x14ac:dyDescent="0.35">
      <c r="A3180" s="21" t="s">
        <v>1148</v>
      </c>
      <c r="B3180">
        <v>1</v>
      </c>
      <c r="C3180" s="17">
        <v>4</v>
      </c>
      <c r="D3180" s="61">
        <f>VLOOKUP(A3180,'Unit Cost from Sales Data'!$A$2:$B$4026,2,FALSE)</f>
        <v>1.0900000000000001</v>
      </c>
      <c r="E3180" s="22">
        <f t="shared" si="53"/>
        <v>4.3600000000000003</v>
      </c>
    </row>
    <row r="3181" spans="1:5" x14ac:dyDescent="0.35">
      <c r="A3181" s="21" t="s">
        <v>3599</v>
      </c>
      <c r="B3181">
        <v>1</v>
      </c>
      <c r="C3181" s="17">
        <v>4</v>
      </c>
      <c r="D3181" s="61">
        <f>VLOOKUP(A3181,'Unit Cost from Sales Data'!$A$2:$B$4026,2,FALSE)</f>
        <v>8.26</v>
      </c>
      <c r="E3181" s="22">
        <f t="shared" si="53"/>
        <v>33.04</v>
      </c>
    </row>
    <row r="3182" spans="1:5" x14ac:dyDescent="0.35">
      <c r="A3182" s="21" t="s">
        <v>3604</v>
      </c>
      <c r="B3182">
        <v>1</v>
      </c>
      <c r="C3182" s="17">
        <v>4</v>
      </c>
      <c r="D3182" s="61">
        <f>VLOOKUP(A3182,'Unit Cost from Sales Data'!$A$2:$B$4026,2,FALSE)</f>
        <v>2.87</v>
      </c>
      <c r="E3182" s="22">
        <f t="shared" si="53"/>
        <v>11.48</v>
      </c>
    </row>
    <row r="3183" spans="1:5" x14ac:dyDescent="0.35">
      <c r="A3183" s="21" t="s">
        <v>3609</v>
      </c>
      <c r="B3183">
        <v>1</v>
      </c>
      <c r="C3183" s="17">
        <v>4</v>
      </c>
      <c r="D3183" s="61">
        <f>VLOOKUP(A3183,'Unit Cost from Sales Data'!$A$2:$B$4026,2,FALSE)</f>
        <v>0.84</v>
      </c>
      <c r="E3183" s="22">
        <f t="shared" si="53"/>
        <v>3.36</v>
      </c>
    </row>
    <row r="3184" spans="1:5" x14ac:dyDescent="0.35">
      <c r="A3184" s="21" t="s">
        <v>3642</v>
      </c>
      <c r="B3184">
        <v>1</v>
      </c>
      <c r="C3184" s="17">
        <v>4</v>
      </c>
      <c r="D3184" s="61">
        <f>VLOOKUP(A3184,'Unit Cost from Sales Data'!$A$2:$B$4026,2,FALSE)</f>
        <v>0.22</v>
      </c>
      <c r="E3184" s="22">
        <f t="shared" si="53"/>
        <v>0.88</v>
      </c>
    </row>
    <row r="3185" spans="1:5" x14ac:dyDescent="0.35">
      <c r="A3185" s="21" t="s">
        <v>372</v>
      </c>
      <c r="B3185">
        <v>1</v>
      </c>
      <c r="C3185" s="17">
        <v>4</v>
      </c>
      <c r="D3185" s="61">
        <f>VLOOKUP(A3185,'Unit Cost from Sales Data'!$A$2:$B$4026,2,FALSE)</f>
        <v>32.880000000000003</v>
      </c>
      <c r="E3185" s="22">
        <f t="shared" si="53"/>
        <v>131.52000000000001</v>
      </c>
    </row>
    <row r="3186" spans="1:5" x14ac:dyDescent="0.35">
      <c r="A3186" s="21" t="s">
        <v>1134</v>
      </c>
      <c r="B3186">
        <v>1</v>
      </c>
      <c r="C3186" s="17">
        <v>4</v>
      </c>
      <c r="D3186" s="61">
        <f>VLOOKUP(A3186,'Unit Cost from Sales Data'!$A$2:$B$4026,2,FALSE)</f>
        <v>18.72</v>
      </c>
      <c r="E3186" s="22">
        <f t="shared" si="53"/>
        <v>74.88</v>
      </c>
    </row>
    <row r="3187" spans="1:5" x14ac:dyDescent="0.35">
      <c r="A3187" s="21" t="s">
        <v>3746</v>
      </c>
      <c r="B3187">
        <v>1</v>
      </c>
      <c r="C3187" s="17">
        <v>4</v>
      </c>
      <c r="D3187" s="61">
        <f>VLOOKUP(A3187,'Unit Cost from Sales Data'!$A$2:$B$4026,2,FALSE)</f>
        <v>1.1499999999999999</v>
      </c>
      <c r="E3187" s="22">
        <f t="shared" si="53"/>
        <v>4.5999999999999996</v>
      </c>
    </row>
    <row r="3188" spans="1:5" x14ac:dyDescent="0.35">
      <c r="A3188" s="21" t="s">
        <v>1128</v>
      </c>
      <c r="B3188">
        <v>1</v>
      </c>
      <c r="C3188" s="17">
        <v>4</v>
      </c>
      <c r="D3188" s="61">
        <f>VLOOKUP(A3188,'Unit Cost from Sales Data'!$A$2:$B$4026,2,FALSE)</f>
        <v>0.68</v>
      </c>
      <c r="E3188" s="22">
        <f t="shared" si="53"/>
        <v>2.72</v>
      </c>
    </row>
    <row r="3189" spans="1:5" x14ac:dyDescent="0.35">
      <c r="A3189" s="21" t="s">
        <v>3773</v>
      </c>
      <c r="B3189">
        <v>1</v>
      </c>
      <c r="C3189" s="17">
        <v>4</v>
      </c>
      <c r="D3189" s="61">
        <f>VLOOKUP(A3189,'Unit Cost from Sales Data'!$A$2:$B$4026,2,FALSE)</f>
        <v>2.78</v>
      </c>
      <c r="E3189" s="22">
        <f t="shared" si="53"/>
        <v>11.12</v>
      </c>
    </row>
    <row r="3190" spans="1:5" x14ac:dyDescent="0.35">
      <c r="A3190" s="21" t="s">
        <v>3775</v>
      </c>
      <c r="B3190">
        <v>1</v>
      </c>
      <c r="C3190" s="17">
        <v>4</v>
      </c>
      <c r="D3190" s="61">
        <f>VLOOKUP(A3190,'Unit Cost from Sales Data'!$A$2:$B$4026,2,FALSE)</f>
        <v>2.87</v>
      </c>
      <c r="E3190" s="22">
        <f t="shared" si="53"/>
        <v>11.48</v>
      </c>
    </row>
    <row r="3191" spans="1:5" x14ac:dyDescent="0.35">
      <c r="A3191" s="21" t="s">
        <v>1111</v>
      </c>
      <c r="B3191">
        <v>1</v>
      </c>
      <c r="C3191" s="17">
        <v>4</v>
      </c>
      <c r="D3191" s="61">
        <f>VLOOKUP(A3191,'Unit Cost from Sales Data'!$A$2:$B$4026,2,FALSE)</f>
        <v>5.8</v>
      </c>
      <c r="E3191" s="22">
        <f t="shared" si="53"/>
        <v>23.2</v>
      </c>
    </row>
    <row r="3192" spans="1:5" x14ac:dyDescent="0.35">
      <c r="A3192" s="21" t="s">
        <v>3810</v>
      </c>
      <c r="B3192">
        <v>1</v>
      </c>
      <c r="C3192" s="17">
        <v>4</v>
      </c>
      <c r="D3192" s="61">
        <f>VLOOKUP(A3192,'Unit Cost from Sales Data'!$A$2:$B$4026,2,FALSE)</f>
        <v>0.81</v>
      </c>
      <c r="E3192" s="22">
        <f t="shared" si="53"/>
        <v>3.24</v>
      </c>
    </row>
    <row r="3193" spans="1:5" x14ac:dyDescent="0.35">
      <c r="A3193" s="21" t="s">
        <v>931</v>
      </c>
      <c r="B3193">
        <v>1</v>
      </c>
      <c r="C3193" s="17">
        <v>4</v>
      </c>
      <c r="D3193" s="61">
        <f>VLOOKUP(A3193,'Unit Cost from Sales Data'!$A$2:$B$4026,2,FALSE)</f>
        <v>0.33</v>
      </c>
      <c r="E3193" s="22">
        <f t="shared" si="53"/>
        <v>1.32</v>
      </c>
    </row>
    <row r="3194" spans="1:5" x14ac:dyDescent="0.35">
      <c r="A3194" s="21" t="s">
        <v>705</v>
      </c>
      <c r="B3194">
        <v>1</v>
      </c>
      <c r="C3194" s="17">
        <v>4</v>
      </c>
      <c r="D3194" s="61">
        <f>VLOOKUP(A3194,'Unit Cost from Sales Data'!$A$2:$B$4026,2,FALSE)</f>
        <v>3.65</v>
      </c>
      <c r="E3194" s="22">
        <f t="shared" si="53"/>
        <v>14.6</v>
      </c>
    </row>
    <row r="3195" spans="1:5" x14ac:dyDescent="0.35">
      <c r="A3195" s="21" t="s">
        <v>3860</v>
      </c>
      <c r="B3195">
        <v>1</v>
      </c>
      <c r="C3195" s="17">
        <v>4</v>
      </c>
      <c r="D3195" s="61">
        <f>VLOOKUP(A3195,'Unit Cost from Sales Data'!$A$2:$B$4026,2,FALSE)</f>
        <v>1.49</v>
      </c>
      <c r="E3195" s="22">
        <f t="shared" si="53"/>
        <v>5.96</v>
      </c>
    </row>
    <row r="3196" spans="1:5" x14ac:dyDescent="0.35">
      <c r="A3196" s="21" t="s">
        <v>3862</v>
      </c>
      <c r="B3196">
        <v>1</v>
      </c>
      <c r="C3196" s="17">
        <v>4</v>
      </c>
      <c r="D3196" s="61">
        <f>VLOOKUP(A3196,'Unit Cost from Sales Data'!$A$2:$B$4026,2,FALSE)</f>
        <v>0.82</v>
      </c>
      <c r="E3196" s="22">
        <f t="shared" si="53"/>
        <v>3.28</v>
      </c>
    </row>
    <row r="3197" spans="1:5" x14ac:dyDescent="0.35">
      <c r="A3197" s="21" t="s">
        <v>3874</v>
      </c>
      <c r="B3197">
        <v>1</v>
      </c>
      <c r="C3197" s="17">
        <v>4</v>
      </c>
      <c r="D3197" s="61">
        <f>VLOOKUP(A3197,'Unit Cost from Sales Data'!$A$2:$B$4026,2,FALSE)</f>
        <v>11.56</v>
      </c>
      <c r="E3197" s="22">
        <f t="shared" si="53"/>
        <v>46.24</v>
      </c>
    </row>
    <row r="3198" spans="1:5" x14ac:dyDescent="0.35">
      <c r="A3198" s="21" t="s">
        <v>3879</v>
      </c>
      <c r="B3198">
        <v>1</v>
      </c>
      <c r="C3198" s="17">
        <v>4</v>
      </c>
      <c r="D3198" s="61">
        <f>VLOOKUP(A3198,'Unit Cost from Sales Data'!$A$2:$B$4026,2,FALSE)</f>
        <v>4.2</v>
      </c>
      <c r="E3198" s="22">
        <f t="shared" si="53"/>
        <v>16.8</v>
      </c>
    </row>
    <row r="3199" spans="1:5" x14ac:dyDescent="0.35">
      <c r="A3199" s="21" t="s">
        <v>1104</v>
      </c>
      <c r="B3199">
        <v>1</v>
      </c>
      <c r="C3199" s="17">
        <v>4</v>
      </c>
      <c r="D3199" s="61">
        <f>VLOOKUP(A3199,'Unit Cost from Sales Data'!$A$2:$B$4026,2,FALSE)</f>
        <v>0.56999999999999995</v>
      </c>
      <c r="E3199" s="22">
        <f t="shared" si="53"/>
        <v>2.2799999999999998</v>
      </c>
    </row>
    <row r="3200" spans="1:5" x14ac:dyDescent="0.35">
      <c r="A3200" s="21" t="s">
        <v>3906</v>
      </c>
      <c r="B3200">
        <v>1</v>
      </c>
      <c r="C3200" s="17">
        <v>4</v>
      </c>
      <c r="D3200" s="61">
        <f>VLOOKUP(A3200,'Unit Cost from Sales Data'!$A$2:$B$4026,2,FALSE)</f>
        <v>0.97</v>
      </c>
      <c r="E3200" s="22">
        <f t="shared" si="53"/>
        <v>3.88</v>
      </c>
    </row>
    <row r="3201" spans="1:5" x14ac:dyDescent="0.35">
      <c r="A3201" s="21" t="s">
        <v>3914</v>
      </c>
      <c r="B3201">
        <v>1</v>
      </c>
      <c r="C3201" s="17">
        <v>4</v>
      </c>
      <c r="D3201" s="61">
        <f>VLOOKUP(A3201,'Unit Cost from Sales Data'!$A$2:$B$4026,2,FALSE)</f>
        <v>2.0099999999999998</v>
      </c>
      <c r="E3201" s="22">
        <f t="shared" si="53"/>
        <v>8.0399999999999991</v>
      </c>
    </row>
    <row r="3202" spans="1:5" x14ac:dyDescent="0.35">
      <c r="A3202" s="21" t="s">
        <v>3934</v>
      </c>
      <c r="B3202">
        <v>1</v>
      </c>
      <c r="C3202" s="17">
        <v>4</v>
      </c>
      <c r="D3202" s="61">
        <f>VLOOKUP(A3202,'Unit Cost from Sales Data'!$A$2:$B$4026,2,FALSE)</f>
        <v>0.49</v>
      </c>
      <c r="E3202" s="22">
        <f t="shared" si="53"/>
        <v>1.96</v>
      </c>
    </row>
    <row r="3203" spans="1:5" x14ac:dyDescent="0.35">
      <c r="A3203" s="21" t="s">
        <v>1094</v>
      </c>
      <c r="B3203">
        <v>1</v>
      </c>
      <c r="C3203" s="17">
        <v>4</v>
      </c>
      <c r="D3203" s="61">
        <f>VLOOKUP(A3203,'Unit Cost from Sales Data'!$A$2:$B$4026,2,FALSE)</f>
        <v>1.36</v>
      </c>
      <c r="E3203" s="22">
        <f t="shared" si="53"/>
        <v>5.44</v>
      </c>
    </row>
    <row r="3204" spans="1:5" x14ac:dyDescent="0.35">
      <c r="A3204" s="21" t="s">
        <v>3946</v>
      </c>
      <c r="B3204">
        <v>1</v>
      </c>
      <c r="C3204" s="17">
        <v>4</v>
      </c>
      <c r="D3204" s="61">
        <f>VLOOKUP(A3204,'Unit Cost from Sales Data'!$A$2:$B$4026,2,FALSE)</f>
        <v>3.33</v>
      </c>
      <c r="E3204" s="22">
        <f t="shared" si="53"/>
        <v>13.32</v>
      </c>
    </row>
    <row r="3205" spans="1:5" x14ac:dyDescent="0.35">
      <c r="A3205" s="21" t="s">
        <v>1095</v>
      </c>
      <c r="B3205">
        <v>1</v>
      </c>
      <c r="C3205" s="17">
        <v>4</v>
      </c>
      <c r="D3205" s="61">
        <f>VLOOKUP(A3205,'Unit Cost from Sales Data'!$A$2:$B$4026,2,FALSE)</f>
        <v>1.0900000000000001</v>
      </c>
      <c r="E3205" s="22">
        <f t="shared" si="53"/>
        <v>4.3600000000000003</v>
      </c>
    </row>
    <row r="3206" spans="1:5" x14ac:dyDescent="0.35">
      <c r="A3206" s="21" t="s">
        <v>3953</v>
      </c>
      <c r="B3206">
        <v>1</v>
      </c>
      <c r="C3206" s="17">
        <v>4</v>
      </c>
      <c r="D3206" s="61">
        <f>VLOOKUP(A3206,'Unit Cost from Sales Data'!$A$2:$B$4026,2,FALSE)</f>
        <v>2.8</v>
      </c>
      <c r="E3206" s="22">
        <f t="shared" si="53"/>
        <v>11.2</v>
      </c>
    </row>
    <row r="3207" spans="1:5" x14ac:dyDescent="0.35">
      <c r="A3207" s="21" t="s">
        <v>1086</v>
      </c>
      <c r="B3207">
        <v>1</v>
      </c>
      <c r="C3207" s="17">
        <v>4</v>
      </c>
      <c r="D3207" s="61">
        <f>VLOOKUP(A3207,'Unit Cost from Sales Data'!$A$2:$B$4026,2,FALSE)</f>
        <v>11.75</v>
      </c>
      <c r="E3207" s="22">
        <f t="shared" si="53"/>
        <v>47</v>
      </c>
    </row>
    <row r="3208" spans="1:5" x14ac:dyDescent="0.35">
      <c r="A3208" s="21" t="s">
        <v>671</v>
      </c>
      <c r="B3208">
        <v>1</v>
      </c>
      <c r="C3208" s="17">
        <v>4</v>
      </c>
      <c r="D3208" s="61">
        <f>VLOOKUP(A3208,'Unit Cost from Sales Data'!$A$2:$B$4026,2,FALSE)</f>
        <v>41.11</v>
      </c>
      <c r="E3208" s="22">
        <f t="shared" si="53"/>
        <v>164.44</v>
      </c>
    </row>
    <row r="3209" spans="1:5" x14ac:dyDescent="0.35">
      <c r="A3209" s="21" t="s">
        <v>1077</v>
      </c>
      <c r="B3209">
        <v>1</v>
      </c>
      <c r="C3209" s="17">
        <v>4</v>
      </c>
      <c r="D3209" s="61">
        <f>VLOOKUP(A3209,'Unit Cost from Sales Data'!$A$2:$B$4026,2,FALSE)</f>
        <v>3.6</v>
      </c>
      <c r="E3209" s="22">
        <f t="shared" si="53"/>
        <v>14.4</v>
      </c>
    </row>
    <row r="3210" spans="1:5" x14ac:dyDescent="0.35">
      <c r="A3210" s="21" t="s">
        <v>1072</v>
      </c>
      <c r="B3210">
        <v>1</v>
      </c>
      <c r="C3210" s="17">
        <v>4</v>
      </c>
      <c r="D3210" s="61">
        <f>VLOOKUP(A3210,'Unit Cost from Sales Data'!$A$2:$B$4026,2,FALSE)</f>
        <v>16.88</v>
      </c>
      <c r="E3210" s="22">
        <f t="shared" si="53"/>
        <v>67.52</v>
      </c>
    </row>
    <row r="3211" spans="1:5" x14ac:dyDescent="0.35">
      <c r="A3211" s="21" t="s">
        <v>4019</v>
      </c>
      <c r="B3211">
        <v>1</v>
      </c>
      <c r="C3211" s="17">
        <v>4</v>
      </c>
      <c r="D3211" s="61">
        <f>VLOOKUP(A3211,'Unit Cost from Sales Data'!$A$2:$B$4026,2,FALSE)</f>
        <v>0.9</v>
      </c>
      <c r="E3211" s="22">
        <f t="shared" si="53"/>
        <v>3.6</v>
      </c>
    </row>
    <row r="3212" spans="1:5" x14ac:dyDescent="0.35">
      <c r="A3212" s="21" t="s">
        <v>1076</v>
      </c>
      <c r="B3212">
        <v>1</v>
      </c>
      <c r="C3212" s="17">
        <v>4</v>
      </c>
      <c r="D3212" s="61">
        <f>VLOOKUP(A3212,'Unit Cost from Sales Data'!$A$2:$B$4026,2,FALSE)</f>
        <v>0.66</v>
      </c>
      <c r="E3212" s="22">
        <f t="shared" si="53"/>
        <v>2.64</v>
      </c>
    </row>
    <row r="3213" spans="1:5" x14ac:dyDescent="0.35">
      <c r="A3213" s="21" t="s">
        <v>913</v>
      </c>
      <c r="B3213">
        <v>1</v>
      </c>
      <c r="C3213" s="17">
        <v>4</v>
      </c>
      <c r="D3213" s="61">
        <f>VLOOKUP(A3213,'Unit Cost from Sales Data'!$A$2:$B$4026,2,FALSE)</f>
        <v>2.74</v>
      </c>
      <c r="E3213" s="22">
        <f t="shared" si="53"/>
        <v>10.96</v>
      </c>
    </row>
    <row r="3214" spans="1:5" x14ac:dyDescent="0.35">
      <c r="A3214" s="21" t="s">
        <v>292</v>
      </c>
      <c r="B3214">
        <v>1</v>
      </c>
      <c r="C3214" s="17">
        <v>4</v>
      </c>
      <c r="D3214" s="61">
        <f>VLOOKUP(A3214,'Unit Cost from Sales Data'!$A$2:$B$4026,2,FALSE)</f>
        <v>3.91</v>
      </c>
      <c r="E3214" s="22">
        <f t="shared" si="53"/>
        <v>15.64</v>
      </c>
    </row>
    <row r="3215" spans="1:5" x14ac:dyDescent="0.35">
      <c r="A3215" s="21" t="s">
        <v>1247</v>
      </c>
      <c r="B3215">
        <v>1</v>
      </c>
      <c r="C3215" s="17">
        <v>4</v>
      </c>
      <c r="D3215" s="61">
        <f>VLOOKUP(A3215,'Unit Cost from Sales Data'!$A$2:$B$4026,2,FALSE)</f>
        <v>4.5</v>
      </c>
      <c r="E3215" s="22">
        <f t="shared" ref="E3215:E3272" si="54">D3215*C3215</f>
        <v>18</v>
      </c>
    </row>
    <row r="3216" spans="1:5" x14ac:dyDescent="0.35">
      <c r="A3216" s="21" t="s">
        <v>654</v>
      </c>
      <c r="B3216">
        <v>1</v>
      </c>
      <c r="C3216" s="17">
        <v>4</v>
      </c>
      <c r="D3216" s="61">
        <f>VLOOKUP(A3216,'Unit Cost from Sales Data'!$A$2:$B$4026,2,FALSE)</f>
        <v>13</v>
      </c>
      <c r="E3216" s="22">
        <f t="shared" si="54"/>
        <v>52</v>
      </c>
    </row>
    <row r="3217" spans="1:5" x14ac:dyDescent="0.35">
      <c r="A3217" s="21" t="s">
        <v>655</v>
      </c>
      <c r="B3217">
        <v>1</v>
      </c>
      <c r="C3217" s="17">
        <v>4</v>
      </c>
      <c r="D3217" s="61">
        <f>VLOOKUP(A3217,'Unit Cost from Sales Data'!$A$2:$B$4026,2,FALSE)</f>
        <v>4.1399999999999997</v>
      </c>
      <c r="E3217" s="22">
        <f t="shared" si="54"/>
        <v>16.559999999999999</v>
      </c>
    </row>
    <row r="3218" spans="1:5" x14ac:dyDescent="0.35">
      <c r="A3218" s="21" t="s">
        <v>933</v>
      </c>
      <c r="B3218">
        <v>1</v>
      </c>
      <c r="C3218" s="17">
        <v>4</v>
      </c>
      <c r="D3218" s="61">
        <f>VLOOKUP(A3218,'Unit Cost from Sales Data'!$A$2:$B$4026,2,FALSE)</f>
        <v>2.74</v>
      </c>
      <c r="E3218" s="22">
        <f t="shared" si="54"/>
        <v>10.96</v>
      </c>
    </row>
    <row r="3219" spans="1:5" x14ac:dyDescent="0.35">
      <c r="A3219" s="21" t="s">
        <v>624</v>
      </c>
      <c r="B3219">
        <v>1</v>
      </c>
      <c r="C3219" s="17">
        <v>4</v>
      </c>
      <c r="D3219" s="61">
        <f>VLOOKUP(A3219,'Unit Cost from Sales Data'!$A$2:$B$4026,2,FALSE)</f>
        <v>2.74</v>
      </c>
      <c r="E3219" s="22">
        <f t="shared" si="54"/>
        <v>10.96</v>
      </c>
    </row>
    <row r="3220" spans="1:5" x14ac:dyDescent="0.35">
      <c r="A3220" s="21" t="s">
        <v>4076</v>
      </c>
      <c r="B3220">
        <v>1</v>
      </c>
      <c r="C3220" s="17">
        <v>4</v>
      </c>
      <c r="D3220" s="61">
        <f>VLOOKUP(A3220,'Unit Cost from Sales Data'!$A$2:$B$4026,2,FALSE)</f>
        <v>199.78</v>
      </c>
      <c r="E3220" s="22">
        <f t="shared" si="54"/>
        <v>799.12</v>
      </c>
    </row>
    <row r="3221" spans="1:5" x14ac:dyDescent="0.35">
      <c r="A3221" s="21" t="s">
        <v>4084</v>
      </c>
      <c r="B3221">
        <v>1</v>
      </c>
      <c r="C3221" s="17">
        <v>4</v>
      </c>
      <c r="D3221" s="61">
        <f>VLOOKUP(A3221,'Unit Cost from Sales Data'!$A$2:$B$4026,2,FALSE)</f>
        <v>2.84</v>
      </c>
      <c r="E3221" s="22">
        <f t="shared" si="54"/>
        <v>11.36</v>
      </c>
    </row>
    <row r="3222" spans="1:5" x14ac:dyDescent="0.35">
      <c r="A3222" s="21" t="s">
        <v>1045</v>
      </c>
      <c r="B3222">
        <v>1</v>
      </c>
      <c r="C3222" s="17">
        <v>4</v>
      </c>
      <c r="D3222" s="61">
        <f>VLOOKUP(A3222,'Unit Cost from Sales Data'!$A$2:$B$4026,2,FALSE)</f>
        <v>1.1200000000000001</v>
      </c>
      <c r="E3222" s="22">
        <f t="shared" si="54"/>
        <v>4.4800000000000004</v>
      </c>
    </row>
    <row r="3223" spans="1:5" x14ac:dyDescent="0.35">
      <c r="A3223" s="21" t="s">
        <v>584</v>
      </c>
      <c r="B3223">
        <v>1</v>
      </c>
      <c r="C3223" s="17">
        <v>4</v>
      </c>
      <c r="D3223" s="61">
        <f>VLOOKUP(A3223,'Unit Cost from Sales Data'!$A$2:$B$4026,2,FALSE)</f>
        <v>2.64</v>
      </c>
      <c r="E3223" s="22">
        <f t="shared" si="54"/>
        <v>10.56</v>
      </c>
    </row>
    <row r="3224" spans="1:5" x14ac:dyDescent="0.35">
      <c r="A3224" s="21" t="s">
        <v>593</v>
      </c>
      <c r="B3224">
        <v>1</v>
      </c>
      <c r="C3224" s="17">
        <v>4</v>
      </c>
      <c r="D3224" s="61">
        <f>VLOOKUP(A3224,'Unit Cost from Sales Data'!$A$2:$B$4026,2,FALSE)</f>
        <v>2.33</v>
      </c>
      <c r="E3224" s="22">
        <f t="shared" si="54"/>
        <v>9.32</v>
      </c>
    </row>
    <row r="3225" spans="1:5" x14ac:dyDescent="0.35">
      <c r="A3225" s="21" t="s">
        <v>1025</v>
      </c>
      <c r="B3225">
        <v>1</v>
      </c>
      <c r="C3225" s="17">
        <v>4</v>
      </c>
      <c r="D3225" s="61">
        <f>VLOOKUP(A3225,'Unit Cost from Sales Data'!$A$2:$B$4026,2,FALSE)</f>
        <v>0.56999999999999995</v>
      </c>
      <c r="E3225" s="22">
        <f t="shared" si="54"/>
        <v>2.2799999999999998</v>
      </c>
    </row>
    <row r="3226" spans="1:5" x14ac:dyDescent="0.35">
      <c r="A3226" s="21" t="s">
        <v>1026</v>
      </c>
      <c r="B3226">
        <v>1</v>
      </c>
      <c r="C3226" s="17">
        <v>4</v>
      </c>
      <c r="D3226" s="61">
        <f>VLOOKUP(A3226,'Unit Cost from Sales Data'!$A$2:$B$4026,2,FALSE)</f>
        <v>1.1200000000000001</v>
      </c>
      <c r="E3226" s="22">
        <f t="shared" si="54"/>
        <v>4.4800000000000004</v>
      </c>
    </row>
    <row r="3227" spans="1:5" x14ac:dyDescent="0.35">
      <c r="A3227" s="21" t="s">
        <v>318</v>
      </c>
      <c r="B3227">
        <v>1</v>
      </c>
      <c r="C3227" s="17">
        <v>4</v>
      </c>
      <c r="D3227" s="61">
        <f>VLOOKUP(A3227,'Unit Cost from Sales Data'!$A$2:$B$4026,2,FALSE)</f>
        <v>0.52</v>
      </c>
      <c r="E3227" s="22">
        <f t="shared" si="54"/>
        <v>2.08</v>
      </c>
    </row>
    <row r="3228" spans="1:5" x14ac:dyDescent="0.35">
      <c r="A3228" s="21" t="s">
        <v>4171</v>
      </c>
      <c r="B3228">
        <v>1</v>
      </c>
      <c r="C3228" s="17">
        <v>4</v>
      </c>
      <c r="D3228" s="61">
        <f>VLOOKUP(A3228,'Unit Cost from Sales Data'!$A$2:$B$4026,2,FALSE)</f>
        <v>4.6900000000000004</v>
      </c>
      <c r="E3228" s="22">
        <f t="shared" si="54"/>
        <v>18.760000000000002</v>
      </c>
    </row>
    <row r="3229" spans="1:5" x14ac:dyDescent="0.35">
      <c r="A3229" s="21" t="s">
        <v>576</v>
      </c>
      <c r="B3229">
        <v>1</v>
      </c>
      <c r="C3229" s="17">
        <v>4</v>
      </c>
      <c r="D3229" s="61">
        <f>VLOOKUP(A3229,'Unit Cost from Sales Data'!$A$2:$B$4026,2,FALSE)</f>
        <v>1.2</v>
      </c>
      <c r="E3229" s="22">
        <f t="shared" si="54"/>
        <v>4.8</v>
      </c>
    </row>
    <row r="3230" spans="1:5" x14ac:dyDescent="0.35">
      <c r="A3230" s="21" t="s">
        <v>147</v>
      </c>
      <c r="B3230">
        <v>1</v>
      </c>
      <c r="C3230" s="17">
        <v>4</v>
      </c>
      <c r="D3230" s="61">
        <f>VLOOKUP(A3230,'Unit Cost from Sales Data'!$A$2:$B$4026,2,FALSE)</f>
        <v>1.06</v>
      </c>
      <c r="E3230" s="22">
        <f t="shared" si="54"/>
        <v>4.24</v>
      </c>
    </row>
    <row r="3231" spans="1:5" x14ac:dyDescent="0.35">
      <c r="A3231" s="21" t="s">
        <v>577</v>
      </c>
      <c r="B3231">
        <v>1</v>
      </c>
      <c r="C3231" s="17">
        <v>4</v>
      </c>
      <c r="D3231" s="61">
        <f>VLOOKUP(A3231,'Unit Cost from Sales Data'!$A$2:$B$4026,2,FALSE)</f>
        <v>1.0900000000000001</v>
      </c>
      <c r="E3231" s="22">
        <f t="shared" si="54"/>
        <v>4.3600000000000003</v>
      </c>
    </row>
    <row r="3232" spans="1:5" x14ac:dyDescent="0.35">
      <c r="A3232" s="21" t="s">
        <v>578</v>
      </c>
      <c r="B3232">
        <v>1</v>
      </c>
      <c r="C3232" s="17">
        <v>4</v>
      </c>
      <c r="D3232" s="61">
        <f>VLOOKUP(A3232,'Unit Cost from Sales Data'!$A$2:$B$4026,2,FALSE)</f>
        <v>0.63</v>
      </c>
      <c r="E3232" s="22">
        <f t="shared" si="54"/>
        <v>2.52</v>
      </c>
    </row>
    <row r="3233" spans="1:5" x14ac:dyDescent="0.35">
      <c r="A3233" s="21" t="s">
        <v>4183</v>
      </c>
      <c r="B3233">
        <v>1</v>
      </c>
      <c r="C3233" s="17">
        <v>4</v>
      </c>
      <c r="D3233" s="61">
        <f>VLOOKUP(A3233,'Unit Cost from Sales Data'!$A$2:$B$4026,2,FALSE)</f>
        <v>2.39</v>
      </c>
      <c r="E3233" s="22">
        <f t="shared" si="54"/>
        <v>9.56</v>
      </c>
    </row>
    <row r="3234" spans="1:5" x14ac:dyDescent="0.35">
      <c r="A3234" s="21" t="s">
        <v>1011</v>
      </c>
      <c r="B3234">
        <v>1</v>
      </c>
      <c r="C3234" s="17">
        <v>4</v>
      </c>
      <c r="D3234" s="61">
        <f>VLOOKUP(A3234,'Unit Cost from Sales Data'!$A$2:$B$4026,2,FALSE)</f>
        <v>1.27</v>
      </c>
      <c r="E3234" s="22">
        <f t="shared" si="54"/>
        <v>5.08</v>
      </c>
    </row>
    <row r="3235" spans="1:5" x14ac:dyDescent="0.35">
      <c r="A3235" s="21" t="s">
        <v>1012</v>
      </c>
      <c r="B3235">
        <v>1</v>
      </c>
      <c r="C3235" s="17">
        <v>4</v>
      </c>
      <c r="D3235" s="61">
        <f>VLOOKUP(A3235,'Unit Cost from Sales Data'!$A$2:$B$4026,2,FALSE)</f>
        <v>0.75</v>
      </c>
      <c r="E3235" s="22">
        <f t="shared" si="54"/>
        <v>3</v>
      </c>
    </row>
    <row r="3236" spans="1:5" x14ac:dyDescent="0.35">
      <c r="A3236" s="21" t="s">
        <v>4224</v>
      </c>
      <c r="B3236">
        <v>1</v>
      </c>
      <c r="C3236" s="17">
        <v>4</v>
      </c>
      <c r="D3236" s="61">
        <f>VLOOKUP(A3236,'Unit Cost from Sales Data'!$A$2:$B$4026,2,FALSE)</f>
        <v>1.68</v>
      </c>
      <c r="E3236" s="22">
        <f t="shared" si="54"/>
        <v>6.72</v>
      </c>
    </row>
    <row r="3237" spans="1:5" x14ac:dyDescent="0.35">
      <c r="A3237" s="21" t="s">
        <v>1007</v>
      </c>
      <c r="B3237">
        <v>1</v>
      </c>
      <c r="C3237" s="17">
        <v>4</v>
      </c>
      <c r="D3237" s="61">
        <f>VLOOKUP(A3237,'Unit Cost from Sales Data'!$A$2:$B$4026,2,FALSE)</f>
        <v>0.71</v>
      </c>
      <c r="E3237" s="22">
        <f t="shared" si="54"/>
        <v>2.84</v>
      </c>
    </row>
    <row r="3238" spans="1:5" x14ac:dyDescent="0.35">
      <c r="A3238" s="21" t="s">
        <v>1010</v>
      </c>
      <c r="B3238">
        <v>1</v>
      </c>
      <c r="C3238" s="17">
        <v>4</v>
      </c>
      <c r="D3238" s="61">
        <f>VLOOKUP(A3238,'Unit Cost from Sales Data'!$A$2:$B$4026,2,FALSE)</f>
        <v>0.98</v>
      </c>
      <c r="E3238" s="22">
        <f t="shared" si="54"/>
        <v>3.92</v>
      </c>
    </row>
    <row r="3239" spans="1:5" x14ac:dyDescent="0.35">
      <c r="A3239" s="21" t="s">
        <v>4236</v>
      </c>
      <c r="B3239">
        <v>1</v>
      </c>
      <c r="C3239" s="17">
        <v>4</v>
      </c>
      <c r="D3239" s="61">
        <f>VLOOKUP(A3239,'Unit Cost from Sales Data'!$A$2:$B$4026,2,FALSE)</f>
        <v>1.27</v>
      </c>
      <c r="E3239" s="22">
        <f t="shared" si="54"/>
        <v>5.08</v>
      </c>
    </row>
    <row r="3240" spans="1:5" x14ac:dyDescent="0.35">
      <c r="A3240" s="21" t="s">
        <v>4238</v>
      </c>
      <c r="B3240">
        <v>1</v>
      </c>
      <c r="C3240" s="17">
        <v>4</v>
      </c>
      <c r="D3240" s="61">
        <f>VLOOKUP(A3240,'Unit Cost from Sales Data'!$A$2:$B$4026,2,FALSE)</f>
        <v>1.26</v>
      </c>
      <c r="E3240" s="22">
        <f t="shared" si="54"/>
        <v>5.04</v>
      </c>
    </row>
    <row r="3241" spans="1:5" x14ac:dyDescent="0.35">
      <c r="A3241" s="21" t="s">
        <v>4243</v>
      </c>
      <c r="B3241">
        <v>1</v>
      </c>
      <c r="C3241" s="17">
        <v>4</v>
      </c>
      <c r="D3241" s="61">
        <f>VLOOKUP(A3241,'Unit Cost from Sales Data'!$A$2:$B$4026,2,FALSE)</f>
        <v>1.42</v>
      </c>
      <c r="E3241" s="22">
        <f t="shared" si="54"/>
        <v>5.68</v>
      </c>
    </row>
    <row r="3242" spans="1:5" x14ac:dyDescent="0.35">
      <c r="A3242" s="21" t="s">
        <v>4246</v>
      </c>
      <c r="B3242">
        <v>1</v>
      </c>
      <c r="C3242" s="17">
        <v>4</v>
      </c>
      <c r="D3242" s="61">
        <f>VLOOKUP(A3242,'Unit Cost from Sales Data'!$A$2:$B$4026,2,FALSE)</f>
        <v>25.14</v>
      </c>
      <c r="E3242" s="22">
        <f t="shared" si="54"/>
        <v>100.56</v>
      </c>
    </row>
    <row r="3243" spans="1:5" x14ac:dyDescent="0.35">
      <c r="A3243" s="21" t="s">
        <v>536</v>
      </c>
      <c r="B3243">
        <v>1</v>
      </c>
      <c r="C3243" s="17">
        <v>4</v>
      </c>
      <c r="D3243" s="61">
        <f>VLOOKUP(A3243,'Unit Cost from Sales Data'!$A$2:$B$4026,2,FALSE)</f>
        <v>13.22</v>
      </c>
      <c r="E3243" s="22">
        <f t="shared" si="54"/>
        <v>52.88</v>
      </c>
    </row>
    <row r="3244" spans="1:5" x14ac:dyDescent="0.35">
      <c r="A3244" s="21" t="s">
        <v>4256</v>
      </c>
      <c r="B3244">
        <v>1</v>
      </c>
      <c r="C3244" s="17">
        <v>4</v>
      </c>
      <c r="D3244" s="61">
        <f>VLOOKUP(A3244,'Unit Cost from Sales Data'!$A$2:$B$4026,2,FALSE)</f>
        <v>2.87</v>
      </c>
      <c r="E3244" s="22">
        <f t="shared" si="54"/>
        <v>11.48</v>
      </c>
    </row>
    <row r="3245" spans="1:5" x14ac:dyDescent="0.35">
      <c r="A3245" s="21" t="s">
        <v>4259</v>
      </c>
      <c r="B3245">
        <v>1</v>
      </c>
      <c r="C3245" s="17">
        <v>4</v>
      </c>
      <c r="D3245" s="61">
        <f>VLOOKUP(A3245,'Unit Cost from Sales Data'!$A$2:$B$4026,2,FALSE)</f>
        <v>2.87</v>
      </c>
      <c r="E3245" s="22">
        <f t="shared" si="54"/>
        <v>11.48</v>
      </c>
    </row>
    <row r="3246" spans="1:5" x14ac:dyDescent="0.35">
      <c r="A3246" s="21" t="s">
        <v>1002</v>
      </c>
      <c r="B3246">
        <v>1</v>
      </c>
      <c r="C3246" s="17">
        <v>4</v>
      </c>
      <c r="D3246" s="61">
        <f>VLOOKUP(A3246,'Unit Cost from Sales Data'!$A$2:$B$4026,2,FALSE)</f>
        <v>0.98</v>
      </c>
      <c r="E3246" s="22">
        <f t="shared" si="54"/>
        <v>3.92</v>
      </c>
    </row>
    <row r="3247" spans="1:5" x14ac:dyDescent="0.35">
      <c r="A3247" s="21" t="s">
        <v>1003</v>
      </c>
      <c r="B3247">
        <v>1</v>
      </c>
      <c r="C3247" s="17">
        <v>4</v>
      </c>
      <c r="D3247" s="61">
        <f>VLOOKUP(A3247,'Unit Cost from Sales Data'!$A$2:$B$4026,2,FALSE)</f>
        <v>1.51</v>
      </c>
      <c r="E3247" s="22">
        <f t="shared" si="54"/>
        <v>6.04</v>
      </c>
    </row>
    <row r="3248" spans="1:5" x14ac:dyDescent="0.35">
      <c r="A3248" s="21" t="s">
        <v>4265</v>
      </c>
      <c r="B3248">
        <v>1</v>
      </c>
      <c r="C3248" s="17">
        <v>4</v>
      </c>
      <c r="D3248" s="61">
        <f>VLOOKUP(A3248,'Unit Cost from Sales Data'!$A$2:$B$4026,2,FALSE)</f>
        <v>50.78</v>
      </c>
      <c r="E3248" s="22">
        <f t="shared" si="54"/>
        <v>203.12</v>
      </c>
    </row>
    <row r="3249" spans="1:5" x14ac:dyDescent="0.35">
      <c r="A3249" s="21" t="s">
        <v>991</v>
      </c>
      <c r="B3249">
        <v>1</v>
      </c>
      <c r="C3249" s="17">
        <v>4</v>
      </c>
      <c r="D3249" s="61">
        <f>VLOOKUP(A3249,'Unit Cost from Sales Data'!$A$2:$B$4026,2,FALSE)</f>
        <v>1.47</v>
      </c>
      <c r="E3249" s="22">
        <f t="shared" si="54"/>
        <v>5.88</v>
      </c>
    </row>
    <row r="3250" spans="1:5" x14ac:dyDescent="0.35">
      <c r="A3250" s="21" t="s">
        <v>4313</v>
      </c>
      <c r="B3250">
        <v>1</v>
      </c>
      <c r="C3250" s="17">
        <v>4</v>
      </c>
      <c r="D3250" s="61">
        <f>VLOOKUP(A3250,'Unit Cost from Sales Data'!$A$2:$B$4026,2,FALSE)</f>
        <v>0.32</v>
      </c>
      <c r="E3250" s="22">
        <f t="shared" si="54"/>
        <v>1.28</v>
      </c>
    </row>
    <row r="3251" spans="1:5" x14ac:dyDescent="0.35">
      <c r="A3251" s="21" t="s">
        <v>4316</v>
      </c>
      <c r="B3251">
        <v>1</v>
      </c>
      <c r="C3251" s="17">
        <v>4</v>
      </c>
      <c r="D3251" s="61">
        <f>VLOOKUP(A3251,'Unit Cost from Sales Data'!$A$2:$B$4026,2,FALSE)</f>
        <v>2.39</v>
      </c>
      <c r="E3251" s="22">
        <f t="shared" si="54"/>
        <v>9.56</v>
      </c>
    </row>
    <row r="3252" spans="1:5" x14ac:dyDescent="0.35">
      <c r="A3252" s="21" t="s">
        <v>4318</v>
      </c>
      <c r="B3252">
        <v>1</v>
      </c>
      <c r="C3252" s="17">
        <v>4</v>
      </c>
      <c r="D3252" s="61">
        <f>VLOOKUP(A3252,'Unit Cost from Sales Data'!$A$2:$B$4026,2,FALSE)</f>
        <v>2.15</v>
      </c>
      <c r="E3252" s="22">
        <f t="shared" si="54"/>
        <v>8.6</v>
      </c>
    </row>
    <row r="3253" spans="1:5" x14ac:dyDescent="0.35">
      <c r="A3253" s="21" t="s">
        <v>4320</v>
      </c>
      <c r="B3253">
        <v>1</v>
      </c>
      <c r="C3253" s="17">
        <v>4</v>
      </c>
      <c r="D3253" s="61">
        <f>VLOOKUP(A3253,'Unit Cost from Sales Data'!$A$2:$B$4026,2,FALSE)</f>
        <v>17.61</v>
      </c>
      <c r="E3253" s="22">
        <f t="shared" si="54"/>
        <v>70.44</v>
      </c>
    </row>
    <row r="3254" spans="1:5" x14ac:dyDescent="0.35">
      <c r="A3254" s="21" t="s">
        <v>476</v>
      </c>
      <c r="B3254">
        <v>1</v>
      </c>
      <c r="C3254" s="17">
        <v>4</v>
      </c>
      <c r="D3254" s="61">
        <f>VLOOKUP(A3254,'Unit Cost from Sales Data'!$A$2:$B$4026,2,FALSE)</f>
        <v>0.82</v>
      </c>
      <c r="E3254" s="22">
        <f t="shared" si="54"/>
        <v>3.28</v>
      </c>
    </row>
    <row r="3255" spans="1:5" x14ac:dyDescent="0.35">
      <c r="A3255" s="21" t="s">
        <v>175</v>
      </c>
      <c r="B3255">
        <v>1</v>
      </c>
      <c r="C3255" s="17">
        <v>4</v>
      </c>
      <c r="D3255" s="61">
        <f>VLOOKUP(A3255,'Unit Cost from Sales Data'!$A$2:$B$4026,2,FALSE)</f>
        <v>0.47</v>
      </c>
      <c r="E3255" s="22">
        <f t="shared" si="54"/>
        <v>1.88</v>
      </c>
    </row>
    <row r="3256" spans="1:5" x14ac:dyDescent="0.35">
      <c r="A3256" s="21" t="s">
        <v>269</v>
      </c>
      <c r="B3256">
        <v>1</v>
      </c>
      <c r="C3256" s="17">
        <v>4</v>
      </c>
      <c r="D3256" s="61">
        <f>VLOOKUP(A3256,'Unit Cost from Sales Data'!$A$2:$B$4026,2,FALSE)</f>
        <v>0.85</v>
      </c>
      <c r="E3256" s="22">
        <f t="shared" si="54"/>
        <v>3.4</v>
      </c>
    </row>
    <row r="3257" spans="1:5" x14ac:dyDescent="0.35">
      <c r="A3257" s="21" t="s">
        <v>4365</v>
      </c>
      <c r="B3257">
        <v>1</v>
      </c>
      <c r="C3257" s="17">
        <v>4</v>
      </c>
      <c r="D3257" s="61">
        <f>VLOOKUP(A3257,'Unit Cost from Sales Data'!$A$2:$B$4026,2,FALSE)</f>
        <v>0.95</v>
      </c>
      <c r="E3257" s="22">
        <f t="shared" si="54"/>
        <v>3.8</v>
      </c>
    </row>
    <row r="3258" spans="1:5" x14ac:dyDescent="0.35">
      <c r="A3258" s="21" t="s">
        <v>4379</v>
      </c>
      <c r="B3258">
        <v>1</v>
      </c>
      <c r="C3258" s="17">
        <v>4</v>
      </c>
      <c r="D3258" s="61">
        <f>VLOOKUP(A3258,'Unit Cost from Sales Data'!$A$2:$B$4026,2,FALSE)</f>
        <v>1.38</v>
      </c>
      <c r="E3258" s="22">
        <f t="shared" si="54"/>
        <v>5.52</v>
      </c>
    </row>
    <row r="3259" spans="1:5" x14ac:dyDescent="0.35">
      <c r="A3259" s="21" t="s">
        <v>440</v>
      </c>
      <c r="B3259">
        <v>1</v>
      </c>
      <c r="C3259" s="17">
        <v>4</v>
      </c>
      <c r="D3259" s="61">
        <f>VLOOKUP(A3259,'Unit Cost from Sales Data'!$A$2:$B$4026,2,FALSE)</f>
        <v>1.06</v>
      </c>
      <c r="E3259" s="22">
        <f t="shared" si="54"/>
        <v>4.24</v>
      </c>
    </row>
    <row r="3260" spans="1:5" x14ac:dyDescent="0.35">
      <c r="A3260" s="21" t="s">
        <v>442</v>
      </c>
      <c r="B3260">
        <v>1</v>
      </c>
      <c r="C3260" s="17">
        <v>4</v>
      </c>
      <c r="D3260" s="61">
        <f>VLOOKUP(A3260,'Unit Cost from Sales Data'!$A$2:$B$4026,2,FALSE)</f>
        <v>0.63</v>
      </c>
      <c r="E3260" s="22">
        <f t="shared" si="54"/>
        <v>2.52</v>
      </c>
    </row>
    <row r="3261" spans="1:5" x14ac:dyDescent="0.35">
      <c r="A3261" s="21" t="s">
        <v>272</v>
      </c>
      <c r="B3261">
        <v>1</v>
      </c>
      <c r="C3261" s="17">
        <v>4</v>
      </c>
      <c r="D3261" s="61">
        <f>VLOOKUP(A3261,'Unit Cost from Sales Data'!$A$2:$B$4026,2,FALSE)</f>
        <v>0.85</v>
      </c>
      <c r="E3261" s="22">
        <f t="shared" si="54"/>
        <v>3.4</v>
      </c>
    </row>
    <row r="3262" spans="1:5" x14ac:dyDescent="0.35">
      <c r="A3262" s="21" t="s">
        <v>443</v>
      </c>
      <c r="B3262">
        <v>1</v>
      </c>
      <c r="C3262" s="17">
        <v>4</v>
      </c>
      <c r="D3262" s="61">
        <f>VLOOKUP(A3262,'Unit Cost from Sales Data'!$A$2:$B$4026,2,FALSE)</f>
        <v>0.6</v>
      </c>
      <c r="E3262" s="22">
        <f t="shared" si="54"/>
        <v>2.4</v>
      </c>
    </row>
    <row r="3263" spans="1:5" x14ac:dyDescent="0.35">
      <c r="A3263" s="21" t="s">
        <v>447</v>
      </c>
      <c r="B3263">
        <v>1</v>
      </c>
      <c r="C3263" s="17">
        <v>4</v>
      </c>
      <c r="D3263" s="61">
        <f>VLOOKUP(A3263,'Unit Cost from Sales Data'!$A$2:$B$4026,2,FALSE)</f>
        <v>0.91</v>
      </c>
      <c r="E3263" s="22">
        <f t="shared" si="54"/>
        <v>3.64</v>
      </c>
    </row>
    <row r="3264" spans="1:5" x14ac:dyDescent="0.35">
      <c r="A3264" s="21" t="s">
        <v>975</v>
      </c>
      <c r="B3264">
        <v>1</v>
      </c>
      <c r="C3264" s="17">
        <v>4</v>
      </c>
      <c r="D3264" s="61">
        <f>VLOOKUP(A3264,'Unit Cost from Sales Data'!$A$2:$B$4026,2,FALSE)</f>
        <v>4.96</v>
      </c>
      <c r="E3264" s="22">
        <f t="shared" si="54"/>
        <v>19.84</v>
      </c>
    </row>
    <row r="3265" spans="1:5" x14ac:dyDescent="0.35">
      <c r="A3265" s="21" t="s">
        <v>4411</v>
      </c>
      <c r="B3265">
        <v>1</v>
      </c>
      <c r="C3265" s="17">
        <v>4</v>
      </c>
      <c r="D3265" s="61">
        <f>VLOOKUP(A3265,'Unit Cost from Sales Data'!$A$2:$B$4026,2,FALSE)</f>
        <v>3.23</v>
      </c>
      <c r="E3265" s="22">
        <f t="shared" si="54"/>
        <v>12.92</v>
      </c>
    </row>
    <row r="3266" spans="1:5" x14ac:dyDescent="0.35">
      <c r="A3266" s="21" t="s">
        <v>4431</v>
      </c>
      <c r="B3266">
        <v>1</v>
      </c>
      <c r="C3266" s="17">
        <v>4</v>
      </c>
      <c r="D3266" s="61">
        <f>VLOOKUP(A3266,'Unit Cost from Sales Data'!$A$2:$B$4026,2,FALSE)</f>
        <v>3.39</v>
      </c>
      <c r="E3266" s="22">
        <f t="shared" si="54"/>
        <v>13.56</v>
      </c>
    </row>
    <row r="3267" spans="1:5" x14ac:dyDescent="0.35">
      <c r="A3267" s="21" t="s">
        <v>330</v>
      </c>
      <c r="B3267">
        <v>1</v>
      </c>
      <c r="C3267" s="17">
        <v>4</v>
      </c>
      <c r="D3267" s="61">
        <f>VLOOKUP(A3267,'Unit Cost from Sales Data'!$A$2:$B$4026,2,FALSE)</f>
        <v>0.86</v>
      </c>
      <c r="E3267" s="22">
        <f t="shared" si="54"/>
        <v>3.44</v>
      </c>
    </row>
    <row r="3268" spans="1:5" x14ac:dyDescent="0.35">
      <c r="A3268" s="21" t="s">
        <v>1300</v>
      </c>
      <c r="B3268">
        <v>3</v>
      </c>
      <c r="C3268" s="17">
        <v>3</v>
      </c>
      <c r="D3268" s="61">
        <f>VLOOKUP(A3268,'Unit Cost from Sales Data'!$A$2:$B$4026,2,FALSE)</f>
        <v>43.45</v>
      </c>
      <c r="E3268" s="22">
        <f t="shared" si="54"/>
        <v>130.35000000000002</v>
      </c>
    </row>
    <row r="3269" spans="1:5" x14ac:dyDescent="0.35">
      <c r="A3269" s="21" t="s">
        <v>1552</v>
      </c>
      <c r="B3269">
        <v>3</v>
      </c>
      <c r="C3269" s="17">
        <v>3</v>
      </c>
      <c r="D3269" s="61">
        <f>VLOOKUP(A3269,'Unit Cost from Sales Data'!$A$2:$B$4026,2,FALSE)</f>
        <v>34.64</v>
      </c>
      <c r="E3269" s="22">
        <f t="shared" si="54"/>
        <v>103.92</v>
      </c>
    </row>
    <row r="3270" spans="1:5" x14ac:dyDescent="0.35">
      <c r="A3270" s="21" t="s">
        <v>2129</v>
      </c>
      <c r="B3270">
        <v>3</v>
      </c>
      <c r="C3270" s="17">
        <v>3</v>
      </c>
      <c r="D3270" s="61">
        <f>VLOOKUP(A3270,'Unit Cost from Sales Data'!$A$2:$B$4026,2,FALSE)</f>
        <v>14.14</v>
      </c>
      <c r="E3270" s="22">
        <f t="shared" si="54"/>
        <v>42.42</v>
      </c>
    </row>
    <row r="3271" spans="1:5" x14ac:dyDescent="0.35">
      <c r="A3271" s="21" t="s">
        <v>2464</v>
      </c>
      <c r="B3271">
        <v>3</v>
      </c>
      <c r="C3271" s="17">
        <v>3</v>
      </c>
      <c r="D3271" s="61">
        <f>VLOOKUP(A3271,'Unit Cost from Sales Data'!$A$2:$B$4026,2,FALSE)</f>
        <v>11.95</v>
      </c>
      <c r="E3271" s="22">
        <f t="shared" si="54"/>
        <v>35.849999999999994</v>
      </c>
    </row>
    <row r="3272" spans="1:5" x14ac:dyDescent="0.35">
      <c r="A3272" s="21" t="s">
        <v>2611</v>
      </c>
      <c r="B3272">
        <v>3</v>
      </c>
      <c r="C3272" s="17">
        <v>3</v>
      </c>
      <c r="D3272" s="61">
        <f>VLOOKUP(A3272,'Unit Cost from Sales Data'!$A$2:$B$4026,2,FALSE)</f>
        <v>13.44</v>
      </c>
      <c r="E3272" s="22">
        <f t="shared" si="54"/>
        <v>40.32</v>
      </c>
    </row>
    <row r="3273" spans="1:5" x14ac:dyDescent="0.35">
      <c r="A3273" s="21" t="s">
        <v>816</v>
      </c>
      <c r="B3273">
        <v>3</v>
      </c>
      <c r="C3273" s="17">
        <v>3</v>
      </c>
      <c r="D3273" s="61">
        <f>VLOOKUP(A3273,'Unit Cost from Sales Data'!$A$2:$B$4026,2,FALSE)</f>
        <v>13.4</v>
      </c>
      <c r="E3273" s="22">
        <f t="shared" ref="E3273:E3319" si="55">D3273*C3273</f>
        <v>40.200000000000003</v>
      </c>
    </row>
    <row r="3274" spans="1:5" x14ac:dyDescent="0.35">
      <c r="A3274" s="21" t="s">
        <v>319</v>
      </c>
      <c r="B3274">
        <v>3</v>
      </c>
      <c r="C3274" s="17">
        <v>3</v>
      </c>
      <c r="D3274" s="61">
        <f>VLOOKUP(A3274,'Unit Cost from Sales Data'!$A$2:$B$4026,2,FALSE)</f>
        <v>31.06</v>
      </c>
      <c r="E3274" s="22">
        <f t="shared" si="55"/>
        <v>93.179999999999993</v>
      </c>
    </row>
    <row r="3275" spans="1:5" x14ac:dyDescent="0.35">
      <c r="A3275" s="21" t="s">
        <v>2759</v>
      </c>
      <c r="B3275">
        <v>3</v>
      </c>
      <c r="C3275" s="17">
        <v>3</v>
      </c>
      <c r="D3275" s="61">
        <f>VLOOKUP(A3275,'Unit Cost from Sales Data'!$A$2:$B$4026,2,FALSE)</f>
        <v>105.47</v>
      </c>
      <c r="E3275" s="22">
        <f t="shared" si="55"/>
        <v>316.40999999999997</v>
      </c>
    </row>
    <row r="3276" spans="1:5" x14ac:dyDescent="0.35">
      <c r="A3276" s="21" t="s">
        <v>2787</v>
      </c>
      <c r="B3276">
        <v>3</v>
      </c>
      <c r="C3276" s="17">
        <v>3</v>
      </c>
      <c r="D3276" s="61">
        <f>VLOOKUP(A3276,'Unit Cost from Sales Data'!$A$2:$B$4026,2,FALSE)</f>
        <v>60.74</v>
      </c>
      <c r="E3276" s="22">
        <f t="shared" si="55"/>
        <v>182.22</v>
      </c>
    </row>
    <row r="3277" spans="1:5" x14ac:dyDescent="0.35">
      <c r="A3277" s="21" t="s">
        <v>1196</v>
      </c>
      <c r="B3277">
        <v>3</v>
      </c>
      <c r="C3277" s="17">
        <v>3</v>
      </c>
      <c r="D3277" s="61">
        <f>VLOOKUP(A3277,'Unit Cost from Sales Data'!$A$2:$B$4026,2,FALSE)</f>
        <v>8.5500000000000007</v>
      </c>
      <c r="E3277" s="22">
        <f t="shared" si="55"/>
        <v>25.650000000000002</v>
      </c>
    </row>
    <row r="3278" spans="1:5" x14ac:dyDescent="0.35">
      <c r="A3278" s="21" t="s">
        <v>2913</v>
      </c>
      <c r="B3278">
        <v>3</v>
      </c>
      <c r="C3278" s="17">
        <v>3</v>
      </c>
      <c r="D3278" s="61">
        <f>VLOOKUP(A3278,'Unit Cost from Sales Data'!$A$2:$B$4026,2,FALSE)</f>
        <v>5.8</v>
      </c>
      <c r="E3278" s="22">
        <f t="shared" si="55"/>
        <v>17.399999999999999</v>
      </c>
    </row>
    <row r="3279" spans="1:5" x14ac:dyDescent="0.35">
      <c r="A3279" s="21" t="s">
        <v>567</v>
      </c>
      <c r="B3279">
        <v>3</v>
      </c>
      <c r="C3279" s="17">
        <v>3</v>
      </c>
      <c r="D3279" s="61">
        <f>VLOOKUP(A3279,'Unit Cost from Sales Data'!$A$2:$B$4026,2,FALSE)</f>
        <v>0.75</v>
      </c>
      <c r="E3279" s="22">
        <f t="shared" si="55"/>
        <v>2.25</v>
      </c>
    </row>
    <row r="3280" spans="1:5" x14ac:dyDescent="0.35">
      <c r="A3280" s="21" t="s">
        <v>512</v>
      </c>
      <c r="B3280">
        <v>3</v>
      </c>
      <c r="C3280" s="17">
        <v>3</v>
      </c>
      <c r="D3280" s="61">
        <f>VLOOKUP(A3280,'Unit Cost from Sales Data'!$A$2:$B$4026,2,FALSE)</f>
        <v>3</v>
      </c>
      <c r="E3280" s="22">
        <f t="shared" si="55"/>
        <v>9</v>
      </c>
    </row>
    <row r="3281" spans="1:5" x14ac:dyDescent="0.35">
      <c r="A3281" s="21" t="s">
        <v>541</v>
      </c>
      <c r="B3281">
        <v>3</v>
      </c>
      <c r="C3281" s="17">
        <v>3</v>
      </c>
      <c r="D3281" s="61">
        <f>VLOOKUP(A3281,'Unit Cost from Sales Data'!$A$2:$B$4026,2,FALSE)</f>
        <v>14</v>
      </c>
      <c r="E3281" s="22">
        <f t="shared" si="55"/>
        <v>42</v>
      </c>
    </row>
    <row r="3282" spans="1:5" x14ac:dyDescent="0.35">
      <c r="A3282" s="21" t="s">
        <v>3228</v>
      </c>
      <c r="B3282">
        <v>3</v>
      </c>
      <c r="C3282" s="17">
        <v>3</v>
      </c>
      <c r="D3282" s="61">
        <f>VLOOKUP(A3282,'Unit Cost from Sales Data'!$A$2:$B$4026,2,FALSE)</f>
        <v>63.85</v>
      </c>
      <c r="E3282" s="22">
        <f t="shared" si="55"/>
        <v>191.55</v>
      </c>
    </row>
    <row r="3283" spans="1:5" x14ac:dyDescent="0.35">
      <c r="A3283" s="21" t="s">
        <v>3498</v>
      </c>
      <c r="B3283">
        <v>3</v>
      </c>
      <c r="C3283" s="17">
        <v>3</v>
      </c>
      <c r="D3283" s="61">
        <f>VLOOKUP(A3283,'Unit Cost from Sales Data'!$A$2:$B$4026,2,FALSE)</f>
        <v>19.73</v>
      </c>
      <c r="E3283" s="22">
        <f t="shared" si="55"/>
        <v>59.19</v>
      </c>
    </row>
    <row r="3284" spans="1:5" x14ac:dyDescent="0.35">
      <c r="A3284" s="21" t="s">
        <v>3644</v>
      </c>
      <c r="B3284">
        <v>3</v>
      </c>
      <c r="C3284" s="17">
        <v>3</v>
      </c>
      <c r="D3284" s="61">
        <f>VLOOKUP(A3284,'Unit Cost from Sales Data'!$A$2:$B$4026,2,FALSE)</f>
        <v>109.02</v>
      </c>
      <c r="E3284" s="22">
        <f t="shared" si="55"/>
        <v>327.06</v>
      </c>
    </row>
    <row r="3285" spans="1:5" x14ac:dyDescent="0.35">
      <c r="A3285" s="21" t="s">
        <v>3707</v>
      </c>
      <c r="B3285">
        <v>3</v>
      </c>
      <c r="C3285" s="17">
        <v>3</v>
      </c>
      <c r="D3285" s="61">
        <f>VLOOKUP(A3285,'Unit Cost from Sales Data'!$A$2:$B$4026,2,FALSE)</f>
        <v>38.270000000000003</v>
      </c>
      <c r="E3285" s="22">
        <f t="shared" si="55"/>
        <v>114.81</v>
      </c>
    </row>
    <row r="3286" spans="1:5" x14ac:dyDescent="0.35">
      <c r="A3286" s="21" t="s">
        <v>3712</v>
      </c>
      <c r="B3286">
        <v>3</v>
      </c>
      <c r="C3286" s="17">
        <v>3</v>
      </c>
      <c r="D3286" s="61">
        <f>VLOOKUP(A3286,'Unit Cost from Sales Data'!$A$2:$B$4026,2,FALSE)</f>
        <v>30.59</v>
      </c>
      <c r="E3286" s="22">
        <f t="shared" si="55"/>
        <v>91.77</v>
      </c>
    </row>
    <row r="3287" spans="1:5" x14ac:dyDescent="0.35">
      <c r="A3287" s="21" t="s">
        <v>3724</v>
      </c>
      <c r="B3287">
        <v>3</v>
      </c>
      <c r="C3287" s="17">
        <v>3</v>
      </c>
      <c r="D3287" s="61">
        <f>VLOOKUP(A3287,'Unit Cost from Sales Data'!$A$2:$B$4026,2,FALSE)</f>
        <v>25.92</v>
      </c>
      <c r="E3287" s="22">
        <f t="shared" si="55"/>
        <v>77.760000000000005</v>
      </c>
    </row>
    <row r="3288" spans="1:5" x14ac:dyDescent="0.35">
      <c r="A3288" s="21" t="s">
        <v>3849</v>
      </c>
      <c r="B3288">
        <v>3</v>
      </c>
      <c r="C3288" s="17">
        <v>3</v>
      </c>
      <c r="D3288" s="61">
        <f>VLOOKUP(A3288,'Unit Cost from Sales Data'!$A$2:$B$4026,2,FALSE)</f>
        <v>59.5</v>
      </c>
      <c r="E3288" s="22">
        <f t="shared" si="55"/>
        <v>178.5</v>
      </c>
    </row>
    <row r="3289" spans="1:5" x14ac:dyDescent="0.35">
      <c r="A3289" s="21" t="s">
        <v>3856</v>
      </c>
      <c r="B3289">
        <v>3</v>
      </c>
      <c r="C3289" s="17">
        <v>3</v>
      </c>
      <c r="D3289" s="61">
        <f>VLOOKUP(A3289,'Unit Cost from Sales Data'!$A$2:$B$4026,2,FALSE)</f>
        <v>4.3600000000000003</v>
      </c>
      <c r="E3289" s="22">
        <f t="shared" si="55"/>
        <v>13.080000000000002</v>
      </c>
    </row>
    <row r="3290" spans="1:5" x14ac:dyDescent="0.35">
      <c r="A3290" s="21" t="s">
        <v>3882</v>
      </c>
      <c r="B3290">
        <v>3</v>
      </c>
      <c r="C3290" s="17">
        <v>3</v>
      </c>
      <c r="D3290" s="61">
        <f>VLOOKUP(A3290,'Unit Cost from Sales Data'!$A$2:$B$4026,2,FALSE)</f>
        <v>46.01</v>
      </c>
      <c r="E3290" s="22">
        <f t="shared" si="55"/>
        <v>138.03</v>
      </c>
    </row>
    <row r="3291" spans="1:5" x14ac:dyDescent="0.35">
      <c r="A3291" s="21" t="s">
        <v>4088</v>
      </c>
      <c r="B3291">
        <v>3</v>
      </c>
      <c r="C3291" s="17">
        <v>3</v>
      </c>
      <c r="D3291" s="61">
        <f>VLOOKUP(A3291,'Unit Cost from Sales Data'!$A$2:$B$4026,2,FALSE)</f>
        <v>49.96</v>
      </c>
      <c r="E3291" s="22">
        <f t="shared" si="55"/>
        <v>149.88</v>
      </c>
    </row>
    <row r="3292" spans="1:5" x14ac:dyDescent="0.35">
      <c r="A3292" s="21" t="s">
        <v>4156</v>
      </c>
      <c r="B3292">
        <v>3</v>
      </c>
      <c r="C3292" s="17">
        <v>3</v>
      </c>
      <c r="D3292" s="61">
        <f>VLOOKUP(A3292,'Unit Cost from Sales Data'!$A$2:$B$4026,2,FALSE)</f>
        <v>126.06</v>
      </c>
      <c r="E3292" s="22">
        <f t="shared" si="55"/>
        <v>378.18</v>
      </c>
    </row>
    <row r="3293" spans="1:5" x14ac:dyDescent="0.35">
      <c r="A3293" s="21" t="s">
        <v>4330</v>
      </c>
      <c r="B3293">
        <v>3</v>
      </c>
      <c r="C3293" s="17">
        <v>3</v>
      </c>
      <c r="D3293" s="61">
        <f>VLOOKUP(A3293,'Unit Cost from Sales Data'!$A$2:$B$4026,2,FALSE)</f>
        <v>50.52</v>
      </c>
      <c r="E3293" s="22">
        <f t="shared" si="55"/>
        <v>151.56</v>
      </c>
    </row>
    <row r="3294" spans="1:5" x14ac:dyDescent="0.35">
      <c r="A3294" s="21" t="s">
        <v>411</v>
      </c>
      <c r="B3294">
        <v>3</v>
      </c>
      <c r="C3294" s="17">
        <v>3</v>
      </c>
      <c r="D3294" s="61">
        <f>VLOOKUP(A3294,'Unit Cost from Sales Data'!$A$2:$B$4026,2,FALSE)</f>
        <v>45.28</v>
      </c>
      <c r="E3294" s="22">
        <f t="shared" si="55"/>
        <v>135.84</v>
      </c>
    </row>
    <row r="3295" spans="1:5" x14ac:dyDescent="0.35">
      <c r="A3295" s="21" t="s">
        <v>403</v>
      </c>
      <c r="B3295">
        <v>3</v>
      </c>
      <c r="C3295" s="17">
        <v>3</v>
      </c>
      <c r="D3295" s="61">
        <f>VLOOKUP(A3295,'Unit Cost from Sales Data'!$A$2:$B$4026,2,FALSE)</f>
        <v>6.78</v>
      </c>
      <c r="E3295" s="22">
        <f t="shared" si="55"/>
        <v>20.34</v>
      </c>
    </row>
    <row r="3296" spans="1:5" x14ac:dyDescent="0.35">
      <c r="A3296" s="21" t="s">
        <v>1560</v>
      </c>
      <c r="B3296">
        <v>2</v>
      </c>
      <c r="C3296" s="17">
        <v>3</v>
      </c>
      <c r="D3296" s="61">
        <f>VLOOKUP(A3296,'Unit Cost from Sales Data'!$A$2:$B$4026,2,FALSE)</f>
        <v>15.07</v>
      </c>
      <c r="E3296" s="22">
        <f t="shared" si="55"/>
        <v>45.21</v>
      </c>
    </row>
    <row r="3297" spans="1:5" x14ac:dyDescent="0.35">
      <c r="A3297" s="21" t="s">
        <v>1839</v>
      </c>
      <c r="B3297">
        <v>2</v>
      </c>
      <c r="C3297" s="17">
        <v>3</v>
      </c>
      <c r="D3297" s="61">
        <f>VLOOKUP(A3297,'Unit Cost from Sales Data'!$A$2:$B$4026,2,FALSE)</f>
        <v>104.57</v>
      </c>
      <c r="E3297" s="22">
        <f t="shared" si="55"/>
        <v>313.70999999999998</v>
      </c>
    </row>
    <row r="3298" spans="1:5" x14ac:dyDescent="0.35">
      <c r="A3298" s="21" t="s">
        <v>1154</v>
      </c>
      <c r="B3298">
        <v>2</v>
      </c>
      <c r="C3298" s="17">
        <v>3</v>
      </c>
      <c r="D3298" s="61">
        <f>VLOOKUP(A3298,'Unit Cost from Sales Data'!$A$2:$B$4026,2,FALSE)</f>
        <v>0.54</v>
      </c>
      <c r="E3298" s="22">
        <f t="shared" si="55"/>
        <v>1.62</v>
      </c>
    </row>
    <row r="3299" spans="1:5" x14ac:dyDescent="0.35">
      <c r="A3299" s="21" t="s">
        <v>2061</v>
      </c>
      <c r="B3299">
        <v>2</v>
      </c>
      <c r="C3299" s="17">
        <v>3</v>
      </c>
      <c r="D3299" s="61">
        <f>VLOOKUP(A3299,'Unit Cost from Sales Data'!$A$2:$B$4026,2,FALSE)</f>
        <v>13.24</v>
      </c>
      <c r="E3299" s="22">
        <f t="shared" si="55"/>
        <v>39.72</v>
      </c>
    </row>
    <row r="3300" spans="1:5" x14ac:dyDescent="0.35">
      <c r="A3300" s="21" t="s">
        <v>2065</v>
      </c>
      <c r="B3300">
        <v>2</v>
      </c>
      <c r="C3300" s="17">
        <v>3</v>
      </c>
      <c r="D3300" s="61">
        <f>VLOOKUP(A3300,'Unit Cost from Sales Data'!$A$2:$B$4026,2,FALSE)</f>
        <v>17.32</v>
      </c>
      <c r="E3300" s="22">
        <f t="shared" si="55"/>
        <v>51.96</v>
      </c>
    </row>
    <row r="3301" spans="1:5" x14ac:dyDescent="0.35">
      <c r="A3301" s="21" t="s">
        <v>2101</v>
      </c>
      <c r="B3301">
        <v>2</v>
      </c>
      <c r="C3301" s="17">
        <v>3</v>
      </c>
      <c r="D3301" s="61">
        <f>VLOOKUP(A3301,'Unit Cost from Sales Data'!$A$2:$B$4026,2,FALSE)</f>
        <v>6.2</v>
      </c>
      <c r="E3301" s="22">
        <f t="shared" si="55"/>
        <v>18.600000000000001</v>
      </c>
    </row>
    <row r="3302" spans="1:5" x14ac:dyDescent="0.35">
      <c r="A3302" s="21" t="s">
        <v>2117</v>
      </c>
      <c r="B3302">
        <v>2</v>
      </c>
      <c r="C3302" s="17">
        <v>3</v>
      </c>
      <c r="D3302" s="61">
        <f>VLOOKUP(A3302,'Unit Cost from Sales Data'!$A$2:$B$4026,2,FALSE)</f>
        <v>12.5</v>
      </c>
      <c r="E3302" s="22">
        <f t="shared" si="55"/>
        <v>37.5</v>
      </c>
    </row>
    <row r="3303" spans="1:5" x14ac:dyDescent="0.35">
      <c r="A3303" s="21" t="s">
        <v>233</v>
      </c>
      <c r="B3303">
        <v>2</v>
      </c>
      <c r="C3303" s="17">
        <v>3</v>
      </c>
      <c r="D3303" s="61">
        <f>VLOOKUP(A3303,'Unit Cost from Sales Data'!$A$2:$B$4026,2,FALSE)</f>
        <v>0.91</v>
      </c>
      <c r="E3303" s="22">
        <f t="shared" si="55"/>
        <v>2.73</v>
      </c>
    </row>
    <row r="3304" spans="1:5" x14ac:dyDescent="0.35">
      <c r="A3304" s="21" t="s">
        <v>2601</v>
      </c>
      <c r="B3304">
        <v>2</v>
      </c>
      <c r="C3304" s="17">
        <v>3</v>
      </c>
      <c r="D3304" s="61">
        <f>VLOOKUP(A3304,'Unit Cost from Sales Data'!$A$2:$B$4026,2,FALSE)</f>
        <v>44.41</v>
      </c>
      <c r="E3304" s="22">
        <f t="shared" si="55"/>
        <v>133.22999999999999</v>
      </c>
    </row>
    <row r="3305" spans="1:5" x14ac:dyDescent="0.35">
      <c r="A3305" s="21" t="s">
        <v>2605</v>
      </c>
      <c r="B3305">
        <v>2</v>
      </c>
      <c r="C3305" s="17">
        <v>3</v>
      </c>
      <c r="D3305" s="61">
        <f>VLOOKUP(A3305,'Unit Cost from Sales Data'!$A$2:$B$4026,2,FALSE)</f>
        <v>38.770000000000003</v>
      </c>
      <c r="E3305" s="22">
        <f t="shared" si="55"/>
        <v>116.31</v>
      </c>
    </row>
    <row r="3306" spans="1:5" x14ac:dyDescent="0.35">
      <c r="A3306" s="21" t="s">
        <v>2614</v>
      </c>
      <c r="B3306">
        <v>2</v>
      </c>
      <c r="C3306" s="17">
        <v>3</v>
      </c>
      <c r="D3306" s="61">
        <f>VLOOKUP(A3306,'Unit Cost from Sales Data'!$A$2:$B$4026,2,FALSE)</f>
        <v>42.1</v>
      </c>
      <c r="E3306" s="22">
        <f t="shared" si="55"/>
        <v>126.30000000000001</v>
      </c>
    </row>
    <row r="3307" spans="1:5" x14ac:dyDescent="0.35">
      <c r="A3307" s="21" t="s">
        <v>100</v>
      </c>
      <c r="B3307">
        <v>2</v>
      </c>
      <c r="C3307" s="17">
        <v>3</v>
      </c>
      <c r="D3307" s="61">
        <f>VLOOKUP(A3307,'Unit Cost from Sales Data'!$A$2:$B$4026,2,FALSE)</f>
        <v>5.8</v>
      </c>
      <c r="E3307" s="22">
        <f t="shared" si="55"/>
        <v>17.399999999999999</v>
      </c>
    </row>
    <row r="3308" spans="1:5" x14ac:dyDescent="0.35">
      <c r="A3308" s="21" t="s">
        <v>339</v>
      </c>
      <c r="B3308">
        <v>2</v>
      </c>
      <c r="C3308" s="17">
        <v>3</v>
      </c>
      <c r="D3308" s="61">
        <f>VLOOKUP(A3308,'Unit Cost from Sales Data'!$A$2:$B$4026,2,FALSE)</f>
        <v>6.65</v>
      </c>
      <c r="E3308" s="22">
        <f t="shared" si="55"/>
        <v>19.950000000000003</v>
      </c>
    </row>
    <row r="3309" spans="1:5" x14ac:dyDescent="0.35">
      <c r="A3309" s="21" t="s">
        <v>2765</v>
      </c>
      <c r="B3309">
        <v>2</v>
      </c>
      <c r="C3309" s="17">
        <v>3</v>
      </c>
      <c r="D3309" s="61">
        <f>VLOOKUP(A3309,'Unit Cost from Sales Data'!$A$2:$B$4026,2,FALSE)</f>
        <v>61.47</v>
      </c>
      <c r="E3309" s="22">
        <f t="shared" si="55"/>
        <v>184.41</v>
      </c>
    </row>
    <row r="3310" spans="1:5" x14ac:dyDescent="0.35">
      <c r="A3310" s="21">
        <v>1136514</v>
      </c>
      <c r="B3310">
        <v>2</v>
      </c>
      <c r="C3310" s="17">
        <v>3</v>
      </c>
      <c r="D3310" s="61">
        <f>VLOOKUP(A3310,'Unit Cost from Sales Data'!$A$2:$B$4026,2,FALSE)</f>
        <v>5.51</v>
      </c>
      <c r="E3310" s="22">
        <f t="shared" si="55"/>
        <v>16.53</v>
      </c>
    </row>
    <row r="3311" spans="1:5" x14ac:dyDescent="0.35">
      <c r="A3311" s="21" t="s">
        <v>2982</v>
      </c>
      <c r="B3311">
        <v>2</v>
      </c>
      <c r="C3311" s="17">
        <v>3</v>
      </c>
      <c r="D3311" s="61">
        <f>VLOOKUP(A3311,'Unit Cost from Sales Data'!$A$2:$B$4026,2,FALSE)</f>
        <v>148.87</v>
      </c>
      <c r="E3311" s="22">
        <f t="shared" si="55"/>
        <v>446.61</v>
      </c>
    </row>
    <row r="3312" spans="1:5" x14ac:dyDescent="0.35">
      <c r="A3312" s="21" t="s">
        <v>3025</v>
      </c>
      <c r="B3312">
        <v>2</v>
      </c>
      <c r="C3312" s="17">
        <v>3</v>
      </c>
      <c r="D3312" s="61">
        <f>VLOOKUP(A3312,'Unit Cost from Sales Data'!$A$2:$B$4026,2,FALSE)</f>
        <v>25.33</v>
      </c>
      <c r="E3312" s="22">
        <f t="shared" si="55"/>
        <v>75.989999999999995</v>
      </c>
    </row>
    <row r="3313" spans="1:5" x14ac:dyDescent="0.35">
      <c r="A3313" s="21" t="s">
        <v>3052</v>
      </c>
      <c r="B3313">
        <v>2</v>
      </c>
      <c r="C3313" s="17">
        <v>3</v>
      </c>
      <c r="D3313" s="61">
        <f>VLOOKUP(A3313,'Unit Cost from Sales Data'!$A$2:$B$4026,2,FALSE)</f>
        <v>47.21</v>
      </c>
      <c r="E3313" s="22">
        <f t="shared" si="55"/>
        <v>141.63</v>
      </c>
    </row>
    <row r="3314" spans="1:5" x14ac:dyDescent="0.35">
      <c r="A3314" s="21" t="s">
        <v>3060</v>
      </c>
      <c r="B3314">
        <v>2</v>
      </c>
      <c r="C3314" s="17">
        <v>3</v>
      </c>
      <c r="D3314" s="61">
        <f>VLOOKUP(A3314,'Unit Cost from Sales Data'!$A$2:$B$4026,2,FALSE)</f>
        <v>27.94</v>
      </c>
      <c r="E3314" s="22">
        <f t="shared" si="55"/>
        <v>83.820000000000007</v>
      </c>
    </row>
    <row r="3315" spans="1:5" x14ac:dyDescent="0.35">
      <c r="A3315" s="21" t="s">
        <v>3180</v>
      </c>
      <c r="B3315">
        <v>2</v>
      </c>
      <c r="C3315" s="17">
        <v>3</v>
      </c>
      <c r="D3315" s="61">
        <f>VLOOKUP(A3315,'Unit Cost from Sales Data'!$A$2:$B$4026,2,FALSE)</f>
        <v>14.2</v>
      </c>
      <c r="E3315" s="22">
        <f t="shared" si="55"/>
        <v>42.599999999999994</v>
      </c>
    </row>
    <row r="3316" spans="1:5" x14ac:dyDescent="0.35">
      <c r="A3316" s="21" t="s">
        <v>3312</v>
      </c>
      <c r="B3316">
        <v>2</v>
      </c>
      <c r="C3316" s="17">
        <v>3</v>
      </c>
      <c r="D3316" s="61">
        <f>VLOOKUP(A3316,'Unit Cost from Sales Data'!$A$2:$B$4026,2,FALSE)</f>
        <v>11.56</v>
      </c>
      <c r="E3316" s="22">
        <f t="shared" si="55"/>
        <v>34.68</v>
      </c>
    </row>
    <row r="3317" spans="1:5" x14ac:dyDescent="0.35">
      <c r="A3317" s="21" t="s">
        <v>3331</v>
      </c>
      <c r="B3317">
        <v>2</v>
      </c>
      <c r="C3317" s="17">
        <v>3</v>
      </c>
      <c r="D3317" s="61">
        <f>VLOOKUP(A3317,'Unit Cost from Sales Data'!$A$2:$B$4026,2,FALSE)</f>
        <v>80.63</v>
      </c>
      <c r="E3317" s="22">
        <f t="shared" si="55"/>
        <v>241.89</v>
      </c>
    </row>
    <row r="3318" spans="1:5" x14ac:dyDescent="0.35">
      <c r="A3318" s="21" t="s">
        <v>3369</v>
      </c>
      <c r="B3318">
        <v>2</v>
      </c>
      <c r="C3318" s="17">
        <v>3</v>
      </c>
      <c r="D3318" s="61">
        <f>VLOOKUP(A3318,'Unit Cost from Sales Data'!$A$2:$B$4026,2,FALSE)</f>
        <v>20.47</v>
      </c>
      <c r="E3318" s="22">
        <f t="shared" si="55"/>
        <v>61.41</v>
      </c>
    </row>
    <row r="3319" spans="1:5" x14ac:dyDescent="0.35">
      <c r="A3319" s="21" t="s">
        <v>3385</v>
      </c>
      <c r="B3319">
        <v>2</v>
      </c>
      <c r="C3319" s="17">
        <v>3</v>
      </c>
      <c r="D3319" s="61">
        <f>VLOOKUP(A3319,'Unit Cost from Sales Data'!$A$2:$B$4026,2,FALSE)</f>
        <v>56.32</v>
      </c>
      <c r="E3319" s="22">
        <f t="shared" si="55"/>
        <v>168.96</v>
      </c>
    </row>
    <row r="3320" spans="1:5" x14ac:dyDescent="0.35">
      <c r="A3320" s="21">
        <v>1262524</v>
      </c>
      <c r="B3320">
        <v>2</v>
      </c>
      <c r="C3320" s="17">
        <v>3</v>
      </c>
      <c r="D3320" s="61">
        <f>VLOOKUP(A3320,'Unit Cost from Sales Data'!$A$2:$B$4026,2,FALSE)</f>
        <v>13.38</v>
      </c>
      <c r="E3320" s="22">
        <f t="shared" ref="E3320:E3374" si="56">D3320*C3320</f>
        <v>40.14</v>
      </c>
    </row>
    <row r="3321" spans="1:5" x14ac:dyDescent="0.35">
      <c r="A3321" s="21">
        <v>1287725</v>
      </c>
      <c r="B3321">
        <v>2</v>
      </c>
      <c r="C3321" s="17">
        <v>3</v>
      </c>
      <c r="D3321" s="61">
        <f>VLOOKUP(A3321,'Unit Cost from Sales Data'!$A$2:$B$4026,2,FALSE)</f>
        <v>18.87</v>
      </c>
      <c r="E3321" s="22">
        <f t="shared" si="56"/>
        <v>56.61</v>
      </c>
    </row>
    <row r="3322" spans="1:5" x14ac:dyDescent="0.35">
      <c r="A3322" s="21" t="s">
        <v>3614</v>
      </c>
      <c r="B3322">
        <v>2</v>
      </c>
      <c r="C3322" s="17">
        <v>3</v>
      </c>
      <c r="D3322" s="61">
        <f>VLOOKUP(A3322,'Unit Cost from Sales Data'!$A$2:$B$4026,2,FALSE)</f>
        <v>51.62</v>
      </c>
      <c r="E3322" s="22">
        <f t="shared" si="56"/>
        <v>154.85999999999999</v>
      </c>
    </row>
    <row r="3323" spans="1:5" x14ac:dyDescent="0.35">
      <c r="A3323" s="21" t="s">
        <v>3622</v>
      </c>
      <c r="B3323">
        <v>2</v>
      </c>
      <c r="C3323" s="17">
        <v>3</v>
      </c>
      <c r="D3323" s="61">
        <f>VLOOKUP(A3323,'Unit Cost from Sales Data'!$A$2:$B$4026,2,FALSE)</f>
        <v>45.74</v>
      </c>
      <c r="E3323" s="22">
        <f t="shared" si="56"/>
        <v>137.22</v>
      </c>
    </row>
    <row r="3324" spans="1:5" x14ac:dyDescent="0.35">
      <c r="A3324" s="21" t="s">
        <v>3665</v>
      </c>
      <c r="B3324">
        <v>2</v>
      </c>
      <c r="C3324" s="17">
        <v>3</v>
      </c>
      <c r="D3324" s="61">
        <f>VLOOKUP(A3324,'Unit Cost from Sales Data'!$A$2:$B$4026,2,FALSE)</f>
        <v>425</v>
      </c>
      <c r="E3324" s="22">
        <f t="shared" si="56"/>
        <v>1275</v>
      </c>
    </row>
    <row r="3325" spans="1:5" x14ac:dyDescent="0.35">
      <c r="A3325" s="21" t="s">
        <v>1069</v>
      </c>
      <c r="B3325">
        <v>2</v>
      </c>
      <c r="C3325" s="17">
        <v>3</v>
      </c>
      <c r="D3325" s="61">
        <f>VLOOKUP(A3325,'Unit Cost from Sales Data'!$A$2:$B$4026,2,FALSE)</f>
        <v>51.32</v>
      </c>
      <c r="E3325" s="22">
        <f t="shared" si="56"/>
        <v>153.96</v>
      </c>
    </row>
    <row r="3326" spans="1:5" x14ac:dyDescent="0.35">
      <c r="A3326" s="21" t="s">
        <v>3869</v>
      </c>
      <c r="B3326">
        <v>2</v>
      </c>
      <c r="C3326" s="17">
        <v>3</v>
      </c>
      <c r="D3326" s="61">
        <f>VLOOKUP(A3326,'Unit Cost from Sales Data'!$A$2:$B$4026,2,FALSE)</f>
        <v>14.7</v>
      </c>
      <c r="E3326" s="22">
        <f t="shared" si="56"/>
        <v>44.099999999999994</v>
      </c>
    </row>
    <row r="3327" spans="1:5" x14ac:dyDescent="0.35">
      <c r="A3327" s="21" t="s">
        <v>3871</v>
      </c>
      <c r="B3327">
        <v>2</v>
      </c>
      <c r="C3327" s="17">
        <v>3</v>
      </c>
      <c r="D3327" s="61">
        <f>VLOOKUP(A3327,'Unit Cost from Sales Data'!$A$2:$B$4026,2,FALSE)</f>
        <v>11.48</v>
      </c>
      <c r="E3327" s="22">
        <f t="shared" si="56"/>
        <v>34.44</v>
      </c>
    </row>
    <row r="3328" spans="1:5" x14ac:dyDescent="0.35">
      <c r="A3328" s="21" t="s">
        <v>4011</v>
      </c>
      <c r="B3328">
        <v>2</v>
      </c>
      <c r="C3328" s="17">
        <v>3</v>
      </c>
      <c r="D3328" s="61">
        <f>VLOOKUP(A3328,'Unit Cost from Sales Data'!$A$2:$B$4026,2,FALSE)</f>
        <v>50.72</v>
      </c>
      <c r="E3328" s="22">
        <f t="shared" si="56"/>
        <v>152.16</v>
      </c>
    </row>
    <row r="3329" spans="1:5" x14ac:dyDescent="0.35">
      <c r="A3329" s="21" t="s">
        <v>618</v>
      </c>
      <c r="B3329">
        <v>2</v>
      </c>
      <c r="C3329" s="17">
        <v>3</v>
      </c>
      <c r="D3329" s="61">
        <f>VLOOKUP(A3329,'Unit Cost from Sales Data'!$A$2:$B$4026,2,FALSE)</f>
        <v>7.05</v>
      </c>
      <c r="E3329" s="22">
        <f t="shared" si="56"/>
        <v>21.15</v>
      </c>
    </row>
    <row r="3330" spans="1:5" x14ac:dyDescent="0.35">
      <c r="A3330" s="21" t="s">
        <v>137</v>
      </c>
      <c r="B3330">
        <v>2</v>
      </c>
      <c r="C3330" s="17">
        <v>3</v>
      </c>
      <c r="D3330" s="61">
        <f>VLOOKUP(A3330,'Unit Cost from Sales Data'!$A$2:$B$4026,2,FALSE)</f>
        <v>8.83</v>
      </c>
      <c r="E3330" s="22">
        <f t="shared" si="56"/>
        <v>26.490000000000002</v>
      </c>
    </row>
    <row r="3331" spans="1:5" x14ac:dyDescent="0.35">
      <c r="A3331" s="21" t="s">
        <v>600</v>
      </c>
      <c r="B3331">
        <v>2</v>
      </c>
      <c r="C3331" s="17">
        <v>3</v>
      </c>
      <c r="D3331" s="61">
        <f>VLOOKUP(A3331,'Unit Cost from Sales Data'!$A$2:$B$4026,2,FALSE)</f>
        <v>3.75</v>
      </c>
      <c r="E3331" s="22">
        <f t="shared" si="56"/>
        <v>11.25</v>
      </c>
    </row>
    <row r="3332" spans="1:5" x14ac:dyDescent="0.35">
      <c r="A3332" s="21" t="s">
        <v>4092</v>
      </c>
      <c r="B3332">
        <v>2</v>
      </c>
      <c r="C3332" s="17">
        <v>3</v>
      </c>
      <c r="D3332" s="61">
        <f>VLOOKUP(A3332,'Unit Cost from Sales Data'!$A$2:$B$4026,2,FALSE)</f>
        <v>87.42</v>
      </c>
      <c r="E3332" s="22">
        <f t="shared" si="56"/>
        <v>262.26</v>
      </c>
    </row>
    <row r="3333" spans="1:5" x14ac:dyDescent="0.35">
      <c r="A3333" s="21" t="s">
        <v>16</v>
      </c>
      <c r="B3333">
        <v>2</v>
      </c>
      <c r="C3333" s="17">
        <v>3</v>
      </c>
      <c r="D3333" s="61">
        <f>VLOOKUP(A3333,'Unit Cost from Sales Data'!$A$2:$B$4026,2,FALSE)</f>
        <v>1.69</v>
      </c>
      <c r="E3333" s="22">
        <f t="shared" si="56"/>
        <v>5.07</v>
      </c>
    </row>
    <row r="3334" spans="1:5" x14ac:dyDescent="0.35">
      <c r="A3334" s="21" t="s">
        <v>4172</v>
      </c>
      <c r="B3334">
        <v>2</v>
      </c>
      <c r="C3334" s="17">
        <v>3</v>
      </c>
      <c r="D3334" s="61">
        <f>VLOOKUP(A3334,'Unit Cost from Sales Data'!$A$2:$B$4026,2,FALSE)</f>
        <v>3.68</v>
      </c>
      <c r="E3334" s="22">
        <f t="shared" si="56"/>
        <v>11.040000000000001</v>
      </c>
    </row>
    <row r="3335" spans="1:5" x14ac:dyDescent="0.35">
      <c r="A3335" s="21">
        <v>1240975</v>
      </c>
      <c r="B3335">
        <v>2</v>
      </c>
      <c r="C3335" s="17">
        <v>3</v>
      </c>
      <c r="D3335" s="61">
        <f>VLOOKUP(A3335,'Unit Cost from Sales Data'!$A$2:$B$4026,2,FALSE)</f>
        <v>3.69</v>
      </c>
      <c r="E3335" s="22">
        <f t="shared" si="56"/>
        <v>11.07</v>
      </c>
    </row>
    <row r="3336" spans="1:5" x14ac:dyDescent="0.35">
      <c r="A3336" s="21" t="s">
        <v>4306</v>
      </c>
      <c r="B3336">
        <v>2</v>
      </c>
      <c r="C3336" s="17">
        <v>3</v>
      </c>
      <c r="D3336" s="61">
        <f>VLOOKUP(A3336,'Unit Cost from Sales Data'!$A$2:$B$4026,2,FALSE)</f>
        <v>10.16</v>
      </c>
      <c r="E3336" s="22">
        <f t="shared" si="56"/>
        <v>30.48</v>
      </c>
    </row>
    <row r="3337" spans="1:5" x14ac:dyDescent="0.35">
      <c r="A3337" s="21" t="s">
        <v>4384</v>
      </c>
      <c r="B3337">
        <v>2</v>
      </c>
      <c r="C3337" s="17">
        <v>3</v>
      </c>
      <c r="D3337" s="61">
        <f>VLOOKUP(A3337,'Unit Cost from Sales Data'!$A$2:$B$4026,2,FALSE)</f>
        <v>25.96</v>
      </c>
      <c r="E3337" s="22">
        <f t="shared" si="56"/>
        <v>77.88</v>
      </c>
    </row>
    <row r="3338" spans="1:5" x14ac:dyDescent="0.35">
      <c r="A3338" s="21" t="s">
        <v>1847</v>
      </c>
      <c r="B3338">
        <v>1</v>
      </c>
      <c r="C3338" s="17">
        <v>3</v>
      </c>
      <c r="D3338" s="61">
        <f>VLOOKUP(A3338,'Unit Cost from Sales Data'!$A$2:$B$4026,2,FALSE)</f>
        <v>43.71</v>
      </c>
      <c r="E3338" s="22">
        <f t="shared" si="56"/>
        <v>131.13</v>
      </c>
    </row>
    <row r="3339" spans="1:5" x14ac:dyDescent="0.35">
      <c r="A3339" s="21" t="s">
        <v>2098</v>
      </c>
      <c r="B3339">
        <v>1</v>
      </c>
      <c r="C3339" s="17">
        <v>3</v>
      </c>
      <c r="D3339" s="61">
        <f>VLOOKUP(A3339,'Unit Cost from Sales Data'!$A$2:$B$4026,2,FALSE)</f>
        <v>11.48</v>
      </c>
      <c r="E3339" s="22">
        <f t="shared" si="56"/>
        <v>34.44</v>
      </c>
    </row>
    <row r="3340" spans="1:5" x14ac:dyDescent="0.35">
      <c r="A3340" s="21" t="s">
        <v>892</v>
      </c>
      <c r="B3340">
        <v>1</v>
      </c>
      <c r="C3340" s="17">
        <v>3</v>
      </c>
      <c r="D3340" s="61">
        <f>VLOOKUP(A3340,'Unit Cost from Sales Data'!$A$2:$B$4026,2,FALSE)</f>
        <v>3.1</v>
      </c>
      <c r="E3340" s="22">
        <f t="shared" si="56"/>
        <v>9.3000000000000007</v>
      </c>
    </row>
    <row r="3341" spans="1:5" x14ac:dyDescent="0.35">
      <c r="A3341" s="21" t="s">
        <v>873</v>
      </c>
      <c r="B3341">
        <v>1</v>
      </c>
      <c r="C3341" s="17">
        <v>3</v>
      </c>
      <c r="D3341" s="61">
        <f>VLOOKUP(A3341,'Unit Cost from Sales Data'!$A$2:$B$4026,2,FALSE)</f>
        <v>7.9</v>
      </c>
      <c r="E3341" s="22">
        <f t="shared" si="56"/>
        <v>23.700000000000003</v>
      </c>
    </row>
    <row r="3342" spans="1:5" x14ac:dyDescent="0.35">
      <c r="A3342" s="21" t="s">
        <v>2598</v>
      </c>
      <c r="B3342">
        <v>1</v>
      </c>
      <c r="C3342" s="17">
        <v>3</v>
      </c>
      <c r="D3342" s="61">
        <f>VLOOKUP(A3342,'Unit Cost from Sales Data'!$A$2:$B$4026,2,FALSE)</f>
        <v>10.72</v>
      </c>
      <c r="E3342" s="22">
        <f t="shared" si="56"/>
        <v>32.160000000000004</v>
      </c>
    </row>
    <row r="3343" spans="1:5" x14ac:dyDescent="0.35">
      <c r="A3343" s="21" t="s">
        <v>848</v>
      </c>
      <c r="B3343">
        <v>1</v>
      </c>
      <c r="C3343" s="17">
        <v>3</v>
      </c>
      <c r="D3343" s="61">
        <f>VLOOKUP(A3343,'Unit Cost from Sales Data'!$A$2:$B$4026,2,FALSE)</f>
        <v>4.2</v>
      </c>
      <c r="E3343" s="22">
        <f t="shared" si="56"/>
        <v>12.600000000000001</v>
      </c>
    </row>
    <row r="3344" spans="1:5" x14ac:dyDescent="0.35">
      <c r="A3344" s="21" t="s">
        <v>2687</v>
      </c>
      <c r="B3344">
        <v>1</v>
      </c>
      <c r="C3344" s="17">
        <v>3</v>
      </c>
      <c r="D3344" s="61">
        <f>VLOOKUP(A3344,'Unit Cost from Sales Data'!$A$2:$B$4026,2,FALSE)</f>
        <v>35.4</v>
      </c>
      <c r="E3344" s="22">
        <f t="shared" si="56"/>
        <v>106.19999999999999</v>
      </c>
    </row>
    <row r="3345" spans="1:5" x14ac:dyDescent="0.35">
      <c r="A3345" s="21" t="s">
        <v>802</v>
      </c>
      <c r="B3345">
        <v>1</v>
      </c>
      <c r="C3345" s="17">
        <v>3</v>
      </c>
      <c r="D3345" s="61">
        <f>VLOOKUP(A3345,'Unit Cost from Sales Data'!$A$2:$B$4026,2,FALSE)</f>
        <v>6.49</v>
      </c>
      <c r="E3345" s="22">
        <f t="shared" si="56"/>
        <v>19.47</v>
      </c>
    </row>
    <row r="3346" spans="1:5" x14ac:dyDescent="0.35">
      <c r="A3346" s="21" t="s">
        <v>3122</v>
      </c>
      <c r="B3346">
        <v>1</v>
      </c>
      <c r="C3346" s="17">
        <v>3</v>
      </c>
      <c r="D3346" s="61">
        <f>VLOOKUP(A3346,'Unit Cost from Sales Data'!$A$2:$B$4026,2,FALSE)</f>
        <v>308</v>
      </c>
      <c r="E3346" s="22">
        <f t="shared" si="56"/>
        <v>924</v>
      </c>
    </row>
    <row r="3347" spans="1:5" x14ac:dyDescent="0.35">
      <c r="A3347" s="21" t="s">
        <v>1165</v>
      </c>
      <c r="B3347">
        <v>1</v>
      </c>
      <c r="C3347" s="17">
        <v>3</v>
      </c>
      <c r="D3347" s="61">
        <f>VLOOKUP(A3347,'Unit Cost from Sales Data'!$A$2:$B$4026,2,FALSE)</f>
        <v>7.7</v>
      </c>
      <c r="E3347" s="22">
        <f t="shared" si="56"/>
        <v>23.1</v>
      </c>
    </row>
    <row r="3348" spans="1:5" x14ac:dyDescent="0.35">
      <c r="A3348" s="21" t="s">
        <v>3536</v>
      </c>
      <c r="B3348">
        <v>1</v>
      </c>
      <c r="C3348" s="17">
        <v>3</v>
      </c>
      <c r="D3348" s="61">
        <f>VLOOKUP(A3348,'Unit Cost from Sales Data'!$A$2:$B$4026,2,FALSE)</f>
        <v>48.65</v>
      </c>
      <c r="E3348" s="22">
        <f t="shared" si="56"/>
        <v>145.94999999999999</v>
      </c>
    </row>
    <row r="3349" spans="1:5" x14ac:dyDescent="0.35">
      <c r="A3349" s="21" t="s">
        <v>3537</v>
      </c>
      <c r="B3349">
        <v>1</v>
      </c>
      <c r="C3349" s="17">
        <v>3</v>
      </c>
      <c r="D3349" s="61">
        <f>VLOOKUP(A3349,'Unit Cost from Sales Data'!$A$2:$B$4026,2,FALSE)</f>
        <v>20.059999999999999</v>
      </c>
      <c r="E3349" s="22">
        <f t="shared" si="56"/>
        <v>60.179999999999993</v>
      </c>
    </row>
    <row r="3350" spans="1:5" x14ac:dyDescent="0.35">
      <c r="A3350" s="21" t="s">
        <v>3639</v>
      </c>
      <c r="B3350">
        <v>1</v>
      </c>
      <c r="C3350" s="17">
        <v>3</v>
      </c>
      <c r="D3350" s="61">
        <f>VLOOKUP(A3350,'Unit Cost from Sales Data'!$A$2:$B$4026,2,FALSE)</f>
        <v>39.950000000000003</v>
      </c>
      <c r="E3350" s="22">
        <f t="shared" si="56"/>
        <v>119.85000000000001</v>
      </c>
    </row>
    <row r="3351" spans="1:5" x14ac:dyDescent="0.35">
      <c r="A3351" s="21" t="s">
        <v>1127</v>
      </c>
      <c r="B3351">
        <v>1</v>
      </c>
      <c r="C3351" s="17">
        <v>3</v>
      </c>
      <c r="D3351" s="61">
        <f>VLOOKUP(A3351,'Unit Cost from Sales Data'!$A$2:$B$4026,2,FALSE)</f>
        <v>26.94</v>
      </c>
      <c r="E3351" s="22">
        <f t="shared" si="56"/>
        <v>80.820000000000007</v>
      </c>
    </row>
    <row r="3352" spans="1:5" x14ac:dyDescent="0.35">
      <c r="A3352" s="21" t="s">
        <v>3806</v>
      </c>
      <c r="B3352">
        <v>1</v>
      </c>
      <c r="C3352" s="17">
        <v>3</v>
      </c>
      <c r="D3352" s="61">
        <f>VLOOKUP(A3352,'Unit Cost from Sales Data'!$A$2:$B$4026,2,FALSE)</f>
        <v>1.78</v>
      </c>
      <c r="E3352" s="22">
        <f t="shared" si="56"/>
        <v>5.34</v>
      </c>
    </row>
    <row r="3353" spans="1:5" x14ac:dyDescent="0.35">
      <c r="A3353" s="21" t="s">
        <v>711</v>
      </c>
      <c r="B3353">
        <v>1</v>
      </c>
      <c r="C3353" s="17">
        <v>3</v>
      </c>
      <c r="D3353" s="61">
        <f>VLOOKUP(A3353,'Unit Cost from Sales Data'!$A$2:$B$4026,2,FALSE)</f>
        <v>4.72</v>
      </c>
      <c r="E3353" s="22">
        <f t="shared" si="56"/>
        <v>14.16</v>
      </c>
    </row>
    <row r="3354" spans="1:5" x14ac:dyDescent="0.35">
      <c r="A3354" s="21" t="s">
        <v>3830</v>
      </c>
      <c r="B3354">
        <v>1</v>
      </c>
      <c r="C3354" s="17">
        <v>3</v>
      </c>
      <c r="D3354" s="61">
        <f>VLOOKUP(A3354,'Unit Cost from Sales Data'!$A$2:$B$4026,2,FALSE)</f>
        <v>50.09</v>
      </c>
      <c r="E3354" s="22">
        <f t="shared" si="56"/>
        <v>150.27000000000001</v>
      </c>
    </row>
    <row r="3355" spans="1:5" x14ac:dyDescent="0.35">
      <c r="A3355" s="21" t="s">
        <v>3868</v>
      </c>
      <c r="B3355">
        <v>1</v>
      </c>
      <c r="C3355" s="17">
        <v>3</v>
      </c>
      <c r="D3355" s="61">
        <f>VLOOKUP(A3355,'Unit Cost from Sales Data'!$A$2:$B$4026,2,FALSE)</f>
        <v>13.25</v>
      </c>
      <c r="E3355" s="22">
        <f t="shared" si="56"/>
        <v>39.75</v>
      </c>
    </row>
    <row r="3356" spans="1:5" x14ac:dyDescent="0.35">
      <c r="A3356" s="21" t="s">
        <v>3939</v>
      </c>
      <c r="B3356">
        <v>1</v>
      </c>
      <c r="C3356" s="17">
        <v>3</v>
      </c>
      <c r="D3356" s="61">
        <f>VLOOKUP(A3356,'Unit Cost from Sales Data'!$A$2:$B$4026,2,FALSE)</f>
        <v>9.19</v>
      </c>
      <c r="E3356" s="22">
        <f t="shared" si="56"/>
        <v>27.57</v>
      </c>
    </row>
    <row r="3357" spans="1:5" x14ac:dyDescent="0.35">
      <c r="A3357" s="21" t="s">
        <v>4012</v>
      </c>
      <c r="B3357">
        <v>1</v>
      </c>
      <c r="C3357" s="17">
        <v>3</v>
      </c>
      <c r="D3357" s="61">
        <f>VLOOKUP(A3357,'Unit Cost from Sales Data'!$A$2:$B$4026,2,FALSE)</f>
        <v>17.78</v>
      </c>
      <c r="E3357" s="22">
        <f t="shared" si="56"/>
        <v>53.34</v>
      </c>
    </row>
    <row r="3358" spans="1:5" x14ac:dyDescent="0.35">
      <c r="A3358" s="21" t="s">
        <v>911</v>
      </c>
      <c r="B3358">
        <v>1</v>
      </c>
      <c r="C3358" s="17">
        <v>3</v>
      </c>
      <c r="D3358" s="61">
        <f>VLOOKUP(A3358,'Unit Cost from Sales Data'!$A$2:$B$4026,2,FALSE)</f>
        <v>10.57</v>
      </c>
      <c r="E3358" s="22">
        <f t="shared" si="56"/>
        <v>31.71</v>
      </c>
    </row>
    <row r="3359" spans="1:5" x14ac:dyDescent="0.35">
      <c r="A3359" s="21" t="s">
        <v>612</v>
      </c>
      <c r="B3359">
        <v>1</v>
      </c>
      <c r="C3359" s="17">
        <v>3</v>
      </c>
      <c r="D3359" s="61">
        <f>VLOOKUP(A3359,'Unit Cost from Sales Data'!$A$2:$B$4026,2,FALSE)</f>
        <v>2.9</v>
      </c>
      <c r="E3359" s="22">
        <f t="shared" si="56"/>
        <v>8.6999999999999993</v>
      </c>
    </row>
    <row r="3360" spans="1:5" x14ac:dyDescent="0.35">
      <c r="A3360" s="21" t="s">
        <v>4081</v>
      </c>
      <c r="B3360">
        <v>1</v>
      </c>
      <c r="C3360" s="17">
        <v>3</v>
      </c>
      <c r="D3360" s="61">
        <f>VLOOKUP(A3360,'Unit Cost from Sales Data'!$A$2:$B$4026,2,FALSE)</f>
        <v>13.58</v>
      </c>
      <c r="E3360" s="22">
        <f t="shared" si="56"/>
        <v>40.74</v>
      </c>
    </row>
    <row r="3361" spans="1:5" x14ac:dyDescent="0.35">
      <c r="A3361" s="21" t="s">
        <v>588</v>
      </c>
      <c r="B3361">
        <v>1</v>
      </c>
      <c r="C3361" s="17">
        <v>3</v>
      </c>
      <c r="D3361" s="61">
        <f>VLOOKUP(A3361,'Unit Cost from Sales Data'!$A$2:$B$4026,2,FALSE)</f>
        <v>7.47</v>
      </c>
      <c r="E3361" s="22">
        <f t="shared" si="56"/>
        <v>22.41</v>
      </c>
    </row>
    <row r="3362" spans="1:5" x14ac:dyDescent="0.35">
      <c r="A3362" s="21" t="s">
        <v>4157</v>
      </c>
      <c r="B3362">
        <v>1</v>
      </c>
      <c r="C3362" s="17">
        <v>3</v>
      </c>
      <c r="D3362" s="61">
        <f>VLOOKUP(A3362,'Unit Cost from Sales Data'!$A$2:$B$4026,2,FALSE)</f>
        <v>42.21</v>
      </c>
      <c r="E3362" s="22">
        <f t="shared" si="56"/>
        <v>126.63</v>
      </c>
    </row>
    <row r="3363" spans="1:5" x14ac:dyDescent="0.35">
      <c r="A3363" s="21" t="s">
        <v>580</v>
      </c>
      <c r="B3363">
        <v>1</v>
      </c>
      <c r="C3363" s="17">
        <v>3</v>
      </c>
      <c r="D3363" s="61">
        <f>VLOOKUP(A3363,'Unit Cost from Sales Data'!$A$2:$B$4026,2,FALSE)</f>
        <v>26.45</v>
      </c>
      <c r="E3363" s="22">
        <f t="shared" si="56"/>
        <v>79.349999999999994</v>
      </c>
    </row>
    <row r="3364" spans="1:5" x14ac:dyDescent="0.35">
      <c r="A3364" s="21" t="s">
        <v>4273</v>
      </c>
      <c r="B3364">
        <v>1</v>
      </c>
      <c r="C3364" s="17">
        <v>3</v>
      </c>
      <c r="D3364" s="61">
        <f>VLOOKUP(A3364,'Unit Cost from Sales Data'!$A$2:$B$4026,2,FALSE)</f>
        <v>23.22</v>
      </c>
      <c r="E3364" s="22">
        <f t="shared" si="56"/>
        <v>69.66</v>
      </c>
    </row>
    <row r="3365" spans="1:5" x14ac:dyDescent="0.35">
      <c r="A3365" s="21" t="s">
        <v>115</v>
      </c>
      <c r="B3365">
        <v>1</v>
      </c>
      <c r="C3365" s="17">
        <v>3</v>
      </c>
      <c r="D3365" s="61">
        <f>VLOOKUP(A3365,'Unit Cost from Sales Data'!$A$2:$B$4026,2,FALSE)</f>
        <v>11.19</v>
      </c>
      <c r="E3365" s="22">
        <f t="shared" si="56"/>
        <v>33.57</v>
      </c>
    </row>
    <row r="3366" spans="1:5" x14ac:dyDescent="0.35">
      <c r="A3366" s="21" t="s">
        <v>4325</v>
      </c>
      <c r="B3366">
        <v>1</v>
      </c>
      <c r="C3366" s="17">
        <v>3</v>
      </c>
      <c r="D3366" s="61">
        <f>VLOOKUP(A3366,'Unit Cost from Sales Data'!$A$2:$B$4026,2,FALSE)</f>
        <v>26.36</v>
      </c>
      <c r="E3366" s="22">
        <f t="shared" si="56"/>
        <v>79.08</v>
      </c>
    </row>
    <row r="3367" spans="1:5" x14ac:dyDescent="0.35">
      <c r="A3367" s="21" t="s">
        <v>949</v>
      </c>
      <c r="B3367">
        <v>1</v>
      </c>
      <c r="C3367" s="17">
        <v>3</v>
      </c>
      <c r="D3367" s="61">
        <f>VLOOKUP(A3367,'Unit Cost from Sales Data'!$A$2:$B$4026,2,FALSE)</f>
        <v>1.98</v>
      </c>
      <c r="E3367" s="22">
        <f t="shared" si="56"/>
        <v>5.9399999999999995</v>
      </c>
    </row>
    <row r="3368" spans="1:5" x14ac:dyDescent="0.35">
      <c r="A3368" s="21" t="s">
        <v>986</v>
      </c>
      <c r="B3368">
        <v>1</v>
      </c>
      <c r="C3368" s="17">
        <v>3</v>
      </c>
      <c r="D3368" s="61">
        <f>VLOOKUP(A3368,'Unit Cost from Sales Data'!$A$2:$B$4026,2,FALSE)</f>
        <v>5.29</v>
      </c>
      <c r="E3368" s="22">
        <f t="shared" si="56"/>
        <v>15.870000000000001</v>
      </c>
    </row>
    <row r="3369" spans="1:5" x14ac:dyDescent="0.35">
      <c r="A3369" s="21" t="s">
        <v>4408</v>
      </c>
      <c r="B3369">
        <v>1</v>
      </c>
      <c r="C3369" s="17">
        <v>3</v>
      </c>
      <c r="D3369" s="61">
        <f>VLOOKUP(A3369,'Unit Cost from Sales Data'!$A$2:$B$4026,2,FALSE)</f>
        <v>105.39</v>
      </c>
      <c r="E3369" s="22">
        <f t="shared" si="56"/>
        <v>316.17</v>
      </c>
    </row>
    <row r="3370" spans="1:5" x14ac:dyDescent="0.35">
      <c r="A3370" s="21" t="s">
        <v>4414</v>
      </c>
      <c r="B3370">
        <v>1</v>
      </c>
      <c r="C3370" s="17">
        <v>3</v>
      </c>
      <c r="D3370" s="61">
        <f>VLOOKUP(A3370,'Unit Cost from Sales Data'!$A$2:$B$4026,2,FALSE)</f>
        <v>41.42</v>
      </c>
      <c r="E3370" s="22">
        <f t="shared" si="56"/>
        <v>124.26</v>
      </c>
    </row>
    <row r="3371" spans="1:5" x14ac:dyDescent="0.35">
      <c r="A3371" s="21" t="s">
        <v>4418</v>
      </c>
      <c r="B3371">
        <v>1</v>
      </c>
      <c r="C3371" s="17">
        <v>3</v>
      </c>
      <c r="D3371" s="61">
        <f>VLOOKUP(A3371,'Unit Cost from Sales Data'!$A$2:$B$4026,2,FALSE)</f>
        <v>58.01</v>
      </c>
      <c r="E3371" s="22">
        <f t="shared" si="56"/>
        <v>174.03</v>
      </c>
    </row>
    <row r="3372" spans="1:5" x14ac:dyDescent="0.35">
      <c r="A3372" s="21" t="s">
        <v>4420</v>
      </c>
      <c r="B3372">
        <v>1</v>
      </c>
      <c r="C3372" s="17">
        <v>3</v>
      </c>
      <c r="D3372" s="61">
        <f>VLOOKUP(A3372,'Unit Cost from Sales Data'!$A$2:$B$4026,2,FALSE)</f>
        <v>13.86</v>
      </c>
      <c r="E3372" s="22">
        <f t="shared" si="56"/>
        <v>41.58</v>
      </c>
    </row>
    <row r="3373" spans="1:5" x14ac:dyDescent="0.35">
      <c r="A3373" s="21" t="s">
        <v>4425</v>
      </c>
      <c r="B3373">
        <v>1</v>
      </c>
      <c r="C3373" s="17">
        <v>3</v>
      </c>
      <c r="D3373" s="61">
        <f>VLOOKUP(A3373,'Unit Cost from Sales Data'!$A$2:$B$4026,2,FALSE)</f>
        <v>4.08</v>
      </c>
      <c r="E3373" s="22">
        <f t="shared" si="56"/>
        <v>12.24</v>
      </c>
    </row>
    <row r="3374" spans="1:5" x14ac:dyDescent="0.35">
      <c r="A3374" s="21" t="s">
        <v>1649</v>
      </c>
      <c r="B3374">
        <v>2</v>
      </c>
      <c r="C3374" s="17">
        <v>2</v>
      </c>
      <c r="D3374" s="61">
        <f>VLOOKUP(A3374,'Unit Cost from Sales Data'!$A$2:$B$4026,2,FALSE)</f>
        <v>15.63</v>
      </c>
      <c r="E3374" s="22">
        <f t="shared" si="56"/>
        <v>31.26</v>
      </c>
    </row>
    <row r="3375" spans="1:5" x14ac:dyDescent="0.35">
      <c r="A3375" s="21" t="s">
        <v>2125</v>
      </c>
      <c r="B3375">
        <v>2</v>
      </c>
      <c r="C3375" s="17">
        <v>2</v>
      </c>
      <c r="D3375" s="61">
        <f>VLOOKUP(A3375,'Unit Cost from Sales Data'!$A$2:$B$4026,2,FALSE)</f>
        <v>14.64</v>
      </c>
      <c r="E3375" s="22">
        <f t="shared" ref="E3375:E3430" si="57">D3375*C3375</f>
        <v>29.28</v>
      </c>
    </row>
    <row r="3376" spans="1:5" x14ac:dyDescent="0.35">
      <c r="A3376" s="21" t="s">
        <v>2143</v>
      </c>
      <c r="B3376">
        <v>2</v>
      </c>
      <c r="C3376" s="17">
        <v>2</v>
      </c>
      <c r="D3376" s="61">
        <f>VLOOKUP(A3376,'Unit Cost from Sales Data'!$A$2:$B$4026,2,FALSE)</f>
        <v>16.04</v>
      </c>
      <c r="E3376" s="22">
        <f t="shared" si="57"/>
        <v>32.08</v>
      </c>
    </row>
    <row r="3377" spans="1:5" x14ac:dyDescent="0.35">
      <c r="A3377" s="21" t="s">
        <v>2147</v>
      </c>
      <c r="B3377">
        <v>2</v>
      </c>
      <c r="C3377" s="17">
        <v>2</v>
      </c>
      <c r="D3377" s="61">
        <f>VLOOKUP(A3377,'Unit Cost from Sales Data'!$A$2:$B$4026,2,FALSE)</f>
        <v>17.52</v>
      </c>
      <c r="E3377" s="22">
        <f t="shared" si="57"/>
        <v>35.04</v>
      </c>
    </row>
    <row r="3378" spans="1:5" x14ac:dyDescent="0.35">
      <c r="A3378" s="21" t="s">
        <v>2198</v>
      </c>
      <c r="B3378">
        <v>2</v>
      </c>
      <c r="C3378" s="17">
        <v>2</v>
      </c>
      <c r="D3378" s="61">
        <f>VLOOKUP(A3378,'Unit Cost from Sales Data'!$A$2:$B$4026,2,FALSE)</f>
        <v>47.42</v>
      </c>
      <c r="E3378" s="22">
        <f t="shared" si="57"/>
        <v>94.84</v>
      </c>
    </row>
    <row r="3379" spans="1:5" x14ac:dyDescent="0.35">
      <c r="A3379" s="21" t="s">
        <v>2209</v>
      </c>
      <c r="B3379">
        <v>2</v>
      </c>
      <c r="C3379" s="17">
        <v>2</v>
      </c>
      <c r="D3379" s="61">
        <f>VLOOKUP(A3379,'Unit Cost from Sales Data'!$A$2:$B$4026,2,FALSE)</f>
        <v>42.6</v>
      </c>
      <c r="E3379" s="22">
        <f t="shared" si="57"/>
        <v>85.2</v>
      </c>
    </row>
    <row r="3380" spans="1:5" x14ac:dyDescent="0.35">
      <c r="A3380" s="21" t="s">
        <v>558</v>
      </c>
      <c r="B3380">
        <v>2</v>
      </c>
      <c r="C3380" s="17">
        <v>2</v>
      </c>
      <c r="D3380" s="61">
        <f>VLOOKUP(A3380,'Unit Cost from Sales Data'!$A$2:$B$4026,2,FALSE)</f>
        <v>47.84</v>
      </c>
      <c r="E3380" s="22">
        <f t="shared" si="57"/>
        <v>95.68</v>
      </c>
    </row>
    <row r="3381" spans="1:5" x14ac:dyDescent="0.35">
      <c r="A3381" s="21" t="s">
        <v>2248</v>
      </c>
      <c r="B3381">
        <v>2</v>
      </c>
      <c r="C3381" s="17">
        <v>2</v>
      </c>
      <c r="D3381" s="61">
        <f>VLOOKUP(A3381,'Unit Cost from Sales Data'!$A$2:$B$4026,2,FALSE)</f>
        <v>44.41</v>
      </c>
      <c r="E3381" s="22">
        <f t="shared" si="57"/>
        <v>88.82</v>
      </c>
    </row>
    <row r="3382" spans="1:5" x14ac:dyDescent="0.35">
      <c r="A3382" s="21" t="s">
        <v>2590</v>
      </c>
      <c r="B3382">
        <v>2</v>
      </c>
      <c r="C3382" s="17">
        <v>2</v>
      </c>
      <c r="D3382" s="61">
        <f>VLOOKUP(A3382,'Unit Cost from Sales Data'!$A$2:$B$4026,2,FALSE)</f>
        <v>47.46</v>
      </c>
      <c r="E3382" s="22">
        <f t="shared" si="57"/>
        <v>94.92</v>
      </c>
    </row>
    <row r="3383" spans="1:5" x14ac:dyDescent="0.35">
      <c r="A3383" s="21" t="s">
        <v>142</v>
      </c>
      <c r="B3383">
        <v>2</v>
      </c>
      <c r="C3383" s="17">
        <v>2</v>
      </c>
      <c r="D3383" s="61">
        <f>VLOOKUP(A3383,'Unit Cost from Sales Data'!$A$2:$B$4026,2,FALSE)</f>
        <v>2.4900000000000002</v>
      </c>
      <c r="E3383" s="22">
        <f t="shared" si="57"/>
        <v>4.9800000000000004</v>
      </c>
    </row>
    <row r="3384" spans="1:5" x14ac:dyDescent="0.35">
      <c r="A3384" s="21" t="s">
        <v>846</v>
      </c>
      <c r="B3384">
        <v>2</v>
      </c>
      <c r="C3384" s="17">
        <v>2</v>
      </c>
      <c r="D3384" s="61">
        <f>VLOOKUP(A3384,'Unit Cost from Sales Data'!$A$2:$B$4026,2,FALSE)</f>
        <v>3.61</v>
      </c>
      <c r="E3384" s="22">
        <f t="shared" si="57"/>
        <v>7.22</v>
      </c>
    </row>
    <row r="3385" spans="1:5" x14ac:dyDescent="0.35">
      <c r="A3385" s="21" t="s">
        <v>2682</v>
      </c>
      <c r="B3385">
        <v>2</v>
      </c>
      <c r="C3385" s="17">
        <v>2</v>
      </c>
      <c r="D3385" s="61">
        <f>VLOOKUP(A3385,'Unit Cost from Sales Data'!$A$2:$B$4026,2,FALSE)</f>
        <v>112.19</v>
      </c>
      <c r="E3385" s="22">
        <f t="shared" si="57"/>
        <v>224.38</v>
      </c>
    </row>
    <row r="3386" spans="1:5" x14ac:dyDescent="0.35">
      <c r="A3386" s="21" t="s">
        <v>2712</v>
      </c>
      <c r="B3386">
        <v>2</v>
      </c>
      <c r="C3386" s="17">
        <v>2</v>
      </c>
      <c r="D3386" s="61">
        <f>VLOOKUP(A3386,'Unit Cost from Sales Data'!$A$2:$B$4026,2,FALSE)</f>
        <v>61.38</v>
      </c>
      <c r="E3386" s="22">
        <f t="shared" si="57"/>
        <v>122.76</v>
      </c>
    </row>
    <row r="3387" spans="1:5" x14ac:dyDescent="0.35">
      <c r="A3387" s="21" t="s">
        <v>2720</v>
      </c>
      <c r="B3387">
        <v>2</v>
      </c>
      <c r="C3387" s="17">
        <v>2</v>
      </c>
      <c r="D3387" s="61">
        <f>VLOOKUP(A3387,'Unit Cost from Sales Data'!$A$2:$B$4026,2,FALSE)</f>
        <v>15.37</v>
      </c>
      <c r="E3387" s="22">
        <f t="shared" si="57"/>
        <v>30.74</v>
      </c>
    </row>
    <row r="3388" spans="1:5" x14ac:dyDescent="0.35">
      <c r="A3388" s="21" t="s">
        <v>787</v>
      </c>
      <c r="B3388">
        <v>2</v>
      </c>
      <c r="C3388" s="17">
        <v>2</v>
      </c>
      <c r="D3388" s="61">
        <f>VLOOKUP(A3388,'Unit Cost from Sales Data'!$A$2:$B$4026,2,FALSE)</f>
        <v>2.92</v>
      </c>
      <c r="E3388" s="22">
        <f t="shared" si="57"/>
        <v>5.84</v>
      </c>
    </row>
    <row r="3389" spans="1:5" x14ac:dyDescent="0.35">
      <c r="A3389" s="21" t="s">
        <v>2836</v>
      </c>
      <c r="B3389">
        <v>2</v>
      </c>
      <c r="C3389" s="17">
        <v>2</v>
      </c>
      <c r="D3389" s="61">
        <f>VLOOKUP(A3389,'Unit Cost from Sales Data'!$A$2:$B$4026,2,FALSE)</f>
        <v>22.87</v>
      </c>
      <c r="E3389" s="22">
        <f t="shared" si="57"/>
        <v>45.74</v>
      </c>
    </row>
    <row r="3390" spans="1:5" x14ac:dyDescent="0.35">
      <c r="A3390" s="21" t="s">
        <v>2858</v>
      </c>
      <c r="B3390">
        <v>2</v>
      </c>
      <c r="C3390" s="17">
        <v>2</v>
      </c>
      <c r="D3390" s="61">
        <f>VLOOKUP(A3390,'Unit Cost from Sales Data'!$A$2:$B$4026,2,FALSE)</f>
        <v>4.08</v>
      </c>
      <c r="E3390" s="22">
        <f t="shared" si="57"/>
        <v>8.16</v>
      </c>
    </row>
    <row r="3391" spans="1:5" x14ac:dyDescent="0.35">
      <c r="A3391" s="21" t="s">
        <v>2903</v>
      </c>
      <c r="B3391">
        <v>2</v>
      </c>
      <c r="C3391" s="17">
        <v>2</v>
      </c>
      <c r="D3391" s="61">
        <f>VLOOKUP(A3391,'Unit Cost from Sales Data'!$A$2:$B$4026,2,FALSE)</f>
        <v>148.07</v>
      </c>
      <c r="E3391" s="22">
        <f t="shared" si="57"/>
        <v>296.14</v>
      </c>
    </row>
    <row r="3392" spans="1:5" x14ac:dyDescent="0.35">
      <c r="A3392" s="21" t="s">
        <v>2915</v>
      </c>
      <c r="B3392">
        <v>2</v>
      </c>
      <c r="C3392" s="17">
        <v>2</v>
      </c>
      <c r="D3392" s="61">
        <f>VLOOKUP(A3392,'Unit Cost from Sales Data'!$A$2:$B$4026,2,FALSE)</f>
        <v>51.61</v>
      </c>
      <c r="E3392" s="22">
        <f t="shared" si="57"/>
        <v>103.22</v>
      </c>
    </row>
    <row r="3393" spans="1:5" x14ac:dyDescent="0.35">
      <c r="A3393" s="21" t="s">
        <v>1258</v>
      </c>
      <c r="B3393">
        <v>2</v>
      </c>
      <c r="C3393" s="17">
        <v>2</v>
      </c>
      <c r="D3393" s="61">
        <f>VLOOKUP(A3393,'Unit Cost from Sales Data'!$A$2:$B$4026,2,FALSE)</f>
        <v>8.56</v>
      </c>
      <c r="E3393" s="22">
        <f t="shared" si="57"/>
        <v>17.12</v>
      </c>
    </row>
    <row r="3394" spans="1:5" x14ac:dyDescent="0.35">
      <c r="A3394" s="21" t="s">
        <v>1259</v>
      </c>
      <c r="B3394">
        <v>2</v>
      </c>
      <c r="C3394" s="17">
        <v>2</v>
      </c>
      <c r="D3394" s="61">
        <f>VLOOKUP(A3394,'Unit Cost from Sales Data'!$A$2:$B$4026,2,FALSE)</f>
        <v>1.74</v>
      </c>
      <c r="E3394" s="22">
        <f t="shared" si="57"/>
        <v>3.48</v>
      </c>
    </row>
    <row r="3395" spans="1:5" x14ac:dyDescent="0.35">
      <c r="A3395" s="21" t="s">
        <v>1261</v>
      </c>
      <c r="B3395">
        <v>2</v>
      </c>
      <c r="C3395" s="17">
        <v>2</v>
      </c>
      <c r="D3395" s="61">
        <f>VLOOKUP(A3395,'Unit Cost from Sales Data'!$A$2:$B$4026,2,FALSE)</f>
        <v>6.9</v>
      </c>
      <c r="E3395" s="22">
        <f t="shared" si="57"/>
        <v>13.8</v>
      </c>
    </row>
    <row r="3396" spans="1:5" x14ac:dyDescent="0.35">
      <c r="A3396" s="21" t="s">
        <v>2985</v>
      </c>
      <c r="B3396">
        <v>2</v>
      </c>
      <c r="C3396" s="17">
        <v>2</v>
      </c>
      <c r="D3396" s="61">
        <f>VLOOKUP(A3396,'Unit Cost from Sales Data'!$A$2:$B$4026,2,FALSE)</f>
        <v>31.94</v>
      </c>
      <c r="E3396" s="22">
        <f t="shared" si="57"/>
        <v>63.88</v>
      </c>
    </row>
    <row r="3397" spans="1:5" x14ac:dyDescent="0.35">
      <c r="A3397" s="21" t="s">
        <v>3126</v>
      </c>
      <c r="B3397">
        <v>2</v>
      </c>
      <c r="C3397" s="17">
        <v>2</v>
      </c>
      <c r="D3397" s="61">
        <f>VLOOKUP(A3397,'Unit Cost from Sales Data'!$A$2:$B$4026,2,FALSE)</f>
        <v>12.31</v>
      </c>
      <c r="E3397" s="22">
        <f t="shared" si="57"/>
        <v>24.62</v>
      </c>
    </row>
    <row r="3398" spans="1:5" x14ac:dyDescent="0.35">
      <c r="A3398" s="21" t="s">
        <v>1175</v>
      </c>
      <c r="B3398">
        <v>2</v>
      </c>
      <c r="C3398" s="17">
        <v>2</v>
      </c>
      <c r="D3398" s="61">
        <f>VLOOKUP(A3398,'Unit Cost from Sales Data'!$A$2:$B$4026,2,FALSE)</f>
        <v>12.35</v>
      </c>
      <c r="E3398" s="22">
        <f t="shared" si="57"/>
        <v>24.7</v>
      </c>
    </row>
    <row r="3399" spans="1:5" x14ac:dyDescent="0.35">
      <c r="A3399" s="21" t="s">
        <v>3309</v>
      </c>
      <c r="B3399">
        <v>2</v>
      </c>
      <c r="C3399" s="17">
        <v>2</v>
      </c>
      <c r="D3399" s="61">
        <f>VLOOKUP(A3399,'Unit Cost from Sales Data'!$A$2:$B$4026,2,FALSE)</f>
        <v>72.849999999999994</v>
      </c>
      <c r="E3399" s="22">
        <f t="shared" si="57"/>
        <v>145.69999999999999</v>
      </c>
    </row>
    <row r="3400" spans="1:5" x14ac:dyDescent="0.35">
      <c r="A3400" s="21" t="s">
        <v>557</v>
      </c>
      <c r="B3400">
        <v>2</v>
      </c>
      <c r="C3400" s="17">
        <v>2</v>
      </c>
      <c r="D3400" s="61">
        <f>VLOOKUP(A3400,'Unit Cost from Sales Data'!$A$2:$B$4026,2,FALSE)</f>
        <v>42.87</v>
      </c>
      <c r="E3400" s="22">
        <f t="shared" si="57"/>
        <v>85.74</v>
      </c>
    </row>
    <row r="3401" spans="1:5" x14ac:dyDescent="0.35">
      <c r="A3401" s="21" t="s">
        <v>3338</v>
      </c>
      <c r="B3401">
        <v>2</v>
      </c>
      <c r="C3401" s="17">
        <v>2</v>
      </c>
      <c r="D3401" s="61">
        <f>VLOOKUP(A3401,'Unit Cost from Sales Data'!$A$2:$B$4026,2,FALSE)</f>
        <v>22</v>
      </c>
      <c r="E3401" s="22">
        <f t="shared" si="57"/>
        <v>44</v>
      </c>
    </row>
    <row r="3402" spans="1:5" x14ac:dyDescent="0.35">
      <c r="A3402" s="21" t="s">
        <v>3346</v>
      </c>
      <c r="B3402">
        <v>2</v>
      </c>
      <c r="C3402" s="17">
        <v>2</v>
      </c>
      <c r="D3402" s="61">
        <f>VLOOKUP(A3402,'Unit Cost from Sales Data'!$A$2:$B$4026,2,FALSE)</f>
        <v>20.61</v>
      </c>
      <c r="E3402" s="22">
        <f t="shared" si="57"/>
        <v>41.22</v>
      </c>
    </row>
    <row r="3403" spans="1:5" x14ac:dyDescent="0.35">
      <c r="A3403" s="21" t="s">
        <v>3383</v>
      </c>
      <c r="B3403">
        <v>2</v>
      </c>
      <c r="C3403" s="17">
        <v>2</v>
      </c>
      <c r="D3403" s="61">
        <f>VLOOKUP(A3403,'Unit Cost from Sales Data'!$A$2:$B$4026,2,FALSE)</f>
        <v>47.22</v>
      </c>
      <c r="E3403" s="22">
        <f t="shared" si="57"/>
        <v>94.44</v>
      </c>
    </row>
    <row r="3404" spans="1:5" x14ac:dyDescent="0.35">
      <c r="A3404" s="21" t="s">
        <v>681</v>
      </c>
      <c r="B3404">
        <v>2</v>
      </c>
      <c r="C3404" s="17">
        <v>2</v>
      </c>
      <c r="D3404" s="61">
        <f>VLOOKUP(A3404,'Unit Cost from Sales Data'!$A$2:$B$4026,2,FALSE)</f>
        <v>2.44</v>
      </c>
      <c r="E3404" s="22">
        <f t="shared" si="57"/>
        <v>4.88</v>
      </c>
    </row>
    <row r="3405" spans="1:5" x14ac:dyDescent="0.35">
      <c r="A3405" s="21" t="s">
        <v>3406</v>
      </c>
      <c r="B3405">
        <v>2</v>
      </c>
      <c r="C3405" s="17">
        <v>2</v>
      </c>
      <c r="D3405" s="61">
        <f>VLOOKUP(A3405,'Unit Cost from Sales Data'!$A$2:$B$4026,2,FALSE)</f>
        <v>29.76</v>
      </c>
      <c r="E3405" s="22">
        <f t="shared" si="57"/>
        <v>59.52</v>
      </c>
    </row>
    <row r="3406" spans="1:5" x14ac:dyDescent="0.35">
      <c r="A3406" s="21" t="s">
        <v>3411</v>
      </c>
      <c r="B3406">
        <v>2</v>
      </c>
      <c r="C3406" s="17">
        <v>2</v>
      </c>
      <c r="D3406" s="61">
        <f>VLOOKUP(A3406,'Unit Cost from Sales Data'!$A$2:$B$4026,2,FALSE)</f>
        <v>32.18</v>
      </c>
      <c r="E3406" s="22">
        <f t="shared" si="57"/>
        <v>64.36</v>
      </c>
    </row>
    <row r="3407" spans="1:5" x14ac:dyDescent="0.35">
      <c r="A3407" s="21" t="s">
        <v>3475</v>
      </c>
      <c r="B3407">
        <v>2</v>
      </c>
      <c r="C3407" s="17">
        <v>2</v>
      </c>
      <c r="D3407" s="61">
        <f>VLOOKUP(A3407,'Unit Cost from Sales Data'!$A$2:$B$4026,2,FALSE)</f>
        <v>125.99</v>
      </c>
      <c r="E3407" s="22">
        <f t="shared" si="57"/>
        <v>251.98</v>
      </c>
    </row>
    <row r="3408" spans="1:5" x14ac:dyDescent="0.35">
      <c r="A3408" s="21" t="s">
        <v>3476</v>
      </c>
      <c r="B3408">
        <v>2</v>
      </c>
      <c r="C3408" s="17">
        <v>2</v>
      </c>
      <c r="D3408" s="61">
        <f>VLOOKUP(A3408,'Unit Cost from Sales Data'!$A$2:$B$4026,2,FALSE)</f>
        <v>35.409999999999997</v>
      </c>
      <c r="E3408" s="22">
        <f t="shared" si="57"/>
        <v>70.819999999999993</v>
      </c>
    </row>
    <row r="3409" spans="1:5" x14ac:dyDescent="0.35">
      <c r="A3409" s="21" t="s">
        <v>3477</v>
      </c>
      <c r="B3409">
        <v>2</v>
      </c>
      <c r="C3409" s="17">
        <v>2</v>
      </c>
      <c r="D3409" s="61">
        <f>VLOOKUP(A3409,'Unit Cost from Sales Data'!$A$2:$B$4026,2,FALSE)</f>
        <v>62.61</v>
      </c>
      <c r="E3409" s="22">
        <f t="shared" si="57"/>
        <v>125.22</v>
      </c>
    </row>
    <row r="3410" spans="1:5" x14ac:dyDescent="0.35">
      <c r="A3410" s="21" t="s">
        <v>3478</v>
      </c>
      <c r="B3410">
        <v>2</v>
      </c>
      <c r="C3410" s="17">
        <v>2</v>
      </c>
      <c r="D3410" s="61">
        <f>VLOOKUP(A3410,'Unit Cost from Sales Data'!$A$2:$B$4026,2,FALSE)</f>
        <v>81.23</v>
      </c>
      <c r="E3410" s="22">
        <f t="shared" si="57"/>
        <v>162.46</v>
      </c>
    </row>
    <row r="3411" spans="1:5" x14ac:dyDescent="0.35">
      <c r="A3411" s="21" t="s">
        <v>523</v>
      </c>
      <c r="B3411">
        <v>2</v>
      </c>
      <c r="C3411" s="17">
        <v>2</v>
      </c>
      <c r="D3411" s="61">
        <f>VLOOKUP(A3411,'Unit Cost from Sales Data'!$A$2:$B$4026,2,FALSE)</f>
        <v>27.5</v>
      </c>
      <c r="E3411" s="22">
        <f t="shared" si="57"/>
        <v>55</v>
      </c>
    </row>
    <row r="3412" spans="1:5" x14ac:dyDescent="0.35">
      <c r="A3412" s="21" t="s">
        <v>3556</v>
      </c>
      <c r="B3412">
        <v>2</v>
      </c>
      <c r="C3412" s="17">
        <v>2</v>
      </c>
      <c r="D3412" s="61">
        <f>VLOOKUP(A3412,'Unit Cost from Sales Data'!$A$2:$B$4026,2,FALSE)</f>
        <v>67.459999999999994</v>
      </c>
      <c r="E3412" s="22">
        <f t="shared" si="57"/>
        <v>134.91999999999999</v>
      </c>
    </row>
    <row r="3413" spans="1:5" x14ac:dyDescent="0.35">
      <c r="A3413" s="21" t="s">
        <v>3558</v>
      </c>
      <c r="B3413">
        <v>2</v>
      </c>
      <c r="C3413" s="17">
        <v>2</v>
      </c>
      <c r="D3413" s="61">
        <f>VLOOKUP(A3413,'Unit Cost from Sales Data'!$A$2:$B$4026,2,FALSE)</f>
        <v>23.12</v>
      </c>
      <c r="E3413" s="22">
        <f t="shared" si="57"/>
        <v>46.24</v>
      </c>
    </row>
    <row r="3414" spans="1:5" x14ac:dyDescent="0.35">
      <c r="A3414" s="21" t="s">
        <v>3570</v>
      </c>
      <c r="B3414">
        <v>2</v>
      </c>
      <c r="C3414" s="17">
        <v>2</v>
      </c>
      <c r="D3414" s="61">
        <f>VLOOKUP(A3414,'Unit Cost from Sales Data'!$A$2:$B$4026,2,FALSE)</f>
        <v>24.1</v>
      </c>
      <c r="E3414" s="22">
        <f t="shared" si="57"/>
        <v>48.2</v>
      </c>
    </row>
    <row r="3415" spans="1:5" x14ac:dyDescent="0.35">
      <c r="A3415" s="21" t="s">
        <v>3583</v>
      </c>
      <c r="B3415">
        <v>2</v>
      </c>
      <c r="C3415" s="17">
        <v>2</v>
      </c>
      <c r="D3415" s="61">
        <f>VLOOKUP(A3415,'Unit Cost from Sales Data'!$A$2:$B$4026,2,FALSE)</f>
        <v>10.56</v>
      </c>
      <c r="E3415" s="22">
        <f t="shared" si="57"/>
        <v>21.12</v>
      </c>
    </row>
    <row r="3416" spans="1:5" x14ac:dyDescent="0.35">
      <c r="A3416" s="21" t="s">
        <v>3601</v>
      </c>
      <c r="B3416">
        <v>2</v>
      </c>
      <c r="C3416" s="17">
        <v>2</v>
      </c>
      <c r="D3416" s="61">
        <f>VLOOKUP(A3416,'Unit Cost from Sales Data'!$A$2:$B$4026,2,FALSE)</f>
        <v>33.08</v>
      </c>
      <c r="E3416" s="22">
        <f t="shared" si="57"/>
        <v>66.16</v>
      </c>
    </row>
    <row r="3417" spans="1:5" x14ac:dyDescent="0.35">
      <c r="A3417" s="21" t="s">
        <v>3645</v>
      </c>
      <c r="B3417">
        <v>2</v>
      </c>
      <c r="C3417" s="17">
        <v>2</v>
      </c>
      <c r="D3417" s="61">
        <f>VLOOKUP(A3417,'Unit Cost from Sales Data'!$A$2:$B$4026,2,FALSE)</f>
        <v>81.99</v>
      </c>
      <c r="E3417" s="22">
        <f t="shared" si="57"/>
        <v>163.98</v>
      </c>
    </row>
    <row r="3418" spans="1:5" x14ac:dyDescent="0.35">
      <c r="A3418" s="21" t="s">
        <v>1075</v>
      </c>
      <c r="B3418">
        <v>2</v>
      </c>
      <c r="C3418" s="17">
        <v>2</v>
      </c>
      <c r="D3418" s="61">
        <f>VLOOKUP(A3418,'Unit Cost from Sales Data'!$A$2:$B$4026,2,FALSE)</f>
        <v>0.7</v>
      </c>
      <c r="E3418" s="22">
        <f t="shared" si="57"/>
        <v>1.4</v>
      </c>
    </row>
    <row r="3419" spans="1:5" x14ac:dyDescent="0.35">
      <c r="A3419" s="21" t="s">
        <v>3663</v>
      </c>
      <c r="B3419">
        <v>2</v>
      </c>
      <c r="C3419" s="17">
        <v>2</v>
      </c>
      <c r="D3419" s="61">
        <f>VLOOKUP(A3419,'Unit Cost from Sales Data'!$A$2:$B$4026,2,FALSE)</f>
        <v>45.25</v>
      </c>
      <c r="E3419" s="22">
        <f t="shared" si="57"/>
        <v>90.5</v>
      </c>
    </row>
    <row r="3420" spans="1:5" x14ac:dyDescent="0.35">
      <c r="A3420" s="21" t="s">
        <v>3673</v>
      </c>
      <c r="B3420">
        <v>2</v>
      </c>
      <c r="C3420" s="17">
        <v>2</v>
      </c>
      <c r="D3420" s="61">
        <f>VLOOKUP(A3420,'Unit Cost from Sales Data'!$A$2:$B$4026,2,FALSE)</f>
        <v>13.6</v>
      </c>
      <c r="E3420" s="22">
        <f t="shared" si="57"/>
        <v>27.2</v>
      </c>
    </row>
    <row r="3421" spans="1:5" x14ac:dyDescent="0.35">
      <c r="A3421" s="21" t="s">
        <v>3687</v>
      </c>
      <c r="B3421">
        <v>2</v>
      </c>
      <c r="C3421" s="17">
        <v>2</v>
      </c>
      <c r="D3421" s="61">
        <f>VLOOKUP(A3421,'Unit Cost from Sales Data'!$A$2:$B$4026,2,FALSE)</f>
        <v>36.74</v>
      </c>
      <c r="E3421" s="22">
        <f t="shared" si="57"/>
        <v>73.48</v>
      </c>
    </row>
    <row r="3422" spans="1:5" x14ac:dyDescent="0.35">
      <c r="A3422" s="21" t="s">
        <v>3697</v>
      </c>
      <c r="B3422">
        <v>2</v>
      </c>
      <c r="C3422" s="17">
        <v>2</v>
      </c>
      <c r="D3422" s="61">
        <f>VLOOKUP(A3422,'Unit Cost from Sales Data'!$A$2:$B$4026,2,FALSE)</f>
        <v>40.6</v>
      </c>
      <c r="E3422" s="22">
        <f t="shared" si="57"/>
        <v>81.2</v>
      </c>
    </row>
    <row r="3423" spans="1:5" x14ac:dyDescent="0.35">
      <c r="A3423" s="21" t="s">
        <v>3711</v>
      </c>
      <c r="B3423">
        <v>2</v>
      </c>
      <c r="C3423" s="17">
        <v>2</v>
      </c>
      <c r="D3423" s="61">
        <f>VLOOKUP(A3423,'Unit Cost from Sales Data'!$A$2:$B$4026,2,FALSE)</f>
        <v>46.99</v>
      </c>
      <c r="E3423" s="22">
        <f t="shared" si="57"/>
        <v>93.98</v>
      </c>
    </row>
    <row r="3424" spans="1:5" x14ac:dyDescent="0.35">
      <c r="A3424" s="21" t="s">
        <v>3749</v>
      </c>
      <c r="B3424">
        <v>2</v>
      </c>
      <c r="C3424" s="17">
        <v>2</v>
      </c>
      <c r="D3424" s="61">
        <f>VLOOKUP(A3424,'Unit Cost from Sales Data'!$A$2:$B$4026,2,FALSE)</f>
        <v>19.88</v>
      </c>
      <c r="E3424" s="22">
        <f t="shared" si="57"/>
        <v>39.76</v>
      </c>
    </row>
    <row r="3425" spans="1:5" x14ac:dyDescent="0.35">
      <c r="A3425" s="21" t="s">
        <v>3800</v>
      </c>
      <c r="B3425">
        <v>2</v>
      </c>
      <c r="C3425" s="17">
        <v>2</v>
      </c>
      <c r="D3425" s="61">
        <f>VLOOKUP(A3425,'Unit Cost from Sales Data'!$A$2:$B$4026,2,FALSE)</f>
        <v>107.79</v>
      </c>
      <c r="E3425" s="22">
        <f t="shared" si="57"/>
        <v>215.58</v>
      </c>
    </row>
    <row r="3426" spans="1:5" x14ac:dyDescent="0.35">
      <c r="A3426" s="21" t="s">
        <v>3839</v>
      </c>
      <c r="B3426">
        <v>2</v>
      </c>
      <c r="C3426" s="17">
        <v>2</v>
      </c>
      <c r="D3426" s="61">
        <f>VLOOKUP(A3426,'Unit Cost from Sales Data'!$A$2:$B$4026,2,FALSE)</f>
        <v>80</v>
      </c>
      <c r="E3426" s="22">
        <f t="shared" si="57"/>
        <v>160</v>
      </c>
    </row>
    <row r="3427" spans="1:5" x14ac:dyDescent="0.35">
      <c r="A3427" s="21" t="s">
        <v>3864</v>
      </c>
      <c r="B3427">
        <v>2</v>
      </c>
      <c r="C3427" s="17">
        <v>2</v>
      </c>
      <c r="D3427" s="61">
        <f>VLOOKUP(A3427,'Unit Cost from Sales Data'!$A$2:$B$4026,2,FALSE)</f>
        <v>45.58</v>
      </c>
      <c r="E3427" s="22">
        <f t="shared" si="57"/>
        <v>91.16</v>
      </c>
    </row>
    <row r="3428" spans="1:5" x14ac:dyDescent="0.35">
      <c r="A3428" s="21" t="s">
        <v>3922</v>
      </c>
      <c r="B3428">
        <v>2</v>
      </c>
      <c r="C3428" s="17">
        <v>2</v>
      </c>
      <c r="D3428" s="61">
        <f>VLOOKUP(A3428,'Unit Cost from Sales Data'!$A$2:$B$4026,2,FALSE)</f>
        <v>56.03</v>
      </c>
      <c r="E3428" s="22">
        <f t="shared" si="57"/>
        <v>112.06</v>
      </c>
    </row>
    <row r="3429" spans="1:5" x14ac:dyDescent="0.35">
      <c r="A3429" s="21" t="s">
        <v>3929</v>
      </c>
      <c r="B3429">
        <v>2</v>
      </c>
      <c r="C3429" s="17">
        <v>2</v>
      </c>
      <c r="D3429" s="61">
        <f>VLOOKUP(A3429,'Unit Cost from Sales Data'!$A$2:$B$4026,2,FALSE)</f>
        <v>46.7</v>
      </c>
      <c r="E3429" s="22">
        <f t="shared" si="57"/>
        <v>93.4</v>
      </c>
    </row>
    <row r="3430" spans="1:5" x14ac:dyDescent="0.35">
      <c r="A3430" s="21" t="s">
        <v>4031</v>
      </c>
      <c r="B3430">
        <v>2</v>
      </c>
      <c r="C3430" s="17">
        <v>2</v>
      </c>
      <c r="D3430" s="61">
        <f>VLOOKUP(A3430,'Unit Cost from Sales Data'!$A$2:$B$4026,2,FALSE)</f>
        <v>49.33</v>
      </c>
      <c r="E3430" s="22">
        <f t="shared" si="57"/>
        <v>98.66</v>
      </c>
    </row>
    <row r="3431" spans="1:5" x14ac:dyDescent="0.35">
      <c r="A3431" s="21" t="s">
        <v>4044</v>
      </c>
      <c r="B3431">
        <v>2</v>
      </c>
      <c r="C3431" s="17">
        <v>2</v>
      </c>
      <c r="D3431" s="61">
        <f>VLOOKUP(A3431,'Unit Cost from Sales Data'!$A$2:$B$4026,2,FALSE)</f>
        <v>23.99</v>
      </c>
      <c r="E3431" s="22">
        <f t="shared" ref="E3431:E3486" si="58">D3431*C3431</f>
        <v>47.98</v>
      </c>
    </row>
    <row r="3432" spans="1:5" x14ac:dyDescent="0.35">
      <c r="A3432" s="21" t="s">
        <v>607</v>
      </c>
      <c r="B3432">
        <v>2</v>
      </c>
      <c r="C3432" s="17">
        <v>2</v>
      </c>
      <c r="D3432" s="61">
        <f>VLOOKUP(A3432,'Unit Cost from Sales Data'!$A$2:$B$4026,2,FALSE)</f>
        <v>2.98</v>
      </c>
      <c r="E3432" s="22">
        <f t="shared" si="58"/>
        <v>5.96</v>
      </c>
    </row>
    <row r="3433" spans="1:5" x14ac:dyDescent="0.35">
      <c r="A3433" s="21" t="s">
        <v>602</v>
      </c>
      <c r="B3433">
        <v>2</v>
      </c>
      <c r="C3433" s="17">
        <v>2</v>
      </c>
      <c r="D3433" s="61">
        <f>VLOOKUP(A3433,'Unit Cost from Sales Data'!$A$2:$B$4026,2,FALSE)</f>
        <v>4.2</v>
      </c>
      <c r="E3433" s="22">
        <f t="shared" si="58"/>
        <v>8.4</v>
      </c>
    </row>
    <row r="3434" spans="1:5" x14ac:dyDescent="0.35">
      <c r="A3434" s="21" t="s">
        <v>603</v>
      </c>
      <c r="B3434">
        <v>2</v>
      </c>
      <c r="C3434" s="17">
        <v>2</v>
      </c>
      <c r="D3434" s="61">
        <f>VLOOKUP(A3434,'Unit Cost from Sales Data'!$A$2:$B$4026,2,FALSE)</f>
        <v>5.62</v>
      </c>
      <c r="E3434" s="22">
        <f t="shared" si="58"/>
        <v>11.24</v>
      </c>
    </row>
    <row r="3435" spans="1:5" x14ac:dyDescent="0.35">
      <c r="A3435" s="21" t="s">
        <v>205</v>
      </c>
      <c r="B3435">
        <v>2</v>
      </c>
      <c r="C3435" s="17">
        <v>2</v>
      </c>
      <c r="D3435" s="61">
        <f>VLOOKUP(A3435,'Unit Cost from Sales Data'!$A$2:$B$4026,2,FALSE)</f>
        <v>17.739999999999998</v>
      </c>
      <c r="E3435" s="22">
        <f t="shared" si="58"/>
        <v>35.479999999999997</v>
      </c>
    </row>
    <row r="3436" spans="1:5" x14ac:dyDescent="0.35">
      <c r="A3436" s="21" t="s">
        <v>4127</v>
      </c>
      <c r="B3436">
        <v>2</v>
      </c>
      <c r="C3436" s="17">
        <v>2</v>
      </c>
      <c r="D3436" s="61">
        <f>VLOOKUP(A3436,'Unit Cost from Sales Data'!$A$2:$B$4026,2,FALSE)</f>
        <v>109.39</v>
      </c>
      <c r="E3436" s="22">
        <f t="shared" si="58"/>
        <v>218.78</v>
      </c>
    </row>
    <row r="3437" spans="1:5" x14ac:dyDescent="0.35">
      <c r="A3437" s="21" t="s">
        <v>4129</v>
      </c>
      <c r="B3437">
        <v>2</v>
      </c>
      <c r="C3437" s="17">
        <v>2</v>
      </c>
      <c r="D3437" s="61">
        <f>VLOOKUP(A3437,'Unit Cost from Sales Data'!$A$2:$B$4026,2,FALSE)</f>
        <v>53.08</v>
      </c>
      <c r="E3437" s="22">
        <f t="shared" si="58"/>
        <v>106.16</v>
      </c>
    </row>
    <row r="3438" spans="1:5" x14ac:dyDescent="0.35">
      <c r="A3438" s="21" t="s">
        <v>4138</v>
      </c>
      <c r="B3438">
        <v>2</v>
      </c>
      <c r="C3438" s="17">
        <v>2</v>
      </c>
      <c r="D3438" s="61">
        <f>VLOOKUP(A3438,'Unit Cost from Sales Data'!$A$2:$B$4026,2,FALSE)</f>
        <v>13.52</v>
      </c>
      <c r="E3438" s="22">
        <f t="shared" si="58"/>
        <v>27.04</v>
      </c>
    </row>
    <row r="3439" spans="1:5" x14ac:dyDescent="0.35">
      <c r="A3439" s="21" t="s">
        <v>4187</v>
      </c>
      <c r="B3439">
        <v>2</v>
      </c>
      <c r="C3439" s="17">
        <v>2</v>
      </c>
      <c r="D3439" s="61">
        <f>VLOOKUP(A3439,'Unit Cost from Sales Data'!$A$2:$B$4026,2,FALSE)</f>
        <v>39.47</v>
      </c>
      <c r="E3439" s="22">
        <f t="shared" si="58"/>
        <v>78.94</v>
      </c>
    </row>
    <row r="3440" spans="1:5" x14ac:dyDescent="0.35">
      <c r="A3440" s="21" t="s">
        <v>4197</v>
      </c>
      <c r="B3440">
        <v>2</v>
      </c>
      <c r="C3440" s="17">
        <v>2</v>
      </c>
      <c r="D3440" s="61">
        <f>VLOOKUP(A3440,'Unit Cost from Sales Data'!$A$2:$B$4026,2,FALSE)</f>
        <v>10.81</v>
      </c>
      <c r="E3440" s="22">
        <f t="shared" si="58"/>
        <v>21.62</v>
      </c>
    </row>
    <row r="3441" spans="1:5" x14ac:dyDescent="0.35">
      <c r="A3441" s="21" t="s">
        <v>1008</v>
      </c>
      <c r="B3441">
        <v>2</v>
      </c>
      <c r="C3441" s="17">
        <v>2</v>
      </c>
      <c r="D3441" s="61">
        <f>VLOOKUP(A3441,'Unit Cost from Sales Data'!$A$2:$B$4026,2,FALSE)</f>
        <v>0.66</v>
      </c>
      <c r="E3441" s="22">
        <f t="shared" si="58"/>
        <v>1.32</v>
      </c>
    </row>
    <row r="3442" spans="1:5" x14ac:dyDescent="0.35">
      <c r="A3442" s="21" t="s">
        <v>4245</v>
      </c>
      <c r="B3442">
        <v>2</v>
      </c>
      <c r="C3442" s="17">
        <v>2</v>
      </c>
      <c r="D3442" s="61">
        <f>VLOOKUP(A3442,'Unit Cost from Sales Data'!$A$2:$B$4026,2,FALSE)</f>
        <v>39.22</v>
      </c>
      <c r="E3442" s="22">
        <f t="shared" si="58"/>
        <v>78.44</v>
      </c>
    </row>
    <row r="3443" spans="1:5" x14ac:dyDescent="0.35">
      <c r="A3443" s="21" t="s">
        <v>494</v>
      </c>
      <c r="B3443">
        <v>2</v>
      </c>
      <c r="C3443" s="17">
        <v>2</v>
      </c>
      <c r="D3443" s="61">
        <f>VLOOKUP(A3443,'Unit Cost from Sales Data'!$A$2:$B$4026,2,FALSE)</f>
        <v>39.01</v>
      </c>
      <c r="E3443" s="22">
        <f t="shared" si="58"/>
        <v>78.02</v>
      </c>
    </row>
    <row r="3444" spans="1:5" x14ac:dyDescent="0.35">
      <c r="A3444" s="21" t="s">
        <v>4309</v>
      </c>
      <c r="B3444">
        <v>2</v>
      </c>
      <c r="C3444" s="17">
        <v>2</v>
      </c>
      <c r="D3444" s="61">
        <f>VLOOKUP(A3444,'Unit Cost from Sales Data'!$A$2:$B$4026,2,FALSE)</f>
        <v>20.010000000000002</v>
      </c>
      <c r="E3444" s="22">
        <f t="shared" si="58"/>
        <v>40.020000000000003</v>
      </c>
    </row>
    <row r="3445" spans="1:5" x14ac:dyDescent="0.35">
      <c r="A3445" s="21" t="s">
        <v>4367</v>
      </c>
      <c r="B3445">
        <v>2</v>
      </c>
      <c r="C3445" s="17">
        <v>2</v>
      </c>
      <c r="D3445" s="61">
        <f>VLOOKUP(A3445,'Unit Cost from Sales Data'!$A$2:$B$4026,2,FALSE)</f>
        <v>15.28</v>
      </c>
      <c r="E3445" s="22">
        <f t="shared" si="58"/>
        <v>30.56</v>
      </c>
    </row>
    <row r="3446" spans="1:5" x14ac:dyDescent="0.35">
      <c r="A3446" s="21" t="s">
        <v>4389</v>
      </c>
      <c r="B3446">
        <v>2</v>
      </c>
      <c r="C3446" s="17">
        <v>2</v>
      </c>
      <c r="D3446" s="61">
        <f>VLOOKUP(A3446,'Unit Cost from Sales Data'!$A$2:$B$4026,2,FALSE)</f>
        <v>54.51</v>
      </c>
      <c r="E3446" s="22">
        <f t="shared" si="58"/>
        <v>109.02</v>
      </c>
    </row>
    <row r="3447" spans="1:5" x14ac:dyDescent="0.35">
      <c r="A3447" s="21" t="s">
        <v>4421</v>
      </c>
      <c r="B3447">
        <v>2</v>
      </c>
      <c r="C3447" s="17">
        <v>2</v>
      </c>
      <c r="D3447" s="61">
        <f>VLOOKUP(A3447,'Unit Cost from Sales Data'!$A$2:$B$4026,2,FALSE)</f>
        <v>6.94</v>
      </c>
      <c r="E3447" s="22">
        <f t="shared" si="58"/>
        <v>13.88</v>
      </c>
    </row>
    <row r="3448" spans="1:5" x14ac:dyDescent="0.35">
      <c r="A3448" s="21" t="s">
        <v>887</v>
      </c>
      <c r="B3448">
        <v>1</v>
      </c>
      <c r="C3448" s="17">
        <v>2</v>
      </c>
      <c r="D3448" s="61">
        <f>VLOOKUP(A3448,'Unit Cost from Sales Data'!$A$2:$B$4026,2,FALSE)</f>
        <v>8.9600000000000009</v>
      </c>
      <c r="E3448" s="22">
        <f t="shared" si="58"/>
        <v>17.920000000000002</v>
      </c>
    </row>
    <row r="3449" spans="1:5" x14ac:dyDescent="0.35">
      <c r="A3449" s="21" t="s">
        <v>923</v>
      </c>
      <c r="B3449">
        <v>1</v>
      </c>
      <c r="C3449" s="17">
        <v>2</v>
      </c>
      <c r="D3449" s="61">
        <f>VLOOKUP(A3449,'Unit Cost from Sales Data'!$A$2:$B$4026,2,FALSE)</f>
        <v>0.86</v>
      </c>
      <c r="E3449" s="22">
        <f t="shared" si="58"/>
        <v>1.72</v>
      </c>
    </row>
    <row r="3450" spans="1:5" x14ac:dyDescent="0.35">
      <c r="A3450" s="21" t="s">
        <v>1626</v>
      </c>
      <c r="B3450">
        <v>1</v>
      </c>
      <c r="C3450" s="17">
        <v>2</v>
      </c>
      <c r="D3450" s="61">
        <f>VLOOKUP(A3450,'Unit Cost from Sales Data'!$A$2:$B$4026,2,FALSE)</f>
        <v>0.81</v>
      </c>
      <c r="E3450" s="22">
        <f t="shared" si="58"/>
        <v>1.62</v>
      </c>
    </row>
    <row r="3451" spans="1:5" x14ac:dyDescent="0.35">
      <c r="A3451" s="21" t="s">
        <v>1872</v>
      </c>
      <c r="B3451">
        <v>1</v>
      </c>
      <c r="C3451" s="17">
        <v>2</v>
      </c>
      <c r="D3451" s="61">
        <f>VLOOKUP(A3451,'Unit Cost from Sales Data'!$A$2:$B$4026,2,FALSE)</f>
        <v>40</v>
      </c>
      <c r="E3451" s="22">
        <f t="shared" si="58"/>
        <v>80</v>
      </c>
    </row>
    <row r="3452" spans="1:5" x14ac:dyDescent="0.35">
      <c r="A3452" s="21" t="s">
        <v>2074</v>
      </c>
      <c r="B3452">
        <v>1</v>
      </c>
      <c r="C3452" s="17">
        <v>2</v>
      </c>
      <c r="D3452" s="61">
        <f>VLOOKUP(A3452,'Unit Cost from Sales Data'!$A$2:$B$4026,2,FALSE)</f>
        <v>7.72</v>
      </c>
      <c r="E3452" s="22">
        <f t="shared" si="58"/>
        <v>15.44</v>
      </c>
    </row>
    <row r="3453" spans="1:5" x14ac:dyDescent="0.35">
      <c r="A3453" s="21" t="s">
        <v>2204</v>
      </c>
      <c r="B3453">
        <v>1</v>
      </c>
      <c r="C3453" s="17">
        <v>2</v>
      </c>
      <c r="D3453" s="61">
        <f>VLOOKUP(A3453,'Unit Cost from Sales Data'!$A$2:$B$4026,2,FALSE)</f>
        <v>34.61</v>
      </c>
      <c r="E3453" s="22">
        <f t="shared" si="58"/>
        <v>69.22</v>
      </c>
    </row>
    <row r="3454" spans="1:5" x14ac:dyDescent="0.35">
      <c r="A3454" s="21" t="s">
        <v>2246</v>
      </c>
      <c r="B3454">
        <v>1</v>
      </c>
      <c r="C3454" s="17">
        <v>2</v>
      </c>
      <c r="D3454" s="61">
        <f>VLOOKUP(A3454,'Unit Cost from Sales Data'!$A$2:$B$4026,2,FALSE)</f>
        <v>44.41</v>
      </c>
      <c r="E3454" s="22">
        <f t="shared" si="58"/>
        <v>88.82</v>
      </c>
    </row>
    <row r="3455" spans="1:5" x14ac:dyDescent="0.35">
      <c r="A3455" s="21" t="s">
        <v>2562</v>
      </c>
      <c r="B3455">
        <v>1</v>
      </c>
      <c r="C3455" s="17">
        <v>2</v>
      </c>
      <c r="D3455" s="61">
        <f>VLOOKUP(A3455,'Unit Cost from Sales Data'!$A$2:$B$4026,2,FALSE)</f>
        <v>18.82</v>
      </c>
      <c r="E3455" s="22">
        <f t="shared" si="58"/>
        <v>37.64</v>
      </c>
    </row>
    <row r="3456" spans="1:5" x14ac:dyDescent="0.35">
      <c r="A3456" s="21" t="s">
        <v>837</v>
      </c>
      <c r="B3456">
        <v>1</v>
      </c>
      <c r="C3456" s="17">
        <v>2</v>
      </c>
      <c r="D3456" s="61">
        <f>VLOOKUP(A3456,'Unit Cost from Sales Data'!$A$2:$B$4026,2,FALSE)</f>
        <v>14.25</v>
      </c>
      <c r="E3456" s="22">
        <f t="shared" si="58"/>
        <v>28.5</v>
      </c>
    </row>
    <row r="3457" spans="1:5" x14ac:dyDescent="0.35">
      <c r="A3457" s="21" t="s">
        <v>2675</v>
      </c>
      <c r="B3457">
        <v>1</v>
      </c>
      <c r="C3457" s="17">
        <v>2</v>
      </c>
      <c r="D3457" s="61">
        <f>VLOOKUP(A3457,'Unit Cost from Sales Data'!$A$2:$B$4026,2,FALSE)</f>
        <v>3.5</v>
      </c>
      <c r="E3457" s="22">
        <f t="shared" si="58"/>
        <v>7</v>
      </c>
    </row>
    <row r="3458" spans="1:5" x14ac:dyDescent="0.35">
      <c r="A3458" s="21" t="s">
        <v>2676</v>
      </c>
      <c r="B3458">
        <v>1</v>
      </c>
      <c r="C3458" s="17">
        <v>2</v>
      </c>
      <c r="D3458" s="61">
        <f>VLOOKUP(A3458,'Unit Cost from Sales Data'!$A$2:$B$4026,2,FALSE)</f>
        <v>3.86</v>
      </c>
      <c r="E3458" s="22">
        <f t="shared" si="58"/>
        <v>7.72</v>
      </c>
    </row>
    <row r="3459" spans="1:5" x14ac:dyDescent="0.35">
      <c r="A3459" s="21" t="s">
        <v>2698</v>
      </c>
      <c r="B3459">
        <v>1</v>
      </c>
      <c r="C3459" s="17">
        <v>2</v>
      </c>
      <c r="D3459" s="61">
        <f>VLOOKUP(A3459,'Unit Cost from Sales Data'!$A$2:$B$4026,2,FALSE)</f>
        <v>17.7</v>
      </c>
      <c r="E3459" s="22">
        <f t="shared" si="58"/>
        <v>35.4</v>
      </c>
    </row>
    <row r="3460" spans="1:5" x14ac:dyDescent="0.35">
      <c r="A3460" s="21" t="s">
        <v>2699</v>
      </c>
      <c r="B3460">
        <v>1</v>
      </c>
      <c r="C3460" s="17">
        <v>2</v>
      </c>
      <c r="D3460" s="61">
        <f>VLOOKUP(A3460,'Unit Cost from Sales Data'!$A$2:$B$4026,2,FALSE)</f>
        <v>12</v>
      </c>
      <c r="E3460" s="22">
        <f t="shared" si="58"/>
        <v>24</v>
      </c>
    </row>
    <row r="3461" spans="1:5" x14ac:dyDescent="0.35">
      <c r="A3461" s="21">
        <v>2621226</v>
      </c>
      <c r="B3461">
        <v>1</v>
      </c>
      <c r="C3461" s="17">
        <v>2</v>
      </c>
      <c r="D3461" s="61">
        <f>VLOOKUP(A3461,'Unit Cost from Sales Data'!$A$2:$B$4026,2,FALSE)</f>
        <v>16.75</v>
      </c>
      <c r="E3461" s="22">
        <f t="shared" si="58"/>
        <v>33.5</v>
      </c>
    </row>
    <row r="3462" spans="1:5" x14ac:dyDescent="0.35">
      <c r="A3462" s="21" t="s">
        <v>2700</v>
      </c>
      <c r="B3462">
        <v>1</v>
      </c>
      <c r="C3462" s="17">
        <v>2</v>
      </c>
      <c r="D3462" s="61">
        <f>VLOOKUP(A3462,'Unit Cost from Sales Data'!$A$2:$B$4026,2,FALSE)</f>
        <v>8.86</v>
      </c>
      <c r="E3462" s="22">
        <f t="shared" si="58"/>
        <v>17.72</v>
      </c>
    </row>
    <row r="3463" spans="1:5" x14ac:dyDescent="0.35">
      <c r="A3463" s="21">
        <v>1288455</v>
      </c>
      <c r="B3463">
        <v>1</v>
      </c>
      <c r="C3463" s="17">
        <v>2</v>
      </c>
      <c r="D3463" s="61">
        <f>VLOOKUP(A3463,'Unit Cost from Sales Data'!$A$2:$B$4026,2,FALSE)</f>
        <v>5.47</v>
      </c>
      <c r="E3463" s="22">
        <f t="shared" si="58"/>
        <v>10.94</v>
      </c>
    </row>
    <row r="3464" spans="1:5" x14ac:dyDescent="0.35">
      <c r="A3464" s="21" t="s">
        <v>2727</v>
      </c>
      <c r="B3464">
        <v>1</v>
      </c>
      <c r="C3464" s="17">
        <v>2</v>
      </c>
      <c r="D3464" s="61">
        <f>VLOOKUP(A3464,'Unit Cost from Sales Data'!$A$2:$B$4026,2,FALSE)</f>
        <v>1.38</v>
      </c>
      <c r="E3464" s="22">
        <f t="shared" si="58"/>
        <v>2.76</v>
      </c>
    </row>
    <row r="3465" spans="1:5" x14ac:dyDescent="0.35">
      <c r="A3465" s="21" t="s">
        <v>2781</v>
      </c>
      <c r="B3465">
        <v>1</v>
      </c>
      <c r="C3465" s="17">
        <v>2</v>
      </c>
      <c r="D3465" s="61">
        <f>VLOOKUP(A3465,'Unit Cost from Sales Data'!$A$2:$B$4026,2,FALSE)</f>
        <v>0.99</v>
      </c>
      <c r="E3465" s="22">
        <f t="shared" si="58"/>
        <v>1.98</v>
      </c>
    </row>
    <row r="3466" spans="1:5" x14ac:dyDescent="0.35">
      <c r="A3466" s="21" t="s">
        <v>790</v>
      </c>
      <c r="B3466">
        <v>1</v>
      </c>
      <c r="C3466" s="17">
        <v>2</v>
      </c>
      <c r="D3466" s="61">
        <f>VLOOKUP(A3466,'Unit Cost from Sales Data'!$A$2:$B$4026,2,FALSE)</f>
        <v>3.13</v>
      </c>
      <c r="E3466" s="22">
        <f t="shared" si="58"/>
        <v>6.26</v>
      </c>
    </row>
    <row r="3467" spans="1:5" x14ac:dyDescent="0.35">
      <c r="A3467" s="21" t="s">
        <v>2795</v>
      </c>
      <c r="B3467">
        <v>1</v>
      </c>
      <c r="C3467" s="17">
        <v>2</v>
      </c>
      <c r="D3467" s="61">
        <f>VLOOKUP(A3467,'Unit Cost from Sales Data'!$A$2:$B$4026,2,FALSE)</f>
        <v>28.51</v>
      </c>
      <c r="E3467" s="22">
        <f t="shared" si="58"/>
        <v>57.02</v>
      </c>
    </row>
    <row r="3468" spans="1:5" x14ac:dyDescent="0.35">
      <c r="A3468" s="21" t="s">
        <v>2831</v>
      </c>
      <c r="B3468">
        <v>1</v>
      </c>
      <c r="C3468" s="17">
        <v>2</v>
      </c>
      <c r="D3468" s="61">
        <f>VLOOKUP(A3468,'Unit Cost from Sales Data'!$A$2:$B$4026,2,FALSE)</f>
        <v>0.06</v>
      </c>
      <c r="E3468" s="22">
        <f t="shared" si="58"/>
        <v>0.12</v>
      </c>
    </row>
    <row r="3469" spans="1:5" x14ac:dyDescent="0.35">
      <c r="A3469" s="21" t="s">
        <v>1263</v>
      </c>
      <c r="B3469">
        <v>1</v>
      </c>
      <c r="C3469" s="17">
        <v>2</v>
      </c>
      <c r="D3469" s="61">
        <f>VLOOKUP(A3469,'Unit Cost from Sales Data'!$A$2:$B$4026,2,FALSE)</f>
        <v>0.85</v>
      </c>
      <c r="E3469" s="22">
        <f t="shared" si="58"/>
        <v>1.7</v>
      </c>
    </row>
    <row r="3470" spans="1:5" x14ac:dyDescent="0.35">
      <c r="A3470" s="21" t="s">
        <v>785</v>
      </c>
      <c r="B3470">
        <v>1</v>
      </c>
      <c r="C3470" s="17">
        <v>2</v>
      </c>
      <c r="D3470" s="61">
        <f>VLOOKUP(A3470,'Unit Cost from Sales Data'!$A$2:$B$4026,2,FALSE)</f>
        <v>24.5</v>
      </c>
      <c r="E3470" s="22">
        <f t="shared" si="58"/>
        <v>49</v>
      </c>
    </row>
    <row r="3471" spans="1:5" x14ac:dyDescent="0.35">
      <c r="A3471" s="21" t="s">
        <v>2879</v>
      </c>
      <c r="B3471">
        <v>1</v>
      </c>
      <c r="C3471" s="17">
        <v>2</v>
      </c>
      <c r="D3471" s="61">
        <f>VLOOKUP(A3471,'Unit Cost from Sales Data'!$A$2:$B$4026,2,FALSE)</f>
        <v>1.48</v>
      </c>
      <c r="E3471" s="22">
        <f t="shared" si="58"/>
        <v>2.96</v>
      </c>
    </row>
    <row r="3472" spans="1:5" x14ac:dyDescent="0.35">
      <c r="A3472" s="21" t="s">
        <v>2883</v>
      </c>
      <c r="B3472">
        <v>1</v>
      </c>
      <c r="C3472" s="17">
        <v>2</v>
      </c>
      <c r="D3472" s="61">
        <f>VLOOKUP(A3472,'Unit Cost from Sales Data'!$A$2:$B$4026,2,FALSE)</f>
        <v>2.64</v>
      </c>
      <c r="E3472" s="22">
        <f t="shared" si="58"/>
        <v>5.28</v>
      </c>
    </row>
    <row r="3473" spans="1:5" x14ac:dyDescent="0.35">
      <c r="A3473" s="21" t="s">
        <v>2923</v>
      </c>
      <c r="B3473">
        <v>1</v>
      </c>
      <c r="C3473" s="17">
        <v>2</v>
      </c>
      <c r="D3473" s="61">
        <f>VLOOKUP(A3473,'Unit Cost from Sales Data'!$A$2:$B$4026,2,FALSE)</f>
        <v>3.24</v>
      </c>
      <c r="E3473" s="22">
        <f t="shared" si="58"/>
        <v>6.48</v>
      </c>
    </row>
    <row r="3474" spans="1:5" x14ac:dyDescent="0.35">
      <c r="A3474" s="21" t="s">
        <v>2964</v>
      </c>
      <c r="B3474">
        <v>1</v>
      </c>
      <c r="C3474" s="17">
        <v>2</v>
      </c>
      <c r="D3474" s="61">
        <f>VLOOKUP(A3474,'Unit Cost from Sales Data'!$A$2:$B$4026,2,FALSE)</f>
        <v>0.77</v>
      </c>
      <c r="E3474" s="22">
        <f t="shared" si="58"/>
        <v>1.54</v>
      </c>
    </row>
    <row r="3475" spans="1:5" x14ac:dyDescent="0.35">
      <c r="A3475" s="21" t="s">
        <v>2993</v>
      </c>
      <c r="B3475">
        <v>1</v>
      </c>
      <c r="C3475" s="17">
        <v>2</v>
      </c>
      <c r="D3475" s="61">
        <f>VLOOKUP(A3475,'Unit Cost from Sales Data'!$A$2:$B$4026,2,FALSE)</f>
        <v>44.47</v>
      </c>
      <c r="E3475" s="22">
        <f t="shared" si="58"/>
        <v>88.94</v>
      </c>
    </row>
    <row r="3476" spans="1:5" x14ac:dyDescent="0.35">
      <c r="A3476" s="21" t="s">
        <v>3033</v>
      </c>
      <c r="B3476">
        <v>1</v>
      </c>
      <c r="C3476" s="17">
        <v>2</v>
      </c>
      <c r="D3476" s="61">
        <f>VLOOKUP(A3476,'Unit Cost from Sales Data'!$A$2:$B$4026,2,FALSE)</f>
        <v>3.68</v>
      </c>
      <c r="E3476" s="22">
        <f t="shared" si="58"/>
        <v>7.36</v>
      </c>
    </row>
    <row r="3477" spans="1:5" x14ac:dyDescent="0.35">
      <c r="A3477" s="21" t="s">
        <v>3097</v>
      </c>
      <c r="B3477">
        <v>1</v>
      </c>
      <c r="C3477" s="17">
        <v>2</v>
      </c>
      <c r="D3477" s="61">
        <f>VLOOKUP(A3477,'Unit Cost from Sales Data'!$A$2:$B$4026,2,FALSE)</f>
        <v>3.29</v>
      </c>
      <c r="E3477" s="22">
        <f t="shared" si="58"/>
        <v>6.58</v>
      </c>
    </row>
    <row r="3478" spans="1:5" x14ac:dyDescent="0.35">
      <c r="A3478" s="21" t="s">
        <v>3099</v>
      </c>
      <c r="B3478">
        <v>1</v>
      </c>
      <c r="C3478" s="17">
        <v>2</v>
      </c>
      <c r="D3478" s="61">
        <f>VLOOKUP(A3478,'Unit Cost from Sales Data'!$A$2:$B$4026,2,FALSE)</f>
        <v>2.38</v>
      </c>
      <c r="E3478" s="22">
        <f t="shared" si="58"/>
        <v>4.76</v>
      </c>
    </row>
    <row r="3479" spans="1:5" x14ac:dyDescent="0.35">
      <c r="A3479" s="21" t="s">
        <v>1164</v>
      </c>
      <c r="B3479">
        <v>1</v>
      </c>
      <c r="C3479" s="17">
        <v>2</v>
      </c>
      <c r="D3479" s="61">
        <f>VLOOKUP(A3479,'Unit Cost from Sales Data'!$A$2:$B$4026,2,FALSE)</f>
        <v>28.61</v>
      </c>
      <c r="E3479" s="22">
        <f t="shared" si="58"/>
        <v>57.22</v>
      </c>
    </row>
    <row r="3480" spans="1:5" x14ac:dyDescent="0.35">
      <c r="A3480" s="21" t="s">
        <v>3240</v>
      </c>
      <c r="B3480">
        <v>1</v>
      </c>
      <c r="C3480" s="17">
        <v>2</v>
      </c>
      <c r="D3480" s="61">
        <f>VLOOKUP(A3480,'Unit Cost from Sales Data'!$A$2:$B$4026,2,FALSE)</f>
        <v>46.55</v>
      </c>
      <c r="E3480" s="22">
        <f t="shared" si="58"/>
        <v>93.1</v>
      </c>
    </row>
    <row r="3481" spans="1:5" x14ac:dyDescent="0.35">
      <c r="A3481" s="21" t="s">
        <v>943</v>
      </c>
      <c r="B3481">
        <v>1</v>
      </c>
      <c r="C3481" s="17">
        <v>2</v>
      </c>
      <c r="D3481" s="61">
        <f>VLOOKUP(A3481,'Unit Cost from Sales Data'!$A$2:$B$4026,2,FALSE)</f>
        <v>5.8</v>
      </c>
      <c r="E3481" s="22">
        <f t="shared" si="58"/>
        <v>11.6</v>
      </c>
    </row>
    <row r="3482" spans="1:5" x14ac:dyDescent="0.35">
      <c r="A3482" s="21" t="s">
        <v>3343</v>
      </c>
      <c r="B3482">
        <v>1</v>
      </c>
      <c r="C3482" s="17">
        <v>2</v>
      </c>
      <c r="D3482" s="61">
        <f>VLOOKUP(A3482,'Unit Cost from Sales Data'!$A$2:$B$4026,2,FALSE)</f>
        <v>35.409999999999997</v>
      </c>
      <c r="E3482" s="22">
        <f t="shared" si="58"/>
        <v>70.819999999999993</v>
      </c>
    </row>
    <row r="3483" spans="1:5" x14ac:dyDescent="0.35">
      <c r="A3483" s="21" t="s">
        <v>3355</v>
      </c>
      <c r="B3483">
        <v>1</v>
      </c>
      <c r="C3483" s="17">
        <v>2</v>
      </c>
      <c r="D3483" s="61">
        <f>VLOOKUP(A3483,'Unit Cost from Sales Data'!$A$2:$B$4026,2,FALSE)</f>
        <v>3.8</v>
      </c>
      <c r="E3483" s="22">
        <f t="shared" si="58"/>
        <v>7.6</v>
      </c>
    </row>
    <row r="3484" spans="1:5" x14ac:dyDescent="0.35">
      <c r="A3484" s="21" t="s">
        <v>3374</v>
      </c>
      <c r="B3484">
        <v>1</v>
      </c>
      <c r="C3484" s="17">
        <v>2</v>
      </c>
      <c r="D3484" s="61">
        <f>VLOOKUP(A3484,'Unit Cost from Sales Data'!$A$2:$B$4026,2,FALSE)</f>
        <v>1.47</v>
      </c>
      <c r="E3484" s="22">
        <f t="shared" si="58"/>
        <v>2.94</v>
      </c>
    </row>
    <row r="3485" spans="1:5" x14ac:dyDescent="0.35">
      <c r="A3485" s="21" t="s">
        <v>294</v>
      </c>
      <c r="B3485">
        <v>1</v>
      </c>
      <c r="C3485" s="17">
        <v>2</v>
      </c>
      <c r="D3485" s="61">
        <f>VLOOKUP(A3485,'Unit Cost from Sales Data'!$A$2:$B$4026,2,FALSE)</f>
        <v>5.25</v>
      </c>
      <c r="E3485" s="22">
        <f t="shared" si="58"/>
        <v>10.5</v>
      </c>
    </row>
    <row r="3486" spans="1:5" x14ac:dyDescent="0.35">
      <c r="A3486" s="21" t="s">
        <v>99</v>
      </c>
      <c r="B3486">
        <v>1</v>
      </c>
      <c r="C3486" s="17">
        <v>2</v>
      </c>
      <c r="D3486" s="61">
        <f>VLOOKUP(A3486,'Unit Cost from Sales Data'!$A$2:$B$4026,2,FALSE)</f>
        <v>1.73</v>
      </c>
      <c r="E3486" s="22">
        <f t="shared" si="58"/>
        <v>3.46</v>
      </c>
    </row>
    <row r="3487" spans="1:5" x14ac:dyDescent="0.35">
      <c r="A3487" s="21" t="s">
        <v>3440</v>
      </c>
      <c r="B3487">
        <v>1</v>
      </c>
      <c r="C3487" s="17">
        <v>2</v>
      </c>
      <c r="D3487" s="61">
        <f>VLOOKUP(A3487,'Unit Cost from Sales Data'!$A$2:$B$4026,2,FALSE)</f>
        <v>1.37</v>
      </c>
      <c r="E3487" s="22">
        <f t="shared" ref="E3487:E3540" si="59">D3487*C3487</f>
        <v>2.74</v>
      </c>
    </row>
    <row r="3488" spans="1:5" x14ac:dyDescent="0.35">
      <c r="A3488" s="21" t="s">
        <v>3450</v>
      </c>
      <c r="B3488">
        <v>1</v>
      </c>
      <c r="C3488" s="17">
        <v>2</v>
      </c>
      <c r="D3488" s="61">
        <f>VLOOKUP(A3488,'Unit Cost from Sales Data'!$A$2:$B$4026,2,FALSE)</f>
        <v>2.3199999999999998</v>
      </c>
      <c r="E3488" s="22">
        <f t="shared" si="59"/>
        <v>4.6399999999999997</v>
      </c>
    </row>
    <row r="3489" spans="1:5" x14ac:dyDescent="0.35">
      <c r="A3489" s="21" t="s">
        <v>1156</v>
      </c>
      <c r="B3489">
        <v>1</v>
      </c>
      <c r="C3489" s="17">
        <v>2</v>
      </c>
      <c r="D3489" s="61">
        <f>VLOOKUP(A3489,'Unit Cost from Sales Data'!$A$2:$B$4026,2,FALSE)</f>
        <v>2.4</v>
      </c>
      <c r="E3489" s="22">
        <f t="shared" si="59"/>
        <v>4.8</v>
      </c>
    </row>
    <row r="3490" spans="1:5" x14ac:dyDescent="0.35">
      <c r="A3490" s="21" t="s">
        <v>3501</v>
      </c>
      <c r="B3490">
        <v>1</v>
      </c>
      <c r="C3490" s="17">
        <v>2</v>
      </c>
      <c r="D3490" s="61">
        <f>VLOOKUP(A3490,'Unit Cost from Sales Data'!$A$2:$B$4026,2,FALSE)</f>
        <v>31.94</v>
      </c>
      <c r="E3490" s="22">
        <f t="shared" si="59"/>
        <v>63.88</v>
      </c>
    </row>
    <row r="3491" spans="1:5" x14ac:dyDescent="0.35">
      <c r="A3491" s="21" t="s">
        <v>3524</v>
      </c>
      <c r="B3491">
        <v>1</v>
      </c>
      <c r="C3491" s="17">
        <v>2</v>
      </c>
      <c r="D3491" s="61">
        <f>VLOOKUP(A3491,'Unit Cost from Sales Data'!$A$2:$B$4026,2,FALSE)</f>
        <v>44.98</v>
      </c>
      <c r="E3491" s="22">
        <f t="shared" si="59"/>
        <v>89.96</v>
      </c>
    </row>
    <row r="3492" spans="1:5" x14ac:dyDescent="0.35">
      <c r="A3492" s="21" t="s">
        <v>929</v>
      </c>
      <c r="B3492">
        <v>1</v>
      </c>
      <c r="C3492" s="17">
        <v>2</v>
      </c>
      <c r="D3492" s="61">
        <f>VLOOKUP(A3492,'Unit Cost from Sales Data'!$A$2:$B$4026,2,FALSE)</f>
        <v>5.75</v>
      </c>
      <c r="E3492" s="22">
        <f t="shared" si="59"/>
        <v>11.5</v>
      </c>
    </row>
    <row r="3493" spans="1:5" x14ac:dyDescent="0.35">
      <c r="A3493" s="21" t="s">
        <v>3557</v>
      </c>
      <c r="B3493">
        <v>1</v>
      </c>
      <c r="C3493" s="17">
        <v>2</v>
      </c>
      <c r="D3493" s="61">
        <f>VLOOKUP(A3493,'Unit Cost from Sales Data'!$A$2:$B$4026,2,FALSE)</f>
        <v>7.6</v>
      </c>
      <c r="E3493" s="22">
        <f t="shared" si="59"/>
        <v>15.2</v>
      </c>
    </row>
    <row r="3494" spans="1:5" x14ac:dyDescent="0.35">
      <c r="A3494" s="21" t="s">
        <v>3577</v>
      </c>
      <c r="B3494">
        <v>1</v>
      </c>
      <c r="C3494" s="17">
        <v>2</v>
      </c>
      <c r="D3494" s="61">
        <f>VLOOKUP(A3494,'Unit Cost from Sales Data'!$A$2:$B$4026,2,FALSE)</f>
        <v>2.4900000000000002</v>
      </c>
      <c r="E3494" s="22">
        <f t="shared" si="59"/>
        <v>4.9800000000000004</v>
      </c>
    </row>
    <row r="3495" spans="1:5" x14ac:dyDescent="0.35">
      <c r="A3495" s="21" t="s">
        <v>1151</v>
      </c>
      <c r="B3495">
        <v>1</v>
      </c>
      <c r="C3495" s="17">
        <v>2</v>
      </c>
      <c r="D3495" s="61">
        <f>VLOOKUP(A3495,'Unit Cost from Sales Data'!$A$2:$B$4026,2,FALSE)</f>
        <v>3.49</v>
      </c>
      <c r="E3495" s="22">
        <f t="shared" si="59"/>
        <v>6.98</v>
      </c>
    </row>
    <row r="3496" spans="1:5" x14ac:dyDescent="0.35">
      <c r="A3496" s="21" t="s">
        <v>3623</v>
      </c>
      <c r="B3496">
        <v>1</v>
      </c>
      <c r="C3496" s="17">
        <v>2</v>
      </c>
      <c r="D3496" s="61">
        <f>VLOOKUP(A3496,'Unit Cost from Sales Data'!$A$2:$B$4026,2,FALSE)</f>
        <v>20.85</v>
      </c>
      <c r="E3496" s="22">
        <f t="shared" si="59"/>
        <v>41.7</v>
      </c>
    </row>
    <row r="3497" spans="1:5" x14ac:dyDescent="0.35">
      <c r="A3497" s="21" t="s">
        <v>1144</v>
      </c>
      <c r="B3497">
        <v>1</v>
      </c>
      <c r="C3497" s="17">
        <v>2</v>
      </c>
      <c r="D3497" s="61">
        <f>VLOOKUP(A3497,'Unit Cost from Sales Data'!$A$2:$B$4026,2,FALSE)</f>
        <v>6.25</v>
      </c>
      <c r="E3497" s="22">
        <f t="shared" si="59"/>
        <v>12.5</v>
      </c>
    </row>
    <row r="3498" spans="1:5" x14ac:dyDescent="0.35">
      <c r="A3498" s="21" t="s">
        <v>3650</v>
      </c>
      <c r="B3498">
        <v>1</v>
      </c>
      <c r="C3498" s="17">
        <v>2</v>
      </c>
      <c r="D3498" s="61">
        <f>VLOOKUP(A3498,'Unit Cost from Sales Data'!$A$2:$B$4026,2,FALSE)</f>
        <v>0.77</v>
      </c>
      <c r="E3498" s="22">
        <f t="shared" si="59"/>
        <v>1.54</v>
      </c>
    </row>
    <row r="3499" spans="1:5" x14ac:dyDescent="0.35">
      <c r="A3499" s="21" t="s">
        <v>3664</v>
      </c>
      <c r="B3499">
        <v>1</v>
      </c>
      <c r="C3499" s="17">
        <v>2</v>
      </c>
      <c r="D3499" s="61">
        <f>VLOOKUP(A3499,'Unit Cost from Sales Data'!$A$2:$B$4026,2,FALSE)</f>
        <v>240.45</v>
      </c>
      <c r="E3499" s="22">
        <f t="shared" si="59"/>
        <v>480.9</v>
      </c>
    </row>
    <row r="3500" spans="1:5" x14ac:dyDescent="0.35">
      <c r="A3500" s="21" t="s">
        <v>3672</v>
      </c>
      <c r="B3500">
        <v>1</v>
      </c>
      <c r="C3500" s="17">
        <v>2</v>
      </c>
      <c r="D3500" s="61">
        <f>VLOOKUP(A3500,'Unit Cost from Sales Data'!$A$2:$B$4026,2,FALSE)</f>
        <v>5.85</v>
      </c>
      <c r="E3500" s="22">
        <f t="shared" si="59"/>
        <v>11.7</v>
      </c>
    </row>
    <row r="3501" spans="1:5" x14ac:dyDescent="0.35">
      <c r="A3501" s="21" t="s">
        <v>725</v>
      </c>
      <c r="B3501">
        <v>1</v>
      </c>
      <c r="C3501" s="17">
        <v>2</v>
      </c>
      <c r="D3501" s="61">
        <f>VLOOKUP(A3501,'Unit Cost from Sales Data'!$A$2:$B$4026,2,FALSE)</f>
        <v>4.9000000000000004</v>
      </c>
      <c r="E3501" s="22">
        <f t="shared" si="59"/>
        <v>9.8000000000000007</v>
      </c>
    </row>
    <row r="3502" spans="1:5" x14ac:dyDescent="0.35">
      <c r="A3502" s="21" t="s">
        <v>3766</v>
      </c>
      <c r="B3502">
        <v>1</v>
      </c>
      <c r="C3502" s="17">
        <v>2</v>
      </c>
      <c r="D3502" s="61">
        <f>VLOOKUP(A3502,'Unit Cost from Sales Data'!$A$2:$B$4026,2,FALSE)</f>
        <v>45.78</v>
      </c>
      <c r="E3502" s="22">
        <f t="shared" si="59"/>
        <v>91.56</v>
      </c>
    </row>
    <row r="3503" spans="1:5" x14ac:dyDescent="0.35">
      <c r="A3503" s="21" t="s">
        <v>3772</v>
      </c>
      <c r="B3503">
        <v>1</v>
      </c>
      <c r="C3503" s="17">
        <v>2</v>
      </c>
      <c r="D3503" s="61">
        <f>VLOOKUP(A3503,'Unit Cost from Sales Data'!$A$2:$B$4026,2,FALSE)</f>
        <v>16.940000000000001</v>
      </c>
      <c r="E3503" s="22">
        <f t="shared" si="59"/>
        <v>33.880000000000003</v>
      </c>
    </row>
    <row r="3504" spans="1:5" x14ac:dyDescent="0.35">
      <c r="A3504" s="21" t="s">
        <v>3795</v>
      </c>
      <c r="B3504">
        <v>1</v>
      </c>
      <c r="C3504" s="17">
        <v>2</v>
      </c>
      <c r="D3504" s="61">
        <f>VLOOKUP(A3504,'Unit Cost from Sales Data'!$A$2:$B$4026,2,FALSE)</f>
        <v>2.63</v>
      </c>
      <c r="E3504" s="22">
        <f t="shared" si="59"/>
        <v>5.26</v>
      </c>
    </row>
    <row r="3505" spans="1:5" x14ac:dyDescent="0.35">
      <c r="A3505" s="21" t="s">
        <v>84</v>
      </c>
      <c r="B3505">
        <v>1</v>
      </c>
      <c r="C3505" s="17">
        <v>2</v>
      </c>
      <c r="D3505" s="61">
        <f>VLOOKUP(A3505,'Unit Cost from Sales Data'!$A$2:$B$4026,2,FALSE)</f>
        <v>11.86</v>
      </c>
      <c r="E3505" s="22">
        <f t="shared" si="59"/>
        <v>23.72</v>
      </c>
    </row>
    <row r="3506" spans="1:5" x14ac:dyDescent="0.35">
      <c r="A3506" s="21" t="s">
        <v>1116</v>
      </c>
      <c r="B3506">
        <v>1</v>
      </c>
      <c r="C3506" s="17">
        <v>2</v>
      </c>
      <c r="D3506" s="61">
        <f>VLOOKUP(A3506,'Unit Cost from Sales Data'!$A$2:$B$4026,2,FALSE)</f>
        <v>12.98</v>
      </c>
      <c r="E3506" s="22">
        <f t="shared" si="59"/>
        <v>25.96</v>
      </c>
    </row>
    <row r="3507" spans="1:5" x14ac:dyDescent="0.35">
      <c r="A3507" s="21" t="s">
        <v>3816</v>
      </c>
      <c r="B3507">
        <v>1</v>
      </c>
      <c r="C3507" s="17">
        <v>2</v>
      </c>
      <c r="D3507" s="61">
        <f>VLOOKUP(A3507,'Unit Cost from Sales Data'!$A$2:$B$4026,2,FALSE)</f>
        <v>43.52</v>
      </c>
      <c r="E3507" s="22">
        <f t="shared" si="59"/>
        <v>87.04</v>
      </c>
    </row>
    <row r="3508" spans="1:5" x14ac:dyDescent="0.35">
      <c r="A3508" s="21" t="s">
        <v>3858</v>
      </c>
      <c r="B3508">
        <v>1</v>
      </c>
      <c r="C3508" s="17">
        <v>2</v>
      </c>
      <c r="D3508" s="61">
        <f>VLOOKUP(A3508,'Unit Cost from Sales Data'!$A$2:$B$4026,2,FALSE)</f>
        <v>7.17</v>
      </c>
      <c r="E3508" s="22">
        <f t="shared" si="59"/>
        <v>14.34</v>
      </c>
    </row>
    <row r="3509" spans="1:5" x14ac:dyDescent="0.35">
      <c r="A3509" s="21" t="s">
        <v>3861</v>
      </c>
      <c r="B3509">
        <v>1</v>
      </c>
      <c r="C3509" s="17">
        <v>2</v>
      </c>
      <c r="D3509" s="61">
        <f>VLOOKUP(A3509,'Unit Cost from Sales Data'!$A$2:$B$4026,2,FALSE)</f>
        <v>3.9</v>
      </c>
      <c r="E3509" s="22">
        <f t="shared" si="59"/>
        <v>7.8</v>
      </c>
    </row>
    <row r="3510" spans="1:5" x14ac:dyDescent="0.35">
      <c r="A3510" s="21" t="s">
        <v>3872</v>
      </c>
      <c r="B3510">
        <v>1</v>
      </c>
      <c r="C3510" s="17">
        <v>2</v>
      </c>
      <c r="D3510" s="61">
        <f>VLOOKUP(A3510,'Unit Cost from Sales Data'!$A$2:$B$4026,2,FALSE)</f>
        <v>11.56</v>
      </c>
      <c r="E3510" s="22">
        <f t="shared" si="59"/>
        <v>23.12</v>
      </c>
    </row>
    <row r="3511" spans="1:5" x14ac:dyDescent="0.35">
      <c r="A3511" s="21" t="s">
        <v>963</v>
      </c>
      <c r="B3511">
        <v>1</v>
      </c>
      <c r="C3511" s="17">
        <v>2</v>
      </c>
      <c r="D3511" s="61">
        <f>VLOOKUP(A3511,'Unit Cost from Sales Data'!$A$2:$B$4026,2,FALSE)</f>
        <v>1.1599999999999999</v>
      </c>
      <c r="E3511" s="22">
        <f t="shared" si="59"/>
        <v>2.3199999999999998</v>
      </c>
    </row>
    <row r="3512" spans="1:5" x14ac:dyDescent="0.35">
      <c r="A3512" s="21" t="s">
        <v>1100</v>
      </c>
      <c r="B3512">
        <v>1</v>
      </c>
      <c r="C3512" s="17">
        <v>2</v>
      </c>
      <c r="D3512" s="61">
        <f>VLOOKUP(A3512,'Unit Cost from Sales Data'!$A$2:$B$4026,2,FALSE)</f>
        <v>4.01</v>
      </c>
      <c r="E3512" s="22">
        <f t="shared" si="59"/>
        <v>8.02</v>
      </c>
    </row>
    <row r="3513" spans="1:5" x14ac:dyDescent="0.35">
      <c r="A3513" s="21" t="s">
        <v>1101</v>
      </c>
      <c r="B3513">
        <v>1</v>
      </c>
      <c r="C3513" s="17">
        <v>2</v>
      </c>
      <c r="D3513" s="61">
        <f>VLOOKUP(A3513,'Unit Cost from Sales Data'!$A$2:$B$4026,2,FALSE)</f>
        <v>1.23</v>
      </c>
      <c r="E3513" s="22">
        <f t="shared" si="59"/>
        <v>2.46</v>
      </c>
    </row>
    <row r="3514" spans="1:5" x14ac:dyDescent="0.35">
      <c r="A3514" s="21" t="s">
        <v>1106</v>
      </c>
      <c r="B3514">
        <v>1</v>
      </c>
      <c r="C3514" s="17">
        <v>2</v>
      </c>
      <c r="D3514" s="61">
        <f>VLOOKUP(A3514,'Unit Cost from Sales Data'!$A$2:$B$4026,2,FALSE)</f>
        <v>47.82</v>
      </c>
      <c r="E3514" s="22">
        <f t="shared" si="59"/>
        <v>95.64</v>
      </c>
    </row>
    <row r="3515" spans="1:5" x14ac:dyDescent="0.35">
      <c r="A3515" s="21" t="s">
        <v>1088</v>
      </c>
      <c r="B3515">
        <v>1</v>
      </c>
      <c r="C3515" s="17">
        <v>2</v>
      </c>
      <c r="D3515" s="61">
        <f>VLOOKUP(A3515,'Unit Cost from Sales Data'!$A$2:$B$4026,2,FALSE)</f>
        <v>8.75</v>
      </c>
      <c r="E3515" s="22">
        <f t="shared" si="59"/>
        <v>17.5</v>
      </c>
    </row>
    <row r="3516" spans="1:5" x14ac:dyDescent="0.35">
      <c r="A3516" s="21" t="s">
        <v>1089</v>
      </c>
      <c r="B3516">
        <v>1</v>
      </c>
      <c r="C3516" s="17">
        <v>2</v>
      </c>
      <c r="D3516" s="61">
        <f>VLOOKUP(A3516,'Unit Cost from Sales Data'!$A$2:$B$4026,2,FALSE)</f>
        <v>13.88</v>
      </c>
      <c r="E3516" s="22">
        <f t="shared" si="59"/>
        <v>27.76</v>
      </c>
    </row>
    <row r="3517" spans="1:5" x14ac:dyDescent="0.35">
      <c r="A3517" s="21" t="s">
        <v>3992</v>
      </c>
      <c r="B3517">
        <v>1</v>
      </c>
      <c r="C3517" s="17">
        <v>2</v>
      </c>
      <c r="D3517" s="61">
        <f>VLOOKUP(A3517,'Unit Cost from Sales Data'!$A$2:$B$4026,2,FALSE)</f>
        <v>116.62</v>
      </c>
      <c r="E3517" s="22">
        <f t="shared" si="59"/>
        <v>233.24</v>
      </c>
    </row>
    <row r="3518" spans="1:5" x14ac:dyDescent="0.35">
      <c r="A3518" s="21" t="s">
        <v>945</v>
      </c>
      <c r="B3518">
        <v>1</v>
      </c>
      <c r="C3518" s="17">
        <v>2</v>
      </c>
      <c r="D3518" s="61">
        <f>VLOOKUP(A3518,'Unit Cost from Sales Data'!$A$2:$B$4026,2,FALSE)</f>
        <v>2.14</v>
      </c>
      <c r="E3518" s="22">
        <f t="shared" si="59"/>
        <v>4.28</v>
      </c>
    </row>
    <row r="3519" spans="1:5" x14ac:dyDescent="0.35">
      <c r="A3519" s="21" t="s">
        <v>4002</v>
      </c>
      <c r="B3519">
        <v>1</v>
      </c>
      <c r="C3519" s="17">
        <v>2</v>
      </c>
      <c r="D3519" s="61">
        <f>VLOOKUP(A3519,'Unit Cost from Sales Data'!$A$2:$B$4026,2,FALSE)</f>
        <v>4.5599999999999996</v>
      </c>
      <c r="E3519" s="22">
        <f t="shared" si="59"/>
        <v>9.1199999999999992</v>
      </c>
    </row>
    <row r="3520" spans="1:5" x14ac:dyDescent="0.35">
      <c r="A3520" s="21" t="s">
        <v>263</v>
      </c>
      <c r="B3520">
        <v>1</v>
      </c>
      <c r="C3520" s="17">
        <v>2</v>
      </c>
      <c r="D3520" s="61">
        <f>VLOOKUP(A3520,'Unit Cost from Sales Data'!$A$2:$B$4026,2,FALSE)</f>
        <v>1</v>
      </c>
      <c r="E3520" s="22">
        <f t="shared" si="59"/>
        <v>2</v>
      </c>
    </row>
    <row r="3521" spans="1:5" x14ac:dyDescent="0.35">
      <c r="A3521" s="21" t="s">
        <v>4022</v>
      </c>
      <c r="B3521">
        <v>1</v>
      </c>
      <c r="C3521" s="17">
        <v>2</v>
      </c>
      <c r="D3521" s="61">
        <f>VLOOKUP(A3521,'Unit Cost from Sales Data'!$A$2:$B$4026,2,FALSE)</f>
        <v>4.42</v>
      </c>
      <c r="E3521" s="22">
        <f t="shared" si="59"/>
        <v>8.84</v>
      </c>
    </row>
    <row r="3522" spans="1:5" x14ac:dyDescent="0.35">
      <c r="A3522" s="21" t="s">
        <v>4038</v>
      </c>
      <c r="B3522">
        <v>1</v>
      </c>
      <c r="C3522" s="17">
        <v>2</v>
      </c>
      <c r="D3522" s="61">
        <f>VLOOKUP(A3522,'Unit Cost from Sales Data'!$A$2:$B$4026,2,FALSE)</f>
        <v>1.9</v>
      </c>
      <c r="E3522" s="22">
        <f t="shared" si="59"/>
        <v>3.8</v>
      </c>
    </row>
    <row r="3523" spans="1:5" x14ac:dyDescent="0.35">
      <c r="A3523" s="21" t="s">
        <v>1246</v>
      </c>
      <c r="B3523">
        <v>1</v>
      </c>
      <c r="C3523" s="17">
        <v>2</v>
      </c>
      <c r="D3523" s="61">
        <f>VLOOKUP(A3523,'Unit Cost from Sales Data'!$A$2:$B$4026,2,FALSE)</f>
        <v>4.7</v>
      </c>
      <c r="E3523" s="22">
        <f t="shared" si="59"/>
        <v>9.4</v>
      </c>
    </row>
    <row r="3524" spans="1:5" x14ac:dyDescent="0.35">
      <c r="A3524" s="21" t="s">
        <v>1051</v>
      </c>
      <c r="B3524">
        <v>1</v>
      </c>
      <c r="C3524" s="17">
        <v>2</v>
      </c>
      <c r="D3524" s="61">
        <f>VLOOKUP(A3524,'Unit Cost from Sales Data'!$A$2:$B$4026,2,FALSE)</f>
        <v>1.55</v>
      </c>
      <c r="E3524" s="22">
        <f t="shared" si="59"/>
        <v>3.1</v>
      </c>
    </row>
    <row r="3525" spans="1:5" x14ac:dyDescent="0.35">
      <c r="A3525" s="21" t="s">
        <v>4055</v>
      </c>
      <c r="B3525">
        <v>1</v>
      </c>
      <c r="C3525" s="17">
        <v>2</v>
      </c>
      <c r="D3525" s="61">
        <f>VLOOKUP(A3525,'Unit Cost from Sales Data'!$A$2:$B$4026,2,FALSE)</f>
        <v>28.78</v>
      </c>
      <c r="E3525" s="22">
        <f t="shared" si="59"/>
        <v>57.56</v>
      </c>
    </row>
    <row r="3526" spans="1:5" x14ac:dyDescent="0.35">
      <c r="A3526" s="21" t="s">
        <v>334</v>
      </c>
      <c r="B3526">
        <v>1</v>
      </c>
      <c r="C3526" s="17">
        <v>2</v>
      </c>
      <c r="D3526" s="61">
        <f>VLOOKUP(A3526,'Unit Cost from Sales Data'!$A$2:$B$4026,2,FALSE)</f>
        <v>3.12</v>
      </c>
      <c r="E3526" s="22">
        <f t="shared" si="59"/>
        <v>6.24</v>
      </c>
    </row>
    <row r="3527" spans="1:5" x14ac:dyDescent="0.35">
      <c r="A3527" s="21" t="s">
        <v>337</v>
      </c>
      <c r="B3527">
        <v>1</v>
      </c>
      <c r="C3527" s="17">
        <v>2</v>
      </c>
      <c r="D3527" s="61">
        <f>VLOOKUP(A3527,'Unit Cost from Sales Data'!$A$2:$B$4026,2,FALSE)</f>
        <v>8.85</v>
      </c>
      <c r="E3527" s="22">
        <f t="shared" si="59"/>
        <v>17.7</v>
      </c>
    </row>
    <row r="3528" spans="1:5" x14ac:dyDescent="0.35">
      <c r="A3528" s="21" t="s">
        <v>909</v>
      </c>
      <c r="B3528">
        <v>1</v>
      </c>
      <c r="C3528" s="17">
        <v>2</v>
      </c>
      <c r="D3528" s="61">
        <f>VLOOKUP(A3528,'Unit Cost from Sales Data'!$A$2:$B$4026,2,FALSE)</f>
        <v>5.24</v>
      </c>
      <c r="E3528" s="22">
        <f t="shared" si="59"/>
        <v>10.48</v>
      </c>
    </row>
    <row r="3529" spans="1:5" x14ac:dyDescent="0.35">
      <c r="A3529" s="21" t="s">
        <v>4070</v>
      </c>
      <c r="B3529">
        <v>1</v>
      </c>
      <c r="C3529" s="17">
        <v>2</v>
      </c>
      <c r="D3529" s="61">
        <f>VLOOKUP(A3529,'Unit Cost from Sales Data'!$A$2:$B$4026,2,FALSE)</f>
        <v>5.49</v>
      </c>
      <c r="E3529" s="22">
        <f t="shared" si="59"/>
        <v>10.98</v>
      </c>
    </row>
    <row r="3530" spans="1:5" x14ac:dyDescent="0.35">
      <c r="A3530" s="21" t="s">
        <v>4071</v>
      </c>
      <c r="B3530">
        <v>1</v>
      </c>
      <c r="C3530" s="17">
        <v>2</v>
      </c>
      <c r="D3530" s="61">
        <f>VLOOKUP(A3530,'Unit Cost from Sales Data'!$A$2:$B$4026,2,FALSE)</f>
        <v>42.9</v>
      </c>
      <c r="E3530" s="22">
        <f t="shared" si="59"/>
        <v>85.8</v>
      </c>
    </row>
    <row r="3531" spans="1:5" x14ac:dyDescent="0.35">
      <c r="A3531" s="21" t="s">
        <v>610</v>
      </c>
      <c r="B3531">
        <v>1</v>
      </c>
      <c r="C3531" s="17">
        <v>2</v>
      </c>
      <c r="D3531" s="61">
        <f>VLOOKUP(A3531,'Unit Cost from Sales Data'!$A$2:$B$4026,2,FALSE)</f>
        <v>1.33</v>
      </c>
      <c r="E3531" s="22">
        <f t="shared" si="59"/>
        <v>2.66</v>
      </c>
    </row>
    <row r="3532" spans="1:5" x14ac:dyDescent="0.35">
      <c r="A3532" s="21" t="s">
        <v>4099</v>
      </c>
      <c r="B3532">
        <v>1</v>
      </c>
      <c r="C3532" s="17">
        <v>2</v>
      </c>
      <c r="D3532" s="61">
        <f>VLOOKUP(A3532,'Unit Cost from Sales Data'!$A$2:$B$4026,2,FALSE)</f>
        <v>29.91</v>
      </c>
      <c r="E3532" s="22">
        <f t="shared" si="59"/>
        <v>59.82</v>
      </c>
    </row>
    <row r="3533" spans="1:5" x14ac:dyDescent="0.35">
      <c r="A3533" s="21" t="s">
        <v>4105</v>
      </c>
      <c r="B3533">
        <v>1</v>
      </c>
      <c r="C3533" s="17">
        <v>2</v>
      </c>
      <c r="D3533" s="61">
        <f>VLOOKUP(A3533,'Unit Cost from Sales Data'!$A$2:$B$4026,2,FALSE)</f>
        <v>51.76</v>
      </c>
      <c r="E3533" s="22">
        <f t="shared" si="59"/>
        <v>103.52</v>
      </c>
    </row>
    <row r="3534" spans="1:5" x14ac:dyDescent="0.35">
      <c r="A3534" s="21" t="s">
        <v>4120</v>
      </c>
      <c r="B3534">
        <v>1</v>
      </c>
      <c r="C3534" s="17">
        <v>2</v>
      </c>
      <c r="D3534" s="61">
        <f>VLOOKUP(A3534,'Unit Cost from Sales Data'!$A$2:$B$4026,2,FALSE)</f>
        <v>6.06</v>
      </c>
      <c r="E3534" s="22">
        <f t="shared" si="59"/>
        <v>12.12</v>
      </c>
    </row>
    <row r="3535" spans="1:5" x14ac:dyDescent="0.35">
      <c r="A3535" s="21" t="s">
        <v>590</v>
      </c>
      <c r="B3535">
        <v>1</v>
      </c>
      <c r="C3535" s="17">
        <v>2</v>
      </c>
      <c r="D3535" s="61">
        <f>VLOOKUP(A3535,'Unit Cost from Sales Data'!$A$2:$B$4026,2,FALSE)</f>
        <v>4.13</v>
      </c>
      <c r="E3535" s="22">
        <f t="shared" si="59"/>
        <v>8.26</v>
      </c>
    </row>
    <row r="3536" spans="1:5" x14ac:dyDescent="0.35">
      <c r="A3536" s="21" t="s">
        <v>4146</v>
      </c>
      <c r="B3536">
        <v>1</v>
      </c>
      <c r="C3536" s="17">
        <v>2</v>
      </c>
      <c r="D3536" s="61">
        <f>VLOOKUP(A3536,'Unit Cost from Sales Data'!$A$2:$B$4026,2,FALSE)</f>
        <v>0.81</v>
      </c>
      <c r="E3536" s="22">
        <f t="shared" si="59"/>
        <v>1.62</v>
      </c>
    </row>
    <row r="3537" spans="1:5" x14ac:dyDescent="0.35">
      <c r="A3537" s="21" t="s">
        <v>4151</v>
      </c>
      <c r="B3537">
        <v>1</v>
      </c>
      <c r="C3537" s="17">
        <v>2</v>
      </c>
      <c r="D3537" s="61">
        <f>VLOOKUP(A3537,'Unit Cost from Sales Data'!$A$2:$B$4026,2,FALSE)</f>
        <v>48.59</v>
      </c>
      <c r="E3537" s="22">
        <f t="shared" si="59"/>
        <v>97.18</v>
      </c>
    </row>
    <row r="3538" spans="1:5" x14ac:dyDescent="0.35">
      <c r="A3538" s="21" t="s">
        <v>4153</v>
      </c>
      <c r="B3538">
        <v>1</v>
      </c>
      <c r="C3538" s="17">
        <v>2</v>
      </c>
      <c r="D3538" s="61">
        <f>VLOOKUP(A3538,'Unit Cost from Sales Data'!$A$2:$B$4026,2,FALSE)</f>
        <v>38.85</v>
      </c>
      <c r="E3538" s="22">
        <f t="shared" si="59"/>
        <v>77.7</v>
      </c>
    </row>
    <row r="3539" spans="1:5" x14ac:dyDescent="0.35">
      <c r="A3539" s="21" t="s">
        <v>4162</v>
      </c>
      <c r="B3539">
        <v>1</v>
      </c>
      <c r="C3539" s="17">
        <v>2</v>
      </c>
      <c r="D3539" s="61">
        <f>VLOOKUP(A3539,'Unit Cost from Sales Data'!$A$2:$B$4026,2,FALSE)</f>
        <v>17.829999999999998</v>
      </c>
      <c r="E3539" s="22">
        <f t="shared" si="59"/>
        <v>35.659999999999997</v>
      </c>
    </row>
    <row r="3540" spans="1:5" x14ac:dyDescent="0.35">
      <c r="A3540" s="21" t="s">
        <v>4198</v>
      </c>
      <c r="B3540">
        <v>1</v>
      </c>
      <c r="C3540" s="17">
        <v>2</v>
      </c>
      <c r="D3540" s="61">
        <f>VLOOKUP(A3540,'Unit Cost from Sales Data'!$A$2:$B$4026,2,FALSE)</f>
        <v>52.67</v>
      </c>
      <c r="E3540" s="22">
        <f t="shared" si="59"/>
        <v>105.34</v>
      </c>
    </row>
    <row r="3541" spans="1:5" x14ac:dyDescent="0.35">
      <c r="A3541" s="21" t="s">
        <v>4200</v>
      </c>
      <c r="B3541">
        <v>1</v>
      </c>
      <c r="C3541" s="17">
        <v>2</v>
      </c>
      <c r="D3541" s="61">
        <f>VLOOKUP(A3541,'Unit Cost from Sales Data'!$A$2:$B$4026,2,FALSE)</f>
        <v>2.93</v>
      </c>
      <c r="E3541" s="22">
        <f t="shared" ref="E3541:E3594" si="60">D3541*C3541</f>
        <v>5.86</v>
      </c>
    </row>
    <row r="3542" spans="1:5" x14ac:dyDescent="0.35">
      <c r="A3542" s="21" t="s">
        <v>4206</v>
      </c>
      <c r="B3542">
        <v>1</v>
      </c>
      <c r="C3542" s="17">
        <v>2</v>
      </c>
      <c r="D3542" s="61">
        <f>VLOOKUP(A3542,'Unit Cost from Sales Data'!$A$2:$B$4026,2,FALSE)</f>
        <v>1.51</v>
      </c>
      <c r="E3542" s="22">
        <f t="shared" si="60"/>
        <v>3.02</v>
      </c>
    </row>
    <row r="3543" spans="1:5" x14ac:dyDescent="0.35">
      <c r="A3543" s="21" t="s">
        <v>4207</v>
      </c>
      <c r="B3543">
        <v>1</v>
      </c>
      <c r="C3543" s="17">
        <v>2</v>
      </c>
      <c r="D3543" s="61">
        <f>VLOOKUP(A3543,'Unit Cost from Sales Data'!$A$2:$B$4026,2,FALSE)</f>
        <v>3.83</v>
      </c>
      <c r="E3543" s="22">
        <f t="shared" si="60"/>
        <v>7.66</v>
      </c>
    </row>
    <row r="3544" spans="1:5" x14ac:dyDescent="0.35">
      <c r="A3544" s="21" t="s">
        <v>4234</v>
      </c>
      <c r="B3544">
        <v>1</v>
      </c>
      <c r="C3544" s="17">
        <v>2</v>
      </c>
      <c r="D3544" s="61">
        <f>VLOOKUP(A3544,'Unit Cost from Sales Data'!$A$2:$B$4026,2,FALSE)</f>
        <v>6.72</v>
      </c>
      <c r="E3544" s="22">
        <f t="shared" si="60"/>
        <v>13.44</v>
      </c>
    </row>
    <row r="3545" spans="1:5" x14ac:dyDescent="0.35">
      <c r="A3545" s="21" t="s">
        <v>4240</v>
      </c>
      <c r="B3545">
        <v>1</v>
      </c>
      <c r="C3545" s="17">
        <v>2</v>
      </c>
      <c r="D3545" s="61">
        <f>VLOOKUP(A3545,'Unit Cost from Sales Data'!$A$2:$B$4026,2,FALSE)</f>
        <v>10.99</v>
      </c>
      <c r="E3545" s="22">
        <f t="shared" si="60"/>
        <v>21.98</v>
      </c>
    </row>
    <row r="3546" spans="1:5" x14ac:dyDescent="0.35">
      <c r="A3546" s="21" t="s">
        <v>4241</v>
      </c>
      <c r="B3546">
        <v>1</v>
      </c>
      <c r="C3546" s="17">
        <v>2</v>
      </c>
      <c r="D3546" s="61">
        <f>VLOOKUP(A3546,'Unit Cost from Sales Data'!$A$2:$B$4026,2,FALSE)</f>
        <v>11.56</v>
      </c>
      <c r="E3546" s="22">
        <f t="shared" si="60"/>
        <v>23.12</v>
      </c>
    </row>
    <row r="3547" spans="1:5" x14ac:dyDescent="0.35">
      <c r="A3547" s="21" t="s">
        <v>559</v>
      </c>
      <c r="B3547">
        <v>1</v>
      </c>
      <c r="C3547" s="17">
        <v>2</v>
      </c>
      <c r="D3547" s="61">
        <f>VLOOKUP(A3547,'Unit Cost from Sales Data'!$A$2:$B$4026,2,FALSE)</f>
        <v>38.770000000000003</v>
      </c>
      <c r="E3547" s="22">
        <f t="shared" si="60"/>
        <v>77.540000000000006</v>
      </c>
    </row>
    <row r="3548" spans="1:5" x14ac:dyDescent="0.35">
      <c r="A3548" s="21">
        <v>1289551</v>
      </c>
      <c r="B3548">
        <v>1</v>
      </c>
      <c r="C3548" s="17">
        <v>2</v>
      </c>
      <c r="D3548" s="61">
        <f>VLOOKUP(A3548,'Unit Cost from Sales Data'!$A$2:$B$4026,2,FALSE)</f>
        <v>5.75</v>
      </c>
      <c r="E3548" s="22">
        <f t="shared" si="60"/>
        <v>11.5</v>
      </c>
    </row>
    <row r="3549" spans="1:5" x14ac:dyDescent="0.35">
      <c r="A3549" s="21" t="s">
        <v>4261</v>
      </c>
      <c r="B3549">
        <v>1</v>
      </c>
      <c r="C3549" s="17">
        <v>2</v>
      </c>
      <c r="D3549" s="61">
        <f>VLOOKUP(A3549,'Unit Cost from Sales Data'!$A$2:$B$4026,2,FALSE)</f>
        <v>45.47</v>
      </c>
      <c r="E3549" s="22">
        <f t="shared" si="60"/>
        <v>90.94</v>
      </c>
    </row>
    <row r="3550" spans="1:5" x14ac:dyDescent="0.35">
      <c r="A3550" s="21" t="s">
        <v>4266</v>
      </c>
      <c r="B3550">
        <v>1</v>
      </c>
      <c r="C3550" s="17">
        <v>2</v>
      </c>
      <c r="D3550" s="61">
        <f>VLOOKUP(A3550,'Unit Cost from Sales Data'!$A$2:$B$4026,2,FALSE)</f>
        <v>60.67</v>
      </c>
      <c r="E3550" s="22">
        <f t="shared" si="60"/>
        <v>121.34</v>
      </c>
    </row>
    <row r="3551" spans="1:5" x14ac:dyDescent="0.35">
      <c r="A3551" s="21" t="s">
        <v>4277</v>
      </c>
      <c r="B3551">
        <v>1</v>
      </c>
      <c r="C3551" s="17">
        <v>2</v>
      </c>
      <c r="D3551" s="61">
        <f>VLOOKUP(A3551,'Unit Cost from Sales Data'!$A$2:$B$4026,2,FALSE)</f>
        <v>4.59</v>
      </c>
      <c r="E3551" s="22">
        <f t="shared" si="60"/>
        <v>9.18</v>
      </c>
    </row>
    <row r="3552" spans="1:5" x14ac:dyDescent="0.35">
      <c r="A3552" s="21" t="s">
        <v>4292</v>
      </c>
      <c r="B3552">
        <v>1</v>
      </c>
      <c r="C3552" s="17">
        <v>2</v>
      </c>
      <c r="D3552" s="61">
        <f>VLOOKUP(A3552,'Unit Cost from Sales Data'!$A$2:$B$4026,2,FALSE)</f>
        <v>2.56</v>
      </c>
      <c r="E3552" s="22">
        <f t="shared" si="60"/>
        <v>5.12</v>
      </c>
    </row>
    <row r="3553" spans="1:5" x14ac:dyDescent="0.35">
      <c r="A3553" s="21" t="s">
        <v>4293</v>
      </c>
      <c r="B3553">
        <v>1</v>
      </c>
      <c r="C3553" s="17">
        <v>2</v>
      </c>
      <c r="D3553" s="61">
        <f>VLOOKUP(A3553,'Unit Cost from Sales Data'!$A$2:$B$4026,2,FALSE)</f>
        <v>2.97</v>
      </c>
      <c r="E3553" s="22">
        <f t="shared" si="60"/>
        <v>5.94</v>
      </c>
    </row>
    <row r="3554" spans="1:5" x14ac:dyDescent="0.35">
      <c r="A3554" s="21" t="s">
        <v>502</v>
      </c>
      <c r="B3554">
        <v>1</v>
      </c>
      <c r="C3554" s="17">
        <v>2</v>
      </c>
      <c r="D3554" s="61">
        <f>VLOOKUP(A3554,'Unit Cost from Sales Data'!$A$2:$B$4026,2,FALSE)</f>
        <v>7.7</v>
      </c>
      <c r="E3554" s="22">
        <f t="shared" si="60"/>
        <v>15.4</v>
      </c>
    </row>
    <row r="3555" spans="1:5" x14ac:dyDescent="0.35">
      <c r="A3555" s="21" t="s">
        <v>4317</v>
      </c>
      <c r="B3555">
        <v>1</v>
      </c>
      <c r="C3555" s="17">
        <v>2</v>
      </c>
      <c r="D3555" s="61">
        <f>VLOOKUP(A3555,'Unit Cost from Sales Data'!$A$2:$B$4026,2,FALSE)</f>
        <v>1.42</v>
      </c>
      <c r="E3555" s="22">
        <f t="shared" si="60"/>
        <v>2.84</v>
      </c>
    </row>
    <row r="3556" spans="1:5" x14ac:dyDescent="0.35">
      <c r="A3556" s="21" t="s">
        <v>4321</v>
      </c>
      <c r="B3556">
        <v>1</v>
      </c>
      <c r="C3556" s="17">
        <v>2</v>
      </c>
      <c r="D3556" s="61">
        <f>VLOOKUP(A3556,'Unit Cost from Sales Data'!$A$2:$B$4026,2,FALSE)</f>
        <v>0.8</v>
      </c>
      <c r="E3556" s="22">
        <f t="shared" si="60"/>
        <v>1.6</v>
      </c>
    </row>
    <row r="3557" spans="1:5" x14ac:dyDescent="0.35">
      <c r="A3557" s="21" t="s">
        <v>4328</v>
      </c>
      <c r="B3557">
        <v>1</v>
      </c>
      <c r="C3557" s="17">
        <v>2</v>
      </c>
      <c r="D3557" s="61">
        <f>VLOOKUP(A3557,'Unit Cost from Sales Data'!$A$2:$B$4026,2,FALSE)</f>
        <v>4.9800000000000004</v>
      </c>
      <c r="E3557" s="22">
        <f t="shared" si="60"/>
        <v>9.9600000000000009</v>
      </c>
    </row>
    <row r="3558" spans="1:5" x14ac:dyDescent="0.35">
      <c r="A3558" s="21" t="s">
        <v>4345</v>
      </c>
      <c r="B3558">
        <v>1</v>
      </c>
      <c r="C3558" s="17">
        <v>2</v>
      </c>
      <c r="D3558" s="61">
        <f>VLOOKUP(A3558,'Unit Cost from Sales Data'!$A$2:$B$4026,2,FALSE)</f>
        <v>60.42</v>
      </c>
      <c r="E3558" s="22">
        <f t="shared" si="60"/>
        <v>120.84</v>
      </c>
    </row>
    <row r="3559" spans="1:5" x14ac:dyDescent="0.35">
      <c r="A3559" s="21" t="s">
        <v>947</v>
      </c>
      <c r="B3559">
        <v>1</v>
      </c>
      <c r="C3559" s="17">
        <v>2</v>
      </c>
      <c r="D3559" s="61">
        <f>VLOOKUP(A3559,'Unit Cost from Sales Data'!$A$2:$B$4026,2,FALSE)</f>
        <v>1.1599999999999999</v>
      </c>
      <c r="E3559" s="22">
        <f t="shared" si="60"/>
        <v>2.3199999999999998</v>
      </c>
    </row>
    <row r="3560" spans="1:5" x14ac:dyDescent="0.35">
      <c r="A3560" s="21" t="s">
        <v>984</v>
      </c>
      <c r="B3560">
        <v>1</v>
      </c>
      <c r="C3560" s="17">
        <v>2</v>
      </c>
      <c r="D3560" s="61">
        <f>VLOOKUP(A3560,'Unit Cost from Sales Data'!$A$2:$B$4026,2,FALSE)</f>
        <v>4.18</v>
      </c>
      <c r="E3560" s="22">
        <f t="shared" si="60"/>
        <v>8.36</v>
      </c>
    </row>
    <row r="3561" spans="1:5" x14ac:dyDescent="0.35">
      <c r="A3561" s="21" t="s">
        <v>985</v>
      </c>
      <c r="B3561">
        <v>1</v>
      </c>
      <c r="C3561" s="17">
        <v>2</v>
      </c>
      <c r="D3561" s="61">
        <f>VLOOKUP(A3561,'Unit Cost from Sales Data'!$A$2:$B$4026,2,FALSE)</f>
        <v>2.52</v>
      </c>
      <c r="E3561" s="22">
        <f t="shared" si="60"/>
        <v>5.04</v>
      </c>
    </row>
    <row r="3562" spans="1:5" x14ac:dyDescent="0.35">
      <c r="A3562" s="21" t="s">
        <v>987</v>
      </c>
      <c r="B3562">
        <v>1</v>
      </c>
      <c r="C3562" s="17">
        <v>2</v>
      </c>
      <c r="D3562" s="61">
        <f>VLOOKUP(A3562,'Unit Cost from Sales Data'!$A$2:$B$4026,2,FALSE)</f>
        <v>4.49</v>
      </c>
      <c r="E3562" s="22">
        <f t="shared" si="60"/>
        <v>8.98</v>
      </c>
    </row>
    <row r="3563" spans="1:5" x14ac:dyDescent="0.35">
      <c r="A3563" s="21" t="s">
        <v>4381</v>
      </c>
      <c r="B3563">
        <v>1</v>
      </c>
      <c r="C3563" s="17">
        <v>2</v>
      </c>
      <c r="D3563" s="61">
        <f>VLOOKUP(A3563,'Unit Cost from Sales Data'!$A$2:$B$4026,2,FALSE)</f>
        <v>52.7</v>
      </c>
      <c r="E3563" s="22">
        <f t="shared" si="60"/>
        <v>105.4</v>
      </c>
    </row>
    <row r="3564" spans="1:5" x14ac:dyDescent="0.35">
      <c r="A3564" s="21" t="s">
        <v>4382</v>
      </c>
      <c r="B3564">
        <v>1</v>
      </c>
      <c r="C3564" s="17">
        <v>2</v>
      </c>
      <c r="D3564" s="61">
        <f>VLOOKUP(A3564,'Unit Cost from Sales Data'!$A$2:$B$4026,2,FALSE)</f>
        <v>28.48</v>
      </c>
      <c r="E3564" s="22">
        <f t="shared" si="60"/>
        <v>56.96</v>
      </c>
    </row>
    <row r="3565" spans="1:5" x14ac:dyDescent="0.35">
      <c r="A3565" s="21" t="s">
        <v>4395</v>
      </c>
      <c r="B3565">
        <v>1</v>
      </c>
      <c r="C3565" s="17">
        <v>2</v>
      </c>
      <c r="D3565" s="61">
        <f>VLOOKUP(A3565,'Unit Cost from Sales Data'!$A$2:$B$4026,2,FALSE)</f>
        <v>47.96</v>
      </c>
      <c r="E3565" s="22">
        <f t="shared" si="60"/>
        <v>95.92</v>
      </c>
    </row>
    <row r="3566" spans="1:5" x14ac:dyDescent="0.35">
      <c r="A3566" s="21" t="s">
        <v>430</v>
      </c>
      <c r="B3566">
        <v>1</v>
      </c>
      <c r="C3566" s="17">
        <v>2</v>
      </c>
      <c r="D3566" s="61">
        <f>VLOOKUP(A3566,'Unit Cost from Sales Data'!$A$2:$B$4026,2,FALSE)</f>
        <v>10.41</v>
      </c>
      <c r="E3566" s="22">
        <f t="shared" si="60"/>
        <v>20.82</v>
      </c>
    </row>
    <row r="3567" spans="1:5" x14ac:dyDescent="0.35">
      <c r="A3567" s="21" t="s">
        <v>4410</v>
      </c>
      <c r="B3567">
        <v>1</v>
      </c>
      <c r="C3567" s="17">
        <v>2</v>
      </c>
      <c r="D3567" s="61">
        <f>VLOOKUP(A3567,'Unit Cost from Sales Data'!$A$2:$B$4026,2,FALSE)</f>
        <v>11.48</v>
      </c>
      <c r="E3567" s="22">
        <f t="shared" si="60"/>
        <v>22.96</v>
      </c>
    </row>
    <row r="3568" spans="1:5" x14ac:dyDescent="0.35">
      <c r="A3568" s="21" t="s">
        <v>4412</v>
      </c>
      <c r="B3568">
        <v>1</v>
      </c>
      <c r="C3568" s="17">
        <v>2</v>
      </c>
      <c r="D3568" s="61">
        <f>VLOOKUP(A3568,'Unit Cost from Sales Data'!$A$2:$B$4026,2,FALSE)</f>
        <v>6.52</v>
      </c>
      <c r="E3568" s="22">
        <f t="shared" si="60"/>
        <v>13.04</v>
      </c>
    </row>
    <row r="3569" spans="1:5" x14ac:dyDescent="0.35">
      <c r="A3569" s="21" t="s">
        <v>4417</v>
      </c>
      <c r="B3569">
        <v>1</v>
      </c>
      <c r="C3569" s="17">
        <v>2</v>
      </c>
      <c r="D3569" s="61">
        <f>VLOOKUP(A3569,'Unit Cost from Sales Data'!$A$2:$B$4026,2,FALSE)</f>
        <v>30.77</v>
      </c>
      <c r="E3569" s="22">
        <f t="shared" si="60"/>
        <v>61.54</v>
      </c>
    </row>
    <row r="3570" spans="1:5" x14ac:dyDescent="0.35">
      <c r="A3570" s="21" t="s">
        <v>4437</v>
      </c>
      <c r="B3570">
        <v>1</v>
      </c>
      <c r="C3570" s="17">
        <v>2</v>
      </c>
      <c r="D3570" s="61">
        <f>VLOOKUP(A3570,'Unit Cost from Sales Data'!$A$2:$B$4026,2,FALSE)</f>
        <v>3.6</v>
      </c>
      <c r="E3570" s="22">
        <f t="shared" si="60"/>
        <v>7.2</v>
      </c>
    </row>
    <row r="3571" spans="1:5" x14ac:dyDescent="0.35">
      <c r="A3571" s="21" t="s">
        <v>1290</v>
      </c>
      <c r="B3571">
        <v>1</v>
      </c>
      <c r="C3571" s="17">
        <v>1</v>
      </c>
      <c r="D3571" s="61">
        <f>VLOOKUP(A3571,'Unit Cost from Sales Data'!$A$2:$B$4026,2,FALSE)</f>
        <v>19.5</v>
      </c>
      <c r="E3571" s="22">
        <f t="shared" si="60"/>
        <v>19.5</v>
      </c>
    </row>
    <row r="3572" spans="1:5" x14ac:dyDescent="0.35">
      <c r="A3572" s="21" t="s">
        <v>1322</v>
      </c>
      <c r="B3572">
        <v>1</v>
      </c>
      <c r="C3572" s="17">
        <v>1</v>
      </c>
      <c r="D3572" s="61">
        <f>VLOOKUP(A3572,'Unit Cost from Sales Data'!$A$2:$B$4026,2,FALSE)</f>
        <v>162.75</v>
      </c>
      <c r="E3572" s="22">
        <f t="shared" si="60"/>
        <v>162.75</v>
      </c>
    </row>
    <row r="3573" spans="1:5" x14ac:dyDescent="0.35">
      <c r="A3573" s="21" t="s">
        <v>1603</v>
      </c>
      <c r="B3573">
        <v>1</v>
      </c>
      <c r="C3573" s="17">
        <v>1</v>
      </c>
      <c r="D3573" s="61">
        <f>VLOOKUP(A3573,'Unit Cost from Sales Data'!$A$2:$B$4026,2,FALSE)</f>
        <v>42.15</v>
      </c>
      <c r="E3573" s="22">
        <f t="shared" si="60"/>
        <v>42.15</v>
      </c>
    </row>
    <row r="3574" spans="1:5" x14ac:dyDescent="0.35">
      <c r="A3574" s="21" t="s">
        <v>1695</v>
      </c>
      <c r="B3574">
        <v>1</v>
      </c>
      <c r="C3574" s="17">
        <v>1</v>
      </c>
      <c r="D3574" s="61">
        <f>VLOOKUP(A3574,'Unit Cost from Sales Data'!$A$2:$B$4026,2,FALSE)</f>
        <v>11.63</v>
      </c>
      <c r="E3574" s="22">
        <f t="shared" si="60"/>
        <v>11.63</v>
      </c>
    </row>
    <row r="3575" spans="1:5" x14ac:dyDescent="0.35">
      <c r="A3575" s="21" t="s">
        <v>1878</v>
      </c>
      <c r="B3575">
        <v>1</v>
      </c>
      <c r="C3575" s="17">
        <v>1</v>
      </c>
      <c r="D3575" s="61">
        <f>VLOOKUP(A3575,'Unit Cost from Sales Data'!$A$2:$B$4026,2,FALSE)</f>
        <v>72.02</v>
      </c>
      <c r="E3575" s="22">
        <f t="shared" si="60"/>
        <v>72.02</v>
      </c>
    </row>
    <row r="3576" spans="1:5" x14ac:dyDescent="0.35">
      <c r="A3576" s="21" t="s">
        <v>1269</v>
      </c>
      <c r="B3576">
        <v>1</v>
      </c>
      <c r="C3576" s="17">
        <v>1</v>
      </c>
      <c r="D3576" s="61">
        <f>VLOOKUP(A3576,'Unit Cost from Sales Data'!$A$2:$B$4026,2,FALSE)</f>
        <v>29.92</v>
      </c>
      <c r="E3576" s="22">
        <f t="shared" si="60"/>
        <v>29.92</v>
      </c>
    </row>
    <row r="3577" spans="1:5" x14ac:dyDescent="0.35">
      <c r="A3577" s="21" t="s">
        <v>965</v>
      </c>
      <c r="B3577">
        <v>1</v>
      </c>
      <c r="C3577" s="17">
        <v>1</v>
      </c>
      <c r="D3577" s="61">
        <f>VLOOKUP(A3577,'Unit Cost from Sales Data'!$A$2:$B$4026,2,FALSE)</f>
        <v>3.2</v>
      </c>
      <c r="E3577" s="22">
        <f t="shared" si="60"/>
        <v>3.2</v>
      </c>
    </row>
    <row r="3578" spans="1:5" x14ac:dyDescent="0.35">
      <c r="A3578" s="21" t="s">
        <v>2063</v>
      </c>
      <c r="B3578">
        <v>1</v>
      </c>
      <c r="C3578" s="17">
        <v>1</v>
      </c>
      <c r="D3578" s="61">
        <f>VLOOKUP(A3578,'Unit Cost from Sales Data'!$A$2:$B$4026,2,FALSE)</f>
        <v>5.76</v>
      </c>
      <c r="E3578" s="22">
        <f t="shared" si="60"/>
        <v>5.76</v>
      </c>
    </row>
    <row r="3579" spans="1:5" x14ac:dyDescent="0.35">
      <c r="A3579" s="21" t="s">
        <v>2096</v>
      </c>
      <c r="B3579">
        <v>1</v>
      </c>
      <c r="C3579" s="17">
        <v>1</v>
      </c>
      <c r="D3579" s="61">
        <f>VLOOKUP(A3579,'Unit Cost from Sales Data'!$A$2:$B$4026,2,FALSE)</f>
        <v>4.5999999999999996</v>
      </c>
      <c r="E3579" s="22">
        <f t="shared" si="60"/>
        <v>4.5999999999999996</v>
      </c>
    </row>
    <row r="3580" spans="1:5" x14ac:dyDescent="0.35">
      <c r="A3580" s="21" t="s">
        <v>2141</v>
      </c>
      <c r="B3580">
        <v>1</v>
      </c>
      <c r="C3580" s="17">
        <v>1</v>
      </c>
      <c r="D3580" s="61">
        <f>VLOOKUP(A3580,'Unit Cost from Sales Data'!$A$2:$B$4026,2,FALSE)</f>
        <v>14.8</v>
      </c>
      <c r="E3580" s="22">
        <f t="shared" si="60"/>
        <v>14.8</v>
      </c>
    </row>
    <row r="3581" spans="1:5" x14ac:dyDescent="0.35">
      <c r="A3581" s="21" t="s">
        <v>2194</v>
      </c>
      <c r="B3581">
        <v>1</v>
      </c>
      <c r="C3581" s="17">
        <v>1</v>
      </c>
      <c r="D3581" s="61">
        <f>VLOOKUP(A3581,'Unit Cost from Sales Data'!$A$2:$B$4026,2,FALSE)</f>
        <v>77.33</v>
      </c>
      <c r="E3581" s="22">
        <f t="shared" si="60"/>
        <v>77.33</v>
      </c>
    </row>
    <row r="3582" spans="1:5" x14ac:dyDescent="0.35">
      <c r="A3582" s="21" t="s">
        <v>2195</v>
      </c>
      <c r="B3582">
        <v>1</v>
      </c>
      <c r="C3582" s="17">
        <v>1</v>
      </c>
      <c r="D3582" s="61">
        <f>VLOOKUP(A3582,'Unit Cost from Sales Data'!$A$2:$B$4026,2,FALSE)</f>
        <v>76.31</v>
      </c>
      <c r="E3582" s="22">
        <f t="shared" si="60"/>
        <v>76.31</v>
      </c>
    </row>
    <row r="3583" spans="1:5" x14ac:dyDescent="0.35">
      <c r="A3583" s="21" t="s">
        <v>2200</v>
      </c>
      <c r="B3583">
        <v>1</v>
      </c>
      <c r="C3583" s="17">
        <v>1</v>
      </c>
      <c r="D3583" s="61">
        <f>VLOOKUP(A3583,'Unit Cost from Sales Data'!$A$2:$B$4026,2,FALSE)</f>
        <v>68.78</v>
      </c>
      <c r="E3583" s="22">
        <f t="shared" si="60"/>
        <v>68.78</v>
      </c>
    </row>
    <row r="3584" spans="1:5" x14ac:dyDescent="0.35">
      <c r="A3584" s="21" t="s">
        <v>915</v>
      </c>
      <c r="B3584">
        <v>1</v>
      </c>
      <c r="C3584" s="17">
        <v>1</v>
      </c>
      <c r="D3584" s="61">
        <f>VLOOKUP(A3584,'Unit Cost from Sales Data'!$A$2:$B$4026,2,FALSE)</f>
        <v>7.95</v>
      </c>
      <c r="E3584" s="22">
        <f t="shared" si="60"/>
        <v>7.95</v>
      </c>
    </row>
    <row r="3585" spans="1:5" x14ac:dyDescent="0.35">
      <c r="A3585" s="21" t="s">
        <v>1233</v>
      </c>
      <c r="B3585">
        <v>1</v>
      </c>
      <c r="C3585" s="17">
        <v>1</v>
      </c>
      <c r="D3585" s="61">
        <f>VLOOKUP(A3585,'Unit Cost from Sales Data'!$A$2:$B$4026,2,FALSE)</f>
        <v>4.0999999999999996</v>
      </c>
      <c r="E3585" s="22">
        <f t="shared" si="60"/>
        <v>4.0999999999999996</v>
      </c>
    </row>
    <row r="3586" spans="1:5" x14ac:dyDescent="0.35">
      <c r="A3586" s="21" t="s">
        <v>2458</v>
      </c>
      <c r="B3586">
        <v>1</v>
      </c>
      <c r="C3586" s="17">
        <v>1</v>
      </c>
      <c r="D3586" s="61">
        <f>VLOOKUP(A3586,'Unit Cost from Sales Data'!$A$2:$B$4026,2,FALSE)</f>
        <v>9.25</v>
      </c>
      <c r="E3586" s="22">
        <f t="shared" si="60"/>
        <v>9.25</v>
      </c>
    </row>
    <row r="3587" spans="1:5" x14ac:dyDescent="0.35">
      <c r="A3587" s="21" t="s">
        <v>1264</v>
      </c>
      <c r="B3587">
        <v>1</v>
      </c>
      <c r="C3587" s="17">
        <v>1</v>
      </c>
      <c r="D3587" s="61">
        <f>VLOOKUP(A3587,'Unit Cost from Sales Data'!$A$2:$B$4026,2,FALSE)</f>
        <v>2.1800000000000002</v>
      </c>
      <c r="E3587" s="22">
        <f t="shared" si="60"/>
        <v>2.1800000000000002</v>
      </c>
    </row>
    <row r="3588" spans="1:5" x14ac:dyDescent="0.35">
      <c r="A3588" s="21" t="s">
        <v>2588</v>
      </c>
      <c r="B3588">
        <v>1</v>
      </c>
      <c r="C3588" s="17">
        <v>1</v>
      </c>
      <c r="D3588" s="61">
        <f>VLOOKUP(A3588,'Unit Cost from Sales Data'!$A$2:$B$4026,2,FALSE)</f>
        <v>17</v>
      </c>
      <c r="E3588" s="22">
        <f t="shared" si="60"/>
        <v>17</v>
      </c>
    </row>
    <row r="3589" spans="1:5" x14ac:dyDescent="0.35">
      <c r="A3589" s="21" t="s">
        <v>2603</v>
      </c>
      <c r="B3589">
        <v>1</v>
      </c>
      <c r="C3589" s="17">
        <v>1</v>
      </c>
      <c r="D3589" s="61">
        <f>VLOOKUP(A3589,'Unit Cost from Sales Data'!$A$2:$B$4026,2,FALSE)</f>
        <v>39.47</v>
      </c>
      <c r="E3589" s="22">
        <f t="shared" si="60"/>
        <v>39.47</v>
      </c>
    </row>
    <row r="3590" spans="1:5" x14ac:dyDescent="0.35">
      <c r="A3590" s="21" t="s">
        <v>104</v>
      </c>
      <c r="B3590">
        <v>1</v>
      </c>
      <c r="C3590" s="17">
        <v>1</v>
      </c>
      <c r="D3590" s="61">
        <f>VLOOKUP(A3590,'Unit Cost from Sales Data'!$A$2:$B$4026,2,FALSE)</f>
        <v>14.08</v>
      </c>
      <c r="E3590" s="22">
        <f t="shared" si="60"/>
        <v>14.08</v>
      </c>
    </row>
    <row r="3591" spans="1:5" x14ac:dyDescent="0.35">
      <c r="A3591" s="21" t="s">
        <v>1224</v>
      </c>
      <c r="B3591">
        <v>1</v>
      </c>
      <c r="C3591" s="17">
        <v>1</v>
      </c>
      <c r="D3591" s="61">
        <f>VLOOKUP(A3591,'Unit Cost from Sales Data'!$A$2:$B$4026,2,FALSE)</f>
        <v>4.08</v>
      </c>
      <c r="E3591" s="22">
        <f t="shared" si="60"/>
        <v>4.08</v>
      </c>
    </row>
    <row r="3592" spans="1:5" x14ac:dyDescent="0.35">
      <c r="A3592" s="21" t="s">
        <v>835</v>
      </c>
      <c r="B3592">
        <v>1</v>
      </c>
      <c r="C3592" s="17">
        <v>1</v>
      </c>
      <c r="D3592" s="61">
        <f>VLOOKUP(A3592,'Unit Cost from Sales Data'!$A$2:$B$4026,2,FALSE)</f>
        <v>4.82</v>
      </c>
      <c r="E3592" s="22">
        <f t="shared" si="60"/>
        <v>4.82</v>
      </c>
    </row>
    <row r="3593" spans="1:5" x14ac:dyDescent="0.35">
      <c r="A3593" s="21" t="s">
        <v>838</v>
      </c>
      <c r="B3593">
        <v>1</v>
      </c>
      <c r="C3593" s="17">
        <v>1</v>
      </c>
      <c r="D3593" s="61">
        <f>VLOOKUP(A3593,'Unit Cost from Sales Data'!$A$2:$B$4026,2,FALSE)</f>
        <v>4.29</v>
      </c>
      <c r="E3593" s="22">
        <f t="shared" si="60"/>
        <v>4.29</v>
      </c>
    </row>
    <row r="3594" spans="1:5" x14ac:dyDescent="0.35">
      <c r="A3594" s="21" t="s">
        <v>847</v>
      </c>
      <c r="B3594">
        <v>1</v>
      </c>
      <c r="C3594" s="17">
        <v>1</v>
      </c>
      <c r="D3594" s="61">
        <f>VLOOKUP(A3594,'Unit Cost from Sales Data'!$A$2:$B$4026,2,FALSE)</f>
        <v>6.1</v>
      </c>
      <c r="E3594" s="22">
        <f t="shared" si="60"/>
        <v>6.1</v>
      </c>
    </row>
    <row r="3595" spans="1:5" x14ac:dyDescent="0.35">
      <c r="A3595" s="21" t="s">
        <v>850</v>
      </c>
      <c r="B3595">
        <v>1</v>
      </c>
      <c r="C3595" s="17">
        <v>1</v>
      </c>
      <c r="D3595" s="61">
        <f>VLOOKUP(A3595,'Unit Cost from Sales Data'!$A$2:$B$4026,2,FALSE)</f>
        <v>2.8</v>
      </c>
      <c r="E3595" s="22">
        <f t="shared" ref="E3595:E3651" si="61">D3595*C3595</f>
        <v>2.8</v>
      </c>
    </row>
    <row r="3596" spans="1:5" x14ac:dyDescent="0.35">
      <c r="A3596" s="21" t="s">
        <v>857</v>
      </c>
      <c r="B3596">
        <v>1</v>
      </c>
      <c r="C3596" s="17">
        <v>1</v>
      </c>
      <c r="D3596" s="61">
        <f>VLOOKUP(A3596,'Unit Cost from Sales Data'!$A$2:$B$4026,2,FALSE)</f>
        <v>4.82</v>
      </c>
      <c r="E3596" s="22">
        <f t="shared" si="61"/>
        <v>4.82</v>
      </c>
    </row>
    <row r="3597" spans="1:5" x14ac:dyDescent="0.35">
      <c r="A3597" s="21" t="s">
        <v>2642</v>
      </c>
      <c r="B3597">
        <v>1</v>
      </c>
      <c r="C3597" s="17">
        <v>1</v>
      </c>
      <c r="D3597" s="61">
        <f>VLOOKUP(A3597,'Unit Cost from Sales Data'!$A$2:$B$4026,2,FALSE)</f>
        <v>50.46</v>
      </c>
      <c r="E3597" s="22">
        <f t="shared" si="61"/>
        <v>50.46</v>
      </c>
    </row>
    <row r="3598" spans="1:5" x14ac:dyDescent="0.35">
      <c r="A3598" s="21" t="s">
        <v>865</v>
      </c>
      <c r="B3598">
        <v>1</v>
      </c>
      <c r="C3598" s="17">
        <v>1</v>
      </c>
      <c r="D3598" s="61">
        <f>VLOOKUP(A3598,'Unit Cost from Sales Data'!$A$2:$B$4026,2,FALSE)</f>
        <v>4</v>
      </c>
      <c r="E3598" s="22">
        <f t="shared" si="61"/>
        <v>4</v>
      </c>
    </row>
    <row r="3599" spans="1:5" x14ac:dyDescent="0.35">
      <c r="A3599" s="21" t="s">
        <v>2697</v>
      </c>
      <c r="B3599">
        <v>1</v>
      </c>
      <c r="C3599" s="17">
        <v>1</v>
      </c>
      <c r="D3599" s="61">
        <f>VLOOKUP(A3599,'Unit Cost from Sales Data'!$A$2:$B$4026,2,FALSE)</f>
        <v>17.45</v>
      </c>
      <c r="E3599" s="22">
        <f t="shared" si="61"/>
        <v>17.45</v>
      </c>
    </row>
    <row r="3600" spans="1:5" x14ac:dyDescent="0.35">
      <c r="A3600" s="21" t="s">
        <v>1211</v>
      </c>
      <c r="B3600">
        <v>1</v>
      </c>
      <c r="C3600" s="17">
        <v>1</v>
      </c>
      <c r="D3600" s="61">
        <f>VLOOKUP(A3600,'Unit Cost from Sales Data'!$A$2:$B$4026,2,FALSE)</f>
        <v>3.93</v>
      </c>
      <c r="E3600" s="22">
        <f t="shared" si="61"/>
        <v>3.93</v>
      </c>
    </row>
    <row r="3601" spans="1:5" x14ac:dyDescent="0.35">
      <c r="A3601" s="21" t="s">
        <v>1213</v>
      </c>
      <c r="B3601">
        <v>1</v>
      </c>
      <c r="C3601" s="17">
        <v>1</v>
      </c>
      <c r="D3601" s="61">
        <f>VLOOKUP(A3601,'Unit Cost from Sales Data'!$A$2:$B$4026,2,FALSE)</f>
        <v>5.22</v>
      </c>
      <c r="E3601" s="22">
        <f t="shared" si="61"/>
        <v>5.22</v>
      </c>
    </row>
    <row r="3602" spans="1:5" x14ac:dyDescent="0.35">
      <c r="A3602" s="21">
        <v>2620860</v>
      </c>
      <c r="B3602">
        <v>1</v>
      </c>
      <c r="C3602" s="17">
        <v>1</v>
      </c>
      <c r="D3602" s="61">
        <f>VLOOKUP(A3602,'Unit Cost from Sales Data'!$A$2:$B$4026,2,FALSE)</f>
        <v>17.05</v>
      </c>
      <c r="E3602" s="22">
        <f t="shared" si="61"/>
        <v>17.05</v>
      </c>
    </row>
    <row r="3603" spans="1:5" x14ac:dyDescent="0.35">
      <c r="A3603" s="21" t="s">
        <v>1217</v>
      </c>
      <c r="B3603">
        <v>1</v>
      </c>
      <c r="C3603" s="17">
        <v>1</v>
      </c>
      <c r="D3603" s="61">
        <f>VLOOKUP(A3603,'Unit Cost from Sales Data'!$A$2:$B$4026,2,FALSE)</f>
        <v>3.7</v>
      </c>
      <c r="E3603" s="22">
        <f t="shared" si="61"/>
        <v>3.7</v>
      </c>
    </row>
    <row r="3604" spans="1:5" x14ac:dyDescent="0.35">
      <c r="A3604" s="21" t="s">
        <v>1219</v>
      </c>
      <c r="B3604">
        <v>1</v>
      </c>
      <c r="C3604" s="17">
        <v>1</v>
      </c>
      <c r="D3604" s="61">
        <f>VLOOKUP(A3604,'Unit Cost from Sales Data'!$A$2:$B$4026,2,FALSE)</f>
        <v>4.59</v>
      </c>
      <c r="E3604" s="22">
        <f t="shared" si="61"/>
        <v>4.59</v>
      </c>
    </row>
    <row r="3605" spans="1:5" x14ac:dyDescent="0.35">
      <c r="A3605" s="21" t="s">
        <v>823</v>
      </c>
      <c r="B3605">
        <v>1</v>
      </c>
      <c r="C3605" s="17">
        <v>1</v>
      </c>
      <c r="D3605" s="61">
        <f>VLOOKUP(A3605,'Unit Cost from Sales Data'!$A$2:$B$4026,2,FALSE)</f>
        <v>5</v>
      </c>
      <c r="E3605" s="22">
        <f t="shared" si="61"/>
        <v>5</v>
      </c>
    </row>
    <row r="3606" spans="1:5" x14ac:dyDescent="0.35">
      <c r="A3606" s="21" t="s">
        <v>2762</v>
      </c>
      <c r="B3606">
        <v>1</v>
      </c>
      <c r="C3606" s="17">
        <v>1</v>
      </c>
      <c r="D3606" s="61">
        <f>VLOOKUP(A3606,'Unit Cost from Sales Data'!$A$2:$B$4026,2,FALSE)</f>
        <v>53.53</v>
      </c>
      <c r="E3606" s="22">
        <f t="shared" si="61"/>
        <v>53.53</v>
      </c>
    </row>
    <row r="3607" spans="1:5" x14ac:dyDescent="0.35">
      <c r="A3607" s="21" t="s">
        <v>2767</v>
      </c>
      <c r="B3607">
        <v>1</v>
      </c>
      <c r="C3607" s="17">
        <v>1</v>
      </c>
      <c r="D3607" s="61">
        <f>VLOOKUP(A3607,'Unit Cost from Sales Data'!$A$2:$B$4026,2,FALSE)</f>
        <v>40.22</v>
      </c>
      <c r="E3607" s="22">
        <f t="shared" si="61"/>
        <v>40.22</v>
      </c>
    </row>
    <row r="3608" spans="1:5" x14ac:dyDescent="0.35">
      <c r="A3608" s="21" t="s">
        <v>806</v>
      </c>
      <c r="B3608">
        <v>1</v>
      </c>
      <c r="C3608" s="17">
        <v>1</v>
      </c>
      <c r="D3608" s="61">
        <f>VLOOKUP(A3608,'Unit Cost from Sales Data'!$A$2:$B$4026,2,FALSE)</f>
        <v>7.35</v>
      </c>
      <c r="E3608" s="22">
        <f t="shared" si="61"/>
        <v>7.35</v>
      </c>
    </row>
    <row r="3609" spans="1:5" x14ac:dyDescent="0.35">
      <c r="A3609" s="21" t="s">
        <v>810</v>
      </c>
      <c r="B3609">
        <v>1</v>
      </c>
      <c r="C3609" s="17">
        <v>1</v>
      </c>
      <c r="D3609" s="61">
        <f>VLOOKUP(A3609,'Unit Cost from Sales Data'!$A$2:$B$4026,2,FALSE)</f>
        <v>10.8</v>
      </c>
      <c r="E3609" s="22">
        <f t="shared" si="61"/>
        <v>10.8</v>
      </c>
    </row>
    <row r="3610" spans="1:5" x14ac:dyDescent="0.35">
      <c r="A3610" s="21" t="s">
        <v>2803</v>
      </c>
      <c r="B3610">
        <v>1</v>
      </c>
      <c r="C3610" s="17">
        <v>1</v>
      </c>
      <c r="D3610" s="61">
        <f>VLOOKUP(A3610,'Unit Cost from Sales Data'!$A$2:$B$4026,2,FALSE)</f>
        <v>20.53</v>
      </c>
      <c r="E3610" s="22">
        <f t="shared" si="61"/>
        <v>20.53</v>
      </c>
    </row>
    <row r="3611" spans="1:5" x14ac:dyDescent="0.35">
      <c r="A3611" s="21" t="s">
        <v>2904</v>
      </c>
      <c r="B3611">
        <v>1</v>
      </c>
      <c r="C3611" s="17">
        <v>1</v>
      </c>
      <c r="D3611" s="61">
        <f>VLOOKUP(A3611,'Unit Cost from Sales Data'!$A$2:$B$4026,2,FALSE)</f>
        <v>40.22</v>
      </c>
      <c r="E3611" s="22">
        <f t="shared" si="61"/>
        <v>40.22</v>
      </c>
    </row>
    <row r="3612" spans="1:5" x14ac:dyDescent="0.35">
      <c r="A3612" s="21" t="s">
        <v>1200</v>
      </c>
      <c r="B3612">
        <v>1</v>
      </c>
      <c r="C3612" s="17">
        <v>1</v>
      </c>
      <c r="D3612" s="61">
        <f>VLOOKUP(A3612,'Unit Cost from Sales Data'!$A$2:$B$4026,2,FALSE)</f>
        <v>15.6</v>
      </c>
      <c r="E3612" s="22">
        <f t="shared" si="61"/>
        <v>15.6</v>
      </c>
    </row>
    <row r="3613" spans="1:5" x14ac:dyDescent="0.35">
      <c r="A3613" s="21" t="s">
        <v>2922</v>
      </c>
      <c r="B3613">
        <v>1</v>
      </c>
      <c r="C3613" s="17">
        <v>1</v>
      </c>
      <c r="D3613" s="61">
        <f>VLOOKUP(A3613,'Unit Cost from Sales Data'!$A$2:$B$4026,2,FALSE)</f>
        <v>4.74</v>
      </c>
      <c r="E3613" s="22">
        <f t="shared" si="61"/>
        <v>4.74</v>
      </c>
    </row>
    <row r="3614" spans="1:5" x14ac:dyDescent="0.35">
      <c r="A3614" s="21" t="s">
        <v>2945</v>
      </c>
      <c r="B3614">
        <v>1</v>
      </c>
      <c r="C3614" s="17">
        <v>1</v>
      </c>
      <c r="D3614" s="61">
        <f>VLOOKUP(A3614,'Unit Cost from Sales Data'!$A$2:$B$4026,2,FALSE)</f>
        <v>21.79</v>
      </c>
      <c r="E3614" s="22">
        <f t="shared" si="61"/>
        <v>21.79</v>
      </c>
    </row>
    <row r="3615" spans="1:5" x14ac:dyDescent="0.35">
      <c r="A3615" s="21" t="s">
        <v>2955</v>
      </c>
      <c r="B3615">
        <v>1</v>
      </c>
      <c r="C3615" s="17">
        <v>1</v>
      </c>
      <c r="D3615" s="61">
        <f>VLOOKUP(A3615,'Unit Cost from Sales Data'!$A$2:$B$4026,2,FALSE)</f>
        <v>38.68</v>
      </c>
      <c r="E3615" s="22">
        <f t="shared" si="61"/>
        <v>38.68</v>
      </c>
    </row>
    <row r="3616" spans="1:5" x14ac:dyDescent="0.35">
      <c r="A3616" s="21">
        <v>1318405</v>
      </c>
      <c r="B3616">
        <v>1</v>
      </c>
      <c r="C3616" s="17">
        <v>1</v>
      </c>
      <c r="D3616" s="61">
        <f>VLOOKUP(A3616,'Unit Cost from Sales Data'!$A$2:$B$4026,2,FALSE)</f>
        <v>15.14</v>
      </c>
      <c r="E3616" s="22">
        <f t="shared" si="61"/>
        <v>15.14</v>
      </c>
    </row>
    <row r="3617" spans="1:5" x14ac:dyDescent="0.35">
      <c r="A3617" s="21">
        <v>2615016</v>
      </c>
      <c r="B3617">
        <v>1</v>
      </c>
      <c r="C3617" s="17">
        <v>1</v>
      </c>
      <c r="D3617" s="61">
        <f>VLOOKUP(A3617,'Unit Cost from Sales Data'!$A$2:$B$4026,2,FALSE)</f>
        <v>9.0299999999999994</v>
      </c>
      <c r="E3617" s="22">
        <f t="shared" si="61"/>
        <v>9.0299999999999994</v>
      </c>
    </row>
    <row r="3618" spans="1:5" x14ac:dyDescent="0.35">
      <c r="A3618" s="21" t="s">
        <v>2980</v>
      </c>
      <c r="B3618">
        <v>1</v>
      </c>
      <c r="C3618" s="17">
        <v>1</v>
      </c>
      <c r="D3618" s="61">
        <f>VLOOKUP(A3618,'Unit Cost from Sales Data'!$A$2:$B$4026,2,FALSE)</f>
        <v>53.87</v>
      </c>
      <c r="E3618" s="22">
        <f t="shared" si="61"/>
        <v>53.87</v>
      </c>
    </row>
    <row r="3619" spans="1:5" x14ac:dyDescent="0.35">
      <c r="A3619" s="21" t="s">
        <v>888</v>
      </c>
      <c r="B3619">
        <v>1</v>
      </c>
      <c r="C3619" s="17">
        <v>1</v>
      </c>
      <c r="D3619" s="61">
        <f>VLOOKUP(A3619,'Unit Cost from Sales Data'!$A$2:$B$4026,2,FALSE)</f>
        <v>3.26</v>
      </c>
      <c r="E3619" s="22">
        <f t="shared" si="61"/>
        <v>3.26</v>
      </c>
    </row>
    <row r="3620" spans="1:5" x14ac:dyDescent="0.35">
      <c r="A3620" s="21" t="s">
        <v>1262</v>
      </c>
      <c r="B3620">
        <v>1</v>
      </c>
      <c r="C3620" s="17">
        <v>1</v>
      </c>
      <c r="D3620" s="61">
        <f>VLOOKUP(A3620,'Unit Cost from Sales Data'!$A$2:$B$4026,2,FALSE)</f>
        <v>2.91</v>
      </c>
      <c r="E3620" s="22">
        <f t="shared" si="61"/>
        <v>2.91</v>
      </c>
    </row>
    <row r="3621" spans="1:5" x14ac:dyDescent="0.35">
      <c r="A3621" s="21" t="s">
        <v>2986</v>
      </c>
      <c r="B3621">
        <v>1</v>
      </c>
      <c r="C3621" s="17">
        <v>1</v>
      </c>
      <c r="D3621" s="61">
        <f>VLOOKUP(A3621,'Unit Cost from Sales Data'!$A$2:$B$4026,2,FALSE)</f>
        <v>25.71</v>
      </c>
      <c r="E3621" s="22">
        <f t="shared" si="61"/>
        <v>25.71</v>
      </c>
    </row>
    <row r="3622" spans="1:5" x14ac:dyDescent="0.35">
      <c r="A3622" s="21" t="s">
        <v>366</v>
      </c>
      <c r="B3622">
        <v>1</v>
      </c>
      <c r="C3622" s="17">
        <v>1</v>
      </c>
      <c r="D3622" s="61">
        <f>VLOOKUP(A3622,'Unit Cost from Sales Data'!$A$2:$B$4026,2,FALSE)</f>
        <v>1.28</v>
      </c>
      <c r="E3622" s="22">
        <f t="shared" si="61"/>
        <v>1.28</v>
      </c>
    </row>
    <row r="3623" spans="1:5" x14ac:dyDescent="0.35">
      <c r="A3623" s="21" t="s">
        <v>3054</v>
      </c>
      <c r="B3623">
        <v>1</v>
      </c>
      <c r="C3623" s="17">
        <v>1</v>
      </c>
      <c r="D3623" s="61">
        <f>VLOOKUP(A3623,'Unit Cost from Sales Data'!$A$2:$B$4026,2,FALSE)</f>
        <v>47.96</v>
      </c>
      <c r="E3623" s="22">
        <f t="shared" si="61"/>
        <v>47.96</v>
      </c>
    </row>
    <row r="3624" spans="1:5" x14ac:dyDescent="0.35">
      <c r="A3624" s="21" t="s">
        <v>1183</v>
      </c>
      <c r="B3624">
        <v>1</v>
      </c>
      <c r="C3624" s="17">
        <v>1</v>
      </c>
      <c r="D3624" s="61">
        <f>VLOOKUP(A3624,'Unit Cost from Sales Data'!$A$2:$B$4026,2,FALSE)</f>
        <v>64.02</v>
      </c>
      <c r="E3624" s="22">
        <f t="shared" si="61"/>
        <v>64.02</v>
      </c>
    </row>
    <row r="3625" spans="1:5" x14ac:dyDescent="0.35">
      <c r="A3625" s="21" t="s">
        <v>1179</v>
      </c>
      <c r="B3625">
        <v>1</v>
      </c>
      <c r="C3625" s="17">
        <v>1</v>
      </c>
      <c r="D3625" s="61">
        <f>VLOOKUP(A3625,'Unit Cost from Sales Data'!$A$2:$B$4026,2,FALSE)</f>
        <v>2.98</v>
      </c>
      <c r="E3625" s="22">
        <f t="shared" si="61"/>
        <v>2.98</v>
      </c>
    </row>
    <row r="3626" spans="1:5" x14ac:dyDescent="0.35">
      <c r="A3626" s="21" t="s">
        <v>1171</v>
      </c>
      <c r="B3626">
        <v>1</v>
      </c>
      <c r="C3626" s="17">
        <v>1</v>
      </c>
      <c r="D3626" s="61">
        <f>VLOOKUP(A3626,'Unit Cost from Sales Data'!$A$2:$B$4026,2,FALSE)</f>
        <v>5.94</v>
      </c>
      <c r="E3626" s="22">
        <f t="shared" si="61"/>
        <v>5.94</v>
      </c>
    </row>
    <row r="3627" spans="1:5" x14ac:dyDescent="0.35">
      <c r="A3627" s="21" t="s">
        <v>3196</v>
      </c>
      <c r="B3627">
        <v>1</v>
      </c>
      <c r="C3627" s="17">
        <v>1</v>
      </c>
      <c r="D3627" s="61">
        <f>VLOOKUP(A3627,'Unit Cost from Sales Data'!$A$2:$B$4026,2,FALSE)</f>
        <v>29.21</v>
      </c>
      <c r="E3627" s="22">
        <f t="shared" si="61"/>
        <v>29.21</v>
      </c>
    </row>
    <row r="3628" spans="1:5" x14ac:dyDescent="0.35">
      <c r="A3628" s="21" t="s">
        <v>3224</v>
      </c>
      <c r="B3628">
        <v>1</v>
      </c>
      <c r="C3628" s="17">
        <v>1</v>
      </c>
      <c r="D3628" s="61">
        <f>VLOOKUP(A3628,'Unit Cost from Sales Data'!$A$2:$B$4026,2,FALSE)</f>
        <v>105.48</v>
      </c>
      <c r="E3628" s="22">
        <f t="shared" si="61"/>
        <v>105.48</v>
      </c>
    </row>
    <row r="3629" spans="1:5" x14ac:dyDescent="0.35">
      <c r="A3629" s="21" t="s">
        <v>3229</v>
      </c>
      <c r="B3629">
        <v>1</v>
      </c>
      <c r="C3629" s="17">
        <v>1</v>
      </c>
      <c r="D3629" s="61">
        <f>VLOOKUP(A3629,'Unit Cost from Sales Data'!$A$2:$B$4026,2,FALSE)</f>
        <v>3.3</v>
      </c>
      <c r="E3629" s="22">
        <f t="shared" si="61"/>
        <v>3.3</v>
      </c>
    </row>
    <row r="3630" spans="1:5" x14ac:dyDescent="0.35">
      <c r="A3630" s="21" t="s">
        <v>3231</v>
      </c>
      <c r="B3630">
        <v>1</v>
      </c>
      <c r="C3630" s="17">
        <v>1</v>
      </c>
      <c r="D3630" s="61">
        <f>VLOOKUP(A3630,'Unit Cost from Sales Data'!$A$2:$B$4026,2,FALSE)</f>
        <v>41.98</v>
      </c>
      <c r="E3630" s="22">
        <f t="shared" si="61"/>
        <v>41.98</v>
      </c>
    </row>
    <row r="3631" spans="1:5" x14ac:dyDescent="0.35">
      <c r="A3631" s="21" t="s">
        <v>3236</v>
      </c>
      <c r="B3631">
        <v>1</v>
      </c>
      <c r="C3631" s="17">
        <v>1</v>
      </c>
      <c r="D3631" s="61">
        <f>VLOOKUP(A3631,'Unit Cost from Sales Data'!$A$2:$B$4026,2,FALSE)</f>
        <v>2.89</v>
      </c>
      <c r="E3631" s="22">
        <f t="shared" si="61"/>
        <v>2.89</v>
      </c>
    </row>
    <row r="3632" spans="1:5" x14ac:dyDescent="0.35">
      <c r="A3632" s="21" t="s">
        <v>3270</v>
      </c>
      <c r="B3632">
        <v>1</v>
      </c>
      <c r="C3632" s="17">
        <v>1</v>
      </c>
      <c r="D3632" s="61">
        <f>VLOOKUP(A3632,'Unit Cost from Sales Data'!$A$2:$B$4026,2,FALSE)</f>
        <v>44.04</v>
      </c>
      <c r="E3632" s="22">
        <f t="shared" si="61"/>
        <v>44.04</v>
      </c>
    </row>
    <row r="3633" spans="1:5" x14ac:dyDescent="0.35">
      <c r="A3633" s="21" t="s">
        <v>1163</v>
      </c>
      <c r="B3633">
        <v>1</v>
      </c>
      <c r="C3633" s="17">
        <v>1</v>
      </c>
      <c r="D3633" s="61">
        <f>VLOOKUP(A3633,'Unit Cost from Sales Data'!$A$2:$B$4026,2,FALSE)</f>
        <v>14.68</v>
      </c>
      <c r="E3633" s="22">
        <f t="shared" si="61"/>
        <v>14.68</v>
      </c>
    </row>
    <row r="3634" spans="1:5" x14ac:dyDescent="0.35">
      <c r="A3634" s="21" t="s">
        <v>3313</v>
      </c>
      <c r="B3634">
        <v>1</v>
      </c>
      <c r="C3634" s="17">
        <v>1</v>
      </c>
      <c r="D3634" s="61">
        <f>VLOOKUP(A3634,'Unit Cost from Sales Data'!$A$2:$B$4026,2,FALSE)</f>
        <v>17.52</v>
      </c>
      <c r="E3634" s="22">
        <f t="shared" si="61"/>
        <v>17.52</v>
      </c>
    </row>
    <row r="3635" spans="1:5" x14ac:dyDescent="0.35">
      <c r="A3635" s="21" t="s">
        <v>3314</v>
      </c>
      <c r="B3635">
        <v>1</v>
      </c>
      <c r="C3635" s="17">
        <v>1</v>
      </c>
      <c r="D3635" s="61">
        <f>VLOOKUP(A3635,'Unit Cost from Sales Data'!$A$2:$B$4026,2,FALSE)</f>
        <v>15.14</v>
      </c>
      <c r="E3635" s="22">
        <f t="shared" si="61"/>
        <v>15.14</v>
      </c>
    </row>
    <row r="3636" spans="1:5" x14ac:dyDescent="0.35">
      <c r="A3636" s="21" t="s">
        <v>3315</v>
      </c>
      <c r="B3636">
        <v>1</v>
      </c>
      <c r="C3636" s="17">
        <v>1</v>
      </c>
      <c r="D3636" s="61">
        <f>VLOOKUP(A3636,'Unit Cost from Sales Data'!$A$2:$B$4026,2,FALSE)</f>
        <v>17.170000000000002</v>
      </c>
      <c r="E3636" s="22">
        <f t="shared" si="61"/>
        <v>17.170000000000002</v>
      </c>
    </row>
    <row r="3637" spans="1:5" x14ac:dyDescent="0.35">
      <c r="A3637" s="21" t="s">
        <v>3318</v>
      </c>
      <c r="B3637">
        <v>1</v>
      </c>
      <c r="C3637" s="17">
        <v>1</v>
      </c>
      <c r="D3637" s="61">
        <f>VLOOKUP(A3637,'Unit Cost from Sales Data'!$A$2:$B$4026,2,FALSE)</f>
        <v>22.67</v>
      </c>
      <c r="E3637" s="22">
        <f t="shared" si="61"/>
        <v>22.67</v>
      </c>
    </row>
    <row r="3638" spans="1:5" x14ac:dyDescent="0.35">
      <c r="A3638" s="21" t="s">
        <v>3324</v>
      </c>
      <c r="B3638">
        <v>1</v>
      </c>
      <c r="C3638" s="17">
        <v>1</v>
      </c>
      <c r="D3638" s="61">
        <f>VLOOKUP(A3638,'Unit Cost from Sales Data'!$A$2:$B$4026,2,FALSE)</f>
        <v>12.49</v>
      </c>
      <c r="E3638" s="22">
        <f t="shared" si="61"/>
        <v>12.49</v>
      </c>
    </row>
    <row r="3639" spans="1:5" x14ac:dyDescent="0.35">
      <c r="A3639" s="21" t="s">
        <v>3333</v>
      </c>
      <c r="B3639">
        <v>1</v>
      </c>
      <c r="C3639" s="17">
        <v>1</v>
      </c>
      <c r="D3639" s="61">
        <f>VLOOKUP(A3639,'Unit Cost from Sales Data'!$A$2:$B$4026,2,FALSE)</f>
        <v>6.93</v>
      </c>
      <c r="E3639" s="22">
        <f t="shared" si="61"/>
        <v>6.93</v>
      </c>
    </row>
    <row r="3640" spans="1:5" x14ac:dyDescent="0.35">
      <c r="A3640" s="21" t="s">
        <v>3334</v>
      </c>
      <c r="B3640">
        <v>1</v>
      </c>
      <c r="C3640" s="17">
        <v>1</v>
      </c>
      <c r="D3640" s="61">
        <f>VLOOKUP(A3640,'Unit Cost from Sales Data'!$A$2:$B$4026,2,FALSE)</f>
        <v>36.35</v>
      </c>
      <c r="E3640" s="22">
        <f t="shared" si="61"/>
        <v>36.35</v>
      </c>
    </row>
    <row r="3641" spans="1:5" x14ac:dyDescent="0.35">
      <c r="A3641" s="21" t="s">
        <v>1160</v>
      </c>
      <c r="B3641">
        <v>1</v>
      </c>
      <c r="C3641" s="17">
        <v>1</v>
      </c>
      <c r="D3641" s="61">
        <f>VLOOKUP(A3641,'Unit Cost from Sales Data'!$A$2:$B$4026,2,FALSE)</f>
        <v>0.92</v>
      </c>
      <c r="E3641" s="22">
        <f t="shared" si="61"/>
        <v>0.92</v>
      </c>
    </row>
    <row r="3642" spans="1:5" x14ac:dyDescent="0.35">
      <c r="A3642" s="21" t="s">
        <v>3370</v>
      </c>
      <c r="B3642">
        <v>1</v>
      </c>
      <c r="C3642" s="17">
        <v>1</v>
      </c>
      <c r="D3642" s="61">
        <f>VLOOKUP(A3642,'Unit Cost from Sales Data'!$A$2:$B$4026,2,FALSE)</f>
        <v>22.1</v>
      </c>
      <c r="E3642" s="22">
        <f t="shared" si="61"/>
        <v>22.1</v>
      </c>
    </row>
    <row r="3643" spans="1:5" x14ac:dyDescent="0.35">
      <c r="A3643" s="21" t="s">
        <v>3386</v>
      </c>
      <c r="B3643">
        <v>1</v>
      </c>
      <c r="C3643" s="17">
        <v>1</v>
      </c>
      <c r="D3643" s="61">
        <f>VLOOKUP(A3643,'Unit Cost from Sales Data'!$A$2:$B$4026,2,FALSE)</f>
        <v>83.59</v>
      </c>
      <c r="E3643" s="22">
        <f t="shared" si="61"/>
        <v>83.59</v>
      </c>
    </row>
    <row r="3644" spans="1:5" x14ac:dyDescent="0.35">
      <c r="A3644" s="21">
        <v>1201528</v>
      </c>
      <c r="B3644">
        <v>1</v>
      </c>
      <c r="C3644" s="17">
        <v>1</v>
      </c>
      <c r="D3644" s="61">
        <f>VLOOKUP(A3644,'Unit Cost from Sales Data'!$A$2:$B$4026,2,FALSE)</f>
        <v>4.87</v>
      </c>
      <c r="E3644" s="22">
        <f t="shared" si="61"/>
        <v>4.87</v>
      </c>
    </row>
    <row r="3645" spans="1:5" x14ac:dyDescent="0.35">
      <c r="A3645" s="21">
        <v>1298682</v>
      </c>
      <c r="B3645">
        <v>1</v>
      </c>
      <c r="C3645" s="17">
        <v>1</v>
      </c>
      <c r="D3645" s="61">
        <f>VLOOKUP(A3645,'Unit Cost from Sales Data'!$A$2:$B$4026,2,FALSE)</f>
        <v>21.29</v>
      </c>
      <c r="E3645" s="22">
        <f t="shared" si="61"/>
        <v>21.29</v>
      </c>
    </row>
    <row r="3646" spans="1:5" x14ac:dyDescent="0.35">
      <c r="A3646" s="21" t="s">
        <v>3407</v>
      </c>
      <c r="B3646">
        <v>1</v>
      </c>
      <c r="C3646" s="17">
        <v>1</v>
      </c>
      <c r="D3646" s="61">
        <f>VLOOKUP(A3646,'Unit Cost from Sales Data'!$A$2:$B$4026,2,FALSE)</f>
        <v>67.97</v>
      </c>
      <c r="E3646" s="22">
        <f t="shared" si="61"/>
        <v>67.97</v>
      </c>
    </row>
    <row r="3647" spans="1:5" x14ac:dyDescent="0.35">
      <c r="A3647" s="21" t="s">
        <v>3417</v>
      </c>
      <c r="B3647">
        <v>1</v>
      </c>
      <c r="C3647" s="17">
        <v>1</v>
      </c>
      <c r="D3647" s="61">
        <f>VLOOKUP(A3647,'Unit Cost from Sales Data'!$A$2:$B$4026,2,FALSE)</f>
        <v>58.1</v>
      </c>
      <c r="E3647" s="22">
        <f t="shared" si="61"/>
        <v>58.1</v>
      </c>
    </row>
    <row r="3648" spans="1:5" x14ac:dyDescent="0.35">
      <c r="A3648" s="21" t="s">
        <v>1248</v>
      </c>
      <c r="B3648">
        <v>1</v>
      </c>
      <c r="C3648" s="17">
        <v>1</v>
      </c>
      <c r="D3648" s="61">
        <f>VLOOKUP(A3648,'Unit Cost from Sales Data'!$A$2:$B$4026,2,FALSE)</f>
        <v>0.91</v>
      </c>
      <c r="E3648" s="22">
        <f t="shared" si="61"/>
        <v>0.91</v>
      </c>
    </row>
    <row r="3649" spans="1:5" x14ac:dyDescent="0.35">
      <c r="A3649" s="21" t="s">
        <v>3469</v>
      </c>
      <c r="B3649">
        <v>1</v>
      </c>
      <c r="C3649" s="17">
        <v>1</v>
      </c>
      <c r="D3649" s="61">
        <f>VLOOKUP(A3649,'Unit Cost from Sales Data'!$A$2:$B$4026,2,FALSE)</f>
        <v>102.2</v>
      </c>
      <c r="E3649" s="22">
        <f t="shared" si="61"/>
        <v>102.2</v>
      </c>
    </row>
    <row r="3650" spans="1:5" x14ac:dyDescent="0.35">
      <c r="A3650" s="21" t="s">
        <v>279</v>
      </c>
      <c r="B3650">
        <v>1</v>
      </c>
      <c r="C3650" s="17">
        <v>1</v>
      </c>
      <c r="D3650" s="61">
        <f>VLOOKUP(A3650,'Unit Cost from Sales Data'!$A$2:$B$4026,2,FALSE)</f>
        <v>3.26</v>
      </c>
      <c r="E3650" s="22">
        <f t="shared" si="61"/>
        <v>3.26</v>
      </c>
    </row>
    <row r="3651" spans="1:5" x14ac:dyDescent="0.35">
      <c r="A3651" s="21" t="s">
        <v>3497</v>
      </c>
      <c r="B3651">
        <v>1</v>
      </c>
      <c r="C3651" s="17">
        <v>1</v>
      </c>
      <c r="D3651" s="61">
        <f>VLOOKUP(A3651,'Unit Cost from Sales Data'!$A$2:$B$4026,2,FALSE)</f>
        <v>29.98</v>
      </c>
      <c r="E3651" s="22">
        <f t="shared" si="61"/>
        <v>29.98</v>
      </c>
    </row>
    <row r="3652" spans="1:5" x14ac:dyDescent="0.35">
      <c r="A3652" s="21" t="s">
        <v>3499</v>
      </c>
      <c r="B3652">
        <v>1</v>
      </c>
      <c r="C3652" s="17">
        <v>1</v>
      </c>
      <c r="D3652" s="61">
        <f>VLOOKUP(A3652,'Unit Cost from Sales Data'!$A$2:$B$4026,2,FALSE)</f>
        <v>11.98</v>
      </c>
      <c r="E3652" s="22">
        <f t="shared" ref="E3652:E3701" si="62">D3652*C3652</f>
        <v>11.98</v>
      </c>
    </row>
    <row r="3653" spans="1:5" x14ac:dyDescent="0.35">
      <c r="A3653" s="21">
        <v>1265811</v>
      </c>
      <c r="B3653">
        <v>1</v>
      </c>
      <c r="C3653" s="17">
        <v>1</v>
      </c>
      <c r="D3653" s="61">
        <f>VLOOKUP(A3653,'Unit Cost from Sales Data'!$A$2:$B$4026,2,FALSE)</f>
        <v>5.28</v>
      </c>
      <c r="E3653" s="22">
        <f t="shared" si="62"/>
        <v>5.28</v>
      </c>
    </row>
    <row r="3654" spans="1:5" x14ac:dyDescent="0.35">
      <c r="A3654" s="21" t="s">
        <v>3533</v>
      </c>
      <c r="B3654">
        <v>1</v>
      </c>
      <c r="C3654" s="17">
        <v>1</v>
      </c>
      <c r="D3654" s="61">
        <f>VLOOKUP(A3654,'Unit Cost from Sales Data'!$A$2:$B$4026,2,FALSE)</f>
        <v>95.86</v>
      </c>
      <c r="E3654" s="22">
        <f t="shared" si="62"/>
        <v>95.86</v>
      </c>
    </row>
    <row r="3655" spans="1:5" x14ac:dyDescent="0.35">
      <c r="A3655" s="21" t="s">
        <v>1150</v>
      </c>
      <c r="B3655">
        <v>1</v>
      </c>
      <c r="C3655" s="17">
        <v>1</v>
      </c>
      <c r="D3655" s="61">
        <f>VLOOKUP(A3655,'Unit Cost from Sales Data'!$A$2:$B$4026,2,FALSE)</f>
        <v>0.8</v>
      </c>
      <c r="E3655" s="22">
        <f t="shared" si="62"/>
        <v>0.8</v>
      </c>
    </row>
    <row r="3656" spans="1:5" x14ac:dyDescent="0.35">
      <c r="A3656" s="21" t="s">
        <v>962</v>
      </c>
      <c r="B3656">
        <v>1</v>
      </c>
      <c r="C3656" s="17">
        <v>1</v>
      </c>
      <c r="D3656" s="61">
        <f>VLOOKUP(A3656,'Unit Cost from Sales Data'!$A$2:$B$4026,2,FALSE)</f>
        <v>0.8</v>
      </c>
      <c r="E3656" s="22">
        <f t="shared" si="62"/>
        <v>0.8</v>
      </c>
    </row>
    <row r="3657" spans="1:5" x14ac:dyDescent="0.35">
      <c r="A3657" s="21" t="s">
        <v>3588</v>
      </c>
      <c r="B3657">
        <v>1</v>
      </c>
      <c r="C3657" s="17">
        <v>1</v>
      </c>
      <c r="D3657" s="61">
        <f>VLOOKUP(A3657,'Unit Cost from Sales Data'!$A$2:$B$4026,2,FALSE)</f>
        <v>13.04</v>
      </c>
      <c r="E3657" s="22">
        <f t="shared" si="62"/>
        <v>13.04</v>
      </c>
    </row>
    <row r="3658" spans="1:5" x14ac:dyDescent="0.35">
      <c r="A3658" s="21" t="s">
        <v>1149</v>
      </c>
      <c r="B3658">
        <v>1</v>
      </c>
      <c r="C3658" s="17">
        <v>1</v>
      </c>
      <c r="D3658" s="61">
        <f>VLOOKUP(A3658,'Unit Cost from Sales Data'!$A$2:$B$4026,2,FALSE)</f>
        <v>20.64</v>
      </c>
      <c r="E3658" s="22">
        <f t="shared" si="62"/>
        <v>20.64</v>
      </c>
    </row>
    <row r="3659" spans="1:5" x14ac:dyDescent="0.35">
      <c r="A3659" s="21" t="s">
        <v>745</v>
      </c>
      <c r="B3659">
        <v>1</v>
      </c>
      <c r="C3659" s="17">
        <v>1</v>
      </c>
      <c r="D3659" s="61">
        <f>VLOOKUP(A3659,'Unit Cost from Sales Data'!$A$2:$B$4026,2,FALSE)</f>
        <v>7.5</v>
      </c>
      <c r="E3659" s="22">
        <f t="shared" si="62"/>
        <v>7.5</v>
      </c>
    </row>
    <row r="3660" spans="1:5" x14ac:dyDescent="0.35">
      <c r="A3660" s="21" t="s">
        <v>746</v>
      </c>
      <c r="B3660">
        <v>1</v>
      </c>
      <c r="C3660" s="17">
        <v>1</v>
      </c>
      <c r="D3660" s="61">
        <f>VLOOKUP(A3660,'Unit Cost from Sales Data'!$A$2:$B$4026,2,FALSE)</f>
        <v>9.9600000000000009</v>
      </c>
      <c r="E3660" s="22">
        <f t="shared" si="62"/>
        <v>9.9600000000000009</v>
      </c>
    </row>
    <row r="3661" spans="1:5" x14ac:dyDescent="0.35">
      <c r="A3661" s="21" t="s">
        <v>3627</v>
      </c>
      <c r="B3661">
        <v>1</v>
      </c>
      <c r="C3661" s="17">
        <v>1</v>
      </c>
      <c r="D3661" s="61">
        <f>VLOOKUP(A3661,'Unit Cost from Sales Data'!$A$2:$B$4026,2,FALSE)</f>
        <v>20.399999999999999</v>
      </c>
      <c r="E3661" s="22">
        <f t="shared" si="62"/>
        <v>20.399999999999999</v>
      </c>
    </row>
    <row r="3662" spans="1:5" x14ac:dyDescent="0.35">
      <c r="A3662" s="21" t="s">
        <v>3628</v>
      </c>
      <c r="B3662">
        <v>1</v>
      </c>
      <c r="C3662" s="17">
        <v>1</v>
      </c>
      <c r="D3662" s="61">
        <f>VLOOKUP(A3662,'Unit Cost from Sales Data'!$A$2:$B$4026,2,FALSE)</f>
        <v>27.11</v>
      </c>
      <c r="E3662" s="22">
        <f t="shared" si="62"/>
        <v>27.11</v>
      </c>
    </row>
    <row r="3663" spans="1:5" x14ac:dyDescent="0.35">
      <c r="A3663" s="21" t="s">
        <v>734</v>
      </c>
      <c r="B3663">
        <v>1</v>
      </c>
      <c r="C3663" s="17">
        <v>1</v>
      </c>
      <c r="D3663" s="61">
        <f>VLOOKUP(A3663,'Unit Cost from Sales Data'!$A$2:$B$4026,2,FALSE)</f>
        <v>30.58</v>
      </c>
      <c r="E3663" s="22">
        <f t="shared" si="62"/>
        <v>30.58</v>
      </c>
    </row>
    <row r="3664" spans="1:5" x14ac:dyDescent="0.35">
      <c r="A3664" s="21" t="s">
        <v>3654</v>
      </c>
      <c r="B3664">
        <v>1</v>
      </c>
      <c r="C3664" s="17">
        <v>1</v>
      </c>
      <c r="D3664" s="61">
        <f>VLOOKUP(A3664,'Unit Cost from Sales Data'!$A$2:$B$4026,2,FALSE)</f>
        <v>5.94</v>
      </c>
      <c r="E3664" s="22">
        <f t="shared" si="62"/>
        <v>5.94</v>
      </c>
    </row>
    <row r="3665" spans="1:5" x14ac:dyDescent="0.35">
      <c r="A3665" s="21" t="s">
        <v>3655</v>
      </c>
      <c r="B3665">
        <v>1</v>
      </c>
      <c r="C3665" s="17">
        <v>1</v>
      </c>
      <c r="D3665" s="61">
        <f>VLOOKUP(A3665,'Unit Cost from Sales Data'!$A$2:$B$4026,2,FALSE)</f>
        <v>88.14</v>
      </c>
      <c r="E3665" s="22">
        <f t="shared" si="62"/>
        <v>88.14</v>
      </c>
    </row>
    <row r="3666" spans="1:5" x14ac:dyDescent="0.35">
      <c r="A3666" s="21" t="s">
        <v>3676</v>
      </c>
      <c r="B3666">
        <v>1</v>
      </c>
      <c r="C3666" s="17">
        <v>1</v>
      </c>
      <c r="D3666" s="61">
        <f>VLOOKUP(A3666,'Unit Cost from Sales Data'!$A$2:$B$4026,2,FALSE)</f>
        <v>48.46</v>
      </c>
      <c r="E3666" s="22">
        <f t="shared" si="62"/>
        <v>48.46</v>
      </c>
    </row>
    <row r="3667" spans="1:5" x14ac:dyDescent="0.35">
      <c r="A3667" s="21" t="s">
        <v>1140</v>
      </c>
      <c r="B3667">
        <v>1</v>
      </c>
      <c r="C3667" s="17">
        <v>1</v>
      </c>
      <c r="D3667" s="61">
        <f>VLOOKUP(A3667,'Unit Cost from Sales Data'!$A$2:$B$4026,2,FALSE)</f>
        <v>36.9</v>
      </c>
      <c r="E3667" s="22">
        <f t="shared" si="62"/>
        <v>36.9</v>
      </c>
    </row>
    <row r="3668" spans="1:5" x14ac:dyDescent="0.35">
      <c r="A3668" s="21" t="s">
        <v>3679</v>
      </c>
      <c r="B3668">
        <v>1</v>
      </c>
      <c r="C3668" s="17">
        <v>1</v>
      </c>
      <c r="D3668" s="61">
        <f>VLOOKUP(A3668,'Unit Cost from Sales Data'!$A$2:$B$4026,2,FALSE)</f>
        <v>29.27</v>
      </c>
      <c r="E3668" s="22">
        <f t="shared" si="62"/>
        <v>29.27</v>
      </c>
    </row>
    <row r="3669" spans="1:5" x14ac:dyDescent="0.35">
      <c r="A3669" s="21" t="s">
        <v>726</v>
      </c>
      <c r="B3669">
        <v>1</v>
      </c>
      <c r="C3669" s="17">
        <v>1</v>
      </c>
      <c r="D3669" s="61">
        <f>VLOOKUP(A3669,'Unit Cost from Sales Data'!$A$2:$B$4026,2,FALSE)</f>
        <v>53.35</v>
      </c>
      <c r="E3669" s="22">
        <f t="shared" si="62"/>
        <v>53.35</v>
      </c>
    </row>
    <row r="3670" spans="1:5" x14ac:dyDescent="0.35">
      <c r="A3670" s="21" t="s">
        <v>3684</v>
      </c>
      <c r="B3670">
        <v>1</v>
      </c>
      <c r="C3670" s="17">
        <v>1</v>
      </c>
      <c r="D3670" s="61">
        <f>VLOOKUP(A3670,'Unit Cost from Sales Data'!$A$2:$B$4026,2,FALSE)</f>
        <v>28.41</v>
      </c>
      <c r="E3670" s="22">
        <f t="shared" si="62"/>
        <v>28.41</v>
      </c>
    </row>
    <row r="3671" spans="1:5" x14ac:dyDescent="0.35">
      <c r="A3671" s="21" t="s">
        <v>3689</v>
      </c>
      <c r="B3671">
        <v>1</v>
      </c>
      <c r="C3671" s="17">
        <v>1</v>
      </c>
      <c r="D3671" s="61">
        <f>VLOOKUP(A3671,'Unit Cost from Sales Data'!$A$2:$B$4026,2,FALSE)</f>
        <v>43.98</v>
      </c>
      <c r="E3671" s="22">
        <f t="shared" si="62"/>
        <v>43.98</v>
      </c>
    </row>
    <row r="3672" spans="1:5" x14ac:dyDescent="0.35">
      <c r="A3672" s="21" t="s">
        <v>3695</v>
      </c>
      <c r="B3672">
        <v>1</v>
      </c>
      <c r="C3672" s="17">
        <v>1</v>
      </c>
      <c r="D3672" s="61">
        <f>VLOOKUP(A3672,'Unit Cost from Sales Data'!$A$2:$B$4026,2,FALSE)</f>
        <v>60.95</v>
      </c>
      <c r="E3672" s="22">
        <f t="shared" si="62"/>
        <v>60.95</v>
      </c>
    </row>
    <row r="3673" spans="1:5" x14ac:dyDescent="0.35">
      <c r="A3673" s="21" t="s">
        <v>3698</v>
      </c>
      <c r="B3673">
        <v>1</v>
      </c>
      <c r="C3673" s="17">
        <v>1</v>
      </c>
      <c r="D3673" s="61">
        <f>VLOOKUP(A3673,'Unit Cost from Sales Data'!$A$2:$B$4026,2,FALSE)</f>
        <v>32.89</v>
      </c>
      <c r="E3673" s="22">
        <f t="shared" si="62"/>
        <v>32.89</v>
      </c>
    </row>
    <row r="3674" spans="1:5" x14ac:dyDescent="0.35">
      <c r="A3674" s="21" t="s">
        <v>3699</v>
      </c>
      <c r="B3674">
        <v>1</v>
      </c>
      <c r="C3674" s="17">
        <v>1</v>
      </c>
      <c r="D3674" s="61">
        <f>VLOOKUP(A3674,'Unit Cost from Sales Data'!$A$2:$B$4026,2,FALSE)</f>
        <v>20.79</v>
      </c>
      <c r="E3674" s="22">
        <f t="shared" si="62"/>
        <v>20.79</v>
      </c>
    </row>
    <row r="3675" spans="1:5" x14ac:dyDescent="0.35">
      <c r="A3675" s="21" t="s">
        <v>1136</v>
      </c>
      <c r="B3675">
        <v>1</v>
      </c>
      <c r="C3675" s="17">
        <v>1</v>
      </c>
      <c r="D3675" s="61">
        <f>VLOOKUP(A3675,'Unit Cost from Sales Data'!$A$2:$B$4026,2,FALSE)</f>
        <v>8.6999999999999993</v>
      </c>
      <c r="E3675" s="22">
        <f t="shared" si="62"/>
        <v>8.6999999999999993</v>
      </c>
    </row>
    <row r="3676" spans="1:5" x14ac:dyDescent="0.35">
      <c r="A3676" s="21" t="s">
        <v>3728</v>
      </c>
      <c r="B3676">
        <v>1</v>
      </c>
      <c r="C3676" s="17">
        <v>1</v>
      </c>
      <c r="D3676" s="61">
        <f>VLOOKUP(A3676,'Unit Cost from Sales Data'!$A$2:$B$4026,2,FALSE)</f>
        <v>56.24</v>
      </c>
      <c r="E3676" s="22">
        <f t="shared" si="62"/>
        <v>56.24</v>
      </c>
    </row>
    <row r="3677" spans="1:5" x14ac:dyDescent="0.35">
      <c r="A3677" s="21" t="s">
        <v>3729</v>
      </c>
      <c r="B3677">
        <v>1</v>
      </c>
      <c r="C3677" s="17">
        <v>1</v>
      </c>
      <c r="D3677" s="61">
        <f>VLOOKUP(A3677,'Unit Cost from Sales Data'!$A$2:$B$4026,2,FALSE)</f>
        <v>28.21</v>
      </c>
      <c r="E3677" s="22">
        <f t="shared" si="62"/>
        <v>28.21</v>
      </c>
    </row>
    <row r="3678" spans="1:5" x14ac:dyDescent="0.35">
      <c r="A3678" s="21" t="s">
        <v>3735</v>
      </c>
      <c r="B3678">
        <v>1</v>
      </c>
      <c r="C3678" s="17">
        <v>1</v>
      </c>
      <c r="D3678" s="61">
        <f>VLOOKUP(A3678,'Unit Cost from Sales Data'!$A$2:$B$4026,2,FALSE)</f>
        <v>106.94</v>
      </c>
      <c r="E3678" s="22">
        <f t="shared" si="62"/>
        <v>106.94</v>
      </c>
    </row>
    <row r="3679" spans="1:5" x14ac:dyDescent="0.35">
      <c r="A3679" s="21" t="s">
        <v>3752</v>
      </c>
      <c r="B3679">
        <v>1</v>
      </c>
      <c r="C3679" s="17">
        <v>1</v>
      </c>
      <c r="D3679" s="61">
        <f>VLOOKUP(A3679,'Unit Cost from Sales Data'!$A$2:$B$4026,2,FALSE)</f>
        <v>19.88</v>
      </c>
      <c r="E3679" s="22">
        <f t="shared" si="62"/>
        <v>19.88</v>
      </c>
    </row>
    <row r="3680" spans="1:5" x14ac:dyDescent="0.35">
      <c r="A3680" s="21" t="s">
        <v>3770</v>
      </c>
      <c r="B3680">
        <v>1</v>
      </c>
      <c r="C3680" s="17">
        <v>1</v>
      </c>
      <c r="D3680" s="61">
        <f>VLOOKUP(A3680,'Unit Cost from Sales Data'!$A$2:$B$4026,2,FALSE)</f>
        <v>77.33</v>
      </c>
      <c r="E3680" s="22">
        <f t="shared" si="62"/>
        <v>77.33</v>
      </c>
    </row>
    <row r="3681" spans="1:5" x14ac:dyDescent="0.35">
      <c r="A3681" s="21" t="s">
        <v>86</v>
      </c>
      <c r="B3681">
        <v>1</v>
      </c>
      <c r="C3681" s="17">
        <v>1</v>
      </c>
      <c r="D3681" s="61">
        <f>VLOOKUP(A3681,'Unit Cost from Sales Data'!$A$2:$B$4026,2,FALSE)</f>
        <v>21.12</v>
      </c>
      <c r="E3681" s="22">
        <f t="shared" si="62"/>
        <v>21.12</v>
      </c>
    </row>
    <row r="3682" spans="1:5" x14ac:dyDescent="0.35">
      <c r="A3682" s="21">
        <v>1252662</v>
      </c>
      <c r="B3682">
        <v>1</v>
      </c>
      <c r="C3682" s="17">
        <v>1</v>
      </c>
      <c r="D3682" s="61">
        <f>VLOOKUP(A3682,'Unit Cost from Sales Data'!$A$2:$B$4026,2,FALSE)</f>
        <v>7.04</v>
      </c>
      <c r="E3682" s="22">
        <f t="shared" si="62"/>
        <v>7.04</v>
      </c>
    </row>
    <row r="3683" spans="1:5" x14ac:dyDescent="0.35">
      <c r="A3683" s="21" t="s">
        <v>3799</v>
      </c>
      <c r="B3683">
        <v>1</v>
      </c>
      <c r="C3683" s="17">
        <v>1</v>
      </c>
      <c r="D3683" s="61">
        <f>VLOOKUP(A3683,'Unit Cost from Sales Data'!$A$2:$B$4026,2,FALSE)</f>
        <v>17.73</v>
      </c>
      <c r="E3683" s="22">
        <f t="shared" si="62"/>
        <v>17.73</v>
      </c>
    </row>
    <row r="3684" spans="1:5" x14ac:dyDescent="0.35">
      <c r="A3684" s="21" t="s">
        <v>1117</v>
      </c>
      <c r="B3684">
        <v>1</v>
      </c>
      <c r="C3684" s="17">
        <v>1</v>
      </c>
      <c r="D3684" s="61">
        <f>VLOOKUP(A3684,'Unit Cost from Sales Data'!$A$2:$B$4026,2,FALSE)</f>
        <v>7.95</v>
      </c>
      <c r="E3684" s="22">
        <f t="shared" si="62"/>
        <v>7.95</v>
      </c>
    </row>
    <row r="3685" spans="1:5" x14ac:dyDescent="0.35">
      <c r="A3685" s="21" t="s">
        <v>3817</v>
      </c>
      <c r="B3685">
        <v>1</v>
      </c>
      <c r="C3685" s="17">
        <v>1</v>
      </c>
      <c r="D3685" s="61">
        <f>VLOOKUP(A3685,'Unit Cost from Sales Data'!$A$2:$B$4026,2,FALSE)</f>
        <v>62.72</v>
      </c>
      <c r="E3685" s="22">
        <f t="shared" si="62"/>
        <v>62.72</v>
      </c>
    </row>
    <row r="3686" spans="1:5" x14ac:dyDescent="0.35">
      <c r="A3686" s="21" t="s">
        <v>3819</v>
      </c>
      <c r="B3686">
        <v>1</v>
      </c>
      <c r="C3686" s="17">
        <v>1</v>
      </c>
      <c r="D3686" s="61">
        <f>VLOOKUP(A3686,'Unit Cost from Sales Data'!$A$2:$B$4026,2,FALSE)</f>
        <v>25.54</v>
      </c>
      <c r="E3686" s="22">
        <f t="shared" si="62"/>
        <v>25.54</v>
      </c>
    </row>
    <row r="3687" spans="1:5" x14ac:dyDescent="0.35">
      <c r="A3687" s="21" t="s">
        <v>3836</v>
      </c>
      <c r="B3687">
        <v>1</v>
      </c>
      <c r="C3687" s="17">
        <v>1</v>
      </c>
      <c r="D3687" s="61">
        <f>VLOOKUP(A3687,'Unit Cost from Sales Data'!$A$2:$B$4026,2,FALSE)</f>
        <v>14.95</v>
      </c>
      <c r="E3687" s="22">
        <f t="shared" si="62"/>
        <v>14.95</v>
      </c>
    </row>
    <row r="3688" spans="1:5" x14ac:dyDescent="0.35">
      <c r="A3688" s="21" t="s">
        <v>3837</v>
      </c>
      <c r="B3688">
        <v>1</v>
      </c>
      <c r="C3688" s="17">
        <v>1</v>
      </c>
      <c r="D3688" s="61">
        <f>VLOOKUP(A3688,'Unit Cost from Sales Data'!$A$2:$B$4026,2,FALSE)</f>
        <v>14.1</v>
      </c>
      <c r="E3688" s="22">
        <f t="shared" si="62"/>
        <v>14.1</v>
      </c>
    </row>
    <row r="3689" spans="1:5" x14ac:dyDescent="0.35">
      <c r="A3689" s="21" t="s">
        <v>3857</v>
      </c>
      <c r="B3689">
        <v>1</v>
      </c>
      <c r="C3689" s="17">
        <v>1</v>
      </c>
      <c r="D3689" s="61">
        <f>VLOOKUP(A3689,'Unit Cost from Sales Data'!$A$2:$B$4026,2,FALSE)</f>
        <v>7.61</v>
      </c>
      <c r="E3689" s="22">
        <f t="shared" si="62"/>
        <v>7.61</v>
      </c>
    </row>
    <row r="3690" spans="1:5" x14ac:dyDescent="0.35">
      <c r="A3690" s="21" t="s">
        <v>3877</v>
      </c>
      <c r="B3690">
        <v>1</v>
      </c>
      <c r="C3690" s="17">
        <v>1</v>
      </c>
      <c r="D3690" s="61">
        <f>VLOOKUP(A3690,'Unit Cost from Sales Data'!$A$2:$B$4026,2,FALSE)</f>
        <v>5.6</v>
      </c>
      <c r="E3690" s="22">
        <f t="shared" si="62"/>
        <v>5.6</v>
      </c>
    </row>
    <row r="3691" spans="1:5" x14ac:dyDescent="0.35">
      <c r="A3691" s="21" t="s">
        <v>3884</v>
      </c>
      <c r="B3691">
        <v>1</v>
      </c>
      <c r="C3691" s="17">
        <v>1</v>
      </c>
      <c r="D3691" s="61">
        <f>VLOOKUP(A3691,'Unit Cost from Sales Data'!$A$2:$B$4026,2,FALSE)</f>
        <v>43.63</v>
      </c>
      <c r="E3691" s="22">
        <f t="shared" si="62"/>
        <v>43.63</v>
      </c>
    </row>
    <row r="3692" spans="1:5" x14ac:dyDescent="0.35">
      <c r="A3692" s="21" t="s">
        <v>3921</v>
      </c>
      <c r="B3692">
        <v>1</v>
      </c>
      <c r="C3692" s="17">
        <v>1</v>
      </c>
      <c r="D3692" s="61">
        <f>VLOOKUP(A3692,'Unit Cost from Sales Data'!$A$2:$B$4026,2,FALSE)</f>
        <v>15.46</v>
      </c>
      <c r="E3692" s="22">
        <f t="shared" si="62"/>
        <v>15.46</v>
      </c>
    </row>
    <row r="3693" spans="1:5" x14ac:dyDescent="0.35">
      <c r="A3693" s="21" t="s">
        <v>3935</v>
      </c>
      <c r="B3693">
        <v>1</v>
      </c>
      <c r="C3693" s="17">
        <v>1</v>
      </c>
      <c r="D3693" s="61">
        <f>VLOOKUP(A3693,'Unit Cost from Sales Data'!$A$2:$B$4026,2,FALSE)</f>
        <v>10.9</v>
      </c>
      <c r="E3693" s="22">
        <f t="shared" si="62"/>
        <v>10.9</v>
      </c>
    </row>
    <row r="3694" spans="1:5" x14ac:dyDescent="0.35">
      <c r="A3694" s="21" t="s">
        <v>3938</v>
      </c>
      <c r="B3694">
        <v>1</v>
      </c>
      <c r="C3694" s="17">
        <v>1</v>
      </c>
      <c r="D3694" s="61">
        <f>VLOOKUP(A3694,'Unit Cost from Sales Data'!$A$2:$B$4026,2,FALSE)</f>
        <v>40.74</v>
      </c>
      <c r="E3694" s="22">
        <f t="shared" si="62"/>
        <v>40.74</v>
      </c>
    </row>
    <row r="3695" spans="1:5" x14ac:dyDescent="0.35">
      <c r="A3695" s="21" t="s">
        <v>1093</v>
      </c>
      <c r="B3695">
        <v>1</v>
      </c>
      <c r="C3695" s="17">
        <v>1</v>
      </c>
      <c r="D3695" s="61">
        <f>VLOOKUP(A3695,'Unit Cost from Sales Data'!$A$2:$B$4026,2,FALSE)</f>
        <v>0.87</v>
      </c>
      <c r="E3695" s="22">
        <f t="shared" si="62"/>
        <v>0.87</v>
      </c>
    </row>
    <row r="3696" spans="1:5" x14ac:dyDescent="0.35">
      <c r="A3696" s="21" t="s">
        <v>1090</v>
      </c>
      <c r="B3696">
        <v>1</v>
      </c>
      <c r="C3696" s="17">
        <v>1</v>
      </c>
      <c r="D3696" s="61">
        <f>VLOOKUP(A3696,'Unit Cost from Sales Data'!$A$2:$B$4026,2,FALSE)</f>
        <v>14.64</v>
      </c>
      <c r="E3696" s="22">
        <f t="shared" si="62"/>
        <v>14.64</v>
      </c>
    </row>
    <row r="3697" spans="1:5" x14ac:dyDescent="0.35">
      <c r="A3697" s="21" t="s">
        <v>3995</v>
      </c>
      <c r="B3697">
        <v>1</v>
      </c>
      <c r="C3697" s="17">
        <v>1</v>
      </c>
      <c r="D3697" s="61">
        <f>VLOOKUP(A3697,'Unit Cost from Sales Data'!$A$2:$B$4026,2,FALSE)</f>
        <v>46.73</v>
      </c>
      <c r="E3697" s="22">
        <f t="shared" si="62"/>
        <v>46.73</v>
      </c>
    </row>
    <row r="3698" spans="1:5" x14ac:dyDescent="0.35">
      <c r="A3698" s="21" t="s">
        <v>1082</v>
      </c>
      <c r="B3698">
        <v>1</v>
      </c>
      <c r="C3698" s="17">
        <v>1</v>
      </c>
      <c r="D3698" s="61">
        <f>VLOOKUP(A3698,'Unit Cost from Sales Data'!$A$2:$B$4026,2,FALSE)</f>
        <v>2.2999999999999998</v>
      </c>
      <c r="E3698" s="22">
        <f t="shared" si="62"/>
        <v>2.2999999999999998</v>
      </c>
    </row>
    <row r="3699" spans="1:5" x14ac:dyDescent="0.35">
      <c r="A3699" s="21">
        <v>1320231</v>
      </c>
      <c r="B3699">
        <v>1</v>
      </c>
      <c r="C3699" s="17">
        <v>1</v>
      </c>
      <c r="D3699" s="61">
        <f>VLOOKUP(A3699,'Unit Cost from Sales Data'!$A$2:$B$4026,2,FALSE)</f>
        <v>12.74</v>
      </c>
      <c r="E3699" s="22">
        <f t="shared" si="62"/>
        <v>12.74</v>
      </c>
    </row>
    <row r="3700" spans="1:5" x14ac:dyDescent="0.35">
      <c r="A3700" s="21" t="s">
        <v>1084</v>
      </c>
      <c r="B3700">
        <v>1</v>
      </c>
      <c r="C3700" s="17">
        <v>1</v>
      </c>
      <c r="D3700" s="61">
        <f>VLOOKUP(A3700,'Unit Cost from Sales Data'!$A$2:$B$4026,2,FALSE)</f>
        <v>6.8</v>
      </c>
      <c r="E3700" s="22">
        <f t="shared" si="62"/>
        <v>6.8</v>
      </c>
    </row>
    <row r="3701" spans="1:5" x14ac:dyDescent="0.35">
      <c r="A3701" s="21" t="s">
        <v>4004</v>
      </c>
      <c r="B3701">
        <v>1</v>
      </c>
      <c r="C3701" s="17">
        <v>1</v>
      </c>
      <c r="D3701" s="61">
        <f>VLOOKUP(A3701,'Unit Cost from Sales Data'!$A$2:$B$4026,2,FALSE)</f>
        <v>44.39</v>
      </c>
      <c r="E3701" s="22">
        <f t="shared" si="62"/>
        <v>44.39</v>
      </c>
    </row>
    <row r="3702" spans="1:5" x14ac:dyDescent="0.35">
      <c r="A3702" s="21" t="s">
        <v>4033</v>
      </c>
      <c r="B3702">
        <v>1</v>
      </c>
      <c r="C3702" s="17">
        <v>1</v>
      </c>
      <c r="D3702" s="61">
        <f>VLOOKUP(A3702,'Unit Cost from Sales Data'!$A$2:$B$4026,2,FALSE)</f>
        <v>47.82</v>
      </c>
      <c r="E3702" s="22">
        <f t="shared" ref="E3702:E3752" si="63">D3702*C3702</f>
        <v>47.82</v>
      </c>
    </row>
    <row r="3703" spans="1:5" x14ac:dyDescent="0.35">
      <c r="A3703" s="21" t="s">
        <v>1066</v>
      </c>
      <c r="B3703">
        <v>1</v>
      </c>
      <c r="C3703" s="17">
        <v>1</v>
      </c>
      <c r="D3703" s="61">
        <f>VLOOKUP(A3703,'Unit Cost from Sales Data'!$A$2:$B$4026,2,FALSE)</f>
        <v>2.02</v>
      </c>
      <c r="E3703" s="22">
        <f t="shared" si="63"/>
        <v>2.02</v>
      </c>
    </row>
    <row r="3704" spans="1:5" x14ac:dyDescent="0.35">
      <c r="A3704" s="21" t="s">
        <v>955</v>
      </c>
      <c r="B3704">
        <v>1</v>
      </c>
      <c r="C3704" s="17">
        <v>1</v>
      </c>
      <c r="D3704" s="61">
        <f>VLOOKUP(A3704,'Unit Cost from Sales Data'!$A$2:$B$4026,2,FALSE)</f>
        <v>1.7</v>
      </c>
      <c r="E3704" s="22">
        <f t="shared" si="63"/>
        <v>1.7</v>
      </c>
    </row>
    <row r="3705" spans="1:5" x14ac:dyDescent="0.35">
      <c r="A3705" s="21" t="s">
        <v>647</v>
      </c>
      <c r="B3705">
        <v>1</v>
      </c>
      <c r="C3705" s="17">
        <v>1</v>
      </c>
      <c r="D3705" s="61">
        <f>VLOOKUP(A3705,'Unit Cost from Sales Data'!$A$2:$B$4026,2,FALSE)</f>
        <v>3.26</v>
      </c>
      <c r="E3705" s="22">
        <f t="shared" si="63"/>
        <v>3.26</v>
      </c>
    </row>
    <row r="3706" spans="1:5" x14ac:dyDescent="0.35">
      <c r="A3706" s="21" t="s">
        <v>4049</v>
      </c>
      <c r="B3706">
        <v>1</v>
      </c>
      <c r="C3706" s="17">
        <v>1</v>
      </c>
      <c r="D3706" s="61">
        <f>VLOOKUP(A3706,'Unit Cost from Sales Data'!$A$2:$B$4026,2,FALSE)</f>
        <v>28.5</v>
      </c>
      <c r="E3706" s="22">
        <f t="shared" si="63"/>
        <v>28.5</v>
      </c>
    </row>
    <row r="3707" spans="1:5" x14ac:dyDescent="0.35">
      <c r="A3707" s="21" t="s">
        <v>4050</v>
      </c>
      <c r="B3707">
        <v>1</v>
      </c>
      <c r="C3707" s="17">
        <v>1</v>
      </c>
      <c r="D3707" s="61">
        <f>VLOOKUP(A3707,'Unit Cost from Sales Data'!$A$2:$B$4026,2,FALSE)</f>
        <v>25.99</v>
      </c>
      <c r="E3707" s="22">
        <f t="shared" si="63"/>
        <v>25.99</v>
      </c>
    </row>
    <row r="3708" spans="1:5" x14ac:dyDescent="0.35">
      <c r="A3708" s="21" t="s">
        <v>4051</v>
      </c>
      <c r="B3708">
        <v>1</v>
      </c>
      <c r="C3708" s="17">
        <v>1</v>
      </c>
      <c r="D3708" s="61">
        <f>VLOOKUP(A3708,'Unit Cost from Sales Data'!$A$2:$B$4026,2,FALSE)</f>
        <v>27</v>
      </c>
      <c r="E3708" s="22">
        <f t="shared" si="63"/>
        <v>27</v>
      </c>
    </row>
    <row r="3709" spans="1:5" x14ac:dyDescent="0.35">
      <c r="A3709" s="21" t="s">
        <v>4053</v>
      </c>
      <c r="B3709">
        <v>1</v>
      </c>
      <c r="C3709" s="17">
        <v>1</v>
      </c>
      <c r="D3709" s="61">
        <f>VLOOKUP(A3709,'Unit Cost from Sales Data'!$A$2:$B$4026,2,FALSE)</f>
        <v>90.17</v>
      </c>
      <c r="E3709" s="22">
        <f t="shared" si="63"/>
        <v>90.17</v>
      </c>
    </row>
    <row r="3710" spans="1:5" x14ac:dyDescent="0.35">
      <c r="A3710" s="21" t="s">
        <v>4054</v>
      </c>
      <c r="B3710">
        <v>1</v>
      </c>
      <c r="C3710" s="17">
        <v>1</v>
      </c>
      <c r="D3710" s="61">
        <f>VLOOKUP(A3710,'Unit Cost from Sales Data'!$A$2:$B$4026,2,FALSE)</f>
        <v>59.57</v>
      </c>
      <c r="E3710" s="22">
        <f t="shared" si="63"/>
        <v>59.57</v>
      </c>
    </row>
    <row r="3711" spans="1:5" x14ac:dyDescent="0.35">
      <c r="A3711" s="21" t="s">
        <v>4056</v>
      </c>
      <c r="B3711">
        <v>1</v>
      </c>
      <c r="C3711" s="17">
        <v>1</v>
      </c>
      <c r="D3711" s="61">
        <f>VLOOKUP(A3711,'Unit Cost from Sales Data'!$A$2:$B$4026,2,FALSE)</f>
        <v>5.5</v>
      </c>
      <c r="E3711" s="22">
        <f t="shared" si="63"/>
        <v>5.5</v>
      </c>
    </row>
    <row r="3712" spans="1:5" x14ac:dyDescent="0.35">
      <c r="A3712" s="21" t="s">
        <v>1056</v>
      </c>
      <c r="B3712">
        <v>1</v>
      </c>
      <c r="C3712" s="17">
        <v>1</v>
      </c>
      <c r="D3712" s="61">
        <f>VLOOKUP(A3712,'Unit Cost from Sales Data'!$A$2:$B$4026,2,FALSE)</f>
        <v>4.22</v>
      </c>
      <c r="E3712" s="22">
        <f t="shared" si="63"/>
        <v>4.22</v>
      </c>
    </row>
    <row r="3713" spans="1:5" x14ac:dyDescent="0.35">
      <c r="A3713" s="21" t="s">
        <v>1061</v>
      </c>
      <c r="B3713">
        <v>1</v>
      </c>
      <c r="C3713" s="17">
        <v>1</v>
      </c>
      <c r="D3713" s="61">
        <f>VLOOKUP(A3713,'Unit Cost from Sales Data'!$A$2:$B$4026,2,FALSE)</f>
        <v>2.74</v>
      </c>
      <c r="E3713" s="22">
        <f t="shared" si="63"/>
        <v>2.74</v>
      </c>
    </row>
    <row r="3714" spans="1:5" x14ac:dyDescent="0.35">
      <c r="A3714" s="21" t="s">
        <v>631</v>
      </c>
      <c r="B3714">
        <v>1</v>
      </c>
      <c r="C3714" s="17">
        <v>1</v>
      </c>
      <c r="D3714" s="61">
        <f>VLOOKUP(A3714,'Unit Cost from Sales Data'!$A$2:$B$4026,2,FALSE)</f>
        <v>14.07</v>
      </c>
      <c r="E3714" s="22">
        <f t="shared" si="63"/>
        <v>14.07</v>
      </c>
    </row>
    <row r="3715" spans="1:5" x14ac:dyDescent="0.35">
      <c r="A3715" s="21" t="s">
        <v>335</v>
      </c>
      <c r="B3715">
        <v>1</v>
      </c>
      <c r="C3715" s="17">
        <v>1</v>
      </c>
      <c r="D3715" s="61">
        <f>VLOOKUP(A3715,'Unit Cost from Sales Data'!$A$2:$B$4026,2,FALSE)</f>
        <v>4.8</v>
      </c>
      <c r="E3715" s="22">
        <f t="shared" si="63"/>
        <v>4.8</v>
      </c>
    </row>
    <row r="3716" spans="1:5" x14ac:dyDescent="0.35">
      <c r="A3716" s="21" t="s">
        <v>633</v>
      </c>
      <c r="B3716">
        <v>1</v>
      </c>
      <c r="C3716" s="17">
        <v>1</v>
      </c>
      <c r="D3716" s="61">
        <f>VLOOKUP(A3716,'Unit Cost from Sales Data'!$A$2:$B$4026,2,FALSE)</f>
        <v>1.76</v>
      </c>
      <c r="E3716" s="22">
        <f t="shared" si="63"/>
        <v>1.76</v>
      </c>
    </row>
    <row r="3717" spans="1:5" x14ac:dyDescent="0.35">
      <c r="A3717" s="21" t="s">
        <v>4067</v>
      </c>
      <c r="B3717">
        <v>1</v>
      </c>
      <c r="C3717" s="17">
        <v>1</v>
      </c>
      <c r="D3717" s="61">
        <f>VLOOKUP(A3717,'Unit Cost from Sales Data'!$A$2:$B$4026,2,FALSE)</f>
        <v>46.59</v>
      </c>
      <c r="E3717" s="22">
        <f t="shared" si="63"/>
        <v>46.59</v>
      </c>
    </row>
    <row r="3718" spans="1:5" x14ac:dyDescent="0.35">
      <c r="A3718" s="21" t="s">
        <v>4068</v>
      </c>
      <c r="B3718">
        <v>1</v>
      </c>
      <c r="C3718" s="17">
        <v>1</v>
      </c>
      <c r="D3718" s="61">
        <f>VLOOKUP(A3718,'Unit Cost from Sales Data'!$A$2:$B$4026,2,FALSE)</f>
        <v>116.79</v>
      </c>
      <c r="E3718" s="22">
        <f t="shared" si="63"/>
        <v>116.79</v>
      </c>
    </row>
    <row r="3719" spans="1:5" x14ac:dyDescent="0.35">
      <c r="A3719" s="21" t="s">
        <v>4072</v>
      </c>
      <c r="B3719">
        <v>1</v>
      </c>
      <c r="C3719" s="17">
        <v>1</v>
      </c>
      <c r="D3719" s="61">
        <f>VLOOKUP(A3719,'Unit Cost from Sales Data'!$A$2:$B$4026,2,FALSE)</f>
        <v>42.99</v>
      </c>
      <c r="E3719" s="22">
        <f t="shared" si="63"/>
        <v>42.99</v>
      </c>
    </row>
    <row r="3720" spans="1:5" x14ac:dyDescent="0.35">
      <c r="A3720" s="21" t="s">
        <v>4077</v>
      </c>
      <c r="B3720">
        <v>1</v>
      </c>
      <c r="C3720" s="17">
        <v>1</v>
      </c>
      <c r="D3720" s="61">
        <f>VLOOKUP(A3720,'Unit Cost from Sales Data'!$A$2:$B$4026,2,FALSE)</f>
        <v>6.27</v>
      </c>
      <c r="E3720" s="22">
        <f t="shared" si="63"/>
        <v>6.27</v>
      </c>
    </row>
    <row r="3721" spans="1:5" x14ac:dyDescent="0.35">
      <c r="A3721" s="21" t="s">
        <v>4090</v>
      </c>
      <c r="B3721">
        <v>1</v>
      </c>
      <c r="C3721" s="17">
        <v>1</v>
      </c>
      <c r="D3721" s="61">
        <f>VLOOKUP(A3721,'Unit Cost from Sales Data'!$A$2:$B$4026,2,FALSE)</f>
        <v>56.27</v>
      </c>
      <c r="E3721" s="22">
        <f t="shared" si="63"/>
        <v>56.27</v>
      </c>
    </row>
    <row r="3722" spans="1:5" x14ac:dyDescent="0.35">
      <c r="A3722" s="21" t="s">
        <v>4093</v>
      </c>
      <c r="B3722">
        <v>1</v>
      </c>
      <c r="C3722" s="17">
        <v>1</v>
      </c>
      <c r="D3722" s="61">
        <f>VLOOKUP(A3722,'Unit Cost from Sales Data'!$A$2:$B$4026,2,FALSE)</f>
        <v>48.9</v>
      </c>
      <c r="E3722" s="22">
        <f t="shared" si="63"/>
        <v>48.9</v>
      </c>
    </row>
    <row r="3723" spans="1:5" x14ac:dyDescent="0.35">
      <c r="A3723" s="21" t="s">
        <v>201</v>
      </c>
      <c r="B3723">
        <v>1</v>
      </c>
      <c r="C3723" s="17">
        <v>1</v>
      </c>
      <c r="D3723" s="61">
        <f>VLOOKUP(A3723,'Unit Cost from Sales Data'!$A$2:$B$4026,2,FALSE)</f>
        <v>13.63</v>
      </c>
      <c r="E3723" s="22">
        <f t="shared" si="63"/>
        <v>13.63</v>
      </c>
    </row>
    <row r="3724" spans="1:5" x14ac:dyDescent="0.35">
      <c r="A3724" s="21" t="s">
        <v>4122</v>
      </c>
      <c r="B3724">
        <v>1</v>
      </c>
      <c r="C3724" s="17">
        <v>1</v>
      </c>
      <c r="D3724" s="61">
        <f>VLOOKUP(A3724,'Unit Cost from Sales Data'!$A$2:$B$4026,2,FALSE)</f>
        <v>76.099999999999994</v>
      </c>
      <c r="E3724" s="22">
        <f t="shared" si="63"/>
        <v>76.099999999999994</v>
      </c>
    </row>
    <row r="3725" spans="1:5" x14ac:dyDescent="0.35">
      <c r="A3725" s="21" t="s">
        <v>4123</v>
      </c>
      <c r="B3725">
        <v>1</v>
      </c>
      <c r="C3725" s="17">
        <v>1</v>
      </c>
      <c r="D3725" s="61">
        <f>VLOOKUP(A3725,'Unit Cost from Sales Data'!$A$2:$B$4026,2,FALSE)</f>
        <v>4.97</v>
      </c>
      <c r="E3725" s="22">
        <f t="shared" si="63"/>
        <v>4.97</v>
      </c>
    </row>
    <row r="3726" spans="1:5" x14ac:dyDescent="0.35">
      <c r="A3726" s="21" t="s">
        <v>597</v>
      </c>
      <c r="B3726">
        <v>1</v>
      </c>
      <c r="C3726" s="17">
        <v>1</v>
      </c>
      <c r="D3726" s="61">
        <f>VLOOKUP(A3726,'Unit Cost from Sales Data'!$A$2:$B$4026,2,FALSE)</f>
        <v>1.2</v>
      </c>
      <c r="E3726" s="22">
        <f t="shared" si="63"/>
        <v>1.2</v>
      </c>
    </row>
    <row r="3727" spans="1:5" x14ac:dyDescent="0.35">
      <c r="A3727" s="21" t="s">
        <v>4132</v>
      </c>
      <c r="B3727">
        <v>1</v>
      </c>
      <c r="C3727" s="17">
        <v>1</v>
      </c>
      <c r="D3727" s="61">
        <f>VLOOKUP(A3727,'Unit Cost from Sales Data'!$A$2:$B$4026,2,FALSE)</f>
        <v>23.75</v>
      </c>
      <c r="E3727" s="22">
        <f t="shared" si="63"/>
        <v>23.75</v>
      </c>
    </row>
    <row r="3728" spans="1:5" x14ac:dyDescent="0.35">
      <c r="A3728" s="21" t="s">
        <v>102</v>
      </c>
      <c r="B3728">
        <v>1</v>
      </c>
      <c r="C3728" s="17">
        <v>1</v>
      </c>
      <c r="D3728" s="61">
        <f>VLOOKUP(A3728,'Unit Cost from Sales Data'!$A$2:$B$4026,2,FALSE)</f>
        <v>4.3</v>
      </c>
      <c r="E3728" s="22">
        <f t="shared" si="63"/>
        <v>4.3</v>
      </c>
    </row>
    <row r="3729" spans="1:5" x14ac:dyDescent="0.35">
      <c r="A3729" s="21" t="s">
        <v>4135</v>
      </c>
      <c r="B3729">
        <v>1</v>
      </c>
      <c r="C3729" s="17">
        <v>1</v>
      </c>
      <c r="D3729" s="61">
        <f>VLOOKUP(A3729,'Unit Cost from Sales Data'!$A$2:$B$4026,2,FALSE)</f>
        <v>82.1</v>
      </c>
      <c r="E3729" s="22">
        <f t="shared" si="63"/>
        <v>82.1</v>
      </c>
    </row>
    <row r="3730" spans="1:5" x14ac:dyDescent="0.35">
      <c r="A3730" s="21" t="s">
        <v>4139</v>
      </c>
      <c r="B3730">
        <v>1</v>
      </c>
      <c r="C3730" s="17">
        <v>1</v>
      </c>
      <c r="D3730" s="61">
        <f>VLOOKUP(A3730,'Unit Cost from Sales Data'!$A$2:$B$4026,2,FALSE)</f>
        <v>22.9</v>
      </c>
      <c r="E3730" s="22">
        <f t="shared" si="63"/>
        <v>22.9</v>
      </c>
    </row>
    <row r="3731" spans="1:5" x14ac:dyDescent="0.35">
      <c r="A3731" s="21" t="s">
        <v>579</v>
      </c>
      <c r="B3731">
        <v>1</v>
      </c>
      <c r="C3731" s="17">
        <v>1</v>
      </c>
      <c r="D3731" s="61">
        <f>VLOOKUP(A3731,'Unit Cost from Sales Data'!$A$2:$B$4026,2,FALSE)</f>
        <v>23.41</v>
      </c>
      <c r="E3731" s="22">
        <f t="shared" si="63"/>
        <v>23.41</v>
      </c>
    </row>
    <row r="3732" spans="1:5" x14ac:dyDescent="0.35">
      <c r="A3732" s="21" t="s">
        <v>4179</v>
      </c>
      <c r="B3732">
        <v>1</v>
      </c>
      <c r="C3732" s="17">
        <v>1</v>
      </c>
      <c r="D3732" s="61">
        <f>VLOOKUP(A3732,'Unit Cost from Sales Data'!$A$2:$B$4026,2,FALSE)</f>
        <v>59.87</v>
      </c>
      <c r="E3732" s="22">
        <f t="shared" si="63"/>
        <v>59.87</v>
      </c>
    </row>
    <row r="3733" spans="1:5" x14ac:dyDescent="0.35">
      <c r="A3733" s="21" t="s">
        <v>4185</v>
      </c>
      <c r="B3733">
        <v>1</v>
      </c>
      <c r="C3733" s="17">
        <v>1</v>
      </c>
      <c r="D3733" s="61">
        <f>VLOOKUP(A3733,'Unit Cost from Sales Data'!$A$2:$B$4026,2,FALSE)</f>
        <v>55.33</v>
      </c>
      <c r="E3733" s="22">
        <f t="shared" si="63"/>
        <v>55.33</v>
      </c>
    </row>
    <row r="3734" spans="1:5" x14ac:dyDescent="0.35">
      <c r="A3734" s="21" t="s">
        <v>1019</v>
      </c>
      <c r="B3734">
        <v>1</v>
      </c>
      <c r="C3734" s="17">
        <v>1</v>
      </c>
      <c r="D3734" s="61">
        <f>VLOOKUP(A3734,'Unit Cost from Sales Data'!$A$2:$B$4026,2,FALSE)</f>
        <v>15.92</v>
      </c>
      <c r="E3734" s="22">
        <f t="shared" si="63"/>
        <v>15.92</v>
      </c>
    </row>
    <row r="3735" spans="1:5" x14ac:dyDescent="0.35">
      <c r="A3735" s="21" t="s">
        <v>4191</v>
      </c>
      <c r="B3735">
        <v>1</v>
      </c>
      <c r="C3735" s="17">
        <v>1</v>
      </c>
      <c r="D3735" s="61">
        <f>VLOOKUP(A3735,'Unit Cost from Sales Data'!$A$2:$B$4026,2,FALSE)</f>
        <v>54.15</v>
      </c>
      <c r="E3735" s="22">
        <f t="shared" si="63"/>
        <v>54.15</v>
      </c>
    </row>
    <row r="3736" spans="1:5" x14ac:dyDescent="0.35">
      <c r="A3736" s="21" t="s">
        <v>1018</v>
      </c>
      <c r="B3736">
        <v>1</v>
      </c>
      <c r="C3736" s="17">
        <v>1</v>
      </c>
      <c r="D3736" s="61">
        <f>VLOOKUP(A3736,'Unit Cost from Sales Data'!$A$2:$B$4026,2,FALSE)</f>
        <v>40.479999999999997</v>
      </c>
      <c r="E3736" s="22">
        <f t="shared" si="63"/>
        <v>40.479999999999997</v>
      </c>
    </row>
    <row r="3737" spans="1:5" x14ac:dyDescent="0.35">
      <c r="A3737" s="21" t="s">
        <v>569</v>
      </c>
      <c r="B3737">
        <v>1</v>
      </c>
      <c r="C3737" s="17">
        <v>1</v>
      </c>
      <c r="D3737" s="61">
        <f>VLOOKUP(A3737,'Unit Cost from Sales Data'!$A$2:$B$4026,2,FALSE)</f>
        <v>24.7</v>
      </c>
      <c r="E3737" s="22">
        <f t="shared" si="63"/>
        <v>24.7</v>
      </c>
    </row>
    <row r="3738" spans="1:5" x14ac:dyDescent="0.35">
      <c r="A3738" s="21" t="s">
        <v>4199</v>
      </c>
      <c r="B3738">
        <v>1</v>
      </c>
      <c r="C3738" s="17">
        <v>1</v>
      </c>
      <c r="D3738" s="61">
        <f>VLOOKUP(A3738,'Unit Cost from Sales Data'!$A$2:$B$4026,2,FALSE)</f>
        <v>40.450000000000003</v>
      </c>
      <c r="E3738" s="22">
        <f t="shared" si="63"/>
        <v>40.450000000000003</v>
      </c>
    </row>
    <row r="3739" spans="1:5" x14ac:dyDescent="0.35">
      <c r="A3739" s="21">
        <v>1150394</v>
      </c>
      <c r="B3739">
        <v>1</v>
      </c>
      <c r="C3739" s="17">
        <v>1</v>
      </c>
      <c r="D3739" s="61">
        <f>VLOOKUP(A3739,'Unit Cost from Sales Data'!$A$2:$B$4026,2,FALSE)</f>
        <v>1.63</v>
      </c>
      <c r="E3739" s="22">
        <f t="shared" si="63"/>
        <v>1.63</v>
      </c>
    </row>
    <row r="3740" spans="1:5" x14ac:dyDescent="0.35">
      <c r="A3740" s="21" t="s">
        <v>4228</v>
      </c>
      <c r="B3740">
        <v>1</v>
      </c>
      <c r="C3740" s="17">
        <v>1</v>
      </c>
      <c r="D3740" s="61">
        <f>VLOOKUP(A3740,'Unit Cost from Sales Data'!$A$2:$B$4026,2,FALSE)</f>
        <v>5.07</v>
      </c>
      <c r="E3740" s="22">
        <f t="shared" si="63"/>
        <v>5.07</v>
      </c>
    </row>
    <row r="3741" spans="1:5" x14ac:dyDescent="0.35">
      <c r="A3741" s="21" t="s">
        <v>4242</v>
      </c>
      <c r="B3741">
        <v>1</v>
      </c>
      <c r="C3741" s="17">
        <v>1</v>
      </c>
      <c r="D3741" s="61">
        <f>VLOOKUP(A3741,'Unit Cost from Sales Data'!$A$2:$B$4026,2,FALSE)</f>
        <v>10.75</v>
      </c>
      <c r="E3741" s="22">
        <f t="shared" si="63"/>
        <v>10.75</v>
      </c>
    </row>
    <row r="3742" spans="1:5" x14ac:dyDescent="0.35">
      <c r="A3742" s="21" t="s">
        <v>4244</v>
      </c>
      <c r="B3742">
        <v>1</v>
      </c>
      <c r="C3742" s="17">
        <v>1</v>
      </c>
      <c r="D3742" s="61">
        <f>VLOOKUP(A3742,'Unit Cost from Sales Data'!$A$2:$B$4026,2,FALSE)</f>
        <v>48.55</v>
      </c>
      <c r="E3742" s="22">
        <f t="shared" si="63"/>
        <v>48.55</v>
      </c>
    </row>
    <row r="3743" spans="1:5" x14ac:dyDescent="0.35">
      <c r="A3743" s="21" t="s">
        <v>1006</v>
      </c>
      <c r="B3743">
        <v>1</v>
      </c>
      <c r="C3743" s="17">
        <v>1</v>
      </c>
      <c r="D3743" s="61">
        <f>VLOOKUP(A3743,'Unit Cost from Sales Data'!$A$2:$B$4026,2,FALSE)</f>
        <v>0.81</v>
      </c>
      <c r="E3743" s="22">
        <f t="shared" si="63"/>
        <v>0.81</v>
      </c>
    </row>
    <row r="3744" spans="1:5" x14ac:dyDescent="0.35">
      <c r="A3744" s="21" t="s">
        <v>961</v>
      </c>
      <c r="B3744">
        <v>1</v>
      </c>
      <c r="C3744" s="17">
        <v>1</v>
      </c>
      <c r="D3744" s="61">
        <f>VLOOKUP(A3744,'Unit Cost from Sales Data'!$A$2:$B$4026,2,FALSE)</f>
        <v>0.79</v>
      </c>
      <c r="E3744" s="22">
        <f t="shared" si="63"/>
        <v>0.79</v>
      </c>
    </row>
    <row r="3745" spans="1:5" x14ac:dyDescent="0.35">
      <c r="A3745" s="21" t="s">
        <v>531</v>
      </c>
      <c r="B3745">
        <v>1</v>
      </c>
      <c r="C3745" s="17">
        <v>1</v>
      </c>
      <c r="D3745" s="61">
        <f>VLOOKUP(A3745,'Unit Cost from Sales Data'!$A$2:$B$4026,2,FALSE)</f>
        <v>6.8</v>
      </c>
      <c r="E3745" s="22">
        <f t="shared" si="63"/>
        <v>6.8</v>
      </c>
    </row>
    <row r="3746" spans="1:5" x14ac:dyDescent="0.35">
      <c r="A3746" s="21" t="s">
        <v>4248</v>
      </c>
      <c r="B3746">
        <v>1</v>
      </c>
      <c r="C3746" s="17">
        <v>1</v>
      </c>
      <c r="D3746" s="61">
        <f>VLOOKUP(A3746,'Unit Cost from Sales Data'!$A$2:$B$4026,2,FALSE)</f>
        <v>4</v>
      </c>
      <c r="E3746" s="22">
        <f t="shared" si="63"/>
        <v>4</v>
      </c>
    </row>
    <row r="3747" spans="1:5" x14ac:dyDescent="0.35">
      <c r="A3747" s="21" t="s">
        <v>4249</v>
      </c>
      <c r="B3747">
        <v>1</v>
      </c>
      <c r="C3747" s="17">
        <v>1</v>
      </c>
      <c r="D3747" s="61">
        <f>VLOOKUP(A3747,'Unit Cost from Sales Data'!$A$2:$B$4026,2,FALSE)</f>
        <v>14.45</v>
      </c>
      <c r="E3747" s="22">
        <f t="shared" si="63"/>
        <v>14.45</v>
      </c>
    </row>
    <row r="3748" spans="1:5" x14ac:dyDescent="0.35">
      <c r="A3748" s="21" t="s">
        <v>383</v>
      </c>
      <c r="B3748">
        <v>1</v>
      </c>
      <c r="C3748" s="17">
        <v>1</v>
      </c>
      <c r="D3748" s="61">
        <f>VLOOKUP(A3748,'Unit Cost from Sales Data'!$A$2:$B$4026,2,FALSE)</f>
        <v>27.5</v>
      </c>
      <c r="E3748" s="22">
        <f t="shared" si="63"/>
        <v>27.5</v>
      </c>
    </row>
    <row r="3749" spans="1:5" x14ac:dyDescent="0.35">
      <c r="A3749" s="21" t="s">
        <v>4263</v>
      </c>
      <c r="B3749">
        <v>1</v>
      </c>
      <c r="C3749" s="17">
        <v>1</v>
      </c>
      <c r="D3749" s="61">
        <f>VLOOKUP(A3749,'Unit Cost from Sales Data'!$A$2:$B$4026,2,FALSE)</f>
        <v>22.51</v>
      </c>
      <c r="E3749" s="22">
        <f t="shared" si="63"/>
        <v>22.51</v>
      </c>
    </row>
    <row r="3750" spans="1:5" x14ac:dyDescent="0.35">
      <c r="A3750" s="21" t="s">
        <v>4267</v>
      </c>
      <c r="B3750">
        <v>1</v>
      </c>
      <c r="C3750" s="17">
        <v>1</v>
      </c>
      <c r="D3750" s="61">
        <f>VLOOKUP(A3750,'Unit Cost from Sales Data'!$A$2:$B$4026,2,FALSE)</f>
        <v>5.76</v>
      </c>
      <c r="E3750" s="22">
        <f t="shared" si="63"/>
        <v>5.76</v>
      </c>
    </row>
    <row r="3751" spans="1:5" x14ac:dyDescent="0.35">
      <c r="A3751" s="21" t="s">
        <v>4269</v>
      </c>
      <c r="B3751">
        <v>1</v>
      </c>
      <c r="C3751" s="17">
        <v>1</v>
      </c>
      <c r="D3751" s="61">
        <f>VLOOKUP(A3751,'Unit Cost from Sales Data'!$A$2:$B$4026,2,FALSE)</f>
        <v>27.98</v>
      </c>
      <c r="E3751" s="22">
        <f t="shared" si="63"/>
        <v>27.98</v>
      </c>
    </row>
    <row r="3752" spans="1:5" x14ac:dyDescent="0.35">
      <c r="A3752" s="21" t="s">
        <v>4272</v>
      </c>
      <c r="B3752">
        <v>1</v>
      </c>
      <c r="C3752" s="17">
        <v>1</v>
      </c>
      <c r="D3752" s="61">
        <f>VLOOKUP(A3752,'Unit Cost from Sales Data'!$A$2:$B$4026,2,FALSE)</f>
        <v>25.86</v>
      </c>
      <c r="E3752" s="22">
        <f t="shared" si="63"/>
        <v>25.86</v>
      </c>
    </row>
    <row r="3753" spans="1:5" x14ac:dyDescent="0.35">
      <c r="A3753" s="21" t="s">
        <v>996</v>
      </c>
      <c r="B3753">
        <v>1</v>
      </c>
      <c r="C3753" s="17">
        <v>1</v>
      </c>
      <c r="D3753" s="61">
        <f>VLOOKUP(A3753,'Unit Cost from Sales Data'!$A$2:$B$4026,2,FALSE)</f>
        <v>0.73</v>
      </c>
      <c r="E3753" s="22">
        <f t="shared" ref="E3753:E3794" si="64">D3753*C3753</f>
        <v>0.73</v>
      </c>
    </row>
    <row r="3754" spans="1:5" x14ac:dyDescent="0.35">
      <c r="A3754" s="21" t="s">
        <v>997</v>
      </c>
      <c r="B3754">
        <v>1</v>
      </c>
      <c r="C3754" s="17">
        <v>1</v>
      </c>
      <c r="D3754" s="61">
        <f>VLOOKUP(A3754,'Unit Cost from Sales Data'!$A$2:$B$4026,2,FALSE)</f>
        <v>0.88</v>
      </c>
      <c r="E3754" s="22">
        <f t="shared" si="64"/>
        <v>0.88</v>
      </c>
    </row>
    <row r="3755" spans="1:5" x14ac:dyDescent="0.35">
      <c r="A3755" s="21">
        <v>1308179</v>
      </c>
      <c r="B3755">
        <v>1</v>
      </c>
      <c r="C3755" s="17">
        <v>1</v>
      </c>
      <c r="D3755" s="61">
        <f>VLOOKUP(A3755,'Unit Cost from Sales Data'!$A$2:$B$4026,2,FALSE)</f>
        <v>9.8800000000000008</v>
      </c>
      <c r="E3755" s="22">
        <f t="shared" si="64"/>
        <v>9.8800000000000008</v>
      </c>
    </row>
    <row r="3756" spans="1:5" x14ac:dyDescent="0.35">
      <c r="A3756" s="21" t="s">
        <v>4310</v>
      </c>
      <c r="B3756">
        <v>1</v>
      </c>
      <c r="C3756" s="17">
        <v>1</v>
      </c>
      <c r="D3756" s="61">
        <f>VLOOKUP(A3756,'Unit Cost from Sales Data'!$A$2:$B$4026,2,FALSE)</f>
        <v>11.36</v>
      </c>
      <c r="E3756" s="22">
        <f t="shared" si="64"/>
        <v>11.36</v>
      </c>
    </row>
    <row r="3757" spans="1:5" x14ac:dyDescent="0.35">
      <c r="A3757" s="21" t="s">
        <v>4312</v>
      </c>
      <c r="B3757">
        <v>1</v>
      </c>
      <c r="C3757" s="17">
        <v>1</v>
      </c>
      <c r="D3757" s="61">
        <f>VLOOKUP(A3757,'Unit Cost from Sales Data'!$A$2:$B$4026,2,FALSE)</f>
        <v>63.85</v>
      </c>
      <c r="E3757" s="22">
        <f t="shared" si="64"/>
        <v>63.85</v>
      </c>
    </row>
    <row r="3758" spans="1:5" x14ac:dyDescent="0.35">
      <c r="A3758" s="21" t="s">
        <v>385</v>
      </c>
      <c r="B3758">
        <v>1</v>
      </c>
      <c r="C3758" s="17">
        <v>1</v>
      </c>
      <c r="D3758" s="61">
        <f>VLOOKUP(A3758,'Unit Cost from Sales Data'!$A$2:$B$4026,2,FALSE)</f>
        <v>6.88</v>
      </c>
      <c r="E3758" s="22">
        <f t="shared" si="64"/>
        <v>6.88</v>
      </c>
    </row>
    <row r="3759" spans="1:5" x14ac:dyDescent="0.35">
      <c r="A3759" s="21" t="s">
        <v>4338</v>
      </c>
      <c r="B3759">
        <v>1</v>
      </c>
      <c r="C3759" s="17">
        <v>1</v>
      </c>
      <c r="D3759" s="61">
        <f>VLOOKUP(A3759,'Unit Cost from Sales Data'!$A$2:$B$4026,2,FALSE)</f>
        <v>21.28</v>
      </c>
      <c r="E3759" s="22">
        <f t="shared" si="64"/>
        <v>21.28</v>
      </c>
    </row>
    <row r="3760" spans="1:5" x14ac:dyDescent="0.35">
      <c r="A3760" s="21">
        <v>1154046</v>
      </c>
      <c r="B3760">
        <v>1</v>
      </c>
      <c r="C3760" s="17">
        <v>1</v>
      </c>
      <c r="D3760" s="61">
        <f>VLOOKUP(A3760,'Unit Cost from Sales Data'!$A$2:$B$4026,2,FALSE)</f>
        <v>3.17</v>
      </c>
      <c r="E3760" s="22">
        <f t="shared" si="64"/>
        <v>3.17</v>
      </c>
    </row>
    <row r="3761" spans="1:5" x14ac:dyDescent="0.35">
      <c r="A3761" s="21" t="s">
        <v>4343</v>
      </c>
      <c r="B3761">
        <v>1</v>
      </c>
      <c r="C3761" s="17">
        <v>1</v>
      </c>
      <c r="D3761" s="61">
        <f>VLOOKUP(A3761,'Unit Cost from Sales Data'!$A$2:$B$4026,2,FALSE)</f>
        <v>31.91</v>
      </c>
      <c r="E3761" s="22">
        <f t="shared" si="64"/>
        <v>31.91</v>
      </c>
    </row>
    <row r="3762" spans="1:5" x14ac:dyDescent="0.35">
      <c r="A3762" s="21" t="s">
        <v>4344</v>
      </c>
      <c r="B3762">
        <v>1</v>
      </c>
      <c r="C3762" s="17">
        <v>1</v>
      </c>
      <c r="D3762" s="61">
        <f>VLOOKUP(A3762,'Unit Cost from Sales Data'!$A$2:$B$4026,2,FALSE)</f>
        <v>41.28</v>
      </c>
      <c r="E3762" s="22">
        <f t="shared" si="64"/>
        <v>41.28</v>
      </c>
    </row>
    <row r="3763" spans="1:5" x14ac:dyDescent="0.35">
      <c r="A3763" s="21" t="s">
        <v>4348</v>
      </c>
      <c r="B3763">
        <v>1</v>
      </c>
      <c r="C3763" s="17">
        <v>1</v>
      </c>
      <c r="D3763" s="61">
        <f>VLOOKUP(A3763,'Unit Cost from Sales Data'!$A$2:$B$4026,2,FALSE)</f>
        <v>120.55</v>
      </c>
      <c r="E3763" s="22">
        <f t="shared" si="64"/>
        <v>120.55</v>
      </c>
    </row>
    <row r="3764" spans="1:5" x14ac:dyDescent="0.35">
      <c r="A3764" s="21" t="s">
        <v>982</v>
      </c>
      <c r="B3764">
        <v>1</v>
      </c>
      <c r="C3764" s="17">
        <v>1</v>
      </c>
      <c r="D3764" s="61">
        <f>VLOOKUP(A3764,'Unit Cost from Sales Data'!$A$2:$B$4026,2,FALSE)</f>
        <v>5.49</v>
      </c>
      <c r="E3764" s="22">
        <f t="shared" si="64"/>
        <v>5.49</v>
      </c>
    </row>
    <row r="3765" spans="1:5" x14ac:dyDescent="0.35">
      <c r="A3765" s="21" t="s">
        <v>4363</v>
      </c>
      <c r="B3765">
        <v>1</v>
      </c>
      <c r="C3765" s="17">
        <v>1</v>
      </c>
      <c r="D3765" s="61">
        <f>VLOOKUP(A3765,'Unit Cost from Sales Data'!$A$2:$B$4026,2,FALSE)</f>
        <v>61.12</v>
      </c>
      <c r="E3765" s="22">
        <f t="shared" si="64"/>
        <v>61.12</v>
      </c>
    </row>
    <row r="3766" spans="1:5" x14ac:dyDescent="0.35">
      <c r="A3766" s="21" t="s">
        <v>4368</v>
      </c>
      <c r="B3766">
        <v>1</v>
      </c>
      <c r="C3766" s="17">
        <v>1</v>
      </c>
      <c r="D3766" s="61">
        <f>VLOOKUP(A3766,'Unit Cost from Sales Data'!$A$2:$B$4026,2,FALSE)</f>
        <v>17.71</v>
      </c>
      <c r="E3766" s="22">
        <f t="shared" si="64"/>
        <v>17.71</v>
      </c>
    </row>
    <row r="3767" spans="1:5" x14ac:dyDescent="0.35">
      <c r="A3767" s="21" t="s">
        <v>4369</v>
      </c>
      <c r="B3767">
        <v>1</v>
      </c>
      <c r="C3767" s="17">
        <v>1</v>
      </c>
      <c r="D3767" s="61">
        <f>VLOOKUP(A3767,'Unit Cost from Sales Data'!$A$2:$B$4026,2,FALSE)</f>
        <v>65.2</v>
      </c>
      <c r="E3767" s="22">
        <f t="shared" si="64"/>
        <v>65.2</v>
      </c>
    </row>
    <row r="3768" spans="1:5" x14ac:dyDescent="0.35">
      <c r="A3768" s="21" t="s">
        <v>4370</v>
      </c>
      <c r="B3768">
        <v>1</v>
      </c>
      <c r="C3768" s="17">
        <v>1</v>
      </c>
      <c r="D3768" s="61">
        <f>VLOOKUP(A3768,'Unit Cost from Sales Data'!$A$2:$B$4026,2,FALSE)</f>
        <v>5.57</v>
      </c>
      <c r="E3768" s="22">
        <f t="shared" si="64"/>
        <v>5.57</v>
      </c>
    </row>
    <row r="3769" spans="1:5" x14ac:dyDescent="0.35">
      <c r="A3769" s="21" t="s">
        <v>4378</v>
      </c>
      <c r="B3769">
        <v>1</v>
      </c>
      <c r="C3769" s="17">
        <v>1</v>
      </c>
      <c r="D3769" s="61">
        <f>VLOOKUP(A3769,'Unit Cost from Sales Data'!$A$2:$B$4026,2,FALSE)</f>
        <v>39.82</v>
      </c>
      <c r="E3769" s="22">
        <f t="shared" si="64"/>
        <v>39.82</v>
      </c>
    </row>
    <row r="3770" spans="1:5" x14ac:dyDescent="0.35">
      <c r="A3770" s="21" t="s">
        <v>464</v>
      </c>
      <c r="B3770">
        <v>1</v>
      </c>
      <c r="C3770" s="17">
        <v>1</v>
      </c>
      <c r="D3770" s="61">
        <f>VLOOKUP(A3770,'Unit Cost from Sales Data'!$A$2:$B$4026,2,FALSE)</f>
        <v>5.44</v>
      </c>
      <c r="E3770" s="22">
        <f t="shared" si="64"/>
        <v>5.44</v>
      </c>
    </row>
    <row r="3771" spans="1:5" x14ac:dyDescent="0.35">
      <c r="A3771" s="21" t="s">
        <v>454</v>
      </c>
      <c r="B3771">
        <v>1</v>
      </c>
      <c r="C3771" s="17">
        <v>1</v>
      </c>
      <c r="D3771" s="61">
        <f>VLOOKUP(A3771,'Unit Cost from Sales Data'!$A$2:$B$4026,2,FALSE)</f>
        <v>0.68</v>
      </c>
      <c r="E3771" s="22">
        <f t="shared" si="64"/>
        <v>0.68</v>
      </c>
    </row>
    <row r="3772" spans="1:5" x14ac:dyDescent="0.35">
      <c r="A3772" s="21" t="s">
        <v>4383</v>
      </c>
      <c r="B3772">
        <v>1</v>
      </c>
      <c r="C3772" s="17">
        <v>1</v>
      </c>
      <c r="D3772" s="61">
        <f>VLOOKUP(A3772,'Unit Cost from Sales Data'!$A$2:$B$4026,2,FALSE)</f>
        <v>36.270000000000003</v>
      </c>
      <c r="E3772" s="22">
        <f t="shared" si="64"/>
        <v>36.270000000000003</v>
      </c>
    </row>
    <row r="3773" spans="1:5" x14ac:dyDescent="0.35">
      <c r="A3773" s="21" t="s">
        <v>247</v>
      </c>
      <c r="B3773">
        <v>1</v>
      </c>
      <c r="C3773" s="17">
        <v>1</v>
      </c>
      <c r="D3773" s="61">
        <f>VLOOKUP(A3773,'Unit Cost from Sales Data'!$A$2:$B$4026,2,FALSE)</f>
        <v>5.36</v>
      </c>
      <c r="E3773" s="22">
        <f t="shared" si="64"/>
        <v>5.36</v>
      </c>
    </row>
    <row r="3774" spans="1:5" x14ac:dyDescent="0.35">
      <c r="A3774" s="21" t="s">
        <v>4387</v>
      </c>
      <c r="B3774">
        <v>1</v>
      </c>
      <c r="C3774" s="17">
        <v>1</v>
      </c>
      <c r="D3774" s="61">
        <f>VLOOKUP(A3774,'Unit Cost from Sales Data'!$A$2:$B$4026,2,FALSE)</f>
        <v>4.37</v>
      </c>
      <c r="E3774" s="22">
        <f t="shared" si="64"/>
        <v>4.37</v>
      </c>
    </row>
    <row r="3775" spans="1:5" x14ac:dyDescent="0.35">
      <c r="A3775" s="21" t="s">
        <v>4397</v>
      </c>
      <c r="B3775">
        <v>1</v>
      </c>
      <c r="C3775" s="17">
        <v>1</v>
      </c>
      <c r="D3775" s="61">
        <f>VLOOKUP(A3775,'Unit Cost from Sales Data'!$A$2:$B$4026,2,FALSE)</f>
        <v>42.51</v>
      </c>
      <c r="E3775" s="22">
        <f t="shared" si="64"/>
        <v>42.51</v>
      </c>
    </row>
    <row r="3776" spans="1:5" x14ac:dyDescent="0.35">
      <c r="A3776" s="21" t="s">
        <v>4399</v>
      </c>
      <c r="B3776">
        <v>1</v>
      </c>
      <c r="C3776" s="17">
        <v>1</v>
      </c>
      <c r="D3776" s="61">
        <f>VLOOKUP(A3776,'Unit Cost from Sales Data'!$A$2:$B$4026,2,FALSE)</f>
        <v>58.11</v>
      </c>
      <c r="E3776" s="22">
        <f t="shared" si="64"/>
        <v>58.11</v>
      </c>
    </row>
    <row r="3777" spans="1:5" x14ac:dyDescent="0.35">
      <c r="A3777" s="21" t="s">
        <v>4400</v>
      </c>
      <c r="B3777">
        <v>1</v>
      </c>
      <c r="C3777" s="17">
        <v>1</v>
      </c>
      <c r="D3777" s="61">
        <f>VLOOKUP(A3777,'Unit Cost from Sales Data'!$A$2:$B$4026,2,FALSE)</f>
        <v>12.82</v>
      </c>
      <c r="E3777" s="22">
        <f t="shared" si="64"/>
        <v>12.82</v>
      </c>
    </row>
    <row r="3778" spans="1:5" x14ac:dyDescent="0.35">
      <c r="A3778" s="21" t="s">
        <v>4401</v>
      </c>
      <c r="B3778">
        <v>1</v>
      </c>
      <c r="C3778" s="17">
        <v>1</v>
      </c>
      <c r="D3778" s="61">
        <f>VLOOKUP(A3778,'Unit Cost from Sales Data'!$A$2:$B$4026,2,FALSE)</f>
        <v>15.36</v>
      </c>
      <c r="E3778" s="22">
        <f t="shared" si="64"/>
        <v>15.36</v>
      </c>
    </row>
    <row r="3779" spans="1:5" x14ac:dyDescent="0.35">
      <c r="A3779" s="21" t="s">
        <v>4402</v>
      </c>
      <c r="B3779">
        <v>1</v>
      </c>
      <c r="C3779" s="17">
        <v>1</v>
      </c>
      <c r="D3779" s="61">
        <f>VLOOKUP(A3779,'Unit Cost from Sales Data'!$A$2:$B$4026,2,FALSE)</f>
        <v>86.99</v>
      </c>
      <c r="E3779" s="22">
        <f t="shared" si="64"/>
        <v>86.99</v>
      </c>
    </row>
    <row r="3780" spans="1:5" x14ac:dyDescent="0.35">
      <c r="A3780" s="21" t="s">
        <v>4403</v>
      </c>
      <c r="B3780">
        <v>1</v>
      </c>
      <c r="C3780" s="17">
        <v>1</v>
      </c>
      <c r="D3780" s="61">
        <f>VLOOKUP(A3780,'Unit Cost from Sales Data'!$A$2:$B$4026,2,FALSE)</f>
        <v>29.98</v>
      </c>
      <c r="E3780" s="22">
        <f t="shared" si="64"/>
        <v>29.98</v>
      </c>
    </row>
    <row r="3781" spans="1:5" x14ac:dyDescent="0.35">
      <c r="A3781" s="21" t="s">
        <v>4404</v>
      </c>
      <c r="B3781">
        <v>1</v>
      </c>
      <c r="C3781" s="17">
        <v>1</v>
      </c>
      <c r="D3781" s="61">
        <f>VLOOKUP(A3781,'Unit Cost from Sales Data'!$A$2:$B$4026,2,FALSE)</f>
        <v>25.79</v>
      </c>
      <c r="E3781" s="22">
        <f t="shared" si="64"/>
        <v>25.79</v>
      </c>
    </row>
    <row r="3782" spans="1:5" x14ac:dyDescent="0.35">
      <c r="A3782" s="21" t="s">
        <v>4405</v>
      </c>
      <c r="B3782">
        <v>1</v>
      </c>
      <c r="C3782" s="17">
        <v>1</v>
      </c>
      <c r="D3782" s="61">
        <f>VLOOKUP(A3782,'Unit Cost from Sales Data'!$A$2:$B$4026,2,FALSE)</f>
        <v>29.48</v>
      </c>
      <c r="E3782" s="22">
        <f t="shared" si="64"/>
        <v>29.48</v>
      </c>
    </row>
    <row r="3783" spans="1:5" x14ac:dyDescent="0.35">
      <c r="A3783" s="21" t="s">
        <v>4406</v>
      </c>
      <c r="B3783">
        <v>1</v>
      </c>
      <c r="C3783" s="17">
        <v>1</v>
      </c>
      <c r="D3783" s="61">
        <f>VLOOKUP(A3783,'Unit Cost from Sales Data'!$A$2:$B$4026,2,FALSE)</f>
        <v>22.56</v>
      </c>
      <c r="E3783" s="22">
        <f t="shared" si="64"/>
        <v>22.56</v>
      </c>
    </row>
    <row r="3784" spans="1:5" x14ac:dyDescent="0.35">
      <c r="A3784" s="21" t="s">
        <v>4407</v>
      </c>
      <c r="B3784">
        <v>1</v>
      </c>
      <c r="C3784" s="17">
        <v>1</v>
      </c>
      <c r="D3784" s="61">
        <f>VLOOKUP(A3784,'Unit Cost from Sales Data'!$A$2:$B$4026,2,FALSE)</f>
        <v>18.399999999999999</v>
      </c>
      <c r="E3784" s="22">
        <f t="shared" si="64"/>
        <v>18.399999999999999</v>
      </c>
    </row>
    <row r="3785" spans="1:5" x14ac:dyDescent="0.35">
      <c r="A3785" s="21">
        <v>2593467</v>
      </c>
      <c r="B3785">
        <v>1</v>
      </c>
      <c r="C3785" s="17">
        <v>1</v>
      </c>
      <c r="D3785" s="61">
        <f>VLOOKUP(A3785,'Unit Cost from Sales Data'!$A$2:$B$4026,2,FALSE)</f>
        <v>68.180000000000007</v>
      </c>
      <c r="E3785" s="22">
        <f t="shared" si="64"/>
        <v>68.180000000000007</v>
      </c>
    </row>
    <row r="3786" spans="1:5" x14ac:dyDescent="0.35">
      <c r="A3786" s="21">
        <v>2593832</v>
      </c>
      <c r="B3786">
        <v>1</v>
      </c>
      <c r="C3786" s="17">
        <v>1</v>
      </c>
      <c r="D3786" s="61">
        <f>VLOOKUP(A3786,'Unit Cost from Sales Data'!$A$2:$B$4026,2,FALSE)</f>
        <v>68.180000000000007</v>
      </c>
      <c r="E3786" s="22">
        <f t="shared" si="64"/>
        <v>68.180000000000007</v>
      </c>
    </row>
    <row r="3787" spans="1:5" x14ac:dyDescent="0.35">
      <c r="A3787" s="21" t="s">
        <v>4409</v>
      </c>
      <c r="B3787">
        <v>1</v>
      </c>
      <c r="C3787" s="17">
        <v>1</v>
      </c>
      <c r="D3787" s="61">
        <f>VLOOKUP(A3787,'Unit Cost from Sales Data'!$A$2:$B$4026,2,FALSE)</f>
        <v>29.46</v>
      </c>
      <c r="E3787" s="22">
        <f t="shared" si="64"/>
        <v>29.46</v>
      </c>
    </row>
    <row r="3788" spans="1:5" x14ac:dyDescent="0.35">
      <c r="A3788" s="21" t="s">
        <v>421</v>
      </c>
      <c r="B3788">
        <v>1</v>
      </c>
      <c r="C3788" s="17">
        <v>1</v>
      </c>
      <c r="D3788" s="61">
        <f>VLOOKUP(A3788,'Unit Cost from Sales Data'!$A$2:$B$4026,2,FALSE)</f>
        <v>51.52</v>
      </c>
      <c r="E3788" s="22">
        <f t="shared" si="64"/>
        <v>51.52</v>
      </c>
    </row>
    <row r="3789" spans="1:5" x14ac:dyDescent="0.35">
      <c r="A3789" s="21" t="s">
        <v>4415</v>
      </c>
      <c r="B3789">
        <v>1</v>
      </c>
      <c r="C3789" s="17">
        <v>1</v>
      </c>
      <c r="D3789" s="61">
        <f>VLOOKUP(A3789,'Unit Cost from Sales Data'!$A$2:$B$4026,2,FALSE)</f>
        <v>54.37</v>
      </c>
      <c r="E3789" s="22">
        <f t="shared" si="64"/>
        <v>54.37</v>
      </c>
    </row>
    <row r="3790" spans="1:5" x14ac:dyDescent="0.35">
      <c r="A3790" s="21" t="s">
        <v>4426</v>
      </c>
      <c r="B3790">
        <v>1</v>
      </c>
      <c r="C3790" s="17">
        <v>1</v>
      </c>
      <c r="D3790" s="61">
        <f>VLOOKUP(A3790,'Unit Cost from Sales Data'!$A$2:$B$4026,2,FALSE)</f>
        <v>4.5999999999999996</v>
      </c>
      <c r="E3790" s="22">
        <f t="shared" si="64"/>
        <v>4.5999999999999996</v>
      </c>
    </row>
    <row r="3791" spans="1:5" x14ac:dyDescent="0.35">
      <c r="A3791" s="21" t="s">
        <v>4427</v>
      </c>
      <c r="B3791">
        <v>1</v>
      </c>
      <c r="C3791" s="17">
        <v>1</v>
      </c>
      <c r="D3791" s="61">
        <f>VLOOKUP(A3791,'Unit Cost from Sales Data'!$A$2:$B$4026,2,FALSE)</f>
        <v>22.12</v>
      </c>
      <c r="E3791" s="22">
        <f t="shared" si="64"/>
        <v>22.12</v>
      </c>
    </row>
    <row r="3792" spans="1:5" x14ac:dyDescent="0.35">
      <c r="A3792" s="21" t="s">
        <v>4428</v>
      </c>
      <c r="B3792">
        <v>1</v>
      </c>
      <c r="C3792" s="17">
        <v>1</v>
      </c>
      <c r="D3792" s="61">
        <f>VLOOKUP(A3792,'Unit Cost from Sales Data'!$A$2:$B$4026,2,FALSE)</f>
        <v>147.16999999999999</v>
      </c>
      <c r="E3792" s="22">
        <f t="shared" si="64"/>
        <v>147.16999999999999</v>
      </c>
    </row>
    <row r="3793" spans="1:5" x14ac:dyDescent="0.35">
      <c r="A3793" s="21" t="s">
        <v>4430</v>
      </c>
      <c r="B3793">
        <v>1</v>
      </c>
      <c r="C3793" s="17">
        <v>1</v>
      </c>
      <c r="D3793" s="61">
        <f>VLOOKUP(A3793,'Unit Cost from Sales Data'!$A$2:$B$4026,2,FALSE)</f>
        <v>3.29</v>
      </c>
      <c r="E3793" s="22">
        <f t="shared" si="64"/>
        <v>3.29</v>
      </c>
    </row>
    <row r="3794" spans="1:5" x14ac:dyDescent="0.35">
      <c r="A3794" s="23" t="s">
        <v>968</v>
      </c>
      <c r="B3794" s="24">
        <v>1</v>
      </c>
      <c r="C3794" s="25">
        <v>1</v>
      </c>
      <c r="D3794" s="61">
        <f>VLOOKUP(A3794,'Unit Cost from Sales Data'!$A$2:$B$4026,2,FALSE)</f>
        <v>41.18</v>
      </c>
      <c r="E3794" s="26">
        <f t="shared" si="64"/>
        <v>41.18</v>
      </c>
    </row>
  </sheetData>
  <autoFilter ref="A1:E3794" xr:uid="{00000000-0009-0000-0000-000003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3485"/>
  <sheetViews>
    <sheetView topLeftCell="A521" workbookViewId="0">
      <selection activeCell="A517" sqref="A517:G536"/>
    </sheetView>
  </sheetViews>
  <sheetFormatPr defaultRowHeight="14.5" x14ac:dyDescent="0.35"/>
  <cols>
    <col min="1" max="1" width="13.7265625" bestFit="1" customWidth="1"/>
    <col min="2" max="2" width="10.453125" bestFit="1" customWidth="1"/>
    <col min="3" max="3" width="13.7265625" bestFit="1" customWidth="1"/>
    <col min="4" max="4" width="10.54296875" bestFit="1" customWidth="1"/>
    <col min="5" max="5" width="10.7265625" bestFit="1" customWidth="1"/>
    <col min="6" max="6" width="19.26953125" customWidth="1"/>
    <col min="7" max="7" width="11.1796875" style="5" customWidth="1"/>
    <col min="8" max="8" width="26.453125" bestFit="1" customWidth="1"/>
    <col min="9" max="9" width="9.1796875" bestFit="1" customWidth="1"/>
    <col min="11" max="11" width="12.7265625" bestFit="1" customWidth="1"/>
  </cols>
  <sheetData>
    <row r="1" spans="1:12" ht="15" thickBot="1" x14ac:dyDescent="0.4">
      <c r="A1" s="2" t="s">
        <v>4552</v>
      </c>
      <c r="B1" s="2" t="s">
        <v>1275</v>
      </c>
      <c r="C1" s="2" t="s">
        <v>4553</v>
      </c>
      <c r="D1" s="2" t="s">
        <v>4439</v>
      </c>
      <c r="E1" s="2" t="s">
        <v>4554</v>
      </c>
      <c r="F1" s="2" t="s">
        <v>4555</v>
      </c>
      <c r="G1" s="31" t="s">
        <v>4556</v>
      </c>
      <c r="H1" s="2" t="s">
        <v>4557</v>
      </c>
      <c r="I1" s="2" t="s">
        <v>4558</v>
      </c>
      <c r="K1" s="88" t="s">
        <v>4559</v>
      </c>
      <c r="L1" s="88"/>
    </row>
    <row r="2" spans="1:12" x14ac:dyDescent="0.35">
      <c r="A2" s="34" t="s">
        <v>1580</v>
      </c>
      <c r="B2" s="35">
        <v>75</v>
      </c>
      <c r="C2" s="35">
        <v>484</v>
      </c>
      <c r="D2" s="36">
        <v>101.85</v>
      </c>
      <c r="E2" s="36">
        <v>49295.399999999994</v>
      </c>
      <c r="F2" s="36">
        <f>E2</f>
        <v>49295.399999999994</v>
      </c>
      <c r="G2" s="37">
        <f>(F2/$F$3485)*100</f>
        <v>3.8988855818648895</v>
      </c>
      <c r="H2" s="5">
        <f>D2*0.8</f>
        <v>81.48</v>
      </c>
      <c r="I2" s="5">
        <f>SQRT((2*12*C2)/(D2*0.12))</f>
        <v>30.828838452237989</v>
      </c>
      <c r="K2" s="32" t="s">
        <v>4560</v>
      </c>
      <c r="L2" s="32">
        <f>COUNT(G2:G3485)</f>
        <v>3484</v>
      </c>
    </row>
    <row r="3" spans="1:12" x14ac:dyDescent="0.35">
      <c r="A3" s="38" t="s">
        <v>1324</v>
      </c>
      <c r="B3" s="39">
        <v>71</v>
      </c>
      <c r="C3" s="39">
        <v>13268</v>
      </c>
      <c r="D3" s="40">
        <v>3.15</v>
      </c>
      <c r="E3" s="40">
        <v>41794.199999999997</v>
      </c>
      <c r="F3" s="40">
        <f t="shared" ref="F3:F66" si="0">E3+F2</f>
        <v>91089.599999999991</v>
      </c>
      <c r="G3" s="41">
        <f t="shared" ref="G3:G66" si="1">(F3/$F$3485)*100</f>
        <v>7.204484152635743</v>
      </c>
      <c r="H3" s="5">
        <f t="shared" ref="H3:H11" si="2">D3*0.8</f>
        <v>2.52</v>
      </c>
      <c r="I3" s="5">
        <f t="shared" ref="I3:I11" si="3">SQRT((2*12*C3)/(D3*0.12))</f>
        <v>917.8304300973565</v>
      </c>
      <c r="K3" s="32" t="s">
        <v>4561</v>
      </c>
      <c r="L3" s="32">
        <v>516</v>
      </c>
    </row>
    <row r="4" spans="1:12" x14ac:dyDescent="0.35">
      <c r="A4" s="38" t="s">
        <v>1344</v>
      </c>
      <c r="B4" s="39">
        <v>18</v>
      </c>
      <c r="C4" s="39">
        <v>6016</v>
      </c>
      <c r="D4" s="40">
        <v>3.54</v>
      </c>
      <c r="E4" s="40">
        <v>21296.639999999999</v>
      </c>
      <c r="F4" s="40">
        <f t="shared" si="0"/>
        <v>112386.23999999999</v>
      </c>
      <c r="G4" s="41">
        <f t="shared" si="1"/>
        <v>8.8888839675914397</v>
      </c>
      <c r="H4" s="5">
        <f t="shared" si="2"/>
        <v>2.8320000000000003</v>
      </c>
      <c r="I4" s="5">
        <f t="shared" si="3"/>
        <v>582.99828957700856</v>
      </c>
      <c r="K4" s="32" t="s">
        <v>4562</v>
      </c>
      <c r="L4" s="33">
        <f>L3/L2</f>
        <v>0.14810562571756603</v>
      </c>
    </row>
    <row r="5" spans="1:12" x14ac:dyDescent="0.35">
      <c r="A5" s="38" t="s">
        <v>1382</v>
      </c>
      <c r="B5" s="39">
        <v>15</v>
      </c>
      <c r="C5" s="39">
        <v>3600</v>
      </c>
      <c r="D5" s="40">
        <v>5.3</v>
      </c>
      <c r="E5" s="40">
        <v>19080</v>
      </c>
      <c r="F5" s="40">
        <f t="shared" si="0"/>
        <v>131466.23999999999</v>
      </c>
      <c r="G5" s="41">
        <f t="shared" si="1"/>
        <v>10.397964670902136</v>
      </c>
      <c r="H5" s="5">
        <f t="shared" si="2"/>
        <v>4.24</v>
      </c>
      <c r="I5" s="5">
        <f t="shared" si="3"/>
        <v>368.57707010037069</v>
      </c>
    </row>
    <row r="6" spans="1:12" x14ac:dyDescent="0.35">
      <c r="A6" s="38" t="s">
        <v>1339</v>
      </c>
      <c r="B6" s="39">
        <v>11</v>
      </c>
      <c r="C6" s="39">
        <v>8500</v>
      </c>
      <c r="D6" s="40">
        <v>2.15</v>
      </c>
      <c r="E6" s="40">
        <v>18275</v>
      </c>
      <c r="F6" s="40">
        <f t="shared" si="0"/>
        <v>149741.24</v>
      </c>
      <c r="G6" s="41">
        <f t="shared" si="1"/>
        <v>11.843376088774409</v>
      </c>
      <c r="H6" s="5">
        <f t="shared" si="2"/>
        <v>1.72</v>
      </c>
      <c r="I6" s="5">
        <f t="shared" si="3"/>
        <v>889.2118276421005</v>
      </c>
    </row>
    <row r="7" spans="1:12" x14ac:dyDescent="0.35">
      <c r="A7" s="38" t="s">
        <v>1279</v>
      </c>
      <c r="B7" s="39">
        <v>76</v>
      </c>
      <c r="C7" s="39">
        <v>49700</v>
      </c>
      <c r="D7" s="40">
        <v>0.32</v>
      </c>
      <c r="E7" s="40">
        <v>15904</v>
      </c>
      <c r="F7" s="40">
        <f t="shared" si="0"/>
        <v>165645.24</v>
      </c>
      <c r="G7" s="41">
        <f t="shared" si="1"/>
        <v>13.101259710653515</v>
      </c>
      <c r="H7" s="5">
        <f t="shared" si="2"/>
        <v>0.25600000000000001</v>
      </c>
      <c r="I7" s="5">
        <f t="shared" si="3"/>
        <v>5573.3742024019884</v>
      </c>
    </row>
    <row r="8" spans="1:12" x14ac:dyDescent="0.35">
      <c r="A8" s="38" t="s">
        <v>1283</v>
      </c>
      <c r="B8" s="39">
        <v>27</v>
      </c>
      <c r="C8" s="39">
        <v>55500</v>
      </c>
      <c r="D8" s="40">
        <v>0.28000000000000003</v>
      </c>
      <c r="E8" s="40">
        <v>15540.000000000002</v>
      </c>
      <c r="F8" s="40">
        <f t="shared" si="0"/>
        <v>181185.24</v>
      </c>
      <c r="G8" s="41">
        <f t="shared" si="1"/>
        <v>14.330353742595245</v>
      </c>
      <c r="H8" s="5">
        <f t="shared" si="2"/>
        <v>0.22400000000000003</v>
      </c>
      <c r="I8" s="5">
        <f t="shared" si="3"/>
        <v>6296.2573917254313</v>
      </c>
    </row>
    <row r="9" spans="1:12" x14ac:dyDescent="0.35">
      <c r="A9" s="38" t="s">
        <v>1299</v>
      </c>
      <c r="B9" s="39">
        <v>77</v>
      </c>
      <c r="C9" s="39">
        <v>26600</v>
      </c>
      <c r="D9" s="40">
        <v>0.56000000000000005</v>
      </c>
      <c r="E9" s="40">
        <v>14896.000000000002</v>
      </c>
      <c r="F9" s="40">
        <f t="shared" si="0"/>
        <v>196081.24</v>
      </c>
      <c r="G9" s="41">
        <f t="shared" si="1"/>
        <v>15.508512346186237</v>
      </c>
      <c r="H9" s="5">
        <f t="shared" si="2"/>
        <v>0.44800000000000006</v>
      </c>
      <c r="I9" s="5">
        <f t="shared" si="3"/>
        <v>3082.207001484488</v>
      </c>
    </row>
    <row r="10" spans="1:12" x14ac:dyDescent="0.35">
      <c r="A10" s="38" t="s">
        <v>2380</v>
      </c>
      <c r="B10" s="39">
        <v>38</v>
      </c>
      <c r="C10" s="39">
        <v>101</v>
      </c>
      <c r="D10" s="40">
        <v>116.51</v>
      </c>
      <c r="E10" s="40">
        <v>11767.51</v>
      </c>
      <c r="F10" s="40">
        <f t="shared" si="0"/>
        <v>207848.75</v>
      </c>
      <c r="G10" s="41">
        <f t="shared" si="1"/>
        <v>16.439231542570706</v>
      </c>
      <c r="H10" s="5">
        <f t="shared" si="2"/>
        <v>93.208000000000013</v>
      </c>
      <c r="I10" s="5">
        <f t="shared" si="3"/>
        <v>13.167219748589579</v>
      </c>
    </row>
    <row r="11" spans="1:12" ht="15" thickBot="1" x14ac:dyDescent="0.4">
      <c r="A11" s="42" t="s">
        <v>2187</v>
      </c>
      <c r="B11" s="43">
        <v>25</v>
      </c>
      <c r="C11" s="43">
        <v>80</v>
      </c>
      <c r="D11" s="44">
        <v>140</v>
      </c>
      <c r="E11" s="44">
        <v>11200</v>
      </c>
      <c r="F11" s="44">
        <f t="shared" si="0"/>
        <v>219048.75</v>
      </c>
      <c r="G11" s="45">
        <f t="shared" si="1"/>
        <v>17.325065079105286</v>
      </c>
      <c r="H11" s="5">
        <f t="shared" si="2"/>
        <v>112</v>
      </c>
      <c r="I11" s="5">
        <f t="shared" si="3"/>
        <v>10.690449676496975</v>
      </c>
    </row>
    <row r="12" spans="1:12" x14ac:dyDescent="0.35">
      <c r="A12" s="30" t="s">
        <v>1314</v>
      </c>
      <c r="B12" s="4">
        <v>103</v>
      </c>
      <c r="C12" s="4">
        <v>17266</v>
      </c>
      <c r="D12" s="5">
        <v>0.62</v>
      </c>
      <c r="E12" s="5">
        <v>10704.92</v>
      </c>
      <c r="F12" s="5">
        <f t="shared" si="0"/>
        <v>229753.67</v>
      </c>
      <c r="G12" s="5">
        <f t="shared" si="1"/>
        <v>18.171741609633838</v>
      </c>
      <c r="H12" s="5"/>
      <c r="I12" s="5"/>
      <c r="J12" s="5"/>
    </row>
    <row r="13" spans="1:12" x14ac:dyDescent="0.35">
      <c r="A13" s="30" t="s">
        <v>1284</v>
      </c>
      <c r="B13" s="4">
        <v>24</v>
      </c>
      <c r="C13" s="4">
        <v>8850</v>
      </c>
      <c r="D13" s="5">
        <v>1.06</v>
      </c>
      <c r="E13" s="5">
        <v>9381</v>
      </c>
      <c r="F13" s="5">
        <f t="shared" si="0"/>
        <v>239134.67</v>
      </c>
      <c r="G13" s="5">
        <f t="shared" si="1"/>
        <v>18.913706288761599</v>
      </c>
      <c r="H13" s="5"/>
      <c r="I13" s="5"/>
      <c r="J13" s="5"/>
    </row>
    <row r="14" spans="1:12" x14ac:dyDescent="0.35">
      <c r="A14" s="30" t="s">
        <v>1893</v>
      </c>
      <c r="B14" s="4">
        <v>13</v>
      </c>
      <c r="C14" s="4">
        <v>73</v>
      </c>
      <c r="D14" s="5">
        <v>116.51</v>
      </c>
      <c r="E14" s="5">
        <v>8505.23</v>
      </c>
      <c r="F14" s="5">
        <f t="shared" si="0"/>
        <v>247639.90000000002</v>
      </c>
      <c r="G14" s="5">
        <f t="shared" si="1"/>
        <v>19.586404321791957</v>
      </c>
      <c r="H14" s="5"/>
      <c r="I14" s="5"/>
      <c r="J14" s="5"/>
    </row>
    <row r="15" spans="1:12" x14ac:dyDescent="0.35">
      <c r="A15" s="30" t="s">
        <v>1297</v>
      </c>
      <c r="B15" s="4">
        <v>16</v>
      </c>
      <c r="C15" s="4">
        <v>27200</v>
      </c>
      <c r="D15" s="5">
        <v>0.31</v>
      </c>
      <c r="E15" s="5">
        <v>8432</v>
      </c>
      <c r="F15" s="5">
        <f t="shared" si="0"/>
        <v>256071.90000000002</v>
      </c>
      <c r="G15" s="5">
        <f t="shared" si="1"/>
        <v>20.253310427154421</v>
      </c>
      <c r="H15" s="5"/>
      <c r="I15" s="5"/>
      <c r="J15" s="5"/>
    </row>
    <row r="16" spans="1:12" x14ac:dyDescent="0.35">
      <c r="A16" s="30" t="s">
        <v>4211</v>
      </c>
      <c r="B16" s="4">
        <v>3</v>
      </c>
      <c r="C16" s="4">
        <v>52</v>
      </c>
      <c r="D16" s="5">
        <v>146.54</v>
      </c>
      <c r="E16" s="5">
        <v>7620.08</v>
      </c>
      <c r="F16" s="5">
        <f t="shared" si="0"/>
        <v>263691.98000000004</v>
      </c>
      <c r="G16" s="5">
        <f t="shared" si="1"/>
        <v>20.85599992850053</v>
      </c>
      <c r="H16" s="5"/>
      <c r="I16" s="5"/>
      <c r="J16" s="5"/>
    </row>
    <row r="17" spans="1:10" x14ac:dyDescent="0.35">
      <c r="A17" s="30" t="s">
        <v>1329</v>
      </c>
      <c r="B17" s="4">
        <v>35</v>
      </c>
      <c r="C17" s="4">
        <v>12250</v>
      </c>
      <c r="D17" s="5">
        <v>0.62</v>
      </c>
      <c r="E17" s="5">
        <v>7595</v>
      </c>
      <c r="F17" s="5">
        <f t="shared" si="0"/>
        <v>271286.98000000004</v>
      </c>
      <c r="G17" s="5">
        <f t="shared" si="1"/>
        <v>21.456705795463044</v>
      </c>
      <c r="H17" s="5"/>
      <c r="I17" s="5"/>
      <c r="J17" s="5"/>
    </row>
    <row r="18" spans="1:10" x14ac:dyDescent="0.35">
      <c r="A18" s="30" t="s">
        <v>1334</v>
      </c>
      <c r="B18" s="4">
        <v>55</v>
      </c>
      <c r="C18" s="4">
        <v>4368</v>
      </c>
      <c r="D18" s="5">
        <v>1.67</v>
      </c>
      <c r="E18" s="5">
        <v>7294.5599999999995</v>
      </c>
      <c r="F18" s="5">
        <f t="shared" si="0"/>
        <v>278581.54000000004</v>
      </c>
      <c r="G18" s="5">
        <f t="shared" si="1"/>
        <v>22.033649177808016</v>
      </c>
      <c r="H18" s="5"/>
      <c r="I18" s="5"/>
      <c r="J18" s="5"/>
    </row>
    <row r="19" spans="1:10" x14ac:dyDescent="0.35">
      <c r="A19" s="30" t="s">
        <v>1331</v>
      </c>
      <c r="B19" s="4">
        <v>34</v>
      </c>
      <c r="C19" s="4">
        <v>11950</v>
      </c>
      <c r="D19" s="5">
        <v>0.6</v>
      </c>
      <c r="E19" s="5">
        <v>7170</v>
      </c>
      <c r="F19" s="5">
        <f t="shared" si="0"/>
        <v>285751.54000000004</v>
      </c>
      <c r="G19" s="5">
        <f t="shared" si="1"/>
        <v>22.60074082575024</v>
      </c>
      <c r="H19" s="5"/>
      <c r="I19" s="5"/>
      <c r="J19" s="5"/>
    </row>
    <row r="20" spans="1:10" x14ac:dyDescent="0.35">
      <c r="A20" s="30" t="s">
        <v>1333</v>
      </c>
      <c r="B20" s="4">
        <v>19</v>
      </c>
      <c r="C20" s="4">
        <v>10600</v>
      </c>
      <c r="D20" s="5">
        <v>0.65</v>
      </c>
      <c r="E20" s="5">
        <v>6890</v>
      </c>
      <c r="F20" s="5">
        <f t="shared" si="0"/>
        <v>292641.54000000004</v>
      </c>
      <c r="G20" s="5">
        <f t="shared" si="1"/>
        <v>23.145686635279102</v>
      </c>
      <c r="H20" s="5"/>
      <c r="I20" s="5"/>
      <c r="J20" s="5"/>
    </row>
    <row r="21" spans="1:10" x14ac:dyDescent="0.35">
      <c r="A21" s="30" t="s">
        <v>1304</v>
      </c>
      <c r="B21" s="4">
        <v>33</v>
      </c>
      <c r="C21" s="4">
        <v>23100</v>
      </c>
      <c r="D21" s="5">
        <v>0.28999999999999998</v>
      </c>
      <c r="E21" s="5">
        <v>6698.9999999999991</v>
      </c>
      <c r="F21" s="5">
        <f t="shared" si="0"/>
        <v>299340.54000000004</v>
      </c>
      <c r="G21" s="5">
        <f t="shared" si="1"/>
        <v>23.67552581931885</v>
      </c>
      <c r="H21" s="5"/>
      <c r="I21" s="5"/>
      <c r="J21" s="5"/>
    </row>
    <row r="22" spans="1:10" x14ac:dyDescent="0.35">
      <c r="A22" s="30" t="s">
        <v>1307</v>
      </c>
      <c r="B22" s="4">
        <v>19</v>
      </c>
      <c r="C22" s="4">
        <v>18500</v>
      </c>
      <c r="D22" s="5">
        <v>0.34</v>
      </c>
      <c r="E22" s="5">
        <v>6290</v>
      </c>
      <c r="F22" s="5">
        <f t="shared" si="0"/>
        <v>305630.54000000004</v>
      </c>
      <c r="G22" s="5">
        <f t="shared" si="1"/>
        <v>24.173016260819075</v>
      </c>
      <c r="H22" s="5"/>
      <c r="I22" s="5"/>
      <c r="J22" s="5"/>
    </row>
    <row r="23" spans="1:10" x14ac:dyDescent="0.35">
      <c r="A23" s="30" t="s">
        <v>3641</v>
      </c>
      <c r="B23" s="4">
        <v>4</v>
      </c>
      <c r="C23" s="4">
        <v>44</v>
      </c>
      <c r="D23" s="5">
        <v>140.75</v>
      </c>
      <c r="E23" s="5">
        <v>6193</v>
      </c>
      <c r="F23" s="5">
        <f t="shared" si="0"/>
        <v>311823.54000000004</v>
      </c>
      <c r="G23" s="5">
        <f t="shared" si="1"/>
        <v>24.662834751154669</v>
      </c>
      <c r="H23" s="5"/>
      <c r="I23" s="5"/>
      <c r="J23" s="5"/>
    </row>
    <row r="24" spans="1:10" x14ac:dyDescent="0.35">
      <c r="A24" s="30" t="s">
        <v>3189</v>
      </c>
      <c r="B24" s="4">
        <v>6</v>
      </c>
      <c r="C24" s="4">
        <v>57</v>
      </c>
      <c r="D24" s="5">
        <v>103.03</v>
      </c>
      <c r="E24" s="5">
        <v>5872.71</v>
      </c>
      <c r="F24" s="5">
        <f t="shared" si="0"/>
        <v>317696.25000000006</v>
      </c>
      <c r="G24" s="5">
        <f t="shared" si="1"/>
        <v>25.127320775113777</v>
      </c>
      <c r="H24" s="5"/>
      <c r="I24" s="5"/>
      <c r="J24" s="5"/>
    </row>
    <row r="25" spans="1:10" x14ac:dyDescent="0.35">
      <c r="A25" s="30" t="s">
        <v>2033</v>
      </c>
      <c r="B25" s="4">
        <v>22</v>
      </c>
      <c r="C25" s="4">
        <v>43</v>
      </c>
      <c r="D25" s="5">
        <v>135.94999999999999</v>
      </c>
      <c r="E25" s="5">
        <v>5845.8499999999995</v>
      </c>
      <c r="F25" s="5">
        <f t="shared" si="0"/>
        <v>323542.10000000003</v>
      </c>
      <c r="G25" s="5">
        <f t="shared" si="1"/>
        <v>25.589682380430801</v>
      </c>
      <c r="H25" s="5"/>
      <c r="I25" s="5"/>
      <c r="J25" s="5"/>
    </row>
    <row r="26" spans="1:10" x14ac:dyDescent="0.35">
      <c r="A26" s="30" t="s">
        <v>1312</v>
      </c>
      <c r="B26" s="4">
        <v>40</v>
      </c>
      <c r="C26" s="4">
        <v>17900</v>
      </c>
      <c r="D26" s="5">
        <v>0.31</v>
      </c>
      <c r="E26" s="5">
        <v>5549</v>
      </c>
      <c r="F26" s="5">
        <f t="shared" si="0"/>
        <v>329091.10000000003</v>
      </c>
      <c r="G26" s="5">
        <f t="shared" si="1"/>
        <v>26.028565442415658</v>
      </c>
      <c r="H26" s="5"/>
      <c r="I26" s="5"/>
      <c r="J26" s="5"/>
    </row>
    <row r="27" spans="1:10" x14ac:dyDescent="0.35">
      <c r="A27" s="30" t="s">
        <v>2299</v>
      </c>
      <c r="B27" s="4">
        <v>3</v>
      </c>
      <c r="C27" s="4">
        <v>129</v>
      </c>
      <c r="D27" s="5">
        <v>42.81</v>
      </c>
      <c r="E27" s="5">
        <v>5522.4900000000007</v>
      </c>
      <c r="F27" s="5">
        <f t="shared" si="0"/>
        <v>334613.59000000003</v>
      </c>
      <c r="G27" s="5">
        <f t="shared" si="1"/>
        <v>26.465351768056443</v>
      </c>
      <c r="H27" s="5"/>
      <c r="I27" s="5"/>
      <c r="J27" s="5"/>
    </row>
    <row r="28" spans="1:10" x14ac:dyDescent="0.35">
      <c r="A28" s="30" t="s">
        <v>1682</v>
      </c>
      <c r="B28" s="4">
        <v>17</v>
      </c>
      <c r="C28" s="4">
        <v>52</v>
      </c>
      <c r="D28" s="5">
        <v>105.69</v>
      </c>
      <c r="E28" s="5">
        <v>5495.88</v>
      </c>
      <c r="F28" s="5">
        <f t="shared" si="0"/>
        <v>340109.47000000003</v>
      </c>
      <c r="G28" s="5">
        <f t="shared" si="1"/>
        <v>26.900033448125164</v>
      </c>
      <c r="H28" s="5"/>
      <c r="I28" s="5"/>
      <c r="J28" s="5"/>
    </row>
    <row r="29" spans="1:10" x14ac:dyDescent="0.35">
      <c r="A29" s="30" t="s">
        <v>1547</v>
      </c>
      <c r="B29" s="4">
        <v>37</v>
      </c>
      <c r="C29" s="4">
        <v>1388</v>
      </c>
      <c r="D29" s="5">
        <v>3.9</v>
      </c>
      <c r="E29" s="5">
        <v>5413.2</v>
      </c>
      <c r="F29" s="5">
        <f t="shared" si="0"/>
        <v>345522.67000000004</v>
      </c>
      <c r="G29" s="5">
        <f t="shared" si="1"/>
        <v>27.32817577847954</v>
      </c>
      <c r="H29" s="5"/>
      <c r="I29" s="5"/>
      <c r="J29" s="5"/>
    </row>
    <row r="30" spans="1:10" x14ac:dyDescent="0.35">
      <c r="A30" s="30" t="s">
        <v>1348</v>
      </c>
      <c r="B30" s="4">
        <v>17</v>
      </c>
      <c r="C30" s="4">
        <v>5050</v>
      </c>
      <c r="D30" s="5">
        <v>1.05</v>
      </c>
      <c r="E30" s="5">
        <v>5302.5</v>
      </c>
      <c r="F30" s="5">
        <f t="shared" si="0"/>
        <v>350825.17000000004</v>
      </c>
      <c r="G30" s="5">
        <f t="shared" si="1"/>
        <v>27.747562593432633</v>
      </c>
      <c r="H30" s="5"/>
      <c r="I30" s="5"/>
      <c r="J30" s="5"/>
    </row>
    <row r="31" spans="1:10" x14ac:dyDescent="0.35">
      <c r="A31" s="30" t="s">
        <v>1592</v>
      </c>
      <c r="B31" s="4">
        <v>17</v>
      </c>
      <c r="C31" s="4">
        <v>37</v>
      </c>
      <c r="D31" s="5">
        <v>140</v>
      </c>
      <c r="E31" s="5">
        <v>5180</v>
      </c>
      <c r="F31" s="5">
        <f t="shared" si="0"/>
        <v>356005.17000000004</v>
      </c>
      <c r="G31" s="5">
        <f t="shared" si="1"/>
        <v>28.157260604079877</v>
      </c>
      <c r="H31" s="5"/>
      <c r="I31" s="5"/>
      <c r="J31" s="5"/>
    </row>
    <row r="32" spans="1:10" x14ac:dyDescent="0.35">
      <c r="A32" s="30" t="s">
        <v>1361</v>
      </c>
      <c r="B32" s="4">
        <v>6</v>
      </c>
      <c r="C32" s="4">
        <v>4400</v>
      </c>
      <c r="D32" s="5">
        <v>1.1599999999999999</v>
      </c>
      <c r="E32" s="5">
        <v>5104</v>
      </c>
      <c r="F32" s="5">
        <f t="shared" si="0"/>
        <v>361109.17000000004</v>
      </c>
      <c r="G32" s="5">
        <f t="shared" si="1"/>
        <v>28.560947601443491</v>
      </c>
      <c r="H32" s="5"/>
      <c r="I32" s="5"/>
      <c r="J32" s="5"/>
    </row>
    <row r="33" spans="1:10" x14ac:dyDescent="0.35">
      <c r="A33" s="30" t="s">
        <v>2177</v>
      </c>
      <c r="B33" s="4">
        <v>35</v>
      </c>
      <c r="C33" s="4">
        <v>180</v>
      </c>
      <c r="D33" s="5">
        <v>27.97</v>
      </c>
      <c r="E33" s="5">
        <v>5034.5999999999995</v>
      </c>
      <c r="F33" s="5">
        <f t="shared" si="0"/>
        <v>366143.77</v>
      </c>
      <c r="G33" s="5">
        <f t="shared" si="1"/>
        <v>28.959145594571794</v>
      </c>
      <c r="H33" s="5"/>
      <c r="I33" s="5"/>
      <c r="J33" s="5"/>
    </row>
    <row r="34" spans="1:10" x14ac:dyDescent="0.35">
      <c r="A34" s="30" t="s">
        <v>1316</v>
      </c>
      <c r="B34" s="4">
        <v>15</v>
      </c>
      <c r="C34" s="4">
        <v>16000</v>
      </c>
      <c r="D34" s="5">
        <v>0.31</v>
      </c>
      <c r="E34" s="5">
        <v>4960</v>
      </c>
      <c r="F34" s="5">
        <f t="shared" si="0"/>
        <v>371103.77</v>
      </c>
      <c r="G34" s="5">
        <f t="shared" si="1"/>
        <v>29.351443303608537</v>
      </c>
      <c r="H34" s="5"/>
      <c r="I34" s="5"/>
      <c r="J34" s="5"/>
    </row>
    <row r="35" spans="1:10" x14ac:dyDescent="0.35">
      <c r="A35" s="30" t="s">
        <v>2344</v>
      </c>
      <c r="B35" s="4">
        <v>17</v>
      </c>
      <c r="C35" s="4">
        <v>28</v>
      </c>
      <c r="D35" s="5">
        <v>172</v>
      </c>
      <c r="E35" s="5">
        <v>4816</v>
      </c>
      <c r="F35" s="5">
        <f t="shared" si="0"/>
        <v>375919.77</v>
      </c>
      <c r="G35" s="5">
        <f t="shared" si="1"/>
        <v>29.732351724318406</v>
      </c>
      <c r="H35" s="5"/>
      <c r="I35" s="5"/>
      <c r="J35" s="5"/>
    </row>
    <row r="36" spans="1:10" x14ac:dyDescent="0.35">
      <c r="A36" s="30" t="s">
        <v>1412</v>
      </c>
      <c r="B36" s="4">
        <v>13</v>
      </c>
      <c r="C36" s="4">
        <v>2806</v>
      </c>
      <c r="D36" s="5">
        <v>1.7</v>
      </c>
      <c r="E36" s="5">
        <v>4770.2</v>
      </c>
      <c r="F36" s="5">
        <f t="shared" si="0"/>
        <v>380689.97000000003</v>
      </c>
      <c r="G36" s="5">
        <f t="shared" si="1"/>
        <v>30.109637718602087</v>
      </c>
      <c r="H36" s="5"/>
      <c r="I36" s="5"/>
      <c r="J36" s="5"/>
    </row>
    <row r="37" spans="1:10" x14ac:dyDescent="0.35">
      <c r="A37" s="30" t="s">
        <v>1669</v>
      </c>
      <c r="B37" s="4">
        <v>7</v>
      </c>
      <c r="C37" s="4">
        <v>900</v>
      </c>
      <c r="D37" s="5">
        <v>5.3</v>
      </c>
      <c r="E37" s="5">
        <v>4770</v>
      </c>
      <c r="F37" s="5">
        <f t="shared" si="0"/>
        <v>385459.97000000003</v>
      </c>
      <c r="G37" s="5">
        <f t="shared" si="1"/>
        <v>30.486907894429766</v>
      </c>
      <c r="H37" s="5"/>
      <c r="I37" s="5"/>
      <c r="J37" s="5"/>
    </row>
    <row r="38" spans="1:10" x14ac:dyDescent="0.35">
      <c r="A38" s="30" t="s">
        <v>1399</v>
      </c>
      <c r="B38" s="4">
        <v>7</v>
      </c>
      <c r="C38" s="4">
        <v>3072</v>
      </c>
      <c r="D38" s="5">
        <v>1.52</v>
      </c>
      <c r="E38" s="5">
        <v>4669.4400000000005</v>
      </c>
      <c r="F38" s="5">
        <f t="shared" si="0"/>
        <v>390129.41000000003</v>
      </c>
      <c r="G38" s="5">
        <f t="shared" si="1"/>
        <v>30.856224550575838</v>
      </c>
      <c r="H38" s="5"/>
      <c r="I38" s="5"/>
      <c r="J38" s="5"/>
    </row>
    <row r="39" spans="1:10" x14ac:dyDescent="0.35">
      <c r="A39" s="30" t="s">
        <v>1489</v>
      </c>
      <c r="B39" s="4">
        <v>47</v>
      </c>
      <c r="C39" s="4">
        <v>124</v>
      </c>
      <c r="D39" s="5">
        <v>36.81</v>
      </c>
      <c r="E39" s="5">
        <v>4564.4400000000005</v>
      </c>
      <c r="F39" s="5">
        <f t="shared" si="0"/>
        <v>394693.85000000003</v>
      </c>
      <c r="G39" s="5">
        <f t="shared" si="1"/>
        <v>31.217236517316906</v>
      </c>
      <c r="H39" s="5"/>
      <c r="I39" s="5"/>
      <c r="J39" s="5"/>
    </row>
    <row r="40" spans="1:10" x14ac:dyDescent="0.35">
      <c r="A40" s="30" t="s">
        <v>1589</v>
      </c>
      <c r="B40" s="4">
        <v>43</v>
      </c>
      <c r="C40" s="4">
        <v>1152</v>
      </c>
      <c r="D40" s="5">
        <v>3.95</v>
      </c>
      <c r="E40" s="5">
        <v>4550.4000000000005</v>
      </c>
      <c r="F40" s="5">
        <f t="shared" si="0"/>
        <v>399244.25000000006</v>
      </c>
      <c r="G40" s="5">
        <f t="shared" si="1"/>
        <v>31.577138028446093</v>
      </c>
      <c r="H40" s="5"/>
      <c r="I40" s="5"/>
      <c r="J40" s="5"/>
    </row>
    <row r="41" spans="1:10" x14ac:dyDescent="0.35">
      <c r="A41" s="30" t="s">
        <v>1663</v>
      </c>
      <c r="B41" s="4">
        <v>35</v>
      </c>
      <c r="C41" s="4">
        <v>101</v>
      </c>
      <c r="D41" s="5">
        <v>44.9</v>
      </c>
      <c r="E41" s="5">
        <v>4534.8999999999996</v>
      </c>
      <c r="F41" s="5">
        <f t="shared" si="0"/>
        <v>403779.15000000008</v>
      </c>
      <c r="G41" s="5">
        <f t="shared" si="1"/>
        <v>31.935813609234554</v>
      </c>
      <c r="H41" s="5"/>
      <c r="I41" s="5"/>
      <c r="J41" s="5"/>
    </row>
    <row r="42" spans="1:10" x14ac:dyDescent="0.35">
      <c r="A42" s="30" t="s">
        <v>1303</v>
      </c>
      <c r="B42" s="4">
        <v>1</v>
      </c>
      <c r="C42" s="4">
        <v>53</v>
      </c>
      <c r="D42" s="5">
        <v>85</v>
      </c>
      <c r="E42" s="5">
        <v>4505</v>
      </c>
      <c r="F42" s="5">
        <f t="shared" si="0"/>
        <v>408284.15000000008</v>
      </c>
      <c r="G42" s="5">
        <f t="shared" si="1"/>
        <v>32.292124330849575</v>
      </c>
      <c r="H42" s="5"/>
      <c r="I42" s="5"/>
      <c r="J42" s="5"/>
    </row>
    <row r="43" spans="1:10" x14ac:dyDescent="0.35">
      <c r="A43" s="30" t="s">
        <v>1831</v>
      </c>
      <c r="B43" s="4">
        <v>16</v>
      </c>
      <c r="C43" s="4">
        <v>50</v>
      </c>
      <c r="D43" s="5">
        <v>88.27</v>
      </c>
      <c r="E43" s="5">
        <v>4413.5</v>
      </c>
      <c r="F43" s="5">
        <f t="shared" si="0"/>
        <v>412697.65000000008</v>
      </c>
      <c r="G43" s="5">
        <f t="shared" si="1"/>
        <v>32.641198108840236</v>
      </c>
      <c r="H43" s="5"/>
      <c r="I43" s="5"/>
      <c r="J43" s="5"/>
    </row>
    <row r="44" spans="1:10" x14ac:dyDescent="0.35">
      <c r="A44" s="30" t="s">
        <v>2321</v>
      </c>
      <c r="B44" s="4">
        <v>6</v>
      </c>
      <c r="C44" s="4">
        <v>122</v>
      </c>
      <c r="D44" s="5">
        <v>36.07</v>
      </c>
      <c r="E44" s="5">
        <v>4400.54</v>
      </c>
      <c r="F44" s="5">
        <f t="shared" si="0"/>
        <v>417098.19000000006</v>
      </c>
      <c r="G44" s="5">
        <f t="shared" si="1"/>
        <v>32.989246850881472</v>
      </c>
      <c r="H44" s="5"/>
      <c r="I44" s="5"/>
      <c r="J44" s="5"/>
    </row>
    <row r="45" spans="1:10" x14ac:dyDescent="0.35">
      <c r="A45" s="30" t="s">
        <v>2361</v>
      </c>
      <c r="B45" s="4">
        <v>14</v>
      </c>
      <c r="C45" s="4">
        <v>31</v>
      </c>
      <c r="D45" s="5">
        <v>139.19999999999999</v>
      </c>
      <c r="E45" s="5">
        <v>4315.2</v>
      </c>
      <c r="F45" s="5">
        <f t="shared" si="0"/>
        <v>421413.39000000007</v>
      </c>
      <c r="G45" s="5">
        <f t="shared" si="1"/>
        <v>33.330545857743438</v>
      </c>
      <c r="H45" s="5"/>
      <c r="I45" s="5"/>
      <c r="J45" s="5"/>
    </row>
    <row r="46" spans="1:10" x14ac:dyDescent="0.35">
      <c r="A46" s="30" t="s">
        <v>1397</v>
      </c>
      <c r="B46" s="4">
        <v>7</v>
      </c>
      <c r="C46" s="4">
        <v>3300</v>
      </c>
      <c r="D46" s="5">
        <v>1.3</v>
      </c>
      <c r="E46" s="5">
        <v>4290</v>
      </c>
      <c r="F46" s="5">
        <f t="shared" si="0"/>
        <v>425703.39000000007</v>
      </c>
      <c r="G46" s="5">
        <f t="shared" si="1"/>
        <v>33.669851739148207</v>
      </c>
      <c r="H46" s="5"/>
      <c r="I46" s="5"/>
      <c r="J46" s="5"/>
    </row>
    <row r="47" spans="1:10" x14ac:dyDescent="0.35">
      <c r="A47" s="30" t="s">
        <v>3094</v>
      </c>
      <c r="B47" s="4">
        <v>6</v>
      </c>
      <c r="C47" s="4">
        <v>35</v>
      </c>
      <c r="D47" s="5">
        <v>117.26</v>
      </c>
      <c r="E47" s="5">
        <v>4104.1000000000004</v>
      </c>
      <c r="F47" s="5">
        <f t="shared" si="0"/>
        <v>429807.49000000005</v>
      </c>
      <c r="G47" s="5">
        <f t="shared" si="1"/>
        <v>33.994454365692093</v>
      </c>
      <c r="H47" s="5"/>
      <c r="I47" s="5"/>
      <c r="J47" s="5"/>
    </row>
    <row r="48" spans="1:10" x14ac:dyDescent="0.35">
      <c r="A48" s="30" t="s">
        <v>1973</v>
      </c>
      <c r="B48" s="4">
        <v>6</v>
      </c>
      <c r="C48" s="4">
        <v>300</v>
      </c>
      <c r="D48" s="5">
        <v>13.46</v>
      </c>
      <c r="E48" s="5">
        <v>4038.0000000000005</v>
      </c>
      <c r="F48" s="5">
        <f t="shared" si="0"/>
        <v>433845.49000000005</v>
      </c>
      <c r="G48" s="5">
        <f t="shared" si="1"/>
        <v>34.313828992524826</v>
      </c>
      <c r="H48" s="5"/>
      <c r="I48" s="5"/>
      <c r="J48" s="5"/>
    </row>
    <row r="49" spans="1:10" x14ac:dyDescent="0.35">
      <c r="A49" s="30" t="s">
        <v>1475</v>
      </c>
      <c r="B49" s="4">
        <v>12</v>
      </c>
      <c r="C49" s="4">
        <v>1900</v>
      </c>
      <c r="D49" s="5">
        <v>2.12</v>
      </c>
      <c r="E49" s="5">
        <v>4028</v>
      </c>
      <c r="F49" s="5">
        <f t="shared" si="0"/>
        <v>437873.49000000005</v>
      </c>
      <c r="G49" s="5">
        <f t="shared" si="1"/>
        <v>34.632412696557083</v>
      </c>
      <c r="H49" s="5"/>
      <c r="I49" s="5"/>
      <c r="J49" s="5"/>
    </row>
    <row r="50" spans="1:10" x14ac:dyDescent="0.35">
      <c r="A50" s="30" t="s">
        <v>1908</v>
      </c>
      <c r="B50" s="4">
        <v>32</v>
      </c>
      <c r="C50" s="4">
        <v>120</v>
      </c>
      <c r="D50" s="5">
        <v>32.590000000000003</v>
      </c>
      <c r="E50" s="5">
        <v>3910.8</v>
      </c>
      <c r="F50" s="5">
        <f t="shared" si="0"/>
        <v>441784.29000000004</v>
      </c>
      <c r="G50" s="5">
        <f t="shared" si="1"/>
        <v>34.941726785367749</v>
      </c>
      <c r="H50" s="5"/>
      <c r="I50" s="5"/>
      <c r="J50" s="5"/>
    </row>
    <row r="51" spans="1:10" x14ac:dyDescent="0.35">
      <c r="A51" s="30" t="s">
        <v>1854</v>
      </c>
      <c r="B51" s="4">
        <v>1</v>
      </c>
      <c r="C51" s="4">
        <v>500</v>
      </c>
      <c r="D51" s="5">
        <v>7.81</v>
      </c>
      <c r="E51" s="5">
        <v>3905</v>
      </c>
      <c r="F51" s="5">
        <f t="shared" si="0"/>
        <v>445689.29000000004</v>
      </c>
      <c r="G51" s="5">
        <f t="shared" si="1"/>
        <v>35.250582138954137</v>
      </c>
      <c r="H51" s="5"/>
      <c r="I51" s="5"/>
      <c r="J51" s="5"/>
    </row>
    <row r="52" spans="1:10" x14ac:dyDescent="0.35">
      <c r="A52" s="30" t="s">
        <v>1321</v>
      </c>
      <c r="B52" s="4">
        <v>16</v>
      </c>
      <c r="C52" s="4">
        <v>13900</v>
      </c>
      <c r="D52" s="5">
        <v>0.28000000000000003</v>
      </c>
      <c r="E52" s="5">
        <v>3892.0000000000005</v>
      </c>
      <c r="F52" s="5">
        <f t="shared" si="0"/>
        <v>449581.29000000004</v>
      </c>
      <c r="G52" s="5">
        <f t="shared" si="1"/>
        <v>35.558409292899903</v>
      </c>
      <c r="H52" s="5"/>
      <c r="I52" s="5"/>
      <c r="J52" s="5"/>
    </row>
    <row r="53" spans="1:10" x14ac:dyDescent="0.35">
      <c r="A53" s="30" t="s">
        <v>1327</v>
      </c>
      <c r="B53" s="4">
        <v>26</v>
      </c>
      <c r="C53" s="4">
        <v>12900</v>
      </c>
      <c r="D53" s="5">
        <v>0.3</v>
      </c>
      <c r="E53" s="5">
        <v>3870</v>
      </c>
      <c r="F53" s="5">
        <f t="shared" si="0"/>
        <v>453451.29000000004</v>
      </c>
      <c r="G53" s="5">
        <f t="shared" si="1"/>
        <v>35.864496416684624</v>
      </c>
      <c r="H53" s="5"/>
      <c r="I53" s="5"/>
      <c r="J53" s="5"/>
    </row>
    <row r="54" spans="1:10" x14ac:dyDescent="0.35">
      <c r="A54" s="30" t="s">
        <v>2805</v>
      </c>
      <c r="B54" s="4">
        <v>11</v>
      </c>
      <c r="C54" s="4">
        <v>26</v>
      </c>
      <c r="D54" s="5">
        <v>148</v>
      </c>
      <c r="E54" s="5">
        <v>3848</v>
      </c>
      <c r="F54" s="5">
        <f t="shared" si="0"/>
        <v>457299.29000000004</v>
      </c>
      <c r="G54" s="5">
        <f t="shared" si="1"/>
        <v>36.168843510308285</v>
      </c>
      <c r="H54" s="5"/>
      <c r="I54" s="5"/>
      <c r="J54" s="5"/>
    </row>
    <row r="55" spans="1:10" x14ac:dyDescent="0.35">
      <c r="A55" s="30" t="s">
        <v>1295</v>
      </c>
      <c r="B55" s="4">
        <v>6</v>
      </c>
      <c r="C55" s="4">
        <v>32000</v>
      </c>
      <c r="D55" s="5">
        <v>0.12</v>
      </c>
      <c r="E55" s="5">
        <v>3840</v>
      </c>
      <c r="F55" s="5">
        <f t="shared" si="0"/>
        <v>461139.29000000004</v>
      </c>
      <c r="G55" s="5">
        <f t="shared" si="1"/>
        <v>36.47255786569157</v>
      </c>
      <c r="H55" s="5"/>
      <c r="I55" s="5"/>
      <c r="J55" s="5"/>
    </row>
    <row r="56" spans="1:10" x14ac:dyDescent="0.35">
      <c r="A56" s="30" t="s">
        <v>1644</v>
      </c>
      <c r="B56" s="4">
        <v>7</v>
      </c>
      <c r="C56" s="4">
        <v>972</v>
      </c>
      <c r="D56" s="5">
        <v>3.9</v>
      </c>
      <c r="E56" s="5">
        <v>3790.7999999999997</v>
      </c>
      <c r="F56" s="5">
        <f t="shared" si="0"/>
        <v>464930.09</v>
      </c>
      <c r="G56" s="5">
        <f t="shared" si="1"/>
        <v>36.772380880896506</v>
      </c>
      <c r="H56" s="5"/>
      <c r="I56" s="5"/>
      <c r="J56" s="5"/>
    </row>
    <row r="57" spans="1:10" x14ac:dyDescent="0.35">
      <c r="A57" s="30" t="s">
        <v>1325</v>
      </c>
      <c r="B57" s="4">
        <v>8</v>
      </c>
      <c r="C57" s="4">
        <v>13000</v>
      </c>
      <c r="D57" s="5">
        <v>0.28999999999999998</v>
      </c>
      <c r="E57" s="5">
        <v>3769.9999999999995</v>
      </c>
      <c r="F57" s="5">
        <f t="shared" si="0"/>
        <v>468700.09</v>
      </c>
      <c r="G57" s="5">
        <f t="shared" si="1"/>
        <v>37.070558776676449</v>
      </c>
      <c r="H57" s="5"/>
      <c r="I57" s="5"/>
      <c r="J57" s="5"/>
    </row>
    <row r="58" spans="1:10" x14ac:dyDescent="0.35">
      <c r="A58" s="30" t="s">
        <v>2683</v>
      </c>
      <c r="B58" s="4">
        <v>20</v>
      </c>
      <c r="C58" s="4">
        <v>79</v>
      </c>
      <c r="D58" s="5">
        <v>47.5</v>
      </c>
      <c r="E58" s="5">
        <v>3752.5</v>
      </c>
      <c r="F58" s="5">
        <f t="shared" si="0"/>
        <v>472452.59</v>
      </c>
      <c r="G58" s="5">
        <f t="shared" si="1"/>
        <v>37.367352557555563</v>
      </c>
      <c r="H58" s="5"/>
      <c r="I58" s="5"/>
      <c r="J58" s="5"/>
    </row>
    <row r="59" spans="1:10" x14ac:dyDescent="0.35">
      <c r="A59" s="30" t="s">
        <v>1391</v>
      </c>
      <c r="B59" s="4">
        <v>20</v>
      </c>
      <c r="C59" s="4">
        <v>3400</v>
      </c>
      <c r="D59" s="5">
        <v>1.1000000000000001</v>
      </c>
      <c r="E59" s="5">
        <v>3740.0000000000005</v>
      </c>
      <c r="F59" s="5">
        <f t="shared" si="0"/>
        <v>476192.59</v>
      </c>
      <c r="G59" s="5">
        <f t="shared" si="1"/>
        <v>37.66315768493407</v>
      </c>
      <c r="H59" s="5"/>
      <c r="I59" s="5"/>
      <c r="J59" s="5"/>
    </row>
    <row r="60" spans="1:10" x14ac:dyDescent="0.35">
      <c r="A60" s="30" t="s">
        <v>1347</v>
      </c>
      <c r="B60" s="4">
        <v>13</v>
      </c>
      <c r="C60" s="4">
        <v>5215</v>
      </c>
      <c r="D60" s="5">
        <v>0.7</v>
      </c>
      <c r="E60" s="5">
        <v>3650.4999999999995</v>
      </c>
      <c r="F60" s="5">
        <f t="shared" si="0"/>
        <v>479843.09</v>
      </c>
      <c r="G60" s="5">
        <f t="shared" si="1"/>
        <v>37.951884053248307</v>
      </c>
      <c r="H60" s="5"/>
      <c r="I60" s="5"/>
      <c r="J60" s="5"/>
    </row>
    <row r="61" spans="1:10" x14ac:dyDescent="0.35">
      <c r="A61" s="30" t="s">
        <v>3415</v>
      </c>
      <c r="B61" s="4">
        <v>17</v>
      </c>
      <c r="C61" s="4">
        <v>63</v>
      </c>
      <c r="D61" s="5">
        <v>57.6</v>
      </c>
      <c r="E61" s="5">
        <v>3628.8</v>
      </c>
      <c r="F61" s="5">
        <f t="shared" si="0"/>
        <v>483471.89</v>
      </c>
      <c r="G61" s="5">
        <f t="shared" si="1"/>
        <v>38.238894119085515</v>
      </c>
      <c r="H61" s="5"/>
      <c r="I61" s="5"/>
      <c r="J61" s="5"/>
    </row>
    <row r="62" spans="1:10" x14ac:dyDescent="0.35">
      <c r="A62" s="30" t="s">
        <v>1556</v>
      </c>
      <c r="B62" s="4">
        <v>28</v>
      </c>
      <c r="C62" s="4">
        <v>55</v>
      </c>
      <c r="D62" s="5">
        <v>65.59</v>
      </c>
      <c r="E62" s="5">
        <v>3607.4500000000003</v>
      </c>
      <c r="F62" s="5">
        <f t="shared" si="0"/>
        <v>487079.34</v>
      </c>
      <c r="G62" s="5">
        <f t="shared" si="1"/>
        <v>38.524215564743699</v>
      </c>
      <c r="H62" s="5"/>
      <c r="I62" s="5"/>
      <c r="J62" s="5"/>
    </row>
    <row r="63" spans="1:10" x14ac:dyDescent="0.35">
      <c r="A63" s="30" t="s">
        <v>1615</v>
      </c>
      <c r="B63" s="4">
        <v>34</v>
      </c>
      <c r="C63" s="4">
        <v>1085</v>
      </c>
      <c r="D63" s="5">
        <v>3.3</v>
      </c>
      <c r="E63" s="5">
        <v>3580.5</v>
      </c>
      <c r="F63" s="5">
        <f t="shared" si="0"/>
        <v>490659.84000000003</v>
      </c>
      <c r="G63" s="5">
        <f t="shared" si="1"/>
        <v>38.807405473454601</v>
      </c>
      <c r="H63" s="5"/>
      <c r="I63" s="5"/>
      <c r="J63" s="5"/>
    </row>
    <row r="64" spans="1:10" x14ac:dyDescent="0.35">
      <c r="A64" s="30" t="s">
        <v>1901</v>
      </c>
      <c r="B64" s="4">
        <v>12</v>
      </c>
      <c r="C64" s="4">
        <v>33</v>
      </c>
      <c r="D64" s="5">
        <v>107.79</v>
      </c>
      <c r="E64" s="5">
        <v>3557.07</v>
      </c>
      <c r="F64" s="5">
        <f t="shared" si="0"/>
        <v>494216.91000000003</v>
      </c>
      <c r="G64" s="5">
        <f t="shared" si="1"/>
        <v>39.088742250043978</v>
      </c>
      <c r="H64" s="5"/>
      <c r="I64" s="5"/>
      <c r="J64" s="5"/>
    </row>
    <row r="65" spans="1:10" x14ac:dyDescent="0.35">
      <c r="A65" s="30" t="s">
        <v>1500</v>
      </c>
      <c r="B65" s="4">
        <v>2</v>
      </c>
      <c r="C65" s="4">
        <v>1664</v>
      </c>
      <c r="D65" s="5">
        <v>2.09</v>
      </c>
      <c r="E65" s="5">
        <v>3477.7599999999998</v>
      </c>
      <c r="F65" s="5">
        <f t="shared" si="0"/>
        <v>497694.67000000004</v>
      </c>
      <c r="G65" s="5">
        <f t="shared" si="1"/>
        <v>39.363806217902777</v>
      </c>
      <c r="H65" s="5"/>
      <c r="I65" s="5"/>
      <c r="J65" s="5"/>
    </row>
    <row r="66" spans="1:10" x14ac:dyDescent="0.35">
      <c r="A66" s="30" t="s">
        <v>1332</v>
      </c>
      <c r="B66" s="4">
        <v>23</v>
      </c>
      <c r="C66" s="4">
        <v>11900</v>
      </c>
      <c r="D66" s="5">
        <v>0.28999999999999998</v>
      </c>
      <c r="E66" s="5">
        <v>3450.9999999999995</v>
      </c>
      <c r="F66" s="5">
        <f t="shared" si="0"/>
        <v>501145.67000000004</v>
      </c>
      <c r="G66" s="5">
        <f t="shared" si="1"/>
        <v>39.636753676347489</v>
      </c>
      <c r="H66" s="5"/>
      <c r="I66" s="5"/>
      <c r="J66" s="5"/>
    </row>
    <row r="67" spans="1:10" x14ac:dyDescent="0.35">
      <c r="A67" s="30" t="s">
        <v>1480</v>
      </c>
      <c r="B67" s="4">
        <v>33</v>
      </c>
      <c r="C67" s="4">
        <v>82</v>
      </c>
      <c r="D67" s="5">
        <v>41.95</v>
      </c>
      <c r="E67" s="5">
        <v>3439.9</v>
      </c>
      <c r="F67" s="5">
        <f t="shared" ref="F67:F130" si="4">E67+F66</f>
        <v>504585.57000000007</v>
      </c>
      <c r="G67" s="5">
        <f t="shared" ref="G67:G130" si="5">(F67/$F$3485)*100</f>
        <v>39.908823210483682</v>
      </c>
      <c r="H67" s="5"/>
      <c r="I67" s="5"/>
      <c r="J67" s="5"/>
    </row>
    <row r="68" spans="1:10" x14ac:dyDescent="0.35">
      <c r="A68" s="30" t="s">
        <v>1510</v>
      </c>
      <c r="B68" s="4">
        <v>25</v>
      </c>
      <c r="C68" s="4">
        <v>73</v>
      </c>
      <c r="D68" s="5">
        <v>47</v>
      </c>
      <c r="E68" s="5">
        <v>3431</v>
      </c>
      <c r="F68" s="5">
        <f t="shared" si="4"/>
        <v>508016.57000000007</v>
      </c>
      <c r="G68" s="5">
        <f t="shared" si="5"/>
        <v>40.180188823327448</v>
      </c>
      <c r="H68" s="5"/>
      <c r="I68" s="5"/>
      <c r="J68" s="5"/>
    </row>
    <row r="69" spans="1:10" x14ac:dyDescent="0.35">
      <c r="A69" s="30" t="s">
        <v>1646</v>
      </c>
      <c r="B69" s="4">
        <v>35</v>
      </c>
      <c r="C69" s="4">
        <v>960</v>
      </c>
      <c r="D69" s="5">
        <v>3.54</v>
      </c>
      <c r="E69" s="5">
        <v>3398.4</v>
      </c>
      <c r="F69" s="5">
        <f t="shared" si="4"/>
        <v>511414.97000000009</v>
      </c>
      <c r="G69" s="5">
        <f t="shared" si="5"/>
        <v>40.448976027841653</v>
      </c>
      <c r="H69" s="5"/>
      <c r="I69" s="5"/>
      <c r="J69" s="5"/>
    </row>
    <row r="70" spans="1:10" x14ac:dyDescent="0.35">
      <c r="A70" s="30" t="s">
        <v>1765</v>
      </c>
      <c r="B70" s="4">
        <v>19</v>
      </c>
      <c r="C70" s="4">
        <v>629</v>
      </c>
      <c r="D70" s="5">
        <v>5.19</v>
      </c>
      <c r="E70" s="5">
        <v>3264.51</v>
      </c>
      <c r="F70" s="5">
        <f t="shared" si="4"/>
        <v>514679.4800000001</v>
      </c>
      <c r="G70" s="5">
        <f t="shared" si="5"/>
        <v>40.707173566980273</v>
      </c>
      <c r="H70" s="5"/>
      <c r="I70" s="5"/>
      <c r="J70" s="5"/>
    </row>
    <row r="71" spans="1:10" x14ac:dyDescent="0.35">
      <c r="A71" s="30" t="s">
        <v>1667</v>
      </c>
      <c r="B71" s="4">
        <v>8</v>
      </c>
      <c r="C71" s="4">
        <v>84</v>
      </c>
      <c r="D71" s="5">
        <v>37.799999999999997</v>
      </c>
      <c r="E71" s="5">
        <v>3175.2</v>
      </c>
      <c r="F71" s="5">
        <f t="shared" si="4"/>
        <v>517854.68000000011</v>
      </c>
      <c r="G71" s="5">
        <f t="shared" si="5"/>
        <v>40.958307374587825</v>
      </c>
      <c r="H71" s="5"/>
      <c r="I71" s="5"/>
      <c r="J71" s="5"/>
    </row>
    <row r="72" spans="1:10" x14ac:dyDescent="0.35">
      <c r="A72" s="30" t="s">
        <v>2193</v>
      </c>
      <c r="B72" s="4">
        <v>10</v>
      </c>
      <c r="C72" s="4">
        <v>31</v>
      </c>
      <c r="D72" s="5">
        <v>101.29</v>
      </c>
      <c r="E72" s="5">
        <v>3139.9900000000002</v>
      </c>
      <c r="F72" s="5">
        <f t="shared" si="4"/>
        <v>520994.6700000001</v>
      </c>
      <c r="G72" s="5">
        <f t="shared" si="5"/>
        <v>41.206656343014899</v>
      </c>
      <c r="H72" s="5"/>
      <c r="I72" s="5"/>
      <c r="J72" s="5"/>
    </row>
    <row r="73" spans="1:10" x14ac:dyDescent="0.35">
      <c r="A73" s="30" t="s">
        <v>3621</v>
      </c>
      <c r="B73" s="4">
        <v>14</v>
      </c>
      <c r="C73" s="4">
        <v>51</v>
      </c>
      <c r="D73" s="5">
        <v>60.93</v>
      </c>
      <c r="E73" s="5">
        <v>3107.43</v>
      </c>
      <c r="F73" s="5">
        <f t="shared" si="4"/>
        <v>524102.10000000009</v>
      </c>
      <c r="G73" s="5">
        <f t="shared" si="5"/>
        <v>41.452430066803615</v>
      </c>
      <c r="H73" s="5"/>
      <c r="I73" s="5"/>
      <c r="J73" s="5"/>
    </row>
    <row r="74" spans="1:10" x14ac:dyDescent="0.35">
      <c r="A74" s="30" t="s">
        <v>2045</v>
      </c>
      <c r="B74" s="4">
        <v>12</v>
      </c>
      <c r="C74" s="4">
        <v>48</v>
      </c>
      <c r="D74" s="5">
        <v>64</v>
      </c>
      <c r="E74" s="5">
        <v>3072</v>
      </c>
      <c r="F74" s="5">
        <f t="shared" si="4"/>
        <v>527174.10000000009</v>
      </c>
      <c r="G74" s="5">
        <f t="shared" si="5"/>
        <v>41.695401551110244</v>
      </c>
      <c r="H74" s="5"/>
      <c r="I74" s="5"/>
      <c r="J74" s="5"/>
    </row>
    <row r="75" spans="1:10" x14ac:dyDescent="0.35">
      <c r="A75" s="30" t="s">
        <v>1455</v>
      </c>
      <c r="B75" s="4">
        <v>26</v>
      </c>
      <c r="C75" s="4">
        <v>2020</v>
      </c>
      <c r="D75" s="5">
        <v>1.52</v>
      </c>
      <c r="E75" s="5">
        <v>3070.4</v>
      </c>
      <c r="F75" s="5">
        <f t="shared" si="4"/>
        <v>530244.50000000012</v>
      </c>
      <c r="G75" s="5">
        <f t="shared" si="5"/>
        <v>41.938246487768801</v>
      </c>
      <c r="H75" s="5"/>
      <c r="I75" s="5"/>
      <c r="J75" s="5"/>
    </row>
    <row r="76" spans="1:10" x14ac:dyDescent="0.35">
      <c r="A76" s="30" t="s">
        <v>1287</v>
      </c>
      <c r="B76" s="4">
        <v>30</v>
      </c>
      <c r="C76" s="4">
        <v>37800</v>
      </c>
      <c r="D76" s="5">
        <v>0.08</v>
      </c>
      <c r="E76" s="5">
        <v>3024</v>
      </c>
      <c r="F76" s="5">
        <f t="shared" si="4"/>
        <v>533268.50000000012</v>
      </c>
      <c r="G76" s="5">
        <f t="shared" si="5"/>
        <v>42.177421542633134</v>
      </c>
      <c r="H76" s="5"/>
      <c r="I76" s="5"/>
      <c r="J76" s="5"/>
    </row>
    <row r="77" spans="1:10" x14ac:dyDescent="0.35">
      <c r="A77" s="30" t="s">
        <v>1294</v>
      </c>
      <c r="B77" s="4">
        <v>3</v>
      </c>
      <c r="C77" s="4">
        <v>3000</v>
      </c>
      <c r="D77" s="5">
        <v>1</v>
      </c>
      <c r="E77" s="5">
        <v>3000</v>
      </c>
      <c r="F77" s="5">
        <f t="shared" si="4"/>
        <v>536268.50000000012</v>
      </c>
      <c r="G77" s="5">
        <f t="shared" si="5"/>
        <v>42.414698382776322</v>
      </c>
      <c r="H77" s="5"/>
      <c r="I77" s="5"/>
      <c r="J77" s="5"/>
    </row>
    <row r="78" spans="1:10" x14ac:dyDescent="0.35">
      <c r="A78" s="30" t="s">
        <v>1335</v>
      </c>
      <c r="B78" s="4">
        <v>6</v>
      </c>
      <c r="C78" s="4">
        <v>9300</v>
      </c>
      <c r="D78" s="5">
        <v>0.32</v>
      </c>
      <c r="E78" s="5">
        <v>2976</v>
      </c>
      <c r="F78" s="5">
        <f t="shared" si="4"/>
        <v>539244.50000000012</v>
      </c>
      <c r="G78" s="5">
        <f t="shared" si="5"/>
        <v>42.650077008198373</v>
      </c>
      <c r="H78" s="5"/>
      <c r="I78" s="5"/>
      <c r="J78" s="5"/>
    </row>
    <row r="79" spans="1:10" x14ac:dyDescent="0.35">
      <c r="A79" s="30" t="s">
        <v>1618</v>
      </c>
      <c r="B79" s="4">
        <v>16</v>
      </c>
      <c r="C79" s="4">
        <v>1024</v>
      </c>
      <c r="D79" s="5">
        <v>2.87</v>
      </c>
      <c r="E79" s="5">
        <v>2938.88</v>
      </c>
      <c r="F79" s="5">
        <f t="shared" si="4"/>
        <v>542183.38000000012</v>
      </c>
      <c r="G79" s="5">
        <f t="shared" si="5"/>
        <v>42.882519728185045</v>
      </c>
      <c r="H79" s="5"/>
      <c r="I79" s="5"/>
      <c r="J79" s="5"/>
    </row>
    <row r="80" spans="1:10" x14ac:dyDescent="0.35">
      <c r="A80" s="30" t="s">
        <v>3194</v>
      </c>
      <c r="B80" s="4">
        <v>4</v>
      </c>
      <c r="C80" s="4">
        <v>27</v>
      </c>
      <c r="D80" s="5">
        <v>108.5</v>
      </c>
      <c r="E80" s="5">
        <v>2929.5</v>
      </c>
      <c r="F80" s="5">
        <f t="shared" si="4"/>
        <v>545112.88000000012</v>
      </c>
      <c r="G80" s="5">
        <f t="shared" si="5"/>
        <v>43.114220562584869</v>
      </c>
      <c r="H80" s="5"/>
      <c r="I80" s="5"/>
      <c r="J80" s="5"/>
    </row>
    <row r="81" spans="1:10" x14ac:dyDescent="0.35">
      <c r="A81" s="30" t="s">
        <v>1637</v>
      </c>
      <c r="B81" s="4">
        <v>1</v>
      </c>
      <c r="C81" s="4">
        <v>1000</v>
      </c>
      <c r="D81" s="5">
        <v>2.81</v>
      </c>
      <c r="E81" s="5">
        <v>2810</v>
      </c>
      <c r="F81" s="5">
        <f t="shared" si="4"/>
        <v>547922.88000000012</v>
      </c>
      <c r="G81" s="5">
        <f t="shared" si="5"/>
        <v>43.336469869518993</v>
      </c>
      <c r="H81" s="5"/>
      <c r="I81" s="5"/>
      <c r="J81" s="5"/>
    </row>
    <row r="82" spans="1:10" x14ac:dyDescent="0.35">
      <c r="A82" s="30" t="s">
        <v>3509</v>
      </c>
      <c r="B82" s="4">
        <v>7</v>
      </c>
      <c r="C82" s="4">
        <v>26</v>
      </c>
      <c r="D82" s="5">
        <v>105.58</v>
      </c>
      <c r="E82" s="5">
        <v>2745.08</v>
      </c>
      <c r="F82" s="5">
        <f t="shared" si="4"/>
        <v>550667.96000000008</v>
      </c>
      <c r="G82" s="5">
        <f t="shared" si="5"/>
        <v>43.553584505632415</v>
      </c>
      <c r="H82" s="5"/>
      <c r="I82" s="5"/>
      <c r="J82" s="5"/>
    </row>
    <row r="83" spans="1:10" x14ac:dyDescent="0.35">
      <c r="A83" s="30" t="s">
        <v>1587</v>
      </c>
      <c r="B83" s="4">
        <v>21</v>
      </c>
      <c r="C83" s="4">
        <v>59</v>
      </c>
      <c r="D83" s="5">
        <v>45.74</v>
      </c>
      <c r="E83" s="5">
        <v>2698.6600000000003</v>
      </c>
      <c r="F83" s="5">
        <f t="shared" si="4"/>
        <v>553366.62000000011</v>
      </c>
      <c r="G83" s="5">
        <f t="shared" si="5"/>
        <v>43.767027678106025</v>
      </c>
      <c r="H83" s="5"/>
      <c r="I83" s="5"/>
      <c r="J83" s="5"/>
    </row>
    <row r="84" spans="1:10" x14ac:dyDescent="0.35">
      <c r="A84" s="30" t="s">
        <v>1315</v>
      </c>
      <c r="B84" s="4">
        <v>6</v>
      </c>
      <c r="C84" s="4">
        <v>72</v>
      </c>
      <c r="D84" s="5">
        <v>37.19</v>
      </c>
      <c r="E84" s="5">
        <v>2677.68</v>
      </c>
      <c r="F84" s="5">
        <f t="shared" si="4"/>
        <v>556044.30000000016</v>
      </c>
      <c r="G84" s="5">
        <f t="shared" si="5"/>
        <v>43.978811494544232</v>
      </c>
      <c r="H84" s="5"/>
      <c r="I84" s="5"/>
      <c r="J84" s="5"/>
    </row>
    <row r="85" spans="1:10" x14ac:dyDescent="0.35">
      <c r="A85" s="30" t="s">
        <v>2379</v>
      </c>
      <c r="B85" s="4">
        <v>6</v>
      </c>
      <c r="C85" s="4">
        <v>24</v>
      </c>
      <c r="D85" s="5">
        <v>109.89</v>
      </c>
      <c r="E85" s="5">
        <v>2637.36</v>
      </c>
      <c r="F85" s="5">
        <f t="shared" si="4"/>
        <v>558681.66000000015</v>
      </c>
      <c r="G85" s="5">
        <f t="shared" si="5"/>
        <v>44.187406310250914</v>
      </c>
      <c r="H85" s="5"/>
      <c r="I85" s="5"/>
      <c r="J85" s="5"/>
    </row>
    <row r="86" spans="1:10" x14ac:dyDescent="0.35">
      <c r="A86" s="30" t="s">
        <v>1465</v>
      </c>
      <c r="B86" s="4">
        <v>4</v>
      </c>
      <c r="C86" s="4">
        <v>2000</v>
      </c>
      <c r="D86" s="5">
        <v>1.3</v>
      </c>
      <c r="E86" s="5">
        <v>2600</v>
      </c>
      <c r="F86" s="5">
        <f t="shared" si="4"/>
        <v>561281.66000000015</v>
      </c>
      <c r="G86" s="5">
        <f t="shared" si="5"/>
        <v>44.393046238375014</v>
      </c>
      <c r="H86" s="5"/>
      <c r="I86" s="5"/>
      <c r="J86" s="5"/>
    </row>
    <row r="87" spans="1:10" x14ac:dyDescent="0.35">
      <c r="A87" s="30" t="s">
        <v>2981</v>
      </c>
      <c r="B87" s="4">
        <v>30</v>
      </c>
      <c r="C87" s="4">
        <v>59</v>
      </c>
      <c r="D87" s="5">
        <v>43.95</v>
      </c>
      <c r="E87" s="5">
        <v>2593.0500000000002</v>
      </c>
      <c r="F87" s="5">
        <f t="shared" si="4"/>
        <v>563874.7100000002</v>
      </c>
      <c r="G87" s="5">
        <f t="shared" si="5"/>
        <v>44.598136475152792</v>
      </c>
      <c r="H87" s="5"/>
      <c r="I87" s="5"/>
      <c r="J87" s="5"/>
    </row>
    <row r="88" spans="1:10" x14ac:dyDescent="0.35">
      <c r="A88" s="30" t="s">
        <v>1364</v>
      </c>
      <c r="B88" s="4">
        <v>20</v>
      </c>
      <c r="C88" s="4">
        <v>45</v>
      </c>
      <c r="D88" s="5">
        <v>57.6</v>
      </c>
      <c r="E88" s="5">
        <v>2592</v>
      </c>
      <c r="F88" s="5">
        <f t="shared" si="4"/>
        <v>566466.7100000002</v>
      </c>
      <c r="G88" s="5">
        <f t="shared" si="5"/>
        <v>44.803143665036501</v>
      </c>
      <c r="H88" s="5"/>
      <c r="I88" s="5"/>
      <c r="J88" s="5"/>
    </row>
    <row r="89" spans="1:10" x14ac:dyDescent="0.35">
      <c r="A89" s="30" t="s">
        <v>1551</v>
      </c>
      <c r="B89" s="4">
        <v>4</v>
      </c>
      <c r="C89" s="4">
        <v>1342</v>
      </c>
      <c r="D89" s="5">
        <v>1.93</v>
      </c>
      <c r="E89" s="5">
        <v>2590.06</v>
      </c>
      <c r="F89" s="5">
        <f t="shared" si="4"/>
        <v>569056.77000000025</v>
      </c>
      <c r="G89" s="5">
        <f t="shared" si="5"/>
        <v>45.007997415896931</v>
      </c>
      <c r="H89" s="5"/>
      <c r="I89" s="5"/>
      <c r="J89" s="5"/>
    </row>
    <row r="90" spans="1:10" x14ac:dyDescent="0.35">
      <c r="A90" s="30" t="s">
        <v>2375</v>
      </c>
      <c r="B90" s="4">
        <v>8</v>
      </c>
      <c r="C90" s="4">
        <v>58</v>
      </c>
      <c r="D90" s="5">
        <v>44.55</v>
      </c>
      <c r="E90" s="5">
        <v>2583.8999999999996</v>
      </c>
      <c r="F90" s="5">
        <f t="shared" si="4"/>
        <v>571640.67000000027</v>
      </c>
      <c r="G90" s="5">
        <f t="shared" si="5"/>
        <v>45.212363958312267</v>
      </c>
      <c r="H90" s="5"/>
      <c r="I90" s="5"/>
      <c r="J90" s="5"/>
    </row>
    <row r="91" spans="1:10" x14ac:dyDescent="0.35">
      <c r="A91" s="30" t="s">
        <v>3535</v>
      </c>
      <c r="B91" s="4">
        <v>23</v>
      </c>
      <c r="C91" s="4">
        <v>25</v>
      </c>
      <c r="D91" s="5">
        <v>103.21</v>
      </c>
      <c r="E91" s="5">
        <v>2580.25</v>
      </c>
      <c r="F91" s="5">
        <f t="shared" si="4"/>
        <v>574220.92000000027</v>
      </c>
      <c r="G91" s="5">
        <f t="shared" si="5"/>
        <v>45.416441813905422</v>
      </c>
      <c r="H91" s="5"/>
      <c r="I91" s="5"/>
      <c r="J91" s="5"/>
    </row>
    <row r="92" spans="1:10" x14ac:dyDescent="0.35">
      <c r="A92" s="30" t="s">
        <v>1336</v>
      </c>
      <c r="B92" s="4">
        <v>27</v>
      </c>
      <c r="C92" s="4">
        <v>9200</v>
      </c>
      <c r="D92" s="5">
        <v>0.28000000000000003</v>
      </c>
      <c r="E92" s="5">
        <v>2576.0000000000005</v>
      </c>
      <c r="F92" s="5">
        <f t="shared" si="4"/>
        <v>576796.92000000027</v>
      </c>
      <c r="G92" s="5">
        <f t="shared" si="5"/>
        <v>45.620183527308377</v>
      </c>
      <c r="H92" s="5"/>
      <c r="I92" s="5"/>
      <c r="J92" s="5"/>
    </row>
    <row r="93" spans="1:10" x14ac:dyDescent="0.35">
      <c r="A93" s="30" t="s">
        <v>1573</v>
      </c>
      <c r="B93" s="4">
        <v>32</v>
      </c>
      <c r="C93" s="4">
        <v>1216</v>
      </c>
      <c r="D93" s="5">
        <v>2.09</v>
      </c>
      <c r="E93" s="5">
        <v>2541.4399999999996</v>
      </c>
      <c r="F93" s="5">
        <f t="shared" si="4"/>
        <v>579338.36000000022</v>
      </c>
      <c r="G93" s="5">
        <f t="shared" si="5"/>
        <v>45.821191811512875</v>
      </c>
      <c r="H93" s="5"/>
      <c r="I93" s="5"/>
      <c r="J93" s="5"/>
    </row>
    <row r="94" spans="1:10" x14ac:dyDescent="0.35">
      <c r="A94" s="30" t="s">
        <v>1763</v>
      </c>
      <c r="B94" s="4">
        <v>5</v>
      </c>
      <c r="C94" s="4">
        <v>640</v>
      </c>
      <c r="D94" s="5">
        <v>3.95</v>
      </c>
      <c r="E94" s="5">
        <v>2528</v>
      </c>
      <c r="F94" s="5">
        <f t="shared" si="4"/>
        <v>581866.36000000022</v>
      </c>
      <c r="G94" s="5">
        <f t="shared" si="5"/>
        <v>46.021137095473534</v>
      </c>
      <c r="H94" s="5"/>
      <c r="I94" s="5"/>
      <c r="J94" s="5"/>
    </row>
    <row r="95" spans="1:10" x14ac:dyDescent="0.35">
      <c r="A95" s="30" t="s">
        <v>1662</v>
      </c>
      <c r="B95" s="4">
        <v>8</v>
      </c>
      <c r="C95" s="4">
        <v>900</v>
      </c>
      <c r="D95" s="5">
        <v>2.78</v>
      </c>
      <c r="E95" s="5">
        <v>2502</v>
      </c>
      <c r="F95" s="5">
        <f t="shared" si="4"/>
        <v>584368.36000000022</v>
      </c>
      <c r="G95" s="5">
        <f t="shared" si="5"/>
        <v>46.219025980152963</v>
      </c>
      <c r="H95" s="5"/>
      <c r="I95" s="5"/>
      <c r="J95" s="5"/>
    </row>
    <row r="96" spans="1:10" x14ac:dyDescent="0.35">
      <c r="A96" s="30" t="s">
        <v>1459</v>
      </c>
      <c r="B96" s="4">
        <v>46</v>
      </c>
      <c r="C96" s="4">
        <v>1456</v>
      </c>
      <c r="D96" s="5">
        <v>1.7</v>
      </c>
      <c r="E96" s="5">
        <v>2475.1999999999998</v>
      </c>
      <c r="F96" s="5">
        <f t="shared" si="4"/>
        <v>586843.56000000017</v>
      </c>
      <c r="G96" s="5">
        <f t="shared" si="5"/>
        <v>46.414795191727102</v>
      </c>
      <c r="H96" s="5"/>
      <c r="I96" s="5"/>
      <c r="J96" s="5"/>
    </row>
    <row r="97" spans="1:10" x14ac:dyDescent="0.35">
      <c r="A97" s="30" t="s">
        <v>1918</v>
      </c>
      <c r="B97" s="4">
        <v>29</v>
      </c>
      <c r="C97" s="4">
        <v>398</v>
      </c>
      <c r="D97" s="5">
        <v>6.2</v>
      </c>
      <c r="E97" s="5">
        <v>2467.6</v>
      </c>
      <c r="F97" s="5">
        <f t="shared" si="4"/>
        <v>589311.16000000015</v>
      </c>
      <c r="G97" s="5">
        <f t="shared" si="5"/>
        <v>46.609963301972876</v>
      </c>
      <c r="H97" s="5"/>
      <c r="I97" s="5"/>
      <c r="J97" s="5"/>
    </row>
    <row r="98" spans="1:10" x14ac:dyDescent="0.35">
      <c r="A98" s="30" t="s">
        <v>1593</v>
      </c>
      <c r="B98" s="4">
        <v>8</v>
      </c>
      <c r="C98" s="4">
        <v>1150</v>
      </c>
      <c r="D98" s="5">
        <v>2.14</v>
      </c>
      <c r="E98" s="5">
        <v>2461</v>
      </c>
      <c r="F98" s="5">
        <f t="shared" si="4"/>
        <v>591772.16000000015</v>
      </c>
      <c r="G98" s="5">
        <f t="shared" si="5"/>
        <v>46.804609403170339</v>
      </c>
      <c r="H98" s="5"/>
      <c r="I98" s="5"/>
      <c r="J98" s="5"/>
    </row>
    <row r="99" spans="1:10" x14ac:dyDescent="0.35">
      <c r="A99" s="30" t="s">
        <v>1401</v>
      </c>
      <c r="B99" s="4">
        <v>14</v>
      </c>
      <c r="C99" s="4">
        <v>3000</v>
      </c>
      <c r="D99" s="5">
        <v>0.81</v>
      </c>
      <c r="E99" s="5">
        <v>2430</v>
      </c>
      <c r="F99" s="5">
        <f t="shared" si="4"/>
        <v>594202.16000000015</v>
      </c>
      <c r="G99" s="5">
        <f t="shared" si="5"/>
        <v>46.996803643686327</v>
      </c>
      <c r="H99" s="5"/>
      <c r="I99" s="5"/>
      <c r="J99" s="5"/>
    </row>
    <row r="100" spans="1:10" x14ac:dyDescent="0.35">
      <c r="A100" s="30" t="s">
        <v>2051</v>
      </c>
      <c r="B100" s="4">
        <v>16</v>
      </c>
      <c r="C100" s="4">
        <v>49</v>
      </c>
      <c r="D100" s="5">
        <v>47.5</v>
      </c>
      <c r="E100" s="5">
        <v>2327.5</v>
      </c>
      <c r="F100" s="5">
        <f t="shared" si="4"/>
        <v>596529.66000000015</v>
      </c>
      <c r="G100" s="5">
        <f t="shared" si="5"/>
        <v>47.180890925497415</v>
      </c>
      <c r="H100" s="5"/>
      <c r="I100" s="5"/>
      <c r="J100" s="5"/>
    </row>
    <row r="101" spans="1:10" x14ac:dyDescent="0.35">
      <c r="A101" s="30" t="s">
        <v>1889</v>
      </c>
      <c r="B101" s="4">
        <v>25</v>
      </c>
      <c r="C101" s="4">
        <v>59</v>
      </c>
      <c r="D101" s="5">
        <v>39.26</v>
      </c>
      <c r="E101" s="5">
        <v>2316.3399999999997</v>
      </c>
      <c r="F101" s="5">
        <f t="shared" si="4"/>
        <v>598846.00000000012</v>
      </c>
      <c r="G101" s="5">
        <f t="shared" si="5"/>
        <v>47.364095537463172</v>
      </c>
      <c r="H101" s="5"/>
      <c r="I101" s="5"/>
      <c r="J101" s="5"/>
    </row>
    <row r="102" spans="1:10" x14ac:dyDescent="0.35">
      <c r="A102" s="30" t="s">
        <v>3093</v>
      </c>
      <c r="B102" s="4">
        <v>4</v>
      </c>
      <c r="C102" s="4">
        <v>59</v>
      </c>
      <c r="D102" s="5">
        <v>38.770000000000003</v>
      </c>
      <c r="E102" s="5">
        <v>2287.4300000000003</v>
      </c>
      <c r="F102" s="5">
        <f t="shared" si="4"/>
        <v>601133.43000000017</v>
      </c>
      <c r="G102" s="5">
        <f t="shared" si="5"/>
        <v>47.545013591612758</v>
      </c>
      <c r="H102" s="5"/>
      <c r="I102" s="5"/>
      <c r="J102" s="5"/>
    </row>
    <row r="103" spans="1:10" x14ac:dyDescent="0.35">
      <c r="A103" s="30" t="s">
        <v>1591</v>
      </c>
      <c r="B103" s="4">
        <v>3</v>
      </c>
      <c r="C103" s="4">
        <v>1152</v>
      </c>
      <c r="D103" s="5">
        <v>1.98</v>
      </c>
      <c r="E103" s="5">
        <v>2280.96</v>
      </c>
      <c r="F103" s="5">
        <f t="shared" si="4"/>
        <v>603414.39000000013</v>
      </c>
      <c r="G103" s="5">
        <f t="shared" si="5"/>
        <v>47.725419918710429</v>
      </c>
      <c r="H103" s="5"/>
      <c r="I103" s="5"/>
      <c r="J103" s="5"/>
    </row>
    <row r="104" spans="1:10" x14ac:dyDescent="0.35">
      <c r="A104" s="30" t="s">
        <v>1713</v>
      </c>
      <c r="B104" s="4">
        <v>30</v>
      </c>
      <c r="C104" s="4">
        <v>756</v>
      </c>
      <c r="D104" s="5">
        <v>2.98</v>
      </c>
      <c r="E104" s="5">
        <v>2252.88</v>
      </c>
      <c r="F104" s="5">
        <f t="shared" si="4"/>
        <v>605667.27000000014</v>
      </c>
      <c r="G104" s="5">
        <f t="shared" si="5"/>
        <v>47.903605334584363</v>
      </c>
      <c r="H104" s="5"/>
      <c r="I104" s="5"/>
      <c r="J104" s="5"/>
    </row>
    <row r="105" spans="1:10" x14ac:dyDescent="0.35">
      <c r="A105" s="30" t="s">
        <v>1340</v>
      </c>
      <c r="B105" s="4">
        <v>16</v>
      </c>
      <c r="C105" s="4">
        <v>6600</v>
      </c>
      <c r="D105" s="5">
        <v>0.34</v>
      </c>
      <c r="E105" s="5">
        <v>2244</v>
      </c>
      <c r="F105" s="5">
        <f t="shared" si="4"/>
        <v>607911.27000000014</v>
      </c>
      <c r="G105" s="5">
        <f t="shared" si="5"/>
        <v>48.081088411011464</v>
      </c>
      <c r="H105" s="5"/>
      <c r="I105" s="5"/>
      <c r="J105" s="5"/>
    </row>
    <row r="106" spans="1:10" x14ac:dyDescent="0.35">
      <c r="A106" s="30" t="s">
        <v>1343</v>
      </c>
      <c r="B106" s="4">
        <v>5</v>
      </c>
      <c r="C106" s="4">
        <v>6200</v>
      </c>
      <c r="D106" s="5">
        <v>0.36</v>
      </c>
      <c r="E106" s="5">
        <v>2232</v>
      </c>
      <c r="F106" s="5">
        <f t="shared" si="4"/>
        <v>610143.27000000014</v>
      </c>
      <c r="G106" s="5">
        <f t="shared" si="5"/>
        <v>48.257622380078004</v>
      </c>
      <c r="H106" s="5"/>
      <c r="I106" s="5"/>
      <c r="J106" s="5"/>
    </row>
    <row r="107" spans="1:10" x14ac:dyDescent="0.35">
      <c r="A107" s="30" t="s">
        <v>1718</v>
      </c>
      <c r="B107" s="4">
        <v>5</v>
      </c>
      <c r="C107" s="4">
        <v>716</v>
      </c>
      <c r="D107" s="5">
        <v>3.1</v>
      </c>
      <c r="E107" s="5">
        <v>2219.6</v>
      </c>
      <c r="F107" s="5">
        <f t="shared" si="4"/>
        <v>612362.87000000011</v>
      </c>
      <c r="G107" s="5">
        <f t="shared" si="5"/>
        <v>48.433175604871941</v>
      </c>
      <c r="H107" s="5"/>
      <c r="I107" s="5"/>
      <c r="J107" s="5"/>
    </row>
    <row r="108" spans="1:10" x14ac:dyDescent="0.35">
      <c r="A108" s="30" t="s">
        <v>1671</v>
      </c>
      <c r="B108" s="4">
        <v>5</v>
      </c>
      <c r="C108" s="4">
        <v>51</v>
      </c>
      <c r="D108" s="5">
        <v>42.84</v>
      </c>
      <c r="E108" s="5">
        <v>2184.84</v>
      </c>
      <c r="F108" s="5">
        <f t="shared" si="4"/>
        <v>614547.71000000008</v>
      </c>
      <c r="G108" s="5">
        <f t="shared" si="5"/>
        <v>48.605979582011422</v>
      </c>
      <c r="H108" s="5"/>
      <c r="I108" s="5"/>
      <c r="J108" s="5"/>
    </row>
    <row r="109" spans="1:10" x14ac:dyDescent="0.35">
      <c r="A109" s="30" t="s">
        <v>1337</v>
      </c>
      <c r="B109" s="4">
        <v>4</v>
      </c>
      <c r="C109" s="4">
        <v>9020</v>
      </c>
      <c r="D109" s="5">
        <v>0.24</v>
      </c>
      <c r="E109" s="5">
        <v>2164.7999999999997</v>
      </c>
      <c r="F109" s="5">
        <f t="shared" si="4"/>
        <v>616712.51000000013</v>
      </c>
      <c r="G109" s="5">
        <f t="shared" si="5"/>
        <v>48.777198549858753</v>
      </c>
      <c r="H109" s="5"/>
      <c r="I109" s="5"/>
      <c r="J109" s="5"/>
    </row>
    <row r="110" spans="1:10" x14ac:dyDescent="0.35">
      <c r="A110" s="30" t="s">
        <v>1380</v>
      </c>
      <c r="B110" s="4">
        <v>5</v>
      </c>
      <c r="C110" s="4">
        <v>3650</v>
      </c>
      <c r="D110" s="5">
        <v>0.59</v>
      </c>
      <c r="E110" s="5">
        <v>2153.5</v>
      </c>
      <c r="F110" s="5">
        <f t="shared" si="4"/>
        <v>618866.01000000013</v>
      </c>
      <c r="G110" s="5">
        <f t="shared" si="5"/>
        <v>48.947523774941537</v>
      </c>
      <c r="H110" s="5"/>
      <c r="I110" s="5"/>
      <c r="J110" s="5"/>
    </row>
    <row r="111" spans="1:10" x14ac:dyDescent="0.35">
      <c r="A111" s="30" t="s">
        <v>1543</v>
      </c>
      <c r="B111" s="4">
        <v>16</v>
      </c>
      <c r="C111" s="4">
        <v>102</v>
      </c>
      <c r="D111" s="5">
        <v>20.96</v>
      </c>
      <c r="E111" s="5">
        <v>2137.92</v>
      </c>
      <c r="F111" s="5">
        <f t="shared" si="4"/>
        <v>621003.93000000017</v>
      </c>
      <c r="G111" s="5">
        <f t="shared" si="5"/>
        <v>49.116616742301183</v>
      </c>
      <c r="H111" s="5"/>
      <c r="I111" s="5"/>
      <c r="J111" s="5"/>
    </row>
    <row r="112" spans="1:10" x14ac:dyDescent="0.35">
      <c r="A112" s="30" t="s">
        <v>1341</v>
      </c>
      <c r="B112" s="4">
        <v>5</v>
      </c>
      <c r="C112" s="4">
        <v>6460</v>
      </c>
      <c r="D112" s="5">
        <v>0.33</v>
      </c>
      <c r="E112" s="5">
        <v>2131.8000000000002</v>
      </c>
      <c r="F112" s="5">
        <f t="shared" si="4"/>
        <v>623135.73000000021</v>
      </c>
      <c r="G112" s="5">
        <f t="shared" si="5"/>
        <v>49.285225664906939</v>
      </c>
      <c r="H112" s="5"/>
      <c r="I112" s="5"/>
      <c r="J112" s="5"/>
    </row>
    <row r="113" spans="1:10" x14ac:dyDescent="0.35">
      <c r="A113" s="30" t="s">
        <v>1289</v>
      </c>
      <c r="B113" s="4">
        <v>10</v>
      </c>
      <c r="C113" s="4">
        <v>35500</v>
      </c>
      <c r="D113" s="5">
        <v>0.06</v>
      </c>
      <c r="E113" s="5">
        <v>2130</v>
      </c>
      <c r="F113" s="5">
        <f t="shared" si="4"/>
        <v>625265.73000000021</v>
      </c>
      <c r="G113" s="5">
        <f t="shared" si="5"/>
        <v>49.453692221408609</v>
      </c>
      <c r="H113" s="5"/>
      <c r="I113" s="5"/>
      <c r="J113" s="5"/>
    </row>
    <row r="114" spans="1:10" x14ac:dyDescent="0.35">
      <c r="A114" s="30" t="s">
        <v>1291</v>
      </c>
      <c r="B114" s="4">
        <v>5</v>
      </c>
      <c r="C114" s="4">
        <v>35500</v>
      </c>
      <c r="D114" s="5">
        <v>0.06</v>
      </c>
      <c r="E114" s="5">
        <v>2130</v>
      </c>
      <c r="F114" s="5">
        <f t="shared" si="4"/>
        <v>627395.73000000021</v>
      </c>
      <c r="G114" s="5">
        <f t="shared" si="5"/>
        <v>49.622158777910272</v>
      </c>
      <c r="H114" s="5"/>
      <c r="I114" s="5"/>
      <c r="J114" s="5"/>
    </row>
    <row r="115" spans="1:10" x14ac:dyDescent="0.35">
      <c r="A115" s="30" t="s">
        <v>1317</v>
      </c>
      <c r="B115" s="4">
        <v>6</v>
      </c>
      <c r="C115" s="4">
        <v>62</v>
      </c>
      <c r="D115" s="5">
        <v>34.19</v>
      </c>
      <c r="E115" s="5">
        <v>2119.7799999999997</v>
      </c>
      <c r="F115" s="5">
        <f t="shared" si="4"/>
        <v>629515.51000000024</v>
      </c>
      <c r="G115" s="5">
        <f t="shared" si="5"/>
        <v>49.789817011309857</v>
      </c>
      <c r="H115" s="5"/>
      <c r="I115" s="5"/>
      <c r="J115" s="5"/>
    </row>
    <row r="116" spans="1:10" x14ac:dyDescent="0.35">
      <c r="A116" s="30" t="s">
        <v>1302</v>
      </c>
      <c r="B116" s="4">
        <v>4</v>
      </c>
      <c r="C116" s="4">
        <v>26000</v>
      </c>
      <c r="D116" s="5">
        <v>0.08</v>
      </c>
      <c r="E116" s="5">
        <v>2080</v>
      </c>
      <c r="F116" s="5">
        <f t="shared" si="4"/>
        <v>631595.51000000024</v>
      </c>
      <c r="G116" s="5">
        <f t="shared" si="5"/>
        <v>49.954328953809139</v>
      </c>
      <c r="H116" s="5"/>
      <c r="I116" s="5"/>
      <c r="J116" s="5"/>
    </row>
    <row r="117" spans="1:10" x14ac:dyDescent="0.35">
      <c r="A117" s="30" t="s">
        <v>1326</v>
      </c>
      <c r="B117" s="4">
        <v>4</v>
      </c>
      <c r="C117" s="4">
        <v>52</v>
      </c>
      <c r="D117" s="5">
        <v>39.61</v>
      </c>
      <c r="E117" s="5">
        <v>2059.7199999999998</v>
      </c>
      <c r="F117" s="5">
        <f t="shared" si="4"/>
        <v>633655.23000000021</v>
      </c>
      <c r="G117" s="5">
        <f t="shared" si="5"/>
        <v>50.117236904869046</v>
      </c>
      <c r="H117" s="5"/>
      <c r="I117" s="5"/>
      <c r="J117" s="5"/>
    </row>
    <row r="118" spans="1:10" x14ac:dyDescent="0.35">
      <c r="A118" s="30" t="s">
        <v>2717</v>
      </c>
      <c r="B118" s="4">
        <v>5</v>
      </c>
      <c r="C118" s="4">
        <v>73</v>
      </c>
      <c r="D118" s="5">
        <v>28.17</v>
      </c>
      <c r="E118" s="5">
        <v>2056.4100000000003</v>
      </c>
      <c r="F118" s="5">
        <f t="shared" si="4"/>
        <v>635711.64000000025</v>
      </c>
      <c r="G118" s="5">
        <f t="shared" si="5"/>
        <v>50.279883060482</v>
      </c>
      <c r="H118" s="5"/>
      <c r="I118" s="5"/>
      <c r="J118" s="5"/>
    </row>
    <row r="119" spans="1:10" x14ac:dyDescent="0.35">
      <c r="A119" s="30" t="s">
        <v>1595</v>
      </c>
      <c r="B119" s="4">
        <v>23</v>
      </c>
      <c r="C119" s="4">
        <v>1108</v>
      </c>
      <c r="D119" s="5">
        <v>1.81</v>
      </c>
      <c r="E119" s="5">
        <v>2005.48</v>
      </c>
      <c r="F119" s="5">
        <f t="shared" si="4"/>
        <v>637717.12000000023</v>
      </c>
      <c r="G119" s="5">
        <f t="shared" si="5"/>
        <v>50.438501046272123</v>
      </c>
      <c r="H119" s="5"/>
      <c r="I119" s="5"/>
      <c r="J119" s="5"/>
    </row>
    <row r="120" spans="1:10" x14ac:dyDescent="0.35">
      <c r="A120" s="30" t="s">
        <v>2155</v>
      </c>
      <c r="B120" s="4">
        <v>1</v>
      </c>
      <c r="C120" s="4">
        <v>200</v>
      </c>
      <c r="D120" s="5">
        <v>9.93</v>
      </c>
      <c r="E120" s="5">
        <v>1986</v>
      </c>
      <c r="F120" s="5">
        <f t="shared" si="4"/>
        <v>639703.12000000023</v>
      </c>
      <c r="G120" s="5">
        <f t="shared" si="5"/>
        <v>50.595578314446911</v>
      </c>
      <c r="H120" s="5"/>
      <c r="I120" s="5"/>
      <c r="J120" s="5"/>
    </row>
    <row r="121" spans="1:10" x14ac:dyDescent="0.35">
      <c r="A121" s="30" t="s">
        <v>2226</v>
      </c>
      <c r="B121" s="4">
        <v>25</v>
      </c>
      <c r="C121" s="4">
        <v>156</v>
      </c>
      <c r="D121" s="5">
        <v>12.71</v>
      </c>
      <c r="E121" s="5">
        <v>1982.7600000000002</v>
      </c>
      <c r="F121" s="5">
        <f t="shared" si="4"/>
        <v>641685.88000000024</v>
      </c>
      <c r="G121" s="5">
        <f t="shared" si="5"/>
        <v>50.752399323634343</v>
      </c>
      <c r="H121" s="5"/>
      <c r="I121" s="5"/>
      <c r="J121" s="5"/>
    </row>
    <row r="122" spans="1:10" x14ac:dyDescent="0.35">
      <c r="A122" s="30" t="s">
        <v>1544</v>
      </c>
      <c r="B122" s="4">
        <v>4</v>
      </c>
      <c r="C122" s="4">
        <v>1400</v>
      </c>
      <c r="D122" s="5">
        <v>1.41</v>
      </c>
      <c r="E122" s="5">
        <v>1974</v>
      </c>
      <c r="F122" s="5">
        <f t="shared" si="4"/>
        <v>643659.88000000024</v>
      </c>
      <c r="G122" s="5">
        <f t="shared" si="5"/>
        <v>50.908527484448577</v>
      </c>
      <c r="H122" s="5"/>
      <c r="I122" s="5"/>
      <c r="J122" s="5"/>
    </row>
    <row r="123" spans="1:10" x14ac:dyDescent="0.35">
      <c r="A123" s="30" t="s">
        <v>3398</v>
      </c>
      <c r="B123" s="4">
        <v>12</v>
      </c>
      <c r="C123" s="4">
        <v>17</v>
      </c>
      <c r="D123" s="5">
        <v>115.66</v>
      </c>
      <c r="E123" s="5">
        <v>1966.22</v>
      </c>
      <c r="F123" s="5">
        <f t="shared" si="4"/>
        <v>645626.10000000021</v>
      </c>
      <c r="G123" s="5">
        <f t="shared" si="5"/>
        <v>51.064040307324021</v>
      </c>
      <c r="H123" s="5"/>
      <c r="I123" s="5"/>
      <c r="J123" s="5"/>
    </row>
    <row r="124" spans="1:10" x14ac:dyDescent="0.35">
      <c r="A124" s="30" t="s">
        <v>1636</v>
      </c>
      <c r="B124" s="4">
        <v>16</v>
      </c>
      <c r="C124" s="4">
        <v>32</v>
      </c>
      <c r="D124" s="5">
        <v>60.43</v>
      </c>
      <c r="E124" s="5">
        <v>1933.76</v>
      </c>
      <c r="F124" s="5">
        <f t="shared" si="4"/>
        <v>647559.86000000022</v>
      </c>
      <c r="G124" s="5">
        <f t="shared" si="5"/>
        <v>51.216985794789117</v>
      </c>
      <c r="H124" s="5"/>
      <c r="I124" s="5"/>
      <c r="J124" s="5"/>
    </row>
    <row r="125" spans="1:10" x14ac:dyDescent="0.35">
      <c r="A125" s="30" t="s">
        <v>1389</v>
      </c>
      <c r="B125" s="4">
        <v>29</v>
      </c>
      <c r="C125" s="4">
        <v>3450</v>
      </c>
      <c r="D125" s="5">
        <v>0.56000000000000005</v>
      </c>
      <c r="E125" s="5">
        <v>1932.0000000000002</v>
      </c>
      <c r="F125" s="5">
        <f t="shared" si="4"/>
        <v>649491.86000000022</v>
      </c>
      <c r="G125" s="5">
        <f t="shared" si="5"/>
        <v>51.369792079841325</v>
      </c>
      <c r="H125" s="5"/>
      <c r="I125" s="5"/>
      <c r="J125" s="5"/>
    </row>
    <row r="126" spans="1:10" x14ac:dyDescent="0.35">
      <c r="A126" s="30" t="s">
        <v>1585</v>
      </c>
      <c r="B126" s="4">
        <v>28</v>
      </c>
      <c r="C126" s="4">
        <v>61</v>
      </c>
      <c r="D126" s="5">
        <v>31.51</v>
      </c>
      <c r="E126" s="5">
        <v>1922.1100000000001</v>
      </c>
      <c r="F126" s="5">
        <f t="shared" si="4"/>
        <v>651413.9700000002</v>
      </c>
      <c r="G126" s="5">
        <f t="shared" si="5"/>
        <v>51.521816142243871</v>
      </c>
      <c r="H126" s="5"/>
      <c r="I126" s="5"/>
      <c r="J126" s="5"/>
    </row>
    <row r="127" spans="1:10" x14ac:dyDescent="0.35">
      <c r="A127" s="30" t="s">
        <v>1634</v>
      </c>
      <c r="B127" s="4">
        <v>13</v>
      </c>
      <c r="C127" s="4">
        <v>33</v>
      </c>
      <c r="D127" s="5">
        <v>57.6</v>
      </c>
      <c r="E127" s="5">
        <v>1900.8</v>
      </c>
      <c r="F127" s="5">
        <f t="shared" si="4"/>
        <v>653314.77000000025</v>
      </c>
      <c r="G127" s="5">
        <f t="shared" si="5"/>
        <v>51.672154748158604</v>
      </c>
      <c r="H127" s="5"/>
      <c r="I127" s="5"/>
      <c r="J127" s="5"/>
    </row>
    <row r="128" spans="1:10" x14ac:dyDescent="0.35">
      <c r="A128" s="30" t="s">
        <v>2234</v>
      </c>
      <c r="B128" s="4">
        <v>3</v>
      </c>
      <c r="C128" s="4">
        <v>18</v>
      </c>
      <c r="D128" s="5">
        <v>105.48</v>
      </c>
      <c r="E128" s="5">
        <v>1898.64</v>
      </c>
      <c r="F128" s="5">
        <f t="shared" si="4"/>
        <v>655213.41000000027</v>
      </c>
      <c r="G128" s="5">
        <f t="shared" si="5"/>
        <v>51.822322514748429</v>
      </c>
      <c r="H128" s="5"/>
      <c r="I128" s="5"/>
      <c r="J128" s="5"/>
    </row>
    <row r="129" spans="1:10" x14ac:dyDescent="0.35">
      <c r="A129" s="30" t="s">
        <v>3102</v>
      </c>
      <c r="B129" s="4">
        <v>13</v>
      </c>
      <c r="C129" s="4">
        <v>25</v>
      </c>
      <c r="D129" s="5">
        <v>75.819999999999993</v>
      </c>
      <c r="E129" s="5">
        <v>1895.4999999999998</v>
      </c>
      <c r="F129" s="5">
        <f t="shared" si="4"/>
        <v>657108.91000000027</v>
      </c>
      <c r="G129" s="5">
        <f t="shared" si="5"/>
        <v>51.9722419315789</v>
      </c>
      <c r="H129" s="5"/>
      <c r="I129" s="5"/>
      <c r="J129" s="5"/>
    </row>
    <row r="130" spans="1:10" x14ac:dyDescent="0.35">
      <c r="A130" s="30" t="s">
        <v>2220</v>
      </c>
      <c r="B130" s="4">
        <v>7</v>
      </c>
      <c r="C130" s="4">
        <v>48</v>
      </c>
      <c r="D130" s="5">
        <v>39.47</v>
      </c>
      <c r="E130" s="5">
        <v>1894.56</v>
      </c>
      <c r="F130" s="5">
        <f t="shared" si="4"/>
        <v>659003.47000000032</v>
      </c>
      <c r="G130" s="5">
        <f t="shared" si="5"/>
        <v>52.122087001666131</v>
      </c>
      <c r="H130" s="5"/>
      <c r="I130" s="5"/>
      <c r="J130" s="5"/>
    </row>
    <row r="131" spans="1:10" x14ac:dyDescent="0.35">
      <c r="A131" s="30" t="s">
        <v>1487</v>
      </c>
      <c r="B131" s="4">
        <v>18</v>
      </c>
      <c r="C131" s="4">
        <v>40</v>
      </c>
      <c r="D131" s="5">
        <v>47.32</v>
      </c>
      <c r="E131" s="5">
        <v>1892.8</v>
      </c>
      <c r="F131" s="5">
        <f t="shared" ref="F131:F194" si="6">E131+F130</f>
        <v>660896.27000000037</v>
      </c>
      <c r="G131" s="5">
        <f t="shared" ref="G131:G194" si="7">(F131/$F$3485)*100</f>
        <v>52.27179286934048</v>
      </c>
      <c r="H131" s="5"/>
      <c r="I131" s="5"/>
      <c r="J131" s="5"/>
    </row>
    <row r="132" spans="1:10" x14ac:dyDescent="0.35">
      <c r="A132" s="30" t="s">
        <v>1374</v>
      </c>
      <c r="B132" s="4">
        <v>12</v>
      </c>
      <c r="C132" s="4">
        <v>3775</v>
      </c>
      <c r="D132" s="5">
        <v>0.5</v>
      </c>
      <c r="E132" s="5">
        <v>1887.5</v>
      </c>
      <c r="F132" s="5">
        <f t="shared" si="6"/>
        <v>662783.77000000037</v>
      </c>
      <c r="G132" s="5">
        <f t="shared" si="7"/>
        <v>52.421079547930574</v>
      </c>
      <c r="H132" s="5"/>
      <c r="I132" s="5"/>
      <c r="J132" s="5"/>
    </row>
    <row r="133" spans="1:10" x14ac:dyDescent="0.35">
      <c r="A133" s="30" t="s">
        <v>3255</v>
      </c>
      <c r="B133" s="4">
        <v>6</v>
      </c>
      <c r="C133" s="4">
        <v>20</v>
      </c>
      <c r="D133" s="5">
        <v>93.76</v>
      </c>
      <c r="E133" s="5">
        <v>1875.2</v>
      </c>
      <c r="F133" s="5">
        <f t="shared" si="6"/>
        <v>664658.97000000032</v>
      </c>
      <c r="G133" s="5">
        <f t="shared" si="7"/>
        <v>52.569393391476069</v>
      </c>
      <c r="H133" s="5"/>
      <c r="I133" s="5"/>
      <c r="J133" s="5"/>
    </row>
    <row r="134" spans="1:10" x14ac:dyDescent="0.35">
      <c r="A134" s="30" t="s">
        <v>1861</v>
      </c>
      <c r="B134" s="4">
        <v>4</v>
      </c>
      <c r="C134" s="4">
        <v>496</v>
      </c>
      <c r="D134" s="5">
        <v>3.75</v>
      </c>
      <c r="E134" s="5">
        <v>1860</v>
      </c>
      <c r="F134" s="5">
        <f t="shared" si="6"/>
        <v>666518.97000000032</v>
      </c>
      <c r="G134" s="5">
        <f t="shared" si="7"/>
        <v>52.71650503236485</v>
      </c>
      <c r="H134" s="5"/>
      <c r="I134" s="5"/>
      <c r="J134" s="5"/>
    </row>
    <row r="135" spans="1:10" x14ac:dyDescent="0.35">
      <c r="A135" s="30" t="s">
        <v>3096</v>
      </c>
      <c r="B135" s="4">
        <v>3</v>
      </c>
      <c r="C135" s="4">
        <v>6</v>
      </c>
      <c r="D135" s="5">
        <v>308</v>
      </c>
      <c r="E135" s="5">
        <v>1848</v>
      </c>
      <c r="F135" s="5">
        <f t="shared" si="6"/>
        <v>668366.97000000032</v>
      </c>
      <c r="G135" s="5">
        <f t="shared" si="7"/>
        <v>52.862667565893048</v>
      </c>
      <c r="H135" s="5"/>
      <c r="I135" s="5"/>
      <c r="J135" s="5"/>
    </row>
    <row r="136" spans="1:10" x14ac:dyDescent="0.35">
      <c r="A136" s="30" t="s">
        <v>1355</v>
      </c>
      <c r="B136" s="4">
        <v>9</v>
      </c>
      <c r="C136" s="4">
        <v>4700</v>
      </c>
      <c r="D136" s="5">
        <v>0.39</v>
      </c>
      <c r="E136" s="5">
        <v>1833</v>
      </c>
      <c r="F136" s="5">
        <f t="shared" si="6"/>
        <v>670199.97000000032</v>
      </c>
      <c r="G136" s="5">
        <f t="shared" si="7"/>
        <v>53.007643715220546</v>
      </c>
      <c r="H136" s="5"/>
      <c r="I136" s="5"/>
      <c r="J136" s="5"/>
    </row>
    <row r="137" spans="1:10" x14ac:dyDescent="0.35">
      <c r="A137" s="30" t="s">
        <v>1481</v>
      </c>
      <c r="B137" s="4">
        <v>13</v>
      </c>
      <c r="C137" s="4">
        <v>1850</v>
      </c>
      <c r="D137" s="5">
        <v>0.98</v>
      </c>
      <c r="E137" s="5">
        <v>1813</v>
      </c>
      <c r="F137" s="5">
        <f t="shared" si="6"/>
        <v>672012.97000000032</v>
      </c>
      <c r="G137" s="5">
        <f t="shared" si="7"/>
        <v>53.151038018947084</v>
      </c>
      <c r="H137" s="5"/>
      <c r="I137" s="5"/>
      <c r="J137" s="5"/>
    </row>
    <row r="138" spans="1:10" x14ac:dyDescent="0.35">
      <c r="A138" s="30" t="s">
        <v>1875</v>
      </c>
      <c r="B138" s="4">
        <v>12</v>
      </c>
      <c r="C138" s="4">
        <v>49</v>
      </c>
      <c r="D138" s="5">
        <v>36.450000000000003</v>
      </c>
      <c r="E138" s="5">
        <v>1786.0500000000002</v>
      </c>
      <c r="F138" s="5">
        <f t="shared" si="6"/>
        <v>673799.02000000037</v>
      </c>
      <c r="G138" s="5">
        <f t="shared" si="7"/>
        <v>53.292300785726333</v>
      </c>
      <c r="H138" s="5"/>
      <c r="I138" s="5"/>
      <c r="J138" s="5"/>
    </row>
    <row r="139" spans="1:10" x14ac:dyDescent="0.35">
      <c r="A139" s="30" t="s">
        <v>3962</v>
      </c>
      <c r="B139" s="4">
        <v>1</v>
      </c>
      <c r="C139" s="4">
        <v>12</v>
      </c>
      <c r="D139" s="5">
        <v>148.75</v>
      </c>
      <c r="E139" s="5">
        <v>1785</v>
      </c>
      <c r="F139" s="5">
        <f t="shared" si="6"/>
        <v>675584.02000000037</v>
      </c>
      <c r="G139" s="5">
        <f t="shared" si="7"/>
        <v>53.433480505611527</v>
      </c>
      <c r="H139" s="5"/>
      <c r="I139" s="5"/>
      <c r="J139" s="5"/>
    </row>
    <row r="140" spans="1:10" x14ac:dyDescent="0.35">
      <c r="A140" s="30" t="s">
        <v>1709</v>
      </c>
      <c r="B140" s="4">
        <v>37</v>
      </c>
      <c r="C140" s="4">
        <v>798</v>
      </c>
      <c r="D140" s="5">
        <v>2.21</v>
      </c>
      <c r="E140" s="5">
        <v>1763.58</v>
      </c>
      <c r="F140" s="5">
        <f t="shared" si="6"/>
        <v>677347.60000000033</v>
      </c>
      <c r="G140" s="5">
        <f t="shared" si="7"/>
        <v>53.572966068858108</v>
      </c>
      <c r="H140" s="5"/>
      <c r="I140" s="5"/>
      <c r="J140" s="5"/>
    </row>
    <row r="141" spans="1:10" x14ac:dyDescent="0.35">
      <c r="A141" s="30" t="s">
        <v>1286</v>
      </c>
      <c r="B141" s="4">
        <v>14</v>
      </c>
      <c r="C141" s="4">
        <v>2150</v>
      </c>
      <c r="D141" s="5">
        <v>0.82</v>
      </c>
      <c r="E141" s="5">
        <v>1763</v>
      </c>
      <c r="F141" s="5">
        <f t="shared" si="6"/>
        <v>679110.60000000033</v>
      </c>
      <c r="G141" s="5">
        <f t="shared" si="7"/>
        <v>53.71240575858225</v>
      </c>
      <c r="H141" s="5"/>
      <c r="I141" s="5"/>
      <c r="J141" s="5"/>
    </row>
    <row r="142" spans="1:10" x14ac:dyDescent="0.35">
      <c r="A142" s="30" t="s">
        <v>8</v>
      </c>
      <c r="B142" s="4">
        <v>42</v>
      </c>
      <c r="C142" s="4">
        <v>427</v>
      </c>
      <c r="D142" s="5">
        <v>4.12</v>
      </c>
      <c r="E142" s="5">
        <v>1759.24</v>
      </c>
      <c r="F142" s="5">
        <f t="shared" si="6"/>
        <v>680869.84000000032</v>
      </c>
      <c r="G142" s="5">
        <f t="shared" si="7"/>
        <v>53.851548061333418</v>
      </c>
      <c r="H142" s="5"/>
      <c r="I142" s="5"/>
      <c r="J142" s="5"/>
    </row>
    <row r="143" spans="1:10" x14ac:dyDescent="0.35">
      <c r="A143" s="30" t="s">
        <v>3091</v>
      </c>
      <c r="B143" s="4">
        <v>4</v>
      </c>
      <c r="C143" s="4">
        <v>43</v>
      </c>
      <c r="D143" s="5">
        <v>40.71</v>
      </c>
      <c r="E143" s="5">
        <v>1750.53</v>
      </c>
      <c r="F143" s="5">
        <f t="shared" si="6"/>
        <v>682620.37000000034</v>
      </c>
      <c r="G143" s="5">
        <f t="shared" si="7"/>
        <v>53.990001470325375</v>
      </c>
      <c r="H143" s="5"/>
      <c r="I143" s="5"/>
      <c r="J143" s="5"/>
    </row>
    <row r="144" spans="1:10" x14ac:dyDescent="0.35">
      <c r="A144" s="30" t="s">
        <v>2241</v>
      </c>
      <c r="B144" s="4">
        <v>12</v>
      </c>
      <c r="C144" s="4">
        <v>36</v>
      </c>
      <c r="D144" s="5">
        <v>48.4</v>
      </c>
      <c r="E144" s="5">
        <v>1742.3999999999999</v>
      </c>
      <c r="F144" s="5">
        <f t="shared" si="6"/>
        <v>684362.77000000037</v>
      </c>
      <c r="G144" s="5">
        <f t="shared" si="7"/>
        <v>54.127811859080545</v>
      </c>
      <c r="H144" s="5"/>
      <c r="I144" s="5"/>
      <c r="J144" s="5"/>
    </row>
    <row r="145" spans="1:10" x14ac:dyDescent="0.35">
      <c r="A145" s="30" t="s">
        <v>1642</v>
      </c>
      <c r="B145" s="4">
        <v>10</v>
      </c>
      <c r="C145" s="4">
        <v>40</v>
      </c>
      <c r="D145" s="5">
        <v>43.36</v>
      </c>
      <c r="E145" s="5">
        <v>1734.4</v>
      </c>
      <c r="F145" s="5">
        <f t="shared" si="6"/>
        <v>686097.17000000039</v>
      </c>
      <c r="G145" s="5">
        <f t="shared" si="7"/>
        <v>54.264989509595331</v>
      </c>
      <c r="H145" s="5"/>
      <c r="I145" s="5"/>
      <c r="J145" s="5"/>
    </row>
    <row r="146" spans="1:10" x14ac:dyDescent="0.35">
      <c r="A146" s="30" t="s">
        <v>1395</v>
      </c>
      <c r="B146" s="4">
        <v>4</v>
      </c>
      <c r="C146" s="4">
        <v>3400</v>
      </c>
      <c r="D146" s="5">
        <v>0.51</v>
      </c>
      <c r="E146" s="5">
        <v>1734</v>
      </c>
      <c r="F146" s="5">
        <f t="shared" si="6"/>
        <v>687831.17000000039</v>
      </c>
      <c r="G146" s="5">
        <f t="shared" si="7"/>
        <v>54.402135523198091</v>
      </c>
      <c r="H146" s="5"/>
      <c r="I146" s="5"/>
      <c r="J146" s="5"/>
    </row>
    <row r="147" spans="1:10" x14ac:dyDescent="0.35">
      <c r="A147" s="30" t="s">
        <v>2042</v>
      </c>
      <c r="B147" s="4">
        <v>30</v>
      </c>
      <c r="C147" s="4">
        <v>235</v>
      </c>
      <c r="D147" s="5">
        <v>7.37</v>
      </c>
      <c r="E147" s="5">
        <v>1731.95</v>
      </c>
      <c r="F147" s="5">
        <f t="shared" si="6"/>
        <v>689563.12000000034</v>
      </c>
      <c r="G147" s="5">
        <f t="shared" si="7"/>
        <v>54.539119397626756</v>
      </c>
      <c r="H147" s="5"/>
      <c r="I147" s="5"/>
      <c r="J147" s="5"/>
    </row>
    <row r="148" spans="1:10" x14ac:dyDescent="0.35">
      <c r="A148" s="30" t="s">
        <v>4264</v>
      </c>
      <c r="B148" s="4">
        <v>5</v>
      </c>
      <c r="C148" s="4">
        <v>18</v>
      </c>
      <c r="D148" s="5">
        <v>95.43</v>
      </c>
      <c r="E148" s="5">
        <v>1717.7400000000002</v>
      </c>
      <c r="F148" s="5">
        <f t="shared" si="6"/>
        <v>691280.86000000034</v>
      </c>
      <c r="G148" s="5">
        <f t="shared" si="7"/>
        <v>54.674979370755949</v>
      </c>
      <c r="H148" s="5"/>
      <c r="I148" s="5"/>
      <c r="J148" s="5"/>
    </row>
    <row r="149" spans="1:10" x14ac:dyDescent="0.35">
      <c r="A149" s="30" t="s">
        <v>1549</v>
      </c>
      <c r="B149" s="4">
        <v>16</v>
      </c>
      <c r="C149" s="4">
        <v>1350</v>
      </c>
      <c r="D149" s="5">
        <v>1.24</v>
      </c>
      <c r="E149" s="5">
        <v>1674</v>
      </c>
      <c r="F149" s="5">
        <f t="shared" si="6"/>
        <v>692954.86000000034</v>
      </c>
      <c r="G149" s="5">
        <f t="shared" si="7"/>
        <v>54.80737984755585</v>
      </c>
      <c r="H149" s="5"/>
      <c r="I149" s="5"/>
      <c r="J149" s="5"/>
    </row>
    <row r="150" spans="1:10" x14ac:dyDescent="0.35">
      <c r="A150" s="30" t="s">
        <v>1579</v>
      </c>
      <c r="B150" s="4">
        <v>4</v>
      </c>
      <c r="C150" s="4">
        <v>1200</v>
      </c>
      <c r="D150" s="5">
        <v>1.38</v>
      </c>
      <c r="E150" s="5">
        <v>1655.9999999999998</v>
      </c>
      <c r="F150" s="5">
        <f t="shared" si="6"/>
        <v>694610.86000000034</v>
      </c>
      <c r="G150" s="5">
        <f t="shared" si="7"/>
        <v>54.938356663314892</v>
      </c>
      <c r="H150" s="5"/>
      <c r="I150" s="5"/>
      <c r="J150" s="5"/>
    </row>
    <row r="151" spans="1:10" x14ac:dyDescent="0.35">
      <c r="A151" s="30" t="s">
        <v>2244</v>
      </c>
      <c r="B151" s="4">
        <v>19</v>
      </c>
      <c r="C151" s="4">
        <v>80</v>
      </c>
      <c r="D151" s="5">
        <v>20.66</v>
      </c>
      <c r="E151" s="5">
        <v>1652.8</v>
      </c>
      <c r="F151" s="5">
        <f t="shared" si="6"/>
        <v>696263.66000000038</v>
      </c>
      <c r="G151" s="5">
        <f t="shared" si="7"/>
        <v>55.069080383777781</v>
      </c>
      <c r="H151" s="5"/>
      <c r="I151" s="5"/>
      <c r="J151" s="5"/>
    </row>
    <row r="152" spans="1:10" x14ac:dyDescent="0.35">
      <c r="A152" s="30" t="s">
        <v>1346</v>
      </c>
      <c r="B152" s="4">
        <v>92</v>
      </c>
      <c r="C152" s="4">
        <v>5860</v>
      </c>
      <c r="D152" s="5">
        <v>0.28000000000000003</v>
      </c>
      <c r="E152" s="5">
        <v>1640.8000000000002</v>
      </c>
      <c r="F152" s="5">
        <f t="shared" si="6"/>
        <v>697904.46000000043</v>
      </c>
      <c r="G152" s="5">
        <f t="shared" si="7"/>
        <v>55.198854996880101</v>
      </c>
      <c r="H152" s="5"/>
      <c r="I152" s="5"/>
      <c r="J152" s="5"/>
    </row>
    <row r="153" spans="1:10" x14ac:dyDescent="0.35">
      <c r="A153" s="30" t="s">
        <v>1619</v>
      </c>
      <c r="B153" s="4">
        <v>6</v>
      </c>
      <c r="C153" s="4">
        <v>1024</v>
      </c>
      <c r="D153" s="5">
        <v>1.59</v>
      </c>
      <c r="E153" s="5">
        <v>1628.16</v>
      </c>
      <c r="F153" s="5">
        <f t="shared" si="6"/>
        <v>699532.62000000046</v>
      </c>
      <c r="G153" s="5">
        <f t="shared" si="7"/>
        <v>55.327629883562615</v>
      </c>
      <c r="H153" s="5"/>
      <c r="I153" s="5"/>
      <c r="J153" s="5"/>
    </row>
    <row r="154" spans="1:10" x14ac:dyDescent="0.35">
      <c r="A154" s="30" t="s">
        <v>1774</v>
      </c>
      <c r="B154" s="4">
        <v>6</v>
      </c>
      <c r="C154" s="4">
        <v>600</v>
      </c>
      <c r="D154" s="5">
        <v>2.64</v>
      </c>
      <c r="E154" s="5">
        <v>1584</v>
      </c>
      <c r="F154" s="5">
        <f t="shared" si="6"/>
        <v>701116.62000000046</v>
      </c>
      <c r="G154" s="5">
        <f t="shared" si="7"/>
        <v>55.452912055158222</v>
      </c>
      <c r="H154" s="5"/>
      <c r="I154" s="5"/>
      <c r="J154" s="5"/>
    </row>
    <row r="155" spans="1:10" x14ac:dyDescent="0.35">
      <c r="A155" s="30" t="s">
        <v>2208</v>
      </c>
      <c r="B155" s="4">
        <v>9</v>
      </c>
      <c r="C155" s="4">
        <v>33</v>
      </c>
      <c r="D155" s="5">
        <v>47.86</v>
      </c>
      <c r="E155" s="5">
        <v>1579.3799999999999</v>
      </c>
      <c r="F155" s="5">
        <f t="shared" si="6"/>
        <v>702696.00000000047</v>
      </c>
      <c r="G155" s="5">
        <f t="shared" si="7"/>
        <v>55.577828820420002</v>
      </c>
      <c r="H155" s="5"/>
      <c r="I155" s="5"/>
      <c r="J155" s="5"/>
    </row>
    <row r="156" spans="1:10" x14ac:dyDescent="0.35">
      <c r="A156" s="30" t="s">
        <v>1999</v>
      </c>
      <c r="B156" s="4">
        <v>2</v>
      </c>
      <c r="C156" s="4">
        <v>300</v>
      </c>
      <c r="D156" s="5">
        <v>5.26</v>
      </c>
      <c r="E156" s="5">
        <v>1578</v>
      </c>
      <c r="F156" s="5">
        <f t="shared" si="6"/>
        <v>704274.00000000047</v>
      </c>
      <c r="G156" s="5">
        <f t="shared" si="7"/>
        <v>55.702636438335333</v>
      </c>
      <c r="H156" s="5"/>
      <c r="I156" s="5"/>
      <c r="J156" s="5"/>
    </row>
    <row r="157" spans="1:10" x14ac:dyDescent="0.35">
      <c r="A157" s="30" t="s">
        <v>1352</v>
      </c>
      <c r="B157" s="4">
        <v>18</v>
      </c>
      <c r="C157" s="4">
        <v>4900</v>
      </c>
      <c r="D157" s="5">
        <v>0.32</v>
      </c>
      <c r="E157" s="5">
        <v>1568</v>
      </c>
      <c r="F157" s="5">
        <f t="shared" si="6"/>
        <v>705842.00000000047</v>
      </c>
      <c r="G157" s="5">
        <f t="shared" si="7"/>
        <v>55.826653133450165</v>
      </c>
      <c r="H157" s="5"/>
      <c r="I157" s="5"/>
      <c r="J157" s="5"/>
    </row>
    <row r="158" spans="1:10" x14ac:dyDescent="0.35">
      <c r="A158" s="30" t="s">
        <v>2213</v>
      </c>
      <c r="B158" s="4">
        <v>13</v>
      </c>
      <c r="C158" s="4">
        <v>33</v>
      </c>
      <c r="D158" s="5">
        <v>47.41</v>
      </c>
      <c r="E158" s="5">
        <v>1564.53</v>
      </c>
      <c r="F158" s="5">
        <f t="shared" si="6"/>
        <v>707406.53000000049</v>
      </c>
      <c r="G158" s="5">
        <f t="shared" si="7"/>
        <v>55.950395378353249</v>
      </c>
      <c r="H158" s="5"/>
      <c r="I158" s="5"/>
      <c r="J158" s="5"/>
    </row>
    <row r="159" spans="1:10" x14ac:dyDescent="0.35">
      <c r="A159" s="30" t="s">
        <v>2215</v>
      </c>
      <c r="B159" s="4">
        <v>7</v>
      </c>
      <c r="C159" s="4">
        <v>14</v>
      </c>
      <c r="D159" s="5">
        <v>111.25</v>
      </c>
      <c r="E159" s="5">
        <v>1557.5</v>
      </c>
      <c r="F159" s="5">
        <f t="shared" si="6"/>
        <v>708964.03000000049</v>
      </c>
      <c r="G159" s="5">
        <f t="shared" si="7"/>
        <v>56.073581604527575</v>
      </c>
      <c r="H159" s="5"/>
      <c r="I159" s="5"/>
      <c r="J159" s="5"/>
    </row>
    <row r="160" spans="1:10" x14ac:dyDescent="0.35">
      <c r="A160" s="30" t="s">
        <v>1786</v>
      </c>
      <c r="B160" s="4">
        <v>3</v>
      </c>
      <c r="C160" s="4">
        <v>600</v>
      </c>
      <c r="D160" s="5">
        <v>2.59</v>
      </c>
      <c r="E160" s="5">
        <v>1554</v>
      </c>
      <c r="F160" s="5">
        <f t="shared" si="6"/>
        <v>710518.03000000049</v>
      </c>
      <c r="G160" s="5">
        <f t="shared" si="7"/>
        <v>56.196491007721761</v>
      </c>
      <c r="H160" s="5"/>
      <c r="I160" s="5"/>
      <c r="J160" s="5"/>
    </row>
    <row r="161" spans="1:10" x14ac:dyDescent="0.35">
      <c r="A161" s="30" t="s">
        <v>6</v>
      </c>
      <c r="B161" s="4">
        <v>44</v>
      </c>
      <c r="C161" s="4">
        <v>229</v>
      </c>
      <c r="D161" s="5">
        <v>6.78</v>
      </c>
      <c r="E161" s="5">
        <v>1552.6200000000001</v>
      </c>
      <c r="F161" s="5">
        <f t="shared" si="6"/>
        <v>712070.65000000049</v>
      </c>
      <c r="G161" s="5">
        <f t="shared" si="7"/>
        <v>56.319291263569461</v>
      </c>
      <c r="H161" s="5"/>
      <c r="I161" s="5"/>
      <c r="J161" s="5"/>
    </row>
    <row r="162" spans="1:10" x14ac:dyDescent="0.35">
      <c r="A162" s="30" t="s">
        <v>1298</v>
      </c>
      <c r="B162" s="4">
        <v>16</v>
      </c>
      <c r="C162" s="4">
        <v>34</v>
      </c>
      <c r="D162" s="5">
        <v>45.61</v>
      </c>
      <c r="E162" s="5">
        <v>1550.74</v>
      </c>
      <c r="F162" s="5">
        <f t="shared" si="6"/>
        <v>713621.39000000048</v>
      </c>
      <c r="G162" s="5">
        <f t="shared" si="7"/>
        <v>56.441942825930681</v>
      </c>
      <c r="H162" s="5"/>
      <c r="I162" s="5"/>
      <c r="J162" s="5"/>
    </row>
    <row r="163" spans="1:10" x14ac:dyDescent="0.35">
      <c r="A163" s="30" t="s">
        <v>1349</v>
      </c>
      <c r="B163" s="4">
        <v>14</v>
      </c>
      <c r="C163" s="4">
        <v>5000</v>
      </c>
      <c r="D163" s="5">
        <v>0.31</v>
      </c>
      <c r="E163" s="5">
        <v>1550</v>
      </c>
      <c r="F163" s="5">
        <f t="shared" si="6"/>
        <v>715171.39000000048</v>
      </c>
      <c r="G163" s="5">
        <f t="shared" si="7"/>
        <v>56.564535860004661</v>
      </c>
      <c r="H163" s="5"/>
      <c r="I163" s="5"/>
      <c r="J163" s="5"/>
    </row>
    <row r="164" spans="1:10" x14ac:dyDescent="0.35">
      <c r="A164" s="30" t="s">
        <v>1363</v>
      </c>
      <c r="B164" s="4">
        <v>3</v>
      </c>
      <c r="C164" s="4">
        <v>4400</v>
      </c>
      <c r="D164" s="5">
        <v>0.35</v>
      </c>
      <c r="E164" s="5">
        <v>1540</v>
      </c>
      <c r="F164" s="5">
        <f t="shared" si="6"/>
        <v>716711.39000000048</v>
      </c>
      <c r="G164" s="5">
        <f t="shared" si="7"/>
        <v>56.686337971278164</v>
      </c>
      <c r="H164" s="5"/>
      <c r="I164" s="5"/>
      <c r="J164" s="5"/>
    </row>
    <row r="165" spans="1:10" x14ac:dyDescent="0.35">
      <c r="A165" s="30" t="s">
        <v>3149</v>
      </c>
      <c r="B165" s="4">
        <v>3</v>
      </c>
      <c r="C165" s="4">
        <v>18</v>
      </c>
      <c r="D165" s="5">
        <v>85</v>
      </c>
      <c r="E165" s="5">
        <v>1530</v>
      </c>
      <c r="F165" s="5">
        <f t="shared" si="6"/>
        <v>718241.39000000048</v>
      </c>
      <c r="G165" s="5">
        <f t="shared" si="7"/>
        <v>56.807349159751197</v>
      </c>
      <c r="H165" s="5"/>
      <c r="I165" s="5"/>
      <c r="J165" s="5"/>
    </row>
    <row r="166" spans="1:10" x14ac:dyDescent="0.35">
      <c r="A166" s="30" t="s">
        <v>1369</v>
      </c>
      <c r="B166" s="4">
        <v>4</v>
      </c>
      <c r="C166" s="4">
        <v>4000</v>
      </c>
      <c r="D166" s="5">
        <v>0.38</v>
      </c>
      <c r="E166" s="5">
        <v>1520</v>
      </c>
      <c r="F166" s="5">
        <f t="shared" si="6"/>
        <v>719761.39000000048</v>
      </c>
      <c r="G166" s="5">
        <f t="shared" si="7"/>
        <v>56.927569425423741</v>
      </c>
      <c r="H166" s="5"/>
      <c r="I166" s="5"/>
      <c r="J166" s="5"/>
    </row>
    <row r="167" spans="1:10" x14ac:dyDescent="0.35">
      <c r="A167" s="30" t="s">
        <v>3587</v>
      </c>
      <c r="B167" s="4">
        <v>6</v>
      </c>
      <c r="C167" s="4">
        <v>43</v>
      </c>
      <c r="D167" s="5">
        <v>35.1</v>
      </c>
      <c r="E167" s="5">
        <v>1509.3</v>
      </c>
      <c r="F167" s="5">
        <f t="shared" si="6"/>
        <v>721270.69000000053</v>
      </c>
      <c r="G167" s="5">
        <f t="shared" si="7"/>
        <v>57.046943403699792</v>
      </c>
      <c r="H167" s="5"/>
      <c r="I167" s="5"/>
      <c r="J167" s="5"/>
    </row>
    <row r="168" spans="1:10" x14ac:dyDescent="0.35">
      <c r="A168" s="30" t="s">
        <v>1463</v>
      </c>
      <c r="B168" s="4">
        <v>23</v>
      </c>
      <c r="C168" s="4">
        <v>948</v>
      </c>
      <c r="D168" s="5">
        <v>1.59</v>
      </c>
      <c r="E168" s="5">
        <v>1507.3200000000002</v>
      </c>
      <c r="F168" s="5">
        <f t="shared" si="6"/>
        <v>722778.01000000047</v>
      </c>
      <c r="G168" s="5">
        <f t="shared" si="7"/>
        <v>57.166160779261332</v>
      </c>
      <c r="H168" s="5"/>
      <c r="I168" s="5"/>
      <c r="J168" s="5"/>
    </row>
    <row r="169" spans="1:10" x14ac:dyDescent="0.35">
      <c r="A169" s="30" t="s">
        <v>1752</v>
      </c>
      <c r="B169" s="4">
        <v>26</v>
      </c>
      <c r="C169" s="4">
        <v>694</v>
      </c>
      <c r="D169" s="5">
        <v>2.15</v>
      </c>
      <c r="E169" s="5">
        <v>1492.1</v>
      </c>
      <c r="F169" s="5">
        <f t="shared" si="6"/>
        <v>724270.11000000045</v>
      </c>
      <c r="G169" s="5">
        <f t="shared" si="7"/>
        <v>57.284174370320549</v>
      </c>
      <c r="H169" s="5"/>
      <c r="I169" s="5"/>
      <c r="J169" s="5"/>
    </row>
    <row r="170" spans="1:10" x14ac:dyDescent="0.35">
      <c r="A170" s="30" t="s">
        <v>1659</v>
      </c>
      <c r="B170" s="4">
        <v>54</v>
      </c>
      <c r="C170" s="4">
        <v>936</v>
      </c>
      <c r="D170" s="5">
        <v>1.59</v>
      </c>
      <c r="E170" s="5">
        <v>1488.24</v>
      </c>
      <c r="F170" s="5">
        <f t="shared" si="6"/>
        <v>725758.35000000044</v>
      </c>
      <c r="G170" s="5">
        <f t="shared" si="7"/>
        <v>57.401882665178782</v>
      </c>
      <c r="H170" s="5"/>
      <c r="I170" s="5"/>
      <c r="J170" s="5"/>
    </row>
    <row r="171" spans="1:10" x14ac:dyDescent="0.35">
      <c r="A171" s="30" t="s">
        <v>2185</v>
      </c>
      <c r="B171" s="4">
        <v>9</v>
      </c>
      <c r="C171" s="4">
        <v>10</v>
      </c>
      <c r="D171" s="5">
        <v>148</v>
      </c>
      <c r="E171" s="5">
        <v>1480</v>
      </c>
      <c r="F171" s="5">
        <f t="shared" si="6"/>
        <v>727238.35000000044</v>
      </c>
      <c r="G171" s="5">
        <f t="shared" si="7"/>
        <v>57.518939239649427</v>
      </c>
      <c r="H171" s="5"/>
      <c r="I171" s="5"/>
      <c r="J171" s="5"/>
    </row>
    <row r="172" spans="1:10" x14ac:dyDescent="0.35">
      <c r="A172" s="30" t="s">
        <v>1308</v>
      </c>
      <c r="B172" s="4">
        <v>3</v>
      </c>
      <c r="C172" s="4">
        <v>34</v>
      </c>
      <c r="D172" s="5">
        <v>43.45</v>
      </c>
      <c r="E172" s="5">
        <v>1477.3000000000002</v>
      </c>
      <c r="F172" s="5">
        <f t="shared" si="6"/>
        <v>728715.65000000049</v>
      </c>
      <c r="G172" s="5">
        <f t="shared" si="7"/>
        <v>57.635782264963943</v>
      </c>
      <c r="H172" s="5"/>
      <c r="I172" s="5"/>
      <c r="J172" s="5"/>
    </row>
    <row r="173" spans="1:10" x14ac:dyDescent="0.35">
      <c r="A173" s="30" t="s">
        <v>1488</v>
      </c>
      <c r="B173" s="4">
        <v>7</v>
      </c>
      <c r="C173" s="4">
        <v>1800</v>
      </c>
      <c r="D173" s="5">
        <v>0.82</v>
      </c>
      <c r="E173" s="5">
        <v>1476</v>
      </c>
      <c r="F173" s="5">
        <f t="shared" si="6"/>
        <v>730191.65000000049</v>
      </c>
      <c r="G173" s="5">
        <f t="shared" si="7"/>
        <v>57.752522470314382</v>
      </c>
      <c r="H173" s="5"/>
      <c r="I173" s="5"/>
      <c r="J173" s="5"/>
    </row>
    <row r="174" spans="1:10" x14ac:dyDescent="0.35">
      <c r="A174" s="30" t="s">
        <v>2009</v>
      </c>
      <c r="B174" s="4">
        <v>4</v>
      </c>
      <c r="C174" s="4">
        <v>296</v>
      </c>
      <c r="D174" s="5">
        <v>4.97</v>
      </c>
      <c r="E174" s="5">
        <v>1471.12</v>
      </c>
      <c r="F174" s="5">
        <f t="shared" si="6"/>
        <v>731662.77000000048</v>
      </c>
      <c r="G174" s="5">
        <f t="shared" si="7"/>
        <v>57.868876705338202</v>
      </c>
      <c r="H174" s="5"/>
      <c r="I174" s="5"/>
      <c r="J174" s="5"/>
    </row>
    <row r="175" spans="1:10" x14ac:dyDescent="0.35">
      <c r="A175" s="30" t="s">
        <v>1827</v>
      </c>
      <c r="B175" s="4">
        <v>3</v>
      </c>
      <c r="C175" s="4">
        <v>512</v>
      </c>
      <c r="D175" s="5">
        <v>2.87</v>
      </c>
      <c r="E175" s="5">
        <v>1469.44</v>
      </c>
      <c r="F175" s="5">
        <f t="shared" si="6"/>
        <v>733132.21000000043</v>
      </c>
      <c r="G175" s="5">
        <f t="shared" si="7"/>
        <v>57.985098065331528</v>
      </c>
      <c r="H175" s="5"/>
      <c r="I175" s="5"/>
      <c r="J175" s="5"/>
    </row>
    <row r="176" spans="1:10" x14ac:dyDescent="0.35">
      <c r="A176" s="30" t="s">
        <v>3118</v>
      </c>
      <c r="B176" s="4">
        <v>13</v>
      </c>
      <c r="C176" s="4">
        <v>19</v>
      </c>
      <c r="D176" s="5">
        <v>77.010000000000005</v>
      </c>
      <c r="E176" s="5">
        <v>1463.19</v>
      </c>
      <c r="F176" s="5">
        <f t="shared" si="6"/>
        <v>734595.40000000037</v>
      </c>
      <c r="G176" s="5">
        <f t="shared" si="7"/>
        <v>58.100825098574575</v>
      </c>
      <c r="H176" s="5"/>
      <c r="I176" s="5"/>
      <c r="J176" s="5"/>
    </row>
    <row r="177" spans="1:10" x14ac:dyDescent="0.35">
      <c r="A177" s="30" t="s">
        <v>3456</v>
      </c>
      <c r="B177" s="4">
        <v>4</v>
      </c>
      <c r="C177" s="4">
        <v>56</v>
      </c>
      <c r="D177" s="5">
        <v>26</v>
      </c>
      <c r="E177" s="5">
        <v>1456</v>
      </c>
      <c r="F177" s="5">
        <f t="shared" si="6"/>
        <v>736051.40000000037</v>
      </c>
      <c r="G177" s="5">
        <f t="shared" si="7"/>
        <v>58.215983458324061</v>
      </c>
      <c r="H177" s="5"/>
      <c r="I177" s="5"/>
      <c r="J177" s="5"/>
    </row>
    <row r="178" spans="1:10" x14ac:dyDescent="0.35">
      <c r="A178" s="30" t="s">
        <v>1605</v>
      </c>
      <c r="B178" s="4">
        <v>17</v>
      </c>
      <c r="C178" s="4">
        <v>36</v>
      </c>
      <c r="D178" s="5">
        <v>40.19</v>
      </c>
      <c r="E178" s="5">
        <v>1446.84</v>
      </c>
      <c r="F178" s="5">
        <f t="shared" si="6"/>
        <v>737498.24000000034</v>
      </c>
      <c r="G178" s="5">
        <f t="shared" si="7"/>
        <v>58.330417332788322</v>
      </c>
      <c r="H178" s="5"/>
      <c r="I178" s="5"/>
      <c r="J178" s="5"/>
    </row>
    <row r="179" spans="1:10" x14ac:dyDescent="0.35">
      <c r="A179" s="30" t="s">
        <v>1309</v>
      </c>
      <c r="B179" s="4">
        <v>5</v>
      </c>
      <c r="C179" s="4">
        <v>18000</v>
      </c>
      <c r="D179" s="5">
        <v>0.08</v>
      </c>
      <c r="E179" s="5">
        <v>1440</v>
      </c>
      <c r="F179" s="5">
        <f t="shared" si="6"/>
        <v>738938.24000000034</v>
      </c>
      <c r="G179" s="5">
        <f t="shared" si="7"/>
        <v>58.444310216057048</v>
      </c>
      <c r="H179" s="5"/>
      <c r="I179" s="5"/>
      <c r="J179" s="5"/>
    </row>
    <row r="180" spans="1:10" x14ac:dyDescent="0.35">
      <c r="A180" s="30" t="s">
        <v>1583</v>
      </c>
      <c r="B180" s="4">
        <v>18</v>
      </c>
      <c r="C180" s="4">
        <v>22</v>
      </c>
      <c r="D180" s="5">
        <v>65.16</v>
      </c>
      <c r="E180" s="5">
        <v>1433.52</v>
      </c>
      <c r="F180" s="5">
        <f t="shared" si="6"/>
        <v>740371.76000000036</v>
      </c>
      <c r="G180" s="5">
        <f t="shared" si="7"/>
        <v>58.557690581351075</v>
      </c>
      <c r="H180" s="5"/>
      <c r="I180" s="5"/>
      <c r="J180" s="5"/>
    </row>
    <row r="181" spans="1:10" x14ac:dyDescent="0.35">
      <c r="A181" s="30" t="s">
        <v>1408</v>
      </c>
      <c r="B181" s="4">
        <v>39</v>
      </c>
      <c r="C181" s="4">
        <v>2924</v>
      </c>
      <c r="D181" s="5">
        <v>0.49</v>
      </c>
      <c r="E181" s="5">
        <v>1432.76</v>
      </c>
      <c r="F181" s="5">
        <f t="shared" si="6"/>
        <v>741804.52000000037</v>
      </c>
      <c r="G181" s="5">
        <f t="shared" si="7"/>
        <v>58.671010836512259</v>
      </c>
      <c r="H181" s="5"/>
      <c r="I181" s="5"/>
      <c r="J181" s="5"/>
    </row>
    <row r="182" spans="1:10" x14ac:dyDescent="0.35">
      <c r="A182" s="30" t="s">
        <v>1826</v>
      </c>
      <c r="B182" s="4">
        <v>32</v>
      </c>
      <c r="C182" s="4">
        <v>520</v>
      </c>
      <c r="D182" s="5">
        <v>2.75</v>
      </c>
      <c r="E182" s="5">
        <v>1430</v>
      </c>
      <c r="F182" s="5">
        <f t="shared" si="6"/>
        <v>743234.52000000037</v>
      </c>
      <c r="G182" s="5">
        <f t="shared" si="7"/>
        <v>58.784112796980516</v>
      </c>
      <c r="H182" s="5"/>
      <c r="I182" s="5"/>
      <c r="J182" s="5"/>
    </row>
    <row r="183" spans="1:10" x14ac:dyDescent="0.35">
      <c r="A183" s="30" t="s">
        <v>2832</v>
      </c>
      <c r="B183" s="4">
        <v>7</v>
      </c>
      <c r="C183" s="4">
        <v>32</v>
      </c>
      <c r="D183" s="5">
        <v>44.53</v>
      </c>
      <c r="E183" s="5">
        <v>1424.96</v>
      </c>
      <c r="F183" s="5">
        <f t="shared" si="6"/>
        <v>744659.48000000033</v>
      </c>
      <c r="G183" s="5">
        <f t="shared" si="7"/>
        <v>58.89681613235733</v>
      </c>
      <c r="H183" s="5"/>
      <c r="I183" s="5"/>
      <c r="J183" s="5"/>
    </row>
    <row r="184" spans="1:10" x14ac:dyDescent="0.35">
      <c r="A184" s="30" t="s">
        <v>1590</v>
      </c>
      <c r="B184" s="4">
        <v>12</v>
      </c>
      <c r="C184" s="4">
        <v>44</v>
      </c>
      <c r="D184" s="5">
        <v>32.35</v>
      </c>
      <c r="E184" s="5">
        <v>1423.4</v>
      </c>
      <c r="F184" s="5">
        <f t="shared" si="6"/>
        <v>746082.88000000035</v>
      </c>
      <c r="G184" s="5">
        <f t="shared" si="7"/>
        <v>59.009396083777268</v>
      </c>
      <c r="H184" s="5"/>
      <c r="I184" s="5"/>
      <c r="J184" s="5"/>
    </row>
    <row r="185" spans="1:10" x14ac:dyDescent="0.35">
      <c r="A185" s="30" t="s">
        <v>1528</v>
      </c>
      <c r="B185" s="4">
        <v>11</v>
      </c>
      <c r="C185" s="4">
        <v>850</v>
      </c>
      <c r="D185" s="5">
        <v>1.67</v>
      </c>
      <c r="E185" s="5">
        <v>1419.5</v>
      </c>
      <c r="F185" s="5">
        <f t="shared" si="6"/>
        <v>747502.38000000035</v>
      </c>
      <c r="G185" s="5">
        <f t="shared" si="7"/>
        <v>59.121667575305025</v>
      </c>
      <c r="H185" s="5"/>
      <c r="I185" s="5"/>
      <c r="J185" s="5"/>
    </row>
    <row r="186" spans="1:10" x14ac:dyDescent="0.35">
      <c r="A186" s="30" t="s">
        <v>1689</v>
      </c>
      <c r="B186" s="4">
        <v>23</v>
      </c>
      <c r="C186" s="4">
        <v>34</v>
      </c>
      <c r="D186" s="5">
        <v>41.26</v>
      </c>
      <c r="E186" s="5">
        <v>1402.84</v>
      </c>
      <c r="F186" s="5">
        <f t="shared" si="6"/>
        <v>748905.22000000032</v>
      </c>
      <c r="G186" s="5">
        <f t="shared" si="7"/>
        <v>59.232621389447182</v>
      </c>
      <c r="H186" s="5"/>
      <c r="I186" s="5"/>
      <c r="J186" s="5"/>
    </row>
    <row r="187" spans="1:10" x14ac:dyDescent="0.35">
      <c r="A187" s="30" t="s">
        <v>1368</v>
      </c>
      <c r="B187" s="4">
        <v>21</v>
      </c>
      <c r="C187" s="4">
        <v>4000</v>
      </c>
      <c r="D187" s="5">
        <v>0.35</v>
      </c>
      <c r="E187" s="5">
        <v>1400</v>
      </c>
      <c r="F187" s="5">
        <f t="shared" si="6"/>
        <v>750305.22000000032</v>
      </c>
      <c r="G187" s="5">
        <f t="shared" si="7"/>
        <v>59.343350581513995</v>
      </c>
      <c r="H187" s="5"/>
      <c r="I187" s="5"/>
      <c r="J187" s="5"/>
    </row>
    <row r="188" spans="1:10" x14ac:dyDescent="0.35">
      <c r="A188" s="30" t="s">
        <v>1744</v>
      </c>
      <c r="B188" s="4">
        <v>4</v>
      </c>
      <c r="C188" s="4">
        <v>700</v>
      </c>
      <c r="D188" s="5">
        <v>1.99</v>
      </c>
      <c r="E188" s="5">
        <v>1393</v>
      </c>
      <c r="F188" s="5">
        <f t="shared" si="6"/>
        <v>751698.22000000032</v>
      </c>
      <c r="G188" s="5">
        <f t="shared" si="7"/>
        <v>59.453526127620492</v>
      </c>
      <c r="H188" s="5"/>
      <c r="I188" s="5"/>
      <c r="J188" s="5"/>
    </row>
    <row r="189" spans="1:10" x14ac:dyDescent="0.35">
      <c r="A189" s="30" t="s">
        <v>3051</v>
      </c>
      <c r="B189" s="4">
        <v>3</v>
      </c>
      <c r="C189" s="4">
        <v>9</v>
      </c>
      <c r="D189" s="5">
        <v>153</v>
      </c>
      <c r="E189" s="5">
        <v>1377</v>
      </c>
      <c r="F189" s="5">
        <f t="shared" si="6"/>
        <v>753075.22000000032</v>
      </c>
      <c r="G189" s="5">
        <f t="shared" si="7"/>
        <v>59.562436197246214</v>
      </c>
      <c r="H189" s="5"/>
      <c r="I189" s="5"/>
      <c r="J189" s="5"/>
    </row>
    <row r="190" spans="1:10" x14ac:dyDescent="0.35">
      <c r="A190" s="30" t="s">
        <v>2212</v>
      </c>
      <c r="B190" s="4">
        <v>17</v>
      </c>
      <c r="C190" s="4">
        <v>35</v>
      </c>
      <c r="D190" s="5">
        <v>38.85</v>
      </c>
      <c r="E190" s="5">
        <v>1359.75</v>
      </c>
      <c r="F190" s="5">
        <f t="shared" si="6"/>
        <v>754434.97000000032</v>
      </c>
      <c r="G190" s="5">
        <f t="shared" si="7"/>
        <v>59.669981925041114</v>
      </c>
      <c r="H190" s="5"/>
      <c r="I190" s="5"/>
      <c r="J190" s="5"/>
    </row>
    <row r="191" spans="1:10" x14ac:dyDescent="0.35">
      <c r="A191" s="30" t="s">
        <v>1350</v>
      </c>
      <c r="B191" s="4">
        <v>2</v>
      </c>
      <c r="C191" s="4">
        <v>5000</v>
      </c>
      <c r="D191" s="5">
        <v>0.27</v>
      </c>
      <c r="E191" s="5">
        <v>1350</v>
      </c>
      <c r="F191" s="5">
        <f t="shared" si="6"/>
        <v>755784.97000000032</v>
      </c>
      <c r="G191" s="5">
        <f t="shared" si="7"/>
        <v>59.776756503105553</v>
      </c>
      <c r="H191" s="5"/>
      <c r="I191" s="5"/>
      <c r="J191" s="5"/>
    </row>
    <row r="192" spans="1:10" x14ac:dyDescent="0.35">
      <c r="A192" s="30" t="s">
        <v>1553</v>
      </c>
      <c r="B192" s="4">
        <v>16</v>
      </c>
      <c r="C192" s="4">
        <v>1300</v>
      </c>
      <c r="D192" s="5">
        <v>1.03</v>
      </c>
      <c r="E192" s="5">
        <v>1339</v>
      </c>
      <c r="F192" s="5">
        <f t="shared" si="6"/>
        <v>757123.97000000032</v>
      </c>
      <c r="G192" s="5">
        <f t="shared" si="7"/>
        <v>59.882661066089462</v>
      </c>
      <c r="H192" s="5"/>
      <c r="I192" s="5"/>
      <c r="J192" s="5"/>
    </row>
    <row r="193" spans="1:10" x14ac:dyDescent="0.35">
      <c r="A193" s="30" t="s">
        <v>1529</v>
      </c>
      <c r="B193" s="4">
        <v>2</v>
      </c>
      <c r="C193" s="4">
        <v>1500</v>
      </c>
      <c r="D193" s="5">
        <v>0.89</v>
      </c>
      <c r="E193" s="5">
        <v>1335</v>
      </c>
      <c r="F193" s="5">
        <f t="shared" si="6"/>
        <v>758458.97000000032</v>
      </c>
      <c r="G193" s="5">
        <f t="shared" si="7"/>
        <v>59.988249259953186</v>
      </c>
      <c r="H193" s="5"/>
      <c r="I193" s="5"/>
      <c r="J193" s="5"/>
    </row>
    <row r="194" spans="1:10" x14ac:dyDescent="0.35">
      <c r="A194" s="30" t="s">
        <v>1650</v>
      </c>
      <c r="B194" s="4">
        <v>7</v>
      </c>
      <c r="C194" s="4">
        <v>950</v>
      </c>
      <c r="D194" s="5">
        <v>1.39</v>
      </c>
      <c r="E194" s="5">
        <v>1320.5</v>
      </c>
      <c r="F194" s="5">
        <f t="shared" si="6"/>
        <v>759779.47000000032</v>
      </c>
      <c r="G194" s="5">
        <f t="shared" si="7"/>
        <v>60.092690615756219</v>
      </c>
      <c r="H194" s="5"/>
      <c r="I194" s="5"/>
      <c r="J194" s="5"/>
    </row>
    <row r="195" spans="1:10" x14ac:dyDescent="0.35">
      <c r="A195" s="30" t="s">
        <v>2716</v>
      </c>
      <c r="B195" s="4">
        <v>4</v>
      </c>
      <c r="C195" s="4">
        <v>33</v>
      </c>
      <c r="D195" s="5">
        <v>40</v>
      </c>
      <c r="E195" s="5">
        <v>1320</v>
      </c>
      <c r="F195" s="5">
        <f t="shared" ref="F195:F258" si="8">E195+F194</f>
        <v>761099.47000000032</v>
      </c>
      <c r="G195" s="5">
        <f t="shared" ref="G195:G258" si="9">(F195/$F$3485)*100</f>
        <v>60.197092425419221</v>
      </c>
      <c r="H195" s="5"/>
      <c r="I195" s="5"/>
      <c r="J195" s="5"/>
    </row>
    <row r="196" spans="1:10" x14ac:dyDescent="0.35">
      <c r="A196" s="30" t="s">
        <v>2181</v>
      </c>
      <c r="B196" s="4">
        <v>5</v>
      </c>
      <c r="C196" s="4">
        <v>13</v>
      </c>
      <c r="D196" s="5">
        <v>101.29</v>
      </c>
      <c r="E196" s="5">
        <v>1316.77</v>
      </c>
      <c r="F196" s="5">
        <f t="shared" si="8"/>
        <v>762416.24000000034</v>
      </c>
      <c r="G196" s="5">
        <f t="shared" si="9"/>
        <v>60.301238767017665</v>
      </c>
      <c r="H196" s="5"/>
      <c r="I196" s="5"/>
      <c r="J196" s="5"/>
    </row>
    <row r="197" spans="1:10" x14ac:dyDescent="0.35">
      <c r="A197" s="30" t="s">
        <v>1694</v>
      </c>
      <c r="B197" s="4">
        <v>8</v>
      </c>
      <c r="C197" s="4">
        <v>800</v>
      </c>
      <c r="D197" s="5">
        <v>1.64</v>
      </c>
      <c r="E197" s="5">
        <v>1312</v>
      </c>
      <c r="F197" s="5">
        <f t="shared" si="8"/>
        <v>763728.24000000034</v>
      </c>
      <c r="G197" s="5">
        <f t="shared" si="9"/>
        <v>60.405007838440298</v>
      </c>
      <c r="H197" s="5"/>
      <c r="I197" s="5"/>
      <c r="J197" s="5"/>
    </row>
    <row r="198" spans="1:10" x14ac:dyDescent="0.35">
      <c r="A198" s="30" t="s">
        <v>1479</v>
      </c>
      <c r="B198" s="4">
        <v>3</v>
      </c>
      <c r="C198" s="4">
        <v>1890</v>
      </c>
      <c r="D198" s="5">
        <v>0.69</v>
      </c>
      <c r="E198" s="5">
        <v>1304.0999999999999</v>
      </c>
      <c r="F198" s="5">
        <f t="shared" si="8"/>
        <v>765032.34000000032</v>
      </c>
      <c r="G198" s="5">
        <f t="shared" si="9"/>
        <v>60.508152080850529</v>
      </c>
      <c r="H198" s="5"/>
      <c r="I198" s="5"/>
      <c r="J198" s="5"/>
    </row>
    <row r="199" spans="1:10" x14ac:dyDescent="0.35">
      <c r="A199" s="30" t="s">
        <v>1502</v>
      </c>
      <c r="B199" s="4">
        <v>15</v>
      </c>
      <c r="C199" s="4">
        <v>1600</v>
      </c>
      <c r="D199" s="5">
        <v>0.81</v>
      </c>
      <c r="E199" s="5">
        <v>1296</v>
      </c>
      <c r="F199" s="5">
        <f t="shared" si="8"/>
        <v>766328.34000000032</v>
      </c>
      <c r="G199" s="5">
        <f t="shared" si="9"/>
        <v>60.610655675792394</v>
      </c>
      <c r="H199" s="5"/>
      <c r="I199" s="5"/>
      <c r="J199" s="5"/>
    </row>
    <row r="200" spans="1:10" x14ac:dyDescent="0.35">
      <c r="A200" s="30" t="s">
        <v>1081</v>
      </c>
      <c r="B200" s="4">
        <v>9</v>
      </c>
      <c r="C200" s="4">
        <v>165</v>
      </c>
      <c r="D200" s="5">
        <v>7.84</v>
      </c>
      <c r="E200" s="5">
        <v>1293.5999999999999</v>
      </c>
      <c r="F200" s="5">
        <f t="shared" si="8"/>
        <v>767621.94000000029</v>
      </c>
      <c r="G200" s="5">
        <f t="shared" si="9"/>
        <v>60.712969449262133</v>
      </c>
      <c r="H200" s="5"/>
      <c r="I200" s="5"/>
      <c r="J200" s="5"/>
    </row>
    <row r="201" spans="1:10" x14ac:dyDescent="0.35">
      <c r="A201" s="30" t="s">
        <v>2337</v>
      </c>
      <c r="B201" s="4">
        <v>2</v>
      </c>
      <c r="C201" s="4">
        <v>119</v>
      </c>
      <c r="D201" s="5">
        <v>10.86</v>
      </c>
      <c r="E201" s="5">
        <v>1292.3399999999999</v>
      </c>
      <c r="F201" s="5">
        <f t="shared" si="8"/>
        <v>768914.28000000026</v>
      </c>
      <c r="G201" s="5">
        <f t="shared" si="9"/>
        <v>60.815183566459019</v>
      </c>
      <c r="H201" s="5"/>
      <c r="I201" s="5"/>
      <c r="J201" s="5"/>
    </row>
    <row r="202" spans="1:10" x14ac:dyDescent="0.35">
      <c r="A202" s="30" t="s">
        <v>3759</v>
      </c>
      <c r="B202" s="4">
        <v>5</v>
      </c>
      <c r="C202" s="4">
        <v>10</v>
      </c>
      <c r="D202" s="5">
        <v>129.12</v>
      </c>
      <c r="E202" s="5">
        <v>1291.2</v>
      </c>
      <c r="F202" s="5">
        <f t="shared" si="8"/>
        <v>770205.48000000021</v>
      </c>
      <c r="G202" s="5">
        <f t="shared" si="9"/>
        <v>60.917307518456646</v>
      </c>
      <c r="H202" s="5"/>
      <c r="I202" s="5"/>
      <c r="J202" s="5"/>
    </row>
    <row r="203" spans="1:10" x14ac:dyDescent="0.35">
      <c r="A203" s="30" t="s">
        <v>1318</v>
      </c>
      <c r="B203" s="4">
        <v>8</v>
      </c>
      <c r="C203" s="4">
        <v>16000</v>
      </c>
      <c r="D203" s="5">
        <v>0.08</v>
      </c>
      <c r="E203" s="5">
        <v>1280</v>
      </c>
      <c r="F203" s="5">
        <f t="shared" si="8"/>
        <v>771485.48000000021</v>
      </c>
      <c r="G203" s="5">
        <f t="shared" si="9"/>
        <v>61.018545636917729</v>
      </c>
      <c r="H203" s="5"/>
      <c r="I203" s="5"/>
      <c r="J203" s="5"/>
    </row>
    <row r="204" spans="1:10" x14ac:dyDescent="0.35">
      <c r="A204" s="30" t="s">
        <v>3092</v>
      </c>
      <c r="B204" s="4">
        <v>3</v>
      </c>
      <c r="C204" s="4">
        <v>27</v>
      </c>
      <c r="D204" s="5">
        <v>47.3</v>
      </c>
      <c r="E204" s="5">
        <v>1277.0999999999999</v>
      </c>
      <c r="F204" s="5">
        <f t="shared" si="8"/>
        <v>772762.58000000019</v>
      </c>
      <c r="G204" s="5">
        <f t="shared" si="9"/>
        <v>61.119554387766698</v>
      </c>
      <c r="H204" s="5"/>
      <c r="I204" s="5"/>
      <c r="J204" s="5"/>
    </row>
    <row r="205" spans="1:10" x14ac:dyDescent="0.35">
      <c r="A205" s="30" t="s">
        <v>1359</v>
      </c>
      <c r="B205" s="4">
        <v>8</v>
      </c>
      <c r="C205" s="4">
        <v>4400</v>
      </c>
      <c r="D205" s="5">
        <v>0.28999999999999998</v>
      </c>
      <c r="E205" s="5">
        <v>1276</v>
      </c>
      <c r="F205" s="5">
        <f t="shared" si="8"/>
        <v>774038.58000000019</v>
      </c>
      <c r="G205" s="5">
        <f t="shared" si="9"/>
        <v>61.220476137107596</v>
      </c>
      <c r="H205" s="5"/>
      <c r="I205" s="5"/>
      <c r="J205" s="5"/>
    </row>
    <row r="206" spans="1:10" x14ac:dyDescent="0.35">
      <c r="A206" s="30" t="s">
        <v>1758</v>
      </c>
      <c r="B206" s="4">
        <v>5</v>
      </c>
      <c r="C206" s="4">
        <v>650</v>
      </c>
      <c r="D206" s="5">
        <v>1.95</v>
      </c>
      <c r="E206" s="5">
        <v>1267.5</v>
      </c>
      <c r="F206" s="5">
        <f t="shared" si="8"/>
        <v>775306.08000000019</v>
      </c>
      <c r="G206" s="5">
        <f t="shared" si="9"/>
        <v>61.320725602068094</v>
      </c>
      <c r="H206" s="5"/>
      <c r="I206" s="5"/>
      <c r="J206" s="5"/>
    </row>
    <row r="207" spans="1:10" x14ac:dyDescent="0.35">
      <c r="A207" s="30" t="s">
        <v>1616</v>
      </c>
      <c r="B207" s="4">
        <v>27</v>
      </c>
      <c r="C207" s="4">
        <v>1073</v>
      </c>
      <c r="D207" s="5">
        <v>1.18</v>
      </c>
      <c r="E207" s="5">
        <v>1266.1399999999999</v>
      </c>
      <c r="F207" s="5">
        <f t="shared" si="8"/>
        <v>776572.2200000002</v>
      </c>
      <c r="G207" s="5">
        <f t="shared" si="9"/>
        <v>61.420867501527731</v>
      </c>
      <c r="H207" s="5"/>
      <c r="I207" s="5"/>
      <c r="J207" s="5"/>
    </row>
    <row r="208" spans="1:10" x14ac:dyDescent="0.35">
      <c r="A208" s="30" t="s">
        <v>1679</v>
      </c>
      <c r="B208" s="4">
        <v>51</v>
      </c>
      <c r="C208" s="4">
        <v>872</v>
      </c>
      <c r="D208" s="5">
        <v>1.45</v>
      </c>
      <c r="E208" s="5">
        <v>1264.3999999999999</v>
      </c>
      <c r="F208" s="5">
        <f t="shared" si="8"/>
        <v>777836.62000000023</v>
      </c>
      <c r="G208" s="5">
        <f t="shared" si="9"/>
        <v>61.52087178042008</v>
      </c>
      <c r="H208" s="5"/>
      <c r="I208" s="5"/>
      <c r="J208" s="5"/>
    </row>
    <row r="209" spans="1:10" x14ac:dyDescent="0.35">
      <c r="A209" s="30" t="s">
        <v>1563</v>
      </c>
      <c r="B209" s="4">
        <v>5</v>
      </c>
      <c r="C209" s="4">
        <v>1300</v>
      </c>
      <c r="D209" s="5">
        <v>0.97</v>
      </c>
      <c r="E209" s="5">
        <v>1261</v>
      </c>
      <c r="F209" s="5">
        <f t="shared" si="8"/>
        <v>779097.62000000023</v>
      </c>
      <c r="G209" s="5">
        <f t="shared" si="9"/>
        <v>61.620607145560271</v>
      </c>
      <c r="H209" s="5"/>
      <c r="I209" s="5"/>
      <c r="J209" s="5"/>
    </row>
    <row r="210" spans="1:10" x14ac:dyDescent="0.35">
      <c r="A210" s="30" t="s">
        <v>2335</v>
      </c>
      <c r="B210" s="4">
        <v>2</v>
      </c>
      <c r="C210" s="4">
        <v>120</v>
      </c>
      <c r="D210" s="5">
        <v>10.5</v>
      </c>
      <c r="E210" s="5">
        <v>1260</v>
      </c>
      <c r="F210" s="5">
        <f t="shared" si="8"/>
        <v>780357.62000000023</v>
      </c>
      <c r="G210" s="5">
        <f t="shared" si="9"/>
        <v>61.720263418420409</v>
      </c>
      <c r="H210" s="5"/>
      <c r="I210" s="5"/>
      <c r="J210" s="5"/>
    </row>
    <row r="211" spans="1:10" x14ac:dyDescent="0.35">
      <c r="A211" s="30" t="s">
        <v>1712</v>
      </c>
      <c r="B211" s="4">
        <v>23</v>
      </c>
      <c r="C211" s="4">
        <v>772</v>
      </c>
      <c r="D211" s="5">
        <v>1.63</v>
      </c>
      <c r="E211" s="5">
        <v>1258.3599999999999</v>
      </c>
      <c r="F211" s="5">
        <f t="shared" si="8"/>
        <v>781615.98000000021</v>
      </c>
      <c r="G211" s="5">
        <f t="shared" si="9"/>
        <v>61.819789979941262</v>
      </c>
      <c r="H211" s="5"/>
      <c r="I211" s="5"/>
      <c r="J211" s="5"/>
    </row>
    <row r="212" spans="1:10" x14ac:dyDescent="0.35">
      <c r="A212" s="30" t="s">
        <v>2352</v>
      </c>
      <c r="B212" s="4">
        <v>17</v>
      </c>
      <c r="C212" s="4">
        <v>110</v>
      </c>
      <c r="D212" s="5">
        <v>11.31</v>
      </c>
      <c r="E212" s="5">
        <v>1244.1000000000001</v>
      </c>
      <c r="F212" s="5">
        <f t="shared" si="8"/>
        <v>782860.08000000019</v>
      </c>
      <c r="G212" s="5">
        <f t="shared" si="9"/>
        <v>61.91818868554865</v>
      </c>
      <c r="H212" s="5"/>
      <c r="I212" s="5"/>
      <c r="J212" s="5"/>
    </row>
    <row r="213" spans="1:10" x14ac:dyDescent="0.35">
      <c r="A213" s="30" t="s">
        <v>1929</v>
      </c>
      <c r="B213" s="4">
        <v>28</v>
      </c>
      <c r="C213" s="4">
        <v>234</v>
      </c>
      <c r="D213" s="5">
        <v>5.3</v>
      </c>
      <c r="E213" s="5">
        <v>1240.2</v>
      </c>
      <c r="F213" s="5">
        <f t="shared" si="8"/>
        <v>784100.28000000014</v>
      </c>
      <c r="G213" s="5">
        <f t="shared" si="9"/>
        <v>62.016278931263834</v>
      </c>
      <c r="H213" s="5"/>
      <c r="I213" s="5"/>
      <c r="J213" s="5"/>
    </row>
    <row r="214" spans="1:10" x14ac:dyDescent="0.35">
      <c r="A214" s="30" t="s">
        <v>1366</v>
      </c>
      <c r="B214" s="4">
        <v>14</v>
      </c>
      <c r="C214" s="4">
        <v>4100</v>
      </c>
      <c r="D214" s="5">
        <v>0.3</v>
      </c>
      <c r="E214" s="5">
        <v>1230</v>
      </c>
      <c r="F214" s="5">
        <f t="shared" si="8"/>
        <v>785330.28000000014</v>
      </c>
      <c r="G214" s="5">
        <f t="shared" si="9"/>
        <v>62.11356243572255</v>
      </c>
      <c r="H214" s="5"/>
      <c r="I214" s="5"/>
      <c r="J214" s="5"/>
    </row>
    <row r="215" spans="1:10" x14ac:dyDescent="0.35">
      <c r="A215" s="30" t="s">
        <v>2283</v>
      </c>
      <c r="B215" s="4">
        <v>2</v>
      </c>
      <c r="C215" s="4">
        <v>140</v>
      </c>
      <c r="D215" s="5">
        <v>8.75</v>
      </c>
      <c r="E215" s="5">
        <v>1225</v>
      </c>
      <c r="F215" s="5">
        <f t="shared" si="8"/>
        <v>786555.28000000014</v>
      </c>
      <c r="G215" s="5">
        <f t="shared" si="9"/>
        <v>62.21045047878102</v>
      </c>
      <c r="H215" s="5"/>
      <c r="I215" s="5"/>
      <c r="J215" s="5"/>
    </row>
    <row r="216" spans="1:10" x14ac:dyDescent="0.35">
      <c r="A216" s="30" t="s">
        <v>1319</v>
      </c>
      <c r="B216" s="4">
        <v>2</v>
      </c>
      <c r="C216" s="4">
        <v>30</v>
      </c>
      <c r="D216" s="5">
        <v>40.22</v>
      </c>
      <c r="E216" s="5">
        <v>1206.5999999999999</v>
      </c>
      <c r="F216" s="5">
        <f t="shared" si="8"/>
        <v>787761.88000000012</v>
      </c>
      <c r="G216" s="5">
        <f t="shared" si="9"/>
        <v>62.305883223886603</v>
      </c>
      <c r="H216" s="5"/>
      <c r="I216" s="5"/>
      <c r="J216" s="5"/>
    </row>
    <row r="217" spans="1:10" x14ac:dyDescent="0.35">
      <c r="A217" s="30" t="s">
        <v>2597</v>
      </c>
      <c r="B217" s="4">
        <v>10</v>
      </c>
      <c r="C217" s="4">
        <v>11</v>
      </c>
      <c r="D217" s="5">
        <v>108.67</v>
      </c>
      <c r="E217" s="5">
        <v>1195.3700000000001</v>
      </c>
      <c r="F217" s="5">
        <f t="shared" si="8"/>
        <v>788957.25000000012</v>
      </c>
      <c r="G217" s="5">
        <f t="shared" si="9"/>
        <v>62.400427762687258</v>
      </c>
      <c r="H217" s="5"/>
      <c r="I217" s="5"/>
      <c r="J217" s="5"/>
    </row>
    <row r="218" spans="1:10" x14ac:dyDescent="0.35">
      <c r="A218" s="30" t="s">
        <v>1688</v>
      </c>
      <c r="B218" s="4">
        <v>25</v>
      </c>
      <c r="C218" s="4">
        <v>849</v>
      </c>
      <c r="D218" s="5">
        <v>1.4</v>
      </c>
      <c r="E218" s="5">
        <v>1188.5999999999999</v>
      </c>
      <c r="F218" s="5">
        <f t="shared" si="8"/>
        <v>790145.85000000009</v>
      </c>
      <c r="G218" s="5">
        <f t="shared" si="9"/>
        <v>62.494436846751988</v>
      </c>
      <c r="H218" s="5"/>
      <c r="I218" s="5"/>
      <c r="J218" s="5"/>
    </row>
    <row r="219" spans="1:10" x14ac:dyDescent="0.35">
      <c r="A219" s="30" t="s">
        <v>1357</v>
      </c>
      <c r="B219" s="4">
        <v>9</v>
      </c>
      <c r="C219" s="4">
        <v>4400</v>
      </c>
      <c r="D219" s="5">
        <v>0.27</v>
      </c>
      <c r="E219" s="5">
        <v>1188</v>
      </c>
      <c r="F219" s="5">
        <f t="shared" si="8"/>
        <v>791333.85000000009</v>
      </c>
      <c r="G219" s="5">
        <f t="shared" si="9"/>
        <v>62.588398475448692</v>
      </c>
      <c r="H219" s="5"/>
      <c r="I219" s="5"/>
      <c r="J219" s="5"/>
    </row>
    <row r="220" spans="1:10" x14ac:dyDescent="0.35">
      <c r="A220" s="30" t="s">
        <v>1658</v>
      </c>
      <c r="B220" s="4">
        <v>29</v>
      </c>
      <c r="C220" s="4">
        <v>941</v>
      </c>
      <c r="D220" s="5">
        <v>1.26</v>
      </c>
      <c r="E220" s="5">
        <v>1185.6600000000001</v>
      </c>
      <c r="F220" s="5">
        <f t="shared" si="8"/>
        <v>792519.51000000013</v>
      </c>
      <c r="G220" s="5">
        <f t="shared" si="9"/>
        <v>62.682175028210096</v>
      </c>
      <c r="H220" s="5"/>
      <c r="I220" s="5"/>
      <c r="J220" s="5"/>
    </row>
    <row r="221" spans="1:10" x14ac:dyDescent="0.35">
      <c r="A221" s="30" t="s">
        <v>1358</v>
      </c>
      <c r="B221" s="4">
        <v>32</v>
      </c>
      <c r="C221" s="4">
        <v>588</v>
      </c>
      <c r="D221" s="5">
        <v>2</v>
      </c>
      <c r="E221" s="5">
        <v>1176</v>
      </c>
      <c r="F221" s="5">
        <f t="shared" si="8"/>
        <v>793695.51000000013</v>
      </c>
      <c r="G221" s="5">
        <f t="shared" si="9"/>
        <v>62.775187549546217</v>
      </c>
      <c r="H221" s="5"/>
      <c r="I221" s="5"/>
      <c r="J221" s="5"/>
    </row>
    <row r="222" spans="1:10" x14ac:dyDescent="0.35">
      <c r="A222" s="30" t="s">
        <v>1362</v>
      </c>
      <c r="B222" s="4">
        <v>31</v>
      </c>
      <c r="C222" s="4">
        <v>1092</v>
      </c>
      <c r="D222" s="5">
        <v>1.07</v>
      </c>
      <c r="E222" s="5">
        <v>1168.44</v>
      </c>
      <c r="F222" s="5">
        <f t="shared" si="8"/>
        <v>794863.95000000007</v>
      </c>
      <c r="G222" s="5">
        <f t="shared" si="9"/>
        <v>62.867602133245192</v>
      </c>
      <c r="H222" s="5"/>
      <c r="I222" s="5"/>
      <c r="J222" s="5"/>
    </row>
    <row r="223" spans="1:10" x14ac:dyDescent="0.35">
      <c r="A223" s="30" t="s">
        <v>3408</v>
      </c>
      <c r="B223" s="4">
        <v>3</v>
      </c>
      <c r="C223" s="4">
        <v>13</v>
      </c>
      <c r="D223" s="5">
        <v>89.15</v>
      </c>
      <c r="E223" s="5">
        <v>1158.95</v>
      </c>
      <c r="F223" s="5">
        <f t="shared" si="8"/>
        <v>796022.9</v>
      </c>
      <c r="G223" s="5">
        <f t="shared" si="9"/>
        <v>62.959266131206505</v>
      </c>
      <c r="H223" s="5"/>
      <c r="I223" s="5"/>
      <c r="J223" s="5"/>
    </row>
    <row r="224" spans="1:10" x14ac:dyDescent="0.35">
      <c r="A224" s="30" t="s">
        <v>1378</v>
      </c>
      <c r="B224" s="4">
        <v>8</v>
      </c>
      <c r="C224" s="4">
        <v>3700</v>
      </c>
      <c r="D224" s="5">
        <v>0.31</v>
      </c>
      <c r="E224" s="5">
        <v>1147</v>
      </c>
      <c r="F224" s="5">
        <f t="shared" si="8"/>
        <v>797169.9</v>
      </c>
      <c r="G224" s="5">
        <f t="shared" si="9"/>
        <v>63.04998497642125</v>
      </c>
      <c r="H224" s="5"/>
      <c r="I224" s="5"/>
      <c r="J224" s="5"/>
    </row>
    <row r="225" spans="1:10" x14ac:dyDescent="0.35">
      <c r="A225" s="30" t="s">
        <v>1491</v>
      </c>
      <c r="B225" s="4">
        <v>55</v>
      </c>
      <c r="C225" s="4">
        <v>1756</v>
      </c>
      <c r="D225" s="5">
        <v>0.65</v>
      </c>
      <c r="E225" s="5">
        <v>1141.4000000000001</v>
      </c>
      <c r="F225" s="5">
        <f t="shared" si="8"/>
        <v>798311.3</v>
      </c>
      <c r="G225" s="5">
        <f t="shared" si="9"/>
        <v>63.140260904867731</v>
      </c>
      <c r="H225" s="5"/>
      <c r="I225" s="5"/>
      <c r="J225" s="5"/>
    </row>
    <row r="226" spans="1:10" x14ac:dyDescent="0.35">
      <c r="A226" s="30" t="s">
        <v>1776</v>
      </c>
      <c r="B226" s="4">
        <v>5</v>
      </c>
      <c r="C226" s="4">
        <v>600</v>
      </c>
      <c r="D226" s="5">
        <v>1.88</v>
      </c>
      <c r="E226" s="5">
        <v>1128</v>
      </c>
      <c r="F226" s="5">
        <f t="shared" si="8"/>
        <v>799439.3</v>
      </c>
      <c r="G226" s="5">
        <f t="shared" si="9"/>
        <v>63.229476996761569</v>
      </c>
      <c r="H226" s="5"/>
      <c r="I226" s="5"/>
      <c r="J226" s="5"/>
    </row>
    <row r="227" spans="1:10" x14ac:dyDescent="0.35">
      <c r="A227" s="30" t="s">
        <v>1353</v>
      </c>
      <c r="B227" s="4">
        <v>7</v>
      </c>
      <c r="C227" s="4">
        <v>4900</v>
      </c>
      <c r="D227" s="5">
        <v>0.23</v>
      </c>
      <c r="E227" s="5">
        <v>1127</v>
      </c>
      <c r="F227" s="5">
        <f t="shared" si="8"/>
        <v>800566.3</v>
      </c>
      <c r="G227" s="5">
        <f t="shared" si="9"/>
        <v>63.318613996375362</v>
      </c>
      <c r="H227" s="5"/>
      <c r="I227" s="5"/>
      <c r="J227" s="5"/>
    </row>
    <row r="228" spans="1:10" x14ac:dyDescent="0.35">
      <c r="A228" s="30" t="s">
        <v>2210</v>
      </c>
      <c r="B228" s="4">
        <v>5</v>
      </c>
      <c r="C228" s="4">
        <v>24</v>
      </c>
      <c r="D228" s="5">
        <v>46.77</v>
      </c>
      <c r="E228" s="5">
        <v>1122.48</v>
      </c>
      <c r="F228" s="5">
        <f t="shared" si="8"/>
        <v>801688.78</v>
      </c>
      <c r="G228" s="5">
        <f t="shared" si="9"/>
        <v>63.407393498883337</v>
      </c>
      <c r="H228" s="5"/>
      <c r="I228" s="5"/>
      <c r="J228" s="5"/>
    </row>
    <row r="229" spans="1:10" x14ac:dyDescent="0.35">
      <c r="A229" s="30" t="s">
        <v>1792</v>
      </c>
      <c r="B229" s="4">
        <v>2</v>
      </c>
      <c r="C229" s="4">
        <v>600</v>
      </c>
      <c r="D229" s="5">
        <v>1.87</v>
      </c>
      <c r="E229" s="5">
        <v>1122</v>
      </c>
      <c r="F229" s="5">
        <f t="shared" si="8"/>
        <v>802810.78</v>
      </c>
      <c r="G229" s="5">
        <f t="shared" si="9"/>
        <v>63.496135037096892</v>
      </c>
      <c r="H229" s="5"/>
      <c r="I229" s="5"/>
      <c r="J229" s="5"/>
    </row>
    <row r="230" spans="1:10" x14ac:dyDescent="0.35">
      <c r="A230" s="30" t="s">
        <v>1320</v>
      </c>
      <c r="B230" s="4">
        <v>2</v>
      </c>
      <c r="C230" s="4">
        <v>14000</v>
      </c>
      <c r="D230" s="5">
        <v>0.08</v>
      </c>
      <c r="E230" s="5">
        <v>1120</v>
      </c>
      <c r="F230" s="5">
        <f t="shared" si="8"/>
        <v>803930.78</v>
      </c>
      <c r="G230" s="5">
        <f t="shared" si="9"/>
        <v>63.584718390750353</v>
      </c>
      <c r="H230" s="5"/>
      <c r="I230" s="5"/>
      <c r="J230" s="5"/>
    </row>
    <row r="231" spans="1:10" x14ac:dyDescent="0.35">
      <c r="A231" s="30" t="s">
        <v>2582</v>
      </c>
      <c r="B231" s="4">
        <v>16</v>
      </c>
      <c r="C231" s="4">
        <v>29</v>
      </c>
      <c r="D231" s="5">
        <v>38.53</v>
      </c>
      <c r="E231" s="5">
        <v>1117.3700000000001</v>
      </c>
      <c r="F231" s="5">
        <f t="shared" si="8"/>
        <v>805048.15</v>
      </c>
      <c r="G231" s="5">
        <f t="shared" si="9"/>
        <v>63.673093731707283</v>
      </c>
      <c r="H231" s="5"/>
      <c r="I231" s="5"/>
      <c r="J231" s="5"/>
    </row>
    <row r="232" spans="1:10" x14ac:dyDescent="0.35">
      <c r="A232" s="30" t="s">
        <v>3049</v>
      </c>
      <c r="B232" s="4">
        <v>4</v>
      </c>
      <c r="C232" s="4">
        <v>21</v>
      </c>
      <c r="D232" s="5">
        <v>53.12</v>
      </c>
      <c r="E232" s="5">
        <v>1115.52</v>
      </c>
      <c r="F232" s="5">
        <f t="shared" si="8"/>
        <v>806163.67</v>
      </c>
      <c r="G232" s="5">
        <f t="shared" si="9"/>
        <v>63.761322751946125</v>
      </c>
      <c r="H232" s="5"/>
      <c r="I232" s="5"/>
      <c r="J232" s="5"/>
    </row>
    <row r="233" spans="1:10" x14ac:dyDescent="0.35">
      <c r="A233" s="30" t="s">
        <v>1652</v>
      </c>
      <c r="B233" s="4">
        <v>3</v>
      </c>
      <c r="C233" s="4">
        <v>950</v>
      </c>
      <c r="D233" s="5">
        <v>1.17</v>
      </c>
      <c r="E233" s="5">
        <v>1111.5</v>
      </c>
      <c r="F233" s="5">
        <f t="shared" si="8"/>
        <v>807275.17</v>
      </c>
      <c r="G233" s="5">
        <f t="shared" si="9"/>
        <v>63.849233821219173</v>
      </c>
      <c r="H233" s="5"/>
      <c r="I233" s="5"/>
      <c r="J233" s="5"/>
    </row>
    <row r="234" spans="1:10" x14ac:dyDescent="0.35">
      <c r="A234" s="30" t="s">
        <v>3239</v>
      </c>
      <c r="B234" s="4">
        <v>12</v>
      </c>
      <c r="C234" s="4">
        <v>25</v>
      </c>
      <c r="D234" s="5">
        <v>44.41</v>
      </c>
      <c r="E234" s="5">
        <v>1110.25</v>
      </c>
      <c r="F234" s="5">
        <f t="shared" si="8"/>
        <v>808385.42</v>
      </c>
      <c r="G234" s="5">
        <f t="shared" si="9"/>
        <v>63.937046025142173</v>
      </c>
      <c r="H234" s="5"/>
      <c r="I234" s="5"/>
      <c r="J234" s="5"/>
    </row>
    <row r="235" spans="1:10" x14ac:dyDescent="0.35">
      <c r="A235" s="30" t="s">
        <v>2909</v>
      </c>
      <c r="B235" s="4">
        <v>6</v>
      </c>
      <c r="C235" s="4">
        <v>34</v>
      </c>
      <c r="D235" s="5">
        <v>32.58</v>
      </c>
      <c r="E235" s="5">
        <v>1107.72</v>
      </c>
      <c r="F235" s="5">
        <f t="shared" si="8"/>
        <v>809493.14</v>
      </c>
      <c r="G235" s="5">
        <f t="shared" si="9"/>
        <v>64.024658125596645</v>
      </c>
      <c r="H235" s="5"/>
      <c r="I235" s="5"/>
      <c r="J235" s="5"/>
    </row>
    <row r="236" spans="1:10" x14ac:dyDescent="0.35">
      <c r="A236" s="30" t="s">
        <v>1813</v>
      </c>
      <c r="B236" s="4">
        <v>6</v>
      </c>
      <c r="C236" s="4">
        <v>550</v>
      </c>
      <c r="D236" s="5">
        <v>2</v>
      </c>
      <c r="E236" s="5">
        <v>1100</v>
      </c>
      <c r="F236" s="5">
        <f t="shared" si="8"/>
        <v>810593.14</v>
      </c>
      <c r="G236" s="5">
        <f t="shared" si="9"/>
        <v>64.11165963364914</v>
      </c>
      <c r="H236" s="5"/>
      <c r="I236" s="5"/>
      <c r="J236" s="5"/>
    </row>
    <row r="237" spans="1:10" x14ac:dyDescent="0.35">
      <c r="A237" s="30" t="s">
        <v>1817</v>
      </c>
      <c r="B237" s="4">
        <v>2</v>
      </c>
      <c r="C237" s="4">
        <v>550</v>
      </c>
      <c r="D237" s="5">
        <v>2</v>
      </c>
      <c r="E237" s="5">
        <v>1100</v>
      </c>
      <c r="F237" s="5">
        <f t="shared" si="8"/>
        <v>811693.14</v>
      </c>
      <c r="G237" s="5">
        <f t="shared" si="9"/>
        <v>64.198661141701649</v>
      </c>
      <c r="H237" s="5"/>
      <c r="I237" s="5"/>
      <c r="J237" s="5"/>
    </row>
    <row r="238" spans="1:10" x14ac:dyDescent="0.35">
      <c r="A238" s="30" t="s">
        <v>2977</v>
      </c>
      <c r="B238" s="4">
        <v>11</v>
      </c>
      <c r="C238" s="4">
        <v>17</v>
      </c>
      <c r="D238" s="5">
        <v>64.5</v>
      </c>
      <c r="E238" s="5">
        <v>1096.5</v>
      </c>
      <c r="F238" s="5">
        <f t="shared" si="8"/>
        <v>812789.64</v>
      </c>
      <c r="G238" s="5">
        <f t="shared" si="9"/>
        <v>64.285385826773989</v>
      </c>
      <c r="H238" s="5"/>
      <c r="I238" s="5"/>
      <c r="J238" s="5"/>
    </row>
    <row r="239" spans="1:10" x14ac:dyDescent="0.35">
      <c r="A239" s="30" t="s">
        <v>1365</v>
      </c>
      <c r="B239" s="4">
        <v>13</v>
      </c>
      <c r="C239" s="4">
        <v>4200</v>
      </c>
      <c r="D239" s="5">
        <v>0.26</v>
      </c>
      <c r="E239" s="5">
        <v>1092</v>
      </c>
      <c r="F239" s="5">
        <f t="shared" si="8"/>
        <v>813881.64</v>
      </c>
      <c r="G239" s="5">
        <f t="shared" si="9"/>
        <v>64.371754596586101</v>
      </c>
      <c r="H239" s="5"/>
      <c r="I239" s="5"/>
      <c r="J239" s="5"/>
    </row>
    <row r="240" spans="1:10" x14ac:dyDescent="0.35">
      <c r="A240" s="30" t="s">
        <v>1722</v>
      </c>
      <c r="B240" s="4">
        <v>8</v>
      </c>
      <c r="C240" s="4">
        <v>700</v>
      </c>
      <c r="D240" s="5">
        <v>1.56</v>
      </c>
      <c r="E240" s="5">
        <v>1092</v>
      </c>
      <c r="F240" s="5">
        <f t="shared" si="8"/>
        <v>814973.64</v>
      </c>
      <c r="G240" s="5">
        <f t="shared" si="9"/>
        <v>64.458123366398226</v>
      </c>
      <c r="H240" s="5"/>
      <c r="I240" s="5"/>
      <c r="J240" s="5"/>
    </row>
    <row r="241" spans="1:10" x14ac:dyDescent="0.35">
      <c r="A241" s="30" t="s">
        <v>2253</v>
      </c>
      <c r="B241" s="4">
        <v>3</v>
      </c>
      <c r="C241" s="4">
        <v>150</v>
      </c>
      <c r="D241" s="5">
        <v>7.25</v>
      </c>
      <c r="E241" s="5">
        <v>1087.5</v>
      </c>
      <c r="F241" s="5">
        <f t="shared" si="8"/>
        <v>816061.14</v>
      </c>
      <c r="G241" s="5">
        <f t="shared" si="9"/>
        <v>64.544136220950136</v>
      </c>
      <c r="H241" s="5"/>
      <c r="I241" s="5"/>
      <c r="J241" s="5"/>
    </row>
    <row r="242" spans="1:10" x14ac:dyDescent="0.35">
      <c r="A242" s="30" t="s">
        <v>1404</v>
      </c>
      <c r="B242" s="4">
        <v>3</v>
      </c>
      <c r="C242" s="4">
        <v>3000</v>
      </c>
      <c r="D242" s="5">
        <v>0.36</v>
      </c>
      <c r="E242" s="5">
        <v>1080</v>
      </c>
      <c r="F242" s="5">
        <f t="shared" si="8"/>
        <v>817141.14</v>
      </c>
      <c r="G242" s="5">
        <f t="shared" si="9"/>
        <v>64.629555883401679</v>
      </c>
      <c r="H242" s="5"/>
      <c r="I242" s="5"/>
      <c r="J242" s="5"/>
    </row>
    <row r="243" spans="1:10" x14ac:dyDescent="0.35">
      <c r="A243" s="30" t="s">
        <v>1914</v>
      </c>
      <c r="B243" s="4">
        <v>1</v>
      </c>
      <c r="C243" s="4">
        <v>400</v>
      </c>
      <c r="D243" s="5">
        <v>2.69</v>
      </c>
      <c r="E243" s="5">
        <v>1076</v>
      </c>
      <c r="F243" s="5">
        <f t="shared" si="8"/>
        <v>818217.14</v>
      </c>
      <c r="G243" s="5">
        <f t="shared" si="9"/>
        <v>64.714659176733051</v>
      </c>
      <c r="H243" s="5"/>
      <c r="I243" s="5"/>
      <c r="J243" s="5"/>
    </row>
    <row r="244" spans="1:10" x14ac:dyDescent="0.35">
      <c r="A244" s="30" t="s">
        <v>1376</v>
      </c>
      <c r="B244" s="4">
        <v>14</v>
      </c>
      <c r="C244" s="4">
        <v>3700</v>
      </c>
      <c r="D244" s="5">
        <v>0.28999999999999998</v>
      </c>
      <c r="E244" s="5">
        <v>1073</v>
      </c>
      <c r="F244" s="5">
        <f t="shared" si="8"/>
        <v>819290.14</v>
      </c>
      <c r="G244" s="5">
        <f t="shared" si="9"/>
        <v>64.799525193224255</v>
      </c>
      <c r="H244" s="5"/>
      <c r="I244" s="5"/>
      <c r="J244" s="5"/>
    </row>
    <row r="245" spans="1:10" x14ac:dyDescent="0.35">
      <c r="A245" s="30" t="s">
        <v>1913</v>
      </c>
      <c r="B245" s="4">
        <v>1</v>
      </c>
      <c r="C245" s="4">
        <v>400</v>
      </c>
      <c r="D245" s="5">
        <v>2.68</v>
      </c>
      <c r="E245" s="5">
        <v>1072</v>
      </c>
      <c r="F245" s="5">
        <f t="shared" si="8"/>
        <v>820362.14</v>
      </c>
      <c r="G245" s="5">
        <f t="shared" si="9"/>
        <v>64.884312117435428</v>
      </c>
      <c r="H245" s="5"/>
      <c r="I245" s="5"/>
      <c r="J245" s="5"/>
    </row>
    <row r="246" spans="1:10" x14ac:dyDescent="0.35">
      <c r="A246" s="30" t="s">
        <v>1450</v>
      </c>
      <c r="B246" s="4">
        <v>49</v>
      </c>
      <c r="C246" s="4">
        <v>2128</v>
      </c>
      <c r="D246" s="5">
        <v>0.5</v>
      </c>
      <c r="E246" s="5">
        <v>1064</v>
      </c>
      <c r="F246" s="5">
        <f t="shared" si="8"/>
        <v>821426.14</v>
      </c>
      <c r="G246" s="5">
        <f t="shared" si="9"/>
        <v>64.968466303406217</v>
      </c>
      <c r="H246" s="5"/>
      <c r="I246" s="5"/>
      <c r="J246" s="5"/>
    </row>
    <row r="247" spans="1:10" x14ac:dyDescent="0.35">
      <c r="A247" s="30" t="s">
        <v>1907</v>
      </c>
      <c r="B247" s="4">
        <v>2</v>
      </c>
      <c r="C247" s="4">
        <v>400</v>
      </c>
      <c r="D247" s="5">
        <v>2.65</v>
      </c>
      <c r="E247" s="5">
        <v>1060</v>
      </c>
      <c r="F247" s="5">
        <f t="shared" si="8"/>
        <v>822486.14</v>
      </c>
      <c r="G247" s="5">
        <f t="shared" si="9"/>
        <v>65.052304120256792</v>
      </c>
      <c r="H247" s="5"/>
      <c r="I247" s="5"/>
      <c r="J247" s="5"/>
    </row>
    <row r="248" spans="1:10" x14ac:dyDescent="0.35">
      <c r="A248" s="30" t="s">
        <v>1900</v>
      </c>
      <c r="B248" s="4">
        <v>3</v>
      </c>
      <c r="C248" s="4">
        <v>400</v>
      </c>
      <c r="D248" s="5">
        <v>2.64</v>
      </c>
      <c r="E248" s="5">
        <v>1056</v>
      </c>
      <c r="F248" s="5">
        <f t="shared" si="8"/>
        <v>823542.14</v>
      </c>
      <c r="G248" s="5">
        <f t="shared" si="9"/>
        <v>65.135825567987212</v>
      </c>
      <c r="H248" s="5"/>
      <c r="I248" s="5"/>
      <c r="J248" s="5"/>
    </row>
    <row r="249" spans="1:10" x14ac:dyDescent="0.35">
      <c r="A249" s="30" t="s">
        <v>554</v>
      </c>
      <c r="B249" s="4">
        <v>19</v>
      </c>
      <c r="C249" s="4">
        <v>93</v>
      </c>
      <c r="D249" s="5">
        <v>11.35</v>
      </c>
      <c r="E249" s="5">
        <v>1055.55</v>
      </c>
      <c r="F249" s="5">
        <f t="shared" si="8"/>
        <v>824597.69000000006</v>
      </c>
      <c r="G249" s="5">
        <f t="shared" si="9"/>
        <v>65.219311424191602</v>
      </c>
      <c r="H249" s="5"/>
      <c r="I249" s="5"/>
      <c r="J249" s="5"/>
    </row>
    <row r="250" spans="1:10" x14ac:dyDescent="0.35">
      <c r="A250" s="30" t="s">
        <v>3387</v>
      </c>
      <c r="B250" s="4">
        <v>3</v>
      </c>
      <c r="C250" s="4">
        <v>24</v>
      </c>
      <c r="D250" s="5">
        <v>43.96</v>
      </c>
      <c r="E250" s="5">
        <v>1055.04</v>
      </c>
      <c r="F250" s="5">
        <f t="shared" si="8"/>
        <v>825652.7300000001</v>
      </c>
      <c r="G250" s="5">
        <f t="shared" si="9"/>
        <v>65.302756943333151</v>
      </c>
      <c r="H250" s="5"/>
      <c r="I250" s="5"/>
      <c r="J250" s="5"/>
    </row>
    <row r="251" spans="1:10" x14ac:dyDescent="0.35">
      <c r="A251" s="30" t="s">
        <v>2073</v>
      </c>
      <c r="B251" s="4">
        <v>4</v>
      </c>
      <c r="C251" s="4">
        <v>200</v>
      </c>
      <c r="D251" s="5">
        <v>5.26</v>
      </c>
      <c r="E251" s="5">
        <v>1052</v>
      </c>
      <c r="F251" s="5">
        <f t="shared" si="8"/>
        <v>826704.7300000001</v>
      </c>
      <c r="G251" s="5">
        <f t="shared" si="9"/>
        <v>65.385962021943371</v>
      </c>
      <c r="H251" s="5"/>
      <c r="I251" s="5"/>
      <c r="J251" s="5"/>
    </row>
    <row r="252" spans="1:10" x14ac:dyDescent="0.35">
      <c r="A252" s="30" t="s">
        <v>3055</v>
      </c>
      <c r="B252" s="4">
        <v>13</v>
      </c>
      <c r="C252" s="4">
        <v>18</v>
      </c>
      <c r="D252" s="5">
        <v>58.24</v>
      </c>
      <c r="E252" s="5">
        <v>1048.32</v>
      </c>
      <c r="F252" s="5">
        <f t="shared" si="8"/>
        <v>827753.05</v>
      </c>
      <c r="G252" s="5">
        <f t="shared" si="9"/>
        <v>65.468876040962996</v>
      </c>
      <c r="H252" s="5"/>
      <c r="I252" s="5"/>
      <c r="J252" s="5"/>
    </row>
    <row r="253" spans="1:10" x14ac:dyDescent="0.35">
      <c r="A253" s="30" t="s">
        <v>3758</v>
      </c>
      <c r="B253" s="4">
        <v>3</v>
      </c>
      <c r="C253" s="4">
        <v>25</v>
      </c>
      <c r="D253" s="5">
        <v>41.84</v>
      </c>
      <c r="E253" s="5">
        <v>1046</v>
      </c>
      <c r="F253" s="5">
        <f t="shared" si="8"/>
        <v>828799.05</v>
      </c>
      <c r="G253" s="5">
        <f t="shared" si="9"/>
        <v>65.551606565892925</v>
      </c>
      <c r="H253" s="5"/>
      <c r="I253" s="5"/>
      <c r="J253" s="5"/>
    </row>
    <row r="254" spans="1:10" x14ac:dyDescent="0.35">
      <c r="A254" s="30" t="s">
        <v>1657</v>
      </c>
      <c r="B254" s="4">
        <v>9</v>
      </c>
      <c r="C254" s="4">
        <v>18</v>
      </c>
      <c r="D254" s="5">
        <v>57.81</v>
      </c>
      <c r="E254" s="5">
        <v>1040.58</v>
      </c>
      <c r="F254" s="5">
        <f t="shared" si="8"/>
        <v>829839.63</v>
      </c>
      <c r="G254" s="5">
        <f t="shared" si="9"/>
        <v>65.633908410664986</v>
      </c>
      <c r="H254" s="5"/>
      <c r="I254" s="5"/>
      <c r="J254" s="5"/>
    </row>
    <row r="255" spans="1:10" x14ac:dyDescent="0.35">
      <c r="A255" s="30" t="s">
        <v>1293</v>
      </c>
      <c r="B255" s="4">
        <v>6</v>
      </c>
      <c r="C255" s="4">
        <v>34500</v>
      </c>
      <c r="D255" s="5">
        <v>0.03</v>
      </c>
      <c r="E255" s="5">
        <v>1035</v>
      </c>
      <c r="F255" s="5">
        <f t="shared" si="8"/>
        <v>830874.63</v>
      </c>
      <c r="G255" s="5">
        <f t="shared" si="9"/>
        <v>65.715768920514378</v>
      </c>
      <c r="H255" s="5"/>
      <c r="I255" s="5"/>
      <c r="J255" s="5"/>
    </row>
    <row r="256" spans="1:10" x14ac:dyDescent="0.35">
      <c r="A256" s="30" t="s">
        <v>1804</v>
      </c>
      <c r="B256" s="4">
        <v>8</v>
      </c>
      <c r="C256" s="4">
        <v>588</v>
      </c>
      <c r="D256" s="5">
        <v>1.76</v>
      </c>
      <c r="E256" s="5">
        <v>1034.8800000000001</v>
      </c>
      <c r="F256" s="5">
        <f t="shared" si="8"/>
        <v>831909.51</v>
      </c>
      <c r="G256" s="5">
        <f t="shared" si="9"/>
        <v>65.797619939290186</v>
      </c>
      <c r="H256" s="5"/>
      <c r="I256" s="5"/>
      <c r="J256" s="5"/>
    </row>
    <row r="257" spans="1:10" x14ac:dyDescent="0.35">
      <c r="A257" s="30" t="s">
        <v>1536</v>
      </c>
      <c r="B257" s="4">
        <v>8</v>
      </c>
      <c r="C257" s="4">
        <v>1450</v>
      </c>
      <c r="D257" s="5">
        <v>0.71</v>
      </c>
      <c r="E257" s="5">
        <v>1029.5</v>
      </c>
      <c r="F257" s="5">
        <f t="shared" si="8"/>
        <v>832939.01</v>
      </c>
      <c r="G257" s="5">
        <f t="shared" si="9"/>
        <v>65.879045441599331</v>
      </c>
      <c r="H257" s="5"/>
      <c r="I257" s="5"/>
      <c r="J257" s="5"/>
    </row>
    <row r="258" spans="1:10" x14ac:dyDescent="0.35">
      <c r="A258" s="30" t="s">
        <v>3268</v>
      </c>
      <c r="B258" s="4">
        <v>2</v>
      </c>
      <c r="C258" s="4">
        <v>26</v>
      </c>
      <c r="D258" s="5">
        <v>39.44</v>
      </c>
      <c r="E258" s="5">
        <v>1025.44</v>
      </c>
      <c r="F258" s="5">
        <f t="shared" si="8"/>
        <v>833964.45</v>
      </c>
      <c r="G258" s="5">
        <f t="shared" si="9"/>
        <v>65.960149829251463</v>
      </c>
      <c r="H258" s="5"/>
      <c r="I258" s="5"/>
      <c r="J258" s="5"/>
    </row>
    <row r="259" spans="1:10" x14ac:dyDescent="0.35">
      <c r="A259" s="30" t="s">
        <v>1461</v>
      </c>
      <c r="B259" s="4">
        <v>27</v>
      </c>
      <c r="C259" s="4">
        <v>542</v>
      </c>
      <c r="D259" s="5">
        <v>1.89</v>
      </c>
      <c r="E259" s="5">
        <v>1024.3799999999999</v>
      </c>
      <c r="F259" s="5">
        <f t="shared" ref="F259:F322" si="10">E259+F258</f>
        <v>834988.83</v>
      </c>
      <c r="G259" s="5">
        <f t="shared" ref="G259:G322" si="11">(F259/$F$3485)*100</f>
        <v>66.041170379086751</v>
      </c>
      <c r="H259" s="5"/>
      <c r="I259" s="5"/>
      <c r="J259" s="5"/>
    </row>
    <row r="260" spans="1:10" x14ac:dyDescent="0.35">
      <c r="A260" s="30" t="s">
        <v>3322</v>
      </c>
      <c r="B260" s="4">
        <v>7</v>
      </c>
      <c r="C260" s="4">
        <v>12</v>
      </c>
      <c r="D260" s="5">
        <v>85.16</v>
      </c>
      <c r="E260" s="5">
        <v>1021.92</v>
      </c>
      <c r="F260" s="5">
        <f t="shared" si="10"/>
        <v>836010.75</v>
      </c>
      <c r="G260" s="5">
        <f t="shared" si="11"/>
        <v>66.121996361913133</v>
      </c>
      <c r="H260" s="5"/>
      <c r="I260" s="5"/>
      <c r="J260" s="5"/>
    </row>
    <row r="261" spans="1:10" x14ac:dyDescent="0.35">
      <c r="A261" s="30" t="s">
        <v>1887</v>
      </c>
      <c r="B261" s="4">
        <v>5</v>
      </c>
      <c r="C261" s="4">
        <v>23</v>
      </c>
      <c r="D261" s="5">
        <v>44.41</v>
      </c>
      <c r="E261" s="5">
        <v>1021.43</v>
      </c>
      <c r="F261" s="5">
        <f t="shared" si="10"/>
        <v>837032.18</v>
      </c>
      <c r="G261" s="5">
        <f t="shared" si="11"/>
        <v>66.202783589522298</v>
      </c>
      <c r="H261" s="5"/>
      <c r="I261" s="5"/>
      <c r="J261" s="5"/>
    </row>
    <row r="262" spans="1:10" x14ac:dyDescent="0.35">
      <c r="A262" s="30" t="s">
        <v>2019</v>
      </c>
      <c r="B262" s="4">
        <v>12</v>
      </c>
      <c r="C262" s="4">
        <v>272</v>
      </c>
      <c r="D262" s="5">
        <v>3.75</v>
      </c>
      <c r="E262" s="5">
        <v>1020</v>
      </c>
      <c r="F262" s="5">
        <f t="shared" si="10"/>
        <v>838052.18</v>
      </c>
      <c r="G262" s="5">
        <f t="shared" si="11"/>
        <v>66.283457715170982</v>
      </c>
      <c r="H262" s="5"/>
      <c r="I262" s="5"/>
      <c r="J262" s="5"/>
    </row>
    <row r="263" spans="1:10" x14ac:dyDescent="0.35">
      <c r="A263" s="30" t="s">
        <v>4339</v>
      </c>
      <c r="B263" s="4">
        <v>11</v>
      </c>
      <c r="C263" s="4">
        <v>20</v>
      </c>
      <c r="D263" s="5">
        <v>50.76</v>
      </c>
      <c r="E263" s="5">
        <v>1015.1999999999999</v>
      </c>
      <c r="F263" s="5">
        <f t="shared" si="10"/>
        <v>839067.38</v>
      </c>
      <c r="G263" s="5">
        <f t="shared" si="11"/>
        <v>66.363752197875442</v>
      </c>
      <c r="H263" s="5"/>
      <c r="I263" s="5"/>
      <c r="J263" s="5"/>
    </row>
    <row r="264" spans="1:10" x14ac:dyDescent="0.35">
      <c r="A264" s="30" t="s">
        <v>1381</v>
      </c>
      <c r="B264" s="4">
        <v>31</v>
      </c>
      <c r="C264" s="4">
        <v>340</v>
      </c>
      <c r="D264" s="5">
        <v>2.97</v>
      </c>
      <c r="E264" s="5">
        <v>1009.8000000000001</v>
      </c>
      <c r="F264" s="5">
        <f t="shared" si="10"/>
        <v>840077.18</v>
      </c>
      <c r="G264" s="5">
        <f t="shared" si="11"/>
        <v>66.44361958226763</v>
      </c>
      <c r="H264" s="5"/>
      <c r="I264" s="5"/>
      <c r="J264" s="5"/>
    </row>
    <row r="265" spans="1:10" x14ac:dyDescent="0.35">
      <c r="A265" s="30" t="s">
        <v>15</v>
      </c>
      <c r="B265" s="4">
        <v>32</v>
      </c>
      <c r="C265" s="4">
        <v>114</v>
      </c>
      <c r="D265" s="5">
        <v>8.83</v>
      </c>
      <c r="E265" s="5">
        <v>1006.62</v>
      </c>
      <c r="F265" s="5">
        <f t="shared" si="10"/>
        <v>841083.8</v>
      </c>
      <c r="G265" s="5">
        <f t="shared" si="11"/>
        <v>66.523235453209281</v>
      </c>
      <c r="H265" s="5"/>
      <c r="I265" s="5"/>
      <c r="J265" s="5"/>
    </row>
    <row r="266" spans="1:10" x14ac:dyDescent="0.35">
      <c r="A266" s="30" t="s">
        <v>2342</v>
      </c>
      <c r="B266" s="4">
        <v>2</v>
      </c>
      <c r="C266" s="4">
        <v>30</v>
      </c>
      <c r="D266" s="5">
        <v>33.47</v>
      </c>
      <c r="E266" s="5">
        <v>1004.0999999999999</v>
      </c>
      <c r="F266" s="5">
        <f t="shared" si="10"/>
        <v>842087.9</v>
      </c>
      <c r="G266" s="5">
        <f t="shared" si="11"/>
        <v>66.602652011605201</v>
      </c>
      <c r="H266" s="5"/>
      <c r="I266" s="5"/>
      <c r="J266" s="5"/>
    </row>
    <row r="267" spans="1:10" x14ac:dyDescent="0.35">
      <c r="A267" s="30" t="s">
        <v>2521</v>
      </c>
      <c r="B267" s="4">
        <v>20</v>
      </c>
      <c r="C267" s="4">
        <v>51</v>
      </c>
      <c r="D267" s="5">
        <v>19.68</v>
      </c>
      <c r="E267" s="5">
        <v>1003.68</v>
      </c>
      <c r="F267" s="5">
        <f t="shared" si="10"/>
        <v>843091.58000000007</v>
      </c>
      <c r="G267" s="5">
        <f t="shared" si="11"/>
        <v>66.682035351243513</v>
      </c>
      <c r="H267" s="5"/>
      <c r="I267" s="5"/>
      <c r="J267" s="5"/>
    </row>
    <row r="268" spans="1:10" x14ac:dyDescent="0.35">
      <c r="A268" s="30" t="s">
        <v>1761</v>
      </c>
      <c r="B268" s="4">
        <v>5</v>
      </c>
      <c r="C268" s="4">
        <v>600</v>
      </c>
      <c r="D268" s="5">
        <v>1.66</v>
      </c>
      <c r="E268" s="5">
        <v>996</v>
      </c>
      <c r="F268" s="5">
        <f t="shared" si="10"/>
        <v>844087.58000000007</v>
      </c>
      <c r="G268" s="5">
        <f t="shared" si="11"/>
        <v>66.760811262171046</v>
      </c>
      <c r="H268" s="5"/>
      <c r="I268" s="5"/>
      <c r="J268" s="5"/>
    </row>
    <row r="269" spans="1:10" x14ac:dyDescent="0.35">
      <c r="A269" s="30" t="s">
        <v>2785</v>
      </c>
      <c r="B269" s="4">
        <v>14</v>
      </c>
      <c r="C269" s="4">
        <v>17</v>
      </c>
      <c r="D269" s="5">
        <v>57.87</v>
      </c>
      <c r="E269" s="5">
        <v>983.79</v>
      </c>
      <c r="F269" s="5">
        <f t="shared" si="10"/>
        <v>845071.37000000011</v>
      </c>
      <c r="G269" s="5">
        <f t="shared" si="11"/>
        <v>66.83862145635922</v>
      </c>
      <c r="H269" s="5"/>
      <c r="I269" s="5"/>
      <c r="J269" s="5"/>
    </row>
    <row r="270" spans="1:10" x14ac:dyDescent="0.35">
      <c r="A270" s="30" t="s">
        <v>3090</v>
      </c>
      <c r="B270" s="4">
        <v>6</v>
      </c>
      <c r="C270" s="4">
        <v>28</v>
      </c>
      <c r="D270" s="5">
        <v>35.11</v>
      </c>
      <c r="E270" s="5">
        <v>983.07999999999993</v>
      </c>
      <c r="F270" s="5">
        <f t="shared" si="10"/>
        <v>846054.45000000007</v>
      </c>
      <c r="G270" s="5">
        <f t="shared" si="11"/>
        <v>66.916375495028532</v>
      </c>
      <c r="H270" s="5"/>
      <c r="I270" s="5"/>
      <c r="J270" s="5"/>
    </row>
    <row r="271" spans="1:10" x14ac:dyDescent="0.35">
      <c r="A271" s="30" t="s">
        <v>1805</v>
      </c>
      <c r="B271" s="4">
        <v>4</v>
      </c>
      <c r="C271" s="4">
        <v>585</v>
      </c>
      <c r="D271" s="5">
        <v>1.67</v>
      </c>
      <c r="E271" s="5">
        <v>976.94999999999993</v>
      </c>
      <c r="F271" s="5">
        <f t="shared" si="10"/>
        <v>847031.4</v>
      </c>
      <c r="G271" s="5">
        <f t="shared" si="11"/>
        <v>66.993644698021157</v>
      </c>
      <c r="H271" s="5"/>
      <c r="I271" s="5"/>
      <c r="J271" s="5"/>
    </row>
    <row r="272" spans="1:10" x14ac:dyDescent="0.35">
      <c r="A272" s="30" t="s">
        <v>1354</v>
      </c>
      <c r="B272" s="4">
        <v>2</v>
      </c>
      <c r="C272" s="4">
        <v>4860</v>
      </c>
      <c r="D272" s="5">
        <v>0.2</v>
      </c>
      <c r="E272" s="5">
        <v>972</v>
      </c>
      <c r="F272" s="5">
        <f t="shared" si="10"/>
        <v>848003.4</v>
      </c>
      <c r="G272" s="5">
        <f t="shared" si="11"/>
        <v>67.070522394227552</v>
      </c>
      <c r="H272" s="5"/>
      <c r="I272" s="5"/>
      <c r="J272" s="5"/>
    </row>
    <row r="273" spans="1:10" x14ac:dyDescent="0.35">
      <c r="A273" s="30" t="s">
        <v>2800</v>
      </c>
      <c r="B273" s="4">
        <v>6</v>
      </c>
      <c r="C273" s="4">
        <v>66</v>
      </c>
      <c r="D273" s="5">
        <v>14.57</v>
      </c>
      <c r="E273" s="5">
        <v>961.62</v>
      </c>
      <c r="F273" s="5">
        <f t="shared" si="10"/>
        <v>848965.02</v>
      </c>
      <c r="G273" s="5">
        <f t="shared" si="11"/>
        <v>67.146579112567053</v>
      </c>
      <c r="H273" s="5"/>
      <c r="I273" s="5"/>
      <c r="J273" s="5"/>
    </row>
    <row r="274" spans="1:10" x14ac:dyDescent="0.35">
      <c r="A274" s="30" t="s">
        <v>2905</v>
      </c>
      <c r="B274" s="4">
        <v>14</v>
      </c>
      <c r="C274" s="4">
        <v>18</v>
      </c>
      <c r="D274" s="5">
        <v>53.37</v>
      </c>
      <c r="E274" s="5">
        <v>960.66</v>
      </c>
      <c r="F274" s="5">
        <f t="shared" si="10"/>
        <v>849925.68</v>
      </c>
      <c r="G274" s="5">
        <f t="shared" si="11"/>
        <v>67.222559902317698</v>
      </c>
      <c r="H274" s="5"/>
      <c r="I274" s="5"/>
      <c r="J274" s="5"/>
    </row>
    <row r="275" spans="1:10" x14ac:dyDescent="0.35">
      <c r="A275" s="30" t="s">
        <v>1402</v>
      </c>
      <c r="B275" s="4">
        <v>6</v>
      </c>
      <c r="C275" s="4">
        <v>3000</v>
      </c>
      <c r="D275" s="5">
        <v>0.32</v>
      </c>
      <c r="E275" s="5">
        <v>960</v>
      </c>
      <c r="F275" s="5">
        <f t="shared" si="10"/>
        <v>850885.68</v>
      </c>
      <c r="G275" s="5">
        <f t="shared" si="11"/>
        <v>67.298488491163539</v>
      </c>
      <c r="H275" s="5"/>
      <c r="I275" s="5"/>
      <c r="J275" s="5"/>
    </row>
    <row r="276" spans="1:10" x14ac:dyDescent="0.35">
      <c r="A276" s="30" t="s">
        <v>1643</v>
      </c>
      <c r="B276" s="4">
        <v>11</v>
      </c>
      <c r="C276" s="4">
        <v>34</v>
      </c>
      <c r="D276" s="5">
        <v>28.17</v>
      </c>
      <c r="E276" s="5">
        <v>957.78000000000009</v>
      </c>
      <c r="F276" s="5">
        <f t="shared" si="10"/>
        <v>851843.46000000008</v>
      </c>
      <c r="G276" s="5">
        <f t="shared" si="11"/>
        <v>67.374241495147643</v>
      </c>
      <c r="H276" s="5"/>
      <c r="I276" s="5"/>
      <c r="J276" s="5"/>
    </row>
    <row r="277" spans="1:10" x14ac:dyDescent="0.35">
      <c r="A277" s="30" t="s">
        <v>2591</v>
      </c>
      <c r="B277" s="4">
        <v>12</v>
      </c>
      <c r="C277" s="4">
        <v>22</v>
      </c>
      <c r="D277" s="5">
        <v>43.38</v>
      </c>
      <c r="E277" s="5">
        <v>954.36</v>
      </c>
      <c r="F277" s="5">
        <f t="shared" si="10"/>
        <v>852797.82000000007</v>
      </c>
      <c r="G277" s="5">
        <f t="shared" si="11"/>
        <v>67.449724003534001</v>
      </c>
      <c r="H277" s="5"/>
      <c r="I277" s="5"/>
      <c r="J277" s="5"/>
    </row>
    <row r="278" spans="1:10" x14ac:dyDescent="0.35">
      <c r="A278" s="30" t="s">
        <v>4192</v>
      </c>
      <c r="B278" s="4">
        <v>5</v>
      </c>
      <c r="C278" s="4">
        <v>18</v>
      </c>
      <c r="D278" s="5">
        <v>52.12</v>
      </c>
      <c r="E278" s="5">
        <v>938.16</v>
      </c>
      <c r="F278" s="5">
        <f t="shared" si="10"/>
        <v>853735.9800000001</v>
      </c>
      <c r="G278" s="5">
        <f t="shared" si="11"/>
        <v>67.523925216983585</v>
      </c>
      <c r="H278" s="5"/>
      <c r="I278" s="5"/>
      <c r="J278" s="5"/>
    </row>
    <row r="279" spans="1:10" x14ac:dyDescent="0.35">
      <c r="A279" s="30" t="s">
        <v>1437</v>
      </c>
      <c r="B279" s="4">
        <v>9</v>
      </c>
      <c r="C279" s="4">
        <v>2400</v>
      </c>
      <c r="D279" s="5">
        <v>0.39</v>
      </c>
      <c r="E279" s="5">
        <v>936</v>
      </c>
      <c r="F279" s="5">
        <f t="shared" si="10"/>
        <v>854671.9800000001</v>
      </c>
      <c r="G279" s="5">
        <f t="shared" si="11"/>
        <v>67.597955591108246</v>
      </c>
      <c r="H279" s="5"/>
      <c r="I279" s="5"/>
      <c r="J279" s="5"/>
    </row>
    <row r="280" spans="1:10" x14ac:dyDescent="0.35">
      <c r="A280" s="30" t="s">
        <v>3454</v>
      </c>
      <c r="B280" s="4">
        <v>6</v>
      </c>
      <c r="C280" s="4">
        <v>18</v>
      </c>
      <c r="D280" s="5">
        <v>51.74</v>
      </c>
      <c r="E280" s="5">
        <v>931.32</v>
      </c>
      <c r="F280" s="5">
        <f t="shared" si="10"/>
        <v>855603.3</v>
      </c>
      <c r="G280" s="5">
        <f t="shared" si="11"/>
        <v>67.671615813362294</v>
      </c>
      <c r="H280" s="5"/>
      <c r="I280" s="5"/>
      <c r="J280" s="5"/>
    </row>
    <row r="281" spans="1:10" x14ac:dyDescent="0.35">
      <c r="A281" s="30" t="s">
        <v>1956</v>
      </c>
      <c r="B281" s="4">
        <v>3</v>
      </c>
      <c r="C281" s="4">
        <v>324</v>
      </c>
      <c r="D281" s="5">
        <v>2.87</v>
      </c>
      <c r="E281" s="5">
        <v>929.88</v>
      </c>
      <c r="F281" s="5">
        <f t="shared" si="10"/>
        <v>856533.18</v>
      </c>
      <c r="G281" s="5">
        <f t="shared" si="11"/>
        <v>67.745162142733079</v>
      </c>
      <c r="H281" s="5"/>
      <c r="I281" s="5"/>
      <c r="J281" s="5"/>
    </row>
    <row r="282" spans="1:10" x14ac:dyDescent="0.35">
      <c r="A282" s="30" t="s">
        <v>3748</v>
      </c>
      <c r="B282" s="4">
        <v>1</v>
      </c>
      <c r="C282" s="4">
        <v>22</v>
      </c>
      <c r="D282" s="5">
        <v>42.25</v>
      </c>
      <c r="E282" s="5">
        <v>929.5</v>
      </c>
      <c r="F282" s="5">
        <f t="shared" si="10"/>
        <v>857462.68</v>
      </c>
      <c r="G282" s="5">
        <f t="shared" si="11"/>
        <v>67.818678417037447</v>
      </c>
      <c r="H282" s="5"/>
      <c r="I282" s="5"/>
      <c r="J282" s="5"/>
    </row>
    <row r="283" spans="1:10" x14ac:dyDescent="0.35">
      <c r="A283" s="30" t="s">
        <v>1822</v>
      </c>
      <c r="B283" s="4">
        <v>28</v>
      </c>
      <c r="C283" s="4">
        <v>528</v>
      </c>
      <c r="D283" s="5">
        <v>1.76</v>
      </c>
      <c r="E283" s="5">
        <v>929.28</v>
      </c>
      <c r="F283" s="5">
        <f t="shared" si="10"/>
        <v>858391.96000000008</v>
      </c>
      <c r="G283" s="5">
        <f t="shared" si="11"/>
        <v>67.892177291040213</v>
      </c>
      <c r="H283" s="5"/>
      <c r="I283" s="5"/>
      <c r="J283" s="5"/>
    </row>
    <row r="284" spans="1:10" x14ac:dyDescent="0.35">
      <c r="A284" s="30" t="s">
        <v>3122</v>
      </c>
      <c r="B284" s="4">
        <v>1</v>
      </c>
      <c r="C284" s="4">
        <v>3</v>
      </c>
      <c r="D284" s="5">
        <v>308</v>
      </c>
      <c r="E284" s="5">
        <v>924</v>
      </c>
      <c r="F284" s="5">
        <f t="shared" si="10"/>
        <v>859315.96000000008</v>
      </c>
      <c r="G284" s="5">
        <f t="shared" si="11"/>
        <v>67.965258557804304</v>
      </c>
      <c r="H284" s="5"/>
      <c r="I284" s="5"/>
      <c r="J284" s="5"/>
    </row>
    <row r="285" spans="1:10" x14ac:dyDescent="0.35">
      <c r="A285" s="30" t="s">
        <v>282</v>
      </c>
      <c r="B285" s="4">
        <v>29</v>
      </c>
      <c r="C285" s="4">
        <v>1776</v>
      </c>
      <c r="D285" s="5">
        <v>0.52</v>
      </c>
      <c r="E285" s="5">
        <v>923.52</v>
      </c>
      <c r="F285" s="5">
        <f t="shared" si="10"/>
        <v>860239.4800000001</v>
      </c>
      <c r="G285" s="5">
        <f t="shared" si="11"/>
        <v>68.03830186027399</v>
      </c>
      <c r="H285" s="5"/>
      <c r="I285" s="5"/>
      <c r="J285" s="5"/>
    </row>
    <row r="286" spans="1:10" x14ac:dyDescent="0.35">
      <c r="A286" s="30" t="s">
        <v>2995</v>
      </c>
      <c r="B286" s="4">
        <v>8</v>
      </c>
      <c r="C286" s="4">
        <v>37</v>
      </c>
      <c r="D286" s="5">
        <v>24.89</v>
      </c>
      <c r="E286" s="5">
        <v>920.93000000000006</v>
      </c>
      <c r="F286" s="5">
        <f t="shared" si="10"/>
        <v>861160.41000000015</v>
      </c>
      <c r="G286" s="5">
        <f t="shared" si="11"/>
        <v>68.111140313738346</v>
      </c>
      <c r="H286" s="5"/>
      <c r="I286" s="5"/>
      <c r="J286" s="5"/>
    </row>
    <row r="287" spans="1:10" x14ac:dyDescent="0.35">
      <c r="A287" s="30" t="s">
        <v>2599</v>
      </c>
      <c r="B287" s="4">
        <v>13</v>
      </c>
      <c r="C287" s="4">
        <v>25</v>
      </c>
      <c r="D287" s="5">
        <v>36.78</v>
      </c>
      <c r="E287" s="5">
        <v>919.5</v>
      </c>
      <c r="F287" s="5">
        <f t="shared" si="10"/>
        <v>862079.91000000015</v>
      </c>
      <c r="G287" s="5">
        <f t="shared" si="11"/>
        <v>68.183865665242237</v>
      </c>
      <c r="H287" s="5"/>
      <c r="I287" s="5"/>
      <c r="J287" s="5"/>
    </row>
    <row r="288" spans="1:10" x14ac:dyDescent="0.35">
      <c r="A288" s="30" t="s">
        <v>1414</v>
      </c>
      <c r="B288" s="4">
        <v>9</v>
      </c>
      <c r="C288" s="4">
        <v>2700</v>
      </c>
      <c r="D288" s="5">
        <v>0.34</v>
      </c>
      <c r="E288" s="5">
        <v>918.00000000000011</v>
      </c>
      <c r="F288" s="5">
        <f t="shared" si="10"/>
        <v>862997.91000000015</v>
      </c>
      <c r="G288" s="5">
        <f t="shared" si="11"/>
        <v>68.256472378326066</v>
      </c>
      <c r="H288" s="5"/>
      <c r="I288" s="5"/>
      <c r="J288" s="5"/>
    </row>
    <row r="289" spans="1:10" x14ac:dyDescent="0.35">
      <c r="A289" s="30" t="s">
        <v>2034</v>
      </c>
      <c r="B289" s="4">
        <v>22</v>
      </c>
      <c r="C289" s="4">
        <v>244</v>
      </c>
      <c r="D289" s="5">
        <v>3.76</v>
      </c>
      <c r="E289" s="5">
        <v>917.43999999999994</v>
      </c>
      <c r="F289" s="5">
        <f t="shared" si="10"/>
        <v>863915.35000000009</v>
      </c>
      <c r="G289" s="5">
        <f t="shared" si="11"/>
        <v>68.329034799733051</v>
      </c>
      <c r="H289" s="5"/>
      <c r="I289" s="5"/>
      <c r="J289" s="5"/>
    </row>
    <row r="290" spans="1:10" x14ac:dyDescent="0.35">
      <c r="A290" s="30" t="s">
        <v>2026</v>
      </c>
      <c r="B290" s="4">
        <v>5</v>
      </c>
      <c r="C290" s="4">
        <v>250</v>
      </c>
      <c r="D290" s="5">
        <v>3.65</v>
      </c>
      <c r="E290" s="5">
        <v>912.5</v>
      </c>
      <c r="F290" s="5">
        <f t="shared" si="10"/>
        <v>864827.85000000009</v>
      </c>
      <c r="G290" s="5">
        <f t="shared" si="11"/>
        <v>68.401206505276605</v>
      </c>
      <c r="H290" s="5"/>
      <c r="I290" s="5"/>
      <c r="J290" s="5"/>
    </row>
    <row r="291" spans="1:10" x14ac:dyDescent="0.35">
      <c r="A291" s="30" t="s">
        <v>1767</v>
      </c>
      <c r="B291" s="4">
        <v>6</v>
      </c>
      <c r="C291" s="4">
        <v>628</v>
      </c>
      <c r="D291" s="5">
        <v>1.45</v>
      </c>
      <c r="E291" s="5">
        <v>910.6</v>
      </c>
      <c r="F291" s="5">
        <f t="shared" si="10"/>
        <v>865738.45000000007</v>
      </c>
      <c r="G291" s="5">
        <f t="shared" si="11"/>
        <v>68.473227935488055</v>
      </c>
      <c r="H291" s="5"/>
      <c r="I291" s="5"/>
      <c r="J291" s="5"/>
    </row>
    <row r="292" spans="1:10" x14ac:dyDescent="0.35">
      <c r="A292" s="30" t="s">
        <v>1820</v>
      </c>
      <c r="B292" s="4">
        <v>25</v>
      </c>
      <c r="C292" s="4">
        <v>538</v>
      </c>
      <c r="D292" s="5">
        <v>1.67</v>
      </c>
      <c r="E292" s="5">
        <v>898.45999999999992</v>
      </c>
      <c r="F292" s="5">
        <f t="shared" si="10"/>
        <v>866636.91</v>
      </c>
      <c r="G292" s="5">
        <f t="shared" si="11"/>
        <v>68.544289185419743</v>
      </c>
      <c r="H292" s="5"/>
      <c r="I292" s="5"/>
      <c r="J292" s="5"/>
    </row>
    <row r="293" spans="1:10" x14ac:dyDescent="0.35">
      <c r="A293" s="30" t="s">
        <v>1516</v>
      </c>
      <c r="B293" s="4">
        <v>4</v>
      </c>
      <c r="C293" s="4">
        <v>1600</v>
      </c>
      <c r="D293" s="5">
        <v>0.56000000000000005</v>
      </c>
      <c r="E293" s="5">
        <v>896.00000000000011</v>
      </c>
      <c r="F293" s="5">
        <f t="shared" si="10"/>
        <v>867532.91</v>
      </c>
      <c r="G293" s="5">
        <f t="shared" si="11"/>
        <v>68.615155868342498</v>
      </c>
      <c r="H293" s="5"/>
      <c r="I293" s="5"/>
      <c r="J293" s="5"/>
    </row>
    <row r="294" spans="1:10" x14ac:dyDescent="0.35">
      <c r="A294" s="30" t="s">
        <v>1416</v>
      </c>
      <c r="B294" s="4">
        <v>9</v>
      </c>
      <c r="C294" s="4">
        <v>2700</v>
      </c>
      <c r="D294" s="5">
        <v>0.33</v>
      </c>
      <c r="E294" s="5">
        <v>891</v>
      </c>
      <c r="F294" s="5">
        <f t="shared" si="10"/>
        <v>868423.91</v>
      </c>
      <c r="G294" s="5">
        <f t="shared" si="11"/>
        <v>68.685627089865037</v>
      </c>
      <c r="H294" s="5"/>
      <c r="I294" s="5"/>
      <c r="J294" s="5"/>
    </row>
    <row r="295" spans="1:10" x14ac:dyDescent="0.35">
      <c r="A295" s="30" t="s">
        <v>3659</v>
      </c>
      <c r="B295" s="4">
        <v>1</v>
      </c>
      <c r="C295" s="4">
        <v>50</v>
      </c>
      <c r="D295" s="5">
        <v>17.82</v>
      </c>
      <c r="E295" s="5">
        <v>891</v>
      </c>
      <c r="F295" s="5">
        <f t="shared" si="10"/>
        <v>869314.91</v>
      </c>
      <c r="G295" s="5">
        <f t="shared" si="11"/>
        <v>68.756098311387561</v>
      </c>
      <c r="H295" s="5"/>
      <c r="I295" s="5"/>
      <c r="J295" s="5"/>
    </row>
    <row r="296" spans="1:10" x14ac:dyDescent="0.35">
      <c r="A296" s="30" t="s">
        <v>1742</v>
      </c>
      <c r="B296" s="4">
        <v>5</v>
      </c>
      <c r="C296" s="4">
        <v>700</v>
      </c>
      <c r="D296" s="5">
        <v>1.26</v>
      </c>
      <c r="E296" s="5">
        <v>882</v>
      </c>
      <c r="F296" s="5">
        <f t="shared" si="10"/>
        <v>870196.91</v>
      </c>
      <c r="G296" s="5">
        <f t="shared" si="11"/>
        <v>68.825857702389655</v>
      </c>
      <c r="H296" s="5"/>
      <c r="I296" s="5"/>
      <c r="J296" s="5"/>
    </row>
    <row r="297" spans="1:10" x14ac:dyDescent="0.35">
      <c r="A297" s="30" t="s">
        <v>2799</v>
      </c>
      <c r="B297" s="4">
        <v>13</v>
      </c>
      <c r="C297" s="4">
        <v>19</v>
      </c>
      <c r="D297" s="5">
        <v>46.1</v>
      </c>
      <c r="E297" s="5">
        <v>875.9</v>
      </c>
      <c r="F297" s="5">
        <f t="shared" si="10"/>
        <v>871072.81</v>
      </c>
      <c r="G297" s="5">
        <f t="shared" si="11"/>
        <v>68.895134630483469</v>
      </c>
      <c r="H297" s="5"/>
      <c r="I297" s="5"/>
      <c r="J297" s="5"/>
    </row>
    <row r="298" spans="1:10" x14ac:dyDescent="0.35">
      <c r="A298" s="30" t="s">
        <v>1815</v>
      </c>
      <c r="B298" s="4">
        <v>3</v>
      </c>
      <c r="C298" s="4">
        <v>550</v>
      </c>
      <c r="D298" s="5">
        <v>1.59</v>
      </c>
      <c r="E298" s="5">
        <v>874.5</v>
      </c>
      <c r="F298" s="5">
        <f t="shared" si="10"/>
        <v>871947.31</v>
      </c>
      <c r="G298" s="5">
        <f t="shared" si="11"/>
        <v>68.964300829385209</v>
      </c>
      <c r="H298" s="5"/>
      <c r="I298" s="5"/>
      <c r="J298" s="5"/>
    </row>
    <row r="299" spans="1:10" x14ac:dyDescent="0.35">
      <c r="A299" s="30" t="s">
        <v>1372</v>
      </c>
      <c r="B299" s="4">
        <v>6</v>
      </c>
      <c r="C299" s="4">
        <v>3800</v>
      </c>
      <c r="D299" s="5">
        <v>0.23</v>
      </c>
      <c r="E299" s="5">
        <v>874</v>
      </c>
      <c r="F299" s="5">
        <f t="shared" si="10"/>
        <v>872821.31</v>
      </c>
      <c r="G299" s="5">
        <f t="shared" si="11"/>
        <v>69.033427482146919</v>
      </c>
      <c r="H299" s="5"/>
      <c r="I299" s="5"/>
      <c r="J299" s="5"/>
    </row>
    <row r="300" spans="1:10" x14ac:dyDescent="0.35">
      <c r="A300" s="30" t="s">
        <v>3232</v>
      </c>
      <c r="B300" s="4">
        <v>11</v>
      </c>
      <c r="C300" s="4">
        <v>22</v>
      </c>
      <c r="D300" s="5">
        <v>39.46</v>
      </c>
      <c r="E300" s="5">
        <v>868.12</v>
      </c>
      <c r="F300" s="5">
        <f t="shared" si="10"/>
        <v>873689.43</v>
      </c>
      <c r="G300" s="5">
        <f t="shared" si="11"/>
        <v>69.102089072301965</v>
      </c>
      <c r="H300" s="5"/>
      <c r="I300" s="5"/>
      <c r="J300" s="5"/>
    </row>
    <row r="301" spans="1:10" x14ac:dyDescent="0.35">
      <c r="A301" s="30" t="s">
        <v>1661</v>
      </c>
      <c r="B301" s="4">
        <v>9</v>
      </c>
      <c r="C301" s="4">
        <v>650</v>
      </c>
      <c r="D301" s="5">
        <v>1.33</v>
      </c>
      <c r="E301" s="5">
        <v>864.5</v>
      </c>
      <c r="F301" s="5">
        <f t="shared" si="10"/>
        <v>874553.93</v>
      </c>
      <c r="G301" s="5">
        <f t="shared" si="11"/>
        <v>69.170464348403229</v>
      </c>
      <c r="H301" s="5"/>
      <c r="I301" s="5"/>
      <c r="J301" s="5"/>
    </row>
    <row r="302" spans="1:10" x14ac:dyDescent="0.35">
      <c r="A302" s="30" t="s">
        <v>1518</v>
      </c>
      <c r="B302" s="4">
        <v>4</v>
      </c>
      <c r="C302" s="4">
        <v>1600</v>
      </c>
      <c r="D302" s="5">
        <v>0.54</v>
      </c>
      <c r="E302" s="5">
        <v>864</v>
      </c>
      <c r="F302" s="5">
        <f t="shared" si="10"/>
        <v>875417.93</v>
      </c>
      <c r="G302" s="5">
        <f t="shared" si="11"/>
        <v>69.238800078364463</v>
      </c>
      <c r="H302" s="5"/>
      <c r="I302" s="5"/>
      <c r="J302" s="5"/>
    </row>
    <row r="303" spans="1:10" x14ac:dyDescent="0.35">
      <c r="A303" s="30" t="s">
        <v>1654</v>
      </c>
      <c r="B303" s="4">
        <v>36</v>
      </c>
      <c r="C303" s="4">
        <v>949</v>
      </c>
      <c r="D303" s="5">
        <v>0.91</v>
      </c>
      <c r="E303" s="5">
        <v>863.59</v>
      </c>
      <c r="F303" s="5">
        <f t="shared" si="10"/>
        <v>876281.52</v>
      </c>
      <c r="G303" s="5">
        <f t="shared" si="11"/>
        <v>69.307103380490872</v>
      </c>
      <c r="H303" s="5"/>
      <c r="I303" s="5"/>
      <c r="J303" s="5"/>
    </row>
    <row r="304" spans="1:10" x14ac:dyDescent="0.35">
      <c r="A304" s="30" t="s">
        <v>1453</v>
      </c>
      <c r="B304" s="4">
        <v>5</v>
      </c>
      <c r="C304" s="4">
        <v>2100</v>
      </c>
      <c r="D304" s="5">
        <v>0.41</v>
      </c>
      <c r="E304" s="5">
        <v>861</v>
      </c>
      <c r="F304" s="5">
        <f t="shared" si="10"/>
        <v>877142.52</v>
      </c>
      <c r="G304" s="5">
        <f t="shared" si="11"/>
        <v>69.375201833611982</v>
      </c>
      <c r="H304" s="5"/>
      <c r="I304" s="5"/>
      <c r="J304" s="5"/>
    </row>
    <row r="305" spans="1:10" x14ac:dyDescent="0.35">
      <c r="A305" s="30" t="s">
        <v>3589</v>
      </c>
      <c r="B305" s="4">
        <v>2</v>
      </c>
      <c r="C305" s="4">
        <v>22</v>
      </c>
      <c r="D305" s="5">
        <v>38.53</v>
      </c>
      <c r="E305" s="5">
        <v>847.66000000000008</v>
      </c>
      <c r="F305" s="5">
        <f t="shared" si="10"/>
        <v>877990.18</v>
      </c>
      <c r="G305" s="5">
        <f t="shared" si="11"/>
        <v>69.442245195717234</v>
      </c>
      <c r="H305" s="5"/>
      <c r="I305" s="5"/>
      <c r="J305" s="5"/>
    </row>
    <row r="306" spans="1:10" x14ac:dyDescent="0.35">
      <c r="A306" s="30" t="s">
        <v>1778</v>
      </c>
      <c r="B306" s="4">
        <v>5</v>
      </c>
      <c r="C306" s="4">
        <v>600</v>
      </c>
      <c r="D306" s="5">
        <v>1.41</v>
      </c>
      <c r="E306" s="5">
        <v>846</v>
      </c>
      <c r="F306" s="5">
        <f t="shared" si="10"/>
        <v>878836.18</v>
      </c>
      <c r="G306" s="5">
        <f t="shared" si="11"/>
        <v>69.509157264637608</v>
      </c>
      <c r="H306" s="5"/>
      <c r="I306" s="5"/>
      <c r="J306" s="5"/>
    </row>
    <row r="307" spans="1:10" x14ac:dyDescent="0.35">
      <c r="A307" s="30" t="s">
        <v>1470</v>
      </c>
      <c r="B307" s="4">
        <v>61</v>
      </c>
      <c r="C307" s="4">
        <v>640</v>
      </c>
      <c r="D307" s="5">
        <v>1.32</v>
      </c>
      <c r="E307" s="5">
        <v>844.80000000000007</v>
      </c>
      <c r="F307" s="5">
        <f t="shared" si="10"/>
        <v>879680.9800000001</v>
      </c>
      <c r="G307" s="5">
        <f t="shared" si="11"/>
        <v>69.575974422821943</v>
      </c>
      <c r="H307" s="5"/>
      <c r="I307" s="5"/>
      <c r="J307" s="5"/>
    </row>
    <row r="308" spans="1:10" x14ac:dyDescent="0.35">
      <c r="A308" s="30" t="s">
        <v>1905</v>
      </c>
      <c r="B308" s="4">
        <v>2</v>
      </c>
      <c r="C308" s="4">
        <v>400</v>
      </c>
      <c r="D308" s="5">
        <v>2.11</v>
      </c>
      <c r="E308" s="5">
        <v>844</v>
      </c>
      <c r="F308" s="5">
        <f t="shared" si="10"/>
        <v>880524.9800000001</v>
      </c>
      <c r="G308" s="5">
        <f t="shared" si="11"/>
        <v>69.642728307182225</v>
      </c>
      <c r="H308" s="5"/>
      <c r="I308" s="5"/>
      <c r="J308" s="5"/>
    </row>
    <row r="309" spans="1:10" x14ac:dyDescent="0.35">
      <c r="A309" s="30" t="s">
        <v>1538</v>
      </c>
      <c r="B309" s="4">
        <v>9</v>
      </c>
      <c r="C309" s="4">
        <v>1400</v>
      </c>
      <c r="D309" s="5">
        <v>0.6</v>
      </c>
      <c r="E309" s="5">
        <v>840</v>
      </c>
      <c r="F309" s="5">
        <f t="shared" si="10"/>
        <v>881364.9800000001</v>
      </c>
      <c r="G309" s="5">
        <f t="shared" si="11"/>
        <v>69.709165822422321</v>
      </c>
      <c r="H309" s="5"/>
      <c r="I309" s="5"/>
      <c r="J309" s="5"/>
    </row>
    <row r="310" spans="1:10" x14ac:dyDescent="0.35">
      <c r="A310" s="30" t="s">
        <v>1748</v>
      </c>
      <c r="B310" s="4">
        <v>3</v>
      </c>
      <c r="C310" s="4">
        <v>700</v>
      </c>
      <c r="D310" s="5">
        <v>1.2</v>
      </c>
      <c r="E310" s="5">
        <v>840</v>
      </c>
      <c r="F310" s="5">
        <f t="shared" si="10"/>
        <v>882204.9800000001</v>
      </c>
      <c r="G310" s="5">
        <f t="shared" si="11"/>
        <v>69.775603337662417</v>
      </c>
      <c r="H310" s="5"/>
      <c r="I310" s="5"/>
      <c r="J310" s="5"/>
    </row>
    <row r="311" spans="1:10" x14ac:dyDescent="0.35">
      <c r="A311" s="30" t="s">
        <v>3256</v>
      </c>
      <c r="B311" s="4">
        <v>12</v>
      </c>
      <c r="C311" s="4">
        <v>54</v>
      </c>
      <c r="D311" s="5">
        <v>15.5</v>
      </c>
      <c r="E311" s="5">
        <v>837</v>
      </c>
      <c r="F311" s="5">
        <f t="shared" si="10"/>
        <v>883041.9800000001</v>
      </c>
      <c r="G311" s="5">
        <f t="shared" si="11"/>
        <v>69.841803576062361</v>
      </c>
      <c r="H311" s="5"/>
      <c r="I311" s="5"/>
      <c r="J311" s="5"/>
    </row>
    <row r="312" spans="1:10" x14ac:dyDescent="0.35">
      <c r="A312" s="30" t="s">
        <v>3146</v>
      </c>
      <c r="B312" s="4">
        <v>8</v>
      </c>
      <c r="C312" s="4">
        <v>26</v>
      </c>
      <c r="D312" s="5">
        <v>32.049999999999997</v>
      </c>
      <c r="E312" s="5">
        <v>833.3</v>
      </c>
      <c r="F312" s="5">
        <f t="shared" si="10"/>
        <v>883875.28000000014</v>
      </c>
      <c r="G312" s="5">
        <f t="shared" si="11"/>
        <v>69.907711173026144</v>
      </c>
      <c r="H312" s="5"/>
      <c r="I312" s="5"/>
      <c r="J312" s="5"/>
    </row>
    <row r="313" spans="1:10" x14ac:dyDescent="0.35">
      <c r="A313" s="30" t="s">
        <v>1625</v>
      </c>
      <c r="B313" s="4">
        <v>7</v>
      </c>
      <c r="C313" s="4">
        <v>1000</v>
      </c>
      <c r="D313" s="5">
        <v>0.83</v>
      </c>
      <c r="E313" s="5">
        <v>830</v>
      </c>
      <c r="F313" s="5">
        <f t="shared" si="10"/>
        <v>884705.28000000014</v>
      </c>
      <c r="G313" s="5">
        <f t="shared" si="11"/>
        <v>69.973357765465764</v>
      </c>
      <c r="H313" s="5"/>
      <c r="I313" s="5"/>
      <c r="J313" s="5"/>
    </row>
    <row r="314" spans="1:10" x14ac:dyDescent="0.35">
      <c r="A314" s="30" t="s">
        <v>1837</v>
      </c>
      <c r="B314" s="4">
        <v>10</v>
      </c>
      <c r="C314" s="4">
        <v>21</v>
      </c>
      <c r="D314" s="5">
        <v>39.44</v>
      </c>
      <c r="E314" s="5">
        <v>828.24</v>
      </c>
      <c r="F314" s="5">
        <f t="shared" si="10"/>
        <v>885533.52000000014</v>
      </c>
      <c r="G314" s="5">
        <f t="shared" si="11"/>
        <v>70.038865155492488</v>
      </c>
      <c r="H314" s="5"/>
      <c r="I314" s="5"/>
      <c r="J314" s="5"/>
    </row>
    <row r="315" spans="1:10" x14ac:dyDescent="0.35">
      <c r="A315" s="30" t="s">
        <v>1508</v>
      </c>
      <c r="B315" s="4">
        <v>8</v>
      </c>
      <c r="C315" s="4">
        <v>16</v>
      </c>
      <c r="D315" s="5">
        <v>51.68</v>
      </c>
      <c r="E315" s="5">
        <v>826.88</v>
      </c>
      <c r="F315" s="5">
        <f t="shared" si="10"/>
        <v>886360.40000000014</v>
      </c>
      <c r="G315" s="5">
        <f t="shared" si="11"/>
        <v>70.104264980018357</v>
      </c>
      <c r="H315" s="5"/>
      <c r="I315" s="5"/>
      <c r="J315" s="5"/>
    </row>
    <row r="316" spans="1:10" x14ac:dyDescent="0.35">
      <c r="A316" s="30" t="s">
        <v>1425</v>
      </c>
      <c r="B316" s="4">
        <v>8</v>
      </c>
      <c r="C316" s="4">
        <v>2500</v>
      </c>
      <c r="D316" s="5">
        <v>0.33</v>
      </c>
      <c r="E316" s="5">
        <v>825</v>
      </c>
      <c r="F316" s="5">
        <f t="shared" si="10"/>
        <v>887185.40000000014</v>
      </c>
      <c r="G316" s="5">
        <f t="shared" si="11"/>
        <v>70.169516111057746</v>
      </c>
      <c r="H316" s="5"/>
      <c r="I316" s="5"/>
      <c r="J316" s="5"/>
    </row>
    <row r="317" spans="1:10" x14ac:dyDescent="0.35">
      <c r="A317" s="30" t="s">
        <v>1427</v>
      </c>
      <c r="B317" s="4">
        <v>7</v>
      </c>
      <c r="C317" s="4">
        <v>2500</v>
      </c>
      <c r="D317" s="5">
        <v>0.33</v>
      </c>
      <c r="E317" s="5">
        <v>825</v>
      </c>
      <c r="F317" s="5">
        <f t="shared" si="10"/>
        <v>888010.40000000014</v>
      </c>
      <c r="G317" s="5">
        <f t="shared" si="11"/>
        <v>70.234767242097107</v>
      </c>
      <c r="H317" s="5"/>
      <c r="I317" s="5"/>
      <c r="J317" s="5"/>
    </row>
    <row r="318" spans="1:10" x14ac:dyDescent="0.35">
      <c r="A318" s="30" t="s">
        <v>2439</v>
      </c>
      <c r="B318" s="4">
        <v>1</v>
      </c>
      <c r="C318" s="4">
        <v>100</v>
      </c>
      <c r="D318" s="5">
        <v>8.25</v>
      </c>
      <c r="E318" s="5">
        <v>825</v>
      </c>
      <c r="F318" s="5">
        <f t="shared" si="10"/>
        <v>888835.40000000014</v>
      </c>
      <c r="G318" s="5">
        <f t="shared" si="11"/>
        <v>70.300018373136481</v>
      </c>
      <c r="H318" s="5"/>
      <c r="I318" s="5"/>
      <c r="J318" s="5"/>
    </row>
    <row r="319" spans="1:10" x14ac:dyDescent="0.35">
      <c r="A319" s="30" t="s">
        <v>2485</v>
      </c>
      <c r="B319" s="4">
        <v>13</v>
      </c>
      <c r="C319" s="4">
        <v>23</v>
      </c>
      <c r="D319" s="5">
        <v>35.69</v>
      </c>
      <c r="E319" s="5">
        <v>820.86999999999989</v>
      </c>
      <c r="F319" s="5">
        <f t="shared" si="10"/>
        <v>889656.27000000014</v>
      </c>
      <c r="G319" s="5">
        <f t="shared" si="11"/>
        <v>70.364942853059262</v>
      </c>
      <c r="H319" s="5"/>
      <c r="I319" s="5"/>
      <c r="J319" s="5"/>
    </row>
    <row r="320" spans="1:10" x14ac:dyDescent="0.35">
      <c r="A320" s="30" t="s">
        <v>3842</v>
      </c>
      <c r="B320" s="4">
        <v>2</v>
      </c>
      <c r="C320" s="4">
        <v>60</v>
      </c>
      <c r="D320" s="5">
        <v>13.6</v>
      </c>
      <c r="E320" s="5">
        <v>816</v>
      </c>
      <c r="F320" s="5">
        <f t="shared" si="10"/>
        <v>890472.27000000014</v>
      </c>
      <c r="G320" s="5">
        <f t="shared" si="11"/>
        <v>70.429482153578221</v>
      </c>
      <c r="H320" s="5"/>
      <c r="I320" s="5"/>
      <c r="J320" s="5"/>
    </row>
    <row r="321" spans="1:10" x14ac:dyDescent="0.35">
      <c r="A321" s="30" t="s">
        <v>1931</v>
      </c>
      <c r="B321" s="4">
        <v>12</v>
      </c>
      <c r="C321" s="4">
        <v>350</v>
      </c>
      <c r="D321" s="5">
        <v>2.33</v>
      </c>
      <c r="E321" s="5">
        <v>815.5</v>
      </c>
      <c r="F321" s="5">
        <f t="shared" si="10"/>
        <v>891287.77000000014</v>
      </c>
      <c r="G321" s="5">
        <f t="shared" si="11"/>
        <v>70.493981907957135</v>
      </c>
      <c r="H321" s="5"/>
      <c r="I321" s="5"/>
      <c r="J321" s="5"/>
    </row>
    <row r="322" spans="1:10" x14ac:dyDescent="0.35">
      <c r="A322" s="30" t="s">
        <v>2322</v>
      </c>
      <c r="B322" s="4">
        <v>8</v>
      </c>
      <c r="C322" s="4">
        <v>16</v>
      </c>
      <c r="D322" s="5">
        <v>50.88</v>
      </c>
      <c r="E322" s="5">
        <v>814.08</v>
      </c>
      <c r="F322" s="5">
        <f t="shared" si="10"/>
        <v>892101.85000000009</v>
      </c>
      <c r="G322" s="5">
        <f t="shared" si="11"/>
        <v>70.558369351298396</v>
      </c>
      <c r="H322" s="5"/>
      <c r="I322" s="5"/>
      <c r="J322" s="5"/>
    </row>
    <row r="323" spans="1:10" x14ac:dyDescent="0.35">
      <c r="A323" s="30" t="s">
        <v>2323</v>
      </c>
      <c r="B323" s="4">
        <v>8</v>
      </c>
      <c r="C323" s="4">
        <v>14</v>
      </c>
      <c r="D323" s="5">
        <v>57.86</v>
      </c>
      <c r="E323" s="5">
        <v>810.04</v>
      </c>
      <c r="F323" s="5">
        <f t="shared" ref="F323:F386" si="12">E323+F322</f>
        <v>892911.89000000013</v>
      </c>
      <c r="G323" s="5">
        <f t="shared" ref="G323:G386" si="13">(F323/$F$3485)*100</f>
        <v>70.622437261828267</v>
      </c>
      <c r="H323" s="5"/>
      <c r="I323" s="5"/>
      <c r="J323" s="5"/>
    </row>
    <row r="324" spans="1:10" x14ac:dyDescent="0.35">
      <c r="A324" s="30" t="s">
        <v>214</v>
      </c>
      <c r="B324" s="4">
        <v>6</v>
      </c>
      <c r="C324" s="4">
        <v>41</v>
      </c>
      <c r="D324" s="5">
        <v>19.73</v>
      </c>
      <c r="E324" s="5">
        <v>808.93000000000006</v>
      </c>
      <c r="F324" s="5">
        <f t="shared" si="12"/>
        <v>893720.82000000018</v>
      </c>
      <c r="G324" s="5">
        <f t="shared" si="13"/>
        <v>70.686417379927278</v>
      </c>
      <c r="H324" s="5"/>
      <c r="I324" s="5"/>
      <c r="J324" s="5"/>
    </row>
    <row r="325" spans="1:10" x14ac:dyDescent="0.35">
      <c r="A325" s="30" t="s">
        <v>3771</v>
      </c>
      <c r="B325" s="4">
        <v>3</v>
      </c>
      <c r="C325" s="4">
        <v>7</v>
      </c>
      <c r="D325" s="5">
        <v>115.55</v>
      </c>
      <c r="E325" s="5">
        <v>808.85</v>
      </c>
      <c r="F325" s="5">
        <f t="shared" si="12"/>
        <v>894529.67000000016</v>
      </c>
      <c r="G325" s="5">
        <f t="shared" si="13"/>
        <v>70.75039117064388</v>
      </c>
      <c r="H325" s="5"/>
      <c r="I325" s="5"/>
      <c r="J325" s="5"/>
    </row>
    <row r="326" spans="1:10" x14ac:dyDescent="0.35">
      <c r="A326" s="30" t="s">
        <v>1558</v>
      </c>
      <c r="B326" s="4">
        <v>16</v>
      </c>
      <c r="C326" s="4">
        <v>22</v>
      </c>
      <c r="D326" s="5">
        <v>36.57</v>
      </c>
      <c r="E326" s="5">
        <v>804.54</v>
      </c>
      <c r="F326" s="5">
        <f t="shared" si="12"/>
        <v>895334.2100000002</v>
      </c>
      <c r="G326" s="5">
        <f t="shared" si="13"/>
        <v>70.81402407363349</v>
      </c>
      <c r="H326" s="5"/>
      <c r="I326" s="5"/>
      <c r="J326" s="5"/>
    </row>
    <row r="327" spans="1:10" x14ac:dyDescent="0.35">
      <c r="A327" s="30" t="s">
        <v>1483</v>
      </c>
      <c r="B327" s="4">
        <v>10</v>
      </c>
      <c r="C327" s="4">
        <v>17</v>
      </c>
      <c r="D327" s="5">
        <v>47.07</v>
      </c>
      <c r="E327" s="5">
        <v>800.19</v>
      </c>
      <c r="F327" s="5">
        <f t="shared" si="12"/>
        <v>896134.40000000014</v>
      </c>
      <c r="G327" s="5">
        <f t="shared" si="13"/>
        <v>70.877312925204876</v>
      </c>
      <c r="H327" s="5"/>
      <c r="I327" s="5"/>
      <c r="J327" s="5"/>
    </row>
    <row r="328" spans="1:10" x14ac:dyDescent="0.35">
      <c r="A328" s="30" t="s">
        <v>1460</v>
      </c>
      <c r="B328" s="4">
        <v>7</v>
      </c>
      <c r="C328" s="4">
        <v>2000</v>
      </c>
      <c r="D328" s="5">
        <v>0.4</v>
      </c>
      <c r="E328" s="5">
        <v>800</v>
      </c>
      <c r="F328" s="5">
        <f t="shared" si="12"/>
        <v>896934.40000000014</v>
      </c>
      <c r="G328" s="5">
        <f t="shared" si="13"/>
        <v>70.940586749243067</v>
      </c>
      <c r="H328" s="5"/>
      <c r="I328" s="5"/>
      <c r="J328" s="5"/>
    </row>
    <row r="329" spans="1:10" x14ac:dyDescent="0.35">
      <c r="A329" s="30" t="s">
        <v>1467</v>
      </c>
      <c r="B329" s="4">
        <v>4</v>
      </c>
      <c r="C329" s="4">
        <v>2000</v>
      </c>
      <c r="D329" s="5">
        <v>0.4</v>
      </c>
      <c r="E329" s="5">
        <v>800</v>
      </c>
      <c r="F329" s="5">
        <f t="shared" si="12"/>
        <v>897734.40000000014</v>
      </c>
      <c r="G329" s="5">
        <f t="shared" si="13"/>
        <v>71.003860573281244</v>
      </c>
      <c r="H329" s="5"/>
      <c r="I329" s="5"/>
      <c r="J329" s="5"/>
    </row>
    <row r="330" spans="1:10" x14ac:dyDescent="0.35">
      <c r="A330" s="30" t="s">
        <v>4076</v>
      </c>
      <c r="B330" s="4">
        <v>1</v>
      </c>
      <c r="C330" s="4">
        <v>4</v>
      </c>
      <c r="D330" s="5">
        <v>199.78</v>
      </c>
      <c r="E330" s="5">
        <v>799.12</v>
      </c>
      <c r="F330" s="5">
        <f t="shared" si="12"/>
        <v>898533.52000000014</v>
      </c>
      <c r="G330" s="5">
        <f t="shared" si="13"/>
        <v>71.067064796112987</v>
      </c>
      <c r="H330" s="5"/>
      <c r="I330" s="5"/>
      <c r="J330" s="5"/>
    </row>
    <row r="331" spans="1:10" x14ac:dyDescent="0.35">
      <c r="A331" s="30" t="s">
        <v>1539</v>
      </c>
      <c r="B331" s="4">
        <v>8</v>
      </c>
      <c r="C331" s="4">
        <v>1400</v>
      </c>
      <c r="D331" s="5">
        <v>0.56999999999999995</v>
      </c>
      <c r="E331" s="5">
        <v>797.99999999999989</v>
      </c>
      <c r="F331" s="5">
        <f t="shared" si="12"/>
        <v>899331.52000000014</v>
      </c>
      <c r="G331" s="5">
        <f t="shared" si="13"/>
        <v>71.130180435591072</v>
      </c>
      <c r="H331" s="5"/>
      <c r="I331" s="5"/>
      <c r="J331" s="5"/>
    </row>
    <row r="332" spans="1:10" x14ac:dyDescent="0.35">
      <c r="A332" s="30" t="s">
        <v>3489</v>
      </c>
      <c r="B332" s="4">
        <v>6</v>
      </c>
      <c r="C332" s="4">
        <v>28</v>
      </c>
      <c r="D332" s="5">
        <v>28.4</v>
      </c>
      <c r="E332" s="5">
        <v>795.19999999999993</v>
      </c>
      <c r="F332" s="5">
        <f t="shared" si="12"/>
        <v>900126.72000000009</v>
      </c>
      <c r="G332" s="5">
        <f t="shared" si="13"/>
        <v>71.193074616685024</v>
      </c>
      <c r="H332" s="5"/>
      <c r="I332" s="5"/>
      <c r="J332" s="5"/>
    </row>
    <row r="333" spans="1:10" x14ac:dyDescent="0.35">
      <c r="A333" s="30" t="s">
        <v>1979</v>
      </c>
      <c r="B333" s="4">
        <v>3</v>
      </c>
      <c r="C333" s="4">
        <v>300</v>
      </c>
      <c r="D333" s="5">
        <v>2.65</v>
      </c>
      <c r="E333" s="5">
        <v>795</v>
      </c>
      <c r="F333" s="5">
        <f t="shared" si="12"/>
        <v>900921.72000000009</v>
      </c>
      <c r="G333" s="5">
        <f t="shared" si="13"/>
        <v>71.25595297932297</v>
      </c>
      <c r="H333" s="5"/>
      <c r="I333" s="5"/>
      <c r="J333" s="5"/>
    </row>
    <row r="334" spans="1:10" x14ac:dyDescent="0.35">
      <c r="A334" s="30" t="s">
        <v>1569</v>
      </c>
      <c r="B334" s="4">
        <v>27</v>
      </c>
      <c r="C334" s="4">
        <v>1268</v>
      </c>
      <c r="D334" s="5">
        <v>0.62</v>
      </c>
      <c r="E334" s="5">
        <v>786.16</v>
      </c>
      <c r="F334" s="5">
        <f t="shared" si="12"/>
        <v>901707.88000000012</v>
      </c>
      <c r="G334" s="5">
        <f t="shared" si="13"/>
        <v>71.318132166205288</v>
      </c>
      <c r="H334" s="5"/>
      <c r="I334" s="5"/>
      <c r="J334" s="5"/>
    </row>
    <row r="335" spans="1:10" x14ac:dyDescent="0.35">
      <c r="A335" s="30" t="s">
        <v>1846</v>
      </c>
      <c r="B335" s="4">
        <v>3</v>
      </c>
      <c r="C335" s="4">
        <v>500</v>
      </c>
      <c r="D335" s="5">
        <v>1.57</v>
      </c>
      <c r="E335" s="5">
        <v>785</v>
      </c>
      <c r="F335" s="5">
        <f t="shared" si="12"/>
        <v>902492.88000000012</v>
      </c>
      <c r="G335" s="5">
        <f t="shared" si="13"/>
        <v>71.380219606042758</v>
      </c>
      <c r="H335" s="5"/>
      <c r="I335" s="5"/>
      <c r="J335" s="5"/>
    </row>
    <row r="336" spans="1:10" x14ac:dyDescent="0.35">
      <c r="A336" s="30" t="s">
        <v>1431</v>
      </c>
      <c r="B336" s="4">
        <v>34</v>
      </c>
      <c r="C336" s="4">
        <v>2452</v>
      </c>
      <c r="D336" s="5">
        <v>0.32</v>
      </c>
      <c r="E336" s="5">
        <v>784.64</v>
      </c>
      <c r="F336" s="5">
        <f t="shared" si="12"/>
        <v>903277.52000000014</v>
      </c>
      <c r="G336" s="5">
        <f t="shared" si="13"/>
        <v>71.442278572659419</v>
      </c>
      <c r="H336" s="5"/>
      <c r="I336" s="5"/>
      <c r="J336" s="5"/>
    </row>
    <row r="337" spans="1:10" x14ac:dyDescent="0.35">
      <c r="A337" s="30" t="s">
        <v>1770</v>
      </c>
      <c r="B337" s="4">
        <v>7</v>
      </c>
      <c r="C337" s="4">
        <v>600</v>
      </c>
      <c r="D337" s="5">
        <v>1.29</v>
      </c>
      <c r="E337" s="5">
        <v>774</v>
      </c>
      <c r="F337" s="5">
        <f t="shared" si="12"/>
        <v>904051.52000000014</v>
      </c>
      <c r="G337" s="5">
        <f t="shared" si="13"/>
        <v>71.503495997416366</v>
      </c>
      <c r="H337" s="5"/>
      <c r="I337" s="5"/>
      <c r="J337" s="5"/>
    </row>
    <row r="338" spans="1:10" x14ac:dyDescent="0.35">
      <c r="A338" s="30" t="s">
        <v>2760</v>
      </c>
      <c r="B338" s="4">
        <v>7</v>
      </c>
      <c r="C338" s="4">
        <v>15</v>
      </c>
      <c r="D338" s="5">
        <v>51.35</v>
      </c>
      <c r="E338" s="5">
        <v>770.25</v>
      </c>
      <c r="F338" s="5">
        <f t="shared" si="12"/>
        <v>904821.77000000014</v>
      </c>
      <c r="G338" s="5">
        <f t="shared" si="13"/>
        <v>71.564416826123121</v>
      </c>
      <c r="H338" s="5"/>
      <c r="I338" s="5"/>
      <c r="J338" s="5"/>
    </row>
    <row r="339" spans="1:10" x14ac:dyDescent="0.35">
      <c r="A339" s="30" t="s">
        <v>1533</v>
      </c>
      <c r="B339" s="4">
        <v>8</v>
      </c>
      <c r="C339" s="4">
        <v>39</v>
      </c>
      <c r="D339" s="5">
        <v>19.68</v>
      </c>
      <c r="E339" s="5">
        <v>767.52</v>
      </c>
      <c r="F339" s="5">
        <f t="shared" si="12"/>
        <v>905589.29000000015</v>
      </c>
      <c r="G339" s="5">
        <f t="shared" si="13"/>
        <v>71.625121732905356</v>
      </c>
      <c r="H339" s="5"/>
      <c r="I339" s="5"/>
      <c r="J339" s="5"/>
    </row>
    <row r="340" spans="1:10" x14ac:dyDescent="0.35">
      <c r="A340" s="30" t="s">
        <v>3064</v>
      </c>
      <c r="B340" s="4">
        <v>5</v>
      </c>
      <c r="C340" s="4">
        <v>9</v>
      </c>
      <c r="D340" s="5">
        <v>85.03</v>
      </c>
      <c r="E340" s="5">
        <v>765.27</v>
      </c>
      <c r="F340" s="5">
        <f t="shared" si="12"/>
        <v>906354.56000000017</v>
      </c>
      <c r="G340" s="5">
        <f t="shared" si="13"/>
        <v>71.68564868205749</v>
      </c>
      <c r="H340" s="5"/>
      <c r="I340" s="5"/>
      <c r="J340" s="5"/>
    </row>
    <row r="341" spans="1:10" x14ac:dyDescent="0.35">
      <c r="A341" s="30" t="s">
        <v>2229</v>
      </c>
      <c r="B341" s="4">
        <v>16</v>
      </c>
      <c r="C341" s="4">
        <v>49</v>
      </c>
      <c r="D341" s="5">
        <v>15.61</v>
      </c>
      <c r="E341" s="5">
        <v>764.89</v>
      </c>
      <c r="F341" s="5">
        <f t="shared" si="12"/>
        <v>907119.45000000019</v>
      </c>
      <c r="G341" s="5">
        <f t="shared" si="13"/>
        <v>71.746145576143192</v>
      </c>
      <c r="H341" s="5"/>
      <c r="I341" s="5"/>
      <c r="J341" s="5"/>
    </row>
    <row r="342" spans="1:10" x14ac:dyDescent="0.35">
      <c r="A342" s="30" t="s">
        <v>3602</v>
      </c>
      <c r="B342" s="4">
        <v>7</v>
      </c>
      <c r="C342" s="4">
        <v>8</v>
      </c>
      <c r="D342" s="5">
        <v>95.6</v>
      </c>
      <c r="E342" s="5">
        <v>764.8</v>
      </c>
      <c r="F342" s="5">
        <f t="shared" si="12"/>
        <v>907884.25000000023</v>
      </c>
      <c r="G342" s="5">
        <f t="shared" si="13"/>
        <v>71.806635351923703</v>
      </c>
      <c r="H342" s="5"/>
      <c r="I342" s="5"/>
      <c r="J342" s="5"/>
    </row>
    <row r="343" spans="1:10" x14ac:dyDescent="0.35">
      <c r="A343" s="30" t="s">
        <v>1457</v>
      </c>
      <c r="B343" s="4">
        <v>10</v>
      </c>
      <c r="C343" s="4">
        <v>2000</v>
      </c>
      <c r="D343" s="5">
        <v>0.38</v>
      </c>
      <c r="E343" s="5">
        <v>760</v>
      </c>
      <c r="F343" s="5">
        <f t="shared" si="12"/>
        <v>908644.25000000023</v>
      </c>
      <c r="G343" s="5">
        <f t="shared" si="13"/>
        <v>71.866745484759988</v>
      </c>
      <c r="H343" s="5"/>
      <c r="I343" s="5"/>
      <c r="J343" s="5"/>
    </row>
    <row r="344" spans="1:10" x14ac:dyDescent="0.35">
      <c r="A344" s="30" t="s">
        <v>4027</v>
      </c>
      <c r="B344" s="4">
        <v>1</v>
      </c>
      <c r="C344" s="4">
        <v>31</v>
      </c>
      <c r="D344" s="5">
        <v>24.41</v>
      </c>
      <c r="E344" s="5">
        <v>756.71</v>
      </c>
      <c r="F344" s="5">
        <f t="shared" si="12"/>
        <v>909400.9600000002</v>
      </c>
      <c r="G344" s="5">
        <f t="shared" si="13"/>
        <v>71.926595403994895</v>
      </c>
      <c r="H344" s="5"/>
      <c r="I344" s="5"/>
      <c r="J344" s="5"/>
    </row>
    <row r="345" spans="1:10" x14ac:dyDescent="0.35">
      <c r="A345" s="30" t="s">
        <v>1342</v>
      </c>
      <c r="B345" s="4">
        <v>24</v>
      </c>
      <c r="C345" s="4">
        <v>6300</v>
      </c>
      <c r="D345" s="5">
        <v>0.12</v>
      </c>
      <c r="E345" s="5">
        <v>756</v>
      </c>
      <c r="F345" s="5">
        <f t="shared" si="12"/>
        <v>910156.9600000002</v>
      </c>
      <c r="G345" s="5">
        <f t="shared" si="13"/>
        <v>71.986389167710982</v>
      </c>
      <c r="H345" s="5"/>
      <c r="I345" s="5"/>
      <c r="J345" s="5"/>
    </row>
    <row r="346" spans="1:10" x14ac:dyDescent="0.35">
      <c r="A346" s="30" t="s">
        <v>1383</v>
      </c>
      <c r="B346" s="4">
        <v>15</v>
      </c>
      <c r="C346" s="4">
        <v>3600</v>
      </c>
      <c r="D346" s="5">
        <v>0.21</v>
      </c>
      <c r="E346" s="5">
        <v>756</v>
      </c>
      <c r="F346" s="5">
        <f t="shared" si="12"/>
        <v>910912.9600000002</v>
      </c>
      <c r="G346" s="5">
        <f t="shared" si="13"/>
        <v>72.046182931427055</v>
      </c>
      <c r="H346" s="5"/>
      <c r="I346" s="5"/>
      <c r="J346" s="5"/>
    </row>
    <row r="347" spans="1:10" x14ac:dyDescent="0.35">
      <c r="A347" s="30" t="s">
        <v>1772</v>
      </c>
      <c r="B347" s="4">
        <v>7</v>
      </c>
      <c r="C347" s="4">
        <v>600</v>
      </c>
      <c r="D347" s="5">
        <v>1.26</v>
      </c>
      <c r="E347" s="5">
        <v>756</v>
      </c>
      <c r="F347" s="5">
        <f t="shared" si="12"/>
        <v>911668.9600000002</v>
      </c>
      <c r="G347" s="5">
        <f t="shared" si="13"/>
        <v>72.105976695143141</v>
      </c>
      <c r="H347" s="5"/>
      <c r="I347" s="5"/>
      <c r="J347" s="5"/>
    </row>
    <row r="348" spans="1:10" x14ac:dyDescent="0.35">
      <c r="A348" s="30" t="s">
        <v>1998</v>
      </c>
      <c r="B348" s="4">
        <v>2</v>
      </c>
      <c r="C348" s="4">
        <v>300</v>
      </c>
      <c r="D348" s="5">
        <v>2.5099999999999998</v>
      </c>
      <c r="E348" s="5">
        <v>752.99999999999989</v>
      </c>
      <c r="F348" s="5">
        <f t="shared" si="12"/>
        <v>912421.9600000002</v>
      </c>
      <c r="G348" s="5">
        <f t="shared" si="13"/>
        <v>72.16553318201909</v>
      </c>
      <c r="H348" s="5"/>
      <c r="I348" s="5"/>
      <c r="J348" s="5"/>
    </row>
    <row r="349" spans="1:10" x14ac:dyDescent="0.35">
      <c r="A349" s="30" t="s">
        <v>3885</v>
      </c>
      <c r="B349" s="4">
        <v>4</v>
      </c>
      <c r="C349" s="4">
        <v>24</v>
      </c>
      <c r="D349" s="5">
        <v>31.23</v>
      </c>
      <c r="E349" s="5">
        <v>749.52</v>
      </c>
      <c r="F349" s="5">
        <f t="shared" si="12"/>
        <v>913171.48000000021</v>
      </c>
      <c r="G349" s="5">
        <f t="shared" si="13"/>
        <v>72.224814427760464</v>
      </c>
      <c r="H349" s="5"/>
      <c r="I349" s="5"/>
      <c r="J349" s="5"/>
    </row>
    <row r="350" spans="1:10" x14ac:dyDescent="0.35">
      <c r="A350" s="30" t="s">
        <v>2761</v>
      </c>
      <c r="B350" s="4">
        <v>6</v>
      </c>
      <c r="C350" s="4">
        <v>15</v>
      </c>
      <c r="D350" s="5">
        <v>49.96</v>
      </c>
      <c r="E350" s="5">
        <v>749.4</v>
      </c>
      <c r="F350" s="5">
        <f t="shared" si="12"/>
        <v>913920.88000000024</v>
      </c>
      <c r="G350" s="5">
        <f t="shared" si="13"/>
        <v>72.28408618242824</v>
      </c>
      <c r="H350" s="5"/>
      <c r="I350" s="5"/>
      <c r="J350" s="5"/>
    </row>
    <row r="351" spans="1:10" x14ac:dyDescent="0.35">
      <c r="A351" s="30" t="s">
        <v>3235</v>
      </c>
      <c r="B351" s="4">
        <v>6</v>
      </c>
      <c r="C351" s="4">
        <v>8</v>
      </c>
      <c r="D351" s="5">
        <v>92.95</v>
      </c>
      <c r="E351" s="5">
        <v>743.6</v>
      </c>
      <c r="F351" s="5">
        <f t="shared" si="12"/>
        <v>914664.48000000021</v>
      </c>
      <c r="G351" s="5">
        <f t="shared" si="13"/>
        <v>72.342899201871731</v>
      </c>
      <c r="H351" s="5"/>
      <c r="I351" s="5"/>
      <c r="J351" s="5"/>
    </row>
    <row r="352" spans="1:10" x14ac:dyDescent="0.35">
      <c r="A352" s="30" t="s">
        <v>3059</v>
      </c>
      <c r="B352" s="4">
        <v>5</v>
      </c>
      <c r="C352" s="4">
        <v>9</v>
      </c>
      <c r="D352" s="5">
        <v>82.26</v>
      </c>
      <c r="E352" s="5">
        <v>740.34</v>
      </c>
      <c r="F352" s="5">
        <f t="shared" si="12"/>
        <v>915404.82000000018</v>
      </c>
      <c r="G352" s="5">
        <f t="shared" si="13"/>
        <v>72.401454380482264</v>
      </c>
      <c r="H352" s="5"/>
      <c r="I352" s="5"/>
      <c r="J352" s="5"/>
    </row>
    <row r="353" spans="1:10" x14ac:dyDescent="0.35">
      <c r="A353" s="30" t="s">
        <v>2857</v>
      </c>
      <c r="B353" s="4">
        <v>12</v>
      </c>
      <c r="C353" s="4">
        <v>20</v>
      </c>
      <c r="D353" s="5">
        <v>36.76</v>
      </c>
      <c r="E353" s="5">
        <v>735.19999999999993</v>
      </c>
      <c r="F353" s="5">
        <f t="shared" si="12"/>
        <v>916140.02000000014</v>
      </c>
      <c r="G353" s="5">
        <f t="shared" si="13"/>
        <v>72.459603024773358</v>
      </c>
      <c r="H353" s="5"/>
      <c r="I353" s="5"/>
      <c r="J353" s="5"/>
    </row>
    <row r="354" spans="1:10" x14ac:dyDescent="0.35">
      <c r="A354" s="30" t="s">
        <v>1874</v>
      </c>
      <c r="B354" s="4">
        <v>4</v>
      </c>
      <c r="C354" s="4">
        <v>450</v>
      </c>
      <c r="D354" s="5">
        <v>1.63</v>
      </c>
      <c r="E354" s="5">
        <v>733.5</v>
      </c>
      <c r="F354" s="5">
        <f t="shared" si="12"/>
        <v>916873.52000000014</v>
      </c>
      <c r="G354" s="5">
        <f t="shared" si="13"/>
        <v>72.517617212188355</v>
      </c>
      <c r="H354" s="5"/>
      <c r="I354" s="5"/>
      <c r="J354" s="5"/>
    </row>
    <row r="355" spans="1:10" x14ac:dyDescent="0.35">
      <c r="A355" s="30" t="s">
        <v>4424</v>
      </c>
      <c r="B355" s="4">
        <v>1</v>
      </c>
      <c r="C355" s="4">
        <v>7</v>
      </c>
      <c r="D355" s="5">
        <v>104.7</v>
      </c>
      <c r="E355" s="5">
        <v>732.9</v>
      </c>
      <c r="F355" s="5">
        <f t="shared" si="12"/>
        <v>917606.42000000016</v>
      </c>
      <c r="G355" s="5">
        <f t="shared" si="13"/>
        <v>72.575583944235348</v>
      </c>
      <c r="H355" s="5"/>
      <c r="I355" s="5"/>
      <c r="J355" s="5"/>
    </row>
    <row r="356" spans="1:10" x14ac:dyDescent="0.35">
      <c r="A356" s="30" t="s">
        <v>3155</v>
      </c>
      <c r="B356" s="4">
        <v>6</v>
      </c>
      <c r="C356" s="4">
        <v>150</v>
      </c>
      <c r="D356" s="5">
        <v>4.88</v>
      </c>
      <c r="E356" s="5">
        <v>732</v>
      </c>
      <c r="F356" s="5">
        <f t="shared" si="12"/>
        <v>918338.42000000016</v>
      </c>
      <c r="G356" s="5">
        <f t="shared" si="13"/>
        <v>72.633479493230283</v>
      </c>
      <c r="H356" s="5"/>
      <c r="I356" s="5"/>
      <c r="J356" s="5"/>
    </row>
    <row r="357" spans="1:10" x14ac:dyDescent="0.35">
      <c r="A357" s="30" t="s">
        <v>1409</v>
      </c>
      <c r="B357" s="4">
        <v>8</v>
      </c>
      <c r="C357" s="4">
        <v>2900</v>
      </c>
      <c r="D357" s="5">
        <v>0.25</v>
      </c>
      <c r="E357" s="5">
        <v>725</v>
      </c>
      <c r="F357" s="5">
        <f t="shared" si="12"/>
        <v>919063.42000000016</v>
      </c>
      <c r="G357" s="5">
        <f t="shared" si="13"/>
        <v>72.69082139626488</v>
      </c>
      <c r="H357" s="5"/>
      <c r="I357" s="5"/>
      <c r="J357" s="5"/>
    </row>
    <row r="358" spans="1:10" x14ac:dyDescent="0.35">
      <c r="A358" s="30" t="s">
        <v>1410</v>
      </c>
      <c r="B358" s="4">
        <v>8</v>
      </c>
      <c r="C358" s="4">
        <v>2900</v>
      </c>
      <c r="D358" s="5">
        <v>0.25</v>
      </c>
      <c r="E358" s="5">
        <v>725</v>
      </c>
      <c r="F358" s="5">
        <f t="shared" si="12"/>
        <v>919788.42000000016</v>
      </c>
      <c r="G358" s="5">
        <f t="shared" si="13"/>
        <v>72.748163299299492</v>
      </c>
      <c r="H358" s="5"/>
      <c r="I358" s="5"/>
      <c r="J358" s="5"/>
    </row>
    <row r="359" spans="1:10" x14ac:dyDescent="0.35">
      <c r="A359" s="30" t="s">
        <v>2424</v>
      </c>
      <c r="B359" s="4">
        <v>2</v>
      </c>
      <c r="C359" s="4">
        <v>100</v>
      </c>
      <c r="D359" s="5">
        <v>7.25</v>
      </c>
      <c r="E359" s="5">
        <v>725</v>
      </c>
      <c r="F359" s="5">
        <f t="shared" si="12"/>
        <v>920513.42000000016</v>
      </c>
      <c r="G359" s="5">
        <f t="shared" si="13"/>
        <v>72.805505202334103</v>
      </c>
      <c r="H359" s="5"/>
      <c r="I359" s="5"/>
      <c r="J359" s="5"/>
    </row>
    <row r="360" spans="1:10" x14ac:dyDescent="0.35">
      <c r="A360" s="30" t="s">
        <v>3020</v>
      </c>
      <c r="B360" s="4">
        <v>11</v>
      </c>
      <c r="C360" s="4">
        <v>23</v>
      </c>
      <c r="D360" s="5">
        <v>31.03</v>
      </c>
      <c r="E360" s="5">
        <v>713.69</v>
      </c>
      <c r="F360" s="5">
        <f t="shared" si="12"/>
        <v>921227.1100000001</v>
      </c>
      <c r="G360" s="5">
        <f t="shared" si="13"/>
        <v>72.861952571681357</v>
      </c>
      <c r="H360" s="5"/>
      <c r="I360" s="5"/>
      <c r="J360" s="5"/>
    </row>
    <row r="361" spans="1:10" x14ac:dyDescent="0.35">
      <c r="A361" s="30" t="s">
        <v>2861</v>
      </c>
      <c r="B361" s="4">
        <v>6</v>
      </c>
      <c r="C361" s="4">
        <v>23</v>
      </c>
      <c r="D361" s="5">
        <v>31</v>
      </c>
      <c r="E361" s="5">
        <v>713</v>
      </c>
      <c r="F361" s="5">
        <f t="shared" si="12"/>
        <v>921940.1100000001</v>
      </c>
      <c r="G361" s="5">
        <f t="shared" si="13"/>
        <v>72.918345367355386</v>
      </c>
      <c r="H361" s="5"/>
      <c r="I361" s="5"/>
      <c r="J361" s="5"/>
    </row>
    <row r="362" spans="1:10" x14ac:dyDescent="0.35">
      <c r="A362" s="30" t="s">
        <v>1421</v>
      </c>
      <c r="B362" s="4">
        <v>52</v>
      </c>
      <c r="C362" s="4">
        <v>2544</v>
      </c>
      <c r="D362" s="5">
        <v>0.28000000000000003</v>
      </c>
      <c r="E362" s="5">
        <v>712.32</v>
      </c>
      <c r="F362" s="5">
        <f t="shared" si="12"/>
        <v>922652.43</v>
      </c>
      <c r="G362" s="5">
        <f t="shared" si="13"/>
        <v>72.974684380278987</v>
      </c>
      <c r="H362" s="5"/>
      <c r="I362" s="5"/>
      <c r="J362" s="5"/>
    </row>
    <row r="363" spans="1:10" x14ac:dyDescent="0.35">
      <c r="A363" s="30" t="s">
        <v>1690</v>
      </c>
      <c r="B363" s="4">
        <v>11</v>
      </c>
      <c r="C363" s="4">
        <v>16</v>
      </c>
      <c r="D363" s="5">
        <v>44.26</v>
      </c>
      <c r="E363" s="5">
        <v>708.16</v>
      </c>
      <c r="F363" s="5">
        <f t="shared" si="12"/>
        <v>923360.59000000008</v>
      </c>
      <c r="G363" s="5">
        <f t="shared" si="13"/>
        <v>73.030694369317587</v>
      </c>
      <c r="H363" s="5"/>
      <c r="I363" s="5"/>
      <c r="J363" s="5"/>
    </row>
    <row r="364" spans="1:10" x14ac:dyDescent="0.35">
      <c r="A364" s="30" t="s">
        <v>1387</v>
      </c>
      <c r="B364" s="4">
        <v>1</v>
      </c>
      <c r="C364" s="4">
        <v>3520</v>
      </c>
      <c r="D364" s="5">
        <v>0.2</v>
      </c>
      <c r="E364" s="5">
        <v>704</v>
      </c>
      <c r="F364" s="5">
        <f t="shared" si="12"/>
        <v>924064.59000000008</v>
      </c>
      <c r="G364" s="5">
        <f t="shared" si="13"/>
        <v>73.086375334471185</v>
      </c>
      <c r="H364" s="5"/>
      <c r="I364" s="5"/>
      <c r="J364" s="5"/>
    </row>
    <row r="365" spans="1:10" x14ac:dyDescent="0.35">
      <c r="A365" s="30" t="s">
        <v>1670</v>
      </c>
      <c r="B365" s="4">
        <v>5</v>
      </c>
      <c r="C365" s="4">
        <v>900</v>
      </c>
      <c r="D365" s="5">
        <v>0.78</v>
      </c>
      <c r="E365" s="5">
        <v>702</v>
      </c>
      <c r="F365" s="5">
        <f t="shared" si="12"/>
        <v>924766.59000000008</v>
      </c>
      <c r="G365" s="5">
        <f t="shared" si="13"/>
        <v>73.141898115064691</v>
      </c>
      <c r="H365" s="5"/>
      <c r="I365" s="5"/>
      <c r="J365" s="5"/>
    </row>
    <row r="366" spans="1:10" x14ac:dyDescent="0.35">
      <c r="A366" s="30" t="s">
        <v>1526</v>
      </c>
      <c r="B366" s="4">
        <v>8</v>
      </c>
      <c r="C366" s="4">
        <v>650</v>
      </c>
      <c r="D366" s="5">
        <v>1.08</v>
      </c>
      <c r="E366" s="5">
        <v>702</v>
      </c>
      <c r="F366" s="5">
        <f t="shared" si="12"/>
        <v>925468.59000000008</v>
      </c>
      <c r="G366" s="5">
        <f t="shared" si="13"/>
        <v>73.197420895658212</v>
      </c>
      <c r="H366" s="5"/>
      <c r="I366" s="5"/>
      <c r="J366" s="5"/>
    </row>
    <row r="367" spans="1:10" x14ac:dyDescent="0.35">
      <c r="A367" s="30" t="s">
        <v>3459</v>
      </c>
      <c r="B367" s="4">
        <v>8</v>
      </c>
      <c r="C367" s="4">
        <v>12</v>
      </c>
      <c r="D367" s="5">
        <v>58.42</v>
      </c>
      <c r="E367" s="5">
        <v>701.04</v>
      </c>
      <c r="F367" s="5">
        <f t="shared" si="12"/>
        <v>926169.63000000012</v>
      </c>
      <c r="G367" s="5">
        <f t="shared" si="13"/>
        <v>73.252867747662862</v>
      </c>
      <c r="H367" s="5"/>
      <c r="I367" s="5"/>
      <c r="J367" s="5"/>
    </row>
    <row r="368" spans="1:10" x14ac:dyDescent="0.35">
      <c r="A368" s="30" t="s">
        <v>2035</v>
      </c>
      <c r="B368" s="4">
        <v>10</v>
      </c>
      <c r="C368" s="4">
        <v>244</v>
      </c>
      <c r="D368" s="5">
        <v>2.87</v>
      </c>
      <c r="E368" s="5">
        <v>700.28</v>
      </c>
      <c r="F368" s="5">
        <f t="shared" si="12"/>
        <v>926869.91000000015</v>
      </c>
      <c r="G368" s="5">
        <f t="shared" si="13"/>
        <v>73.30825448953469</v>
      </c>
      <c r="H368" s="5"/>
      <c r="I368" s="5"/>
      <c r="J368" s="5"/>
    </row>
    <row r="369" spans="1:10" x14ac:dyDescent="0.35">
      <c r="A369" s="30" t="s">
        <v>1497</v>
      </c>
      <c r="B369" s="4">
        <v>5</v>
      </c>
      <c r="C369" s="4">
        <v>1700</v>
      </c>
      <c r="D369" s="5">
        <v>0.41</v>
      </c>
      <c r="E369" s="5">
        <v>697</v>
      </c>
      <c r="F369" s="5">
        <f t="shared" si="12"/>
        <v>927566.91000000015</v>
      </c>
      <c r="G369" s="5">
        <f t="shared" si="13"/>
        <v>73.363381808727951</v>
      </c>
      <c r="H369" s="5"/>
      <c r="I369" s="5"/>
      <c r="J369" s="5"/>
    </row>
    <row r="370" spans="1:10" x14ac:dyDescent="0.35">
      <c r="A370" s="30" t="s">
        <v>1433</v>
      </c>
      <c r="B370" s="4">
        <v>11</v>
      </c>
      <c r="C370" s="4">
        <v>2400</v>
      </c>
      <c r="D370" s="5">
        <v>0.28999999999999998</v>
      </c>
      <c r="E370" s="5">
        <v>696</v>
      </c>
      <c r="F370" s="5">
        <f t="shared" si="12"/>
        <v>928262.91000000015</v>
      </c>
      <c r="G370" s="5">
        <f t="shared" si="13"/>
        <v>73.41843003564118</v>
      </c>
      <c r="H370" s="5"/>
      <c r="I370" s="5"/>
      <c r="J370" s="5"/>
    </row>
    <row r="371" spans="1:10" x14ac:dyDescent="0.35">
      <c r="A371" s="30" t="s">
        <v>3957</v>
      </c>
      <c r="B371" s="4">
        <v>2</v>
      </c>
      <c r="C371" s="4">
        <v>4</v>
      </c>
      <c r="D371" s="5">
        <v>173</v>
      </c>
      <c r="E371" s="5">
        <v>692</v>
      </c>
      <c r="F371" s="5">
        <f t="shared" si="12"/>
        <v>928954.91000000015</v>
      </c>
      <c r="G371" s="5">
        <f t="shared" si="13"/>
        <v>73.473161893434209</v>
      </c>
      <c r="H371" s="5"/>
      <c r="I371" s="5"/>
      <c r="J371" s="5"/>
    </row>
    <row r="372" spans="1:10" x14ac:dyDescent="0.35">
      <c r="A372" s="30" t="s">
        <v>2228</v>
      </c>
      <c r="B372" s="4">
        <v>16</v>
      </c>
      <c r="C372" s="4">
        <v>54</v>
      </c>
      <c r="D372" s="5">
        <v>12.76</v>
      </c>
      <c r="E372" s="5">
        <v>689.04</v>
      </c>
      <c r="F372" s="5">
        <f t="shared" si="12"/>
        <v>929643.95000000019</v>
      </c>
      <c r="G372" s="5">
        <f t="shared" si="13"/>
        <v>73.527659638078305</v>
      </c>
      <c r="H372" s="5"/>
      <c r="I372" s="5"/>
      <c r="J372" s="5"/>
    </row>
    <row r="373" spans="1:10" x14ac:dyDescent="0.35">
      <c r="A373" s="30" t="s">
        <v>1418</v>
      </c>
      <c r="B373" s="4">
        <v>11</v>
      </c>
      <c r="C373" s="4">
        <v>2640</v>
      </c>
      <c r="D373" s="5">
        <v>0.26</v>
      </c>
      <c r="E373" s="5">
        <v>686.4</v>
      </c>
      <c r="F373" s="5">
        <f t="shared" si="12"/>
        <v>930330.35000000021</v>
      </c>
      <c r="G373" s="5">
        <f t="shared" si="13"/>
        <v>73.581948579103056</v>
      </c>
      <c r="H373" s="5"/>
      <c r="I373" s="5"/>
      <c r="J373" s="5"/>
    </row>
    <row r="374" spans="1:10" x14ac:dyDescent="0.35">
      <c r="A374" s="30" t="s">
        <v>3843</v>
      </c>
      <c r="B374" s="4">
        <v>1</v>
      </c>
      <c r="C374" s="4">
        <v>50</v>
      </c>
      <c r="D374" s="5">
        <v>13.7</v>
      </c>
      <c r="E374" s="5">
        <v>685</v>
      </c>
      <c r="F374" s="5">
        <f t="shared" si="12"/>
        <v>931015.35000000021</v>
      </c>
      <c r="G374" s="5">
        <f t="shared" si="13"/>
        <v>73.636126790935762</v>
      </c>
      <c r="H374" s="5"/>
      <c r="I374" s="5"/>
      <c r="J374" s="5"/>
    </row>
    <row r="375" spans="1:10" x14ac:dyDescent="0.35">
      <c r="A375" s="30" t="s">
        <v>1660</v>
      </c>
      <c r="B375" s="4">
        <v>9</v>
      </c>
      <c r="C375" s="4">
        <v>900</v>
      </c>
      <c r="D375" s="5">
        <v>0.76</v>
      </c>
      <c r="E375" s="5">
        <v>684</v>
      </c>
      <c r="F375" s="5">
        <f t="shared" si="12"/>
        <v>931699.35000000021</v>
      </c>
      <c r="G375" s="5">
        <f t="shared" si="13"/>
        <v>73.690225910488408</v>
      </c>
      <c r="H375" s="5"/>
      <c r="I375" s="5"/>
      <c r="J375" s="5"/>
    </row>
    <row r="376" spans="1:10" x14ac:dyDescent="0.35">
      <c r="A376" s="30" t="s">
        <v>2577</v>
      </c>
      <c r="B376" s="4">
        <v>2</v>
      </c>
      <c r="C376" s="4">
        <v>90</v>
      </c>
      <c r="D376" s="5">
        <v>7.59</v>
      </c>
      <c r="E376" s="5">
        <v>683.1</v>
      </c>
      <c r="F376" s="5">
        <f t="shared" si="12"/>
        <v>932382.45000000019</v>
      </c>
      <c r="G376" s="5">
        <f t="shared" si="13"/>
        <v>73.744253846989011</v>
      </c>
      <c r="H376" s="5"/>
      <c r="I376" s="5"/>
      <c r="J376" s="5"/>
    </row>
    <row r="377" spans="1:10" x14ac:dyDescent="0.35">
      <c r="A377" s="30" t="s">
        <v>1445</v>
      </c>
      <c r="B377" s="4">
        <v>66</v>
      </c>
      <c r="C377" s="4">
        <v>2272</v>
      </c>
      <c r="D377" s="5">
        <v>0.3</v>
      </c>
      <c r="E377" s="5">
        <v>681.6</v>
      </c>
      <c r="F377" s="5">
        <f t="shared" si="12"/>
        <v>933064.05000000016</v>
      </c>
      <c r="G377" s="5">
        <f t="shared" si="13"/>
        <v>73.798163145069537</v>
      </c>
      <c r="H377" s="5"/>
      <c r="I377" s="5"/>
      <c r="J377" s="5"/>
    </row>
    <row r="378" spans="1:10" x14ac:dyDescent="0.35">
      <c r="A378" s="30" t="s">
        <v>1811</v>
      </c>
      <c r="B378" s="4">
        <v>16</v>
      </c>
      <c r="C378" s="4">
        <v>568</v>
      </c>
      <c r="D378" s="5">
        <v>1.2</v>
      </c>
      <c r="E378" s="5">
        <v>681.6</v>
      </c>
      <c r="F378" s="5">
        <f t="shared" si="12"/>
        <v>933745.65000000014</v>
      </c>
      <c r="G378" s="5">
        <f t="shared" si="13"/>
        <v>73.852072443150078</v>
      </c>
      <c r="H378" s="5"/>
      <c r="I378" s="5"/>
      <c r="J378" s="5"/>
    </row>
    <row r="379" spans="1:10" x14ac:dyDescent="0.35">
      <c r="A379" s="30" t="s">
        <v>1495</v>
      </c>
      <c r="B379" s="4">
        <v>6</v>
      </c>
      <c r="C379" s="4">
        <v>1700</v>
      </c>
      <c r="D379" s="5">
        <v>0.4</v>
      </c>
      <c r="E379" s="5">
        <v>680</v>
      </c>
      <c r="F379" s="5">
        <f t="shared" si="12"/>
        <v>934425.65000000014</v>
      </c>
      <c r="G379" s="5">
        <f t="shared" si="13"/>
        <v>73.905855193582539</v>
      </c>
      <c r="H379" s="5"/>
      <c r="I379" s="5"/>
      <c r="J379" s="5"/>
    </row>
    <row r="380" spans="1:10" x14ac:dyDescent="0.35">
      <c r="A380" s="30" t="s">
        <v>344</v>
      </c>
      <c r="B380" s="4">
        <v>5</v>
      </c>
      <c r="C380" s="4">
        <v>178</v>
      </c>
      <c r="D380" s="5">
        <v>3.82</v>
      </c>
      <c r="E380" s="5">
        <v>679.95999999999992</v>
      </c>
      <c r="F380" s="5">
        <f t="shared" si="12"/>
        <v>935105.6100000001</v>
      </c>
      <c r="G380" s="5">
        <f t="shared" si="13"/>
        <v>73.959634780323782</v>
      </c>
      <c r="H380" s="5"/>
      <c r="I380" s="5"/>
      <c r="J380" s="5"/>
    </row>
    <row r="381" spans="1:10" x14ac:dyDescent="0.35">
      <c r="A381" s="30" t="s">
        <v>3119</v>
      </c>
      <c r="B381" s="4">
        <v>7</v>
      </c>
      <c r="C381" s="4">
        <v>16</v>
      </c>
      <c r="D381" s="5">
        <v>42.25</v>
      </c>
      <c r="E381" s="5">
        <v>676</v>
      </c>
      <c r="F381" s="5">
        <f t="shared" si="12"/>
        <v>935781.6100000001</v>
      </c>
      <c r="G381" s="5">
        <f t="shared" si="13"/>
        <v>74.013101161636058</v>
      </c>
      <c r="H381" s="5"/>
      <c r="I381" s="5"/>
      <c r="J381" s="5"/>
    </row>
    <row r="382" spans="1:10" x14ac:dyDescent="0.35">
      <c r="A382" s="30" t="s">
        <v>2466</v>
      </c>
      <c r="B382" s="4">
        <v>5</v>
      </c>
      <c r="C382" s="4">
        <v>7</v>
      </c>
      <c r="D382" s="5">
        <v>96</v>
      </c>
      <c r="E382" s="5">
        <v>672</v>
      </c>
      <c r="F382" s="5">
        <f t="shared" si="12"/>
        <v>936453.6100000001</v>
      </c>
      <c r="G382" s="5">
        <f t="shared" si="13"/>
        <v>74.066251173828121</v>
      </c>
      <c r="H382" s="5"/>
      <c r="I382" s="5"/>
      <c r="J382" s="5"/>
    </row>
    <row r="383" spans="1:10" x14ac:dyDescent="0.35">
      <c r="A383" s="30" t="s">
        <v>598</v>
      </c>
      <c r="B383" s="4">
        <v>5</v>
      </c>
      <c r="C383" s="4">
        <v>75</v>
      </c>
      <c r="D383" s="5">
        <v>8.91</v>
      </c>
      <c r="E383" s="5">
        <v>668.25</v>
      </c>
      <c r="F383" s="5">
        <f t="shared" si="12"/>
        <v>937121.8600000001</v>
      </c>
      <c r="G383" s="5">
        <f t="shared" si="13"/>
        <v>74.119104589970021</v>
      </c>
      <c r="H383" s="5"/>
      <c r="I383" s="5"/>
      <c r="J383" s="5"/>
    </row>
    <row r="384" spans="1:10" x14ac:dyDescent="0.35">
      <c r="A384" s="30" t="s">
        <v>1766</v>
      </c>
      <c r="B384" s="4">
        <v>6</v>
      </c>
      <c r="C384" s="4">
        <v>15</v>
      </c>
      <c r="D384" s="5">
        <v>44.53</v>
      </c>
      <c r="E384" s="5">
        <v>667.95</v>
      </c>
      <c r="F384" s="5">
        <f t="shared" si="12"/>
        <v>937789.81</v>
      </c>
      <c r="G384" s="5">
        <f t="shared" si="13"/>
        <v>74.171934278427898</v>
      </c>
      <c r="H384" s="5"/>
      <c r="I384" s="5"/>
      <c r="J384" s="5"/>
    </row>
    <row r="385" spans="1:10" x14ac:dyDescent="0.35">
      <c r="A385" s="30" t="s">
        <v>1790</v>
      </c>
      <c r="B385" s="4">
        <v>2</v>
      </c>
      <c r="C385" s="4">
        <v>600</v>
      </c>
      <c r="D385" s="5">
        <v>1.1100000000000001</v>
      </c>
      <c r="E385" s="5">
        <v>666.00000000000011</v>
      </c>
      <c r="F385" s="5">
        <f t="shared" si="12"/>
        <v>938455.81</v>
      </c>
      <c r="G385" s="5">
        <f t="shared" si="13"/>
        <v>74.224609736939684</v>
      </c>
      <c r="H385" s="5"/>
      <c r="I385" s="5"/>
      <c r="J385" s="5"/>
    </row>
    <row r="386" spans="1:10" x14ac:dyDescent="0.35">
      <c r="A386" s="30" t="s">
        <v>1648</v>
      </c>
      <c r="B386" s="4">
        <v>12</v>
      </c>
      <c r="C386" s="4">
        <v>950</v>
      </c>
      <c r="D386" s="5">
        <v>0.7</v>
      </c>
      <c r="E386" s="5">
        <v>665</v>
      </c>
      <c r="F386" s="5">
        <f t="shared" si="12"/>
        <v>939120.81</v>
      </c>
      <c r="G386" s="5">
        <f t="shared" si="13"/>
        <v>74.277206103171423</v>
      </c>
      <c r="H386" s="5"/>
      <c r="I386" s="5"/>
      <c r="J386" s="5"/>
    </row>
    <row r="387" spans="1:10" x14ac:dyDescent="0.35">
      <c r="A387" s="30" t="s">
        <v>2031</v>
      </c>
      <c r="B387" s="4">
        <v>1</v>
      </c>
      <c r="C387" s="4">
        <v>250</v>
      </c>
      <c r="D387" s="5">
        <v>2.65</v>
      </c>
      <c r="E387" s="5">
        <v>662.5</v>
      </c>
      <c r="F387" s="5">
        <f t="shared" ref="F387:F450" si="14">E387+F386</f>
        <v>939783.31</v>
      </c>
      <c r="G387" s="5">
        <f t="shared" ref="G387:G450" si="15">(F387/$F$3485)*100</f>
        <v>74.329604738703054</v>
      </c>
      <c r="H387" s="5"/>
      <c r="I387" s="5"/>
      <c r="J387" s="5"/>
    </row>
    <row r="388" spans="1:10" x14ac:dyDescent="0.35">
      <c r="A388" s="30" t="s">
        <v>1976</v>
      </c>
      <c r="B388" s="4">
        <v>5</v>
      </c>
      <c r="C388" s="4">
        <v>300</v>
      </c>
      <c r="D388" s="5">
        <v>2.19</v>
      </c>
      <c r="E388" s="5">
        <v>657</v>
      </c>
      <c r="F388" s="5">
        <f t="shared" si="14"/>
        <v>940440.31</v>
      </c>
      <c r="G388" s="5">
        <f t="shared" si="15"/>
        <v>74.38156836669441</v>
      </c>
      <c r="H388" s="5"/>
      <c r="I388" s="5"/>
      <c r="J388" s="5"/>
    </row>
    <row r="389" spans="1:10" x14ac:dyDescent="0.35">
      <c r="A389" s="30" t="s">
        <v>3416</v>
      </c>
      <c r="B389" s="4">
        <v>1</v>
      </c>
      <c r="C389" s="4">
        <v>60</v>
      </c>
      <c r="D389" s="5">
        <v>10.9</v>
      </c>
      <c r="E389" s="5">
        <v>654</v>
      </c>
      <c r="F389" s="5">
        <f t="shared" si="14"/>
        <v>941094.31</v>
      </c>
      <c r="G389" s="5">
        <f t="shared" si="15"/>
        <v>74.433294717845627</v>
      </c>
      <c r="H389" s="5"/>
      <c r="I389" s="5"/>
      <c r="J389" s="5"/>
    </row>
    <row r="390" spans="1:10" x14ac:dyDescent="0.35">
      <c r="A390" s="30" t="s">
        <v>3412</v>
      </c>
      <c r="B390" s="4">
        <v>7</v>
      </c>
      <c r="C390" s="4">
        <v>26</v>
      </c>
      <c r="D390" s="5">
        <v>25.07</v>
      </c>
      <c r="E390" s="5">
        <v>651.82000000000005</v>
      </c>
      <c r="F390" s="5">
        <f t="shared" si="14"/>
        <v>941746.13</v>
      </c>
      <c r="G390" s="5">
        <f t="shared" si="15"/>
        <v>74.484848647826325</v>
      </c>
      <c r="H390" s="5"/>
      <c r="I390" s="5"/>
      <c r="J390" s="5"/>
    </row>
    <row r="391" spans="1:10" x14ac:dyDescent="0.35">
      <c r="A391" s="30" t="s">
        <v>596</v>
      </c>
      <c r="B391" s="4">
        <v>5</v>
      </c>
      <c r="C391" s="4">
        <v>130</v>
      </c>
      <c r="D391" s="5">
        <v>5.01</v>
      </c>
      <c r="E391" s="5">
        <v>651.29999999999995</v>
      </c>
      <c r="F391" s="5">
        <f t="shared" si="14"/>
        <v>942397.43</v>
      </c>
      <c r="G391" s="5">
        <f t="shared" si="15"/>
        <v>74.536361449821413</v>
      </c>
      <c r="H391" s="5"/>
      <c r="I391" s="5"/>
      <c r="J391" s="5"/>
    </row>
    <row r="392" spans="1:10" x14ac:dyDescent="0.35">
      <c r="A392" s="30" t="s">
        <v>1419</v>
      </c>
      <c r="B392" s="4">
        <v>10</v>
      </c>
      <c r="C392" s="4">
        <v>2600</v>
      </c>
      <c r="D392" s="5">
        <v>0.25</v>
      </c>
      <c r="E392" s="5">
        <v>650</v>
      </c>
      <c r="F392" s="5">
        <f t="shared" si="14"/>
        <v>943047.43</v>
      </c>
      <c r="G392" s="5">
        <f t="shared" si="15"/>
        <v>74.587771431852445</v>
      </c>
      <c r="H392" s="5"/>
      <c r="I392" s="5"/>
      <c r="J392" s="5"/>
    </row>
    <row r="393" spans="1:10" x14ac:dyDescent="0.35">
      <c r="A393" s="30" t="s">
        <v>1429</v>
      </c>
      <c r="B393" s="4">
        <v>7</v>
      </c>
      <c r="C393" s="4">
        <v>2500</v>
      </c>
      <c r="D393" s="5">
        <v>0.26</v>
      </c>
      <c r="E393" s="5">
        <v>650</v>
      </c>
      <c r="F393" s="5">
        <f t="shared" si="14"/>
        <v>943697.43</v>
      </c>
      <c r="G393" s="5">
        <f t="shared" si="15"/>
        <v>74.639181413883477</v>
      </c>
      <c r="H393" s="5"/>
      <c r="I393" s="5"/>
      <c r="J393" s="5"/>
    </row>
    <row r="394" spans="1:10" x14ac:dyDescent="0.35">
      <c r="A394" s="30" t="s">
        <v>1506</v>
      </c>
      <c r="B394" s="4">
        <v>10</v>
      </c>
      <c r="C394" s="4">
        <v>12</v>
      </c>
      <c r="D394" s="5">
        <v>54.15</v>
      </c>
      <c r="E394" s="5">
        <v>649.79999999999995</v>
      </c>
      <c r="F394" s="5">
        <f t="shared" si="14"/>
        <v>944347.2300000001</v>
      </c>
      <c r="G394" s="5">
        <f t="shared" si="15"/>
        <v>74.690575577458489</v>
      </c>
      <c r="H394" s="5"/>
      <c r="I394" s="5"/>
      <c r="J394" s="5"/>
    </row>
    <row r="395" spans="1:10" x14ac:dyDescent="0.35">
      <c r="A395" s="30" t="s">
        <v>4327</v>
      </c>
      <c r="B395" s="4">
        <v>1</v>
      </c>
      <c r="C395" s="4">
        <v>40</v>
      </c>
      <c r="D395" s="5">
        <v>16.07</v>
      </c>
      <c r="E395" s="5">
        <v>642.79999999999995</v>
      </c>
      <c r="F395" s="5">
        <f t="shared" si="14"/>
        <v>944990.03000000014</v>
      </c>
      <c r="G395" s="5">
        <f t="shared" si="15"/>
        <v>74.741416095073177</v>
      </c>
      <c r="H395" s="5"/>
      <c r="I395" s="5"/>
      <c r="J395" s="5"/>
    </row>
    <row r="396" spans="1:10" x14ac:dyDescent="0.35">
      <c r="A396" s="30" t="s">
        <v>3177</v>
      </c>
      <c r="B396" s="4">
        <v>5</v>
      </c>
      <c r="C396" s="4">
        <v>5</v>
      </c>
      <c r="D396" s="5">
        <v>128.16999999999999</v>
      </c>
      <c r="E396" s="5">
        <v>640.84999999999991</v>
      </c>
      <c r="F396" s="5">
        <f t="shared" si="14"/>
        <v>945630.88000000012</v>
      </c>
      <c r="G396" s="5">
        <f t="shared" si="15"/>
        <v>74.79210238274176</v>
      </c>
      <c r="H396" s="5"/>
      <c r="I396" s="5"/>
      <c r="J396" s="5"/>
    </row>
    <row r="397" spans="1:10" x14ac:dyDescent="0.35">
      <c r="A397" s="30" t="s">
        <v>1464</v>
      </c>
      <c r="B397" s="4">
        <v>5</v>
      </c>
      <c r="C397" s="4">
        <v>2000</v>
      </c>
      <c r="D397" s="5">
        <v>0.32</v>
      </c>
      <c r="E397" s="5">
        <v>640</v>
      </c>
      <c r="F397" s="5">
        <f t="shared" si="14"/>
        <v>946270.88000000012</v>
      </c>
      <c r="G397" s="5">
        <f t="shared" si="15"/>
        <v>74.842721441972301</v>
      </c>
      <c r="H397" s="5"/>
      <c r="I397" s="5"/>
      <c r="J397" s="5"/>
    </row>
    <row r="398" spans="1:10" x14ac:dyDescent="0.35">
      <c r="A398" s="30" t="s">
        <v>2530</v>
      </c>
      <c r="B398" s="4">
        <v>3</v>
      </c>
      <c r="C398" s="4">
        <v>13</v>
      </c>
      <c r="D398" s="5">
        <v>48.94</v>
      </c>
      <c r="E398" s="5">
        <v>636.22</v>
      </c>
      <c r="F398" s="5">
        <f t="shared" si="14"/>
        <v>946907.10000000009</v>
      </c>
      <c r="G398" s="5">
        <f t="shared" si="15"/>
        <v>74.893041532384274</v>
      </c>
      <c r="H398" s="5"/>
      <c r="I398" s="5"/>
      <c r="J398" s="5"/>
    </row>
    <row r="399" spans="1:10" x14ac:dyDescent="0.35">
      <c r="A399" s="30" t="s">
        <v>4116</v>
      </c>
      <c r="B399" s="4">
        <v>1</v>
      </c>
      <c r="C399" s="4">
        <v>5</v>
      </c>
      <c r="D399" s="5">
        <v>126.66</v>
      </c>
      <c r="E399" s="5">
        <v>633.29999999999995</v>
      </c>
      <c r="F399" s="5">
        <f t="shared" si="14"/>
        <v>947540.40000000014</v>
      </c>
      <c r="G399" s="5">
        <f t="shared" si="15"/>
        <v>74.943130673338501</v>
      </c>
      <c r="H399" s="5"/>
      <c r="I399" s="5"/>
      <c r="J399" s="5"/>
    </row>
    <row r="400" spans="1:10" x14ac:dyDescent="0.35">
      <c r="A400" s="30" t="s">
        <v>1468</v>
      </c>
      <c r="B400" s="4">
        <v>39</v>
      </c>
      <c r="C400" s="4">
        <v>462</v>
      </c>
      <c r="D400" s="5">
        <v>1.37</v>
      </c>
      <c r="E400" s="5">
        <v>632.94000000000005</v>
      </c>
      <c r="F400" s="5">
        <f t="shared" si="14"/>
        <v>948173.34000000008</v>
      </c>
      <c r="G400" s="5">
        <f t="shared" si="15"/>
        <v>74.993191341071906</v>
      </c>
      <c r="H400" s="5"/>
      <c r="I400" s="5"/>
      <c r="J400" s="5"/>
    </row>
    <row r="401" spans="1:10" x14ac:dyDescent="0.35">
      <c r="A401" s="30" t="s">
        <v>2053</v>
      </c>
      <c r="B401" s="4">
        <v>11</v>
      </c>
      <c r="C401" s="4">
        <v>208</v>
      </c>
      <c r="D401" s="5">
        <v>3.04</v>
      </c>
      <c r="E401" s="5">
        <v>632.32000000000005</v>
      </c>
      <c r="F401" s="5">
        <f t="shared" si="14"/>
        <v>948805.66</v>
      </c>
      <c r="G401" s="5">
        <f t="shared" si="15"/>
        <v>75.043202971591683</v>
      </c>
      <c r="H401" s="5"/>
      <c r="I401" s="5"/>
      <c r="J401" s="5"/>
    </row>
    <row r="402" spans="1:10" x14ac:dyDescent="0.35">
      <c r="A402" s="30" t="s">
        <v>3680</v>
      </c>
      <c r="B402" s="4">
        <v>6</v>
      </c>
      <c r="C402" s="4">
        <v>19</v>
      </c>
      <c r="D402" s="5">
        <v>33.07</v>
      </c>
      <c r="E402" s="5">
        <v>628.33000000000004</v>
      </c>
      <c r="F402" s="5">
        <f t="shared" si="14"/>
        <v>949433.99</v>
      </c>
      <c r="G402" s="5">
        <f t="shared" si="15"/>
        <v>75.092899023914072</v>
      </c>
      <c r="H402" s="5"/>
      <c r="I402" s="5"/>
      <c r="J402" s="5"/>
    </row>
    <row r="403" spans="1:10" x14ac:dyDescent="0.35">
      <c r="A403" s="30" t="s">
        <v>3667</v>
      </c>
      <c r="B403" s="4">
        <v>6</v>
      </c>
      <c r="C403" s="4">
        <v>12</v>
      </c>
      <c r="D403" s="5">
        <v>52.03</v>
      </c>
      <c r="E403" s="5">
        <v>624.36</v>
      </c>
      <c r="F403" s="5">
        <f t="shared" si="14"/>
        <v>950058.35</v>
      </c>
      <c r="G403" s="5">
        <f t="shared" si="15"/>
        <v>75.142281079884683</v>
      </c>
      <c r="H403" s="5"/>
      <c r="I403" s="5"/>
      <c r="J403" s="5"/>
    </row>
    <row r="404" spans="1:10" x14ac:dyDescent="0.35">
      <c r="A404" s="30" t="s">
        <v>1572</v>
      </c>
      <c r="B404" s="4">
        <v>14</v>
      </c>
      <c r="C404" s="4">
        <v>36</v>
      </c>
      <c r="D404" s="5">
        <v>17.32</v>
      </c>
      <c r="E404" s="5">
        <v>623.52</v>
      </c>
      <c r="F404" s="5">
        <f t="shared" si="14"/>
        <v>950681.87</v>
      </c>
      <c r="G404" s="5">
        <f t="shared" si="15"/>
        <v>75.191596698340035</v>
      </c>
      <c r="H404" s="5"/>
      <c r="I404" s="5"/>
      <c r="J404" s="5"/>
    </row>
    <row r="405" spans="1:10" x14ac:dyDescent="0.35">
      <c r="A405" s="30" t="s">
        <v>1442</v>
      </c>
      <c r="B405" s="4">
        <v>43</v>
      </c>
      <c r="C405" s="4">
        <v>1828</v>
      </c>
      <c r="D405" s="5">
        <v>0.34</v>
      </c>
      <c r="E405" s="5">
        <v>621.5200000000001</v>
      </c>
      <c r="F405" s="5">
        <f t="shared" si="14"/>
        <v>951303.39</v>
      </c>
      <c r="G405" s="5">
        <f t="shared" si="15"/>
        <v>75.240754132235296</v>
      </c>
      <c r="H405" s="5"/>
      <c r="I405" s="5"/>
      <c r="J405" s="5"/>
    </row>
    <row r="406" spans="1:10" x14ac:dyDescent="0.35">
      <c r="A406" s="30" t="s">
        <v>3220</v>
      </c>
      <c r="B406" s="4">
        <v>8</v>
      </c>
      <c r="C406" s="4">
        <v>13</v>
      </c>
      <c r="D406" s="5">
        <v>47.69</v>
      </c>
      <c r="E406" s="5">
        <v>619.97</v>
      </c>
      <c r="F406" s="5">
        <f t="shared" si="14"/>
        <v>951923.36</v>
      </c>
      <c r="G406" s="5">
        <f t="shared" si="15"/>
        <v>75.289788973096492</v>
      </c>
      <c r="H406" s="5"/>
      <c r="I406" s="5"/>
      <c r="J406" s="5"/>
    </row>
    <row r="407" spans="1:10" x14ac:dyDescent="0.35">
      <c r="A407" s="30" t="s">
        <v>2214</v>
      </c>
      <c r="B407" s="4">
        <v>13</v>
      </c>
      <c r="C407" s="4">
        <v>162</v>
      </c>
      <c r="D407" s="5">
        <v>3.81</v>
      </c>
      <c r="E407" s="5">
        <v>617.22</v>
      </c>
      <c r="F407" s="5">
        <f t="shared" si="14"/>
        <v>952540.58</v>
      </c>
      <c r="G407" s="5">
        <f t="shared" si="15"/>
        <v>75.338606310187544</v>
      </c>
      <c r="H407" s="5"/>
      <c r="I407" s="5"/>
      <c r="J407" s="5"/>
    </row>
    <row r="408" spans="1:10" x14ac:dyDescent="0.35">
      <c r="A408" s="30" t="s">
        <v>2863</v>
      </c>
      <c r="B408" s="4">
        <v>5</v>
      </c>
      <c r="C408" s="4">
        <v>21</v>
      </c>
      <c r="D408" s="5">
        <v>29.36</v>
      </c>
      <c r="E408" s="5">
        <v>616.55999999999995</v>
      </c>
      <c r="F408" s="5">
        <f t="shared" si="14"/>
        <v>953157.14</v>
      </c>
      <c r="G408" s="5">
        <f t="shared" si="15"/>
        <v>75.387371446373791</v>
      </c>
      <c r="H408" s="5"/>
      <c r="I408" s="5"/>
      <c r="J408" s="5"/>
    </row>
    <row r="409" spans="1:10" x14ac:dyDescent="0.35">
      <c r="A409" s="30" t="s">
        <v>594</v>
      </c>
      <c r="B409" s="4">
        <v>5</v>
      </c>
      <c r="C409" s="4">
        <v>167</v>
      </c>
      <c r="D409" s="5">
        <v>3.69</v>
      </c>
      <c r="E409" s="5">
        <v>616.23</v>
      </c>
      <c r="F409" s="5">
        <f t="shared" si="14"/>
        <v>953773.37</v>
      </c>
      <c r="G409" s="5">
        <f t="shared" si="15"/>
        <v>75.436110482107594</v>
      </c>
      <c r="H409" s="5"/>
      <c r="I409" s="5"/>
      <c r="J409" s="5"/>
    </row>
    <row r="410" spans="1:10" x14ac:dyDescent="0.35">
      <c r="A410" s="30" t="s">
        <v>1493</v>
      </c>
      <c r="B410" s="4">
        <v>4</v>
      </c>
      <c r="C410" s="4">
        <v>1711</v>
      </c>
      <c r="D410" s="5">
        <v>0.36</v>
      </c>
      <c r="E410" s="5">
        <v>615.95999999999992</v>
      </c>
      <c r="F410" s="5">
        <f t="shared" si="14"/>
        <v>954389.33</v>
      </c>
      <c r="G410" s="5">
        <f t="shared" si="15"/>
        <v>75.484828162925794</v>
      </c>
      <c r="H410" s="5"/>
      <c r="I410" s="5"/>
      <c r="J410" s="5"/>
    </row>
    <row r="411" spans="1:10" x14ac:dyDescent="0.35">
      <c r="A411" s="30" t="s">
        <v>2027</v>
      </c>
      <c r="B411" s="4">
        <v>5</v>
      </c>
      <c r="C411" s="4">
        <v>250</v>
      </c>
      <c r="D411" s="5">
        <v>2.46</v>
      </c>
      <c r="E411" s="5">
        <v>615</v>
      </c>
      <c r="F411" s="5">
        <f t="shared" si="14"/>
        <v>955004.33</v>
      </c>
      <c r="G411" s="5">
        <f t="shared" si="15"/>
        <v>75.533469915155152</v>
      </c>
      <c r="H411" s="5"/>
      <c r="I411" s="5"/>
      <c r="J411" s="5"/>
    </row>
    <row r="412" spans="1:10" x14ac:dyDescent="0.35">
      <c r="A412" s="30" t="s">
        <v>3677</v>
      </c>
      <c r="B412" s="4">
        <v>2</v>
      </c>
      <c r="C412" s="4">
        <v>156</v>
      </c>
      <c r="D412" s="5">
        <v>3.91</v>
      </c>
      <c r="E412" s="5">
        <v>609.96</v>
      </c>
      <c r="F412" s="5">
        <f t="shared" si="14"/>
        <v>955614.28999999992</v>
      </c>
      <c r="G412" s="5">
        <f t="shared" si="15"/>
        <v>75.581713042293046</v>
      </c>
      <c r="H412" s="5"/>
      <c r="I412" s="5"/>
      <c r="J412" s="5"/>
    </row>
    <row r="413" spans="1:10" x14ac:dyDescent="0.35">
      <c r="A413" s="30" t="s">
        <v>347</v>
      </c>
      <c r="B413" s="4">
        <v>3</v>
      </c>
      <c r="C413" s="4">
        <v>266</v>
      </c>
      <c r="D413" s="5">
        <v>2.29</v>
      </c>
      <c r="E413" s="5">
        <v>609.14</v>
      </c>
      <c r="F413" s="5">
        <f t="shared" si="14"/>
        <v>956223.42999999993</v>
      </c>
      <c r="G413" s="5">
        <f t="shared" si="15"/>
        <v>75.629891313761334</v>
      </c>
      <c r="H413" s="5"/>
      <c r="I413" s="5"/>
      <c r="J413" s="5"/>
    </row>
    <row r="414" spans="1:10" x14ac:dyDescent="0.35">
      <c r="A414" s="30" t="s">
        <v>2786</v>
      </c>
      <c r="B414" s="4">
        <v>7</v>
      </c>
      <c r="C414" s="4">
        <v>12</v>
      </c>
      <c r="D414" s="5">
        <v>50.75</v>
      </c>
      <c r="E414" s="5">
        <v>609</v>
      </c>
      <c r="F414" s="5">
        <f t="shared" si="14"/>
        <v>956832.42999999993</v>
      </c>
      <c r="G414" s="5">
        <f t="shared" si="15"/>
        <v>75.6780585123104</v>
      </c>
      <c r="H414" s="5"/>
      <c r="I414" s="5"/>
      <c r="J414" s="5"/>
    </row>
    <row r="415" spans="1:10" x14ac:dyDescent="0.35">
      <c r="A415" s="30" t="s">
        <v>2854</v>
      </c>
      <c r="B415" s="4">
        <v>7</v>
      </c>
      <c r="C415" s="4">
        <v>23</v>
      </c>
      <c r="D415" s="5">
        <v>26.46</v>
      </c>
      <c r="E415" s="5">
        <v>608.58000000000004</v>
      </c>
      <c r="F415" s="5">
        <f t="shared" si="14"/>
        <v>957441.00999999989</v>
      </c>
      <c r="G415" s="5">
        <f t="shared" si="15"/>
        <v>75.726192492101845</v>
      </c>
      <c r="H415" s="5"/>
      <c r="I415" s="5"/>
      <c r="J415" s="5"/>
    </row>
    <row r="416" spans="1:10" x14ac:dyDescent="0.35">
      <c r="A416" s="30" t="s">
        <v>1477</v>
      </c>
      <c r="B416" s="4">
        <v>6</v>
      </c>
      <c r="C416" s="4">
        <v>1900</v>
      </c>
      <c r="D416" s="5">
        <v>0.32</v>
      </c>
      <c r="E416" s="5">
        <v>608</v>
      </c>
      <c r="F416" s="5">
        <f t="shared" si="14"/>
        <v>958049.00999999989</v>
      </c>
      <c r="G416" s="5">
        <f t="shared" si="15"/>
        <v>75.774280598370865</v>
      </c>
      <c r="H416" s="5"/>
      <c r="I416" s="5"/>
      <c r="J416" s="5"/>
    </row>
    <row r="417" spans="1:10" x14ac:dyDescent="0.35">
      <c r="A417" s="30" t="s">
        <v>1511</v>
      </c>
      <c r="B417" s="4">
        <v>6</v>
      </c>
      <c r="C417" s="4">
        <v>1600</v>
      </c>
      <c r="D417" s="5">
        <v>0.38</v>
      </c>
      <c r="E417" s="5">
        <v>608</v>
      </c>
      <c r="F417" s="5">
        <f t="shared" si="14"/>
        <v>958657.00999999989</v>
      </c>
      <c r="G417" s="5">
        <f t="shared" si="15"/>
        <v>75.822368704639885</v>
      </c>
      <c r="H417" s="5"/>
      <c r="I417" s="5"/>
      <c r="J417" s="5"/>
    </row>
    <row r="418" spans="1:10" x14ac:dyDescent="0.35">
      <c r="A418" s="30" t="s">
        <v>1886</v>
      </c>
      <c r="B418" s="4">
        <v>4</v>
      </c>
      <c r="C418" s="4">
        <v>400</v>
      </c>
      <c r="D418" s="5">
        <v>1.52</v>
      </c>
      <c r="E418" s="5">
        <v>608</v>
      </c>
      <c r="F418" s="5">
        <f t="shared" si="14"/>
        <v>959265.00999999989</v>
      </c>
      <c r="G418" s="5">
        <f t="shared" si="15"/>
        <v>75.870456810908905</v>
      </c>
      <c r="H418" s="5"/>
      <c r="I418" s="5"/>
      <c r="J418" s="5"/>
    </row>
    <row r="419" spans="1:10" x14ac:dyDescent="0.35">
      <c r="A419" s="30" t="s">
        <v>2190</v>
      </c>
      <c r="B419" s="4">
        <v>4</v>
      </c>
      <c r="C419" s="4">
        <v>6</v>
      </c>
      <c r="D419" s="5">
        <v>101.29</v>
      </c>
      <c r="E419" s="5">
        <v>607.74</v>
      </c>
      <c r="F419" s="5">
        <f t="shared" si="14"/>
        <v>959872.74999999988</v>
      </c>
      <c r="G419" s="5">
        <f t="shared" si="15"/>
        <v>75.91852435318512</v>
      </c>
      <c r="H419" s="5"/>
      <c r="I419" s="5"/>
      <c r="J419" s="5"/>
    </row>
    <row r="420" spans="1:10" x14ac:dyDescent="0.35">
      <c r="A420" s="30" t="s">
        <v>2625</v>
      </c>
      <c r="B420" s="4">
        <v>5</v>
      </c>
      <c r="C420" s="4">
        <v>24</v>
      </c>
      <c r="D420" s="5">
        <v>25.18</v>
      </c>
      <c r="E420" s="5">
        <v>604.31999999999994</v>
      </c>
      <c r="F420" s="5">
        <f t="shared" si="14"/>
        <v>960477.06999999983</v>
      </c>
      <c r="G420" s="5">
        <f t="shared" si="15"/>
        <v>75.96632139986356</v>
      </c>
      <c r="H420" s="5"/>
      <c r="I420" s="5"/>
      <c r="J420" s="5"/>
    </row>
    <row r="421" spans="1:10" x14ac:dyDescent="0.35">
      <c r="A421" s="30" t="s">
        <v>1904</v>
      </c>
      <c r="B421" s="4">
        <v>2</v>
      </c>
      <c r="C421" s="4">
        <v>400</v>
      </c>
      <c r="D421" s="5">
        <v>1.5</v>
      </c>
      <c r="E421" s="5">
        <v>600</v>
      </c>
      <c r="F421" s="5">
        <f t="shared" si="14"/>
        <v>961077.06999999983</v>
      </c>
      <c r="G421" s="5">
        <f t="shared" si="15"/>
        <v>76.013776767892196</v>
      </c>
      <c r="H421" s="5"/>
      <c r="I421" s="5"/>
      <c r="J421" s="5"/>
    </row>
    <row r="422" spans="1:10" x14ac:dyDescent="0.35">
      <c r="A422" s="30" t="s">
        <v>3266</v>
      </c>
      <c r="B422" s="4">
        <v>4</v>
      </c>
      <c r="C422" s="4">
        <v>40</v>
      </c>
      <c r="D422" s="5">
        <v>14.98</v>
      </c>
      <c r="E422" s="5">
        <v>599.20000000000005</v>
      </c>
      <c r="F422" s="5">
        <f t="shared" si="14"/>
        <v>961676.26999999979</v>
      </c>
      <c r="G422" s="5">
        <f t="shared" si="15"/>
        <v>76.061168862096778</v>
      </c>
      <c r="H422" s="5"/>
      <c r="I422" s="5"/>
      <c r="J422" s="5"/>
    </row>
    <row r="423" spans="1:10" x14ac:dyDescent="0.35">
      <c r="A423" s="30" t="s">
        <v>2306</v>
      </c>
      <c r="B423" s="4">
        <v>15</v>
      </c>
      <c r="C423" s="4">
        <v>58</v>
      </c>
      <c r="D423" s="5">
        <v>10.33</v>
      </c>
      <c r="E423" s="5">
        <v>599.14</v>
      </c>
      <c r="F423" s="5">
        <f t="shared" si="14"/>
        <v>962275.4099999998</v>
      </c>
      <c r="G423" s="5">
        <f t="shared" si="15"/>
        <v>76.10855621076459</v>
      </c>
      <c r="H423" s="5"/>
      <c r="I423" s="5"/>
      <c r="J423" s="5"/>
    </row>
    <row r="424" spans="1:10" x14ac:dyDescent="0.35">
      <c r="A424" s="30" t="s">
        <v>1441</v>
      </c>
      <c r="B424" s="4">
        <v>8</v>
      </c>
      <c r="C424" s="4">
        <v>2300</v>
      </c>
      <c r="D424" s="5">
        <v>0.26</v>
      </c>
      <c r="E424" s="5">
        <v>598</v>
      </c>
      <c r="F424" s="5">
        <f t="shared" si="14"/>
        <v>962873.4099999998</v>
      </c>
      <c r="G424" s="5">
        <f t="shared" si="15"/>
        <v>76.155853394233134</v>
      </c>
      <c r="H424" s="5"/>
      <c r="I424" s="5"/>
      <c r="J424" s="5"/>
    </row>
    <row r="425" spans="1:10" x14ac:dyDescent="0.35">
      <c r="A425" s="30" t="s">
        <v>1681</v>
      </c>
      <c r="B425" s="4">
        <v>10</v>
      </c>
      <c r="C425" s="4">
        <v>850</v>
      </c>
      <c r="D425" s="5">
        <v>0.7</v>
      </c>
      <c r="E425" s="5">
        <v>595</v>
      </c>
      <c r="F425" s="5">
        <f t="shared" si="14"/>
        <v>963468.4099999998</v>
      </c>
      <c r="G425" s="5">
        <f t="shared" si="15"/>
        <v>76.202913300861525</v>
      </c>
      <c r="H425" s="5"/>
      <c r="I425" s="5"/>
      <c r="J425" s="5"/>
    </row>
    <row r="426" spans="1:10" x14ac:dyDescent="0.35">
      <c r="A426" s="30" t="s">
        <v>1484</v>
      </c>
      <c r="B426" s="4">
        <v>8</v>
      </c>
      <c r="C426" s="4">
        <v>1800</v>
      </c>
      <c r="D426" s="5">
        <v>0.33</v>
      </c>
      <c r="E426" s="5">
        <v>594</v>
      </c>
      <c r="F426" s="5">
        <f t="shared" si="14"/>
        <v>964062.4099999998</v>
      </c>
      <c r="G426" s="5">
        <f t="shared" si="15"/>
        <v>76.249894115209884</v>
      </c>
      <c r="H426" s="5"/>
      <c r="I426" s="5"/>
      <c r="J426" s="5"/>
    </row>
    <row r="427" spans="1:10" x14ac:dyDescent="0.35">
      <c r="A427" s="30" t="s">
        <v>1638</v>
      </c>
      <c r="B427" s="4">
        <v>26</v>
      </c>
      <c r="C427" s="4">
        <v>47</v>
      </c>
      <c r="D427" s="5">
        <v>12.63</v>
      </c>
      <c r="E427" s="5">
        <v>593.61</v>
      </c>
      <c r="F427" s="5">
        <f t="shared" si="14"/>
        <v>964656.01999999979</v>
      </c>
      <c r="G427" s="5">
        <f t="shared" si="15"/>
        <v>76.296844083569013</v>
      </c>
      <c r="H427" s="5"/>
      <c r="I427" s="5"/>
      <c r="J427" s="5"/>
    </row>
    <row r="428" spans="1:10" x14ac:dyDescent="0.35">
      <c r="A428" s="30" t="s">
        <v>3956</v>
      </c>
      <c r="B428" s="4">
        <v>5</v>
      </c>
      <c r="C428" s="4">
        <v>13</v>
      </c>
      <c r="D428" s="5">
        <v>45.61</v>
      </c>
      <c r="E428" s="5">
        <v>592.92999999999995</v>
      </c>
      <c r="F428" s="5">
        <f t="shared" si="14"/>
        <v>965248.94999999984</v>
      </c>
      <c r="G428" s="5">
        <f t="shared" si="15"/>
        <v>76.343740269177715</v>
      </c>
      <c r="H428" s="5"/>
      <c r="I428" s="5"/>
      <c r="J428" s="5"/>
    </row>
    <row r="429" spans="1:10" x14ac:dyDescent="0.35">
      <c r="A429" s="30" t="s">
        <v>1561</v>
      </c>
      <c r="B429" s="4">
        <v>6</v>
      </c>
      <c r="C429" s="4">
        <v>1300</v>
      </c>
      <c r="D429" s="5">
        <v>0.45</v>
      </c>
      <c r="E429" s="5">
        <v>585</v>
      </c>
      <c r="F429" s="5">
        <f t="shared" si="14"/>
        <v>965833.94999999984</v>
      </c>
      <c r="G429" s="5">
        <f t="shared" si="15"/>
        <v>76.390009253005644</v>
      </c>
      <c r="H429" s="5"/>
      <c r="I429" s="5"/>
      <c r="J429" s="5"/>
    </row>
    <row r="430" spans="1:10" x14ac:dyDescent="0.35">
      <c r="A430" s="30" t="s">
        <v>1677</v>
      </c>
      <c r="B430" s="4">
        <v>5</v>
      </c>
      <c r="C430" s="4">
        <v>300</v>
      </c>
      <c r="D430" s="5">
        <v>1.95</v>
      </c>
      <c r="E430" s="5">
        <v>585</v>
      </c>
      <c r="F430" s="5">
        <f t="shared" si="14"/>
        <v>966418.94999999984</v>
      </c>
      <c r="G430" s="5">
        <f t="shared" si="15"/>
        <v>76.436278236833573</v>
      </c>
      <c r="H430" s="5"/>
      <c r="I430" s="5"/>
      <c r="J430" s="5"/>
    </row>
    <row r="431" spans="1:10" x14ac:dyDescent="0.35">
      <c r="A431" s="30" t="s">
        <v>1937</v>
      </c>
      <c r="B431" s="4">
        <v>3</v>
      </c>
      <c r="C431" s="4">
        <v>350</v>
      </c>
      <c r="D431" s="5">
        <v>1.67</v>
      </c>
      <c r="E431" s="5">
        <v>584.5</v>
      </c>
      <c r="F431" s="5">
        <f t="shared" si="14"/>
        <v>967003.44999999984</v>
      </c>
      <c r="G431" s="5">
        <f t="shared" si="15"/>
        <v>76.482507674521457</v>
      </c>
      <c r="H431" s="5"/>
      <c r="I431" s="5"/>
      <c r="J431" s="5"/>
    </row>
    <row r="432" spans="1:10" x14ac:dyDescent="0.35">
      <c r="A432" s="30" t="s">
        <v>212</v>
      </c>
      <c r="B432" s="4">
        <v>13</v>
      </c>
      <c r="C432" s="4">
        <v>66</v>
      </c>
      <c r="D432" s="5">
        <v>8.85</v>
      </c>
      <c r="E432" s="5">
        <v>584.1</v>
      </c>
      <c r="F432" s="5">
        <f t="shared" si="14"/>
        <v>967587.54999999981</v>
      </c>
      <c r="G432" s="5">
        <f t="shared" si="15"/>
        <v>76.528705475297329</v>
      </c>
      <c r="H432" s="5"/>
      <c r="I432" s="5"/>
      <c r="J432" s="5"/>
    </row>
    <row r="433" spans="1:10" x14ac:dyDescent="0.35">
      <c r="A433" s="30" t="s">
        <v>1456</v>
      </c>
      <c r="B433" s="4">
        <v>55</v>
      </c>
      <c r="C433" s="4">
        <v>684</v>
      </c>
      <c r="D433" s="5">
        <v>0.85</v>
      </c>
      <c r="E433" s="5">
        <v>581.4</v>
      </c>
      <c r="F433" s="5">
        <f t="shared" si="14"/>
        <v>968168.94999999984</v>
      </c>
      <c r="G433" s="5">
        <f t="shared" si="15"/>
        <v>76.574689726917086</v>
      </c>
      <c r="H433" s="5"/>
      <c r="I433" s="5"/>
      <c r="J433" s="5"/>
    </row>
    <row r="434" spans="1:10" x14ac:dyDescent="0.35">
      <c r="A434" s="30" t="s">
        <v>1818</v>
      </c>
      <c r="B434" s="4">
        <v>6</v>
      </c>
      <c r="C434" s="4">
        <v>450</v>
      </c>
      <c r="D434" s="5">
        <v>1.29</v>
      </c>
      <c r="E434" s="5">
        <v>580.5</v>
      </c>
      <c r="F434" s="5">
        <f t="shared" si="14"/>
        <v>968749.44999999984</v>
      </c>
      <c r="G434" s="5">
        <f t="shared" si="15"/>
        <v>76.6206027954848</v>
      </c>
      <c r="H434" s="5"/>
      <c r="I434" s="5"/>
      <c r="J434" s="5"/>
    </row>
    <row r="435" spans="1:10" x14ac:dyDescent="0.35">
      <c r="A435" s="30" t="s">
        <v>1828</v>
      </c>
      <c r="B435" s="4">
        <v>6</v>
      </c>
      <c r="C435" s="4">
        <v>500</v>
      </c>
      <c r="D435" s="5">
        <v>1.1599999999999999</v>
      </c>
      <c r="E435" s="5">
        <v>580</v>
      </c>
      <c r="F435" s="5">
        <f t="shared" si="14"/>
        <v>969329.44999999984</v>
      </c>
      <c r="G435" s="5">
        <f t="shared" si="15"/>
        <v>76.666476317912483</v>
      </c>
      <c r="H435" s="5"/>
      <c r="I435" s="5"/>
      <c r="J435" s="5"/>
    </row>
    <row r="436" spans="1:10" x14ac:dyDescent="0.35">
      <c r="A436" s="30" t="s">
        <v>312</v>
      </c>
      <c r="B436" s="4">
        <v>11</v>
      </c>
      <c r="C436" s="4">
        <v>116</v>
      </c>
      <c r="D436" s="5">
        <v>5</v>
      </c>
      <c r="E436" s="5">
        <v>580</v>
      </c>
      <c r="F436" s="5">
        <f t="shared" si="14"/>
        <v>969909.44999999984</v>
      </c>
      <c r="G436" s="5">
        <f t="shared" si="15"/>
        <v>76.712349840340167</v>
      </c>
      <c r="H436" s="5"/>
      <c r="I436" s="5"/>
      <c r="J436" s="5"/>
    </row>
    <row r="437" spans="1:10" x14ac:dyDescent="0.35">
      <c r="A437" s="30" t="s">
        <v>2135</v>
      </c>
      <c r="B437" s="4">
        <v>1</v>
      </c>
      <c r="C437" s="4">
        <v>200</v>
      </c>
      <c r="D437" s="5">
        <v>2.89</v>
      </c>
      <c r="E437" s="5">
        <v>578</v>
      </c>
      <c r="F437" s="5">
        <f t="shared" si="14"/>
        <v>970487.44999999984</v>
      </c>
      <c r="G437" s="5">
        <f t="shared" si="15"/>
        <v>76.758065178207758</v>
      </c>
      <c r="H437" s="5"/>
      <c r="I437" s="5"/>
      <c r="J437" s="5"/>
    </row>
    <row r="438" spans="1:10" x14ac:dyDescent="0.35">
      <c r="A438" s="30" t="s">
        <v>3438</v>
      </c>
      <c r="B438" s="4">
        <v>2</v>
      </c>
      <c r="C438" s="4">
        <v>6</v>
      </c>
      <c r="D438" s="5">
        <v>95.63</v>
      </c>
      <c r="E438" s="5">
        <v>573.78</v>
      </c>
      <c r="F438" s="5">
        <f t="shared" si="14"/>
        <v>971061.22999999986</v>
      </c>
      <c r="G438" s="5">
        <f t="shared" si="15"/>
        <v>76.803446746653535</v>
      </c>
      <c r="H438" s="5"/>
      <c r="I438" s="5"/>
      <c r="J438" s="5"/>
    </row>
    <row r="439" spans="1:10" x14ac:dyDescent="0.35">
      <c r="A439" s="30" t="s">
        <v>2907</v>
      </c>
      <c r="B439" s="4">
        <v>9</v>
      </c>
      <c r="C439" s="4">
        <v>11</v>
      </c>
      <c r="D439" s="5">
        <v>52.14</v>
      </c>
      <c r="E439" s="5">
        <v>573.54</v>
      </c>
      <c r="F439" s="5">
        <f t="shared" si="14"/>
        <v>971634.7699999999</v>
      </c>
      <c r="G439" s="5">
        <f t="shared" si="15"/>
        <v>76.848809332952115</v>
      </c>
      <c r="H439" s="5"/>
      <c r="I439" s="5"/>
      <c r="J439" s="5"/>
    </row>
    <row r="440" spans="1:10" x14ac:dyDescent="0.35">
      <c r="A440" s="30" t="s">
        <v>2218</v>
      </c>
      <c r="B440" s="4">
        <v>5</v>
      </c>
      <c r="C440" s="4">
        <v>7</v>
      </c>
      <c r="D440" s="5">
        <v>81.86</v>
      </c>
      <c r="E440" s="5">
        <v>573.02</v>
      </c>
      <c r="F440" s="5">
        <f t="shared" si="14"/>
        <v>972207.78999999992</v>
      </c>
      <c r="G440" s="5">
        <f t="shared" si="15"/>
        <v>76.89413079126507</v>
      </c>
      <c r="H440" s="5"/>
      <c r="I440" s="5"/>
      <c r="J440" s="5"/>
    </row>
    <row r="441" spans="1:10" x14ac:dyDescent="0.35">
      <c r="A441" s="30" t="s">
        <v>1567</v>
      </c>
      <c r="B441" s="4">
        <v>5</v>
      </c>
      <c r="C441" s="4">
        <v>1300</v>
      </c>
      <c r="D441" s="5">
        <v>0.44</v>
      </c>
      <c r="E441" s="5">
        <v>572</v>
      </c>
      <c r="F441" s="5">
        <f t="shared" si="14"/>
        <v>972779.78999999992</v>
      </c>
      <c r="G441" s="5">
        <f t="shared" si="15"/>
        <v>76.93937157545237</v>
      </c>
      <c r="H441" s="5"/>
      <c r="I441" s="5"/>
      <c r="J441" s="5"/>
    </row>
    <row r="442" spans="1:10" x14ac:dyDescent="0.35">
      <c r="A442" s="30" t="s">
        <v>1922</v>
      </c>
      <c r="B442" s="4">
        <v>33</v>
      </c>
      <c r="C442" s="4">
        <v>376</v>
      </c>
      <c r="D442" s="5">
        <v>1.52</v>
      </c>
      <c r="E442" s="5">
        <v>571.52</v>
      </c>
      <c r="F442" s="5">
        <f t="shared" si="14"/>
        <v>973351.30999999994</v>
      </c>
      <c r="G442" s="5">
        <f t="shared" si="15"/>
        <v>76.984574395345248</v>
      </c>
      <c r="H442" s="5"/>
      <c r="I442" s="5"/>
      <c r="J442" s="5"/>
    </row>
    <row r="443" spans="1:10" x14ac:dyDescent="0.35">
      <c r="A443" s="30" t="s">
        <v>1498</v>
      </c>
      <c r="B443" s="4">
        <v>40</v>
      </c>
      <c r="C443" s="4">
        <v>1676</v>
      </c>
      <c r="D443" s="5">
        <v>0.34</v>
      </c>
      <c r="E443" s="5">
        <v>569.84</v>
      </c>
      <c r="F443" s="5">
        <f t="shared" si="14"/>
        <v>973921.14999999991</v>
      </c>
      <c r="G443" s="5">
        <f t="shared" si="15"/>
        <v>77.029644340207653</v>
      </c>
      <c r="H443" s="5"/>
      <c r="I443" s="5"/>
      <c r="J443" s="5"/>
    </row>
    <row r="444" spans="1:10" x14ac:dyDescent="0.35">
      <c r="A444" s="30" t="s">
        <v>3340</v>
      </c>
      <c r="B444" s="4">
        <v>10</v>
      </c>
      <c r="C444" s="4">
        <v>11</v>
      </c>
      <c r="D444" s="5">
        <v>51.72</v>
      </c>
      <c r="E444" s="5">
        <v>568.91999999999996</v>
      </c>
      <c r="F444" s="5">
        <f t="shared" si="14"/>
        <v>974490.07</v>
      </c>
      <c r="G444" s="5">
        <f t="shared" si="15"/>
        <v>77.074641520172406</v>
      </c>
      <c r="H444" s="5"/>
      <c r="I444" s="5"/>
      <c r="J444" s="5"/>
    </row>
    <row r="445" spans="1:10" x14ac:dyDescent="0.35">
      <c r="A445" s="30" t="s">
        <v>1751</v>
      </c>
      <c r="B445" s="4">
        <v>2</v>
      </c>
      <c r="C445" s="4">
        <v>700</v>
      </c>
      <c r="D445" s="5">
        <v>0.81</v>
      </c>
      <c r="E445" s="5">
        <v>567</v>
      </c>
      <c r="F445" s="5">
        <f t="shared" si="14"/>
        <v>975057.07</v>
      </c>
      <c r="G445" s="5">
        <f t="shared" si="15"/>
        <v>77.119486842959475</v>
      </c>
      <c r="H445" s="5"/>
      <c r="I445" s="5"/>
      <c r="J445" s="5"/>
    </row>
    <row r="446" spans="1:10" x14ac:dyDescent="0.35">
      <c r="A446" s="30" t="s">
        <v>1808</v>
      </c>
      <c r="B446" s="4">
        <v>33</v>
      </c>
      <c r="C446" s="4">
        <v>576</v>
      </c>
      <c r="D446" s="5">
        <v>0.98</v>
      </c>
      <c r="E446" s="5">
        <v>564.48</v>
      </c>
      <c r="F446" s="5">
        <f t="shared" si="14"/>
        <v>975621.54999999993</v>
      </c>
      <c r="G446" s="5">
        <f t="shared" si="15"/>
        <v>77.164132853200812</v>
      </c>
      <c r="H446" s="5"/>
      <c r="I446" s="5"/>
      <c r="J446" s="5"/>
    </row>
    <row r="447" spans="1:10" x14ac:dyDescent="0.35">
      <c r="A447" s="30" t="s">
        <v>2131</v>
      </c>
      <c r="B447" s="4">
        <v>1</v>
      </c>
      <c r="C447" s="4">
        <v>200</v>
      </c>
      <c r="D447" s="5">
        <v>2.82</v>
      </c>
      <c r="E447" s="5">
        <v>564</v>
      </c>
      <c r="F447" s="5">
        <f t="shared" si="14"/>
        <v>976185.54999999993</v>
      </c>
      <c r="G447" s="5">
        <f t="shared" si="15"/>
        <v>77.208740899147728</v>
      </c>
      <c r="H447" s="5"/>
      <c r="I447" s="5"/>
      <c r="J447" s="5"/>
    </row>
    <row r="448" spans="1:10" x14ac:dyDescent="0.35">
      <c r="A448" s="30" t="s">
        <v>1936</v>
      </c>
      <c r="B448" s="4">
        <v>4</v>
      </c>
      <c r="C448" s="4">
        <v>350</v>
      </c>
      <c r="D448" s="5">
        <v>1.61</v>
      </c>
      <c r="E448" s="5">
        <v>563.5</v>
      </c>
      <c r="F448" s="5">
        <f t="shared" si="14"/>
        <v>976749.04999999993</v>
      </c>
      <c r="G448" s="5">
        <f t="shared" si="15"/>
        <v>77.253309398954627</v>
      </c>
      <c r="H448" s="5"/>
      <c r="I448" s="5"/>
      <c r="J448" s="5"/>
    </row>
    <row r="449" spans="1:10" x14ac:dyDescent="0.35">
      <c r="A449" s="30" t="s">
        <v>215</v>
      </c>
      <c r="B449" s="4">
        <v>10</v>
      </c>
      <c r="C449" s="4">
        <v>51</v>
      </c>
      <c r="D449" s="5">
        <v>10.99</v>
      </c>
      <c r="E449" s="5">
        <v>560.49</v>
      </c>
      <c r="F449" s="5">
        <f t="shared" si="14"/>
        <v>977309.53999999992</v>
      </c>
      <c r="G449" s="5">
        <f t="shared" si="15"/>
        <v>77.297639830998577</v>
      </c>
      <c r="H449" s="5"/>
      <c r="I449" s="5"/>
      <c r="J449" s="5"/>
    </row>
    <row r="450" spans="1:10" x14ac:dyDescent="0.35">
      <c r="A450" s="30" t="s">
        <v>1507</v>
      </c>
      <c r="B450" s="4">
        <v>9</v>
      </c>
      <c r="C450" s="4">
        <v>1600</v>
      </c>
      <c r="D450" s="5">
        <v>0.35</v>
      </c>
      <c r="E450" s="5">
        <v>560</v>
      </c>
      <c r="F450" s="5">
        <f t="shared" si="14"/>
        <v>977869.53999999992</v>
      </c>
      <c r="G450" s="5">
        <f t="shared" si="15"/>
        <v>77.341931507825308</v>
      </c>
      <c r="H450" s="5"/>
      <c r="I450" s="5"/>
      <c r="J450" s="5"/>
    </row>
    <row r="451" spans="1:10" x14ac:dyDescent="0.35">
      <c r="A451" s="30" t="s">
        <v>1738</v>
      </c>
      <c r="B451" s="4">
        <v>5</v>
      </c>
      <c r="C451" s="4">
        <v>700</v>
      </c>
      <c r="D451" s="5">
        <v>0.8</v>
      </c>
      <c r="E451" s="5">
        <v>560</v>
      </c>
      <c r="F451" s="5">
        <f t="shared" ref="F451:F514" si="16">E451+F450</f>
        <v>978429.53999999992</v>
      </c>
      <c r="G451" s="5">
        <f t="shared" ref="G451:G514" si="17">(F451/$F$3485)*100</f>
        <v>77.386223184652039</v>
      </c>
      <c r="H451" s="5"/>
      <c r="I451" s="5"/>
      <c r="J451" s="5"/>
    </row>
    <row r="452" spans="1:10" x14ac:dyDescent="0.35">
      <c r="A452" s="30" t="s">
        <v>1565</v>
      </c>
      <c r="B452" s="4">
        <v>5</v>
      </c>
      <c r="C452" s="4">
        <v>1300</v>
      </c>
      <c r="D452" s="5">
        <v>0.43</v>
      </c>
      <c r="E452" s="5">
        <v>559</v>
      </c>
      <c r="F452" s="5">
        <f t="shared" si="16"/>
        <v>978988.53999999992</v>
      </c>
      <c r="G452" s="5">
        <f t="shared" si="17"/>
        <v>77.430435769198724</v>
      </c>
      <c r="H452" s="5"/>
      <c r="I452" s="5"/>
      <c r="J452" s="5"/>
    </row>
    <row r="453" spans="1:10" x14ac:dyDescent="0.35">
      <c r="A453" s="30" t="s">
        <v>2233</v>
      </c>
      <c r="B453" s="4">
        <v>4</v>
      </c>
      <c r="C453" s="4">
        <v>151</v>
      </c>
      <c r="D453" s="5">
        <v>3.69</v>
      </c>
      <c r="E453" s="5">
        <v>557.18999999999994</v>
      </c>
      <c r="F453" s="5">
        <f t="shared" si="16"/>
        <v>979545.72999999986</v>
      </c>
      <c r="G453" s="5">
        <f t="shared" si="17"/>
        <v>77.474505196718511</v>
      </c>
      <c r="H453" s="5"/>
      <c r="I453" s="5"/>
      <c r="J453" s="5"/>
    </row>
    <row r="454" spans="1:10" x14ac:dyDescent="0.35">
      <c r="A454" s="30" t="s">
        <v>2688</v>
      </c>
      <c r="B454" s="4">
        <v>9</v>
      </c>
      <c r="C454" s="4">
        <v>12</v>
      </c>
      <c r="D454" s="5">
        <v>46.42</v>
      </c>
      <c r="E454" s="5">
        <v>557.04</v>
      </c>
      <c r="F454" s="5">
        <f t="shared" si="16"/>
        <v>980102.7699999999</v>
      </c>
      <c r="G454" s="5">
        <f t="shared" si="17"/>
        <v>77.518562760396307</v>
      </c>
      <c r="H454" s="5"/>
      <c r="I454" s="5"/>
      <c r="J454" s="5"/>
    </row>
    <row r="455" spans="1:10" x14ac:dyDescent="0.35">
      <c r="A455" s="30" t="s">
        <v>1443</v>
      </c>
      <c r="B455" s="4">
        <v>3</v>
      </c>
      <c r="C455" s="4">
        <v>2300</v>
      </c>
      <c r="D455" s="5">
        <v>0.24</v>
      </c>
      <c r="E455" s="5">
        <v>552</v>
      </c>
      <c r="F455" s="5">
        <f t="shared" si="16"/>
        <v>980654.7699999999</v>
      </c>
      <c r="G455" s="5">
        <f t="shared" si="17"/>
        <v>77.562221698982654</v>
      </c>
      <c r="H455" s="5"/>
      <c r="I455" s="5"/>
      <c r="J455" s="5"/>
    </row>
    <row r="456" spans="1:10" x14ac:dyDescent="0.35">
      <c r="A456" s="30" t="s">
        <v>1600</v>
      </c>
      <c r="B456" s="4">
        <v>9</v>
      </c>
      <c r="C456" s="4">
        <v>1100</v>
      </c>
      <c r="D456" s="5">
        <v>0.5</v>
      </c>
      <c r="E456" s="5">
        <v>550</v>
      </c>
      <c r="F456" s="5">
        <f t="shared" si="16"/>
        <v>981204.7699999999</v>
      </c>
      <c r="G456" s="5">
        <f t="shared" si="17"/>
        <v>77.605722453008894</v>
      </c>
      <c r="H456" s="5"/>
      <c r="I456" s="5"/>
      <c r="J456" s="5"/>
    </row>
    <row r="457" spans="1:10" x14ac:dyDescent="0.35">
      <c r="A457" s="30" t="s">
        <v>3242</v>
      </c>
      <c r="B457" s="4">
        <v>6</v>
      </c>
      <c r="C457" s="4">
        <v>19</v>
      </c>
      <c r="D457" s="5">
        <v>28.9</v>
      </c>
      <c r="E457" s="5">
        <v>549.1</v>
      </c>
      <c r="F457" s="5">
        <f t="shared" si="16"/>
        <v>981753.86999999988</v>
      </c>
      <c r="G457" s="5">
        <f t="shared" si="17"/>
        <v>77.649152023983106</v>
      </c>
      <c r="H457" s="5"/>
      <c r="I457" s="5"/>
      <c r="J457" s="5"/>
    </row>
    <row r="458" spans="1:10" x14ac:dyDescent="0.35">
      <c r="A458" s="30" t="s">
        <v>1921</v>
      </c>
      <c r="B458" s="4">
        <v>26</v>
      </c>
      <c r="C458" s="4">
        <v>328</v>
      </c>
      <c r="D458" s="5">
        <v>1.67</v>
      </c>
      <c r="E458" s="5">
        <v>547.76</v>
      </c>
      <c r="F458" s="5">
        <f t="shared" si="16"/>
        <v>982301.62999999989</v>
      </c>
      <c r="G458" s="5">
        <f t="shared" si="17"/>
        <v>77.692475611302044</v>
      </c>
      <c r="H458" s="5"/>
      <c r="I458" s="5"/>
      <c r="J458" s="5"/>
    </row>
    <row r="459" spans="1:10" x14ac:dyDescent="0.35">
      <c r="A459" s="30" t="s">
        <v>2118</v>
      </c>
      <c r="B459" s="4">
        <v>2</v>
      </c>
      <c r="C459" s="4">
        <v>200</v>
      </c>
      <c r="D459" s="5">
        <v>2.73</v>
      </c>
      <c r="E459" s="5">
        <v>546</v>
      </c>
      <c r="F459" s="5">
        <f t="shared" si="16"/>
        <v>982847.62999999989</v>
      </c>
      <c r="G459" s="5">
        <f t="shared" si="17"/>
        <v>77.735659996208113</v>
      </c>
      <c r="H459" s="5"/>
      <c r="I459" s="5"/>
      <c r="J459" s="5"/>
    </row>
    <row r="460" spans="1:10" x14ac:dyDescent="0.35">
      <c r="A460" s="30" t="s">
        <v>3335</v>
      </c>
      <c r="B460" s="4">
        <v>7</v>
      </c>
      <c r="C460" s="4">
        <v>22</v>
      </c>
      <c r="D460" s="5">
        <v>24.77</v>
      </c>
      <c r="E460" s="5">
        <v>544.93999999999994</v>
      </c>
      <c r="F460" s="5">
        <f t="shared" si="16"/>
        <v>983392.56999999983</v>
      </c>
      <c r="G460" s="5">
        <f t="shared" si="17"/>
        <v>77.778760543297324</v>
      </c>
      <c r="H460" s="5"/>
      <c r="I460" s="5"/>
      <c r="J460" s="5"/>
    </row>
    <row r="461" spans="1:10" x14ac:dyDescent="0.35">
      <c r="A461" s="30" t="s">
        <v>2170</v>
      </c>
      <c r="B461" s="4">
        <v>11</v>
      </c>
      <c r="C461" s="4">
        <v>188</v>
      </c>
      <c r="D461" s="5">
        <v>2.87</v>
      </c>
      <c r="E461" s="5">
        <v>539.56000000000006</v>
      </c>
      <c r="F461" s="5">
        <f t="shared" si="16"/>
        <v>983932.12999999989</v>
      </c>
      <c r="G461" s="5">
        <f t="shared" si="17"/>
        <v>77.821435573919871</v>
      </c>
      <c r="H461" s="5"/>
      <c r="I461" s="5"/>
      <c r="J461" s="5"/>
    </row>
    <row r="462" spans="1:10" x14ac:dyDescent="0.35">
      <c r="A462" s="30" t="s">
        <v>2064</v>
      </c>
      <c r="B462" s="4">
        <v>9</v>
      </c>
      <c r="C462" s="4">
        <v>25</v>
      </c>
      <c r="D462" s="5">
        <v>21.42</v>
      </c>
      <c r="E462" s="5">
        <v>535.5</v>
      </c>
      <c r="F462" s="5">
        <f t="shared" si="16"/>
        <v>984467.62999999989</v>
      </c>
      <c r="G462" s="5">
        <f t="shared" si="17"/>
        <v>77.863789489885434</v>
      </c>
      <c r="H462" s="5"/>
      <c r="I462" s="5"/>
      <c r="J462" s="5"/>
    </row>
    <row r="463" spans="1:10" x14ac:dyDescent="0.35">
      <c r="A463" s="30" t="s">
        <v>3626</v>
      </c>
      <c r="B463" s="4">
        <v>3</v>
      </c>
      <c r="C463" s="4">
        <v>5</v>
      </c>
      <c r="D463" s="5">
        <v>106.94</v>
      </c>
      <c r="E463" s="5">
        <v>534.70000000000005</v>
      </c>
      <c r="F463" s="5">
        <f t="shared" si="16"/>
        <v>985002.32999999984</v>
      </c>
      <c r="G463" s="5">
        <f t="shared" si="17"/>
        <v>77.906080132026958</v>
      </c>
      <c r="H463" s="5"/>
      <c r="I463" s="5"/>
      <c r="J463" s="5"/>
    </row>
    <row r="464" spans="1:10" x14ac:dyDescent="0.35">
      <c r="A464" s="30" t="s">
        <v>1687</v>
      </c>
      <c r="B464" s="4">
        <v>10</v>
      </c>
      <c r="C464" s="4">
        <v>252</v>
      </c>
      <c r="D464" s="5">
        <v>2.12</v>
      </c>
      <c r="E464" s="5">
        <v>534.24</v>
      </c>
      <c r="F464" s="5">
        <f t="shared" si="16"/>
        <v>985536.56999999983</v>
      </c>
      <c r="G464" s="5">
        <f t="shared" si="17"/>
        <v>77.948334391719655</v>
      </c>
      <c r="H464" s="5"/>
      <c r="I464" s="5"/>
      <c r="J464" s="5"/>
    </row>
    <row r="465" spans="1:10" x14ac:dyDescent="0.35">
      <c r="A465" s="30" t="s">
        <v>1541</v>
      </c>
      <c r="B465" s="4">
        <v>4</v>
      </c>
      <c r="C465" s="4">
        <v>1400</v>
      </c>
      <c r="D465" s="5">
        <v>0.38</v>
      </c>
      <c r="E465" s="5">
        <v>532</v>
      </c>
      <c r="F465" s="5">
        <f t="shared" si="16"/>
        <v>986068.56999999983</v>
      </c>
      <c r="G465" s="5">
        <f t="shared" si="17"/>
        <v>77.990411484705049</v>
      </c>
      <c r="H465" s="5"/>
      <c r="I465" s="5"/>
      <c r="J465" s="5"/>
    </row>
    <row r="466" spans="1:10" x14ac:dyDescent="0.35">
      <c r="A466" s="30" t="s">
        <v>2368</v>
      </c>
      <c r="B466" s="4">
        <v>5</v>
      </c>
      <c r="C466" s="4">
        <v>10</v>
      </c>
      <c r="D466" s="5">
        <v>52.95</v>
      </c>
      <c r="E466" s="5">
        <v>529.5</v>
      </c>
      <c r="F466" s="5">
        <f t="shared" si="16"/>
        <v>986598.06999999983</v>
      </c>
      <c r="G466" s="5">
        <f t="shared" si="17"/>
        <v>78.032290846990321</v>
      </c>
      <c r="H466" s="5"/>
      <c r="I466" s="5"/>
      <c r="J466" s="5"/>
    </row>
    <row r="467" spans="1:10" x14ac:dyDescent="0.35">
      <c r="A467" s="30" t="s">
        <v>3930</v>
      </c>
      <c r="B467" s="4">
        <v>1</v>
      </c>
      <c r="C467" s="4">
        <v>14</v>
      </c>
      <c r="D467" s="5">
        <v>37.799999999999997</v>
      </c>
      <c r="E467" s="5">
        <v>529.19999999999993</v>
      </c>
      <c r="F467" s="5">
        <f t="shared" si="16"/>
        <v>987127.26999999979</v>
      </c>
      <c r="G467" s="5">
        <f t="shared" si="17"/>
        <v>78.074146481591583</v>
      </c>
      <c r="H467" s="5"/>
      <c r="I467" s="5"/>
      <c r="J467" s="5"/>
    </row>
    <row r="468" spans="1:10" x14ac:dyDescent="0.35">
      <c r="A468" s="30" t="s">
        <v>1550</v>
      </c>
      <c r="B468" s="4">
        <v>4</v>
      </c>
      <c r="C468" s="4">
        <v>5</v>
      </c>
      <c r="D468" s="5">
        <v>105.78</v>
      </c>
      <c r="E468" s="5">
        <v>528.9</v>
      </c>
      <c r="F468" s="5">
        <f t="shared" si="16"/>
        <v>987656.16999999981</v>
      </c>
      <c r="G468" s="5">
        <f t="shared" si="17"/>
        <v>78.115978388508822</v>
      </c>
      <c r="H468" s="5"/>
      <c r="I468" s="5"/>
      <c r="J468" s="5"/>
    </row>
    <row r="469" spans="1:10" x14ac:dyDescent="0.35">
      <c r="A469" s="30" t="s">
        <v>1934</v>
      </c>
      <c r="B469" s="4">
        <v>6</v>
      </c>
      <c r="C469" s="4">
        <v>350</v>
      </c>
      <c r="D469" s="5">
        <v>1.51</v>
      </c>
      <c r="E469" s="5">
        <v>528.5</v>
      </c>
      <c r="F469" s="5">
        <f t="shared" si="16"/>
        <v>988184.66999999981</v>
      </c>
      <c r="G469" s="5">
        <f t="shared" si="17"/>
        <v>78.157778658514047</v>
      </c>
      <c r="H469" s="5"/>
      <c r="I469" s="5"/>
      <c r="J469" s="5"/>
    </row>
    <row r="470" spans="1:10" x14ac:dyDescent="0.35">
      <c r="A470" s="30" t="s">
        <v>2038</v>
      </c>
      <c r="B470" s="4">
        <v>2</v>
      </c>
      <c r="C470" s="4">
        <v>240</v>
      </c>
      <c r="D470" s="5">
        <v>2.2000000000000002</v>
      </c>
      <c r="E470" s="5">
        <v>528</v>
      </c>
      <c r="F470" s="5">
        <f t="shared" si="16"/>
        <v>988712.66999999981</v>
      </c>
      <c r="G470" s="5">
        <f t="shared" si="17"/>
        <v>78.199539382379243</v>
      </c>
      <c r="H470" s="5"/>
      <c r="I470" s="5"/>
      <c r="J470" s="5"/>
    </row>
    <row r="471" spans="1:10" x14ac:dyDescent="0.35">
      <c r="A471" s="30" t="s">
        <v>2415</v>
      </c>
      <c r="B471" s="4">
        <v>2</v>
      </c>
      <c r="C471" s="4">
        <v>100</v>
      </c>
      <c r="D471" s="5">
        <v>5.28</v>
      </c>
      <c r="E471" s="5">
        <v>528</v>
      </c>
      <c r="F471" s="5">
        <f t="shared" si="16"/>
        <v>989240.66999999981</v>
      </c>
      <c r="G471" s="5">
        <f t="shared" si="17"/>
        <v>78.241300106244452</v>
      </c>
      <c r="H471" s="5"/>
      <c r="I471" s="5"/>
      <c r="J471" s="5"/>
    </row>
    <row r="472" spans="1:10" x14ac:dyDescent="0.35">
      <c r="A472" s="30" t="s">
        <v>3866</v>
      </c>
      <c r="B472" s="4">
        <v>4</v>
      </c>
      <c r="C472" s="4">
        <v>15</v>
      </c>
      <c r="D472" s="5">
        <v>35.17</v>
      </c>
      <c r="E472" s="5">
        <v>527.55000000000007</v>
      </c>
      <c r="F472" s="5">
        <f t="shared" si="16"/>
        <v>989768.21999999986</v>
      </c>
      <c r="G472" s="5">
        <f t="shared" si="17"/>
        <v>78.283025238583633</v>
      </c>
      <c r="H472" s="5"/>
      <c r="I472" s="5"/>
      <c r="J472" s="5"/>
    </row>
    <row r="473" spans="1:10" x14ac:dyDescent="0.35">
      <c r="A473" s="30" t="s">
        <v>1991</v>
      </c>
      <c r="B473" s="4">
        <v>15</v>
      </c>
      <c r="C473" s="4">
        <v>99</v>
      </c>
      <c r="D473" s="5">
        <v>5.3</v>
      </c>
      <c r="E473" s="5">
        <v>524.69999999999993</v>
      </c>
      <c r="F473" s="5">
        <f t="shared" si="16"/>
        <v>990292.91999999981</v>
      </c>
      <c r="G473" s="5">
        <f t="shared" si="17"/>
        <v>78.324524957924666</v>
      </c>
      <c r="H473" s="5"/>
      <c r="I473" s="5"/>
      <c r="J473" s="5"/>
    </row>
    <row r="474" spans="1:10" x14ac:dyDescent="0.35">
      <c r="A474" s="30" t="s">
        <v>1532</v>
      </c>
      <c r="B474" s="4">
        <v>17</v>
      </c>
      <c r="C474" s="4">
        <v>42</v>
      </c>
      <c r="D474" s="5">
        <v>12.49</v>
      </c>
      <c r="E474" s="5">
        <v>524.58000000000004</v>
      </c>
      <c r="F474" s="5">
        <f t="shared" si="16"/>
        <v>990817.49999999977</v>
      </c>
      <c r="G474" s="5">
        <f t="shared" si="17"/>
        <v>78.366015186192101</v>
      </c>
      <c r="H474" s="5"/>
      <c r="I474" s="5"/>
      <c r="J474" s="5"/>
    </row>
    <row r="475" spans="1:10" x14ac:dyDescent="0.35">
      <c r="A475" s="30" t="s">
        <v>3047</v>
      </c>
      <c r="B475" s="4">
        <v>7</v>
      </c>
      <c r="C475" s="4">
        <v>32</v>
      </c>
      <c r="D475" s="5">
        <v>16.39</v>
      </c>
      <c r="E475" s="5">
        <v>524.48</v>
      </c>
      <c r="F475" s="5">
        <f t="shared" si="16"/>
        <v>991341.97999999975</v>
      </c>
      <c r="G475" s="5">
        <f t="shared" si="17"/>
        <v>78.407497505231532</v>
      </c>
      <c r="H475" s="5"/>
      <c r="I475" s="5"/>
      <c r="J475" s="5"/>
    </row>
    <row r="476" spans="1:10" x14ac:dyDescent="0.35">
      <c r="A476" s="30" t="s">
        <v>10</v>
      </c>
      <c r="B476" s="4">
        <v>47</v>
      </c>
      <c r="C476" s="4">
        <v>162</v>
      </c>
      <c r="D476" s="5">
        <v>3.22</v>
      </c>
      <c r="E476" s="5">
        <v>521.64</v>
      </c>
      <c r="F476" s="5">
        <f t="shared" si="16"/>
        <v>991863.61999999976</v>
      </c>
      <c r="G476" s="5">
        <f t="shared" si="17"/>
        <v>78.448755202195642</v>
      </c>
      <c r="H476" s="5"/>
      <c r="I476" s="5"/>
      <c r="J476" s="5"/>
    </row>
    <row r="477" spans="1:10" x14ac:dyDescent="0.35">
      <c r="A477" s="30" t="s">
        <v>1462</v>
      </c>
      <c r="B477" s="4">
        <v>6</v>
      </c>
      <c r="C477" s="4">
        <v>2000</v>
      </c>
      <c r="D477" s="5">
        <v>0.26</v>
      </c>
      <c r="E477" s="5">
        <v>520</v>
      </c>
      <c r="F477" s="5">
        <f t="shared" si="16"/>
        <v>992383.61999999976</v>
      </c>
      <c r="G477" s="5">
        <f t="shared" si="17"/>
        <v>78.489883187820467</v>
      </c>
      <c r="H477" s="5"/>
      <c r="I477" s="5"/>
      <c r="J477" s="5"/>
    </row>
    <row r="478" spans="1:10" x14ac:dyDescent="0.35">
      <c r="A478" s="30" t="s">
        <v>1471</v>
      </c>
      <c r="B478" s="4">
        <v>3</v>
      </c>
      <c r="C478" s="4">
        <v>2000</v>
      </c>
      <c r="D478" s="5">
        <v>0.26</v>
      </c>
      <c r="E478" s="5">
        <v>520</v>
      </c>
      <c r="F478" s="5">
        <f t="shared" si="16"/>
        <v>992903.61999999976</v>
      </c>
      <c r="G478" s="5">
        <f t="shared" si="17"/>
        <v>78.531011173445279</v>
      </c>
      <c r="H478" s="5"/>
      <c r="I478" s="5"/>
      <c r="J478" s="5"/>
    </row>
    <row r="479" spans="1:10" x14ac:dyDescent="0.35">
      <c r="A479" s="30" t="s">
        <v>1841</v>
      </c>
      <c r="B479" s="4">
        <v>3</v>
      </c>
      <c r="C479" s="4">
        <v>500</v>
      </c>
      <c r="D479" s="5">
        <v>1.04</v>
      </c>
      <c r="E479" s="5">
        <v>520</v>
      </c>
      <c r="F479" s="5">
        <f t="shared" si="16"/>
        <v>993423.61999999976</v>
      </c>
      <c r="G479" s="5">
        <f t="shared" si="17"/>
        <v>78.572139159070105</v>
      </c>
      <c r="H479" s="5"/>
      <c r="I479" s="5"/>
      <c r="J479" s="5"/>
    </row>
    <row r="480" spans="1:10" x14ac:dyDescent="0.35">
      <c r="A480" s="30" t="s">
        <v>1632</v>
      </c>
      <c r="B480" s="4">
        <v>3</v>
      </c>
      <c r="C480" s="4">
        <v>9</v>
      </c>
      <c r="D480" s="5">
        <v>57.6</v>
      </c>
      <c r="E480" s="5">
        <v>518.4</v>
      </c>
      <c r="F480" s="5">
        <f t="shared" si="16"/>
        <v>993942.01999999979</v>
      </c>
      <c r="G480" s="5">
        <f t="shared" si="17"/>
        <v>78.613140597046851</v>
      </c>
      <c r="H480" s="5"/>
      <c r="I480" s="5"/>
      <c r="J480" s="5"/>
    </row>
    <row r="481" spans="1:10" x14ac:dyDescent="0.35">
      <c r="A481" s="30" t="s">
        <v>1622</v>
      </c>
      <c r="B481" s="4">
        <v>7</v>
      </c>
      <c r="C481" s="4">
        <v>12</v>
      </c>
      <c r="D481" s="5">
        <v>42.61</v>
      </c>
      <c r="E481" s="5">
        <v>511.32</v>
      </c>
      <c r="F481" s="5">
        <f t="shared" si="16"/>
        <v>994453.33999999973</v>
      </c>
      <c r="G481" s="5">
        <f t="shared" si="17"/>
        <v>78.653582061680851</v>
      </c>
      <c r="H481" s="5"/>
      <c r="I481" s="5"/>
      <c r="J481" s="5"/>
    </row>
    <row r="482" spans="1:10" x14ac:dyDescent="0.35">
      <c r="A482" s="30" t="s">
        <v>1400</v>
      </c>
      <c r="B482" s="4">
        <v>12</v>
      </c>
      <c r="C482" s="4">
        <v>192</v>
      </c>
      <c r="D482" s="5">
        <v>2.66</v>
      </c>
      <c r="E482" s="5">
        <v>510.72</v>
      </c>
      <c r="F482" s="5">
        <f t="shared" si="16"/>
        <v>994964.05999999971</v>
      </c>
      <c r="G482" s="5">
        <f t="shared" si="17"/>
        <v>78.693976070946832</v>
      </c>
      <c r="H482" s="5"/>
      <c r="I482" s="5"/>
      <c r="J482" s="5"/>
    </row>
    <row r="483" spans="1:10" x14ac:dyDescent="0.35">
      <c r="A483" s="30" t="s">
        <v>1521</v>
      </c>
      <c r="B483" s="4">
        <v>10</v>
      </c>
      <c r="C483" s="4">
        <v>1500</v>
      </c>
      <c r="D483" s="5">
        <v>0.34</v>
      </c>
      <c r="E483" s="5">
        <v>510.00000000000006</v>
      </c>
      <c r="F483" s="5">
        <f t="shared" si="16"/>
        <v>995474.05999999971</v>
      </c>
      <c r="G483" s="5">
        <f t="shared" si="17"/>
        <v>78.734313133771167</v>
      </c>
      <c r="H483" s="5"/>
      <c r="I483" s="5"/>
      <c r="J483" s="5"/>
    </row>
    <row r="484" spans="1:10" x14ac:dyDescent="0.35">
      <c r="A484" s="30" t="s">
        <v>428</v>
      </c>
      <c r="B484" s="4">
        <v>3</v>
      </c>
      <c r="C484" s="4">
        <v>250</v>
      </c>
      <c r="D484" s="5">
        <v>2.04</v>
      </c>
      <c r="E484" s="5">
        <v>510</v>
      </c>
      <c r="F484" s="5">
        <f t="shared" si="16"/>
        <v>995984.05999999971</v>
      </c>
      <c r="G484" s="5">
        <f t="shared" si="17"/>
        <v>78.774650196595502</v>
      </c>
      <c r="H484" s="5"/>
      <c r="I484" s="5"/>
      <c r="J484" s="5"/>
    </row>
    <row r="485" spans="1:10" x14ac:dyDescent="0.35">
      <c r="A485" s="30" t="s">
        <v>1514</v>
      </c>
      <c r="B485" s="4">
        <v>27</v>
      </c>
      <c r="C485" s="4">
        <v>192</v>
      </c>
      <c r="D485" s="5">
        <v>2.65</v>
      </c>
      <c r="E485" s="5">
        <v>508.79999999999995</v>
      </c>
      <c r="F485" s="5">
        <f t="shared" si="16"/>
        <v>996492.85999999975</v>
      </c>
      <c r="G485" s="5">
        <f t="shared" si="17"/>
        <v>78.814892348683799</v>
      </c>
      <c r="H485" s="5"/>
      <c r="I485" s="5"/>
      <c r="J485" s="5"/>
    </row>
    <row r="486" spans="1:10" x14ac:dyDescent="0.35">
      <c r="A486" s="30" t="s">
        <v>2186</v>
      </c>
      <c r="B486" s="4">
        <v>5</v>
      </c>
      <c r="C486" s="4">
        <v>176</v>
      </c>
      <c r="D486" s="5">
        <v>2.89</v>
      </c>
      <c r="E486" s="5">
        <v>508.64000000000004</v>
      </c>
      <c r="F486" s="5">
        <f t="shared" si="16"/>
        <v>997001.49999999977</v>
      </c>
      <c r="G486" s="5">
        <f t="shared" si="17"/>
        <v>78.855121846007265</v>
      </c>
      <c r="H486" s="5"/>
      <c r="I486" s="5"/>
      <c r="J486" s="5"/>
    </row>
    <row r="487" spans="1:10" x14ac:dyDescent="0.35">
      <c r="A487" s="30" t="s">
        <v>1895</v>
      </c>
      <c r="B487" s="4">
        <v>3</v>
      </c>
      <c r="C487" s="4">
        <v>12</v>
      </c>
      <c r="D487" s="5">
        <v>42.21</v>
      </c>
      <c r="E487" s="5">
        <v>506.52</v>
      </c>
      <c r="F487" s="5">
        <f t="shared" si="16"/>
        <v>997508.01999999979</v>
      </c>
      <c r="G487" s="5">
        <f t="shared" si="17"/>
        <v>78.895183667697054</v>
      </c>
      <c r="H487" s="5"/>
      <c r="I487" s="5"/>
      <c r="J487" s="5"/>
    </row>
    <row r="488" spans="1:10" x14ac:dyDescent="0.35">
      <c r="A488" s="30" t="s">
        <v>1330</v>
      </c>
      <c r="B488" s="4">
        <v>1</v>
      </c>
      <c r="C488" s="4">
        <v>13</v>
      </c>
      <c r="D488" s="5">
        <v>38.86</v>
      </c>
      <c r="E488" s="5">
        <v>505.18</v>
      </c>
      <c r="F488" s="5">
        <f t="shared" si="16"/>
        <v>998013.19999999984</v>
      </c>
      <c r="G488" s="5">
        <f t="shared" si="17"/>
        <v>78.93513950573157</v>
      </c>
      <c r="H488" s="5"/>
      <c r="I488" s="5"/>
      <c r="J488" s="5"/>
    </row>
    <row r="489" spans="1:10" x14ac:dyDescent="0.35">
      <c r="A489" s="30" t="s">
        <v>3467</v>
      </c>
      <c r="B489" s="4">
        <v>5</v>
      </c>
      <c r="C489" s="4">
        <v>11</v>
      </c>
      <c r="D489" s="5">
        <v>45.65</v>
      </c>
      <c r="E489" s="5">
        <v>502.15</v>
      </c>
      <c r="F489" s="5">
        <f t="shared" si="16"/>
        <v>998515.34999999986</v>
      </c>
      <c r="G489" s="5">
        <f t="shared" si="17"/>
        <v>78.97485569415754</v>
      </c>
      <c r="H489" s="5"/>
      <c r="I489" s="5"/>
      <c r="J489" s="5"/>
    </row>
    <row r="490" spans="1:10" x14ac:dyDescent="0.35">
      <c r="A490" s="30" t="s">
        <v>3063</v>
      </c>
      <c r="B490" s="4">
        <v>4</v>
      </c>
      <c r="C490" s="4">
        <v>8</v>
      </c>
      <c r="D490" s="5">
        <v>62.59</v>
      </c>
      <c r="E490" s="5">
        <v>500.72</v>
      </c>
      <c r="F490" s="5">
        <f t="shared" si="16"/>
        <v>999016.06999999983</v>
      </c>
      <c r="G490" s="5">
        <f t="shared" si="17"/>
        <v>79.014458780623031</v>
      </c>
      <c r="H490" s="5"/>
      <c r="I490" s="5"/>
      <c r="J490" s="5"/>
    </row>
    <row r="491" spans="1:10" x14ac:dyDescent="0.35">
      <c r="A491" s="30" t="s">
        <v>2030</v>
      </c>
      <c r="B491" s="4">
        <v>14</v>
      </c>
      <c r="C491" s="4">
        <v>45</v>
      </c>
      <c r="D491" s="5">
        <v>11.02</v>
      </c>
      <c r="E491" s="5">
        <v>495.9</v>
      </c>
      <c r="F491" s="5">
        <f t="shared" si="16"/>
        <v>999511.96999999986</v>
      </c>
      <c r="G491" s="5">
        <f t="shared" si="17"/>
        <v>79.053680642298701</v>
      </c>
      <c r="H491" s="5"/>
      <c r="I491" s="5"/>
      <c r="J491" s="5"/>
    </row>
    <row r="492" spans="1:10" x14ac:dyDescent="0.35">
      <c r="A492" s="30" t="s">
        <v>1168</v>
      </c>
      <c r="B492" s="4">
        <v>2</v>
      </c>
      <c r="C492" s="4">
        <v>75</v>
      </c>
      <c r="D492" s="5">
        <v>6.61</v>
      </c>
      <c r="E492" s="5">
        <v>495.75</v>
      </c>
      <c r="F492" s="5">
        <f t="shared" si="16"/>
        <v>1000007.7199999999</v>
      </c>
      <c r="G492" s="5">
        <f t="shared" si="17"/>
        <v>79.092890640132367</v>
      </c>
      <c r="H492" s="5"/>
      <c r="I492" s="5"/>
      <c r="J492" s="5"/>
    </row>
    <row r="493" spans="1:10" x14ac:dyDescent="0.35">
      <c r="A493" s="30" t="s">
        <v>1527</v>
      </c>
      <c r="B493" s="4">
        <v>6</v>
      </c>
      <c r="C493" s="4">
        <v>1500</v>
      </c>
      <c r="D493" s="5">
        <v>0.33</v>
      </c>
      <c r="E493" s="5">
        <v>495</v>
      </c>
      <c r="F493" s="5">
        <f t="shared" si="16"/>
        <v>1000502.7199999999</v>
      </c>
      <c r="G493" s="5">
        <f t="shared" si="17"/>
        <v>79.132041318755995</v>
      </c>
      <c r="H493" s="5"/>
      <c r="I493" s="5"/>
      <c r="J493" s="5"/>
    </row>
    <row r="494" spans="1:10" x14ac:dyDescent="0.35">
      <c r="A494" s="30" t="s">
        <v>1338</v>
      </c>
      <c r="B494" s="4">
        <v>4</v>
      </c>
      <c r="C494" s="4">
        <v>8</v>
      </c>
      <c r="D494" s="5">
        <v>61.83</v>
      </c>
      <c r="E494" s="5">
        <v>494.64</v>
      </c>
      <c r="F494" s="5">
        <f t="shared" si="16"/>
        <v>1000997.3599999999</v>
      </c>
      <c r="G494" s="5">
        <f t="shared" si="17"/>
        <v>79.1711635241588</v>
      </c>
      <c r="H494" s="5"/>
      <c r="I494" s="5"/>
      <c r="J494" s="5"/>
    </row>
    <row r="495" spans="1:10" x14ac:dyDescent="0.35">
      <c r="A495" s="30" t="s">
        <v>1759</v>
      </c>
      <c r="B495" s="4">
        <v>2</v>
      </c>
      <c r="C495" s="4">
        <v>150</v>
      </c>
      <c r="D495" s="5">
        <v>3.29</v>
      </c>
      <c r="E495" s="5">
        <v>493.5</v>
      </c>
      <c r="F495" s="5">
        <f t="shared" si="16"/>
        <v>1001490.8599999999</v>
      </c>
      <c r="G495" s="5">
        <f t="shared" si="17"/>
        <v>79.210195564362365</v>
      </c>
      <c r="H495" s="5"/>
      <c r="I495" s="5"/>
      <c r="J495" s="5"/>
    </row>
    <row r="496" spans="1:10" x14ac:dyDescent="0.35">
      <c r="A496" s="30" t="s">
        <v>2528</v>
      </c>
      <c r="B496" s="4">
        <v>2</v>
      </c>
      <c r="C496" s="4">
        <v>12</v>
      </c>
      <c r="D496" s="5">
        <v>40.86</v>
      </c>
      <c r="E496" s="5">
        <v>490.32</v>
      </c>
      <c r="F496" s="5">
        <f t="shared" si="16"/>
        <v>1001981.1799999998</v>
      </c>
      <c r="G496" s="5">
        <f t="shared" si="17"/>
        <v>79.248976091115367</v>
      </c>
      <c r="H496" s="5"/>
      <c r="I496" s="5"/>
      <c r="J496" s="5"/>
    </row>
    <row r="497" spans="1:10" x14ac:dyDescent="0.35">
      <c r="A497" s="30" t="s">
        <v>2004</v>
      </c>
      <c r="B497" s="4">
        <v>2</v>
      </c>
      <c r="C497" s="4">
        <v>300</v>
      </c>
      <c r="D497" s="5">
        <v>1.61</v>
      </c>
      <c r="E497" s="5">
        <v>483.00000000000006</v>
      </c>
      <c r="F497" s="5">
        <f t="shared" si="16"/>
        <v>1002464.1799999998</v>
      </c>
      <c r="G497" s="5">
        <f t="shared" si="17"/>
        <v>79.287177662378411</v>
      </c>
      <c r="H497" s="5"/>
      <c r="I497" s="5"/>
      <c r="J497" s="5"/>
    </row>
    <row r="498" spans="1:10" x14ac:dyDescent="0.35">
      <c r="A498" s="30" t="s">
        <v>1452</v>
      </c>
      <c r="B498" s="4">
        <v>10</v>
      </c>
      <c r="C498" s="4">
        <v>2100</v>
      </c>
      <c r="D498" s="5">
        <v>0.23</v>
      </c>
      <c r="E498" s="5">
        <v>483</v>
      </c>
      <c r="F498" s="5">
        <f t="shared" si="16"/>
        <v>1002947.1799999998</v>
      </c>
      <c r="G498" s="5">
        <f t="shared" si="17"/>
        <v>79.32537923364147</v>
      </c>
      <c r="H498" s="5"/>
      <c r="I498" s="5"/>
      <c r="J498" s="5"/>
    </row>
    <row r="499" spans="1:10" x14ac:dyDescent="0.35">
      <c r="A499" s="30" t="s">
        <v>3069</v>
      </c>
      <c r="B499" s="4">
        <v>2</v>
      </c>
      <c r="C499" s="4">
        <v>46</v>
      </c>
      <c r="D499" s="5">
        <v>10.5</v>
      </c>
      <c r="E499" s="5">
        <v>483</v>
      </c>
      <c r="F499" s="5">
        <f t="shared" si="16"/>
        <v>1003430.1799999998</v>
      </c>
      <c r="G499" s="5">
        <f t="shared" si="17"/>
        <v>79.363580804904515</v>
      </c>
      <c r="H499" s="5"/>
      <c r="I499" s="5"/>
      <c r="J499" s="5"/>
    </row>
    <row r="500" spans="1:10" x14ac:dyDescent="0.35">
      <c r="A500" s="30" t="s">
        <v>2207</v>
      </c>
      <c r="B500" s="4">
        <v>6</v>
      </c>
      <c r="C500" s="4">
        <v>168</v>
      </c>
      <c r="D500" s="5">
        <v>2.87</v>
      </c>
      <c r="E500" s="5">
        <v>482.16</v>
      </c>
      <c r="F500" s="5">
        <f t="shared" si="16"/>
        <v>1003912.3399999999</v>
      </c>
      <c r="G500" s="5">
        <f t="shared" si="17"/>
        <v>79.401715938652345</v>
      </c>
      <c r="H500" s="5"/>
      <c r="I500" s="5"/>
      <c r="J500" s="5"/>
    </row>
    <row r="501" spans="1:10" x14ac:dyDescent="0.35">
      <c r="A501" s="30" t="s">
        <v>3150</v>
      </c>
      <c r="B501" s="4">
        <v>2</v>
      </c>
      <c r="C501" s="4">
        <v>23</v>
      </c>
      <c r="D501" s="5">
        <v>20.88</v>
      </c>
      <c r="E501" s="5">
        <v>480.23999999999995</v>
      </c>
      <c r="F501" s="5">
        <f t="shared" si="16"/>
        <v>1004392.5799999998</v>
      </c>
      <c r="G501" s="5">
        <f t="shared" si="17"/>
        <v>79.439699215222461</v>
      </c>
      <c r="H501" s="5"/>
      <c r="I501" s="5"/>
      <c r="J501" s="5"/>
    </row>
    <row r="502" spans="1:10" x14ac:dyDescent="0.35">
      <c r="A502" s="30" t="s">
        <v>1509</v>
      </c>
      <c r="B502" s="4">
        <v>7</v>
      </c>
      <c r="C502" s="4">
        <v>1600</v>
      </c>
      <c r="D502" s="5">
        <v>0.3</v>
      </c>
      <c r="E502" s="5">
        <v>480</v>
      </c>
      <c r="F502" s="5">
        <f t="shared" si="16"/>
        <v>1004872.5799999998</v>
      </c>
      <c r="G502" s="5">
        <f t="shared" si="17"/>
        <v>79.477663509645367</v>
      </c>
      <c r="H502" s="5"/>
      <c r="I502" s="5"/>
      <c r="J502" s="5"/>
    </row>
    <row r="503" spans="1:10" x14ac:dyDescent="0.35">
      <c r="A503" s="30" t="s">
        <v>1845</v>
      </c>
      <c r="B503" s="4">
        <v>9</v>
      </c>
      <c r="C503" s="4">
        <v>14</v>
      </c>
      <c r="D503" s="5">
        <v>34.19</v>
      </c>
      <c r="E503" s="5">
        <v>478.65999999999997</v>
      </c>
      <c r="F503" s="5">
        <f t="shared" si="16"/>
        <v>1005351.2399999999</v>
      </c>
      <c r="G503" s="5">
        <f t="shared" si="17"/>
        <v>79.515521820413014</v>
      </c>
      <c r="H503" s="5"/>
      <c r="I503" s="5"/>
      <c r="J503" s="5"/>
    </row>
    <row r="504" spans="1:10" x14ac:dyDescent="0.35">
      <c r="A504" s="30" t="s">
        <v>4130</v>
      </c>
      <c r="B504" s="4">
        <v>2</v>
      </c>
      <c r="C504" s="4">
        <v>10</v>
      </c>
      <c r="D504" s="5">
        <v>47.84</v>
      </c>
      <c r="E504" s="5">
        <v>478.40000000000003</v>
      </c>
      <c r="F504" s="5">
        <f t="shared" si="16"/>
        <v>1005829.6399999999</v>
      </c>
      <c r="G504" s="5">
        <f t="shared" si="17"/>
        <v>79.553359567187854</v>
      </c>
      <c r="H504" s="5"/>
      <c r="I504" s="5"/>
      <c r="J504" s="5"/>
    </row>
    <row r="505" spans="1:10" x14ac:dyDescent="0.35">
      <c r="A505" s="30" t="s">
        <v>2146</v>
      </c>
      <c r="B505" s="4">
        <v>1</v>
      </c>
      <c r="C505" s="4">
        <v>200</v>
      </c>
      <c r="D505" s="5">
        <v>2.37</v>
      </c>
      <c r="E505" s="5">
        <v>474</v>
      </c>
      <c r="F505" s="5">
        <f t="shared" si="16"/>
        <v>1006303.6399999999</v>
      </c>
      <c r="G505" s="5">
        <f t="shared" si="17"/>
        <v>79.590849307930483</v>
      </c>
      <c r="H505" s="5"/>
      <c r="I505" s="5"/>
      <c r="J505" s="5"/>
    </row>
    <row r="506" spans="1:10" x14ac:dyDescent="0.35">
      <c r="A506" s="30" t="s">
        <v>4089</v>
      </c>
      <c r="B506" s="4">
        <v>1</v>
      </c>
      <c r="C506" s="4">
        <v>30</v>
      </c>
      <c r="D506" s="5">
        <v>15.79</v>
      </c>
      <c r="E506" s="5">
        <v>473.7</v>
      </c>
      <c r="F506" s="5">
        <f t="shared" si="16"/>
        <v>1006777.3399999999</v>
      </c>
      <c r="G506" s="5">
        <f t="shared" si="17"/>
        <v>79.628315320989088</v>
      </c>
      <c r="H506" s="5"/>
      <c r="I506" s="5"/>
      <c r="J506" s="5"/>
    </row>
    <row r="507" spans="1:10" x14ac:dyDescent="0.35">
      <c r="A507" s="30" t="s">
        <v>2906</v>
      </c>
      <c r="B507" s="4">
        <v>7</v>
      </c>
      <c r="C507" s="4">
        <v>10</v>
      </c>
      <c r="D507" s="5">
        <v>47.2</v>
      </c>
      <c r="E507" s="5">
        <v>472</v>
      </c>
      <c r="F507" s="5">
        <f t="shared" si="16"/>
        <v>1007249.3399999999</v>
      </c>
      <c r="G507" s="5">
        <f t="shared" si="17"/>
        <v>79.665646877171611</v>
      </c>
      <c r="H507" s="5"/>
      <c r="I507" s="5"/>
      <c r="J507" s="5"/>
    </row>
    <row r="508" spans="1:10" x14ac:dyDescent="0.35">
      <c r="A508" s="30" t="s">
        <v>1865</v>
      </c>
      <c r="B508" s="4">
        <v>2</v>
      </c>
      <c r="C508" s="4">
        <v>480</v>
      </c>
      <c r="D508" s="5">
        <v>0.98</v>
      </c>
      <c r="E508" s="5">
        <v>470.4</v>
      </c>
      <c r="F508" s="5">
        <f t="shared" si="16"/>
        <v>1007719.7399999999</v>
      </c>
      <c r="G508" s="5">
        <f t="shared" si="17"/>
        <v>79.702851885706067</v>
      </c>
      <c r="H508" s="5"/>
      <c r="I508" s="5"/>
      <c r="J508" s="5"/>
    </row>
    <row r="509" spans="1:10" x14ac:dyDescent="0.35">
      <c r="A509" s="30" t="s">
        <v>3018</v>
      </c>
      <c r="B509" s="4">
        <v>9</v>
      </c>
      <c r="C509" s="4">
        <v>9</v>
      </c>
      <c r="D509" s="5">
        <v>52.26</v>
      </c>
      <c r="E509" s="5">
        <v>470.34</v>
      </c>
      <c r="F509" s="5">
        <f t="shared" si="16"/>
        <v>1008190.0799999998</v>
      </c>
      <c r="G509" s="5">
        <f t="shared" si="17"/>
        <v>79.740052148703711</v>
      </c>
      <c r="H509" s="5"/>
      <c r="I509" s="5"/>
      <c r="J509" s="5"/>
    </row>
    <row r="510" spans="1:10" x14ac:dyDescent="0.35">
      <c r="A510" s="30" t="s">
        <v>2533</v>
      </c>
      <c r="B510" s="4">
        <v>1</v>
      </c>
      <c r="C510" s="4">
        <v>100</v>
      </c>
      <c r="D510" s="5">
        <v>4.6900000000000004</v>
      </c>
      <c r="E510" s="5">
        <v>469.00000000000006</v>
      </c>
      <c r="F510" s="5">
        <f t="shared" si="16"/>
        <v>1008659.0799999998</v>
      </c>
      <c r="G510" s="5">
        <f t="shared" si="17"/>
        <v>79.777146428046095</v>
      </c>
      <c r="H510" s="5"/>
      <c r="I510" s="5"/>
      <c r="J510" s="5"/>
    </row>
    <row r="511" spans="1:10" x14ac:dyDescent="0.35">
      <c r="A511" s="30" t="s">
        <v>2835</v>
      </c>
      <c r="B511" s="4">
        <v>9</v>
      </c>
      <c r="C511" s="4">
        <v>30</v>
      </c>
      <c r="D511" s="5">
        <v>15.63</v>
      </c>
      <c r="E511" s="5">
        <v>468.90000000000003</v>
      </c>
      <c r="F511" s="5">
        <f t="shared" si="16"/>
        <v>1009127.9799999999</v>
      </c>
      <c r="G511" s="5">
        <f t="shared" si="17"/>
        <v>79.814232798160475</v>
      </c>
      <c r="H511" s="5"/>
      <c r="I511" s="5"/>
      <c r="J511" s="5"/>
    </row>
    <row r="512" spans="1:10" x14ac:dyDescent="0.35">
      <c r="A512" s="30" t="s">
        <v>666</v>
      </c>
      <c r="B512" s="4">
        <v>5</v>
      </c>
      <c r="C512" s="4">
        <v>77</v>
      </c>
      <c r="D512" s="5">
        <v>6.08</v>
      </c>
      <c r="E512" s="5">
        <v>468.16</v>
      </c>
      <c r="F512" s="5">
        <f t="shared" si="16"/>
        <v>1009596.1399999999</v>
      </c>
      <c r="G512" s="5">
        <f t="shared" si="17"/>
        <v>79.851260639987629</v>
      </c>
      <c r="H512" s="5"/>
      <c r="I512" s="5"/>
      <c r="J512" s="5"/>
    </row>
    <row r="513" spans="1:10" x14ac:dyDescent="0.35">
      <c r="A513" s="30" t="s">
        <v>1555</v>
      </c>
      <c r="B513" s="4">
        <v>8</v>
      </c>
      <c r="C513" s="4">
        <v>1300</v>
      </c>
      <c r="D513" s="5">
        <v>0.36</v>
      </c>
      <c r="E513" s="5">
        <v>468</v>
      </c>
      <c r="F513" s="5">
        <f t="shared" si="16"/>
        <v>1010064.1399999999</v>
      </c>
      <c r="G513" s="5">
        <f t="shared" si="17"/>
        <v>79.888275827049966</v>
      </c>
      <c r="H513" s="5"/>
      <c r="I513" s="5"/>
      <c r="J513" s="5"/>
    </row>
    <row r="514" spans="1:10" x14ac:dyDescent="0.35">
      <c r="A514" s="30" t="s">
        <v>1997</v>
      </c>
      <c r="B514" s="4">
        <v>2</v>
      </c>
      <c r="C514" s="4">
        <v>300</v>
      </c>
      <c r="D514" s="5">
        <v>1.56</v>
      </c>
      <c r="E514" s="5">
        <v>468</v>
      </c>
      <c r="F514" s="5">
        <f t="shared" si="16"/>
        <v>1010532.1399999999</v>
      </c>
      <c r="G514" s="5">
        <f t="shared" si="17"/>
        <v>79.925291014112304</v>
      </c>
      <c r="H514" s="5"/>
      <c r="I514" s="5"/>
      <c r="J514" s="5"/>
    </row>
    <row r="515" spans="1:10" x14ac:dyDescent="0.35">
      <c r="A515" s="30" t="s">
        <v>3640</v>
      </c>
      <c r="B515" s="4">
        <v>1</v>
      </c>
      <c r="C515" s="4">
        <v>12</v>
      </c>
      <c r="D515" s="5">
        <v>38.86</v>
      </c>
      <c r="E515" s="5">
        <v>466.32</v>
      </c>
      <c r="F515" s="5">
        <f t="shared" ref="F515:F578" si="18">E515+F514</f>
        <v>1010998.4599999998</v>
      </c>
      <c r="G515" s="5">
        <f t="shared" ref="G515:G578" si="19">(F515/$F$3485)*100</f>
        <v>79.962173326144153</v>
      </c>
      <c r="H515" s="5"/>
      <c r="I515" s="5"/>
      <c r="J515" s="5"/>
    </row>
    <row r="516" spans="1:10" ht="15" thickBot="1" x14ac:dyDescent="0.4">
      <c r="A516" s="30" t="s">
        <v>1840</v>
      </c>
      <c r="B516" s="4">
        <v>3</v>
      </c>
      <c r="C516" s="4">
        <v>500</v>
      </c>
      <c r="D516" s="5">
        <v>0.93</v>
      </c>
      <c r="E516" s="5">
        <v>465</v>
      </c>
      <c r="F516" s="5">
        <f t="shared" si="18"/>
        <v>1011463.4599999998</v>
      </c>
      <c r="G516" s="5">
        <f t="shared" si="19"/>
        <v>79.998951236366352</v>
      </c>
      <c r="H516" s="5"/>
      <c r="I516" s="5"/>
      <c r="J516" s="5"/>
    </row>
    <row r="517" spans="1:10" x14ac:dyDescent="0.35">
      <c r="A517" s="94" t="s">
        <v>1568</v>
      </c>
      <c r="B517" s="95">
        <v>9</v>
      </c>
      <c r="C517" s="95">
        <v>20</v>
      </c>
      <c r="D517" s="96">
        <v>23.23</v>
      </c>
      <c r="E517" s="96">
        <v>464.6</v>
      </c>
      <c r="F517" s="96">
        <f t="shared" si="18"/>
        <v>1011928.0599999998</v>
      </c>
      <c r="G517" s="97">
        <f t="shared" si="19"/>
        <v>80.035697509676524</v>
      </c>
      <c r="H517" s="5"/>
      <c r="I517" s="5"/>
      <c r="J517" s="5"/>
    </row>
    <row r="518" spans="1:10" x14ac:dyDescent="0.35">
      <c r="A518" s="98" t="s">
        <v>1515</v>
      </c>
      <c r="B518" s="92">
        <v>4</v>
      </c>
      <c r="C518" s="92">
        <v>1600</v>
      </c>
      <c r="D518" s="93">
        <v>0.28999999999999998</v>
      </c>
      <c r="E518" s="93">
        <v>463.99999999999994</v>
      </c>
      <c r="F518" s="93">
        <f t="shared" si="18"/>
        <v>1012392.0599999998</v>
      </c>
      <c r="G518" s="99">
        <f t="shared" si="19"/>
        <v>80.072396327618677</v>
      </c>
      <c r="H518" s="5"/>
      <c r="I518" s="5"/>
      <c r="J518" s="5"/>
    </row>
    <row r="519" spans="1:10" x14ac:dyDescent="0.35">
      <c r="A519" s="98" t="s">
        <v>1519</v>
      </c>
      <c r="B519" s="92">
        <v>2</v>
      </c>
      <c r="C519" s="92">
        <v>1600</v>
      </c>
      <c r="D519" s="93">
        <v>0.28999999999999998</v>
      </c>
      <c r="E519" s="93">
        <v>463.99999999999994</v>
      </c>
      <c r="F519" s="93">
        <f t="shared" si="18"/>
        <v>1012856.0599999998</v>
      </c>
      <c r="G519" s="99">
        <f t="shared" si="19"/>
        <v>80.109095145560829</v>
      </c>
      <c r="H519" s="5"/>
      <c r="I519" s="5"/>
      <c r="J519" s="5"/>
    </row>
    <row r="520" spans="1:10" x14ac:dyDescent="0.35">
      <c r="A520" s="98" t="s">
        <v>2303</v>
      </c>
      <c r="B520" s="92">
        <v>12</v>
      </c>
      <c r="C520" s="92">
        <v>24</v>
      </c>
      <c r="D520" s="93">
        <v>19.260000000000002</v>
      </c>
      <c r="E520" s="93">
        <v>462.24</v>
      </c>
      <c r="F520" s="93">
        <f t="shared" si="18"/>
        <v>1013318.2999999998</v>
      </c>
      <c r="G520" s="99">
        <f t="shared" si="19"/>
        <v>80.145654761090086</v>
      </c>
      <c r="H520" s="5"/>
      <c r="I520" s="5"/>
      <c r="J520" s="5"/>
    </row>
    <row r="521" spans="1:10" x14ac:dyDescent="0.35">
      <c r="A521" s="98" t="s">
        <v>1769</v>
      </c>
      <c r="B521" s="92">
        <v>9</v>
      </c>
      <c r="C521" s="92">
        <v>600</v>
      </c>
      <c r="D521" s="93">
        <v>0.77</v>
      </c>
      <c r="E521" s="93">
        <v>462</v>
      </c>
      <c r="F521" s="93">
        <f t="shared" si="18"/>
        <v>1013780.2999999998</v>
      </c>
      <c r="G521" s="99">
        <f t="shared" si="19"/>
        <v>80.182195394472132</v>
      </c>
      <c r="H521" s="5"/>
      <c r="I521" s="5"/>
      <c r="J521" s="5"/>
    </row>
    <row r="522" spans="1:10" x14ac:dyDescent="0.35">
      <c r="A522" s="98" t="s">
        <v>2550</v>
      </c>
      <c r="B522" s="92">
        <v>4</v>
      </c>
      <c r="C522" s="92">
        <v>96</v>
      </c>
      <c r="D522" s="93">
        <v>4.8099999999999996</v>
      </c>
      <c r="E522" s="93">
        <v>461.76</v>
      </c>
      <c r="F522" s="93">
        <f t="shared" si="18"/>
        <v>1014242.0599999998</v>
      </c>
      <c r="G522" s="99">
        <f t="shared" si="19"/>
        <v>80.218717045706981</v>
      </c>
      <c r="H522" s="5"/>
      <c r="I522" s="5"/>
      <c r="J522" s="5"/>
    </row>
    <row r="523" spans="1:10" x14ac:dyDescent="0.35">
      <c r="A523" s="98" t="s">
        <v>3481</v>
      </c>
      <c r="B523" s="92">
        <v>2</v>
      </c>
      <c r="C523" s="92">
        <v>11</v>
      </c>
      <c r="D523" s="93">
        <v>41.91</v>
      </c>
      <c r="E523" s="93">
        <v>461.01</v>
      </c>
      <c r="F523" s="93">
        <f t="shared" si="18"/>
        <v>1014703.0699999998</v>
      </c>
      <c r="G523" s="99">
        <f t="shared" si="19"/>
        <v>80.255179377731778</v>
      </c>
      <c r="H523" s="5"/>
      <c r="I523" s="5"/>
      <c r="J523" s="5"/>
    </row>
    <row r="524" spans="1:10" x14ac:dyDescent="0.35">
      <c r="A524" s="98" t="s">
        <v>3453</v>
      </c>
      <c r="B524" s="92">
        <v>5</v>
      </c>
      <c r="C524" s="92">
        <v>10</v>
      </c>
      <c r="D524" s="93">
        <v>46.04</v>
      </c>
      <c r="E524" s="93">
        <v>460.4</v>
      </c>
      <c r="F524" s="93">
        <f t="shared" si="18"/>
        <v>1015163.4699999999</v>
      </c>
      <c r="G524" s="99">
        <f t="shared" si="19"/>
        <v>80.291593463465759</v>
      </c>
      <c r="H524" s="5"/>
      <c r="I524" s="5"/>
      <c r="J524" s="5"/>
    </row>
    <row r="525" spans="1:10" x14ac:dyDescent="0.35">
      <c r="A525" s="98" t="s">
        <v>382</v>
      </c>
      <c r="B525" s="92">
        <v>13</v>
      </c>
      <c r="C525" s="92">
        <v>71</v>
      </c>
      <c r="D525" s="93">
        <v>6.48</v>
      </c>
      <c r="E525" s="93">
        <v>460.08000000000004</v>
      </c>
      <c r="F525" s="93">
        <f t="shared" si="18"/>
        <v>1015623.5499999998</v>
      </c>
      <c r="G525" s="99">
        <f t="shared" si="19"/>
        <v>80.327982239670121</v>
      </c>
      <c r="H525" s="5"/>
      <c r="I525" s="5"/>
      <c r="J525" s="5"/>
    </row>
    <row r="526" spans="1:10" x14ac:dyDescent="0.35">
      <c r="A526" s="98" t="s">
        <v>2223</v>
      </c>
      <c r="B526" s="92">
        <v>5</v>
      </c>
      <c r="C526" s="92">
        <v>160</v>
      </c>
      <c r="D526" s="93">
        <v>2.87</v>
      </c>
      <c r="E526" s="93">
        <v>459.20000000000005</v>
      </c>
      <c r="F526" s="93">
        <f t="shared" si="18"/>
        <v>1016082.7499999998</v>
      </c>
      <c r="G526" s="99">
        <f t="shared" si="19"/>
        <v>80.36430141466802</v>
      </c>
      <c r="H526" s="5"/>
      <c r="I526" s="5"/>
      <c r="J526" s="5"/>
    </row>
    <row r="527" spans="1:10" x14ac:dyDescent="0.35">
      <c r="A527" s="98" t="s">
        <v>1971</v>
      </c>
      <c r="B527" s="92">
        <v>6</v>
      </c>
      <c r="C527" s="92">
        <v>300</v>
      </c>
      <c r="D527" s="93">
        <v>1.53</v>
      </c>
      <c r="E527" s="93">
        <v>459</v>
      </c>
      <c r="F527" s="93">
        <f t="shared" si="18"/>
        <v>1016541.7499999998</v>
      </c>
      <c r="G527" s="99">
        <f t="shared" si="19"/>
        <v>80.400604771209942</v>
      </c>
      <c r="H527" s="5"/>
      <c r="I527" s="5"/>
      <c r="J527" s="5"/>
    </row>
    <row r="528" spans="1:10" x14ac:dyDescent="0.35">
      <c r="A528" s="98" t="s">
        <v>2206</v>
      </c>
      <c r="B528" s="92">
        <v>4</v>
      </c>
      <c r="C528" s="92">
        <v>10</v>
      </c>
      <c r="D528" s="93">
        <v>45.89</v>
      </c>
      <c r="E528" s="93">
        <v>458.9</v>
      </c>
      <c r="F528" s="93">
        <f t="shared" si="18"/>
        <v>1017000.6499999998</v>
      </c>
      <c r="G528" s="99">
        <f t="shared" si="19"/>
        <v>80.436900218523846</v>
      </c>
      <c r="H528" s="5"/>
      <c r="I528" s="5"/>
      <c r="J528" s="5"/>
    </row>
    <row r="529" spans="1:10" x14ac:dyDescent="0.35">
      <c r="A529" s="98" t="s">
        <v>1586</v>
      </c>
      <c r="B529" s="92">
        <v>57</v>
      </c>
      <c r="C529" s="92">
        <v>1176</v>
      </c>
      <c r="D529" s="93">
        <v>0.39</v>
      </c>
      <c r="E529" s="93">
        <v>458.64000000000004</v>
      </c>
      <c r="F529" s="93">
        <f t="shared" si="18"/>
        <v>1017459.2899999998</v>
      </c>
      <c r="G529" s="99">
        <f t="shared" si="19"/>
        <v>80.47317510184493</v>
      </c>
      <c r="H529" s="5"/>
      <c r="I529" s="5"/>
      <c r="J529" s="5"/>
    </row>
    <row r="530" spans="1:10" x14ac:dyDescent="0.35">
      <c r="A530" s="98" t="s">
        <v>2114</v>
      </c>
      <c r="B530" s="92">
        <v>2</v>
      </c>
      <c r="C530" s="92">
        <v>200</v>
      </c>
      <c r="D530" s="93">
        <v>2.29</v>
      </c>
      <c r="E530" s="93">
        <v>458</v>
      </c>
      <c r="F530" s="93">
        <f t="shared" si="18"/>
        <v>1017917.2899999998</v>
      </c>
      <c r="G530" s="99">
        <f t="shared" si="19"/>
        <v>80.509399366106791</v>
      </c>
      <c r="H530" s="5"/>
      <c r="I530" s="5"/>
      <c r="J530" s="5"/>
    </row>
    <row r="531" spans="1:10" x14ac:dyDescent="0.35">
      <c r="A531" s="98" t="s">
        <v>1557</v>
      </c>
      <c r="B531" s="92">
        <v>8</v>
      </c>
      <c r="C531" s="92">
        <v>1300</v>
      </c>
      <c r="D531" s="93">
        <v>0.35</v>
      </c>
      <c r="E531" s="93">
        <v>454.99999999999994</v>
      </c>
      <c r="F531" s="93">
        <f t="shared" si="18"/>
        <v>1018372.2899999998</v>
      </c>
      <c r="G531" s="99">
        <f t="shared" si="19"/>
        <v>80.545386353528514</v>
      </c>
      <c r="H531" s="5"/>
      <c r="I531" s="5"/>
      <c r="J531" s="5"/>
    </row>
    <row r="532" spans="1:10" x14ac:dyDescent="0.35">
      <c r="A532" s="98" t="s">
        <v>2020</v>
      </c>
      <c r="B532" s="92">
        <v>17</v>
      </c>
      <c r="C532" s="92">
        <v>264</v>
      </c>
      <c r="D532" s="93">
        <v>1.72</v>
      </c>
      <c r="E532" s="93">
        <v>454.08</v>
      </c>
      <c r="F532" s="93">
        <f t="shared" si="18"/>
        <v>1018826.3699999998</v>
      </c>
      <c r="G532" s="99">
        <f t="shared" si="19"/>
        <v>80.581300576052584</v>
      </c>
      <c r="H532" s="5"/>
      <c r="I532" s="5"/>
      <c r="J532" s="5"/>
    </row>
    <row r="533" spans="1:10" x14ac:dyDescent="0.35">
      <c r="A533" s="98" t="s">
        <v>3637</v>
      </c>
      <c r="B533" s="92">
        <v>2</v>
      </c>
      <c r="C533" s="92">
        <v>6</v>
      </c>
      <c r="D533" s="93">
        <v>75.63</v>
      </c>
      <c r="E533" s="93">
        <v>453.78</v>
      </c>
      <c r="F533" s="93">
        <f t="shared" si="18"/>
        <v>1019280.1499999998</v>
      </c>
      <c r="G533" s="99">
        <f t="shared" si="19"/>
        <v>80.617191070892645</v>
      </c>
      <c r="H533" s="5"/>
      <c r="I533" s="5"/>
      <c r="J533" s="5"/>
    </row>
    <row r="534" spans="1:10" x14ac:dyDescent="0.35">
      <c r="A534" s="98" t="s">
        <v>95</v>
      </c>
      <c r="B534" s="92">
        <v>5</v>
      </c>
      <c r="C534" s="92">
        <v>53</v>
      </c>
      <c r="D534" s="93">
        <v>8.56</v>
      </c>
      <c r="E534" s="93">
        <v>453.68</v>
      </c>
      <c r="F534" s="93">
        <f t="shared" si="18"/>
        <v>1019733.8299999998</v>
      </c>
      <c r="G534" s="99">
        <f t="shared" si="19"/>
        <v>80.653073656504702</v>
      </c>
      <c r="H534" s="5"/>
      <c r="I534" s="5"/>
      <c r="J534" s="5"/>
    </row>
    <row r="535" spans="1:10" x14ac:dyDescent="0.35">
      <c r="A535" s="98" t="s">
        <v>2405</v>
      </c>
      <c r="B535" s="92">
        <v>2</v>
      </c>
      <c r="C535" s="92">
        <v>100</v>
      </c>
      <c r="D535" s="93">
        <v>4.53</v>
      </c>
      <c r="E535" s="93">
        <v>453</v>
      </c>
      <c r="F535" s="93">
        <f t="shared" si="18"/>
        <v>1020186.8299999998</v>
      </c>
      <c r="G535" s="99">
        <f t="shared" si="19"/>
        <v>80.688902459366332</v>
      </c>
      <c r="H535" s="5"/>
      <c r="I535" s="5"/>
      <c r="J535" s="5"/>
    </row>
    <row r="536" spans="1:10" ht="15" thickBot="1" x14ac:dyDescent="0.4">
      <c r="A536" s="100" t="s">
        <v>1310</v>
      </c>
      <c r="B536" s="101">
        <v>2</v>
      </c>
      <c r="C536" s="101">
        <v>11</v>
      </c>
      <c r="D536" s="102">
        <v>41.11</v>
      </c>
      <c r="E536" s="102">
        <v>452.21</v>
      </c>
      <c r="F536" s="102">
        <f t="shared" si="18"/>
        <v>1020639.0399999998</v>
      </c>
      <c r="G536" s="103">
        <f t="shared" si="19"/>
        <v>80.724668779326706</v>
      </c>
      <c r="H536" s="5"/>
      <c r="I536" s="5"/>
      <c r="J536" s="5"/>
    </row>
    <row r="537" spans="1:10" x14ac:dyDescent="0.35">
      <c r="A537" s="30" t="s">
        <v>1520</v>
      </c>
      <c r="B537" s="4">
        <v>13</v>
      </c>
      <c r="C537" s="4">
        <v>1500</v>
      </c>
      <c r="D537" s="5">
        <v>0.3</v>
      </c>
      <c r="E537" s="5">
        <v>450</v>
      </c>
      <c r="F537" s="5">
        <f t="shared" si="18"/>
        <v>1021089.0399999998</v>
      </c>
      <c r="G537" s="5">
        <f t="shared" si="19"/>
        <v>80.760260305348183</v>
      </c>
      <c r="H537" s="5"/>
      <c r="I537" s="5"/>
      <c r="J537" s="5"/>
    </row>
    <row r="538" spans="1:10" x14ac:dyDescent="0.35">
      <c r="A538" s="30" t="s">
        <v>3015</v>
      </c>
      <c r="B538" s="4">
        <v>4</v>
      </c>
      <c r="C538" s="4">
        <v>9</v>
      </c>
      <c r="D538" s="5">
        <v>49.98</v>
      </c>
      <c r="E538" s="5">
        <v>449.82</v>
      </c>
      <c r="F538" s="5">
        <f t="shared" si="18"/>
        <v>1021538.8599999998</v>
      </c>
      <c r="G538" s="5">
        <f t="shared" si="19"/>
        <v>80.795837594759249</v>
      </c>
      <c r="H538" s="5"/>
      <c r="I538" s="5"/>
      <c r="J538" s="5"/>
    </row>
    <row r="539" spans="1:10" x14ac:dyDescent="0.35">
      <c r="A539" s="30" t="s">
        <v>1675</v>
      </c>
      <c r="B539" s="4">
        <v>20</v>
      </c>
      <c r="C539" s="4">
        <v>896</v>
      </c>
      <c r="D539" s="5">
        <v>0.5</v>
      </c>
      <c r="E539" s="5">
        <v>448</v>
      </c>
      <c r="F539" s="5">
        <f t="shared" si="18"/>
        <v>1021986.8599999998</v>
      </c>
      <c r="G539" s="5">
        <f t="shared" si="19"/>
        <v>80.831270936220633</v>
      </c>
      <c r="H539" s="5"/>
      <c r="I539" s="5"/>
      <c r="J539" s="5"/>
    </row>
    <row r="540" spans="1:10" x14ac:dyDescent="0.35">
      <c r="A540" s="30" t="s">
        <v>1749</v>
      </c>
      <c r="B540" s="4">
        <v>2</v>
      </c>
      <c r="C540" s="4">
        <v>700</v>
      </c>
      <c r="D540" s="5">
        <v>0.64</v>
      </c>
      <c r="E540" s="5">
        <v>448</v>
      </c>
      <c r="F540" s="5">
        <f t="shared" si="18"/>
        <v>1022434.8599999998</v>
      </c>
      <c r="G540" s="5">
        <f t="shared" si="19"/>
        <v>80.866704277682018</v>
      </c>
      <c r="H540" s="5"/>
      <c r="I540" s="5"/>
      <c r="J540" s="5"/>
    </row>
    <row r="541" spans="1:10" x14ac:dyDescent="0.35">
      <c r="A541" s="30" t="s">
        <v>89</v>
      </c>
      <c r="B541" s="4">
        <v>9</v>
      </c>
      <c r="C541" s="4">
        <v>35</v>
      </c>
      <c r="D541" s="5">
        <v>12.8</v>
      </c>
      <c r="E541" s="5">
        <v>448</v>
      </c>
      <c r="F541" s="5">
        <f t="shared" si="18"/>
        <v>1022882.8599999998</v>
      </c>
      <c r="G541" s="5">
        <f t="shared" si="19"/>
        <v>80.902137619143403</v>
      </c>
      <c r="H541" s="5"/>
      <c r="I541" s="5"/>
      <c r="J541" s="5"/>
    </row>
    <row r="542" spans="1:10" x14ac:dyDescent="0.35">
      <c r="A542" s="30" t="s">
        <v>2636</v>
      </c>
      <c r="B542" s="4">
        <v>6</v>
      </c>
      <c r="C542" s="4">
        <v>29</v>
      </c>
      <c r="D542" s="5">
        <v>15.39</v>
      </c>
      <c r="E542" s="5">
        <v>446.31</v>
      </c>
      <c r="F542" s="5">
        <f t="shared" si="18"/>
        <v>1023329.1699999998</v>
      </c>
      <c r="G542" s="5">
        <f t="shared" si="19"/>
        <v>80.937437294651502</v>
      </c>
      <c r="H542" s="5"/>
      <c r="I542" s="5"/>
      <c r="J542" s="5"/>
    </row>
    <row r="543" spans="1:10" x14ac:dyDescent="0.35">
      <c r="A543" s="30" t="s">
        <v>9</v>
      </c>
      <c r="B543" s="4">
        <v>47</v>
      </c>
      <c r="C543" s="4">
        <v>316</v>
      </c>
      <c r="D543" s="5">
        <v>1.41</v>
      </c>
      <c r="E543" s="5">
        <v>445.56</v>
      </c>
      <c r="F543" s="5">
        <f t="shared" si="18"/>
        <v>1023774.7299999999</v>
      </c>
      <c r="G543" s="5">
        <f t="shared" si="19"/>
        <v>80.972677650949578</v>
      </c>
      <c r="H543" s="5"/>
      <c r="I543" s="5"/>
      <c r="J543" s="5"/>
    </row>
    <row r="544" spans="1:10" x14ac:dyDescent="0.35">
      <c r="A544" s="30" t="s">
        <v>359</v>
      </c>
      <c r="B544" s="4">
        <v>8</v>
      </c>
      <c r="C544" s="4">
        <v>1108</v>
      </c>
      <c r="D544" s="5">
        <v>0.4</v>
      </c>
      <c r="E544" s="5">
        <v>443.20000000000005</v>
      </c>
      <c r="F544" s="5">
        <f t="shared" si="18"/>
        <v>1024217.9299999998</v>
      </c>
      <c r="G544" s="5">
        <f t="shared" si="19"/>
        <v>81.007731349466724</v>
      </c>
      <c r="H544" s="5"/>
      <c r="I544" s="5"/>
      <c r="J544" s="5"/>
    </row>
    <row r="545" spans="1:10" x14ac:dyDescent="0.35">
      <c r="A545" s="30" t="s">
        <v>2798</v>
      </c>
      <c r="B545" s="4">
        <v>8</v>
      </c>
      <c r="C545" s="4">
        <v>10</v>
      </c>
      <c r="D545" s="5">
        <v>44.25</v>
      </c>
      <c r="E545" s="5">
        <v>442.5</v>
      </c>
      <c r="F545" s="5">
        <f t="shared" si="18"/>
        <v>1024660.4299999998</v>
      </c>
      <c r="G545" s="5">
        <f t="shared" si="19"/>
        <v>81.042729683387847</v>
      </c>
      <c r="H545" s="5"/>
      <c r="I545" s="5"/>
      <c r="J545" s="5"/>
    </row>
    <row r="546" spans="1:10" x14ac:dyDescent="0.35">
      <c r="A546" s="30" t="s">
        <v>1047</v>
      </c>
      <c r="B546" s="4">
        <v>1</v>
      </c>
      <c r="C546" s="4">
        <v>50</v>
      </c>
      <c r="D546" s="5">
        <v>8.82</v>
      </c>
      <c r="E546" s="5">
        <v>441</v>
      </c>
      <c r="F546" s="5">
        <f t="shared" si="18"/>
        <v>1025101.4299999998</v>
      </c>
      <c r="G546" s="5">
        <f t="shared" si="19"/>
        <v>81.077609378888894</v>
      </c>
      <c r="H546" s="5"/>
      <c r="I546" s="5"/>
      <c r="J546" s="5"/>
    </row>
    <row r="547" spans="1:10" x14ac:dyDescent="0.35">
      <c r="A547" s="30" t="s">
        <v>1906</v>
      </c>
      <c r="B547" s="4">
        <v>2</v>
      </c>
      <c r="C547" s="4">
        <v>400</v>
      </c>
      <c r="D547" s="5">
        <v>1.1000000000000001</v>
      </c>
      <c r="E547" s="5">
        <v>440.00000000000006</v>
      </c>
      <c r="F547" s="5">
        <f t="shared" si="18"/>
        <v>1025541.4299999998</v>
      </c>
      <c r="G547" s="5">
        <f t="shared" si="19"/>
        <v>81.112409982109895</v>
      </c>
      <c r="H547" s="5"/>
      <c r="I547" s="5"/>
      <c r="J547" s="5"/>
    </row>
    <row r="548" spans="1:10" x14ac:dyDescent="0.35">
      <c r="A548" s="30" t="s">
        <v>2128</v>
      </c>
      <c r="B548" s="4">
        <v>2</v>
      </c>
      <c r="C548" s="4">
        <v>200</v>
      </c>
      <c r="D548" s="5">
        <v>2.19</v>
      </c>
      <c r="E548" s="5">
        <v>438</v>
      </c>
      <c r="F548" s="5">
        <f t="shared" si="18"/>
        <v>1025979.4299999998</v>
      </c>
      <c r="G548" s="5">
        <f t="shared" si="19"/>
        <v>81.147052400770804</v>
      </c>
      <c r="H548" s="5"/>
      <c r="I548" s="5"/>
      <c r="J548" s="5"/>
    </row>
    <row r="549" spans="1:10" x14ac:dyDescent="0.35">
      <c r="A549" s="30" t="s">
        <v>429</v>
      </c>
      <c r="B549" s="4">
        <v>3</v>
      </c>
      <c r="C549" s="4">
        <v>250</v>
      </c>
      <c r="D549" s="5">
        <v>1.75</v>
      </c>
      <c r="E549" s="5">
        <v>437.5</v>
      </c>
      <c r="F549" s="5">
        <f t="shared" si="18"/>
        <v>1026416.9299999998</v>
      </c>
      <c r="G549" s="5">
        <f t="shared" si="19"/>
        <v>81.181655273291682</v>
      </c>
      <c r="H549" s="5"/>
      <c r="I549" s="5"/>
      <c r="J549" s="5"/>
    </row>
    <row r="550" spans="1:10" x14ac:dyDescent="0.35">
      <c r="A550" s="30" t="s">
        <v>1601</v>
      </c>
      <c r="B550" s="4">
        <v>8</v>
      </c>
      <c r="C550" s="4">
        <v>9</v>
      </c>
      <c r="D550" s="5">
        <v>48.61</v>
      </c>
      <c r="E550" s="5">
        <v>437.49</v>
      </c>
      <c r="F550" s="5">
        <f t="shared" si="18"/>
        <v>1026854.4199999998</v>
      </c>
      <c r="G550" s="5">
        <f t="shared" si="19"/>
        <v>81.216257354889763</v>
      </c>
      <c r="H550" s="5"/>
      <c r="I550" s="5"/>
      <c r="J550" s="5"/>
    </row>
    <row r="551" spans="1:10" x14ac:dyDescent="0.35">
      <c r="A551" s="30" t="s">
        <v>412</v>
      </c>
      <c r="B551" s="4">
        <v>4</v>
      </c>
      <c r="C551" s="4">
        <v>650</v>
      </c>
      <c r="D551" s="5">
        <v>0.67</v>
      </c>
      <c r="E551" s="5">
        <v>435.5</v>
      </c>
      <c r="F551" s="5">
        <f t="shared" si="18"/>
        <v>1027289.9199999998</v>
      </c>
      <c r="G551" s="5">
        <f t="shared" si="19"/>
        <v>81.250702042850548</v>
      </c>
      <c r="H551" s="5"/>
      <c r="I551" s="5"/>
      <c r="J551" s="5"/>
    </row>
    <row r="552" spans="1:10" x14ac:dyDescent="0.35">
      <c r="A552" s="30" t="s">
        <v>2247</v>
      </c>
      <c r="B552" s="4">
        <v>3</v>
      </c>
      <c r="C552" s="4">
        <v>150</v>
      </c>
      <c r="D552" s="5">
        <v>2.9</v>
      </c>
      <c r="E552" s="5">
        <v>435</v>
      </c>
      <c r="F552" s="5">
        <f t="shared" si="18"/>
        <v>1027724.9199999998</v>
      </c>
      <c r="G552" s="5">
        <f t="shared" si="19"/>
        <v>81.285107184671318</v>
      </c>
      <c r="H552" s="5"/>
      <c r="I552" s="5"/>
      <c r="J552" s="5"/>
    </row>
    <row r="553" spans="1:10" x14ac:dyDescent="0.35">
      <c r="A553" s="30" t="s">
        <v>19</v>
      </c>
      <c r="B553" s="4">
        <v>29</v>
      </c>
      <c r="C553" s="4">
        <v>87</v>
      </c>
      <c r="D553" s="5">
        <v>5</v>
      </c>
      <c r="E553" s="5">
        <v>435</v>
      </c>
      <c r="F553" s="5">
        <f t="shared" si="18"/>
        <v>1028159.9199999998</v>
      </c>
      <c r="G553" s="5">
        <f t="shared" si="19"/>
        <v>81.319512326492088</v>
      </c>
      <c r="H553" s="5"/>
      <c r="I553" s="5"/>
      <c r="J553" s="5"/>
    </row>
    <row r="554" spans="1:10" x14ac:dyDescent="0.35">
      <c r="A554" s="30" t="s">
        <v>1546</v>
      </c>
      <c r="B554" s="4">
        <v>2</v>
      </c>
      <c r="C554" s="4">
        <v>1400</v>
      </c>
      <c r="D554" s="5">
        <v>0.31</v>
      </c>
      <c r="E554" s="5">
        <v>434</v>
      </c>
      <c r="F554" s="5">
        <f t="shared" si="18"/>
        <v>1028593.9199999998</v>
      </c>
      <c r="G554" s="5">
        <f t="shared" si="19"/>
        <v>81.353838376032797</v>
      </c>
      <c r="H554" s="5"/>
      <c r="I554" s="5"/>
      <c r="J554" s="5"/>
    </row>
    <row r="555" spans="1:10" x14ac:dyDescent="0.35">
      <c r="A555" s="30" t="s">
        <v>4091</v>
      </c>
      <c r="B555" s="4">
        <v>2</v>
      </c>
      <c r="C555" s="4">
        <v>10</v>
      </c>
      <c r="D555" s="5">
        <v>43.36</v>
      </c>
      <c r="E555" s="5">
        <v>433.6</v>
      </c>
      <c r="F555" s="5">
        <f t="shared" si="18"/>
        <v>1029027.5199999998</v>
      </c>
      <c r="G555" s="5">
        <f t="shared" si="19"/>
        <v>81.388132788661494</v>
      </c>
      <c r="H555" s="5"/>
      <c r="I555" s="5"/>
      <c r="J555" s="5"/>
    </row>
    <row r="556" spans="1:10" x14ac:dyDescent="0.35">
      <c r="A556" s="30" t="s">
        <v>2346</v>
      </c>
      <c r="B556" s="4">
        <v>8</v>
      </c>
      <c r="C556" s="4">
        <v>115</v>
      </c>
      <c r="D556" s="5">
        <v>3.76</v>
      </c>
      <c r="E556" s="5">
        <v>432.4</v>
      </c>
      <c r="F556" s="5">
        <f t="shared" si="18"/>
        <v>1029459.9199999998</v>
      </c>
      <c r="G556" s="5">
        <f t="shared" si="19"/>
        <v>81.422332290554138</v>
      </c>
      <c r="H556" s="5"/>
      <c r="I556" s="5"/>
      <c r="J556" s="5"/>
    </row>
    <row r="557" spans="1:10" x14ac:dyDescent="0.35">
      <c r="A557" s="30" t="s">
        <v>2046</v>
      </c>
      <c r="B557" s="4">
        <v>9</v>
      </c>
      <c r="C557" s="4">
        <v>224</v>
      </c>
      <c r="D557" s="5">
        <v>1.93</v>
      </c>
      <c r="E557" s="5">
        <v>432.32</v>
      </c>
      <c r="F557" s="5">
        <f t="shared" si="18"/>
        <v>1029892.2399999998</v>
      </c>
      <c r="G557" s="5">
        <f t="shared" si="19"/>
        <v>81.45652546506436</v>
      </c>
      <c r="H557" s="5"/>
      <c r="I557" s="5"/>
      <c r="J557" s="5"/>
    </row>
    <row r="558" spans="1:10" x14ac:dyDescent="0.35">
      <c r="A558" s="30" t="s">
        <v>2025</v>
      </c>
      <c r="B558" s="4">
        <v>8</v>
      </c>
      <c r="C558" s="4">
        <v>255</v>
      </c>
      <c r="D558" s="5">
        <v>1.68</v>
      </c>
      <c r="E558" s="5">
        <v>428.4</v>
      </c>
      <c r="F558" s="5">
        <f t="shared" si="18"/>
        <v>1030320.6399999998</v>
      </c>
      <c r="G558" s="5">
        <f t="shared" si="19"/>
        <v>81.490408597836804</v>
      </c>
      <c r="H558" s="5"/>
      <c r="I558" s="5"/>
      <c r="J558" s="5"/>
    </row>
    <row r="559" spans="1:10" x14ac:dyDescent="0.35">
      <c r="A559" s="30" t="s">
        <v>2266</v>
      </c>
      <c r="B559" s="4">
        <v>6</v>
      </c>
      <c r="C559" s="4">
        <v>148</v>
      </c>
      <c r="D559" s="5">
        <v>2.89</v>
      </c>
      <c r="E559" s="5">
        <v>427.72</v>
      </c>
      <c r="F559" s="5">
        <f t="shared" si="18"/>
        <v>1030748.3599999998</v>
      </c>
      <c r="G559" s="5">
        <f t="shared" si="19"/>
        <v>81.524237947858822</v>
      </c>
      <c r="H559" s="5"/>
      <c r="I559" s="5"/>
      <c r="J559" s="5"/>
    </row>
    <row r="560" spans="1:10" x14ac:dyDescent="0.35">
      <c r="A560" s="30" t="s">
        <v>2269</v>
      </c>
      <c r="B560" s="4">
        <v>3</v>
      </c>
      <c r="C560" s="4">
        <v>148</v>
      </c>
      <c r="D560" s="5">
        <v>2.89</v>
      </c>
      <c r="E560" s="5">
        <v>427.72</v>
      </c>
      <c r="F560" s="5">
        <f t="shared" si="18"/>
        <v>1031176.0799999997</v>
      </c>
      <c r="G560" s="5">
        <f t="shared" si="19"/>
        <v>81.558067297880825</v>
      </c>
      <c r="H560" s="5"/>
      <c r="I560" s="5"/>
      <c r="J560" s="5"/>
    </row>
    <row r="561" spans="1:10" x14ac:dyDescent="0.35">
      <c r="A561" s="30" t="s">
        <v>2055</v>
      </c>
      <c r="B561" s="4">
        <v>7</v>
      </c>
      <c r="C561" s="4">
        <v>43</v>
      </c>
      <c r="D561" s="5">
        <v>9.93</v>
      </c>
      <c r="E561" s="5">
        <v>426.99</v>
      </c>
      <c r="F561" s="5">
        <f t="shared" si="18"/>
        <v>1031603.0699999997</v>
      </c>
      <c r="G561" s="5">
        <f t="shared" si="19"/>
        <v>81.591838910538414</v>
      </c>
      <c r="H561" s="5"/>
      <c r="I561" s="5"/>
      <c r="J561" s="5"/>
    </row>
    <row r="562" spans="1:10" x14ac:dyDescent="0.35">
      <c r="A562" s="30" t="s">
        <v>2901</v>
      </c>
      <c r="B562" s="4">
        <v>4</v>
      </c>
      <c r="C562" s="4">
        <v>9</v>
      </c>
      <c r="D562" s="5">
        <v>47.43</v>
      </c>
      <c r="E562" s="5">
        <v>426.87</v>
      </c>
      <c r="F562" s="5">
        <f t="shared" si="18"/>
        <v>1032029.9399999997</v>
      </c>
      <c r="G562" s="5">
        <f t="shared" si="19"/>
        <v>81.62560103212239</v>
      </c>
      <c r="H562" s="5"/>
      <c r="I562" s="5"/>
      <c r="J562" s="5"/>
    </row>
    <row r="563" spans="1:10" x14ac:dyDescent="0.35">
      <c r="A563" s="30" t="s">
        <v>1755</v>
      </c>
      <c r="B563" s="4">
        <v>28</v>
      </c>
      <c r="C563" s="4">
        <v>684</v>
      </c>
      <c r="D563" s="5">
        <v>0.62</v>
      </c>
      <c r="E563" s="5">
        <v>424.08</v>
      </c>
      <c r="F563" s="5">
        <f t="shared" si="18"/>
        <v>1032454.0199999997</v>
      </c>
      <c r="G563" s="5">
        <f t="shared" si="19"/>
        <v>81.659142486245031</v>
      </c>
      <c r="H563" s="5"/>
      <c r="I563" s="5"/>
      <c r="J563" s="5"/>
    </row>
    <row r="564" spans="1:10" x14ac:dyDescent="0.35">
      <c r="A564" s="30" t="s">
        <v>2897</v>
      </c>
      <c r="B564" s="4">
        <v>9</v>
      </c>
      <c r="C564" s="4">
        <v>90</v>
      </c>
      <c r="D564" s="5">
        <v>4.71</v>
      </c>
      <c r="E564" s="5">
        <v>423.9</v>
      </c>
      <c r="F564" s="5">
        <f t="shared" si="18"/>
        <v>1032877.9199999997</v>
      </c>
      <c r="G564" s="5">
        <f t="shared" si="19"/>
        <v>81.692669703757261</v>
      </c>
      <c r="H564" s="5"/>
      <c r="I564" s="5"/>
      <c r="J564" s="5"/>
    </row>
    <row r="565" spans="1:10" x14ac:dyDescent="0.35">
      <c r="A565" s="30" t="s">
        <v>3958</v>
      </c>
      <c r="B565" s="4">
        <v>1</v>
      </c>
      <c r="C565" s="4">
        <v>11</v>
      </c>
      <c r="D565" s="5">
        <v>38.53</v>
      </c>
      <c r="E565" s="5">
        <v>423.83000000000004</v>
      </c>
      <c r="F565" s="5">
        <f t="shared" si="18"/>
        <v>1033301.7499999997</v>
      </c>
      <c r="G565" s="5">
        <f t="shared" si="19"/>
        <v>81.726191384809894</v>
      </c>
      <c r="H565" s="5"/>
      <c r="I565" s="5"/>
      <c r="J565" s="5"/>
    </row>
    <row r="566" spans="1:10" x14ac:dyDescent="0.35">
      <c r="A566" s="30" t="s">
        <v>3245</v>
      </c>
      <c r="B566" s="4">
        <v>3</v>
      </c>
      <c r="C566" s="4">
        <v>40</v>
      </c>
      <c r="D566" s="5">
        <v>10.54</v>
      </c>
      <c r="E566" s="5">
        <v>421.59999999999997</v>
      </c>
      <c r="F566" s="5">
        <f t="shared" si="18"/>
        <v>1033723.3499999996</v>
      </c>
      <c r="G566" s="5">
        <f t="shared" si="19"/>
        <v>81.759536690078022</v>
      </c>
      <c r="H566" s="5"/>
      <c r="I566" s="5"/>
      <c r="J566" s="5"/>
    </row>
    <row r="567" spans="1:10" x14ac:dyDescent="0.35">
      <c r="A567" s="30" t="s">
        <v>1466</v>
      </c>
      <c r="B567" s="4">
        <v>31</v>
      </c>
      <c r="C567" s="4">
        <v>546</v>
      </c>
      <c r="D567" s="5">
        <v>0.77</v>
      </c>
      <c r="E567" s="5">
        <v>420.42</v>
      </c>
      <c r="F567" s="5">
        <f t="shared" si="18"/>
        <v>1034143.7699999997</v>
      </c>
      <c r="G567" s="5">
        <f t="shared" si="19"/>
        <v>81.792788666455678</v>
      </c>
      <c r="H567" s="5"/>
      <c r="I567" s="5"/>
      <c r="J567" s="5"/>
    </row>
    <row r="568" spans="1:10" x14ac:dyDescent="0.35">
      <c r="A568" s="30" t="s">
        <v>537</v>
      </c>
      <c r="B568" s="4">
        <v>5</v>
      </c>
      <c r="C568" s="4">
        <v>36</v>
      </c>
      <c r="D568" s="5">
        <v>11.64</v>
      </c>
      <c r="E568" s="5">
        <v>419.04</v>
      </c>
      <c r="F568" s="5">
        <f t="shared" si="18"/>
        <v>1034562.8099999997</v>
      </c>
      <c r="G568" s="5">
        <f t="shared" si="19"/>
        <v>81.825931495486884</v>
      </c>
      <c r="H568" s="5"/>
      <c r="I568" s="5"/>
      <c r="J568" s="5"/>
    </row>
    <row r="569" spans="1:10" x14ac:dyDescent="0.35">
      <c r="A569" s="30" t="s">
        <v>1943</v>
      </c>
      <c r="B569" s="4">
        <v>28</v>
      </c>
      <c r="C569" s="4">
        <v>332</v>
      </c>
      <c r="D569" s="5">
        <v>1.26</v>
      </c>
      <c r="E569" s="5">
        <v>418.32</v>
      </c>
      <c r="F569" s="5">
        <f t="shared" si="18"/>
        <v>1034981.1299999997</v>
      </c>
      <c r="G569" s="5">
        <f t="shared" si="19"/>
        <v>81.859017378076445</v>
      </c>
      <c r="H569" s="5"/>
      <c r="I569" s="5"/>
      <c r="J569" s="5"/>
    </row>
    <row r="570" spans="1:10" x14ac:dyDescent="0.35">
      <c r="A570" s="30" t="s">
        <v>1390</v>
      </c>
      <c r="B570" s="4">
        <v>17</v>
      </c>
      <c r="C570" s="4">
        <v>332</v>
      </c>
      <c r="D570" s="5">
        <v>1.26</v>
      </c>
      <c r="E570" s="5">
        <v>418.32</v>
      </c>
      <c r="F570" s="5">
        <f t="shared" si="18"/>
        <v>1035399.4499999996</v>
      </c>
      <c r="G570" s="5">
        <f t="shared" si="19"/>
        <v>81.892103260666005</v>
      </c>
      <c r="H570" s="5"/>
      <c r="I570" s="5"/>
      <c r="J570" s="5"/>
    </row>
    <row r="571" spans="1:10" x14ac:dyDescent="0.35">
      <c r="A571" s="30" t="s">
        <v>1169</v>
      </c>
      <c r="B571" s="4">
        <v>2</v>
      </c>
      <c r="C571" s="4">
        <v>100</v>
      </c>
      <c r="D571" s="5">
        <v>4.17</v>
      </c>
      <c r="E571" s="5">
        <v>417</v>
      </c>
      <c r="F571" s="5">
        <f t="shared" si="18"/>
        <v>1035816.4499999996</v>
      </c>
      <c r="G571" s="5">
        <f t="shared" si="19"/>
        <v>81.925084741445914</v>
      </c>
      <c r="H571" s="5"/>
      <c r="I571" s="5"/>
      <c r="J571" s="5"/>
    </row>
    <row r="572" spans="1:10" x14ac:dyDescent="0.35">
      <c r="A572" s="30" t="s">
        <v>1505</v>
      </c>
      <c r="B572" s="4">
        <v>9</v>
      </c>
      <c r="C572" s="4">
        <v>1600</v>
      </c>
      <c r="D572" s="5">
        <v>0.26</v>
      </c>
      <c r="E572" s="5">
        <v>416</v>
      </c>
      <c r="F572" s="5">
        <f t="shared" si="18"/>
        <v>1036232.4499999996</v>
      </c>
      <c r="G572" s="5">
        <f t="shared" si="19"/>
        <v>81.957987129945764</v>
      </c>
      <c r="H572" s="5"/>
      <c r="I572" s="5"/>
      <c r="J572" s="5"/>
    </row>
    <row r="573" spans="1:10" x14ac:dyDescent="0.35">
      <c r="A573" s="30" t="s">
        <v>941</v>
      </c>
      <c r="B573" s="4">
        <v>2</v>
      </c>
      <c r="C573" s="4">
        <v>150</v>
      </c>
      <c r="D573" s="5">
        <v>2.76</v>
      </c>
      <c r="E573" s="5">
        <v>413.99999999999994</v>
      </c>
      <c r="F573" s="5">
        <f t="shared" si="18"/>
        <v>1036646.4499999996</v>
      </c>
      <c r="G573" s="5">
        <f t="shared" si="19"/>
        <v>81.99073133388552</v>
      </c>
      <c r="H573" s="5"/>
      <c r="I573" s="5"/>
      <c r="J573" s="5"/>
    </row>
    <row r="574" spans="1:10" x14ac:dyDescent="0.35">
      <c r="A574" s="30" t="s">
        <v>1655</v>
      </c>
      <c r="B574" s="4">
        <v>5</v>
      </c>
      <c r="C574" s="4">
        <v>350</v>
      </c>
      <c r="D574" s="5">
        <v>1.18</v>
      </c>
      <c r="E574" s="5">
        <v>413</v>
      </c>
      <c r="F574" s="5">
        <f t="shared" si="18"/>
        <v>1037059.4499999996</v>
      </c>
      <c r="G574" s="5">
        <f t="shared" si="19"/>
        <v>82.023396445545245</v>
      </c>
      <c r="H574" s="5"/>
      <c r="I574" s="5"/>
      <c r="J574" s="5"/>
    </row>
    <row r="575" spans="1:10" x14ac:dyDescent="0.35">
      <c r="A575" s="30" t="s">
        <v>3643</v>
      </c>
      <c r="B575" s="4">
        <v>1</v>
      </c>
      <c r="C575" s="4">
        <v>9</v>
      </c>
      <c r="D575" s="5">
        <v>45.85</v>
      </c>
      <c r="E575" s="5">
        <v>412.65000000000003</v>
      </c>
      <c r="F575" s="5">
        <f t="shared" si="18"/>
        <v>1037472.0999999996</v>
      </c>
      <c r="G575" s="5">
        <f t="shared" si="19"/>
        <v>82.056033874906944</v>
      </c>
      <c r="H575" s="5"/>
      <c r="I575" s="5"/>
      <c r="J575" s="5"/>
    </row>
    <row r="576" spans="1:10" x14ac:dyDescent="0.35">
      <c r="A576" s="30" t="s">
        <v>2573</v>
      </c>
      <c r="B576" s="4">
        <v>11</v>
      </c>
      <c r="C576" s="4">
        <v>90</v>
      </c>
      <c r="D576" s="5">
        <v>4.58</v>
      </c>
      <c r="E576" s="5">
        <v>412.2</v>
      </c>
      <c r="F576" s="5">
        <f t="shared" si="18"/>
        <v>1037884.2999999996</v>
      </c>
      <c r="G576" s="5">
        <f t="shared" si="19"/>
        <v>82.088635712742615</v>
      </c>
      <c r="H576" s="5"/>
      <c r="I576" s="5"/>
      <c r="J576" s="5"/>
    </row>
    <row r="577" spans="1:10" x14ac:dyDescent="0.35">
      <c r="A577" s="30" t="s">
        <v>2377</v>
      </c>
      <c r="B577" s="4">
        <v>4</v>
      </c>
      <c r="C577" s="4">
        <v>6</v>
      </c>
      <c r="D577" s="5">
        <v>68.400000000000006</v>
      </c>
      <c r="E577" s="5">
        <v>410.40000000000003</v>
      </c>
      <c r="F577" s="5">
        <f t="shared" si="18"/>
        <v>1038294.6999999996</v>
      </c>
      <c r="G577" s="5">
        <f t="shared" si="19"/>
        <v>82.1210951844742</v>
      </c>
      <c r="H577" s="5"/>
      <c r="I577" s="5"/>
      <c r="J577" s="5"/>
    </row>
    <row r="578" spans="1:10" x14ac:dyDescent="0.35">
      <c r="A578" s="30" t="s">
        <v>1798</v>
      </c>
      <c r="B578" s="4">
        <v>2</v>
      </c>
      <c r="C578" s="4">
        <v>150</v>
      </c>
      <c r="D578" s="5">
        <v>2.73</v>
      </c>
      <c r="E578" s="5">
        <v>409.5</v>
      </c>
      <c r="F578" s="5">
        <f t="shared" si="18"/>
        <v>1038704.1999999996</v>
      </c>
      <c r="G578" s="5">
        <f t="shared" si="19"/>
        <v>82.153483473153742</v>
      </c>
      <c r="H578" s="5"/>
      <c r="I578" s="5"/>
      <c r="J578" s="5"/>
    </row>
    <row r="579" spans="1:10" x14ac:dyDescent="0.35">
      <c r="A579" s="30" t="s">
        <v>1728</v>
      </c>
      <c r="B579" s="4">
        <v>6</v>
      </c>
      <c r="C579" s="4">
        <v>15</v>
      </c>
      <c r="D579" s="5">
        <v>27.21</v>
      </c>
      <c r="E579" s="5">
        <v>408.15000000000003</v>
      </c>
      <c r="F579" s="5">
        <f t="shared" ref="F579:F642" si="20">E579+F578</f>
        <v>1039112.3499999996</v>
      </c>
      <c r="G579" s="5">
        <f t="shared" ref="G579:G642" si="21">(F579/$F$3485)*100</f>
        <v>82.185764987255226</v>
      </c>
      <c r="H579" s="5"/>
      <c r="I579" s="5"/>
      <c r="J579" s="5"/>
    </row>
    <row r="580" spans="1:10" x14ac:dyDescent="0.35">
      <c r="A580" s="30" t="s">
        <v>2701</v>
      </c>
      <c r="B580" s="4">
        <v>5</v>
      </c>
      <c r="C580" s="4">
        <v>7</v>
      </c>
      <c r="D580" s="5">
        <v>58.27</v>
      </c>
      <c r="E580" s="5">
        <v>407.89000000000004</v>
      </c>
      <c r="F580" s="5">
        <f t="shared" si="20"/>
        <v>1039520.2399999996</v>
      </c>
      <c r="G580" s="5">
        <f t="shared" si="21"/>
        <v>82.218025937363905</v>
      </c>
      <c r="H580" s="5"/>
      <c r="I580" s="5"/>
      <c r="J580" s="5"/>
    </row>
    <row r="581" spans="1:10" x14ac:dyDescent="0.35">
      <c r="A581" s="30" t="s">
        <v>1584</v>
      </c>
      <c r="B581" s="4">
        <v>4</v>
      </c>
      <c r="C581" s="4">
        <v>1196</v>
      </c>
      <c r="D581" s="5">
        <v>0.34</v>
      </c>
      <c r="E581" s="5">
        <v>406.64000000000004</v>
      </c>
      <c r="F581" s="5">
        <f t="shared" si="20"/>
        <v>1039926.8799999997</v>
      </c>
      <c r="G581" s="5">
        <f t="shared" si="21"/>
        <v>82.250188022122501</v>
      </c>
      <c r="H581" s="5"/>
      <c r="I581" s="5"/>
      <c r="J581" s="5"/>
    </row>
    <row r="582" spans="1:10" x14ac:dyDescent="0.35">
      <c r="A582" s="30" t="s">
        <v>1545</v>
      </c>
      <c r="B582" s="4">
        <v>3</v>
      </c>
      <c r="C582" s="4">
        <v>1400</v>
      </c>
      <c r="D582" s="5">
        <v>0.28999999999999998</v>
      </c>
      <c r="E582" s="5">
        <v>406</v>
      </c>
      <c r="F582" s="5">
        <f t="shared" si="20"/>
        <v>1040332.8799999997</v>
      </c>
      <c r="G582" s="5">
        <f t="shared" si="21"/>
        <v>82.282299487821888</v>
      </c>
      <c r="H582" s="5"/>
      <c r="I582" s="5"/>
      <c r="J582" s="5"/>
    </row>
    <row r="583" spans="1:10" x14ac:dyDescent="0.35">
      <c r="A583" s="30" t="s">
        <v>1525</v>
      </c>
      <c r="B583" s="4">
        <v>7</v>
      </c>
      <c r="C583" s="4">
        <v>1500</v>
      </c>
      <c r="D583" s="5">
        <v>0.27</v>
      </c>
      <c r="E583" s="5">
        <v>405</v>
      </c>
      <c r="F583" s="5">
        <f t="shared" si="20"/>
        <v>1040737.8799999997</v>
      </c>
      <c r="G583" s="5">
        <f t="shared" si="21"/>
        <v>82.314331861241214</v>
      </c>
      <c r="H583" s="5"/>
      <c r="I583" s="5"/>
      <c r="J583" s="5"/>
    </row>
    <row r="584" spans="1:10" x14ac:dyDescent="0.35">
      <c r="A584" s="30" t="s">
        <v>2281</v>
      </c>
      <c r="B584" s="4">
        <v>7</v>
      </c>
      <c r="C584" s="4">
        <v>140</v>
      </c>
      <c r="D584" s="5">
        <v>2.89</v>
      </c>
      <c r="E584" s="5">
        <v>404.6</v>
      </c>
      <c r="F584" s="5">
        <f t="shared" si="20"/>
        <v>1041142.4799999996</v>
      </c>
      <c r="G584" s="5">
        <f t="shared" si="21"/>
        <v>82.346332597748528</v>
      </c>
      <c r="H584" s="5"/>
      <c r="I584" s="5"/>
      <c r="J584" s="5"/>
    </row>
    <row r="585" spans="1:10" x14ac:dyDescent="0.35">
      <c r="A585" s="30" t="s">
        <v>2174</v>
      </c>
      <c r="B585" s="4">
        <v>8</v>
      </c>
      <c r="C585" s="4">
        <v>14</v>
      </c>
      <c r="D585" s="5">
        <v>28.75</v>
      </c>
      <c r="E585" s="5">
        <v>402.5</v>
      </c>
      <c r="F585" s="5">
        <f t="shared" si="20"/>
        <v>1041544.9799999996</v>
      </c>
      <c r="G585" s="5">
        <f t="shared" si="21"/>
        <v>82.378167240467732</v>
      </c>
      <c r="H585" s="5"/>
      <c r="I585" s="5"/>
      <c r="J585" s="5"/>
    </row>
    <row r="586" spans="1:10" x14ac:dyDescent="0.35">
      <c r="A586" s="30" t="s">
        <v>2635</v>
      </c>
      <c r="B586" s="4">
        <v>10</v>
      </c>
      <c r="C586" s="4">
        <v>22</v>
      </c>
      <c r="D586" s="5">
        <v>18.25</v>
      </c>
      <c r="E586" s="5">
        <v>401.5</v>
      </c>
      <c r="F586" s="5">
        <f t="shared" si="20"/>
        <v>1041946.4799999996</v>
      </c>
      <c r="G586" s="5">
        <f t="shared" si="21"/>
        <v>82.409922790906904</v>
      </c>
      <c r="H586" s="5"/>
      <c r="I586" s="5"/>
      <c r="J586" s="5"/>
    </row>
    <row r="587" spans="1:10" x14ac:dyDescent="0.35">
      <c r="A587" s="30" t="s">
        <v>2942</v>
      </c>
      <c r="B587" s="4">
        <v>14</v>
      </c>
      <c r="C587" s="4">
        <v>23</v>
      </c>
      <c r="D587" s="5">
        <v>17.260000000000002</v>
      </c>
      <c r="E587" s="5">
        <v>396.98</v>
      </c>
      <c r="F587" s="5">
        <f t="shared" si="20"/>
        <v>1042343.4599999996</v>
      </c>
      <c r="G587" s="5">
        <f t="shared" si="21"/>
        <v>82.441320844240252</v>
      </c>
      <c r="H587" s="5"/>
      <c r="I587" s="5"/>
      <c r="J587" s="5"/>
    </row>
    <row r="588" spans="1:10" x14ac:dyDescent="0.35">
      <c r="A588" s="30" t="s">
        <v>3455</v>
      </c>
      <c r="B588" s="4">
        <v>6</v>
      </c>
      <c r="C588" s="4">
        <v>22</v>
      </c>
      <c r="D588" s="5">
        <v>18</v>
      </c>
      <c r="E588" s="5">
        <v>396</v>
      </c>
      <c r="F588" s="5">
        <f t="shared" si="20"/>
        <v>1042739.4599999996</v>
      </c>
      <c r="G588" s="5">
        <f t="shared" si="21"/>
        <v>82.472641387139163</v>
      </c>
      <c r="H588" s="5"/>
      <c r="I588" s="5"/>
      <c r="J588" s="5"/>
    </row>
    <row r="589" spans="1:10" x14ac:dyDescent="0.35">
      <c r="A589" s="30" t="s">
        <v>2631</v>
      </c>
      <c r="B589" s="4">
        <v>9</v>
      </c>
      <c r="C589" s="4">
        <v>20</v>
      </c>
      <c r="D589" s="5">
        <v>19.63</v>
      </c>
      <c r="E589" s="5">
        <v>392.59999999999997</v>
      </c>
      <c r="F589" s="5">
        <f t="shared" si="20"/>
        <v>1043132.0599999996</v>
      </c>
      <c r="G589" s="5">
        <f t="shared" si="21"/>
        <v>82.503693016285894</v>
      </c>
      <c r="H589" s="5"/>
      <c r="I589" s="5"/>
      <c r="J589" s="5"/>
    </row>
    <row r="590" spans="1:10" x14ac:dyDescent="0.35">
      <c r="A590" s="30" t="s">
        <v>1570</v>
      </c>
      <c r="B590" s="4">
        <v>46</v>
      </c>
      <c r="C590" s="4">
        <v>1260</v>
      </c>
      <c r="D590" s="5">
        <v>0.31</v>
      </c>
      <c r="E590" s="5">
        <v>390.6</v>
      </c>
      <c r="F590" s="5">
        <f t="shared" si="20"/>
        <v>1043522.6599999996</v>
      </c>
      <c r="G590" s="5">
        <f t="shared" si="21"/>
        <v>82.534586460872532</v>
      </c>
      <c r="H590" s="5"/>
      <c r="I590" s="5"/>
      <c r="J590" s="5"/>
    </row>
    <row r="591" spans="1:10" x14ac:dyDescent="0.35">
      <c r="A591" s="30" t="s">
        <v>2289</v>
      </c>
      <c r="B591" s="4">
        <v>2</v>
      </c>
      <c r="C591" s="4">
        <v>136</v>
      </c>
      <c r="D591" s="5">
        <v>2.87</v>
      </c>
      <c r="E591" s="5">
        <v>390.32</v>
      </c>
      <c r="F591" s="5">
        <f t="shared" si="20"/>
        <v>1043912.9799999995</v>
      </c>
      <c r="G591" s="5">
        <f t="shared" si="21"/>
        <v>82.565457759620756</v>
      </c>
      <c r="H591" s="5"/>
      <c r="I591" s="5"/>
      <c r="J591" s="5"/>
    </row>
    <row r="592" spans="1:10" x14ac:dyDescent="0.35">
      <c r="A592" s="30" t="s">
        <v>1305</v>
      </c>
      <c r="B592" s="4">
        <v>8</v>
      </c>
      <c r="C592" s="4">
        <v>11</v>
      </c>
      <c r="D592" s="5">
        <v>35.479999999999997</v>
      </c>
      <c r="E592" s="5">
        <v>390.28</v>
      </c>
      <c r="F592" s="5">
        <f t="shared" si="20"/>
        <v>1044303.2599999995</v>
      </c>
      <c r="G592" s="5">
        <f t="shared" si="21"/>
        <v>82.59632589467779</v>
      </c>
      <c r="H592" s="5"/>
      <c r="I592" s="5"/>
      <c r="J592" s="5"/>
    </row>
    <row r="593" spans="1:10" x14ac:dyDescent="0.35">
      <c r="A593" s="30" t="s">
        <v>1631</v>
      </c>
      <c r="B593" s="4">
        <v>6</v>
      </c>
      <c r="C593" s="4">
        <v>1000</v>
      </c>
      <c r="D593" s="5">
        <v>0.39</v>
      </c>
      <c r="E593" s="5">
        <v>390</v>
      </c>
      <c r="F593" s="5">
        <f t="shared" si="20"/>
        <v>1044693.2599999995</v>
      </c>
      <c r="G593" s="5">
        <f t="shared" si="21"/>
        <v>82.627171883896395</v>
      </c>
      <c r="H593" s="5"/>
      <c r="I593" s="5"/>
      <c r="J593" s="5"/>
    </row>
    <row r="594" spans="1:10" x14ac:dyDescent="0.35">
      <c r="A594" s="30" t="s">
        <v>2255</v>
      </c>
      <c r="B594" s="4">
        <v>2</v>
      </c>
      <c r="C594" s="4">
        <v>150</v>
      </c>
      <c r="D594" s="5">
        <v>2.6</v>
      </c>
      <c r="E594" s="5">
        <v>390</v>
      </c>
      <c r="F594" s="5">
        <f t="shared" si="20"/>
        <v>1045083.2599999995</v>
      </c>
      <c r="G594" s="5">
        <f t="shared" si="21"/>
        <v>82.658017873115014</v>
      </c>
      <c r="H594" s="5"/>
      <c r="I594" s="5"/>
      <c r="J594" s="5"/>
    </row>
    <row r="595" spans="1:10" x14ac:dyDescent="0.35">
      <c r="A595" s="30" t="s">
        <v>2628</v>
      </c>
      <c r="B595" s="4">
        <v>6</v>
      </c>
      <c r="C595" s="4">
        <v>18</v>
      </c>
      <c r="D595" s="5">
        <v>21.58</v>
      </c>
      <c r="E595" s="5">
        <v>388.43999999999994</v>
      </c>
      <c r="F595" s="5">
        <f t="shared" si="20"/>
        <v>1045471.6999999995</v>
      </c>
      <c r="G595" s="5">
        <f t="shared" si="21"/>
        <v>82.688740478376758</v>
      </c>
      <c r="H595" s="5"/>
      <c r="I595" s="5"/>
      <c r="J595" s="5"/>
    </row>
    <row r="596" spans="1:10" x14ac:dyDescent="0.35">
      <c r="A596" s="30" t="s">
        <v>1719</v>
      </c>
      <c r="B596" s="4">
        <v>7</v>
      </c>
      <c r="C596" s="4">
        <v>9</v>
      </c>
      <c r="D596" s="5">
        <v>43.1</v>
      </c>
      <c r="E596" s="5">
        <v>387.90000000000003</v>
      </c>
      <c r="F596" s="5">
        <f t="shared" si="20"/>
        <v>1045859.5999999995</v>
      </c>
      <c r="G596" s="5">
        <f t="shared" si="21"/>
        <v>82.719420373807267</v>
      </c>
      <c r="H596" s="5"/>
      <c r="I596" s="5"/>
      <c r="J596" s="5"/>
    </row>
    <row r="597" spans="1:10" x14ac:dyDescent="0.35">
      <c r="A597" s="30" t="s">
        <v>3528</v>
      </c>
      <c r="B597" s="4">
        <v>1</v>
      </c>
      <c r="C597" s="4">
        <v>6</v>
      </c>
      <c r="D597" s="5">
        <v>64.41</v>
      </c>
      <c r="E597" s="5">
        <v>386.46</v>
      </c>
      <c r="F597" s="5">
        <f t="shared" si="20"/>
        <v>1046246.0599999995</v>
      </c>
      <c r="G597" s="5">
        <f t="shared" si="21"/>
        <v>82.749986376354514</v>
      </c>
      <c r="H597" s="5"/>
      <c r="I597" s="5"/>
      <c r="J597" s="5"/>
    </row>
    <row r="598" spans="1:10" x14ac:dyDescent="0.35">
      <c r="A598" s="30" t="s">
        <v>3254</v>
      </c>
      <c r="B598" s="4">
        <v>6</v>
      </c>
      <c r="C598" s="4">
        <v>13</v>
      </c>
      <c r="D598" s="5">
        <v>29.69</v>
      </c>
      <c r="E598" s="5">
        <v>385.97</v>
      </c>
      <c r="F598" s="5">
        <f t="shared" si="20"/>
        <v>1046632.0299999994</v>
      </c>
      <c r="G598" s="5">
        <f t="shared" si="21"/>
        <v>82.780513623684541</v>
      </c>
      <c r="H598" s="5"/>
      <c r="I598" s="5"/>
      <c r="J598" s="5"/>
    </row>
    <row r="599" spans="1:10" x14ac:dyDescent="0.35">
      <c r="A599" s="30" t="s">
        <v>1608</v>
      </c>
      <c r="B599" s="4">
        <v>5</v>
      </c>
      <c r="C599" s="4">
        <v>1100</v>
      </c>
      <c r="D599" s="5">
        <v>0.35</v>
      </c>
      <c r="E599" s="5">
        <v>385</v>
      </c>
      <c r="F599" s="5">
        <f t="shared" si="20"/>
        <v>1047017.0299999994</v>
      </c>
      <c r="G599" s="5">
        <f t="shared" si="21"/>
        <v>82.810964151502901</v>
      </c>
      <c r="H599" s="5"/>
      <c r="I599" s="5"/>
      <c r="J599" s="5"/>
    </row>
    <row r="600" spans="1:10" x14ac:dyDescent="0.35">
      <c r="A600" s="30" t="s">
        <v>3243</v>
      </c>
      <c r="B600" s="4">
        <v>5</v>
      </c>
      <c r="C600" s="4">
        <v>9</v>
      </c>
      <c r="D600" s="5">
        <v>42.49</v>
      </c>
      <c r="E600" s="5">
        <v>382.41</v>
      </c>
      <c r="F600" s="5">
        <f t="shared" si="20"/>
        <v>1047399.4399999995</v>
      </c>
      <c r="G600" s="5">
        <f t="shared" si="21"/>
        <v>82.841209830315961</v>
      </c>
      <c r="H600" s="5"/>
      <c r="I600" s="5"/>
      <c r="J600" s="5"/>
    </row>
    <row r="601" spans="1:10" x14ac:dyDescent="0.35">
      <c r="A601" s="30" t="s">
        <v>3321</v>
      </c>
      <c r="B601" s="4">
        <v>7</v>
      </c>
      <c r="C601" s="4">
        <v>8</v>
      </c>
      <c r="D601" s="5">
        <v>47.71</v>
      </c>
      <c r="E601" s="5">
        <v>381.68</v>
      </c>
      <c r="F601" s="5">
        <f t="shared" si="20"/>
        <v>1047781.1199999995</v>
      </c>
      <c r="G601" s="5">
        <f t="shared" si="21"/>
        <v>82.871397771764592</v>
      </c>
      <c r="H601" s="5"/>
      <c r="I601" s="5"/>
      <c r="J601" s="5"/>
    </row>
    <row r="602" spans="1:10" x14ac:dyDescent="0.35">
      <c r="A602" s="30" t="s">
        <v>1927</v>
      </c>
      <c r="B602" s="4">
        <v>23</v>
      </c>
      <c r="C602" s="4">
        <v>360</v>
      </c>
      <c r="D602" s="5">
        <v>1.06</v>
      </c>
      <c r="E602" s="5">
        <v>381.6</v>
      </c>
      <c r="F602" s="5">
        <f t="shared" si="20"/>
        <v>1048162.7199999995</v>
      </c>
      <c r="G602" s="5">
        <f t="shared" si="21"/>
        <v>82.9015793858308</v>
      </c>
      <c r="H602" s="5"/>
      <c r="I602" s="5"/>
      <c r="J602" s="5"/>
    </row>
    <row r="603" spans="1:10" x14ac:dyDescent="0.35">
      <c r="A603" s="30" t="s">
        <v>4229</v>
      </c>
      <c r="B603" s="4">
        <v>2</v>
      </c>
      <c r="C603" s="4">
        <v>16</v>
      </c>
      <c r="D603" s="5">
        <v>23.77</v>
      </c>
      <c r="E603" s="5">
        <v>380.32</v>
      </c>
      <c r="F603" s="5">
        <f t="shared" si="20"/>
        <v>1048543.0399999995</v>
      </c>
      <c r="G603" s="5">
        <f t="shared" si="21"/>
        <v>82.931659761778548</v>
      </c>
      <c r="H603" s="5"/>
      <c r="I603" s="5"/>
      <c r="J603" s="5"/>
    </row>
    <row r="604" spans="1:10" x14ac:dyDescent="0.35">
      <c r="A604" s="30" t="s">
        <v>4156</v>
      </c>
      <c r="B604" s="4">
        <v>3</v>
      </c>
      <c r="C604" s="4">
        <v>3</v>
      </c>
      <c r="D604" s="5">
        <v>126.06</v>
      </c>
      <c r="E604" s="5">
        <v>378.18</v>
      </c>
      <c r="F604" s="5">
        <f t="shared" si="20"/>
        <v>1048921.2199999995</v>
      </c>
      <c r="G604" s="5">
        <f t="shared" si="21"/>
        <v>82.96157088024701</v>
      </c>
      <c r="H604" s="5"/>
      <c r="I604" s="5"/>
      <c r="J604" s="5"/>
    </row>
    <row r="605" spans="1:10" x14ac:dyDescent="0.35">
      <c r="A605" s="30" t="s">
        <v>825</v>
      </c>
      <c r="B605" s="4">
        <v>31</v>
      </c>
      <c r="C605" s="4">
        <v>59</v>
      </c>
      <c r="D605" s="5">
        <v>6.4</v>
      </c>
      <c r="E605" s="5">
        <v>377.6</v>
      </c>
      <c r="F605" s="5">
        <f t="shared" si="20"/>
        <v>1049298.8199999996</v>
      </c>
      <c r="G605" s="5">
        <f t="shared" si="21"/>
        <v>82.991436125193033</v>
      </c>
      <c r="H605" s="5"/>
      <c r="I605" s="5"/>
      <c r="J605" s="5"/>
    </row>
    <row r="606" spans="1:10" x14ac:dyDescent="0.35">
      <c r="A606" s="30" t="s">
        <v>1447</v>
      </c>
      <c r="B606" s="4">
        <v>5</v>
      </c>
      <c r="C606" s="4">
        <v>2200</v>
      </c>
      <c r="D606" s="5">
        <v>0.17</v>
      </c>
      <c r="E606" s="5">
        <v>374</v>
      </c>
      <c r="F606" s="5">
        <f t="shared" si="20"/>
        <v>1049672.8199999996</v>
      </c>
      <c r="G606" s="5">
        <f t="shared" si="21"/>
        <v>83.021016637930884</v>
      </c>
      <c r="H606" s="5"/>
      <c r="I606" s="5"/>
      <c r="J606" s="5"/>
    </row>
    <row r="607" spans="1:10" x14ac:dyDescent="0.35">
      <c r="A607" s="30" t="s">
        <v>1606</v>
      </c>
      <c r="B607" s="4">
        <v>5</v>
      </c>
      <c r="C607" s="4">
        <v>1100</v>
      </c>
      <c r="D607" s="5">
        <v>0.34</v>
      </c>
      <c r="E607" s="5">
        <v>374</v>
      </c>
      <c r="F607" s="5">
        <f t="shared" si="20"/>
        <v>1050046.8199999996</v>
      </c>
      <c r="G607" s="5">
        <f t="shared" si="21"/>
        <v>83.050597150668736</v>
      </c>
      <c r="H607" s="5"/>
      <c r="I607" s="5"/>
      <c r="J607" s="5"/>
    </row>
    <row r="608" spans="1:10" x14ac:dyDescent="0.35">
      <c r="A608" s="30" t="s">
        <v>2555</v>
      </c>
      <c r="B608" s="4">
        <v>2</v>
      </c>
      <c r="C608" s="4">
        <v>96</v>
      </c>
      <c r="D608" s="5">
        <v>3.89</v>
      </c>
      <c r="E608" s="5">
        <v>373.44</v>
      </c>
      <c r="F608" s="5">
        <f t="shared" si="20"/>
        <v>1050420.2599999995</v>
      </c>
      <c r="G608" s="5">
        <f t="shared" si="21"/>
        <v>83.080133371729758</v>
      </c>
      <c r="H608" s="5"/>
      <c r="I608" s="5"/>
      <c r="J608" s="5"/>
    </row>
    <row r="609" spans="1:10" x14ac:dyDescent="0.35">
      <c r="A609" s="30" t="s">
        <v>3048</v>
      </c>
      <c r="B609" s="4">
        <v>5</v>
      </c>
      <c r="C609" s="4">
        <v>7</v>
      </c>
      <c r="D609" s="5">
        <v>53.34</v>
      </c>
      <c r="E609" s="5">
        <v>373.38</v>
      </c>
      <c r="F609" s="5">
        <f t="shared" si="20"/>
        <v>1050793.6399999994</v>
      </c>
      <c r="G609" s="5">
        <f t="shared" si="21"/>
        <v>83.109664847253967</v>
      </c>
      <c r="H609" s="5"/>
      <c r="I609" s="5"/>
      <c r="J609" s="5"/>
    </row>
    <row r="610" spans="1:10" x14ac:dyDescent="0.35">
      <c r="A610" s="30" t="s">
        <v>1871</v>
      </c>
      <c r="B610" s="4">
        <v>5</v>
      </c>
      <c r="C610" s="4">
        <v>450</v>
      </c>
      <c r="D610" s="5">
        <v>0.82</v>
      </c>
      <c r="E610" s="5">
        <v>369</v>
      </c>
      <c r="F610" s="5">
        <f t="shared" si="20"/>
        <v>1051162.6399999994</v>
      </c>
      <c r="G610" s="5">
        <f t="shared" si="21"/>
        <v>83.138849898591587</v>
      </c>
      <c r="H610" s="5"/>
      <c r="I610" s="5"/>
      <c r="J610" s="5"/>
    </row>
    <row r="611" spans="1:10" x14ac:dyDescent="0.35">
      <c r="A611" s="30" t="s">
        <v>1868</v>
      </c>
      <c r="B611" s="4">
        <v>13</v>
      </c>
      <c r="C611" s="4">
        <v>86</v>
      </c>
      <c r="D611" s="5">
        <v>4.28</v>
      </c>
      <c r="E611" s="5">
        <v>368.08000000000004</v>
      </c>
      <c r="F611" s="5">
        <f t="shared" si="20"/>
        <v>1051530.7199999995</v>
      </c>
      <c r="G611" s="5">
        <f t="shared" si="21"/>
        <v>83.167962185031556</v>
      </c>
      <c r="H611" s="5"/>
      <c r="I611" s="5"/>
      <c r="J611" s="5"/>
    </row>
    <row r="612" spans="1:10" x14ac:dyDescent="0.35">
      <c r="A612" s="30" t="s">
        <v>1513</v>
      </c>
      <c r="B612" s="4">
        <v>4</v>
      </c>
      <c r="C612" s="4">
        <v>1600</v>
      </c>
      <c r="D612" s="5">
        <v>0.23</v>
      </c>
      <c r="E612" s="5">
        <v>368</v>
      </c>
      <c r="F612" s="5">
        <f t="shared" si="20"/>
        <v>1051898.7199999995</v>
      </c>
      <c r="G612" s="5">
        <f t="shared" si="21"/>
        <v>83.197068144089116</v>
      </c>
      <c r="H612" s="5"/>
      <c r="I612" s="5"/>
      <c r="J612" s="5"/>
    </row>
    <row r="613" spans="1:10" x14ac:dyDescent="0.35">
      <c r="A613" s="30" t="s">
        <v>1890</v>
      </c>
      <c r="B613" s="4">
        <v>3</v>
      </c>
      <c r="C613" s="4">
        <v>400</v>
      </c>
      <c r="D613" s="5">
        <v>0.92</v>
      </c>
      <c r="E613" s="5">
        <v>368</v>
      </c>
      <c r="F613" s="5">
        <f t="shared" si="20"/>
        <v>1052266.7199999995</v>
      </c>
      <c r="G613" s="5">
        <f t="shared" si="21"/>
        <v>83.22617410314669</v>
      </c>
      <c r="H613" s="5"/>
      <c r="I613" s="5"/>
      <c r="J613" s="5"/>
    </row>
    <row r="614" spans="1:10" x14ac:dyDescent="0.35">
      <c r="A614" s="30" t="s">
        <v>2304</v>
      </c>
      <c r="B614" s="4">
        <v>8</v>
      </c>
      <c r="C614" s="4">
        <v>128</v>
      </c>
      <c r="D614" s="5">
        <v>2.87</v>
      </c>
      <c r="E614" s="5">
        <v>367.36</v>
      </c>
      <c r="F614" s="5">
        <f t="shared" si="20"/>
        <v>1052634.0799999996</v>
      </c>
      <c r="G614" s="5">
        <f t="shared" si="21"/>
        <v>83.255229443145026</v>
      </c>
      <c r="H614" s="5"/>
      <c r="I614" s="5"/>
      <c r="J614" s="5"/>
    </row>
    <row r="615" spans="1:10" x14ac:dyDescent="0.35">
      <c r="A615" s="30" t="s">
        <v>1125</v>
      </c>
      <c r="B615" s="4">
        <v>3</v>
      </c>
      <c r="C615" s="4">
        <v>75</v>
      </c>
      <c r="D615" s="5">
        <v>4.88</v>
      </c>
      <c r="E615" s="5">
        <v>366</v>
      </c>
      <c r="F615" s="5">
        <f t="shared" si="20"/>
        <v>1053000.0799999996</v>
      </c>
      <c r="G615" s="5">
        <f t="shared" si="21"/>
        <v>83.284177217642494</v>
      </c>
      <c r="H615" s="5"/>
      <c r="I615" s="5"/>
      <c r="J615" s="5"/>
    </row>
    <row r="616" spans="1:10" x14ac:dyDescent="0.35">
      <c r="A616" s="30" t="s">
        <v>1530</v>
      </c>
      <c r="B616" s="4">
        <v>11</v>
      </c>
      <c r="C616" s="4">
        <v>25</v>
      </c>
      <c r="D616" s="5">
        <v>14.64</v>
      </c>
      <c r="E616" s="5">
        <v>366</v>
      </c>
      <c r="F616" s="5">
        <f t="shared" si="20"/>
        <v>1053366.0799999996</v>
      </c>
      <c r="G616" s="5">
        <f t="shared" si="21"/>
        <v>83.313124992139961</v>
      </c>
      <c r="H616" s="5"/>
      <c r="I616" s="5"/>
      <c r="J616" s="5"/>
    </row>
    <row r="617" spans="1:10" x14ac:dyDescent="0.35">
      <c r="A617" s="30" t="s">
        <v>3801</v>
      </c>
      <c r="B617" s="4">
        <v>1</v>
      </c>
      <c r="C617" s="4">
        <v>75</v>
      </c>
      <c r="D617" s="5">
        <v>4.87</v>
      </c>
      <c r="E617" s="5">
        <v>365.25</v>
      </c>
      <c r="F617" s="5">
        <f t="shared" si="20"/>
        <v>1053731.3299999996</v>
      </c>
      <c r="G617" s="5">
        <f t="shared" si="21"/>
        <v>83.342013447427405</v>
      </c>
      <c r="H617" s="5"/>
      <c r="I617" s="5"/>
      <c r="J617" s="5"/>
    </row>
    <row r="618" spans="1:10" x14ac:dyDescent="0.35">
      <c r="A618" s="30" t="s">
        <v>1610</v>
      </c>
      <c r="B618" s="4">
        <v>4</v>
      </c>
      <c r="C618" s="4">
        <v>1100</v>
      </c>
      <c r="D618" s="5">
        <v>0.33</v>
      </c>
      <c r="E618" s="5">
        <v>363</v>
      </c>
      <c r="F618" s="5">
        <f t="shared" si="20"/>
        <v>1054094.3299999996</v>
      </c>
      <c r="G618" s="5">
        <f t="shared" si="21"/>
        <v>83.37072394508472</v>
      </c>
      <c r="H618" s="5"/>
      <c r="I618" s="5"/>
      <c r="J618" s="5"/>
    </row>
    <row r="619" spans="1:10" x14ac:dyDescent="0.35">
      <c r="A619" s="30" t="s">
        <v>2159</v>
      </c>
      <c r="B619" s="4">
        <v>11</v>
      </c>
      <c r="C619" s="4">
        <v>193</v>
      </c>
      <c r="D619" s="5">
        <v>1.88</v>
      </c>
      <c r="E619" s="5">
        <v>362.84</v>
      </c>
      <c r="F619" s="5">
        <f t="shared" si="20"/>
        <v>1054457.1699999997</v>
      </c>
      <c r="G619" s="5">
        <f t="shared" si="21"/>
        <v>83.399421787977246</v>
      </c>
      <c r="H619" s="5"/>
      <c r="I619" s="5"/>
      <c r="J619" s="5"/>
    </row>
    <row r="620" spans="1:10" x14ac:dyDescent="0.35">
      <c r="A620" s="30" t="s">
        <v>1942</v>
      </c>
      <c r="B620" s="4">
        <v>13</v>
      </c>
      <c r="C620" s="4">
        <v>126</v>
      </c>
      <c r="D620" s="5">
        <v>2.86</v>
      </c>
      <c r="E620" s="5">
        <v>360.35999999999996</v>
      </c>
      <c r="F620" s="5">
        <f t="shared" si="20"/>
        <v>1054817.5299999998</v>
      </c>
      <c r="G620" s="5">
        <f t="shared" si="21"/>
        <v>83.42792348201526</v>
      </c>
      <c r="H620" s="5"/>
      <c r="I620" s="5"/>
      <c r="J620" s="5"/>
    </row>
    <row r="621" spans="1:10" x14ac:dyDescent="0.35">
      <c r="A621" s="30" t="s">
        <v>472</v>
      </c>
      <c r="B621" s="4">
        <v>3</v>
      </c>
      <c r="C621" s="4">
        <v>12</v>
      </c>
      <c r="D621" s="5">
        <v>29.98</v>
      </c>
      <c r="E621" s="5">
        <v>359.76</v>
      </c>
      <c r="F621" s="5">
        <f t="shared" si="20"/>
        <v>1055177.2899999998</v>
      </c>
      <c r="G621" s="5">
        <f t="shared" si="21"/>
        <v>83.456377720685225</v>
      </c>
      <c r="H621" s="5"/>
      <c r="I621" s="5"/>
      <c r="J621" s="5"/>
    </row>
    <row r="622" spans="1:10" x14ac:dyDescent="0.35">
      <c r="A622" s="30" t="s">
        <v>3564</v>
      </c>
      <c r="B622" s="4">
        <v>5</v>
      </c>
      <c r="C622" s="4">
        <v>7</v>
      </c>
      <c r="D622" s="5">
        <v>51.35</v>
      </c>
      <c r="E622" s="5">
        <v>359.45</v>
      </c>
      <c r="F622" s="5">
        <f t="shared" si="20"/>
        <v>1055536.7399999998</v>
      </c>
      <c r="G622" s="5">
        <f t="shared" si="21"/>
        <v>83.484807440748384</v>
      </c>
      <c r="H622" s="5"/>
      <c r="I622" s="5"/>
      <c r="J622" s="5"/>
    </row>
    <row r="623" spans="1:10" x14ac:dyDescent="0.35">
      <c r="A623" s="30" t="s">
        <v>2538</v>
      </c>
      <c r="B623" s="4">
        <v>6</v>
      </c>
      <c r="C623" s="4">
        <v>98</v>
      </c>
      <c r="D623" s="5">
        <v>3.66</v>
      </c>
      <c r="E623" s="5">
        <v>358.68</v>
      </c>
      <c r="F623" s="5">
        <f t="shared" si="20"/>
        <v>1055895.4199999997</v>
      </c>
      <c r="G623" s="5">
        <f t="shared" si="21"/>
        <v>83.513176259755895</v>
      </c>
      <c r="H623" s="5"/>
      <c r="I623" s="5"/>
      <c r="J623" s="5"/>
    </row>
    <row r="624" spans="1:10" x14ac:dyDescent="0.35">
      <c r="A624" s="30" t="s">
        <v>1680</v>
      </c>
      <c r="B624" s="4">
        <v>43</v>
      </c>
      <c r="C624" s="4">
        <v>872</v>
      </c>
      <c r="D624" s="5">
        <v>0.41</v>
      </c>
      <c r="E624" s="5">
        <v>357.52</v>
      </c>
      <c r="F624" s="5">
        <f t="shared" si="20"/>
        <v>1056252.9399999997</v>
      </c>
      <c r="G624" s="5">
        <f t="shared" si="21"/>
        <v>83.541453331718557</v>
      </c>
      <c r="H624" s="5"/>
      <c r="I624" s="5"/>
      <c r="J624" s="5"/>
    </row>
    <row r="625" spans="1:10" x14ac:dyDescent="0.35">
      <c r="A625" s="30" t="s">
        <v>813</v>
      </c>
      <c r="B625" s="4">
        <v>4</v>
      </c>
      <c r="C625" s="4">
        <v>99</v>
      </c>
      <c r="D625" s="5">
        <v>3.6</v>
      </c>
      <c r="E625" s="5">
        <v>356.40000000000003</v>
      </c>
      <c r="F625" s="5">
        <f t="shared" si="20"/>
        <v>1056609.3399999996</v>
      </c>
      <c r="G625" s="5">
        <f t="shared" si="21"/>
        <v>83.569641820327561</v>
      </c>
      <c r="H625" s="5"/>
      <c r="I625" s="5"/>
      <c r="J625" s="5"/>
    </row>
    <row r="626" spans="1:10" x14ac:dyDescent="0.35">
      <c r="A626" s="30" t="s">
        <v>1923</v>
      </c>
      <c r="B626" s="4">
        <v>34</v>
      </c>
      <c r="C626" s="4">
        <v>79</v>
      </c>
      <c r="D626" s="5">
        <v>4.5</v>
      </c>
      <c r="E626" s="5">
        <v>355.5</v>
      </c>
      <c r="F626" s="5">
        <f t="shared" si="20"/>
        <v>1056964.8399999996</v>
      </c>
      <c r="G626" s="5">
        <f t="shared" si="21"/>
        <v>83.597759125884537</v>
      </c>
      <c r="H626" s="5"/>
      <c r="I626" s="5"/>
      <c r="J626" s="5"/>
    </row>
    <row r="627" spans="1:10" x14ac:dyDescent="0.35">
      <c r="A627" s="30" t="s">
        <v>2267</v>
      </c>
      <c r="B627" s="4">
        <v>5</v>
      </c>
      <c r="C627" s="4">
        <v>11</v>
      </c>
      <c r="D627" s="5">
        <v>32.26</v>
      </c>
      <c r="E627" s="5">
        <v>354.85999999999996</v>
      </c>
      <c r="F627" s="5">
        <f t="shared" si="20"/>
        <v>1057319.6999999997</v>
      </c>
      <c r="G627" s="5">
        <f t="shared" si="21"/>
        <v>83.625825812382288</v>
      </c>
      <c r="H627" s="5"/>
      <c r="I627" s="5"/>
      <c r="J627" s="5"/>
    </row>
    <row r="628" spans="1:10" x14ac:dyDescent="0.35">
      <c r="A628" s="30" t="s">
        <v>2954</v>
      </c>
      <c r="B628" s="4">
        <v>6</v>
      </c>
      <c r="C628" s="4">
        <v>36</v>
      </c>
      <c r="D628" s="5">
        <v>9.8000000000000007</v>
      </c>
      <c r="E628" s="5">
        <v>352.8</v>
      </c>
      <c r="F628" s="5">
        <f t="shared" si="20"/>
        <v>1057672.4999999998</v>
      </c>
      <c r="G628" s="5">
        <f t="shared" si="21"/>
        <v>83.65372956878312</v>
      </c>
      <c r="H628" s="5"/>
      <c r="I628" s="5"/>
      <c r="J628" s="5"/>
    </row>
    <row r="629" spans="1:10" x14ac:dyDescent="0.35">
      <c r="A629" s="30" t="s">
        <v>3688</v>
      </c>
      <c r="B629" s="4">
        <v>3</v>
      </c>
      <c r="C629" s="4">
        <v>7</v>
      </c>
      <c r="D629" s="5">
        <v>50.32</v>
      </c>
      <c r="E629" s="5">
        <v>352.24</v>
      </c>
      <c r="F629" s="5">
        <f t="shared" si="20"/>
        <v>1058024.7399999998</v>
      </c>
      <c r="G629" s="5">
        <f t="shared" si="21"/>
        <v>83.681589033507137</v>
      </c>
      <c r="H629" s="5"/>
      <c r="I629" s="5"/>
      <c r="J629" s="5"/>
    </row>
    <row r="630" spans="1:10" x14ac:dyDescent="0.35">
      <c r="A630" s="30" t="s">
        <v>1977</v>
      </c>
      <c r="B630" s="4">
        <v>5</v>
      </c>
      <c r="C630" s="4">
        <v>300</v>
      </c>
      <c r="D630" s="5">
        <v>1.17</v>
      </c>
      <c r="E630" s="5">
        <v>351</v>
      </c>
      <c r="F630" s="5">
        <f t="shared" si="20"/>
        <v>1058375.7399999998</v>
      </c>
      <c r="G630" s="5">
        <f t="shared" si="21"/>
        <v>83.709350423803883</v>
      </c>
      <c r="H630" s="5"/>
      <c r="I630" s="5"/>
      <c r="J630" s="5"/>
    </row>
    <row r="631" spans="1:10" x14ac:dyDescent="0.35">
      <c r="A631" s="30" t="s">
        <v>3176</v>
      </c>
      <c r="B631" s="4">
        <v>6</v>
      </c>
      <c r="C631" s="4">
        <v>152</v>
      </c>
      <c r="D631" s="5">
        <v>2.2999999999999998</v>
      </c>
      <c r="E631" s="5">
        <v>349.59999999999997</v>
      </c>
      <c r="F631" s="5">
        <f t="shared" si="20"/>
        <v>1058725.3399999999</v>
      </c>
      <c r="G631" s="5">
        <f t="shared" si="21"/>
        <v>83.737001084908584</v>
      </c>
      <c r="H631" s="5"/>
      <c r="I631" s="5"/>
      <c r="J631" s="5"/>
    </row>
    <row r="632" spans="1:10" x14ac:dyDescent="0.35">
      <c r="A632" s="30" t="s">
        <v>2898</v>
      </c>
      <c r="B632" s="4">
        <v>10</v>
      </c>
      <c r="C632" s="4">
        <v>72</v>
      </c>
      <c r="D632" s="5">
        <v>4.84</v>
      </c>
      <c r="E632" s="5">
        <v>348.48</v>
      </c>
      <c r="F632" s="5">
        <f t="shared" si="20"/>
        <v>1059073.8199999998</v>
      </c>
      <c r="G632" s="5">
        <f t="shared" si="21"/>
        <v>83.764563162659613</v>
      </c>
      <c r="H632" s="5"/>
      <c r="I632" s="5"/>
      <c r="J632" s="5"/>
    </row>
    <row r="633" spans="1:10" x14ac:dyDescent="0.35">
      <c r="A633" s="30" t="s">
        <v>1594</v>
      </c>
      <c r="B633" s="4">
        <v>1</v>
      </c>
      <c r="C633" s="4">
        <v>600</v>
      </c>
      <c r="D633" s="5">
        <v>0.57999999999999996</v>
      </c>
      <c r="E633" s="5">
        <v>348</v>
      </c>
      <c r="F633" s="5">
        <f t="shared" si="20"/>
        <v>1059421.8199999998</v>
      </c>
      <c r="G633" s="5">
        <f t="shared" si="21"/>
        <v>83.79208727611622</v>
      </c>
      <c r="H633" s="5"/>
      <c r="I633" s="5"/>
      <c r="J633" s="5"/>
    </row>
    <row r="634" spans="1:10" x14ac:dyDescent="0.35">
      <c r="A634" s="30" t="s">
        <v>3460</v>
      </c>
      <c r="B634" s="4">
        <v>2</v>
      </c>
      <c r="C634" s="4">
        <v>20</v>
      </c>
      <c r="D634" s="5">
        <v>17.36</v>
      </c>
      <c r="E634" s="5">
        <v>347.2</v>
      </c>
      <c r="F634" s="5">
        <f t="shared" si="20"/>
        <v>1059769.0199999998</v>
      </c>
      <c r="G634" s="5">
        <f t="shared" si="21"/>
        <v>83.819548115748802</v>
      </c>
      <c r="H634" s="5"/>
      <c r="I634" s="5"/>
      <c r="J634" s="5"/>
    </row>
    <row r="635" spans="1:10" x14ac:dyDescent="0.35">
      <c r="A635" s="30" t="s">
        <v>2330</v>
      </c>
      <c r="B635" s="4">
        <v>4</v>
      </c>
      <c r="C635" s="4">
        <v>120</v>
      </c>
      <c r="D635" s="5">
        <v>2.89</v>
      </c>
      <c r="E635" s="5">
        <v>346.8</v>
      </c>
      <c r="F635" s="5">
        <f t="shared" si="20"/>
        <v>1060115.8199999998</v>
      </c>
      <c r="G635" s="5">
        <f t="shared" si="21"/>
        <v>83.846977318469357</v>
      </c>
      <c r="H635" s="5"/>
      <c r="I635" s="5"/>
      <c r="J635" s="5"/>
    </row>
    <row r="636" spans="1:10" x14ac:dyDescent="0.35">
      <c r="A636" s="30" t="s">
        <v>1814</v>
      </c>
      <c r="B636" s="4">
        <v>3</v>
      </c>
      <c r="C636" s="4">
        <v>450</v>
      </c>
      <c r="D636" s="5">
        <v>0.77</v>
      </c>
      <c r="E636" s="5">
        <v>346.5</v>
      </c>
      <c r="F636" s="5">
        <f t="shared" si="20"/>
        <v>1060462.3199999998</v>
      </c>
      <c r="G636" s="5">
        <f t="shared" si="21"/>
        <v>83.874382793505887</v>
      </c>
      <c r="H636" s="5"/>
      <c r="I636" s="5"/>
      <c r="J636" s="5"/>
    </row>
    <row r="637" spans="1:10" x14ac:dyDescent="0.35">
      <c r="A637" s="30" t="s">
        <v>132</v>
      </c>
      <c r="B637" s="4">
        <v>5</v>
      </c>
      <c r="C637" s="4">
        <v>52</v>
      </c>
      <c r="D637" s="5">
        <v>6.65</v>
      </c>
      <c r="E637" s="5">
        <v>345.8</v>
      </c>
      <c r="F637" s="5">
        <f t="shared" si="20"/>
        <v>1060808.1199999999</v>
      </c>
      <c r="G637" s="5">
        <f t="shared" si="21"/>
        <v>83.901732903946396</v>
      </c>
      <c r="H637" s="5"/>
      <c r="I637" s="5"/>
      <c r="J637" s="5"/>
    </row>
    <row r="638" spans="1:10" x14ac:dyDescent="0.35">
      <c r="A638" s="30" t="s">
        <v>3611</v>
      </c>
      <c r="B638" s="4">
        <v>5</v>
      </c>
      <c r="C638" s="4">
        <v>8</v>
      </c>
      <c r="D638" s="5">
        <v>43.16</v>
      </c>
      <c r="E638" s="5">
        <v>345.28</v>
      </c>
      <c r="F638" s="5">
        <f t="shared" si="20"/>
        <v>1061153.3999999999</v>
      </c>
      <c r="G638" s="5">
        <f t="shared" si="21"/>
        <v>83.929041886401279</v>
      </c>
      <c r="H638" s="5"/>
      <c r="I638" s="5"/>
      <c r="J638" s="5"/>
    </row>
    <row r="639" spans="1:10" x14ac:dyDescent="0.35">
      <c r="A639" s="30" t="s">
        <v>1832</v>
      </c>
      <c r="B639" s="4">
        <v>4</v>
      </c>
      <c r="C639" s="4">
        <v>500</v>
      </c>
      <c r="D639" s="5">
        <v>0.69</v>
      </c>
      <c r="E639" s="5">
        <v>345</v>
      </c>
      <c r="F639" s="5">
        <f t="shared" si="20"/>
        <v>1061498.3999999999</v>
      </c>
      <c r="G639" s="5">
        <f t="shared" si="21"/>
        <v>83.956328723017748</v>
      </c>
      <c r="H639" s="5"/>
      <c r="I639" s="5"/>
      <c r="J639" s="5"/>
    </row>
    <row r="640" spans="1:10" x14ac:dyDescent="0.35">
      <c r="A640" s="30" t="s">
        <v>2086</v>
      </c>
      <c r="B640" s="4">
        <v>2</v>
      </c>
      <c r="C640" s="4">
        <v>200</v>
      </c>
      <c r="D640" s="5">
        <v>1.72</v>
      </c>
      <c r="E640" s="5">
        <v>344</v>
      </c>
      <c r="F640" s="5">
        <f t="shared" si="20"/>
        <v>1061842.3999999999</v>
      </c>
      <c r="G640" s="5">
        <f t="shared" si="21"/>
        <v>83.98353646735417</v>
      </c>
      <c r="H640" s="5"/>
      <c r="I640" s="5"/>
      <c r="J640" s="5"/>
    </row>
    <row r="641" spans="1:10" x14ac:dyDescent="0.35">
      <c r="A641" s="30" t="s">
        <v>77</v>
      </c>
      <c r="B641" s="4">
        <v>5</v>
      </c>
      <c r="C641" s="4">
        <v>24</v>
      </c>
      <c r="D641" s="5">
        <v>14.33</v>
      </c>
      <c r="E641" s="5">
        <v>343.92</v>
      </c>
      <c r="F641" s="5">
        <f t="shared" si="20"/>
        <v>1062186.3199999998</v>
      </c>
      <c r="G641" s="5">
        <f t="shared" si="21"/>
        <v>84.01073788430817</v>
      </c>
      <c r="H641" s="5"/>
      <c r="I641" s="5"/>
      <c r="J641" s="5"/>
    </row>
    <row r="642" spans="1:10" x14ac:dyDescent="0.35">
      <c r="A642" s="30" t="s">
        <v>2048</v>
      </c>
      <c r="B642" s="4">
        <v>17</v>
      </c>
      <c r="C642" s="4">
        <v>216</v>
      </c>
      <c r="D642" s="5">
        <v>1.59</v>
      </c>
      <c r="E642" s="5">
        <v>343.44</v>
      </c>
      <c r="F642" s="5">
        <f t="shared" si="20"/>
        <v>1062529.7599999998</v>
      </c>
      <c r="G642" s="5">
        <f t="shared" si="21"/>
        <v>84.037901336967764</v>
      </c>
      <c r="H642" s="5"/>
      <c r="I642" s="5"/>
      <c r="J642" s="5"/>
    </row>
    <row r="643" spans="1:10" x14ac:dyDescent="0.35">
      <c r="A643" s="30" t="s">
        <v>3184</v>
      </c>
      <c r="B643" s="4">
        <v>6</v>
      </c>
      <c r="C643" s="4">
        <v>7</v>
      </c>
      <c r="D643" s="5">
        <v>49.04</v>
      </c>
      <c r="E643" s="5">
        <v>343.28</v>
      </c>
      <c r="F643" s="5">
        <f t="shared" ref="F643:F706" si="22">E643+F642</f>
        <v>1062873.0399999998</v>
      </c>
      <c r="G643" s="5">
        <f t="shared" ref="G643:G706" si="23">(F643/$F$3485)*100</f>
        <v>84.065052134862555</v>
      </c>
      <c r="H643" s="5"/>
      <c r="I643" s="5"/>
      <c r="J643" s="5"/>
    </row>
    <row r="644" spans="1:10" x14ac:dyDescent="0.35">
      <c r="A644" s="30" t="s">
        <v>1370</v>
      </c>
      <c r="B644" s="4">
        <v>14</v>
      </c>
      <c r="C644" s="4">
        <v>3800</v>
      </c>
      <c r="D644" s="5">
        <v>0.09</v>
      </c>
      <c r="E644" s="5">
        <v>342</v>
      </c>
      <c r="F644" s="5">
        <f t="shared" si="22"/>
        <v>1063215.0399999998</v>
      </c>
      <c r="G644" s="5">
        <f t="shared" si="23"/>
        <v>84.09210169463887</v>
      </c>
      <c r="H644" s="5"/>
      <c r="I644" s="5"/>
      <c r="J644" s="5"/>
    </row>
    <row r="645" spans="1:10" x14ac:dyDescent="0.35">
      <c r="A645" s="30" t="s">
        <v>1174</v>
      </c>
      <c r="B645" s="4">
        <v>1</v>
      </c>
      <c r="C645" s="4">
        <v>75</v>
      </c>
      <c r="D645" s="5">
        <v>4.55</v>
      </c>
      <c r="E645" s="5">
        <v>341.25</v>
      </c>
      <c r="F645" s="5">
        <f t="shared" si="22"/>
        <v>1063556.2899999998</v>
      </c>
      <c r="G645" s="5">
        <f t="shared" si="23"/>
        <v>84.119091935205162</v>
      </c>
      <c r="H645" s="5"/>
      <c r="I645" s="5"/>
      <c r="J645" s="5"/>
    </row>
    <row r="646" spans="1:10" x14ac:dyDescent="0.35">
      <c r="A646" s="30" t="s">
        <v>3437</v>
      </c>
      <c r="B646" s="4">
        <v>2</v>
      </c>
      <c r="C646" s="4">
        <v>70</v>
      </c>
      <c r="D646" s="5">
        <v>4.8499999999999996</v>
      </c>
      <c r="E646" s="5">
        <v>339.5</v>
      </c>
      <c r="F646" s="5">
        <f t="shared" si="22"/>
        <v>1063895.7899999998</v>
      </c>
      <c r="G646" s="5">
        <f t="shared" si="23"/>
        <v>84.14594376428137</v>
      </c>
      <c r="H646" s="5"/>
      <c r="I646" s="5"/>
      <c r="J646" s="5"/>
    </row>
    <row r="647" spans="1:10" x14ac:dyDescent="0.35">
      <c r="A647" s="30" t="s">
        <v>3662</v>
      </c>
      <c r="B647" s="4">
        <v>7</v>
      </c>
      <c r="C647" s="4">
        <v>10</v>
      </c>
      <c r="D647" s="5">
        <v>33.85</v>
      </c>
      <c r="E647" s="5">
        <v>338.5</v>
      </c>
      <c r="F647" s="5">
        <f t="shared" si="22"/>
        <v>1064234.2899999998</v>
      </c>
      <c r="G647" s="5">
        <f t="shared" si="23"/>
        <v>84.172716501077531</v>
      </c>
      <c r="H647" s="5"/>
      <c r="I647" s="5"/>
      <c r="J647" s="5"/>
    </row>
    <row r="648" spans="1:10" x14ac:dyDescent="0.35">
      <c r="A648" s="30" t="s">
        <v>2801</v>
      </c>
      <c r="B648" s="4">
        <v>3</v>
      </c>
      <c r="C648" s="4">
        <v>6</v>
      </c>
      <c r="D648" s="5">
        <v>56.32</v>
      </c>
      <c r="E648" s="5">
        <v>337.92</v>
      </c>
      <c r="F648" s="5">
        <f t="shared" si="22"/>
        <v>1064572.2099999997</v>
      </c>
      <c r="G648" s="5">
        <f t="shared" si="23"/>
        <v>84.199443364351239</v>
      </c>
      <c r="H648" s="5"/>
      <c r="I648" s="5"/>
      <c r="J648" s="5"/>
    </row>
    <row r="649" spans="1:10" x14ac:dyDescent="0.35">
      <c r="A649" s="30" t="s">
        <v>1535</v>
      </c>
      <c r="B649" s="4">
        <v>8</v>
      </c>
      <c r="C649" s="4">
        <v>25</v>
      </c>
      <c r="D649" s="5">
        <v>13.5</v>
      </c>
      <c r="E649" s="5">
        <v>337.5</v>
      </c>
      <c r="F649" s="5">
        <f t="shared" si="22"/>
        <v>1064909.7099999997</v>
      </c>
      <c r="G649" s="5">
        <f t="shared" si="23"/>
        <v>84.226137008867354</v>
      </c>
      <c r="H649" s="5"/>
      <c r="I649" s="5"/>
      <c r="J649" s="5"/>
    </row>
    <row r="650" spans="1:10" x14ac:dyDescent="0.35">
      <c r="A650" s="30" t="s">
        <v>3392</v>
      </c>
      <c r="B650" s="4">
        <v>6</v>
      </c>
      <c r="C650" s="4">
        <v>25</v>
      </c>
      <c r="D650" s="5">
        <v>13.46</v>
      </c>
      <c r="E650" s="5">
        <v>336.5</v>
      </c>
      <c r="F650" s="5">
        <f t="shared" si="22"/>
        <v>1065246.2099999997</v>
      </c>
      <c r="G650" s="5">
        <f t="shared" si="23"/>
        <v>84.252751561103423</v>
      </c>
      <c r="H650" s="5"/>
      <c r="I650" s="5"/>
      <c r="J650" s="5"/>
    </row>
    <row r="651" spans="1:10" x14ac:dyDescent="0.35">
      <c r="A651" s="30" t="s">
        <v>3924</v>
      </c>
      <c r="B651" s="4">
        <v>1</v>
      </c>
      <c r="C651" s="4">
        <v>82</v>
      </c>
      <c r="D651" s="5">
        <v>4.0999999999999996</v>
      </c>
      <c r="E651" s="5">
        <v>336.2</v>
      </c>
      <c r="F651" s="5">
        <f t="shared" si="22"/>
        <v>1065582.4099999997</v>
      </c>
      <c r="G651" s="5">
        <f t="shared" si="23"/>
        <v>84.279342385655468</v>
      </c>
      <c r="H651" s="5"/>
      <c r="I651" s="5"/>
      <c r="J651" s="5"/>
    </row>
    <row r="652" spans="1:10" x14ac:dyDescent="0.35">
      <c r="A652" s="30" t="s">
        <v>1784</v>
      </c>
      <c r="B652" s="4">
        <v>3</v>
      </c>
      <c r="C652" s="4">
        <v>600</v>
      </c>
      <c r="D652" s="5">
        <v>0.56000000000000005</v>
      </c>
      <c r="E652" s="5">
        <v>336.00000000000006</v>
      </c>
      <c r="F652" s="5">
        <f t="shared" si="22"/>
        <v>1065918.4099999997</v>
      </c>
      <c r="G652" s="5">
        <f t="shared" si="23"/>
        <v>84.305917391751493</v>
      </c>
      <c r="H652" s="5"/>
      <c r="I652" s="5"/>
      <c r="J652" s="5"/>
    </row>
    <row r="653" spans="1:10" x14ac:dyDescent="0.35">
      <c r="A653" s="30" t="s">
        <v>2763</v>
      </c>
      <c r="B653" s="4">
        <v>6</v>
      </c>
      <c r="C653" s="4">
        <v>7</v>
      </c>
      <c r="D653" s="5">
        <v>47.93</v>
      </c>
      <c r="E653" s="5">
        <v>335.51</v>
      </c>
      <c r="F653" s="5">
        <f t="shared" si="22"/>
        <v>1066253.9199999997</v>
      </c>
      <c r="G653" s="5">
        <f t="shared" si="23"/>
        <v>84.332453642630313</v>
      </c>
      <c r="H653" s="5"/>
      <c r="I653" s="5"/>
      <c r="J653" s="5"/>
    </row>
    <row r="654" spans="1:10" x14ac:dyDescent="0.35">
      <c r="A654" s="30" t="s">
        <v>702</v>
      </c>
      <c r="B654" s="4">
        <v>5</v>
      </c>
      <c r="C654" s="4">
        <v>61</v>
      </c>
      <c r="D654" s="5">
        <v>5.5</v>
      </c>
      <c r="E654" s="5">
        <v>335.5</v>
      </c>
      <c r="F654" s="5">
        <f t="shared" si="22"/>
        <v>1066589.4199999997</v>
      </c>
      <c r="G654" s="5">
        <f t="shared" si="23"/>
        <v>84.358989102586321</v>
      </c>
      <c r="H654" s="5"/>
      <c r="I654" s="5"/>
      <c r="J654" s="5"/>
    </row>
    <row r="655" spans="1:10" x14ac:dyDescent="0.35">
      <c r="A655" s="30" t="s">
        <v>3233</v>
      </c>
      <c r="B655" s="4">
        <v>11</v>
      </c>
      <c r="C655" s="4">
        <v>70</v>
      </c>
      <c r="D655" s="5">
        <v>4.79</v>
      </c>
      <c r="E655" s="5">
        <v>335.3</v>
      </c>
      <c r="F655" s="5">
        <f t="shared" si="22"/>
        <v>1066924.7199999997</v>
      </c>
      <c r="G655" s="5">
        <f t="shared" si="23"/>
        <v>84.385508744086337</v>
      </c>
      <c r="H655" s="5"/>
      <c r="I655" s="5"/>
      <c r="J655" s="5"/>
    </row>
    <row r="656" spans="1:10" x14ac:dyDescent="0.35">
      <c r="A656" s="30" t="s">
        <v>2343</v>
      </c>
      <c r="B656" s="4">
        <v>4</v>
      </c>
      <c r="C656" s="4">
        <v>116</v>
      </c>
      <c r="D656" s="5">
        <v>2.89</v>
      </c>
      <c r="E656" s="5">
        <v>335.24</v>
      </c>
      <c r="F656" s="5">
        <f t="shared" si="22"/>
        <v>1067259.9599999997</v>
      </c>
      <c r="G656" s="5">
        <f t="shared" si="23"/>
        <v>84.41202364004954</v>
      </c>
      <c r="H656" s="5"/>
      <c r="I656" s="5"/>
      <c r="J656" s="5"/>
    </row>
    <row r="657" spans="1:10" x14ac:dyDescent="0.35">
      <c r="A657" s="30" t="s">
        <v>204</v>
      </c>
      <c r="B657" s="4">
        <v>2</v>
      </c>
      <c r="C657" s="4">
        <v>27</v>
      </c>
      <c r="D657" s="5">
        <v>12.35</v>
      </c>
      <c r="E657" s="5">
        <v>333.45</v>
      </c>
      <c r="F657" s="5">
        <f t="shared" si="22"/>
        <v>1067593.4099999997</v>
      </c>
      <c r="G657" s="5">
        <f t="shared" si="23"/>
        <v>84.438396960831454</v>
      </c>
      <c r="H657" s="5"/>
      <c r="I657" s="5"/>
      <c r="J657" s="5"/>
    </row>
    <row r="658" spans="1:10" x14ac:dyDescent="0.35">
      <c r="A658" s="30" t="s">
        <v>1630</v>
      </c>
      <c r="B658" s="4">
        <v>6</v>
      </c>
      <c r="C658" s="4">
        <v>1000</v>
      </c>
      <c r="D658" s="5">
        <v>0.33</v>
      </c>
      <c r="E658" s="5">
        <v>330</v>
      </c>
      <c r="F658" s="5">
        <f t="shared" si="22"/>
        <v>1067923.4099999997</v>
      </c>
      <c r="G658" s="5">
        <f t="shared" si="23"/>
        <v>84.464497413247202</v>
      </c>
      <c r="H658" s="5"/>
      <c r="I658" s="5"/>
      <c r="J658" s="5"/>
    </row>
    <row r="659" spans="1:10" x14ac:dyDescent="0.35">
      <c r="A659" s="30" t="s">
        <v>2728</v>
      </c>
      <c r="B659" s="4">
        <v>8</v>
      </c>
      <c r="C659" s="4">
        <v>68</v>
      </c>
      <c r="D659" s="5">
        <v>4.8499999999999996</v>
      </c>
      <c r="E659" s="5">
        <v>329.79999999999995</v>
      </c>
      <c r="F659" s="5">
        <f t="shared" si="22"/>
        <v>1068253.2099999997</v>
      </c>
      <c r="G659" s="5">
        <f t="shared" si="23"/>
        <v>84.490582047206942</v>
      </c>
      <c r="H659" s="5"/>
      <c r="I659" s="5"/>
      <c r="J659" s="5"/>
    </row>
    <row r="660" spans="1:10" x14ac:dyDescent="0.35">
      <c r="A660" s="30" t="s">
        <v>1617</v>
      </c>
      <c r="B660" s="4">
        <v>5</v>
      </c>
      <c r="C660" s="4">
        <v>18</v>
      </c>
      <c r="D660" s="5">
        <v>18.309999999999999</v>
      </c>
      <c r="E660" s="5">
        <v>329.58</v>
      </c>
      <c r="F660" s="5">
        <f t="shared" si="22"/>
        <v>1068582.7899999998</v>
      </c>
      <c r="G660" s="5">
        <f t="shared" si="23"/>
        <v>84.516649280865082</v>
      </c>
      <c r="H660" s="5"/>
      <c r="I660" s="5"/>
      <c r="J660" s="5"/>
    </row>
    <row r="661" spans="1:10" x14ac:dyDescent="0.35">
      <c r="A661" s="30" t="s">
        <v>1964</v>
      </c>
      <c r="B661" s="4">
        <v>20</v>
      </c>
      <c r="C661" s="4">
        <v>304</v>
      </c>
      <c r="D661" s="5">
        <v>1.08</v>
      </c>
      <c r="E661" s="5">
        <v>328.32000000000005</v>
      </c>
      <c r="F661" s="5">
        <f t="shared" si="22"/>
        <v>1068911.1099999999</v>
      </c>
      <c r="G661" s="5">
        <f t="shared" si="23"/>
        <v>84.542616858250355</v>
      </c>
      <c r="H661" s="5"/>
      <c r="I661" s="5"/>
      <c r="J661" s="5"/>
    </row>
    <row r="662" spans="1:10" x14ac:dyDescent="0.35">
      <c r="A662" s="30" t="s">
        <v>3644</v>
      </c>
      <c r="B662" s="4">
        <v>3</v>
      </c>
      <c r="C662" s="4">
        <v>3</v>
      </c>
      <c r="D662" s="5">
        <v>109.02</v>
      </c>
      <c r="E662" s="5">
        <v>327.06</v>
      </c>
      <c r="F662" s="5">
        <f t="shared" si="22"/>
        <v>1069238.17</v>
      </c>
      <c r="G662" s="5">
        <f t="shared" si="23"/>
        <v>84.568484779362777</v>
      </c>
      <c r="H662" s="5"/>
      <c r="I662" s="5"/>
      <c r="J662" s="5"/>
    </row>
    <row r="663" spans="1:10" x14ac:dyDescent="0.35">
      <c r="A663" s="30" t="s">
        <v>1428</v>
      </c>
      <c r="B663" s="4">
        <v>6</v>
      </c>
      <c r="C663" s="4">
        <v>28</v>
      </c>
      <c r="D663" s="5">
        <v>11.67</v>
      </c>
      <c r="E663" s="5">
        <v>326.76</v>
      </c>
      <c r="F663" s="5">
        <f t="shared" si="22"/>
        <v>1069564.93</v>
      </c>
      <c r="G663" s="5">
        <f t="shared" si="23"/>
        <v>84.59432897279116</v>
      </c>
      <c r="H663" s="5"/>
      <c r="I663" s="5"/>
      <c r="J663" s="5"/>
    </row>
    <row r="664" spans="1:10" x14ac:dyDescent="0.35">
      <c r="A664" s="30" t="s">
        <v>4393</v>
      </c>
      <c r="B664" s="4">
        <v>3</v>
      </c>
      <c r="C664" s="4">
        <v>5</v>
      </c>
      <c r="D664" s="5">
        <v>65.209999999999994</v>
      </c>
      <c r="E664" s="5">
        <v>326.04999999999995</v>
      </c>
      <c r="F664" s="5">
        <f t="shared" si="22"/>
        <v>1069890.98</v>
      </c>
      <c r="G664" s="5">
        <f t="shared" si="23"/>
        <v>84.620117010700739</v>
      </c>
      <c r="H664" s="5"/>
      <c r="I664" s="5"/>
      <c r="J664" s="5"/>
    </row>
    <row r="665" spans="1:10" x14ac:dyDescent="0.35">
      <c r="A665" s="30" t="s">
        <v>1721</v>
      </c>
      <c r="B665" s="4">
        <v>3</v>
      </c>
      <c r="C665" s="4">
        <v>8</v>
      </c>
      <c r="D665" s="5">
        <v>40.659999999999997</v>
      </c>
      <c r="E665" s="5">
        <v>325.27999999999997</v>
      </c>
      <c r="F665" s="5">
        <f t="shared" si="22"/>
        <v>1070216.26</v>
      </c>
      <c r="G665" s="5">
        <f t="shared" si="23"/>
        <v>84.645844147554655</v>
      </c>
      <c r="H665" s="5"/>
      <c r="I665" s="5"/>
      <c r="J665" s="5"/>
    </row>
    <row r="666" spans="1:10" x14ac:dyDescent="0.35">
      <c r="A666" s="30" t="s">
        <v>1524</v>
      </c>
      <c r="B666" s="4">
        <v>3</v>
      </c>
      <c r="C666" s="4">
        <v>20</v>
      </c>
      <c r="D666" s="5">
        <v>16.16</v>
      </c>
      <c r="E666" s="5">
        <v>323.2</v>
      </c>
      <c r="F666" s="5">
        <f t="shared" si="22"/>
        <v>1070539.46</v>
      </c>
      <c r="G666" s="5">
        <f t="shared" si="23"/>
        <v>84.671406772466085</v>
      </c>
      <c r="H666" s="5"/>
      <c r="I666" s="5"/>
      <c r="J666" s="5"/>
    </row>
    <row r="667" spans="1:10" x14ac:dyDescent="0.35">
      <c r="A667" s="30" t="s">
        <v>1571</v>
      </c>
      <c r="B667" s="4">
        <v>39</v>
      </c>
      <c r="C667" s="4">
        <v>1240</v>
      </c>
      <c r="D667" s="5">
        <v>0.26</v>
      </c>
      <c r="E667" s="5">
        <v>322.40000000000003</v>
      </c>
      <c r="F667" s="5">
        <f t="shared" si="22"/>
        <v>1070861.8599999999</v>
      </c>
      <c r="G667" s="5">
        <f t="shared" si="23"/>
        <v>84.696906123553461</v>
      </c>
      <c r="H667" s="5"/>
      <c r="I667" s="5"/>
      <c r="J667" s="5"/>
    </row>
    <row r="668" spans="1:10" x14ac:dyDescent="0.35">
      <c r="A668" s="30" t="s">
        <v>3553</v>
      </c>
      <c r="B668" s="4">
        <v>2</v>
      </c>
      <c r="C668" s="4">
        <v>6</v>
      </c>
      <c r="D668" s="5">
        <v>53.73</v>
      </c>
      <c r="E668" s="5">
        <v>322.38</v>
      </c>
      <c r="F668" s="5">
        <f t="shared" si="22"/>
        <v>1071184.2399999998</v>
      </c>
      <c r="G668" s="5">
        <f t="shared" si="23"/>
        <v>84.722403892795242</v>
      </c>
      <c r="H668" s="5"/>
      <c r="I668" s="5"/>
      <c r="J668" s="5"/>
    </row>
    <row r="669" spans="1:10" x14ac:dyDescent="0.35">
      <c r="A669" s="30" t="s">
        <v>2609</v>
      </c>
      <c r="B669" s="4">
        <v>4</v>
      </c>
      <c r="C669" s="4">
        <v>9</v>
      </c>
      <c r="D669" s="5">
        <v>35.79</v>
      </c>
      <c r="E669" s="5">
        <v>322.11</v>
      </c>
      <c r="F669" s="5">
        <f t="shared" si="22"/>
        <v>1071506.3499999999</v>
      </c>
      <c r="G669" s="5">
        <f t="shared" si="23"/>
        <v>84.74788030712142</v>
      </c>
      <c r="H669" s="5"/>
      <c r="I669" s="5"/>
      <c r="J669" s="5"/>
    </row>
    <row r="670" spans="1:10" x14ac:dyDescent="0.35">
      <c r="A670" s="30" t="s">
        <v>2789</v>
      </c>
      <c r="B670" s="4">
        <v>5</v>
      </c>
      <c r="C670" s="4">
        <v>8</v>
      </c>
      <c r="D670" s="5">
        <v>40.24</v>
      </c>
      <c r="E670" s="5">
        <v>321.92</v>
      </c>
      <c r="F670" s="5">
        <f t="shared" si="22"/>
        <v>1071828.2699999998</v>
      </c>
      <c r="G670" s="5">
        <f t="shared" si="23"/>
        <v>84.773341693914389</v>
      </c>
      <c r="H670" s="5"/>
      <c r="I670" s="5"/>
      <c r="J670" s="5"/>
    </row>
    <row r="671" spans="1:10" x14ac:dyDescent="0.35">
      <c r="A671" s="30" t="s">
        <v>2047</v>
      </c>
      <c r="B671" s="4">
        <v>28</v>
      </c>
      <c r="C671" s="4">
        <v>216</v>
      </c>
      <c r="D671" s="5">
        <v>1.49</v>
      </c>
      <c r="E671" s="5">
        <v>321.83999999999997</v>
      </c>
      <c r="F671" s="5">
        <f t="shared" si="22"/>
        <v>1072150.1099999999</v>
      </c>
      <c r="G671" s="5">
        <f t="shared" si="23"/>
        <v>84.79879675332495</v>
      </c>
      <c r="H671" s="5"/>
      <c r="I671" s="5"/>
      <c r="J671" s="5"/>
    </row>
    <row r="672" spans="1:10" x14ac:dyDescent="0.35">
      <c r="A672" s="30" t="s">
        <v>3401</v>
      </c>
      <c r="B672" s="4">
        <v>3</v>
      </c>
      <c r="C672" s="4">
        <v>20</v>
      </c>
      <c r="D672" s="5">
        <v>16.07</v>
      </c>
      <c r="E672" s="5">
        <v>321.39999999999998</v>
      </c>
      <c r="F672" s="5">
        <f t="shared" si="22"/>
        <v>1072471.5099999998</v>
      </c>
      <c r="G672" s="5">
        <f t="shared" si="23"/>
        <v>84.82421701213228</v>
      </c>
      <c r="H672" s="5"/>
      <c r="I672" s="5"/>
      <c r="J672" s="5"/>
    </row>
    <row r="673" spans="1:10" x14ac:dyDescent="0.35">
      <c r="A673" s="30" t="s">
        <v>1725</v>
      </c>
      <c r="B673" s="4">
        <v>4</v>
      </c>
      <c r="C673" s="4">
        <v>12</v>
      </c>
      <c r="D673" s="5">
        <v>26.73</v>
      </c>
      <c r="E673" s="5">
        <v>320.76</v>
      </c>
      <c r="F673" s="5">
        <f t="shared" si="22"/>
        <v>1072792.2699999998</v>
      </c>
      <c r="G673" s="5">
        <f t="shared" si="23"/>
        <v>84.849586651880401</v>
      </c>
      <c r="H673" s="5"/>
      <c r="I673" s="5"/>
      <c r="J673" s="5"/>
    </row>
    <row r="674" spans="1:10" x14ac:dyDescent="0.35">
      <c r="A674" s="30" t="s">
        <v>3615</v>
      </c>
      <c r="B674" s="4">
        <v>1</v>
      </c>
      <c r="C674" s="4">
        <v>8</v>
      </c>
      <c r="D674" s="5">
        <v>40</v>
      </c>
      <c r="E674" s="5">
        <v>320</v>
      </c>
      <c r="F674" s="5">
        <f t="shared" si="22"/>
        <v>1073112.2699999998</v>
      </c>
      <c r="G674" s="5">
        <f t="shared" si="23"/>
        <v>84.874896181495671</v>
      </c>
      <c r="H674" s="5"/>
      <c r="I674" s="5"/>
      <c r="J674" s="5"/>
    </row>
    <row r="675" spans="1:10" x14ac:dyDescent="0.35">
      <c r="A675" s="30" t="s">
        <v>1604</v>
      </c>
      <c r="B675" s="4">
        <v>6</v>
      </c>
      <c r="C675" s="4">
        <v>1100</v>
      </c>
      <c r="D675" s="5">
        <v>0.28999999999999998</v>
      </c>
      <c r="E675" s="5">
        <v>319</v>
      </c>
      <c r="F675" s="5">
        <f t="shared" si="22"/>
        <v>1073431.2699999998</v>
      </c>
      <c r="G675" s="5">
        <f t="shared" si="23"/>
        <v>84.900126618830896</v>
      </c>
      <c r="H675" s="5"/>
      <c r="I675" s="5"/>
      <c r="J675" s="5"/>
    </row>
    <row r="676" spans="1:10" x14ac:dyDescent="0.35">
      <c r="A676" s="30" t="s">
        <v>1933</v>
      </c>
      <c r="B676" s="4">
        <v>7</v>
      </c>
      <c r="C676" s="4">
        <v>350</v>
      </c>
      <c r="D676" s="5">
        <v>0.91</v>
      </c>
      <c r="E676" s="5">
        <v>318.5</v>
      </c>
      <c r="F676" s="5">
        <f t="shared" si="22"/>
        <v>1073749.7699999998</v>
      </c>
      <c r="G676" s="5">
        <f t="shared" si="23"/>
        <v>84.925317510026105</v>
      </c>
      <c r="H676" s="5"/>
      <c r="I676" s="5"/>
      <c r="J676" s="5"/>
    </row>
    <row r="677" spans="1:10" x14ac:dyDescent="0.35">
      <c r="A677" s="30" t="s">
        <v>2217</v>
      </c>
      <c r="B677" s="4">
        <v>11</v>
      </c>
      <c r="C677" s="4">
        <v>160</v>
      </c>
      <c r="D677" s="5">
        <v>1.99</v>
      </c>
      <c r="E677" s="5">
        <v>318.39999999999998</v>
      </c>
      <c r="F677" s="5">
        <f t="shared" si="22"/>
        <v>1074068.1699999997</v>
      </c>
      <c r="G677" s="5">
        <f t="shared" si="23"/>
        <v>84.950500491993282</v>
      </c>
      <c r="H677" s="5"/>
      <c r="I677" s="5"/>
      <c r="J677" s="5"/>
    </row>
    <row r="678" spans="1:10" x14ac:dyDescent="0.35">
      <c r="A678" s="30" t="s">
        <v>1041</v>
      </c>
      <c r="B678" s="4">
        <v>4</v>
      </c>
      <c r="C678" s="4">
        <v>756</v>
      </c>
      <c r="D678" s="5">
        <v>0.42</v>
      </c>
      <c r="E678" s="5">
        <v>317.52</v>
      </c>
      <c r="F678" s="5">
        <f t="shared" si="22"/>
        <v>1074385.6899999997</v>
      </c>
      <c r="G678" s="5">
        <f t="shared" si="23"/>
        <v>84.975613872754053</v>
      </c>
      <c r="H678" s="5"/>
      <c r="I678" s="5"/>
      <c r="J678" s="5"/>
    </row>
    <row r="679" spans="1:10" x14ac:dyDescent="0.35">
      <c r="A679" s="30" t="s">
        <v>2275</v>
      </c>
      <c r="B679" s="4">
        <v>7</v>
      </c>
      <c r="C679" s="4">
        <v>144</v>
      </c>
      <c r="D679" s="5">
        <v>2.2000000000000002</v>
      </c>
      <c r="E679" s="5">
        <v>316.8</v>
      </c>
      <c r="F679" s="5">
        <f t="shared" si="22"/>
        <v>1074702.4899999998</v>
      </c>
      <c r="G679" s="5">
        <f t="shared" si="23"/>
        <v>85.000670307073165</v>
      </c>
      <c r="H679" s="5"/>
      <c r="I679" s="5"/>
      <c r="J679" s="5"/>
    </row>
    <row r="680" spans="1:10" x14ac:dyDescent="0.35">
      <c r="A680" s="30" t="s">
        <v>3479</v>
      </c>
      <c r="B680" s="4">
        <v>5</v>
      </c>
      <c r="C680" s="4">
        <v>8</v>
      </c>
      <c r="D680" s="5">
        <v>39.57</v>
      </c>
      <c r="E680" s="5">
        <v>316.56</v>
      </c>
      <c r="F680" s="5">
        <f t="shared" si="22"/>
        <v>1075019.0499999998</v>
      </c>
      <c r="G680" s="5">
        <f t="shared" si="23"/>
        <v>85.02570775924508</v>
      </c>
      <c r="H680" s="5"/>
      <c r="I680" s="5"/>
      <c r="J680" s="5"/>
    </row>
    <row r="681" spans="1:10" x14ac:dyDescent="0.35">
      <c r="A681" s="30" t="s">
        <v>2254</v>
      </c>
      <c r="B681" s="4">
        <v>3</v>
      </c>
      <c r="C681" s="4">
        <v>150</v>
      </c>
      <c r="D681" s="5">
        <v>2.11</v>
      </c>
      <c r="E681" s="5">
        <v>316.5</v>
      </c>
      <c r="F681" s="5">
        <f t="shared" si="22"/>
        <v>1075335.5499999998</v>
      </c>
      <c r="G681" s="5">
        <f t="shared" si="23"/>
        <v>85.050740465880196</v>
      </c>
      <c r="H681" s="5"/>
      <c r="I681" s="5"/>
      <c r="J681" s="5"/>
    </row>
    <row r="682" spans="1:10" x14ac:dyDescent="0.35">
      <c r="A682" s="30" t="s">
        <v>2759</v>
      </c>
      <c r="B682" s="4">
        <v>3</v>
      </c>
      <c r="C682" s="4">
        <v>3</v>
      </c>
      <c r="D682" s="5">
        <v>105.47</v>
      </c>
      <c r="E682" s="5">
        <v>316.40999999999997</v>
      </c>
      <c r="F682" s="5">
        <f t="shared" si="22"/>
        <v>1075651.9599999997</v>
      </c>
      <c r="G682" s="5">
        <f t="shared" si="23"/>
        <v>85.075766054210092</v>
      </c>
      <c r="H682" s="5"/>
      <c r="I682" s="5"/>
      <c r="J682" s="5"/>
    </row>
    <row r="683" spans="1:10" x14ac:dyDescent="0.35">
      <c r="A683" s="30" t="s">
        <v>1554</v>
      </c>
      <c r="B683" s="4">
        <v>4</v>
      </c>
      <c r="C683" s="4">
        <v>10</v>
      </c>
      <c r="D683" s="5">
        <v>31.62</v>
      </c>
      <c r="E683" s="5">
        <v>316.2</v>
      </c>
      <c r="F683" s="5">
        <f t="shared" si="22"/>
        <v>1075968.1599999997</v>
      </c>
      <c r="G683" s="5">
        <f t="shared" si="23"/>
        <v>85.100775033161185</v>
      </c>
      <c r="H683" s="5"/>
      <c r="I683" s="5"/>
      <c r="J683" s="5"/>
    </row>
    <row r="684" spans="1:10" x14ac:dyDescent="0.35">
      <c r="A684" s="30" t="s">
        <v>1839</v>
      </c>
      <c r="B684" s="4">
        <v>2</v>
      </c>
      <c r="C684" s="4">
        <v>3</v>
      </c>
      <c r="D684" s="5">
        <v>104.57</v>
      </c>
      <c r="E684" s="5">
        <v>313.70999999999998</v>
      </c>
      <c r="F684" s="5">
        <f t="shared" si="22"/>
        <v>1076281.8699999996</v>
      </c>
      <c r="G684" s="5">
        <f t="shared" si="23"/>
        <v>85.125587072334952</v>
      </c>
      <c r="H684" s="5"/>
      <c r="I684" s="5"/>
      <c r="J684" s="5"/>
    </row>
    <row r="685" spans="1:10" x14ac:dyDescent="0.35">
      <c r="A685" s="30" t="s">
        <v>1891</v>
      </c>
      <c r="B685" s="4">
        <v>3</v>
      </c>
      <c r="C685" s="4">
        <v>400</v>
      </c>
      <c r="D685" s="5">
        <v>0.78</v>
      </c>
      <c r="E685" s="5">
        <v>312</v>
      </c>
      <c r="F685" s="5">
        <f t="shared" si="22"/>
        <v>1076593.8699999996</v>
      </c>
      <c r="G685" s="5">
        <f t="shared" si="23"/>
        <v>85.150263863709839</v>
      </c>
      <c r="H685" s="5"/>
      <c r="I685" s="5"/>
      <c r="J685" s="5"/>
    </row>
    <row r="686" spans="1:10" x14ac:dyDescent="0.35">
      <c r="A686" s="30" t="s">
        <v>2745</v>
      </c>
      <c r="B686" s="4">
        <v>7</v>
      </c>
      <c r="C686" s="4">
        <v>13</v>
      </c>
      <c r="D686" s="5">
        <v>23.99</v>
      </c>
      <c r="E686" s="5">
        <v>311.87</v>
      </c>
      <c r="F686" s="5">
        <f t="shared" si="22"/>
        <v>1076905.7399999998</v>
      </c>
      <c r="G686" s="5">
        <f t="shared" si="23"/>
        <v>85.17493037308833</v>
      </c>
      <c r="H686" s="5"/>
      <c r="I686" s="5"/>
      <c r="J686" s="5"/>
    </row>
    <row r="687" spans="1:10" x14ac:dyDescent="0.35">
      <c r="A687" s="30" t="s">
        <v>3482</v>
      </c>
      <c r="B687" s="4">
        <v>2</v>
      </c>
      <c r="C687" s="4">
        <v>10</v>
      </c>
      <c r="D687" s="5">
        <v>31.16</v>
      </c>
      <c r="E687" s="5">
        <v>311.60000000000002</v>
      </c>
      <c r="F687" s="5">
        <f t="shared" si="22"/>
        <v>1077217.3399999999</v>
      </c>
      <c r="G687" s="5">
        <f t="shared" si="23"/>
        <v>85.199575527551218</v>
      </c>
      <c r="H687" s="5"/>
      <c r="I687" s="5"/>
      <c r="J687" s="5"/>
    </row>
    <row r="688" spans="1:10" x14ac:dyDescent="0.35">
      <c r="A688" s="30" t="s">
        <v>2450</v>
      </c>
      <c r="B688" s="4">
        <v>4</v>
      </c>
      <c r="C688" s="4">
        <v>4</v>
      </c>
      <c r="D688" s="5">
        <v>77.760000000000005</v>
      </c>
      <c r="E688" s="5">
        <v>311.04000000000002</v>
      </c>
      <c r="F688" s="5">
        <f t="shared" si="22"/>
        <v>1077528.3799999999</v>
      </c>
      <c r="G688" s="5">
        <f t="shared" si="23"/>
        <v>85.224176390337263</v>
      </c>
      <c r="H688" s="5"/>
      <c r="I688" s="5"/>
      <c r="J688" s="5"/>
    </row>
    <row r="689" spans="1:10" x14ac:dyDescent="0.35">
      <c r="A689" s="30" t="s">
        <v>2918</v>
      </c>
      <c r="B689" s="4">
        <v>6</v>
      </c>
      <c r="C689" s="4">
        <v>8</v>
      </c>
      <c r="D689" s="5">
        <v>38.83</v>
      </c>
      <c r="E689" s="5">
        <v>310.64</v>
      </c>
      <c r="F689" s="5">
        <f t="shared" si="22"/>
        <v>1077839.0199999998</v>
      </c>
      <c r="G689" s="5">
        <f t="shared" si="23"/>
        <v>85.248745616211281</v>
      </c>
      <c r="H689" s="5"/>
      <c r="I689" s="5"/>
      <c r="J689" s="5"/>
    </row>
    <row r="690" spans="1:10" x14ac:dyDescent="0.35">
      <c r="A690" s="30" t="s">
        <v>1635</v>
      </c>
      <c r="B690" s="4">
        <v>4</v>
      </c>
      <c r="C690" s="4">
        <v>1000</v>
      </c>
      <c r="D690" s="5">
        <v>0.31</v>
      </c>
      <c r="E690" s="5">
        <v>310</v>
      </c>
      <c r="F690" s="5">
        <f t="shared" si="22"/>
        <v>1078149.0199999998</v>
      </c>
      <c r="G690" s="5">
        <f t="shared" si="23"/>
        <v>85.273264223026075</v>
      </c>
      <c r="H690" s="5"/>
      <c r="I690" s="5"/>
      <c r="J690" s="5"/>
    </row>
    <row r="691" spans="1:10" x14ac:dyDescent="0.35">
      <c r="A691" s="30" t="s">
        <v>4376</v>
      </c>
      <c r="B691" s="4">
        <v>1</v>
      </c>
      <c r="C691" s="4">
        <v>20</v>
      </c>
      <c r="D691" s="5">
        <v>15.5</v>
      </c>
      <c r="E691" s="5">
        <v>310</v>
      </c>
      <c r="F691" s="5">
        <f t="shared" si="22"/>
        <v>1078459.0199999998</v>
      </c>
      <c r="G691" s="5">
        <f t="shared" si="23"/>
        <v>85.29778282984087</v>
      </c>
      <c r="H691" s="5"/>
      <c r="I691" s="5"/>
      <c r="J691" s="5"/>
    </row>
    <row r="692" spans="1:10" x14ac:dyDescent="0.35">
      <c r="A692" s="30" t="s">
        <v>1896</v>
      </c>
      <c r="B692" s="4">
        <v>3</v>
      </c>
      <c r="C692" s="4">
        <v>400</v>
      </c>
      <c r="D692" s="5">
        <v>0.77</v>
      </c>
      <c r="E692" s="5">
        <v>308</v>
      </c>
      <c r="F692" s="5">
        <f t="shared" si="22"/>
        <v>1078767.0199999998</v>
      </c>
      <c r="G692" s="5">
        <f t="shared" si="23"/>
        <v>85.322143252095572</v>
      </c>
      <c r="H692" s="5"/>
      <c r="I692" s="5"/>
      <c r="J692" s="5"/>
    </row>
    <row r="693" spans="1:10" x14ac:dyDescent="0.35">
      <c r="A693" s="30" t="s">
        <v>1068</v>
      </c>
      <c r="B693" s="4">
        <v>3</v>
      </c>
      <c r="C693" s="4">
        <v>8</v>
      </c>
      <c r="D693" s="5">
        <v>38.47</v>
      </c>
      <c r="E693" s="5">
        <v>307.76</v>
      </c>
      <c r="F693" s="5">
        <f t="shared" si="22"/>
        <v>1079074.7799999998</v>
      </c>
      <c r="G693" s="5">
        <f t="shared" si="23"/>
        <v>85.346484692203063</v>
      </c>
      <c r="H693" s="5"/>
      <c r="I693" s="5"/>
      <c r="J693" s="5"/>
    </row>
    <row r="694" spans="1:10" x14ac:dyDescent="0.35">
      <c r="A694" s="30" t="s">
        <v>1256</v>
      </c>
      <c r="B694" s="4">
        <v>2</v>
      </c>
      <c r="C694" s="4">
        <v>8</v>
      </c>
      <c r="D694" s="5">
        <v>38.450000000000003</v>
      </c>
      <c r="E694" s="5">
        <v>307.60000000000002</v>
      </c>
      <c r="F694" s="5">
        <f t="shared" si="22"/>
        <v>1079382.3799999999</v>
      </c>
      <c r="G694" s="5">
        <f t="shared" si="23"/>
        <v>85.370813477545767</v>
      </c>
      <c r="H694" s="5"/>
      <c r="I694" s="5"/>
      <c r="J694" s="5"/>
    </row>
    <row r="695" spans="1:10" x14ac:dyDescent="0.35">
      <c r="A695" s="30" t="s">
        <v>1257</v>
      </c>
      <c r="B695" s="4">
        <v>2</v>
      </c>
      <c r="C695" s="4">
        <v>8</v>
      </c>
      <c r="D695" s="5">
        <v>38.450000000000003</v>
      </c>
      <c r="E695" s="5">
        <v>307.60000000000002</v>
      </c>
      <c r="F695" s="5">
        <f t="shared" si="22"/>
        <v>1079689.98</v>
      </c>
      <c r="G695" s="5">
        <f t="shared" si="23"/>
        <v>85.395142262888442</v>
      </c>
      <c r="H695" s="5"/>
      <c r="I695" s="5"/>
      <c r="J695" s="5"/>
    </row>
    <row r="696" spans="1:10" x14ac:dyDescent="0.35">
      <c r="A696" s="30" t="s">
        <v>1673</v>
      </c>
      <c r="B696" s="4">
        <v>3</v>
      </c>
      <c r="C696" s="4">
        <v>900</v>
      </c>
      <c r="D696" s="5">
        <v>0.34</v>
      </c>
      <c r="E696" s="5">
        <v>306</v>
      </c>
      <c r="F696" s="5">
        <f t="shared" si="22"/>
        <v>1079995.98</v>
      </c>
      <c r="G696" s="5">
        <f t="shared" si="23"/>
        <v>85.419344500583051</v>
      </c>
      <c r="H696" s="5"/>
      <c r="I696" s="5"/>
      <c r="J696" s="5"/>
    </row>
    <row r="697" spans="1:10" x14ac:dyDescent="0.35">
      <c r="A697" s="30" t="s">
        <v>2006</v>
      </c>
      <c r="B697" s="4">
        <v>1</v>
      </c>
      <c r="C697" s="4">
        <v>300</v>
      </c>
      <c r="D697" s="5">
        <v>1.02</v>
      </c>
      <c r="E697" s="5">
        <v>306</v>
      </c>
      <c r="F697" s="5">
        <f t="shared" si="22"/>
        <v>1080301.98</v>
      </c>
      <c r="G697" s="5">
        <f t="shared" si="23"/>
        <v>85.443546738277661</v>
      </c>
      <c r="H697" s="5"/>
      <c r="I697" s="5"/>
      <c r="J697" s="5"/>
    </row>
    <row r="698" spans="1:10" x14ac:dyDescent="0.35">
      <c r="A698" s="30" t="s">
        <v>1588</v>
      </c>
      <c r="B698" s="4">
        <v>36</v>
      </c>
      <c r="C698" s="4">
        <v>1156</v>
      </c>
      <c r="D698" s="5">
        <v>0.26</v>
      </c>
      <c r="E698" s="5">
        <v>300.56</v>
      </c>
      <c r="F698" s="5">
        <f t="shared" si="22"/>
        <v>1080602.54</v>
      </c>
      <c r="G698" s="5">
        <f t="shared" si="23"/>
        <v>85.467318713968808</v>
      </c>
      <c r="H698" s="5"/>
      <c r="I698" s="5"/>
      <c r="J698" s="5"/>
    </row>
    <row r="699" spans="1:10" x14ac:dyDescent="0.35">
      <c r="A699" s="30" t="s">
        <v>1345</v>
      </c>
      <c r="B699" s="4">
        <v>5</v>
      </c>
      <c r="C699" s="4">
        <v>6000</v>
      </c>
      <c r="D699" s="5">
        <v>0.05</v>
      </c>
      <c r="E699" s="5">
        <v>300</v>
      </c>
      <c r="F699" s="5">
        <f t="shared" si="22"/>
        <v>1080902.54</v>
      </c>
      <c r="G699" s="5">
        <f t="shared" si="23"/>
        <v>85.491046397983126</v>
      </c>
      <c r="H699" s="5"/>
      <c r="I699" s="5"/>
      <c r="J699" s="5"/>
    </row>
    <row r="700" spans="1:10" x14ac:dyDescent="0.35">
      <c r="A700" s="30" t="s">
        <v>1624</v>
      </c>
      <c r="B700" s="4">
        <v>7</v>
      </c>
      <c r="C700" s="4">
        <v>1000</v>
      </c>
      <c r="D700" s="5">
        <v>0.3</v>
      </c>
      <c r="E700" s="5">
        <v>300</v>
      </c>
      <c r="F700" s="5">
        <f t="shared" si="22"/>
        <v>1081202.54</v>
      </c>
      <c r="G700" s="5">
        <f t="shared" si="23"/>
        <v>85.514774081997444</v>
      </c>
      <c r="H700" s="5"/>
      <c r="I700" s="5"/>
      <c r="J700" s="5"/>
    </row>
    <row r="701" spans="1:10" x14ac:dyDescent="0.35">
      <c r="A701" s="30" t="s">
        <v>1788</v>
      </c>
      <c r="B701" s="4">
        <v>3</v>
      </c>
      <c r="C701" s="4">
        <v>600</v>
      </c>
      <c r="D701" s="5">
        <v>0.5</v>
      </c>
      <c r="E701" s="5">
        <v>300</v>
      </c>
      <c r="F701" s="5">
        <f t="shared" si="22"/>
        <v>1081502.54</v>
      </c>
      <c r="G701" s="5">
        <f t="shared" si="23"/>
        <v>85.538501766011763</v>
      </c>
      <c r="H701" s="5"/>
      <c r="I701" s="5"/>
      <c r="J701" s="5"/>
    </row>
    <row r="702" spans="1:10" x14ac:dyDescent="0.35">
      <c r="A702" s="30" t="s">
        <v>2383</v>
      </c>
      <c r="B702" s="4">
        <v>9</v>
      </c>
      <c r="C702" s="4">
        <v>100</v>
      </c>
      <c r="D702" s="5">
        <v>3</v>
      </c>
      <c r="E702" s="5">
        <v>300</v>
      </c>
      <c r="F702" s="5">
        <f t="shared" si="22"/>
        <v>1081802.54</v>
      </c>
      <c r="G702" s="5">
        <f t="shared" si="23"/>
        <v>85.562229450026081</v>
      </c>
      <c r="H702" s="5"/>
      <c r="I702" s="5"/>
      <c r="J702" s="5"/>
    </row>
    <row r="703" spans="1:10" x14ac:dyDescent="0.35">
      <c r="A703" s="30" t="s">
        <v>2284</v>
      </c>
      <c r="B703" s="4">
        <v>21</v>
      </c>
      <c r="C703" s="4">
        <v>138</v>
      </c>
      <c r="D703" s="5">
        <v>2.17</v>
      </c>
      <c r="E703" s="5">
        <v>299.45999999999998</v>
      </c>
      <c r="F703" s="5">
        <f t="shared" si="22"/>
        <v>1082102</v>
      </c>
      <c r="G703" s="5">
        <f t="shared" si="23"/>
        <v>85.585914424209179</v>
      </c>
      <c r="H703" s="5"/>
      <c r="I703" s="5"/>
      <c r="J703" s="5"/>
    </row>
    <row r="704" spans="1:10" x14ac:dyDescent="0.35">
      <c r="A704" s="30" t="s">
        <v>3786</v>
      </c>
      <c r="B704" s="4">
        <v>20</v>
      </c>
      <c r="C704" s="4">
        <v>232</v>
      </c>
      <c r="D704" s="5">
        <v>1.29</v>
      </c>
      <c r="E704" s="5">
        <v>299.28000000000003</v>
      </c>
      <c r="F704" s="5">
        <f t="shared" si="22"/>
        <v>1082401.28</v>
      </c>
      <c r="G704" s="5">
        <f t="shared" si="23"/>
        <v>85.609585161781865</v>
      </c>
      <c r="H704" s="5"/>
      <c r="I704" s="5"/>
      <c r="J704" s="5"/>
    </row>
    <row r="705" spans="1:10" x14ac:dyDescent="0.35">
      <c r="A705" s="30" t="s">
        <v>2371</v>
      </c>
      <c r="B705" s="4">
        <v>11</v>
      </c>
      <c r="C705" s="4">
        <v>103</v>
      </c>
      <c r="D705" s="5">
        <v>2.9</v>
      </c>
      <c r="E705" s="5">
        <v>298.7</v>
      </c>
      <c r="F705" s="5">
        <f t="shared" si="22"/>
        <v>1082699.98</v>
      </c>
      <c r="G705" s="5">
        <f t="shared" si="23"/>
        <v>85.633210025832113</v>
      </c>
      <c r="H705" s="5"/>
      <c r="I705" s="5"/>
      <c r="J705" s="5"/>
    </row>
    <row r="706" spans="1:10" x14ac:dyDescent="0.35">
      <c r="A706" s="30" t="s">
        <v>1396</v>
      </c>
      <c r="B706" s="4">
        <v>23</v>
      </c>
      <c r="C706" s="4">
        <v>328</v>
      </c>
      <c r="D706" s="5">
        <v>0.91</v>
      </c>
      <c r="E706" s="5">
        <v>298.48</v>
      </c>
      <c r="F706" s="5">
        <f t="shared" si="22"/>
        <v>1082998.46</v>
      </c>
      <c r="G706" s="5">
        <f t="shared" si="23"/>
        <v>85.65681748958076</v>
      </c>
      <c r="H706" s="5"/>
      <c r="I706" s="5"/>
      <c r="J706" s="5"/>
    </row>
    <row r="707" spans="1:10" x14ac:dyDescent="0.35">
      <c r="A707" s="30" t="s">
        <v>1990</v>
      </c>
      <c r="B707" s="4">
        <v>3</v>
      </c>
      <c r="C707" s="4">
        <v>300</v>
      </c>
      <c r="D707" s="5">
        <v>0.99</v>
      </c>
      <c r="E707" s="5">
        <v>297</v>
      </c>
      <c r="F707" s="5">
        <f t="shared" ref="F707:F770" si="24">E707+F706</f>
        <v>1083295.46</v>
      </c>
      <c r="G707" s="5">
        <f t="shared" ref="G707:G770" si="25">(F707/$F$3485)*100</f>
        <v>85.68030789675494</v>
      </c>
      <c r="H707" s="5"/>
      <c r="I707" s="5"/>
      <c r="J707" s="5"/>
    </row>
    <row r="708" spans="1:10" x14ac:dyDescent="0.35">
      <c r="A708" s="30" t="s">
        <v>2293</v>
      </c>
      <c r="B708" s="4">
        <v>4</v>
      </c>
      <c r="C708" s="4">
        <v>132</v>
      </c>
      <c r="D708" s="5">
        <v>2.25</v>
      </c>
      <c r="E708" s="5">
        <v>297</v>
      </c>
      <c r="F708" s="5">
        <f t="shared" si="24"/>
        <v>1083592.46</v>
      </c>
      <c r="G708" s="5">
        <f t="shared" si="25"/>
        <v>85.703798303929119</v>
      </c>
      <c r="H708" s="5"/>
      <c r="I708" s="5"/>
      <c r="J708" s="5"/>
    </row>
    <row r="709" spans="1:10" x14ac:dyDescent="0.35">
      <c r="A709" s="30" t="s">
        <v>1696</v>
      </c>
      <c r="B709" s="4">
        <v>8</v>
      </c>
      <c r="C709" s="4">
        <v>800</v>
      </c>
      <c r="D709" s="5">
        <v>0.37</v>
      </c>
      <c r="E709" s="5">
        <v>296</v>
      </c>
      <c r="F709" s="5">
        <f t="shared" si="24"/>
        <v>1083888.46</v>
      </c>
      <c r="G709" s="5">
        <f t="shared" si="25"/>
        <v>85.727209618823238</v>
      </c>
      <c r="H709" s="5"/>
      <c r="I709" s="5"/>
      <c r="J709" s="5"/>
    </row>
    <row r="710" spans="1:10" x14ac:dyDescent="0.35">
      <c r="A710" s="30" t="s">
        <v>108</v>
      </c>
      <c r="B710" s="4">
        <v>27</v>
      </c>
      <c r="C710" s="4">
        <v>55</v>
      </c>
      <c r="D710" s="5">
        <v>5.37</v>
      </c>
      <c r="E710" s="5">
        <v>295.35000000000002</v>
      </c>
      <c r="F710" s="5">
        <f t="shared" si="24"/>
        <v>1084183.81</v>
      </c>
      <c r="G710" s="5">
        <f t="shared" si="25"/>
        <v>85.750569523735336</v>
      </c>
      <c r="H710" s="5"/>
      <c r="I710" s="5"/>
      <c r="J710" s="5"/>
    </row>
    <row r="711" spans="1:10" x14ac:dyDescent="0.35">
      <c r="A711" s="30" t="s">
        <v>381</v>
      </c>
      <c r="B711" s="4">
        <v>15</v>
      </c>
      <c r="C711" s="4">
        <v>55</v>
      </c>
      <c r="D711" s="5">
        <v>5.36</v>
      </c>
      <c r="E711" s="5">
        <v>294.8</v>
      </c>
      <c r="F711" s="5">
        <f t="shared" si="24"/>
        <v>1084478.6100000001</v>
      </c>
      <c r="G711" s="5">
        <f t="shared" si="25"/>
        <v>85.773885927893417</v>
      </c>
      <c r="H711" s="5"/>
      <c r="I711" s="5"/>
      <c r="J711" s="5"/>
    </row>
    <row r="712" spans="1:10" x14ac:dyDescent="0.35">
      <c r="A712" s="30" t="s">
        <v>213</v>
      </c>
      <c r="B712" s="4">
        <v>7</v>
      </c>
      <c r="C712" s="4">
        <v>25</v>
      </c>
      <c r="D712" s="5">
        <v>11.75</v>
      </c>
      <c r="E712" s="5">
        <v>293.75</v>
      </c>
      <c r="F712" s="5">
        <f t="shared" si="24"/>
        <v>1084772.3600000001</v>
      </c>
      <c r="G712" s="5">
        <f t="shared" si="25"/>
        <v>85.797119285157436</v>
      </c>
      <c r="H712" s="5"/>
      <c r="I712" s="5"/>
      <c r="J712" s="5"/>
    </row>
    <row r="713" spans="1:10" x14ac:dyDescent="0.35">
      <c r="A713" s="30" t="s">
        <v>2860</v>
      </c>
      <c r="B713" s="4">
        <v>12</v>
      </c>
      <c r="C713" s="4">
        <v>23</v>
      </c>
      <c r="D713" s="5">
        <v>12.69</v>
      </c>
      <c r="E713" s="5">
        <v>291.87</v>
      </c>
      <c r="F713" s="5">
        <f t="shared" si="24"/>
        <v>1085064.2300000002</v>
      </c>
      <c r="G713" s="5">
        <f t="shared" si="25"/>
        <v>85.820203948934974</v>
      </c>
      <c r="H713" s="5"/>
      <c r="I713" s="5"/>
      <c r="J713" s="5"/>
    </row>
    <row r="714" spans="1:10" x14ac:dyDescent="0.35">
      <c r="A714" s="30" t="s">
        <v>2853</v>
      </c>
      <c r="B714" s="4">
        <v>2</v>
      </c>
      <c r="C714" s="4">
        <v>14</v>
      </c>
      <c r="D714" s="5">
        <v>20.83</v>
      </c>
      <c r="E714" s="5">
        <v>291.62</v>
      </c>
      <c r="F714" s="5">
        <f t="shared" si="24"/>
        <v>1085355.8500000003</v>
      </c>
      <c r="G714" s="5">
        <f t="shared" si="25"/>
        <v>85.843268839642505</v>
      </c>
      <c r="H714" s="5"/>
      <c r="I714" s="5"/>
      <c r="J714" s="5"/>
    </row>
    <row r="715" spans="1:10" x14ac:dyDescent="0.35">
      <c r="A715" s="30" t="s">
        <v>1951</v>
      </c>
      <c r="B715" s="4">
        <v>11</v>
      </c>
      <c r="C715" s="4">
        <v>86</v>
      </c>
      <c r="D715" s="5">
        <v>3.39</v>
      </c>
      <c r="E715" s="5">
        <v>291.54000000000002</v>
      </c>
      <c r="F715" s="5">
        <f t="shared" si="24"/>
        <v>1085647.3900000004</v>
      </c>
      <c r="G715" s="5">
        <f t="shared" si="25"/>
        <v>85.866327402967627</v>
      </c>
      <c r="H715" s="5"/>
      <c r="I715" s="5"/>
      <c r="J715" s="5"/>
    </row>
    <row r="716" spans="1:10" x14ac:dyDescent="0.35">
      <c r="A716" s="30" t="s">
        <v>1639</v>
      </c>
      <c r="B716" s="4">
        <v>1</v>
      </c>
      <c r="C716" s="4">
        <v>1000</v>
      </c>
      <c r="D716" s="5">
        <v>0.28999999999999998</v>
      </c>
      <c r="E716" s="5">
        <v>290</v>
      </c>
      <c r="F716" s="5">
        <f t="shared" si="24"/>
        <v>1085937.3900000004</v>
      </c>
      <c r="G716" s="5">
        <f t="shared" si="25"/>
        <v>85.889264164181469</v>
      </c>
      <c r="H716" s="5"/>
      <c r="I716" s="5"/>
      <c r="J716" s="5"/>
    </row>
    <row r="717" spans="1:10" x14ac:dyDescent="0.35">
      <c r="A717" s="30" t="s">
        <v>2022</v>
      </c>
      <c r="B717" s="4">
        <v>2</v>
      </c>
      <c r="C717" s="4">
        <v>200</v>
      </c>
      <c r="D717" s="5">
        <v>1.45</v>
      </c>
      <c r="E717" s="5">
        <v>290</v>
      </c>
      <c r="F717" s="5">
        <f t="shared" si="24"/>
        <v>1086227.3900000004</v>
      </c>
      <c r="G717" s="5">
        <f t="shared" si="25"/>
        <v>85.912200925395311</v>
      </c>
      <c r="H717" s="5"/>
      <c r="I717" s="5"/>
      <c r="J717" s="5"/>
    </row>
    <row r="718" spans="1:10" x14ac:dyDescent="0.35">
      <c r="A718" s="30" t="s">
        <v>1597</v>
      </c>
      <c r="B718" s="4">
        <v>9</v>
      </c>
      <c r="C718" s="4">
        <v>87</v>
      </c>
      <c r="D718" s="5">
        <v>3.33</v>
      </c>
      <c r="E718" s="5">
        <v>289.70999999999998</v>
      </c>
      <c r="F718" s="5">
        <f t="shared" si="24"/>
        <v>1086517.1000000003</v>
      </c>
      <c r="G718" s="5">
        <f t="shared" si="25"/>
        <v>85.935114749847926</v>
      </c>
      <c r="H718" s="5"/>
      <c r="I718" s="5"/>
      <c r="J718" s="5"/>
    </row>
    <row r="719" spans="1:10" x14ac:dyDescent="0.35">
      <c r="A719" s="30" t="s">
        <v>2384</v>
      </c>
      <c r="B719" s="4">
        <v>5</v>
      </c>
      <c r="C719" s="4">
        <v>100</v>
      </c>
      <c r="D719" s="5">
        <v>2.89</v>
      </c>
      <c r="E719" s="5">
        <v>289</v>
      </c>
      <c r="F719" s="5">
        <f t="shared" si="24"/>
        <v>1086806.1000000003</v>
      </c>
      <c r="G719" s="5">
        <f t="shared" si="25"/>
        <v>85.957972418781722</v>
      </c>
      <c r="H719" s="5"/>
      <c r="I719" s="5"/>
      <c r="J719" s="5"/>
    </row>
    <row r="720" spans="1:10" x14ac:dyDescent="0.35">
      <c r="A720" s="30" t="s">
        <v>106</v>
      </c>
      <c r="B720" s="4">
        <v>25</v>
      </c>
      <c r="C720" s="4">
        <v>60</v>
      </c>
      <c r="D720" s="5">
        <v>4.8099999999999996</v>
      </c>
      <c r="E720" s="5">
        <v>288.59999999999997</v>
      </c>
      <c r="F720" s="5">
        <f t="shared" si="24"/>
        <v>1087094.7000000004</v>
      </c>
      <c r="G720" s="5">
        <f t="shared" si="25"/>
        <v>85.980798450803505</v>
      </c>
      <c r="H720" s="5"/>
      <c r="I720" s="5"/>
      <c r="J720" s="5"/>
    </row>
    <row r="721" spans="1:10" x14ac:dyDescent="0.35">
      <c r="A721" s="30" t="s">
        <v>1799</v>
      </c>
      <c r="B721" s="4">
        <v>1</v>
      </c>
      <c r="C721" s="4">
        <v>600</v>
      </c>
      <c r="D721" s="5">
        <v>0.48</v>
      </c>
      <c r="E721" s="5">
        <v>288</v>
      </c>
      <c r="F721" s="5">
        <f t="shared" si="24"/>
        <v>1087382.7000000004</v>
      </c>
      <c r="G721" s="5">
        <f t="shared" si="25"/>
        <v>86.003577027457254</v>
      </c>
      <c r="H721" s="5"/>
      <c r="I721" s="5"/>
      <c r="J721" s="5"/>
    </row>
    <row r="722" spans="1:10" x14ac:dyDescent="0.35">
      <c r="A722" s="30" t="s">
        <v>1920</v>
      </c>
      <c r="B722" s="4">
        <v>8</v>
      </c>
      <c r="C722" s="4">
        <v>384</v>
      </c>
      <c r="D722" s="5">
        <v>0.75</v>
      </c>
      <c r="E722" s="5">
        <v>288</v>
      </c>
      <c r="F722" s="5">
        <f t="shared" si="24"/>
        <v>1087670.7000000004</v>
      </c>
      <c r="G722" s="5">
        <f t="shared" si="25"/>
        <v>86.026355604111004</v>
      </c>
      <c r="H722" s="5"/>
      <c r="I722" s="5"/>
      <c r="J722" s="5"/>
    </row>
    <row r="723" spans="1:10" x14ac:dyDescent="0.35">
      <c r="A723" s="30" t="s">
        <v>2463</v>
      </c>
      <c r="B723" s="4">
        <v>1</v>
      </c>
      <c r="C723" s="4">
        <v>100</v>
      </c>
      <c r="D723" s="5">
        <v>2.87</v>
      </c>
      <c r="E723" s="5">
        <v>287</v>
      </c>
      <c r="F723" s="5">
        <f t="shared" si="24"/>
        <v>1087957.7000000004</v>
      </c>
      <c r="G723" s="5">
        <f t="shared" si="25"/>
        <v>86.049055088484707</v>
      </c>
      <c r="H723" s="5"/>
      <c r="I723" s="5"/>
      <c r="J723" s="5"/>
    </row>
    <row r="724" spans="1:10" x14ac:dyDescent="0.35">
      <c r="A724" s="30" t="s">
        <v>800</v>
      </c>
      <c r="B724" s="4">
        <v>5</v>
      </c>
      <c r="C724" s="4">
        <v>70</v>
      </c>
      <c r="D724" s="5">
        <v>4.0999999999999996</v>
      </c>
      <c r="E724" s="5">
        <v>287</v>
      </c>
      <c r="F724" s="5">
        <f t="shared" si="24"/>
        <v>1088244.7000000004</v>
      </c>
      <c r="G724" s="5">
        <f t="shared" si="25"/>
        <v>86.07175457285841</v>
      </c>
      <c r="H724" s="5"/>
      <c r="I724" s="5"/>
      <c r="J724" s="5"/>
    </row>
    <row r="725" spans="1:10" x14ac:dyDescent="0.35">
      <c r="A725" s="30" t="s">
        <v>1124</v>
      </c>
      <c r="B725" s="4">
        <v>3</v>
      </c>
      <c r="C725" s="4">
        <v>150</v>
      </c>
      <c r="D725" s="5">
        <v>1.91</v>
      </c>
      <c r="E725" s="5">
        <v>286.5</v>
      </c>
      <c r="F725" s="5">
        <f t="shared" si="24"/>
        <v>1088531.2000000004</v>
      </c>
      <c r="G725" s="5">
        <f t="shared" si="25"/>
        <v>86.094414511092083</v>
      </c>
      <c r="H725" s="5"/>
      <c r="I725" s="5"/>
      <c r="J725" s="5"/>
    </row>
    <row r="726" spans="1:10" x14ac:dyDescent="0.35">
      <c r="A726" s="30" t="s">
        <v>2416</v>
      </c>
      <c r="B726" s="4">
        <v>2</v>
      </c>
      <c r="C726" s="4">
        <v>100</v>
      </c>
      <c r="D726" s="5">
        <v>2.86</v>
      </c>
      <c r="E726" s="5">
        <v>286</v>
      </c>
      <c r="F726" s="5">
        <f t="shared" si="24"/>
        <v>1088817.2000000004</v>
      </c>
      <c r="G726" s="5">
        <f t="shared" si="25"/>
        <v>86.117034903185726</v>
      </c>
      <c r="H726" s="5"/>
      <c r="I726" s="5"/>
      <c r="J726" s="5"/>
    </row>
    <row r="727" spans="1:10" x14ac:dyDescent="0.35">
      <c r="A727" s="30" t="s">
        <v>342</v>
      </c>
      <c r="B727" s="4">
        <v>3</v>
      </c>
      <c r="C727" s="4">
        <v>75</v>
      </c>
      <c r="D727" s="5">
        <v>3.81</v>
      </c>
      <c r="E727" s="5">
        <v>285.75</v>
      </c>
      <c r="F727" s="5">
        <f t="shared" si="24"/>
        <v>1089102.9500000004</v>
      </c>
      <c r="G727" s="5">
        <f t="shared" si="25"/>
        <v>86.139635522209375</v>
      </c>
      <c r="H727" s="5"/>
      <c r="I727" s="5"/>
      <c r="J727" s="5"/>
    </row>
    <row r="728" spans="1:10" x14ac:dyDescent="0.35">
      <c r="A728" s="30" t="s">
        <v>2792</v>
      </c>
      <c r="B728" s="4">
        <v>1</v>
      </c>
      <c r="C728" s="4">
        <v>5</v>
      </c>
      <c r="D728" s="5">
        <v>57.03</v>
      </c>
      <c r="E728" s="5">
        <v>285.14999999999998</v>
      </c>
      <c r="F728" s="5">
        <f t="shared" si="24"/>
        <v>1089388.1000000003</v>
      </c>
      <c r="G728" s="5">
        <f t="shared" si="25"/>
        <v>86.162188685864976</v>
      </c>
      <c r="H728" s="5"/>
      <c r="I728" s="5"/>
      <c r="J728" s="5"/>
    </row>
    <row r="729" spans="1:10" x14ac:dyDescent="0.35">
      <c r="A729" s="30" t="s">
        <v>2680</v>
      </c>
      <c r="B729" s="4">
        <v>17</v>
      </c>
      <c r="C729" s="4">
        <v>94</v>
      </c>
      <c r="D729" s="5">
        <v>3.02</v>
      </c>
      <c r="E729" s="5">
        <v>283.88</v>
      </c>
      <c r="F729" s="5">
        <f t="shared" si="24"/>
        <v>1089671.9800000002</v>
      </c>
      <c r="G729" s="5">
        <f t="shared" si="25"/>
        <v>86.184641402324914</v>
      </c>
      <c r="H729" s="5"/>
      <c r="I729" s="5"/>
      <c r="J729" s="5"/>
    </row>
    <row r="730" spans="1:10" x14ac:dyDescent="0.35">
      <c r="A730" s="30" t="s">
        <v>3308</v>
      </c>
      <c r="B730" s="4">
        <v>6</v>
      </c>
      <c r="C730" s="4">
        <v>68</v>
      </c>
      <c r="D730" s="5">
        <v>4.17</v>
      </c>
      <c r="E730" s="5">
        <v>283.56</v>
      </c>
      <c r="F730" s="5">
        <f t="shared" si="24"/>
        <v>1089955.5400000003</v>
      </c>
      <c r="G730" s="5">
        <f t="shared" si="25"/>
        <v>86.207068809255247</v>
      </c>
      <c r="H730" s="5"/>
      <c r="I730" s="5"/>
      <c r="J730" s="5"/>
    </row>
    <row r="731" spans="1:10" x14ac:dyDescent="0.35">
      <c r="A731" s="30" t="s">
        <v>3831</v>
      </c>
      <c r="B731" s="4">
        <v>1</v>
      </c>
      <c r="C731" s="4">
        <v>6</v>
      </c>
      <c r="D731" s="5">
        <v>47.22</v>
      </c>
      <c r="E731" s="5">
        <v>283.32</v>
      </c>
      <c r="F731" s="5">
        <f t="shared" si="24"/>
        <v>1090238.8600000003</v>
      </c>
      <c r="G731" s="5">
        <f t="shared" si="25"/>
        <v>86.22947723403837</v>
      </c>
      <c r="H731" s="5"/>
      <c r="I731" s="5"/>
      <c r="J731" s="5"/>
    </row>
    <row r="732" spans="1:10" x14ac:dyDescent="0.35">
      <c r="A732" s="30" t="s">
        <v>1656</v>
      </c>
      <c r="B732" s="4">
        <v>46</v>
      </c>
      <c r="C732" s="4">
        <v>944</v>
      </c>
      <c r="D732" s="5">
        <v>0.3</v>
      </c>
      <c r="E732" s="5">
        <v>283.2</v>
      </c>
      <c r="F732" s="5">
        <f t="shared" si="24"/>
        <v>1090522.0600000003</v>
      </c>
      <c r="G732" s="5">
        <f t="shared" si="25"/>
        <v>86.251876167747881</v>
      </c>
      <c r="H732" s="5"/>
      <c r="I732" s="5"/>
      <c r="J732" s="5"/>
    </row>
    <row r="733" spans="1:10" x14ac:dyDescent="0.35">
      <c r="A733" s="30" t="s">
        <v>3433</v>
      </c>
      <c r="B733" s="4">
        <v>4</v>
      </c>
      <c r="C733" s="4">
        <v>6</v>
      </c>
      <c r="D733" s="5">
        <v>47.02</v>
      </c>
      <c r="E733" s="5">
        <v>282.12</v>
      </c>
      <c r="F733" s="5">
        <f t="shared" si="24"/>
        <v>1090804.1800000004</v>
      </c>
      <c r="G733" s="5">
        <f t="shared" si="25"/>
        <v>86.274189681794965</v>
      </c>
      <c r="H733" s="5"/>
      <c r="I733" s="5"/>
      <c r="J733" s="5"/>
    </row>
    <row r="734" spans="1:10" x14ac:dyDescent="0.35">
      <c r="A734" s="30" t="s">
        <v>2258</v>
      </c>
      <c r="B734" s="4">
        <v>2</v>
      </c>
      <c r="C734" s="4">
        <v>150</v>
      </c>
      <c r="D734" s="5">
        <v>1.88</v>
      </c>
      <c r="E734" s="5">
        <v>282</v>
      </c>
      <c r="F734" s="5">
        <f t="shared" si="24"/>
        <v>1091086.1800000004</v>
      </c>
      <c r="G734" s="5">
        <f t="shared" si="25"/>
        <v>86.296493704768423</v>
      </c>
      <c r="H734" s="5"/>
      <c r="I734" s="5"/>
      <c r="J734" s="5"/>
    </row>
    <row r="735" spans="1:10" x14ac:dyDescent="0.35">
      <c r="A735" s="30" t="s">
        <v>2488</v>
      </c>
      <c r="B735" s="4">
        <v>1</v>
      </c>
      <c r="C735" s="4">
        <v>100</v>
      </c>
      <c r="D735" s="5">
        <v>2.82</v>
      </c>
      <c r="E735" s="5">
        <v>282</v>
      </c>
      <c r="F735" s="5">
        <f t="shared" si="24"/>
        <v>1091368.1800000004</v>
      </c>
      <c r="G735" s="5">
        <f t="shared" si="25"/>
        <v>86.318797727741881</v>
      </c>
      <c r="H735" s="5"/>
      <c r="I735" s="5"/>
      <c r="J735" s="5"/>
    </row>
    <row r="736" spans="1:10" x14ac:dyDescent="0.35">
      <c r="A736" s="30" t="s">
        <v>3042</v>
      </c>
      <c r="B736" s="4">
        <v>5</v>
      </c>
      <c r="C736" s="4">
        <v>11</v>
      </c>
      <c r="D736" s="5">
        <v>25.62</v>
      </c>
      <c r="E736" s="5">
        <v>281.82</v>
      </c>
      <c r="F736" s="5">
        <f t="shared" si="24"/>
        <v>1091650.0000000005</v>
      </c>
      <c r="G736" s="5">
        <f t="shared" si="25"/>
        <v>86.341087514104942</v>
      </c>
      <c r="H736" s="5"/>
      <c r="I736" s="5"/>
      <c r="J736" s="5"/>
    </row>
    <row r="737" spans="1:10" x14ac:dyDescent="0.35">
      <c r="A737" s="30" t="s">
        <v>1440</v>
      </c>
      <c r="B737" s="4">
        <v>14</v>
      </c>
      <c r="C737" s="4">
        <v>88</v>
      </c>
      <c r="D737" s="5">
        <v>3.2</v>
      </c>
      <c r="E737" s="5">
        <v>281.60000000000002</v>
      </c>
      <c r="F737" s="5">
        <f t="shared" si="24"/>
        <v>1091931.6000000006</v>
      </c>
      <c r="G737" s="5">
        <f t="shared" si="25"/>
        <v>86.363359900166387</v>
      </c>
      <c r="H737" s="5"/>
      <c r="I737" s="5"/>
      <c r="J737" s="5"/>
    </row>
    <row r="738" spans="1:10" x14ac:dyDescent="0.35">
      <c r="A738" s="30" t="s">
        <v>1963</v>
      </c>
      <c r="B738" s="4">
        <v>4</v>
      </c>
      <c r="C738" s="4">
        <v>312</v>
      </c>
      <c r="D738" s="5">
        <v>0.9</v>
      </c>
      <c r="E738" s="5">
        <v>280.8</v>
      </c>
      <c r="F738" s="5">
        <f t="shared" si="24"/>
        <v>1092212.4000000006</v>
      </c>
      <c r="G738" s="5">
        <f t="shared" si="25"/>
        <v>86.385569012403792</v>
      </c>
      <c r="H738" s="5"/>
      <c r="I738" s="5"/>
      <c r="J738" s="5"/>
    </row>
    <row r="739" spans="1:10" x14ac:dyDescent="0.35">
      <c r="A739" s="30" t="s">
        <v>1858</v>
      </c>
      <c r="B739" s="4">
        <v>1</v>
      </c>
      <c r="C739" s="4">
        <v>500</v>
      </c>
      <c r="D739" s="5">
        <v>0.56000000000000005</v>
      </c>
      <c r="E739" s="5">
        <v>280</v>
      </c>
      <c r="F739" s="5">
        <f t="shared" si="24"/>
        <v>1092492.4000000006</v>
      </c>
      <c r="G739" s="5">
        <f t="shared" si="25"/>
        <v>86.407714850817158</v>
      </c>
      <c r="H739" s="5"/>
      <c r="I739" s="5"/>
      <c r="J739" s="5"/>
    </row>
    <row r="740" spans="1:10" x14ac:dyDescent="0.35">
      <c r="A740" s="30" t="s">
        <v>2260</v>
      </c>
      <c r="B740" s="4">
        <v>1</v>
      </c>
      <c r="C740" s="4">
        <v>150</v>
      </c>
      <c r="D740" s="5">
        <v>1.85</v>
      </c>
      <c r="E740" s="5">
        <v>277.5</v>
      </c>
      <c r="F740" s="5">
        <f t="shared" si="24"/>
        <v>1092769.9000000006</v>
      </c>
      <c r="G740" s="5">
        <f t="shared" si="25"/>
        <v>86.4296629585304</v>
      </c>
      <c r="H740" s="5"/>
      <c r="I740" s="5"/>
      <c r="J740" s="5"/>
    </row>
    <row r="741" spans="1:10" x14ac:dyDescent="0.35">
      <c r="A741" s="30" t="s">
        <v>3600</v>
      </c>
      <c r="B741" s="4">
        <v>2</v>
      </c>
      <c r="C741" s="4">
        <v>7</v>
      </c>
      <c r="D741" s="5">
        <v>39.61</v>
      </c>
      <c r="E741" s="5">
        <v>277.27</v>
      </c>
      <c r="F741" s="5">
        <f t="shared" si="24"/>
        <v>1093047.1700000006</v>
      </c>
      <c r="G741" s="5">
        <f t="shared" si="25"/>
        <v>86.451592875019244</v>
      </c>
      <c r="H741" s="5"/>
      <c r="I741" s="5"/>
      <c r="J741" s="5"/>
    </row>
    <row r="742" spans="1:10" x14ac:dyDescent="0.35">
      <c r="A742" s="30" t="s">
        <v>2481</v>
      </c>
      <c r="B742" s="4">
        <v>1</v>
      </c>
      <c r="C742" s="4">
        <v>100</v>
      </c>
      <c r="D742" s="5">
        <v>2.76</v>
      </c>
      <c r="E742" s="5">
        <v>276</v>
      </c>
      <c r="F742" s="5">
        <f t="shared" si="24"/>
        <v>1093323.1700000006</v>
      </c>
      <c r="G742" s="5">
        <f t="shared" si="25"/>
        <v>86.473422344312411</v>
      </c>
      <c r="H742" s="5"/>
      <c r="I742" s="5"/>
      <c r="J742" s="5"/>
    </row>
    <row r="743" spans="1:10" x14ac:dyDescent="0.35">
      <c r="A743" s="30" t="s">
        <v>1941</v>
      </c>
      <c r="B743" s="4">
        <v>17</v>
      </c>
      <c r="C743" s="4">
        <v>336</v>
      </c>
      <c r="D743" s="5">
        <v>0.82</v>
      </c>
      <c r="E743" s="5">
        <v>275.52</v>
      </c>
      <c r="F743" s="5">
        <f t="shared" si="24"/>
        <v>1093598.6900000006</v>
      </c>
      <c r="G743" s="5">
        <f t="shared" si="25"/>
        <v>86.49521384931117</v>
      </c>
      <c r="H743" s="5"/>
      <c r="I743" s="5"/>
      <c r="J743" s="5"/>
    </row>
    <row r="744" spans="1:10" x14ac:dyDescent="0.35">
      <c r="A744" s="30" t="s">
        <v>2583</v>
      </c>
      <c r="B744" s="4">
        <v>2</v>
      </c>
      <c r="C744" s="4">
        <v>5</v>
      </c>
      <c r="D744" s="5">
        <v>54.98</v>
      </c>
      <c r="E744" s="5">
        <v>274.89999999999998</v>
      </c>
      <c r="F744" s="5">
        <f t="shared" si="24"/>
        <v>1093873.5900000005</v>
      </c>
      <c r="G744" s="5">
        <f t="shared" si="25"/>
        <v>86.516956317096287</v>
      </c>
      <c r="H744" s="5"/>
      <c r="I744" s="5"/>
      <c r="J744" s="5"/>
    </row>
    <row r="745" spans="1:10" x14ac:dyDescent="0.35">
      <c r="A745" s="30" t="s">
        <v>2509</v>
      </c>
      <c r="B745" s="4">
        <v>1</v>
      </c>
      <c r="C745" s="4">
        <v>100</v>
      </c>
      <c r="D745" s="5">
        <v>2.74</v>
      </c>
      <c r="E745" s="5">
        <v>274</v>
      </c>
      <c r="F745" s="5">
        <f t="shared" si="24"/>
        <v>1094147.5900000005</v>
      </c>
      <c r="G745" s="5">
        <f t="shared" si="25"/>
        <v>86.538627601829347</v>
      </c>
      <c r="H745" s="5"/>
      <c r="I745" s="5"/>
      <c r="J745" s="5"/>
    </row>
    <row r="746" spans="1:10" x14ac:dyDescent="0.35">
      <c r="A746" s="30" t="s">
        <v>1398</v>
      </c>
      <c r="B746" s="4">
        <v>16</v>
      </c>
      <c r="C746" s="4">
        <v>260</v>
      </c>
      <c r="D746" s="5">
        <v>1.05</v>
      </c>
      <c r="E746" s="5">
        <v>273</v>
      </c>
      <c r="F746" s="5">
        <f t="shared" si="24"/>
        <v>1094420.5900000005</v>
      </c>
      <c r="G746" s="5">
        <f t="shared" si="25"/>
        <v>86.560219794282389</v>
      </c>
      <c r="H746" s="5"/>
      <c r="I746" s="5"/>
      <c r="J746" s="5"/>
    </row>
    <row r="747" spans="1:10" x14ac:dyDescent="0.35">
      <c r="A747" s="30" t="s">
        <v>1393</v>
      </c>
      <c r="B747" s="4">
        <v>11</v>
      </c>
      <c r="C747" s="4">
        <v>3400</v>
      </c>
      <c r="D747" s="5">
        <v>0.08</v>
      </c>
      <c r="E747" s="5">
        <v>272</v>
      </c>
      <c r="F747" s="5">
        <f t="shared" si="24"/>
        <v>1094692.5900000005</v>
      </c>
      <c r="G747" s="5">
        <f t="shared" si="25"/>
        <v>86.581732894455371</v>
      </c>
      <c r="H747" s="5"/>
      <c r="I747" s="5"/>
      <c r="J747" s="5"/>
    </row>
    <row r="748" spans="1:10" x14ac:dyDescent="0.35">
      <c r="A748" s="30" t="s">
        <v>2160</v>
      </c>
      <c r="B748" s="4">
        <v>8</v>
      </c>
      <c r="C748" s="4">
        <v>47</v>
      </c>
      <c r="D748" s="5">
        <v>5.77</v>
      </c>
      <c r="E748" s="5">
        <v>271.19</v>
      </c>
      <c r="F748" s="5">
        <f t="shared" si="24"/>
        <v>1094963.7800000005</v>
      </c>
      <c r="G748" s="5">
        <f t="shared" si="25"/>
        <v>86.603181929881515</v>
      </c>
      <c r="H748" s="5"/>
      <c r="I748" s="5"/>
      <c r="J748" s="5"/>
    </row>
    <row r="749" spans="1:10" x14ac:dyDescent="0.35">
      <c r="A749" s="30" t="s">
        <v>1141</v>
      </c>
      <c r="B749" s="4">
        <v>2</v>
      </c>
      <c r="C749" s="4">
        <v>50</v>
      </c>
      <c r="D749" s="5">
        <v>5.41</v>
      </c>
      <c r="E749" s="5">
        <v>270.5</v>
      </c>
      <c r="F749" s="5">
        <f t="shared" si="24"/>
        <v>1095234.2800000005</v>
      </c>
      <c r="G749" s="5">
        <f t="shared" si="25"/>
        <v>86.62457639163442</v>
      </c>
      <c r="H749" s="5"/>
      <c r="I749" s="5"/>
      <c r="J749" s="5"/>
    </row>
    <row r="750" spans="1:10" x14ac:dyDescent="0.35">
      <c r="A750" s="30" t="s">
        <v>1812</v>
      </c>
      <c r="B750" s="4">
        <v>7</v>
      </c>
      <c r="C750" s="4">
        <v>550</v>
      </c>
      <c r="D750" s="5">
        <v>0.49</v>
      </c>
      <c r="E750" s="5">
        <v>269.5</v>
      </c>
      <c r="F750" s="5">
        <f t="shared" si="24"/>
        <v>1095503.7800000005</v>
      </c>
      <c r="G750" s="5">
        <f t="shared" si="25"/>
        <v>86.645891761107279</v>
      </c>
      <c r="H750" s="5"/>
      <c r="I750" s="5"/>
      <c r="J750" s="5"/>
    </row>
    <row r="751" spans="1:10" x14ac:dyDescent="0.35">
      <c r="A751" s="30" t="s">
        <v>3349</v>
      </c>
      <c r="B751" s="4">
        <v>13</v>
      </c>
      <c r="C751" s="4">
        <v>77</v>
      </c>
      <c r="D751" s="5">
        <v>3.49</v>
      </c>
      <c r="E751" s="5">
        <v>268.73</v>
      </c>
      <c r="F751" s="5">
        <f t="shared" si="24"/>
        <v>1095772.5100000005</v>
      </c>
      <c r="G751" s="5">
        <f t="shared" si="25"/>
        <v>86.667146229524505</v>
      </c>
      <c r="H751" s="5"/>
      <c r="I751" s="5"/>
      <c r="J751" s="5"/>
    </row>
    <row r="752" spans="1:10" x14ac:dyDescent="0.35">
      <c r="A752" s="30" t="s">
        <v>2750</v>
      </c>
      <c r="B752" s="4">
        <v>3</v>
      </c>
      <c r="C752" s="4">
        <v>28</v>
      </c>
      <c r="D752" s="5">
        <v>9.58</v>
      </c>
      <c r="E752" s="5">
        <v>268.24</v>
      </c>
      <c r="F752" s="5">
        <f t="shared" si="24"/>
        <v>1096040.7500000005</v>
      </c>
      <c r="G752" s="5">
        <f t="shared" si="25"/>
        <v>86.688361942724512</v>
      </c>
      <c r="H752" s="5"/>
      <c r="I752" s="5"/>
      <c r="J752" s="5"/>
    </row>
    <row r="753" spans="1:10" x14ac:dyDescent="0.35">
      <c r="A753" s="30" t="s">
        <v>1730</v>
      </c>
      <c r="B753" s="4">
        <v>9</v>
      </c>
      <c r="C753" s="4">
        <v>17</v>
      </c>
      <c r="D753" s="5">
        <v>15.7</v>
      </c>
      <c r="E753" s="5">
        <v>266.89999999999998</v>
      </c>
      <c r="F753" s="5">
        <f t="shared" si="24"/>
        <v>1096307.6500000004</v>
      </c>
      <c r="G753" s="5">
        <f t="shared" si="25"/>
        <v>86.709471672269245</v>
      </c>
      <c r="H753" s="5"/>
      <c r="I753" s="5"/>
      <c r="J753" s="5"/>
    </row>
    <row r="754" spans="1:10" x14ac:dyDescent="0.35">
      <c r="A754" s="30" t="s">
        <v>2602</v>
      </c>
      <c r="B754" s="4">
        <v>3</v>
      </c>
      <c r="C754" s="4">
        <v>6</v>
      </c>
      <c r="D754" s="5">
        <v>44.41</v>
      </c>
      <c r="E754" s="5">
        <v>266.45999999999998</v>
      </c>
      <c r="F754" s="5">
        <f t="shared" si="24"/>
        <v>1096574.1100000003</v>
      </c>
      <c r="G754" s="5">
        <f t="shared" si="25"/>
        <v>86.730546601210762</v>
      </c>
      <c r="H754" s="5"/>
      <c r="I754" s="5"/>
      <c r="J754" s="5"/>
    </row>
    <row r="755" spans="1:10" x14ac:dyDescent="0.35">
      <c r="A755" s="30" t="s">
        <v>1962</v>
      </c>
      <c r="B755" s="4">
        <v>4</v>
      </c>
      <c r="C755" s="4">
        <v>312</v>
      </c>
      <c r="D755" s="5">
        <v>0.85</v>
      </c>
      <c r="E755" s="5">
        <v>265.2</v>
      </c>
      <c r="F755" s="5">
        <f t="shared" si="24"/>
        <v>1096839.3100000003</v>
      </c>
      <c r="G755" s="5">
        <f t="shared" si="25"/>
        <v>86.751521873879412</v>
      </c>
      <c r="H755" s="5"/>
      <c r="I755" s="5"/>
      <c r="J755" s="5"/>
    </row>
    <row r="756" spans="1:10" x14ac:dyDescent="0.35">
      <c r="A756" s="30" t="s">
        <v>3465</v>
      </c>
      <c r="B756" s="4">
        <v>6</v>
      </c>
      <c r="C756" s="4">
        <v>64</v>
      </c>
      <c r="D756" s="5">
        <v>4.1399999999999997</v>
      </c>
      <c r="E756" s="5">
        <v>264.95999999999998</v>
      </c>
      <c r="F756" s="5">
        <f t="shared" si="24"/>
        <v>1097104.2700000003</v>
      </c>
      <c r="G756" s="5">
        <f t="shared" si="25"/>
        <v>86.772478164400852</v>
      </c>
      <c r="H756" s="5"/>
      <c r="I756" s="5"/>
      <c r="J756" s="5"/>
    </row>
    <row r="757" spans="1:10" x14ac:dyDescent="0.35">
      <c r="A757" s="30" t="s">
        <v>417</v>
      </c>
      <c r="B757" s="4">
        <v>4</v>
      </c>
      <c r="C757" s="4">
        <v>14</v>
      </c>
      <c r="D757" s="5">
        <v>18.920000000000002</v>
      </c>
      <c r="E757" s="5">
        <v>264.88</v>
      </c>
      <c r="F757" s="5">
        <f t="shared" si="24"/>
        <v>1097369.1500000001</v>
      </c>
      <c r="G757" s="5">
        <f t="shared" si="25"/>
        <v>86.793428127539897</v>
      </c>
      <c r="H757" s="5"/>
      <c r="I757" s="5"/>
      <c r="J757" s="5"/>
    </row>
    <row r="758" spans="1:10" x14ac:dyDescent="0.35">
      <c r="A758" s="30" t="s">
        <v>1948</v>
      </c>
      <c r="B758" s="4">
        <v>38</v>
      </c>
      <c r="C758" s="4">
        <v>228</v>
      </c>
      <c r="D758" s="5">
        <v>1.1599999999999999</v>
      </c>
      <c r="E758" s="5">
        <v>264.47999999999996</v>
      </c>
      <c r="F758" s="5">
        <f t="shared" si="24"/>
        <v>1097633.6300000001</v>
      </c>
      <c r="G758" s="5">
        <f t="shared" si="25"/>
        <v>86.814346453766916</v>
      </c>
      <c r="H758" s="5"/>
      <c r="I758" s="5"/>
      <c r="J758" s="5"/>
    </row>
    <row r="759" spans="1:10" x14ac:dyDescent="0.35">
      <c r="A759" s="30" t="s">
        <v>2569</v>
      </c>
      <c r="B759" s="4">
        <v>7</v>
      </c>
      <c r="C759" s="4">
        <v>92</v>
      </c>
      <c r="D759" s="5">
        <v>2.87</v>
      </c>
      <c r="E759" s="5">
        <v>264.04000000000002</v>
      </c>
      <c r="F759" s="5">
        <f t="shared" si="24"/>
        <v>1097897.6700000002</v>
      </c>
      <c r="G759" s="5">
        <f t="shared" si="25"/>
        <v>86.835229979390718</v>
      </c>
      <c r="H759" s="5"/>
      <c r="I759" s="5"/>
      <c r="J759" s="5"/>
    </row>
    <row r="760" spans="1:10" x14ac:dyDescent="0.35">
      <c r="A760" s="30" t="s">
        <v>2572</v>
      </c>
      <c r="B760" s="4">
        <v>2</v>
      </c>
      <c r="C760" s="4">
        <v>92</v>
      </c>
      <c r="D760" s="5">
        <v>2.87</v>
      </c>
      <c r="E760" s="5">
        <v>264.04000000000002</v>
      </c>
      <c r="F760" s="5">
        <f t="shared" si="24"/>
        <v>1098161.7100000002</v>
      </c>
      <c r="G760" s="5">
        <f t="shared" si="25"/>
        <v>86.85611350501452</v>
      </c>
      <c r="H760" s="5"/>
      <c r="I760" s="5"/>
      <c r="J760" s="5"/>
    </row>
    <row r="761" spans="1:10" x14ac:dyDescent="0.35">
      <c r="A761" s="30" t="s">
        <v>2049</v>
      </c>
      <c r="B761" s="4">
        <v>30</v>
      </c>
      <c r="C761" s="4">
        <v>214</v>
      </c>
      <c r="D761" s="5">
        <v>1.23</v>
      </c>
      <c r="E761" s="5">
        <v>263.21999999999997</v>
      </c>
      <c r="F761" s="5">
        <f t="shared" si="24"/>
        <v>1098424.9300000002</v>
      </c>
      <c r="G761" s="5">
        <f t="shared" si="25"/>
        <v>86.876932174968687</v>
      </c>
      <c r="H761" s="5"/>
      <c r="I761" s="5"/>
      <c r="J761" s="5"/>
    </row>
    <row r="762" spans="1:10" x14ac:dyDescent="0.35">
      <c r="A762" s="30" t="s">
        <v>3483</v>
      </c>
      <c r="B762" s="4">
        <v>1</v>
      </c>
      <c r="C762" s="4">
        <v>4</v>
      </c>
      <c r="D762" s="5">
        <v>65.77</v>
      </c>
      <c r="E762" s="5">
        <v>263.08</v>
      </c>
      <c r="F762" s="5">
        <f t="shared" si="24"/>
        <v>1098688.0100000002</v>
      </c>
      <c r="G762" s="5">
        <f t="shared" si="25"/>
        <v>86.897739772003646</v>
      </c>
      <c r="H762" s="5"/>
      <c r="I762" s="5"/>
      <c r="J762" s="5"/>
    </row>
    <row r="763" spans="1:10" x14ac:dyDescent="0.35">
      <c r="A763" s="30" t="s">
        <v>2203</v>
      </c>
      <c r="B763" s="4">
        <v>3</v>
      </c>
      <c r="C763" s="4">
        <v>174</v>
      </c>
      <c r="D763" s="5">
        <v>1.51</v>
      </c>
      <c r="E763" s="5">
        <v>262.74</v>
      </c>
      <c r="F763" s="5">
        <f t="shared" si="24"/>
        <v>1098950.7500000002</v>
      </c>
      <c r="G763" s="5">
        <f t="shared" si="25"/>
        <v>86.918520477663392</v>
      </c>
      <c r="H763" s="5"/>
      <c r="I763" s="5"/>
      <c r="J763" s="5"/>
    </row>
    <row r="764" spans="1:10" x14ac:dyDescent="0.35">
      <c r="A764" s="30" t="s">
        <v>1787</v>
      </c>
      <c r="B764" s="4">
        <v>4</v>
      </c>
      <c r="C764" s="4">
        <v>250</v>
      </c>
      <c r="D764" s="5">
        <v>1.05</v>
      </c>
      <c r="E764" s="5">
        <v>262.5</v>
      </c>
      <c r="F764" s="5">
        <f t="shared" si="24"/>
        <v>1099213.2500000002</v>
      </c>
      <c r="G764" s="5">
        <f t="shared" si="25"/>
        <v>86.939282201175914</v>
      </c>
      <c r="H764" s="5"/>
      <c r="I764" s="5"/>
      <c r="J764" s="5"/>
    </row>
    <row r="765" spans="1:10" x14ac:dyDescent="0.35">
      <c r="A765" s="30" t="s">
        <v>2524</v>
      </c>
      <c r="B765" s="4">
        <v>1</v>
      </c>
      <c r="C765" s="4">
        <v>100</v>
      </c>
      <c r="D765" s="5">
        <v>2.62</v>
      </c>
      <c r="E765" s="5">
        <v>262</v>
      </c>
      <c r="F765" s="5">
        <f t="shared" si="24"/>
        <v>1099475.2500000002</v>
      </c>
      <c r="G765" s="5">
        <f t="shared" si="25"/>
        <v>86.960004378548433</v>
      </c>
      <c r="H765" s="5"/>
      <c r="I765" s="5"/>
      <c r="J765" s="5"/>
    </row>
    <row r="766" spans="1:10" x14ac:dyDescent="0.35">
      <c r="A766" s="30" t="s">
        <v>2182</v>
      </c>
      <c r="B766" s="4">
        <v>4</v>
      </c>
      <c r="C766" s="4">
        <v>5</v>
      </c>
      <c r="D766" s="5">
        <v>52.29</v>
      </c>
      <c r="E766" s="5">
        <v>261.45</v>
      </c>
      <c r="F766" s="5">
        <f t="shared" si="24"/>
        <v>1099736.7000000002</v>
      </c>
      <c r="G766" s="5">
        <f t="shared" si="25"/>
        <v>86.980683055166892</v>
      </c>
      <c r="H766" s="5"/>
      <c r="I766" s="5"/>
      <c r="J766" s="5"/>
    </row>
    <row r="767" spans="1:10" x14ac:dyDescent="0.35">
      <c r="A767" s="30" t="s">
        <v>1843</v>
      </c>
      <c r="B767" s="4">
        <v>5</v>
      </c>
      <c r="C767" s="4">
        <v>7</v>
      </c>
      <c r="D767" s="5">
        <v>37.19</v>
      </c>
      <c r="E767" s="5">
        <v>260.33</v>
      </c>
      <c r="F767" s="5">
        <f t="shared" si="24"/>
        <v>1099997.0300000003</v>
      </c>
      <c r="G767" s="5">
        <f t="shared" si="25"/>
        <v>87.001273148431736</v>
      </c>
      <c r="H767" s="5"/>
      <c r="I767" s="5"/>
      <c r="J767" s="5"/>
    </row>
    <row r="768" spans="1:10" x14ac:dyDescent="0.35">
      <c r="A768" s="30" t="s">
        <v>1633</v>
      </c>
      <c r="B768" s="4">
        <v>5</v>
      </c>
      <c r="C768" s="4">
        <v>1000</v>
      </c>
      <c r="D768" s="5">
        <v>0.26</v>
      </c>
      <c r="E768" s="5">
        <v>260</v>
      </c>
      <c r="F768" s="5">
        <f t="shared" si="24"/>
        <v>1100257.0300000003</v>
      </c>
      <c r="G768" s="5">
        <f t="shared" si="25"/>
        <v>87.021837141244134</v>
      </c>
      <c r="H768" s="5"/>
      <c r="I768" s="5"/>
      <c r="J768" s="5"/>
    </row>
    <row r="769" spans="1:10" x14ac:dyDescent="0.35">
      <c r="A769" s="30" t="s">
        <v>388</v>
      </c>
      <c r="B769" s="4">
        <v>3</v>
      </c>
      <c r="C769" s="4">
        <v>22</v>
      </c>
      <c r="D769" s="5">
        <v>11.77</v>
      </c>
      <c r="E769" s="5">
        <v>258.94</v>
      </c>
      <c r="F769" s="5">
        <f t="shared" si="24"/>
        <v>1100515.9700000002</v>
      </c>
      <c r="G769" s="5">
        <f t="shared" si="25"/>
        <v>87.042317296239688</v>
      </c>
      <c r="H769" s="5"/>
      <c r="I769" s="5"/>
      <c r="J769" s="5"/>
    </row>
    <row r="770" spans="1:10" x14ac:dyDescent="0.35">
      <c r="A770" s="30" t="s">
        <v>1167</v>
      </c>
      <c r="B770" s="4">
        <v>1</v>
      </c>
      <c r="C770" s="4">
        <v>125</v>
      </c>
      <c r="D770" s="5">
        <v>2.0699999999999998</v>
      </c>
      <c r="E770" s="5">
        <v>258.75</v>
      </c>
      <c r="F770" s="5">
        <f t="shared" si="24"/>
        <v>1100774.7200000002</v>
      </c>
      <c r="G770" s="5">
        <f t="shared" si="25"/>
        <v>87.062782423702046</v>
      </c>
      <c r="H770" s="5"/>
      <c r="I770" s="5"/>
      <c r="J770" s="5"/>
    </row>
    <row r="771" spans="1:10" x14ac:dyDescent="0.35">
      <c r="A771" s="30" t="s">
        <v>1879</v>
      </c>
      <c r="B771" s="4">
        <v>18</v>
      </c>
      <c r="C771" s="4">
        <v>168</v>
      </c>
      <c r="D771" s="5">
        <v>1.54</v>
      </c>
      <c r="E771" s="5">
        <v>258.72000000000003</v>
      </c>
      <c r="F771" s="5">
        <f t="shared" ref="F771:F834" si="26">E771+F770</f>
        <v>1101033.4400000002</v>
      </c>
      <c r="G771" s="5">
        <f t="shared" ref="G771:G834" si="27">(F771/$F$3485)*100</f>
        <v>87.083245178395998</v>
      </c>
      <c r="H771" s="5"/>
      <c r="I771" s="5"/>
      <c r="J771" s="5"/>
    </row>
    <row r="772" spans="1:10" x14ac:dyDescent="0.35">
      <c r="A772" s="30" t="s">
        <v>2790</v>
      </c>
      <c r="B772" s="4">
        <v>2</v>
      </c>
      <c r="C772" s="4">
        <v>5</v>
      </c>
      <c r="D772" s="5">
        <v>51.72</v>
      </c>
      <c r="E772" s="5">
        <v>258.60000000000002</v>
      </c>
      <c r="F772" s="5">
        <f t="shared" si="26"/>
        <v>1101292.0400000003</v>
      </c>
      <c r="G772" s="5">
        <f t="shared" si="27"/>
        <v>87.103698442016338</v>
      </c>
      <c r="H772" s="5"/>
      <c r="I772" s="5"/>
      <c r="J772" s="5"/>
    </row>
    <row r="773" spans="1:10" x14ac:dyDescent="0.35">
      <c r="A773" s="30" t="s">
        <v>2612</v>
      </c>
      <c r="B773" s="4">
        <v>12</v>
      </c>
      <c r="C773" s="4">
        <v>20</v>
      </c>
      <c r="D773" s="5">
        <v>12.87</v>
      </c>
      <c r="E773" s="5">
        <v>257.39999999999998</v>
      </c>
      <c r="F773" s="5">
        <f t="shared" si="26"/>
        <v>1101549.4400000002</v>
      </c>
      <c r="G773" s="5">
        <f t="shared" si="27"/>
        <v>87.124056794900611</v>
      </c>
      <c r="H773" s="5"/>
      <c r="I773" s="5"/>
      <c r="J773" s="5"/>
    </row>
    <row r="774" spans="1:10" x14ac:dyDescent="0.35">
      <c r="A774" s="30" t="s">
        <v>2040</v>
      </c>
      <c r="B774" s="4">
        <v>1</v>
      </c>
      <c r="C774" s="4">
        <v>240</v>
      </c>
      <c r="D774" s="5">
        <v>1.07</v>
      </c>
      <c r="E774" s="5">
        <v>256.8</v>
      </c>
      <c r="F774" s="5">
        <f t="shared" si="26"/>
        <v>1101806.2400000002</v>
      </c>
      <c r="G774" s="5">
        <f t="shared" si="27"/>
        <v>87.144367692416878</v>
      </c>
      <c r="H774" s="5"/>
      <c r="I774" s="5"/>
      <c r="J774" s="5"/>
    </row>
    <row r="775" spans="1:10" x14ac:dyDescent="0.35">
      <c r="A775" s="30" t="s">
        <v>203</v>
      </c>
      <c r="B775" s="4">
        <v>3</v>
      </c>
      <c r="C775" s="4">
        <v>19</v>
      </c>
      <c r="D775" s="5">
        <v>13.41</v>
      </c>
      <c r="E775" s="5">
        <v>254.79</v>
      </c>
      <c r="F775" s="5">
        <f t="shared" si="26"/>
        <v>1102061.0300000003</v>
      </c>
      <c r="G775" s="5">
        <f t="shared" si="27"/>
        <v>87.164519614450242</v>
      </c>
      <c r="H775" s="5"/>
      <c r="I775" s="5"/>
      <c r="J775" s="5"/>
    </row>
    <row r="776" spans="1:10" x14ac:dyDescent="0.35">
      <c r="A776" s="30" t="s">
        <v>202</v>
      </c>
      <c r="B776" s="4">
        <v>4</v>
      </c>
      <c r="C776" s="4">
        <v>19</v>
      </c>
      <c r="D776" s="5">
        <v>13.4</v>
      </c>
      <c r="E776" s="5">
        <v>254.6</v>
      </c>
      <c r="F776" s="5">
        <f t="shared" si="26"/>
        <v>1102315.6300000004</v>
      </c>
      <c r="G776" s="5">
        <f t="shared" si="27"/>
        <v>87.184656508950411</v>
      </c>
      <c r="H776" s="5"/>
      <c r="I776" s="5"/>
      <c r="J776" s="5"/>
    </row>
    <row r="777" spans="1:10" x14ac:dyDescent="0.35">
      <c r="A777" s="30" t="s">
        <v>1161</v>
      </c>
      <c r="B777" s="4">
        <v>1</v>
      </c>
      <c r="C777" s="4">
        <v>25</v>
      </c>
      <c r="D777" s="5">
        <v>10.16</v>
      </c>
      <c r="E777" s="5">
        <v>254</v>
      </c>
      <c r="F777" s="5">
        <f t="shared" si="26"/>
        <v>1102569.6300000004</v>
      </c>
      <c r="G777" s="5">
        <f t="shared" si="27"/>
        <v>87.204745948082532</v>
      </c>
      <c r="H777" s="5"/>
      <c r="I777" s="5"/>
      <c r="J777" s="5"/>
    </row>
    <row r="778" spans="1:10" x14ac:dyDescent="0.35">
      <c r="A778" s="30" t="s">
        <v>2757</v>
      </c>
      <c r="B778" s="4">
        <v>12</v>
      </c>
      <c r="C778" s="4">
        <v>92</v>
      </c>
      <c r="D778" s="5">
        <v>2.76</v>
      </c>
      <c r="E778" s="5">
        <v>253.92</v>
      </c>
      <c r="F778" s="5">
        <f t="shared" si="26"/>
        <v>1102823.5500000003</v>
      </c>
      <c r="G778" s="5">
        <f t="shared" si="27"/>
        <v>87.224829059832246</v>
      </c>
      <c r="H778" s="5"/>
      <c r="I778" s="5"/>
      <c r="J778" s="5"/>
    </row>
    <row r="779" spans="1:10" x14ac:dyDescent="0.35">
      <c r="A779" s="30" t="s">
        <v>3153</v>
      </c>
      <c r="B779" s="4">
        <v>6</v>
      </c>
      <c r="C779" s="4">
        <v>60</v>
      </c>
      <c r="D779" s="5">
        <v>4.2300000000000004</v>
      </c>
      <c r="E779" s="5">
        <v>253.8</v>
      </c>
      <c r="F779" s="5">
        <f t="shared" si="26"/>
        <v>1103077.3500000003</v>
      </c>
      <c r="G779" s="5">
        <f t="shared" si="27"/>
        <v>87.244902680508361</v>
      </c>
      <c r="H779" s="5"/>
      <c r="I779" s="5"/>
      <c r="J779" s="5"/>
    </row>
    <row r="780" spans="1:10" x14ac:dyDescent="0.35">
      <c r="A780" s="30" t="s">
        <v>376</v>
      </c>
      <c r="B780" s="4">
        <v>6</v>
      </c>
      <c r="C780" s="4">
        <v>25</v>
      </c>
      <c r="D780" s="5">
        <v>10.11</v>
      </c>
      <c r="E780" s="5">
        <v>252.75</v>
      </c>
      <c r="F780" s="5">
        <f t="shared" si="26"/>
        <v>1103330.1000000003</v>
      </c>
      <c r="G780" s="5">
        <f t="shared" si="27"/>
        <v>87.264893254290428</v>
      </c>
      <c r="H780" s="5"/>
      <c r="I780" s="5"/>
      <c r="J780" s="5"/>
    </row>
    <row r="781" spans="1:10" x14ac:dyDescent="0.35">
      <c r="A781" s="30" t="s">
        <v>2359</v>
      </c>
      <c r="B781" s="4">
        <v>14</v>
      </c>
      <c r="C781" s="4">
        <v>104</v>
      </c>
      <c r="D781" s="5">
        <v>2.4300000000000002</v>
      </c>
      <c r="E781" s="5">
        <v>252.72000000000003</v>
      </c>
      <c r="F781" s="5">
        <f t="shared" si="26"/>
        <v>1103582.8200000003</v>
      </c>
      <c r="G781" s="5">
        <f t="shared" si="27"/>
        <v>87.284881455304088</v>
      </c>
      <c r="H781" s="5"/>
      <c r="I781" s="5"/>
      <c r="J781" s="5"/>
    </row>
    <row r="782" spans="1:10" x14ac:dyDescent="0.35">
      <c r="A782" s="30" t="s">
        <v>2912</v>
      </c>
      <c r="B782" s="4">
        <v>3</v>
      </c>
      <c r="C782" s="4">
        <v>88</v>
      </c>
      <c r="D782" s="5">
        <v>2.87</v>
      </c>
      <c r="E782" s="5">
        <v>252.56</v>
      </c>
      <c r="F782" s="5">
        <f t="shared" si="26"/>
        <v>1103835.3800000004</v>
      </c>
      <c r="G782" s="5">
        <f t="shared" si="27"/>
        <v>87.304857001552946</v>
      </c>
      <c r="H782" s="5"/>
      <c r="I782" s="5"/>
      <c r="J782" s="5"/>
    </row>
    <row r="783" spans="1:10" x14ac:dyDescent="0.35">
      <c r="A783" s="30" t="s">
        <v>2070</v>
      </c>
      <c r="B783" s="4">
        <v>3</v>
      </c>
      <c r="C783" s="4">
        <v>22</v>
      </c>
      <c r="D783" s="5">
        <v>11.48</v>
      </c>
      <c r="E783" s="5">
        <v>252.56</v>
      </c>
      <c r="F783" s="5">
        <f t="shared" si="26"/>
        <v>1104087.9400000004</v>
      </c>
      <c r="G783" s="5">
        <f t="shared" si="27"/>
        <v>87.324832547801805</v>
      </c>
      <c r="H783" s="5"/>
      <c r="I783" s="5"/>
      <c r="J783" s="5"/>
    </row>
    <row r="784" spans="1:10" x14ac:dyDescent="0.35">
      <c r="A784" s="30" t="s">
        <v>3066</v>
      </c>
      <c r="B784" s="4">
        <v>3</v>
      </c>
      <c r="C784" s="4">
        <v>5</v>
      </c>
      <c r="D784" s="5">
        <v>50.39</v>
      </c>
      <c r="E784" s="5">
        <v>251.95</v>
      </c>
      <c r="F784" s="5">
        <f t="shared" si="26"/>
        <v>1104339.8900000004</v>
      </c>
      <c r="G784" s="5">
        <f t="shared" si="27"/>
        <v>87.344759847759818</v>
      </c>
      <c r="H784" s="5"/>
      <c r="I784" s="5"/>
      <c r="J784" s="5"/>
    </row>
    <row r="785" spans="1:10" x14ac:dyDescent="0.35">
      <c r="A785" s="30" t="s">
        <v>3178</v>
      </c>
      <c r="B785" s="4">
        <v>3</v>
      </c>
      <c r="C785" s="4">
        <v>7</v>
      </c>
      <c r="D785" s="5">
        <v>35.869999999999997</v>
      </c>
      <c r="E785" s="5">
        <v>251.08999999999997</v>
      </c>
      <c r="F785" s="5">
        <f t="shared" si="26"/>
        <v>1104590.9800000004</v>
      </c>
      <c r="G785" s="5">
        <f t="shared" si="27"/>
        <v>87.364619128357006</v>
      </c>
      <c r="H785" s="5"/>
      <c r="I785" s="5"/>
      <c r="J785" s="5"/>
    </row>
    <row r="786" spans="1:10" x14ac:dyDescent="0.35">
      <c r="A786" s="30" t="s">
        <v>1504</v>
      </c>
      <c r="B786" s="4">
        <v>38</v>
      </c>
      <c r="C786" s="4">
        <v>836</v>
      </c>
      <c r="D786" s="5">
        <v>0.3</v>
      </c>
      <c r="E786" s="5">
        <v>250.79999999999998</v>
      </c>
      <c r="F786" s="5">
        <f t="shared" si="26"/>
        <v>1104841.7800000005</v>
      </c>
      <c r="G786" s="5">
        <f t="shared" si="27"/>
        <v>87.384455472192997</v>
      </c>
      <c r="H786" s="5"/>
      <c r="I786" s="5"/>
      <c r="J786" s="5"/>
    </row>
    <row r="787" spans="1:10" x14ac:dyDescent="0.35">
      <c r="A787" s="30" t="s">
        <v>2245</v>
      </c>
      <c r="B787" s="4">
        <v>3</v>
      </c>
      <c r="C787" s="4">
        <v>150</v>
      </c>
      <c r="D787" s="5">
        <v>1.67</v>
      </c>
      <c r="E787" s="5">
        <v>250.5</v>
      </c>
      <c r="F787" s="5">
        <f t="shared" si="26"/>
        <v>1105092.2800000005</v>
      </c>
      <c r="G787" s="5">
        <f t="shared" si="27"/>
        <v>87.404268088344949</v>
      </c>
      <c r="H787" s="5"/>
      <c r="I787" s="5"/>
      <c r="J787" s="5"/>
    </row>
    <row r="788" spans="1:10" x14ac:dyDescent="0.35">
      <c r="A788" s="30" t="s">
        <v>815</v>
      </c>
      <c r="B788" s="4">
        <v>3</v>
      </c>
      <c r="C788" s="4">
        <v>69</v>
      </c>
      <c r="D788" s="5">
        <v>3.58</v>
      </c>
      <c r="E788" s="5">
        <v>247.02</v>
      </c>
      <c r="F788" s="5">
        <f t="shared" si="26"/>
        <v>1105339.3000000005</v>
      </c>
      <c r="G788" s="5">
        <f t="shared" si="27"/>
        <v>87.423805463362342</v>
      </c>
      <c r="H788" s="5"/>
      <c r="I788" s="5"/>
      <c r="J788" s="5"/>
    </row>
    <row r="789" spans="1:10" x14ac:dyDescent="0.35">
      <c r="A789" s="30" t="s">
        <v>650</v>
      </c>
      <c r="B789" s="4">
        <v>1</v>
      </c>
      <c r="C789" s="4">
        <v>34</v>
      </c>
      <c r="D789" s="5">
        <v>7.25</v>
      </c>
      <c r="E789" s="5">
        <v>246.5</v>
      </c>
      <c r="F789" s="5">
        <f t="shared" si="26"/>
        <v>1105585.8000000005</v>
      </c>
      <c r="G789" s="5">
        <f t="shared" si="27"/>
        <v>87.44330171039411</v>
      </c>
      <c r="H789" s="5"/>
      <c r="I789" s="5"/>
      <c r="J789" s="5"/>
    </row>
    <row r="790" spans="1:10" x14ac:dyDescent="0.35">
      <c r="A790" s="30" t="s">
        <v>2397</v>
      </c>
      <c r="B790" s="4">
        <v>1</v>
      </c>
      <c r="C790" s="4">
        <v>88</v>
      </c>
      <c r="D790" s="5">
        <v>2.8</v>
      </c>
      <c r="E790" s="5">
        <v>246.39999999999998</v>
      </c>
      <c r="F790" s="5">
        <f t="shared" si="26"/>
        <v>1105832.2000000004</v>
      </c>
      <c r="G790" s="5">
        <f t="shared" si="27"/>
        <v>87.46279004819786</v>
      </c>
      <c r="H790" s="5"/>
      <c r="I790" s="5"/>
      <c r="J790" s="5"/>
    </row>
    <row r="791" spans="1:10" x14ac:dyDescent="0.35">
      <c r="A791" s="30" t="s">
        <v>1833</v>
      </c>
      <c r="B791" s="4">
        <v>4</v>
      </c>
      <c r="C791" s="4">
        <v>7</v>
      </c>
      <c r="D791" s="5">
        <v>35.17</v>
      </c>
      <c r="E791" s="5">
        <v>246.19</v>
      </c>
      <c r="F791" s="5">
        <f t="shared" si="26"/>
        <v>1106078.3900000004</v>
      </c>
      <c r="G791" s="5">
        <f t="shared" si="27"/>
        <v>87.482261776622806</v>
      </c>
      <c r="H791" s="5"/>
      <c r="I791" s="5"/>
      <c r="J791" s="5"/>
    </row>
    <row r="792" spans="1:10" x14ac:dyDescent="0.35">
      <c r="A792" s="30" t="s">
        <v>595</v>
      </c>
      <c r="B792" s="4">
        <v>1</v>
      </c>
      <c r="C792" s="4">
        <v>50</v>
      </c>
      <c r="D792" s="5">
        <v>4.92</v>
      </c>
      <c r="E792" s="5">
        <v>246</v>
      </c>
      <c r="F792" s="5">
        <f t="shared" si="26"/>
        <v>1106324.3900000004</v>
      </c>
      <c r="G792" s="5">
        <f t="shared" si="27"/>
        <v>87.501718477514544</v>
      </c>
      <c r="H792" s="5"/>
      <c r="I792" s="5"/>
      <c r="J792" s="5"/>
    </row>
    <row r="793" spans="1:10" x14ac:dyDescent="0.35">
      <c r="A793" s="30" t="s">
        <v>3337</v>
      </c>
      <c r="B793" s="4">
        <v>1</v>
      </c>
      <c r="C793" s="4">
        <v>5</v>
      </c>
      <c r="D793" s="5">
        <v>49.17</v>
      </c>
      <c r="E793" s="5">
        <v>245.85000000000002</v>
      </c>
      <c r="F793" s="5">
        <f t="shared" si="26"/>
        <v>1106570.2400000005</v>
      </c>
      <c r="G793" s="5">
        <f t="shared" si="27"/>
        <v>87.521163314564291</v>
      </c>
      <c r="H793" s="5"/>
      <c r="I793" s="5"/>
      <c r="J793" s="5"/>
    </row>
    <row r="794" spans="1:10" x14ac:dyDescent="0.35">
      <c r="A794" s="30" t="s">
        <v>1676</v>
      </c>
      <c r="B794" s="4">
        <v>9</v>
      </c>
      <c r="C794" s="4">
        <v>875</v>
      </c>
      <c r="D794" s="5">
        <v>0.28000000000000003</v>
      </c>
      <c r="E794" s="5">
        <v>245.00000000000003</v>
      </c>
      <c r="F794" s="5">
        <f t="shared" si="26"/>
        <v>1106815.2400000005</v>
      </c>
      <c r="G794" s="5">
        <f t="shared" si="27"/>
        <v>87.540540923175982</v>
      </c>
      <c r="H794" s="5"/>
      <c r="I794" s="5"/>
      <c r="J794" s="5"/>
    </row>
    <row r="795" spans="1:10" x14ac:dyDescent="0.35">
      <c r="A795" s="30" t="s">
        <v>2308</v>
      </c>
      <c r="B795" s="4">
        <v>1</v>
      </c>
      <c r="C795" s="4">
        <v>128</v>
      </c>
      <c r="D795" s="5">
        <v>1.91</v>
      </c>
      <c r="E795" s="5">
        <v>244.48</v>
      </c>
      <c r="F795" s="5">
        <f t="shared" si="26"/>
        <v>1107059.7200000004</v>
      </c>
      <c r="G795" s="5">
        <f t="shared" si="27"/>
        <v>87.559877403802062</v>
      </c>
      <c r="H795" s="5"/>
      <c r="I795" s="5"/>
      <c r="J795" s="5"/>
    </row>
    <row r="796" spans="1:10" x14ac:dyDescent="0.35">
      <c r="A796" s="30" t="s">
        <v>1004</v>
      </c>
      <c r="B796" s="4">
        <v>2</v>
      </c>
      <c r="C796" s="4">
        <v>50</v>
      </c>
      <c r="D796" s="5">
        <v>4.87</v>
      </c>
      <c r="E796" s="5">
        <v>243.5</v>
      </c>
      <c r="F796" s="5">
        <f t="shared" si="26"/>
        <v>1107303.2200000004</v>
      </c>
      <c r="G796" s="5">
        <f t="shared" si="27"/>
        <v>87.579136373993677</v>
      </c>
      <c r="H796" s="5"/>
      <c r="I796" s="5"/>
      <c r="J796" s="5"/>
    </row>
    <row r="797" spans="1:10" x14ac:dyDescent="0.35">
      <c r="A797" s="30" t="s">
        <v>2956</v>
      </c>
      <c r="B797" s="4">
        <v>3</v>
      </c>
      <c r="C797" s="4">
        <v>5</v>
      </c>
      <c r="D797" s="5">
        <v>48.68</v>
      </c>
      <c r="E797" s="5">
        <v>243.4</v>
      </c>
      <c r="F797" s="5">
        <f t="shared" si="26"/>
        <v>1107546.6200000003</v>
      </c>
      <c r="G797" s="5">
        <f t="shared" si="27"/>
        <v>87.598387434957274</v>
      </c>
      <c r="H797" s="5"/>
      <c r="I797" s="5"/>
      <c r="J797" s="5"/>
    </row>
    <row r="798" spans="1:10" x14ac:dyDescent="0.35">
      <c r="A798" s="30" t="s">
        <v>1296</v>
      </c>
      <c r="B798" s="4">
        <v>4</v>
      </c>
      <c r="C798" s="4">
        <v>5</v>
      </c>
      <c r="D798" s="5">
        <v>48.65</v>
      </c>
      <c r="E798" s="5">
        <v>243.25</v>
      </c>
      <c r="F798" s="5">
        <f t="shared" si="26"/>
        <v>1107789.8700000003</v>
      </c>
      <c r="G798" s="5">
        <f t="shared" si="27"/>
        <v>87.617626632078895</v>
      </c>
      <c r="H798" s="5"/>
      <c r="I798" s="5"/>
      <c r="J798" s="5"/>
    </row>
    <row r="799" spans="1:10" x14ac:dyDescent="0.35">
      <c r="A799" s="30" t="s">
        <v>2571</v>
      </c>
      <c r="B799" s="4">
        <v>5</v>
      </c>
      <c r="C799" s="4">
        <v>92</v>
      </c>
      <c r="D799" s="5">
        <v>2.64</v>
      </c>
      <c r="E799" s="5">
        <v>242.88000000000002</v>
      </c>
      <c r="F799" s="5">
        <f t="shared" si="26"/>
        <v>1108032.7500000002</v>
      </c>
      <c r="G799" s="5">
        <f t="shared" si="27"/>
        <v>87.636836565056882</v>
      </c>
      <c r="H799" s="5"/>
      <c r="I799" s="5"/>
      <c r="J799" s="5"/>
    </row>
    <row r="800" spans="1:10" x14ac:dyDescent="0.35">
      <c r="A800" s="30" t="s">
        <v>2690</v>
      </c>
      <c r="B800" s="4">
        <v>8</v>
      </c>
      <c r="C800" s="4">
        <v>10</v>
      </c>
      <c r="D800" s="5">
        <v>24.25</v>
      </c>
      <c r="E800" s="5">
        <v>242.5</v>
      </c>
      <c r="F800" s="5">
        <f t="shared" si="26"/>
        <v>1108275.2500000002</v>
      </c>
      <c r="G800" s="5">
        <f t="shared" si="27"/>
        <v>87.656016442968451</v>
      </c>
      <c r="H800" s="5"/>
      <c r="I800" s="5"/>
      <c r="J800" s="5"/>
    </row>
    <row r="801" spans="1:10" x14ac:dyDescent="0.35">
      <c r="A801" s="30" t="s">
        <v>2660</v>
      </c>
      <c r="B801" s="4">
        <v>8</v>
      </c>
      <c r="C801" s="4">
        <v>66</v>
      </c>
      <c r="D801" s="5">
        <v>3.66</v>
      </c>
      <c r="E801" s="5">
        <v>241.56</v>
      </c>
      <c r="F801" s="5">
        <f t="shared" si="26"/>
        <v>1108516.8100000003</v>
      </c>
      <c r="G801" s="5">
        <f t="shared" si="27"/>
        <v>87.675121974136786</v>
      </c>
      <c r="H801" s="5"/>
      <c r="I801" s="5"/>
      <c r="J801" s="5"/>
    </row>
    <row r="802" spans="1:10" x14ac:dyDescent="0.35">
      <c r="A802" s="30" t="s">
        <v>1476</v>
      </c>
      <c r="B802" s="4">
        <v>5</v>
      </c>
      <c r="C802" s="4">
        <v>5</v>
      </c>
      <c r="D802" s="5">
        <v>48.31</v>
      </c>
      <c r="E802" s="5">
        <v>241.55</v>
      </c>
      <c r="F802" s="5">
        <f t="shared" si="26"/>
        <v>1108758.3600000003</v>
      </c>
      <c r="G802" s="5">
        <f t="shared" si="27"/>
        <v>87.694226714382324</v>
      </c>
      <c r="H802" s="5"/>
      <c r="I802" s="5"/>
      <c r="J802" s="5"/>
    </row>
    <row r="803" spans="1:10" x14ac:dyDescent="0.35">
      <c r="A803" s="30" t="s">
        <v>4010</v>
      </c>
      <c r="B803" s="4">
        <v>5</v>
      </c>
      <c r="C803" s="4">
        <v>84</v>
      </c>
      <c r="D803" s="5">
        <v>2.87</v>
      </c>
      <c r="E803" s="5">
        <v>241.08</v>
      </c>
      <c r="F803" s="5">
        <f t="shared" si="26"/>
        <v>1108999.4400000004</v>
      </c>
      <c r="G803" s="5">
        <f t="shared" si="27"/>
        <v>87.713294281256225</v>
      </c>
      <c r="H803" s="5"/>
      <c r="I803" s="5"/>
      <c r="J803" s="5"/>
    </row>
    <row r="804" spans="1:10" x14ac:dyDescent="0.35">
      <c r="A804" s="30" t="s">
        <v>2357</v>
      </c>
      <c r="B804" s="4">
        <v>5</v>
      </c>
      <c r="C804" s="4">
        <v>108</v>
      </c>
      <c r="D804" s="5">
        <v>2.23</v>
      </c>
      <c r="E804" s="5">
        <v>240.84</v>
      </c>
      <c r="F804" s="5">
        <f t="shared" si="26"/>
        <v>1109240.2800000005</v>
      </c>
      <c r="G804" s="5">
        <f t="shared" si="27"/>
        <v>87.732342865982943</v>
      </c>
      <c r="H804" s="5"/>
      <c r="I804" s="5"/>
      <c r="J804" s="5"/>
    </row>
    <row r="805" spans="1:10" x14ac:dyDescent="0.35">
      <c r="A805" s="30" t="s">
        <v>1723</v>
      </c>
      <c r="B805" s="4">
        <v>3</v>
      </c>
      <c r="C805" s="4">
        <v>6</v>
      </c>
      <c r="D805" s="5">
        <v>40.1</v>
      </c>
      <c r="E805" s="5">
        <v>240.60000000000002</v>
      </c>
      <c r="F805" s="5">
        <f t="shared" si="26"/>
        <v>1109480.8800000006</v>
      </c>
      <c r="G805" s="5">
        <f t="shared" si="27"/>
        <v>87.751372468562423</v>
      </c>
      <c r="H805" s="5"/>
      <c r="I805" s="5"/>
      <c r="J805" s="5"/>
    </row>
    <row r="806" spans="1:10" x14ac:dyDescent="0.35">
      <c r="A806" s="30" t="s">
        <v>2072</v>
      </c>
      <c r="B806" s="4">
        <v>3</v>
      </c>
      <c r="C806" s="4">
        <v>36</v>
      </c>
      <c r="D806" s="5">
        <v>6.68</v>
      </c>
      <c r="E806" s="5">
        <v>240.48</v>
      </c>
      <c r="F806" s="5">
        <f t="shared" si="26"/>
        <v>1109721.3600000006</v>
      </c>
      <c r="G806" s="5">
        <f t="shared" si="27"/>
        <v>87.770392580068304</v>
      </c>
      <c r="H806" s="5"/>
      <c r="I806" s="5"/>
      <c r="J806" s="5"/>
    </row>
    <row r="807" spans="1:10" x14ac:dyDescent="0.35">
      <c r="A807" s="30" t="s">
        <v>3053</v>
      </c>
      <c r="B807" s="4">
        <v>2</v>
      </c>
      <c r="C807" s="4">
        <v>5</v>
      </c>
      <c r="D807" s="5">
        <v>48.04</v>
      </c>
      <c r="E807" s="5">
        <v>240.2</v>
      </c>
      <c r="F807" s="5">
        <f t="shared" si="26"/>
        <v>1109961.5600000005</v>
      </c>
      <c r="G807" s="5">
        <f t="shared" si="27"/>
        <v>87.78939054573577</v>
      </c>
      <c r="H807" s="5"/>
      <c r="I807" s="5"/>
      <c r="J807" s="5"/>
    </row>
    <row r="808" spans="1:10" x14ac:dyDescent="0.35">
      <c r="A808" s="30" t="s">
        <v>3151</v>
      </c>
      <c r="B808" s="4">
        <v>3</v>
      </c>
      <c r="C808" s="4">
        <v>76</v>
      </c>
      <c r="D808" s="5">
        <v>3.16</v>
      </c>
      <c r="E808" s="5">
        <v>240.16000000000003</v>
      </c>
      <c r="F808" s="5">
        <f t="shared" si="26"/>
        <v>1110201.7200000004</v>
      </c>
      <c r="G808" s="5">
        <f t="shared" si="27"/>
        <v>87.808385347712019</v>
      </c>
      <c r="H808" s="5"/>
      <c r="I808" s="5"/>
      <c r="J808" s="5"/>
    </row>
    <row r="809" spans="1:10" x14ac:dyDescent="0.35">
      <c r="A809" s="30" t="s">
        <v>1665</v>
      </c>
      <c r="B809" s="4">
        <v>1</v>
      </c>
      <c r="C809" s="4">
        <v>6</v>
      </c>
      <c r="D809" s="5">
        <v>40.01</v>
      </c>
      <c r="E809" s="5">
        <v>240.06</v>
      </c>
      <c r="F809" s="5">
        <f t="shared" si="26"/>
        <v>1110441.7800000005</v>
      </c>
      <c r="G809" s="5">
        <f t="shared" si="27"/>
        <v>87.827372240460278</v>
      </c>
      <c r="H809" s="5"/>
      <c r="I809" s="5"/>
      <c r="J809" s="5"/>
    </row>
    <row r="810" spans="1:10" x14ac:dyDescent="0.35">
      <c r="A810" s="30" t="s">
        <v>1435</v>
      </c>
      <c r="B810" s="4">
        <v>11</v>
      </c>
      <c r="C810" s="4">
        <v>2400</v>
      </c>
      <c r="D810" s="5">
        <v>0.1</v>
      </c>
      <c r="E810" s="5">
        <v>240</v>
      </c>
      <c r="F810" s="5">
        <f t="shared" si="26"/>
        <v>1110681.7800000005</v>
      </c>
      <c r="G810" s="5">
        <f t="shared" si="27"/>
        <v>87.846354387671738</v>
      </c>
      <c r="H810" s="5"/>
      <c r="I810" s="5"/>
      <c r="J810" s="5"/>
    </row>
    <row r="811" spans="1:10" x14ac:dyDescent="0.35">
      <c r="A811" s="30" t="s">
        <v>1582</v>
      </c>
      <c r="B811" s="4">
        <v>3</v>
      </c>
      <c r="C811" s="4">
        <v>1200</v>
      </c>
      <c r="D811" s="5">
        <v>0.2</v>
      </c>
      <c r="E811" s="5">
        <v>240</v>
      </c>
      <c r="F811" s="5">
        <f t="shared" si="26"/>
        <v>1110921.7800000005</v>
      </c>
      <c r="G811" s="5">
        <f t="shared" si="27"/>
        <v>87.865336534883184</v>
      </c>
      <c r="H811" s="5"/>
      <c r="I811" s="5"/>
      <c r="J811" s="5"/>
    </row>
    <row r="812" spans="1:10" x14ac:dyDescent="0.35">
      <c r="A812" s="30" t="s">
        <v>2494</v>
      </c>
      <c r="B812" s="4">
        <v>1</v>
      </c>
      <c r="C812" s="4">
        <v>100</v>
      </c>
      <c r="D812" s="5">
        <v>2.4</v>
      </c>
      <c r="E812" s="5">
        <v>240</v>
      </c>
      <c r="F812" s="5">
        <f t="shared" si="26"/>
        <v>1111161.7800000005</v>
      </c>
      <c r="G812" s="5">
        <f t="shared" si="27"/>
        <v>87.884318682094644</v>
      </c>
      <c r="H812" s="5"/>
      <c r="I812" s="5"/>
      <c r="J812" s="5"/>
    </row>
    <row r="813" spans="1:10" x14ac:dyDescent="0.35">
      <c r="A813" s="30" t="s">
        <v>3269</v>
      </c>
      <c r="B813" s="4">
        <v>5</v>
      </c>
      <c r="C813" s="4">
        <v>6</v>
      </c>
      <c r="D813" s="5">
        <v>40</v>
      </c>
      <c r="E813" s="5">
        <v>240</v>
      </c>
      <c r="F813" s="5">
        <f t="shared" si="26"/>
        <v>1111401.7800000005</v>
      </c>
      <c r="G813" s="5">
        <f t="shared" si="27"/>
        <v>87.903300829306104</v>
      </c>
      <c r="H813" s="5"/>
      <c r="I813" s="5"/>
      <c r="J813" s="5"/>
    </row>
    <row r="814" spans="1:10" x14ac:dyDescent="0.35">
      <c r="A814" s="30" t="s">
        <v>1877</v>
      </c>
      <c r="B814" s="4">
        <v>8</v>
      </c>
      <c r="C814" s="4">
        <v>421</v>
      </c>
      <c r="D814" s="5">
        <v>0.56999999999999995</v>
      </c>
      <c r="E814" s="5">
        <v>239.96999999999997</v>
      </c>
      <c r="F814" s="5">
        <f t="shared" si="26"/>
        <v>1111641.7500000005</v>
      </c>
      <c r="G814" s="5">
        <f t="shared" si="27"/>
        <v>87.922280603749158</v>
      </c>
      <c r="H814" s="5"/>
      <c r="I814" s="5"/>
      <c r="J814" s="5"/>
    </row>
    <row r="815" spans="1:10" x14ac:dyDescent="0.35">
      <c r="A815" s="30" t="s">
        <v>2567</v>
      </c>
      <c r="B815" s="4">
        <v>9</v>
      </c>
      <c r="C815" s="4">
        <v>93</v>
      </c>
      <c r="D815" s="5">
        <v>2.58</v>
      </c>
      <c r="E815" s="5">
        <v>239.94</v>
      </c>
      <c r="F815" s="5">
        <f t="shared" si="26"/>
        <v>1111881.6900000004</v>
      </c>
      <c r="G815" s="5">
        <f t="shared" si="27"/>
        <v>87.941258005423805</v>
      </c>
      <c r="H815" s="5"/>
      <c r="I815" s="5"/>
      <c r="J815" s="5"/>
    </row>
    <row r="816" spans="1:10" x14ac:dyDescent="0.35">
      <c r="A816" s="30" t="s">
        <v>1449</v>
      </c>
      <c r="B816" s="4">
        <v>20</v>
      </c>
      <c r="C816" s="4">
        <v>104</v>
      </c>
      <c r="D816" s="5">
        <v>2.2999999999999998</v>
      </c>
      <c r="E816" s="5">
        <v>239.2</v>
      </c>
      <c r="F816" s="5">
        <f t="shared" si="26"/>
        <v>1112120.8900000004</v>
      </c>
      <c r="G816" s="5">
        <f t="shared" si="27"/>
        <v>87.960176878811211</v>
      </c>
      <c r="H816" s="5"/>
      <c r="I816" s="5"/>
      <c r="J816" s="5"/>
    </row>
    <row r="817" spans="1:10" x14ac:dyDescent="0.35">
      <c r="A817" s="30" t="s">
        <v>62</v>
      </c>
      <c r="B817" s="4">
        <v>3</v>
      </c>
      <c r="C817" s="4">
        <v>30</v>
      </c>
      <c r="D817" s="5">
        <v>7.97</v>
      </c>
      <c r="E817" s="5">
        <v>239.1</v>
      </c>
      <c r="F817" s="5">
        <f t="shared" si="26"/>
        <v>1112359.9900000005</v>
      </c>
      <c r="G817" s="5">
        <f t="shared" si="27"/>
        <v>87.979087842970642</v>
      </c>
      <c r="H817" s="5"/>
      <c r="I817" s="5"/>
      <c r="J817" s="5"/>
    </row>
    <row r="818" spans="1:10" x14ac:dyDescent="0.35">
      <c r="A818" s="30" t="s">
        <v>1768</v>
      </c>
      <c r="B818" s="4">
        <v>3</v>
      </c>
      <c r="C818" s="4">
        <v>150</v>
      </c>
      <c r="D818" s="5">
        <v>1.59</v>
      </c>
      <c r="E818" s="5">
        <v>238.5</v>
      </c>
      <c r="F818" s="5">
        <f t="shared" si="26"/>
        <v>1112598.4900000005</v>
      </c>
      <c r="G818" s="5">
        <f t="shared" si="27"/>
        <v>87.997951351762012</v>
      </c>
      <c r="H818" s="5"/>
      <c r="I818" s="5"/>
      <c r="J818" s="5"/>
    </row>
    <row r="819" spans="1:10" x14ac:dyDescent="0.35">
      <c r="A819" s="30" t="s">
        <v>391</v>
      </c>
      <c r="B819" s="4">
        <v>4</v>
      </c>
      <c r="C819" s="4">
        <v>10</v>
      </c>
      <c r="D819" s="5">
        <v>23.83</v>
      </c>
      <c r="E819" s="5">
        <v>238.29999999999998</v>
      </c>
      <c r="F819" s="5">
        <f t="shared" si="26"/>
        <v>1112836.7900000005</v>
      </c>
      <c r="G819" s="5">
        <f t="shared" si="27"/>
        <v>88.016799042097389</v>
      </c>
      <c r="H819" s="5"/>
      <c r="I819" s="5"/>
      <c r="J819" s="5"/>
    </row>
    <row r="820" spans="1:10" x14ac:dyDescent="0.35">
      <c r="A820" s="30" t="s">
        <v>2764</v>
      </c>
      <c r="B820" s="4">
        <v>5</v>
      </c>
      <c r="C820" s="4">
        <v>6</v>
      </c>
      <c r="D820" s="5">
        <v>39.68</v>
      </c>
      <c r="E820" s="5">
        <v>238.07999999999998</v>
      </c>
      <c r="F820" s="5">
        <f t="shared" si="26"/>
        <v>1113074.8700000006</v>
      </c>
      <c r="G820" s="5">
        <f t="shared" si="27"/>
        <v>88.035629332131165</v>
      </c>
      <c r="H820" s="5"/>
      <c r="I820" s="5"/>
      <c r="J820" s="5"/>
    </row>
    <row r="821" spans="1:10" x14ac:dyDescent="0.35">
      <c r="A821" s="30" t="s">
        <v>2495</v>
      </c>
      <c r="B821" s="4">
        <v>1</v>
      </c>
      <c r="C821" s="4">
        <v>100</v>
      </c>
      <c r="D821" s="5">
        <v>2.38</v>
      </c>
      <c r="E821" s="5">
        <v>238</v>
      </c>
      <c r="F821" s="5">
        <f t="shared" si="26"/>
        <v>1113312.8700000006</v>
      </c>
      <c r="G821" s="5">
        <f t="shared" si="27"/>
        <v>88.054453294782533</v>
      </c>
      <c r="H821" s="5"/>
      <c r="I821" s="5"/>
      <c r="J821" s="5"/>
    </row>
    <row r="822" spans="1:10" x14ac:dyDescent="0.35">
      <c r="A822" s="30" t="s">
        <v>2298</v>
      </c>
      <c r="B822" s="4">
        <v>6</v>
      </c>
      <c r="C822" s="4">
        <v>85</v>
      </c>
      <c r="D822" s="5">
        <v>2.8</v>
      </c>
      <c r="E822" s="5">
        <v>237.99999999999997</v>
      </c>
      <c r="F822" s="5">
        <f t="shared" si="26"/>
        <v>1113550.8700000006</v>
      </c>
      <c r="G822" s="5">
        <f t="shared" si="27"/>
        <v>88.073277257433887</v>
      </c>
      <c r="H822" s="5"/>
      <c r="I822" s="5"/>
      <c r="J822" s="5"/>
    </row>
    <row r="823" spans="1:10" x14ac:dyDescent="0.35">
      <c r="A823" s="30" t="s">
        <v>3056</v>
      </c>
      <c r="B823" s="4">
        <v>4</v>
      </c>
      <c r="C823" s="4">
        <v>6</v>
      </c>
      <c r="D823" s="5">
        <v>39.659999999999997</v>
      </c>
      <c r="E823" s="5">
        <v>237.95999999999998</v>
      </c>
      <c r="F823" s="5">
        <f t="shared" si="26"/>
        <v>1113788.8300000005</v>
      </c>
      <c r="G823" s="5">
        <f t="shared" si="27"/>
        <v>88.092098056394036</v>
      </c>
      <c r="H823" s="5"/>
      <c r="I823" s="5"/>
      <c r="J823" s="5"/>
    </row>
    <row r="824" spans="1:10" x14ac:dyDescent="0.35">
      <c r="A824" s="30" t="s">
        <v>2709</v>
      </c>
      <c r="B824" s="4">
        <v>8</v>
      </c>
      <c r="C824" s="4">
        <v>102</v>
      </c>
      <c r="D824" s="5">
        <v>2.33</v>
      </c>
      <c r="E824" s="5">
        <v>237.66</v>
      </c>
      <c r="F824" s="5">
        <f t="shared" si="26"/>
        <v>1114026.4900000005</v>
      </c>
      <c r="G824" s="5">
        <f t="shared" si="27"/>
        <v>88.110895127670176</v>
      </c>
      <c r="H824" s="5"/>
      <c r="I824" s="5"/>
      <c r="J824" s="5"/>
    </row>
    <row r="825" spans="1:10" x14ac:dyDescent="0.35">
      <c r="A825" s="30" t="s">
        <v>2896</v>
      </c>
      <c r="B825" s="4">
        <v>8</v>
      </c>
      <c r="C825" s="4">
        <v>64</v>
      </c>
      <c r="D825" s="5">
        <v>3.71</v>
      </c>
      <c r="E825" s="5">
        <v>237.44</v>
      </c>
      <c r="F825" s="5">
        <f t="shared" si="26"/>
        <v>1114263.9300000004</v>
      </c>
      <c r="G825" s="5">
        <f t="shared" si="27"/>
        <v>88.129674798644714</v>
      </c>
      <c r="H825" s="5"/>
      <c r="I825" s="5"/>
      <c r="J825" s="5"/>
    </row>
    <row r="826" spans="1:10" x14ac:dyDescent="0.35">
      <c r="A826" s="30" t="s">
        <v>3341</v>
      </c>
      <c r="B826" s="4">
        <v>12</v>
      </c>
      <c r="C826" s="4">
        <v>17</v>
      </c>
      <c r="D826" s="5">
        <v>13.95</v>
      </c>
      <c r="E826" s="5">
        <v>237.14999999999998</v>
      </c>
      <c r="F826" s="5">
        <f t="shared" si="26"/>
        <v>1114501.0800000003</v>
      </c>
      <c r="G826" s="5">
        <f t="shared" si="27"/>
        <v>88.148431532858012</v>
      </c>
      <c r="H826" s="5"/>
      <c r="I826" s="5"/>
      <c r="J826" s="5"/>
    </row>
    <row r="827" spans="1:10" x14ac:dyDescent="0.35">
      <c r="A827" s="30" t="s">
        <v>3488</v>
      </c>
      <c r="B827" s="4">
        <v>9</v>
      </c>
      <c r="C827" s="4">
        <v>108</v>
      </c>
      <c r="D827" s="5">
        <v>2.19</v>
      </c>
      <c r="E827" s="5">
        <v>236.51999999999998</v>
      </c>
      <c r="F827" s="5">
        <f t="shared" si="26"/>
        <v>1114737.6000000003</v>
      </c>
      <c r="G827" s="5">
        <f t="shared" si="27"/>
        <v>88.167138438934913</v>
      </c>
      <c r="H827" s="5"/>
      <c r="I827" s="5"/>
      <c r="J827" s="5"/>
    </row>
    <row r="828" spans="1:10" x14ac:dyDescent="0.35">
      <c r="A828" s="30" t="s">
        <v>1005</v>
      </c>
      <c r="B828" s="4">
        <v>2</v>
      </c>
      <c r="C828" s="4">
        <v>50</v>
      </c>
      <c r="D828" s="5">
        <v>4.71</v>
      </c>
      <c r="E828" s="5">
        <v>235.5</v>
      </c>
      <c r="F828" s="5">
        <f t="shared" si="26"/>
        <v>1114973.1000000003</v>
      </c>
      <c r="G828" s="5">
        <f t="shared" si="27"/>
        <v>88.185764670886144</v>
      </c>
      <c r="H828" s="5"/>
      <c r="I828" s="5"/>
      <c r="J828" s="5"/>
    </row>
    <row r="829" spans="1:10" x14ac:dyDescent="0.35">
      <c r="A829" s="30" t="s">
        <v>938</v>
      </c>
      <c r="B829" s="4">
        <v>1</v>
      </c>
      <c r="C829" s="4">
        <v>120</v>
      </c>
      <c r="D829" s="5">
        <v>1.96</v>
      </c>
      <c r="E829" s="5">
        <v>235.2</v>
      </c>
      <c r="F829" s="5">
        <f t="shared" si="26"/>
        <v>1115208.3000000003</v>
      </c>
      <c r="G829" s="5">
        <f t="shared" si="27"/>
        <v>88.204367175153379</v>
      </c>
      <c r="H829" s="5"/>
      <c r="I829" s="5"/>
      <c r="J829" s="5"/>
    </row>
    <row r="830" spans="1:10" x14ac:dyDescent="0.35">
      <c r="A830" s="30" t="s">
        <v>1621</v>
      </c>
      <c r="B830" s="4">
        <v>9</v>
      </c>
      <c r="C830" s="4">
        <v>1020</v>
      </c>
      <c r="D830" s="5">
        <v>0.23</v>
      </c>
      <c r="E830" s="5">
        <v>234.60000000000002</v>
      </c>
      <c r="F830" s="5">
        <f t="shared" si="26"/>
        <v>1115442.9000000004</v>
      </c>
      <c r="G830" s="5">
        <f t="shared" si="27"/>
        <v>88.222922224052581</v>
      </c>
      <c r="H830" s="5"/>
      <c r="I830" s="5"/>
      <c r="J830" s="5"/>
    </row>
    <row r="831" spans="1:10" x14ac:dyDescent="0.35">
      <c r="A831" s="30" t="s">
        <v>2341</v>
      </c>
      <c r="B831" s="4">
        <v>6</v>
      </c>
      <c r="C831" s="4">
        <v>116</v>
      </c>
      <c r="D831" s="5">
        <v>2.02</v>
      </c>
      <c r="E831" s="5">
        <v>234.32</v>
      </c>
      <c r="F831" s="5">
        <f t="shared" si="26"/>
        <v>1115677.2200000004</v>
      </c>
      <c r="G831" s="5">
        <f t="shared" si="27"/>
        <v>88.241455127113369</v>
      </c>
      <c r="H831" s="5"/>
      <c r="I831" s="5"/>
      <c r="J831" s="5"/>
    </row>
    <row r="832" spans="1:10" x14ac:dyDescent="0.35">
      <c r="A832" s="30" t="s">
        <v>1478</v>
      </c>
      <c r="B832" s="4">
        <v>4</v>
      </c>
      <c r="C832" s="4">
        <v>5</v>
      </c>
      <c r="D832" s="5">
        <v>46.83</v>
      </c>
      <c r="E832" s="5">
        <v>234.14999999999998</v>
      </c>
      <c r="F832" s="5">
        <f t="shared" si="26"/>
        <v>1115911.3700000003</v>
      </c>
      <c r="G832" s="5">
        <f t="shared" si="27"/>
        <v>88.259974584486528</v>
      </c>
      <c r="H832" s="5"/>
      <c r="I832" s="5"/>
      <c r="J832" s="5"/>
    </row>
    <row r="833" spans="1:10" x14ac:dyDescent="0.35">
      <c r="A833" s="30" t="s">
        <v>1691</v>
      </c>
      <c r="B833" s="4">
        <v>1</v>
      </c>
      <c r="C833" s="4">
        <v>805</v>
      </c>
      <c r="D833" s="5">
        <v>0.28999999999999998</v>
      </c>
      <c r="E833" s="5">
        <v>233.45</v>
      </c>
      <c r="F833" s="5">
        <f t="shared" si="26"/>
        <v>1116144.8200000003</v>
      </c>
      <c r="G833" s="5">
        <f t="shared" si="27"/>
        <v>88.278438677263665</v>
      </c>
      <c r="H833" s="5"/>
      <c r="I833" s="5"/>
      <c r="J833" s="5"/>
    </row>
    <row r="834" spans="1:10" x14ac:dyDescent="0.35">
      <c r="A834" s="30" t="s">
        <v>2580</v>
      </c>
      <c r="B834" s="4">
        <v>6</v>
      </c>
      <c r="C834" s="4">
        <v>88</v>
      </c>
      <c r="D834" s="5">
        <v>2.65</v>
      </c>
      <c r="E834" s="5">
        <v>233.2</v>
      </c>
      <c r="F834" s="5">
        <f t="shared" si="26"/>
        <v>1116378.0200000003</v>
      </c>
      <c r="G834" s="5">
        <f t="shared" si="27"/>
        <v>88.296882996970808</v>
      </c>
      <c r="H834" s="5"/>
      <c r="I834" s="5"/>
      <c r="J834" s="5"/>
    </row>
    <row r="835" spans="1:10" x14ac:dyDescent="0.35">
      <c r="A835" s="30" t="s">
        <v>1438</v>
      </c>
      <c r="B835" s="4">
        <v>43</v>
      </c>
      <c r="C835" s="4">
        <v>804</v>
      </c>
      <c r="D835" s="5">
        <v>0.28999999999999998</v>
      </c>
      <c r="E835" s="5">
        <v>233.16</v>
      </c>
      <c r="F835" s="5">
        <f t="shared" ref="F835:F898" si="28">E835+F834</f>
        <v>1116611.1800000002</v>
      </c>
      <c r="G835" s="5">
        <f t="shared" ref="G835:G898" si="29">(F835/$F$3485)*100</f>
        <v>88.315324152986733</v>
      </c>
      <c r="H835" s="5"/>
      <c r="I835" s="5"/>
      <c r="J835" s="5"/>
    </row>
    <row r="836" spans="1:10" x14ac:dyDescent="0.35">
      <c r="A836" s="30" t="s">
        <v>2908</v>
      </c>
      <c r="B836" s="4">
        <v>3</v>
      </c>
      <c r="C836" s="4">
        <v>5</v>
      </c>
      <c r="D836" s="5">
        <v>46.55</v>
      </c>
      <c r="E836" s="5">
        <v>232.75</v>
      </c>
      <c r="F836" s="5">
        <f t="shared" si="28"/>
        <v>1116843.9300000002</v>
      </c>
      <c r="G836" s="5">
        <f t="shared" si="29"/>
        <v>88.333732881167833</v>
      </c>
      <c r="H836" s="5"/>
      <c r="I836" s="5"/>
      <c r="J836" s="5"/>
    </row>
    <row r="837" spans="1:10" x14ac:dyDescent="0.35">
      <c r="A837" s="30" t="s">
        <v>2338</v>
      </c>
      <c r="B837" s="4">
        <v>8</v>
      </c>
      <c r="C837" s="4">
        <v>116</v>
      </c>
      <c r="D837" s="5">
        <v>2</v>
      </c>
      <c r="E837" s="5">
        <v>232</v>
      </c>
      <c r="F837" s="5">
        <f t="shared" si="28"/>
        <v>1117075.9300000002</v>
      </c>
      <c r="G837" s="5">
        <f t="shared" si="29"/>
        <v>88.35208229013891</v>
      </c>
      <c r="H837" s="5"/>
      <c r="I837" s="5"/>
      <c r="J837" s="5"/>
    </row>
    <row r="838" spans="1:10" x14ac:dyDescent="0.35">
      <c r="A838" s="30" t="s">
        <v>1707</v>
      </c>
      <c r="B838" s="4">
        <v>3</v>
      </c>
      <c r="C838" s="4">
        <v>800</v>
      </c>
      <c r="D838" s="5">
        <v>0.28999999999999998</v>
      </c>
      <c r="E838" s="5">
        <v>231.99999999999997</v>
      </c>
      <c r="F838" s="5">
        <f t="shared" si="28"/>
        <v>1117307.9300000002</v>
      </c>
      <c r="G838" s="5">
        <f t="shared" si="29"/>
        <v>88.370431699109972</v>
      </c>
      <c r="H838" s="5"/>
      <c r="I838" s="5"/>
      <c r="J838" s="5"/>
    </row>
    <row r="839" spans="1:10" x14ac:dyDescent="0.35">
      <c r="A839" s="30" t="s">
        <v>1911</v>
      </c>
      <c r="B839" s="4">
        <v>1</v>
      </c>
      <c r="C839" s="4">
        <v>400</v>
      </c>
      <c r="D839" s="5">
        <v>0.57999999999999996</v>
      </c>
      <c r="E839" s="5">
        <v>231.99999999999997</v>
      </c>
      <c r="F839" s="5">
        <f t="shared" si="28"/>
        <v>1117539.9300000002</v>
      </c>
      <c r="G839" s="5">
        <f t="shared" si="29"/>
        <v>88.388781108081048</v>
      </c>
      <c r="H839" s="5"/>
      <c r="I839" s="5"/>
      <c r="J839" s="5"/>
    </row>
    <row r="840" spans="1:10" x14ac:dyDescent="0.35">
      <c r="A840" s="30" t="s">
        <v>1145</v>
      </c>
      <c r="B840" s="4">
        <v>4</v>
      </c>
      <c r="C840" s="4">
        <v>45</v>
      </c>
      <c r="D840" s="5">
        <v>5.15</v>
      </c>
      <c r="E840" s="5">
        <v>231.75000000000003</v>
      </c>
      <c r="F840" s="5">
        <f t="shared" si="28"/>
        <v>1117771.6800000002</v>
      </c>
      <c r="G840" s="5">
        <f t="shared" si="29"/>
        <v>88.407110743982116</v>
      </c>
      <c r="H840" s="5"/>
      <c r="I840" s="5"/>
      <c r="J840" s="5"/>
    </row>
    <row r="841" spans="1:10" x14ac:dyDescent="0.35">
      <c r="A841" s="30" t="s">
        <v>1611</v>
      </c>
      <c r="B841" s="4">
        <v>3</v>
      </c>
      <c r="C841" s="4">
        <v>1100</v>
      </c>
      <c r="D841" s="5">
        <v>0.21</v>
      </c>
      <c r="E841" s="5">
        <v>231</v>
      </c>
      <c r="F841" s="5">
        <f t="shared" si="28"/>
        <v>1118002.6800000002</v>
      </c>
      <c r="G841" s="5">
        <f t="shared" si="29"/>
        <v>88.425381060673132</v>
      </c>
      <c r="H841" s="5"/>
      <c r="I841" s="5"/>
      <c r="J841" s="5"/>
    </row>
    <row r="842" spans="1:10" x14ac:dyDescent="0.35">
      <c r="A842" s="30" t="s">
        <v>1724</v>
      </c>
      <c r="B842" s="4">
        <v>7</v>
      </c>
      <c r="C842" s="4">
        <v>700</v>
      </c>
      <c r="D842" s="5">
        <v>0.33</v>
      </c>
      <c r="E842" s="5">
        <v>231</v>
      </c>
      <c r="F842" s="5">
        <f t="shared" si="28"/>
        <v>1118233.6800000002</v>
      </c>
      <c r="G842" s="5">
        <f t="shared" si="29"/>
        <v>88.443651377364162</v>
      </c>
      <c r="H842" s="5"/>
      <c r="I842" s="5"/>
      <c r="J842" s="5"/>
    </row>
    <row r="843" spans="1:10" x14ac:dyDescent="0.35">
      <c r="A843" s="30" t="s">
        <v>3619</v>
      </c>
      <c r="B843" s="4">
        <v>2</v>
      </c>
      <c r="C843" s="4">
        <v>56</v>
      </c>
      <c r="D843" s="5">
        <v>4.12</v>
      </c>
      <c r="E843" s="5">
        <v>230.72</v>
      </c>
      <c r="F843" s="5">
        <f t="shared" si="28"/>
        <v>1118464.4000000001</v>
      </c>
      <c r="G843" s="5">
        <f t="shared" si="29"/>
        <v>88.461899548216778</v>
      </c>
      <c r="H843" s="5"/>
      <c r="I843" s="5"/>
      <c r="J843" s="5"/>
    </row>
    <row r="844" spans="1:10" x14ac:dyDescent="0.35">
      <c r="A844" s="30" t="s">
        <v>2561</v>
      </c>
      <c r="B844" s="4">
        <v>1</v>
      </c>
      <c r="C844" s="4">
        <v>96</v>
      </c>
      <c r="D844" s="5">
        <v>2.4</v>
      </c>
      <c r="E844" s="5">
        <v>230.39999999999998</v>
      </c>
      <c r="F844" s="5">
        <f t="shared" si="28"/>
        <v>1118694.8</v>
      </c>
      <c r="G844" s="5">
        <f t="shared" si="29"/>
        <v>88.48012240953976</v>
      </c>
      <c r="H844" s="5"/>
      <c r="I844" s="5"/>
      <c r="J844" s="5"/>
    </row>
    <row r="845" spans="1:10" x14ac:dyDescent="0.35">
      <c r="A845" s="30" t="s">
        <v>3350</v>
      </c>
      <c r="B845" s="4">
        <v>6</v>
      </c>
      <c r="C845" s="4">
        <v>80</v>
      </c>
      <c r="D845" s="5">
        <v>2.87</v>
      </c>
      <c r="E845" s="5">
        <v>229.60000000000002</v>
      </c>
      <c r="F845" s="5">
        <f t="shared" si="28"/>
        <v>1118924.4000000001</v>
      </c>
      <c r="G845" s="5">
        <f t="shared" si="29"/>
        <v>88.498281997038731</v>
      </c>
      <c r="H845" s="5"/>
      <c r="I845" s="5"/>
      <c r="J845" s="5"/>
    </row>
    <row r="846" spans="1:10" x14ac:dyDescent="0.35">
      <c r="A846" s="30" t="s">
        <v>3140</v>
      </c>
      <c r="B846" s="4">
        <v>5</v>
      </c>
      <c r="C846" s="4">
        <v>84</v>
      </c>
      <c r="D846" s="5">
        <v>2.73</v>
      </c>
      <c r="E846" s="5">
        <v>229.32</v>
      </c>
      <c r="F846" s="5">
        <f t="shared" si="28"/>
        <v>1119153.7200000002</v>
      </c>
      <c r="G846" s="5">
        <f t="shared" si="29"/>
        <v>88.516419438699273</v>
      </c>
      <c r="H846" s="5"/>
      <c r="I846" s="5"/>
      <c r="J846" s="5"/>
    </row>
    <row r="847" spans="1:10" x14ac:dyDescent="0.35">
      <c r="A847" s="30" t="s">
        <v>2978</v>
      </c>
      <c r="B847" s="4">
        <v>2</v>
      </c>
      <c r="C847" s="4">
        <v>5</v>
      </c>
      <c r="D847" s="5">
        <v>45.85</v>
      </c>
      <c r="E847" s="5">
        <v>229.25</v>
      </c>
      <c r="F847" s="5">
        <f t="shared" si="28"/>
        <v>1119382.9700000002</v>
      </c>
      <c r="G847" s="5">
        <f t="shared" si="29"/>
        <v>88.534551343900219</v>
      </c>
      <c r="H847" s="5"/>
      <c r="I847" s="5"/>
      <c r="J847" s="5"/>
    </row>
    <row r="848" spans="1:10" x14ac:dyDescent="0.35">
      <c r="A848" s="30" t="s">
        <v>1430</v>
      </c>
      <c r="B848" s="4">
        <v>11</v>
      </c>
      <c r="C848" s="4">
        <v>110</v>
      </c>
      <c r="D848" s="5">
        <v>2.0699999999999998</v>
      </c>
      <c r="E848" s="5">
        <v>227.7</v>
      </c>
      <c r="F848" s="5">
        <f t="shared" si="28"/>
        <v>1119610.6700000002</v>
      </c>
      <c r="G848" s="5">
        <f t="shared" si="29"/>
        <v>88.552560656067087</v>
      </c>
      <c r="H848" s="5"/>
      <c r="I848" s="5"/>
      <c r="J848" s="5"/>
    </row>
    <row r="849" spans="1:10" x14ac:dyDescent="0.35">
      <c r="A849" s="30" t="s">
        <v>93</v>
      </c>
      <c r="B849" s="4">
        <v>3</v>
      </c>
      <c r="C849" s="4">
        <v>6</v>
      </c>
      <c r="D849" s="5">
        <v>37.94</v>
      </c>
      <c r="E849" s="5">
        <v>227.64</v>
      </c>
      <c r="F849" s="5">
        <f t="shared" si="28"/>
        <v>1119838.31</v>
      </c>
      <c r="G849" s="5">
        <f t="shared" si="29"/>
        <v>88.570565222697155</v>
      </c>
      <c r="H849" s="5"/>
      <c r="I849" s="5"/>
      <c r="J849" s="5"/>
    </row>
    <row r="850" spans="1:10" x14ac:dyDescent="0.35">
      <c r="A850" s="30" t="s">
        <v>1607</v>
      </c>
      <c r="B850" s="4">
        <v>4</v>
      </c>
      <c r="C850" s="4">
        <v>5</v>
      </c>
      <c r="D850" s="5">
        <v>45.49</v>
      </c>
      <c r="E850" s="5">
        <v>227.45000000000002</v>
      </c>
      <c r="F850" s="5">
        <f t="shared" si="28"/>
        <v>1120065.76</v>
      </c>
      <c r="G850" s="5">
        <f t="shared" si="29"/>
        <v>88.588554761794001</v>
      </c>
      <c r="H850" s="5"/>
      <c r="I850" s="5"/>
      <c r="J850" s="5"/>
    </row>
    <row r="851" spans="1:10" x14ac:dyDescent="0.35">
      <c r="A851" s="30" t="s">
        <v>1710</v>
      </c>
      <c r="B851" s="4">
        <v>32</v>
      </c>
      <c r="C851" s="4">
        <v>784</v>
      </c>
      <c r="D851" s="5">
        <v>0.28999999999999998</v>
      </c>
      <c r="E851" s="5">
        <v>227.35999999999999</v>
      </c>
      <c r="F851" s="5">
        <f t="shared" si="28"/>
        <v>1120293.1200000001</v>
      </c>
      <c r="G851" s="5">
        <f t="shared" si="29"/>
        <v>88.606537182585669</v>
      </c>
      <c r="H851" s="5"/>
      <c r="I851" s="5"/>
      <c r="J851" s="5"/>
    </row>
    <row r="852" spans="1:10" x14ac:dyDescent="0.35">
      <c r="A852" s="30" t="s">
        <v>715</v>
      </c>
      <c r="B852" s="4">
        <v>6</v>
      </c>
      <c r="C852" s="4">
        <v>74</v>
      </c>
      <c r="D852" s="5">
        <v>3.07</v>
      </c>
      <c r="E852" s="5">
        <v>227.17999999999998</v>
      </c>
      <c r="F852" s="5">
        <f t="shared" si="28"/>
        <v>1120520.3</v>
      </c>
      <c r="G852" s="5">
        <f t="shared" si="29"/>
        <v>88.624505366766897</v>
      </c>
      <c r="H852" s="5"/>
      <c r="I852" s="5"/>
      <c r="J852" s="5"/>
    </row>
    <row r="853" spans="1:10" x14ac:dyDescent="0.35">
      <c r="A853" s="30" t="s">
        <v>2714</v>
      </c>
      <c r="B853" s="4">
        <v>4</v>
      </c>
      <c r="C853" s="4">
        <v>5</v>
      </c>
      <c r="D853" s="5">
        <v>45.32</v>
      </c>
      <c r="E853" s="5">
        <v>226.6</v>
      </c>
      <c r="F853" s="5">
        <f t="shared" si="28"/>
        <v>1120746.9000000001</v>
      </c>
      <c r="G853" s="5">
        <f t="shared" si="29"/>
        <v>88.642427677425715</v>
      </c>
      <c r="H853" s="5"/>
      <c r="I853" s="5"/>
      <c r="J853" s="5"/>
    </row>
    <row r="854" spans="1:10" x14ac:dyDescent="0.35">
      <c r="A854" s="30" t="s">
        <v>1444</v>
      </c>
      <c r="B854" s="4">
        <v>41</v>
      </c>
      <c r="C854" s="4">
        <v>984</v>
      </c>
      <c r="D854" s="5">
        <v>0.23</v>
      </c>
      <c r="E854" s="5">
        <v>226.32000000000002</v>
      </c>
      <c r="F854" s="5">
        <f t="shared" si="28"/>
        <v>1120973.2200000002</v>
      </c>
      <c r="G854" s="5">
        <f t="shared" si="29"/>
        <v>88.660327842246133</v>
      </c>
      <c r="H854" s="5"/>
      <c r="I854" s="5"/>
      <c r="J854" s="5"/>
    </row>
    <row r="855" spans="1:10" x14ac:dyDescent="0.35">
      <c r="A855" s="30" t="s">
        <v>287</v>
      </c>
      <c r="B855" s="4">
        <v>5</v>
      </c>
      <c r="C855" s="4">
        <v>25</v>
      </c>
      <c r="D855" s="5">
        <v>9.02</v>
      </c>
      <c r="E855" s="5">
        <v>225.5</v>
      </c>
      <c r="F855" s="5">
        <f t="shared" si="28"/>
        <v>1121198.7200000002</v>
      </c>
      <c r="G855" s="5">
        <f t="shared" si="29"/>
        <v>88.678163151396888</v>
      </c>
      <c r="H855" s="5"/>
      <c r="I855" s="5"/>
      <c r="J855" s="5"/>
    </row>
    <row r="856" spans="1:10" x14ac:dyDescent="0.35">
      <c r="A856" s="30" t="s">
        <v>3452</v>
      </c>
      <c r="B856" s="4">
        <v>3</v>
      </c>
      <c r="C856" s="4">
        <v>5</v>
      </c>
      <c r="D856" s="5">
        <v>45.1</v>
      </c>
      <c r="E856" s="5">
        <v>225.5</v>
      </c>
      <c r="F856" s="5">
        <f t="shared" si="28"/>
        <v>1121424.2200000002</v>
      </c>
      <c r="G856" s="5">
        <f t="shared" si="29"/>
        <v>88.695998460547656</v>
      </c>
      <c r="H856" s="5"/>
      <c r="I856" s="5"/>
      <c r="J856" s="5"/>
    </row>
    <row r="857" spans="1:10" x14ac:dyDescent="0.35">
      <c r="A857" s="30" t="s">
        <v>3612</v>
      </c>
      <c r="B857" s="4">
        <v>3</v>
      </c>
      <c r="C857" s="4">
        <v>5</v>
      </c>
      <c r="D857" s="5">
        <v>45.1</v>
      </c>
      <c r="E857" s="5">
        <v>225.5</v>
      </c>
      <c r="F857" s="5">
        <f t="shared" si="28"/>
        <v>1121649.7200000002</v>
      </c>
      <c r="G857" s="5">
        <f t="shared" si="29"/>
        <v>88.713833769698411</v>
      </c>
      <c r="H857" s="5"/>
      <c r="I857" s="5"/>
      <c r="J857" s="5"/>
    </row>
    <row r="858" spans="1:10" x14ac:dyDescent="0.35">
      <c r="A858" s="30" t="s">
        <v>2189</v>
      </c>
      <c r="B858" s="4">
        <v>3</v>
      </c>
      <c r="C858" s="4">
        <v>176</v>
      </c>
      <c r="D858" s="5">
        <v>1.28</v>
      </c>
      <c r="E858" s="5">
        <v>225.28</v>
      </c>
      <c r="F858" s="5">
        <f t="shared" si="28"/>
        <v>1121875.0000000002</v>
      </c>
      <c r="G858" s="5">
        <f t="shared" si="29"/>
        <v>88.731651678547578</v>
      </c>
      <c r="H858" s="5"/>
      <c r="I858" s="5"/>
      <c r="J858" s="5"/>
    </row>
    <row r="859" spans="1:10" x14ac:dyDescent="0.35">
      <c r="A859" s="30" t="s">
        <v>2994</v>
      </c>
      <c r="B859" s="4">
        <v>5</v>
      </c>
      <c r="C859" s="4">
        <v>11</v>
      </c>
      <c r="D859" s="5">
        <v>20.46</v>
      </c>
      <c r="E859" s="5">
        <v>225.06</v>
      </c>
      <c r="F859" s="5">
        <f t="shared" si="28"/>
        <v>1122100.0600000003</v>
      </c>
      <c r="G859" s="5">
        <f t="shared" si="29"/>
        <v>88.74945218709513</v>
      </c>
      <c r="H859" s="5"/>
      <c r="I859" s="5"/>
      <c r="J859" s="5"/>
    </row>
    <row r="860" spans="1:10" x14ac:dyDescent="0.35">
      <c r="A860" s="30" t="s">
        <v>2313</v>
      </c>
      <c r="B860" s="4">
        <v>6</v>
      </c>
      <c r="C860" s="4">
        <v>9</v>
      </c>
      <c r="D860" s="5">
        <v>25</v>
      </c>
      <c r="E860" s="5">
        <v>225</v>
      </c>
      <c r="F860" s="5">
        <f t="shared" si="28"/>
        <v>1122325.0600000003</v>
      </c>
      <c r="G860" s="5">
        <f t="shared" si="29"/>
        <v>88.767247950105855</v>
      </c>
      <c r="H860" s="5"/>
      <c r="I860" s="5"/>
      <c r="J860" s="5"/>
    </row>
    <row r="861" spans="1:10" x14ac:dyDescent="0.35">
      <c r="A861" s="30" t="s">
        <v>1737</v>
      </c>
      <c r="B861" s="4">
        <v>6</v>
      </c>
      <c r="C861" s="4">
        <v>700</v>
      </c>
      <c r="D861" s="5">
        <v>0.32</v>
      </c>
      <c r="E861" s="5">
        <v>224</v>
      </c>
      <c r="F861" s="5">
        <f t="shared" si="28"/>
        <v>1122549.0600000003</v>
      </c>
      <c r="G861" s="5">
        <f t="shared" si="29"/>
        <v>88.784964620836547</v>
      </c>
      <c r="H861" s="5"/>
      <c r="I861" s="5"/>
      <c r="J861" s="5"/>
    </row>
    <row r="862" spans="1:10" x14ac:dyDescent="0.35">
      <c r="A862" s="30" t="s">
        <v>3330</v>
      </c>
      <c r="B862" s="4">
        <v>9</v>
      </c>
      <c r="C862" s="4">
        <v>20</v>
      </c>
      <c r="D862" s="5">
        <v>11.17</v>
      </c>
      <c r="E862" s="5">
        <v>223.4</v>
      </c>
      <c r="F862" s="5">
        <f t="shared" si="28"/>
        <v>1122772.4600000002</v>
      </c>
      <c r="G862" s="5">
        <f t="shared" si="29"/>
        <v>88.802633836199206</v>
      </c>
      <c r="H862" s="5"/>
      <c r="I862" s="5"/>
      <c r="J862" s="5"/>
    </row>
    <row r="863" spans="1:10" x14ac:dyDescent="0.35">
      <c r="A863" s="30" t="s">
        <v>2493</v>
      </c>
      <c r="B863" s="4">
        <v>1</v>
      </c>
      <c r="C863" s="4">
        <v>100</v>
      </c>
      <c r="D863" s="5">
        <v>2.23</v>
      </c>
      <c r="E863" s="5">
        <v>223</v>
      </c>
      <c r="F863" s="5">
        <f t="shared" si="28"/>
        <v>1122995.4600000002</v>
      </c>
      <c r="G863" s="5">
        <f t="shared" si="29"/>
        <v>88.820271414649852</v>
      </c>
      <c r="H863" s="5"/>
      <c r="I863" s="5"/>
      <c r="J863" s="5"/>
    </row>
    <row r="864" spans="1:10" x14ac:dyDescent="0.35">
      <c r="A864" s="30" t="s">
        <v>1039</v>
      </c>
      <c r="B864" s="4">
        <v>2</v>
      </c>
      <c r="C864" s="4">
        <v>50</v>
      </c>
      <c r="D864" s="5">
        <v>4.45</v>
      </c>
      <c r="E864" s="5">
        <v>222.5</v>
      </c>
      <c r="F864" s="5">
        <f t="shared" si="28"/>
        <v>1123217.9600000002</v>
      </c>
      <c r="G864" s="5">
        <f t="shared" si="29"/>
        <v>88.837869446960468</v>
      </c>
      <c r="H864" s="5"/>
      <c r="I864" s="5"/>
      <c r="J864" s="5"/>
    </row>
    <row r="865" spans="1:10" x14ac:dyDescent="0.35">
      <c r="A865" s="30" t="s">
        <v>2851</v>
      </c>
      <c r="B865" s="4">
        <v>7</v>
      </c>
      <c r="C865" s="4">
        <v>9</v>
      </c>
      <c r="D865" s="5">
        <v>24.66</v>
      </c>
      <c r="E865" s="5">
        <v>221.94</v>
      </c>
      <c r="F865" s="5">
        <f t="shared" si="28"/>
        <v>1123439.9000000001</v>
      </c>
      <c r="G865" s="5">
        <f t="shared" si="29"/>
        <v>88.855423187594269</v>
      </c>
      <c r="H865" s="5"/>
      <c r="I865" s="5"/>
      <c r="J865" s="5"/>
    </row>
    <row r="866" spans="1:10" x14ac:dyDescent="0.35">
      <c r="A866" s="30" t="s">
        <v>2637</v>
      </c>
      <c r="B866" s="4">
        <v>4</v>
      </c>
      <c r="C866" s="4">
        <v>4</v>
      </c>
      <c r="D866" s="5">
        <v>55.33</v>
      </c>
      <c r="E866" s="5">
        <v>221.32</v>
      </c>
      <c r="F866" s="5">
        <f t="shared" si="28"/>
        <v>1123661.2200000002</v>
      </c>
      <c r="G866" s="5">
        <f t="shared" si="29"/>
        <v>88.872927891014427</v>
      </c>
      <c r="H866" s="5"/>
      <c r="I866" s="5"/>
      <c r="J866" s="5"/>
    </row>
    <row r="867" spans="1:10" x14ac:dyDescent="0.35">
      <c r="A867" s="30" t="s">
        <v>2014</v>
      </c>
      <c r="B867" s="4">
        <v>14</v>
      </c>
      <c r="C867" s="4">
        <v>280</v>
      </c>
      <c r="D867" s="5">
        <v>0.79</v>
      </c>
      <c r="E867" s="5">
        <v>221.20000000000002</v>
      </c>
      <c r="F867" s="5">
        <f t="shared" si="28"/>
        <v>1123882.4200000002</v>
      </c>
      <c r="G867" s="5">
        <f t="shared" si="29"/>
        <v>88.890423103360988</v>
      </c>
      <c r="H867" s="5"/>
      <c r="I867" s="5"/>
      <c r="J867" s="5"/>
    </row>
    <row r="868" spans="1:10" x14ac:dyDescent="0.35">
      <c r="A868" s="30" t="s">
        <v>2382</v>
      </c>
      <c r="B868" s="4">
        <v>11</v>
      </c>
      <c r="C868" s="4">
        <v>100</v>
      </c>
      <c r="D868" s="5">
        <v>2.2000000000000002</v>
      </c>
      <c r="E868" s="5">
        <v>220.00000000000003</v>
      </c>
      <c r="F868" s="5">
        <f t="shared" si="28"/>
        <v>1124102.4200000002</v>
      </c>
      <c r="G868" s="5">
        <f t="shared" si="29"/>
        <v>88.907823404971481</v>
      </c>
      <c r="H868" s="5"/>
      <c r="I868" s="5"/>
      <c r="J868" s="5"/>
    </row>
    <row r="869" spans="1:10" x14ac:dyDescent="0.35">
      <c r="A869" s="30" t="s">
        <v>797</v>
      </c>
      <c r="B869" s="4">
        <v>1</v>
      </c>
      <c r="C869" s="4">
        <v>50</v>
      </c>
      <c r="D869" s="5">
        <v>4.4000000000000004</v>
      </c>
      <c r="E869" s="5">
        <v>220.00000000000003</v>
      </c>
      <c r="F869" s="5">
        <f t="shared" si="28"/>
        <v>1124322.4200000002</v>
      </c>
      <c r="G869" s="5">
        <f t="shared" si="29"/>
        <v>88.925223706581974</v>
      </c>
      <c r="H869" s="5"/>
      <c r="I869" s="5"/>
      <c r="J869" s="5"/>
    </row>
    <row r="870" spans="1:10" x14ac:dyDescent="0.35">
      <c r="A870" s="30" t="s">
        <v>1612</v>
      </c>
      <c r="B870" s="4">
        <v>2</v>
      </c>
      <c r="C870" s="4">
        <v>1100</v>
      </c>
      <c r="D870" s="5">
        <v>0.2</v>
      </c>
      <c r="E870" s="5">
        <v>220</v>
      </c>
      <c r="F870" s="5">
        <f t="shared" si="28"/>
        <v>1124542.4200000002</v>
      </c>
      <c r="G870" s="5">
        <f t="shared" si="29"/>
        <v>88.942624008192482</v>
      </c>
      <c r="H870" s="5"/>
      <c r="I870" s="5"/>
      <c r="J870" s="5"/>
    </row>
    <row r="871" spans="1:10" x14ac:dyDescent="0.35">
      <c r="A871" s="30" t="s">
        <v>3634</v>
      </c>
      <c r="B871" s="4">
        <v>3</v>
      </c>
      <c r="C871" s="4">
        <v>4</v>
      </c>
      <c r="D871" s="5">
        <v>54.98</v>
      </c>
      <c r="E871" s="5">
        <v>219.92</v>
      </c>
      <c r="F871" s="5">
        <f t="shared" si="28"/>
        <v>1124762.3400000001</v>
      </c>
      <c r="G871" s="5">
        <f t="shared" si="29"/>
        <v>88.960017982420581</v>
      </c>
      <c r="H871" s="5"/>
      <c r="I871" s="5"/>
      <c r="J871" s="5"/>
    </row>
    <row r="872" spans="1:10" x14ac:dyDescent="0.35">
      <c r="A872" s="30" t="s">
        <v>3723</v>
      </c>
      <c r="B872" s="4">
        <v>4</v>
      </c>
      <c r="C872" s="4">
        <v>5</v>
      </c>
      <c r="D872" s="5">
        <v>43.7</v>
      </c>
      <c r="E872" s="5">
        <v>218.5</v>
      </c>
      <c r="F872" s="5">
        <f t="shared" si="28"/>
        <v>1124980.8400000001</v>
      </c>
      <c r="G872" s="5">
        <f t="shared" si="29"/>
        <v>88.977299645611012</v>
      </c>
      <c r="H872" s="5"/>
      <c r="I872" s="5"/>
      <c r="J872" s="5"/>
    </row>
    <row r="873" spans="1:10" x14ac:dyDescent="0.35">
      <c r="A873" s="30" t="s">
        <v>3822</v>
      </c>
      <c r="B873" s="4">
        <v>3</v>
      </c>
      <c r="C873" s="4">
        <v>76</v>
      </c>
      <c r="D873" s="5">
        <v>2.87</v>
      </c>
      <c r="E873" s="5">
        <v>218.12</v>
      </c>
      <c r="F873" s="5">
        <f t="shared" si="28"/>
        <v>1125198.9600000002</v>
      </c>
      <c r="G873" s="5">
        <f t="shared" si="29"/>
        <v>88.994551253735025</v>
      </c>
      <c r="H873" s="5"/>
      <c r="I873" s="5"/>
      <c r="J873" s="5"/>
    </row>
    <row r="874" spans="1:10" x14ac:dyDescent="0.35">
      <c r="A874" s="30" t="s">
        <v>4125</v>
      </c>
      <c r="B874" s="4">
        <v>3</v>
      </c>
      <c r="C874" s="4">
        <v>76</v>
      </c>
      <c r="D874" s="5">
        <v>2.87</v>
      </c>
      <c r="E874" s="5">
        <v>218.12</v>
      </c>
      <c r="F874" s="5">
        <f t="shared" si="28"/>
        <v>1125417.0800000003</v>
      </c>
      <c r="G874" s="5">
        <f t="shared" si="29"/>
        <v>89.011802861859053</v>
      </c>
      <c r="H874" s="5"/>
      <c r="I874" s="5"/>
      <c r="J874" s="5"/>
    </row>
    <row r="875" spans="1:10" x14ac:dyDescent="0.35">
      <c r="A875" s="30" t="s">
        <v>296</v>
      </c>
      <c r="B875" s="4">
        <v>5</v>
      </c>
      <c r="C875" s="4">
        <v>19</v>
      </c>
      <c r="D875" s="5">
        <v>11.46</v>
      </c>
      <c r="E875" s="5">
        <v>217.74</v>
      </c>
      <c r="F875" s="5">
        <f t="shared" si="28"/>
        <v>1125634.8200000003</v>
      </c>
      <c r="G875" s="5">
        <f t="shared" si="29"/>
        <v>89.029024414916634</v>
      </c>
      <c r="H875" s="5"/>
      <c r="I875" s="5"/>
      <c r="J875" s="5"/>
    </row>
    <row r="876" spans="1:10" x14ac:dyDescent="0.35">
      <c r="A876" s="30" t="s">
        <v>2963</v>
      </c>
      <c r="B876" s="4">
        <v>12</v>
      </c>
      <c r="C876" s="4">
        <v>76</v>
      </c>
      <c r="D876" s="5">
        <v>2.86</v>
      </c>
      <c r="E876" s="5">
        <v>217.35999999999999</v>
      </c>
      <c r="F876" s="5">
        <f t="shared" si="28"/>
        <v>1125852.1800000004</v>
      </c>
      <c r="G876" s="5">
        <f t="shared" si="29"/>
        <v>89.046215912907826</v>
      </c>
      <c r="H876" s="5"/>
      <c r="I876" s="5"/>
      <c r="J876" s="5"/>
    </row>
    <row r="877" spans="1:10" x14ac:dyDescent="0.35">
      <c r="A877" s="30" t="s">
        <v>1736</v>
      </c>
      <c r="B877" s="4">
        <v>6</v>
      </c>
      <c r="C877" s="4">
        <v>700</v>
      </c>
      <c r="D877" s="5">
        <v>0.31</v>
      </c>
      <c r="E877" s="5">
        <v>217</v>
      </c>
      <c r="F877" s="5">
        <f t="shared" si="28"/>
        <v>1126069.1800000004</v>
      </c>
      <c r="G877" s="5">
        <f t="shared" si="29"/>
        <v>89.063378937678166</v>
      </c>
      <c r="H877" s="5"/>
      <c r="I877" s="5"/>
      <c r="J877" s="5"/>
    </row>
    <row r="878" spans="1:10" x14ac:dyDescent="0.35">
      <c r="A878" s="30" t="s">
        <v>2345</v>
      </c>
      <c r="B878" s="4">
        <v>9</v>
      </c>
      <c r="C878" s="4">
        <v>115</v>
      </c>
      <c r="D878" s="5">
        <v>1.88</v>
      </c>
      <c r="E878" s="5">
        <v>216.2</v>
      </c>
      <c r="F878" s="5">
        <f t="shared" si="28"/>
        <v>1126285.3800000004</v>
      </c>
      <c r="G878" s="5">
        <f t="shared" si="29"/>
        <v>89.080478688624481</v>
      </c>
      <c r="H878" s="5"/>
      <c r="I878" s="5"/>
      <c r="J878" s="5"/>
    </row>
    <row r="879" spans="1:10" x14ac:dyDescent="0.35">
      <c r="A879" s="30" t="s">
        <v>1706</v>
      </c>
      <c r="B879" s="4">
        <v>3</v>
      </c>
      <c r="C879" s="4">
        <v>800</v>
      </c>
      <c r="D879" s="5">
        <v>0.27</v>
      </c>
      <c r="E879" s="5">
        <v>216</v>
      </c>
      <c r="F879" s="5">
        <f t="shared" si="28"/>
        <v>1126501.3800000004</v>
      </c>
      <c r="G879" s="5">
        <f t="shared" si="29"/>
        <v>89.097562621114804</v>
      </c>
      <c r="H879" s="5"/>
      <c r="I879" s="5"/>
      <c r="J879" s="5"/>
    </row>
    <row r="880" spans="1:10" x14ac:dyDescent="0.35">
      <c r="A880" s="30" t="s">
        <v>819</v>
      </c>
      <c r="B880" s="4">
        <v>2</v>
      </c>
      <c r="C880" s="4">
        <v>15</v>
      </c>
      <c r="D880" s="5">
        <v>14.4</v>
      </c>
      <c r="E880" s="5">
        <v>216</v>
      </c>
      <c r="F880" s="5">
        <f t="shared" si="28"/>
        <v>1126717.3800000004</v>
      </c>
      <c r="G880" s="5">
        <f t="shared" si="29"/>
        <v>89.114646553605112</v>
      </c>
      <c r="H880" s="5"/>
      <c r="I880" s="5"/>
      <c r="J880" s="5"/>
    </row>
    <row r="881" spans="1:10" x14ac:dyDescent="0.35">
      <c r="A881" s="30" t="s">
        <v>3779</v>
      </c>
      <c r="B881" s="4">
        <v>2</v>
      </c>
      <c r="C881" s="4">
        <v>4</v>
      </c>
      <c r="D881" s="5">
        <v>53.99</v>
      </c>
      <c r="E881" s="5">
        <v>215.96</v>
      </c>
      <c r="F881" s="5">
        <f t="shared" si="28"/>
        <v>1126933.3400000003</v>
      </c>
      <c r="G881" s="5">
        <f t="shared" si="29"/>
        <v>89.131727322404217</v>
      </c>
      <c r="H881" s="5"/>
      <c r="I881" s="5"/>
      <c r="J881" s="5"/>
    </row>
    <row r="882" spans="1:10" x14ac:dyDescent="0.35">
      <c r="A882" s="30" t="s">
        <v>2157</v>
      </c>
      <c r="B882" s="4">
        <v>21</v>
      </c>
      <c r="C882" s="4">
        <v>198</v>
      </c>
      <c r="D882" s="5">
        <v>1.0900000000000001</v>
      </c>
      <c r="E882" s="5">
        <v>215.82000000000002</v>
      </c>
      <c r="F882" s="5">
        <f t="shared" si="28"/>
        <v>1127149.1600000004</v>
      </c>
      <c r="G882" s="5">
        <f t="shared" si="29"/>
        <v>89.148797018284114</v>
      </c>
      <c r="H882" s="5"/>
      <c r="I882" s="5"/>
      <c r="J882" s="5"/>
    </row>
    <row r="883" spans="1:10" x14ac:dyDescent="0.35">
      <c r="A883" s="30" t="s">
        <v>3800</v>
      </c>
      <c r="B883" s="4">
        <v>2</v>
      </c>
      <c r="C883" s="4">
        <v>2</v>
      </c>
      <c r="D883" s="5">
        <v>107.79</v>
      </c>
      <c r="E883" s="5">
        <v>215.58</v>
      </c>
      <c r="F883" s="5">
        <f t="shared" si="28"/>
        <v>1127364.7400000005</v>
      </c>
      <c r="G883" s="5">
        <f t="shared" si="29"/>
        <v>89.165847732016829</v>
      </c>
      <c r="H883" s="5"/>
      <c r="I883" s="5"/>
      <c r="J883" s="5"/>
    </row>
    <row r="884" spans="1:10" x14ac:dyDescent="0.35">
      <c r="A884" s="30" t="s">
        <v>1705</v>
      </c>
      <c r="B884" s="4">
        <v>5</v>
      </c>
      <c r="C884" s="4">
        <v>500</v>
      </c>
      <c r="D884" s="5">
        <v>0.43</v>
      </c>
      <c r="E884" s="5">
        <v>215</v>
      </c>
      <c r="F884" s="5">
        <f t="shared" si="28"/>
        <v>1127579.7400000005</v>
      </c>
      <c r="G884" s="5">
        <f t="shared" si="29"/>
        <v>89.182852572227077</v>
      </c>
      <c r="H884" s="5"/>
      <c r="I884" s="5"/>
      <c r="J884" s="5"/>
    </row>
    <row r="885" spans="1:10" x14ac:dyDescent="0.35">
      <c r="A885" s="30" t="s">
        <v>3083</v>
      </c>
      <c r="B885" s="4">
        <v>11</v>
      </c>
      <c r="C885" s="4">
        <v>54</v>
      </c>
      <c r="D885" s="5">
        <v>3.98</v>
      </c>
      <c r="E885" s="5">
        <v>214.92</v>
      </c>
      <c r="F885" s="5">
        <f t="shared" si="28"/>
        <v>1127794.6600000004</v>
      </c>
      <c r="G885" s="5">
        <f t="shared" si="29"/>
        <v>89.199851085054931</v>
      </c>
      <c r="H885" s="5"/>
      <c r="I885" s="5"/>
      <c r="J885" s="5"/>
    </row>
    <row r="886" spans="1:10" x14ac:dyDescent="0.35">
      <c r="A886" s="30" t="s">
        <v>3305</v>
      </c>
      <c r="B886" s="4">
        <v>4</v>
      </c>
      <c r="C886" s="4">
        <v>40</v>
      </c>
      <c r="D886" s="5">
        <v>5.37</v>
      </c>
      <c r="E886" s="5">
        <v>214.8</v>
      </c>
      <c r="F886" s="5">
        <f t="shared" si="28"/>
        <v>1128009.4600000004</v>
      </c>
      <c r="G886" s="5">
        <f t="shared" si="29"/>
        <v>89.216840106809187</v>
      </c>
      <c r="H886" s="5"/>
      <c r="I886" s="5"/>
      <c r="J886" s="5"/>
    </row>
    <row r="887" spans="1:10" x14ac:dyDescent="0.35">
      <c r="A887" s="30" t="s">
        <v>3116</v>
      </c>
      <c r="B887" s="4">
        <v>6</v>
      </c>
      <c r="C887" s="4">
        <v>22</v>
      </c>
      <c r="D887" s="5">
        <v>9.73</v>
      </c>
      <c r="E887" s="5">
        <v>214.06</v>
      </c>
      <c r="F887" s="5">
        <f t="shared" si="28"/>
        <v>1128223.5200000005</v>
      </c>
      <c r="G887" s="5">
        <f t="shared" si="29"/>
        <v>89.233770600276202</v>
      </c>
      <c r="H887" s="5"/>
      <c r="I887" s="5"/>
      <c r="J887" s="5"/>
    </row>
    <row r="888" spans="1:10" x14ac:dyDescent="0.35">
      <c r="A888" s="30" t="s">
        <v>2465</v>
      </c>
      <c r="B888" s="4">
        <v>1</v>
      </c>
      <c r="C888" s="4">
        <v>100</v>
      </c>
      <c r="D888" s="5">
        <v>2.14</v>
      </c>
      <c r="E888" s="5">
        <v>214</v>
      </c>
      <c r="F888" s="5">
        <f t="shared" si="28"/>
        <v>1128437.5200000005</v>
      </c>
      <c r="G888" s="5">
        <f t="shared" si="29"/>
        <v>89.250696348206432</v>
      </c>
      <c r="H888" s="5"/>
      <c r="I888" s="5"/>
      <c r="J888" s="5"/>
    </row>
    <row r="889" spans="1:10" x14ac:dyDescent="0.35">
      <c r="A889" s="30" t="s">
        <v>2627</v>
      </c>
      <c r="B889" s="4">
        <v>8</v>
      </c>
      <c r="C889" s="4">
        <v>17</v>
      </c>
      <c r="D889" s="5">
        <v>12.54</v>
      </c>
      <c r="E889" s="5">
        <v>213.17999999999998</v>
      </c>
      <c r="F889" s="5">
        <f t="shared" si="28"/>
        <v>1128650.7000000004</v>
      </c>
      <c r="G889" s="5">
        <f t="shared" si="29"/>
        <v>89.267557240466999</v>
      </c>
      <c r="H889" s="5"/>
      <c r="I889" s="5"/>
      <c r="J889" s="5"/>
    </row>
    <row r="890" spans="1:10" x14ac:dyDescent="0.35">
      <c r="A890" s="30" t="s">
        <v>2386</v>
      </c>
      <c r="B890" s="4">
        <v>4</v>
      </c>
      <c r="C890" s="4">
        <v>100</v>
      </c>
      <c r="D890" s="5">
        <v>2.12</v>
      </c>
      <c r="E890" s="5">
        <v>212</v>
      </c>
      <c r="F890" s="5">
        <f t="shared" si="28"/>
        <v>1128862.7000000004</v>
      </c>
      <c r="G890" s="5">
        <f t="shared" si="29"/>
        <v>89.284324803837109</v>
      </c>
      <c r="H890" s="5"/>
      <c r="I890" s="5"/>
      <c r="J890" s="5"/>
    </row>
    <row r="891" spans="1:10" x14ac:dyDescent="0.35">
      <c r="A891" s="30" t="s">
        <v>1876</v>
      </c>
      <c r="B891" s="4">
        <v>3</v>
      </c>
      <c r="C891" s="4">
        <v>5</v>
      </c>
      <c r="D891" s="5">
        <v>42.17</v>
      </c>
      <c r="E891" s="5">
        <v>210.85000000000002</v>
      </c>
      <c r="F891" s="5">
        <f t="shared" si="28"/>
        <v>1129073.5500000005</v>
      </c>
      <c r="G891" s="5">
        <f t="shared" si="29"/>
        <v>89.301001411085196</v>
      </c>
      <c r="H891" s="5"/>
      <c r="I891" s="5"/>
      <c r="J891" s="5"/>
    </row>
    <row r="892" spans="1:10" x14ac:dyDescent="0.35">
      <c r="A892" s="30" t="s">
        <v>2056</v>
      </c>
      <c r="B892" s="4">
        <v>23</v>
      </c>
      <c r="C892" s="4">
        <v>206</v>
      </c>
      <c r="D892" s="5">
        <v>1.02</v>
      </c>
      <c r="E892" s="5">
        <v>210.12</v>
      </c>
      <c r="F892" s="5">
        <f t="shared" si="28"/>
        <v>1129283.6700000006</v>
      </c>
      <c r="G892" s="5">
        <f t="shared" si="29"/>
        <v>89.317620280968825</v>
      </c>
      <c r="H892" s="5"/>
      <c r="I892" s="5"/>
      <c r="J892" s="5"/>
    </row>
    <row r="893" spans="1:10" x14ac:dyDescent="0.35">
      <c r="A893" s="30" t="s">
        <v>1727</v>
      </c>
      <c r="B893" s="4">
        <v>7</v>
      </c>
      <c r="C893" s="4">
        <v>700</v>
      </c>
      <c r="D893" s="5">
        <v>0.3</v>
      </c>
      <c r="E893" s="5">
        <v>210</v>
      </c>
      <c r="F893" s="5">
        <f t="shared" si="28"/>
        <v>1129493.6700000006</v>
      </c>
      <c r="G893" s="5">
        <f t="shared" si="29"/>
        <v>89.334229659778842</v>
      </c>
      <c r="H893" s="5"/>
      <c r="I893" s="5"/>
      <c r="J893" s="5"/>
    </row>
    <row r="894" spans="1:10" x14ac:dyDescent="0.35">
      <c r="A894" s="30" t="s">
        <v>1729</v>
      </c>
      <c r="B894" s="4">
        <v>7</v>
      </c>
      <c r="C894" s="4">
        <v>700</v>
      </c>
      <c r="D894" s="5">
        <v>0.3</v>
      </c>
      <c r="E894" s="5">
        <v>210</v>
      </c>
      <c r="F894" s="5">
        <f t="shared" si="28"/>
        <v>1129703.6700000006</v>
      </c>
      <c r="G894" s="5">
        <f t="shared" si="29"/>
        <v>89.350839038588873</v>
      </c>
      <c r="H894" s="5"/>
      <c r="I894" s="5"/>
      <c r="J894" s="5"/>
    </row>
    <row r="895" spans="1:10" x14ac:dyDescent="0.35">
      <c r="A895" s="30" t="s">
        <v>1740</v>
      </c>
      <c r="B895" s="4">
        <v>5</v>
      </c>
      <c r="C895" s="4">
        <v>700</v>
      </c>
      <c r="D895" s="5">
        <v>0.3</v>
      </c>
      <c r="E895" s="5">
        <v>210</v>
      </c>
      <c r="F895" s="5">
        <f t="shared" si="28"/>
        <v>1129913.6700000006</v>
      </c>
      <c r="G895" s="5">
        <f t="shared" si="29"/>
        <v>89.367448417398904</v>
      </c>
      <c r="H895" s="5"/>
      <c r="I895" s="5"/>
      <c r="J895" s="5"/>
    </row>
    <row r="896" spans="1:10" x14ac:dyDescent="0.35">
      <c r="A896" s="30" t="s">
        <v>1797</v>
      </c>
      <c r="B896" s="4">
        <v>1</v>
      </c>
      <c r="C896" s="4">
        <v>600</v>
      </c>
      <c r="D896" s="5">
        <v>0.35</v>
      </c>
      <c r="E896" s="5">
        <v>210</v>
      </c>
      <c r="F896" s="5">
        <f t="shared" si="28"/>
        <v>1130123.6700000006</v>
      </c>
      <c r="G896" s="5">
        <f t="shared" si="29"/>
        <v>89.384057796208921</v>
      </c>
      <c r="H896" s="5"/>
      <c r="I896" s="5"/>
      <c r="J896" s="5"/>
    </row>
    <row r="897" spans="1:10" x14ac:dyDescent="0.35">
      <c r="A897" s="30" t="s">
        <v>3159</v>
      </c>
      <c r="B897" s="4">
        <v>4</v>
      </c>
      <c r="C897" s="4">
        <v>58</v>
      </c>
      <c r="D897" s="5">
        <v>3.62</v>
      </c>
      <c r="E897" s="5">
        <v>209.96</v>
      </c>
      <c r="F897" s="5">
        <f t="shared" si="28"/>
        <v>1130333.6300000006</v>
      </c>
      <c r="G897" s="5">
        <f t="shared" si="29"/>
        <v>89.400664011327734</v>
      </c>
      <c r="H897" s="5"/>
      <c r="I897" s="5"/>
      <c r="J897" s="5"/>
    </row>
    <row r="898" spans="1:10" x14ac:dyDescent="0.35">
      <c r="A898" s="30" t="s">
        <v>2372</v>
      </c>
      <c r="B898" s="4">
        <v>1</v>
      </c>
      <c r="C898" s="4">
        <v>5</v>
      </c>
      <c r="D898" s="5">
        <v>41.96</v>
      </c>
      <c r="E898" s="5">
        <v>209.8</v>
      </c>
      <c r="F898" s="5">
        <f t="shared" si="28"/>
        <v>1130543.4300000006</v>
      </c>
      <c r="G898" s="5">
        <f t="shared" si="29"/>
        <v>89.417257571681745</v>
      </c>
      <c r="H898" s="5"/>
      <c r="I898" s="5"/>
      <c r="J898" s="5"/>
    </row>
    <row r="899" spans="1:10" x14ac:dyDescent="0.35">
      <c r="A899" s="30" t="s">
        <v>3500</v>
      </c>
      <c r="B899" s="4">
        <v>4</v>
      </c>
      <c r="C899" s="4">
        <v>4</v>
      </c>
      <c r="D899" s="5">
        <v>52.29</v>
      </c>
      <c r="E899" s="5">
        <v>209.16</v>
      </c>
      <c r="F899" s="5">
        <f t="shared" ref="F899:F962" si="30">E899+F898</f>
        <v>1130752.5900000005</v>
      </c>
      <c r="G899" s="5">
        <f t="shared" ref="G899:G962" si="31">(F899/$F$3485)*100</f>
        <v>89.433800512976518</v>
      </c>
      <c r="H899" s="5"/>
      <c r="I899" s="5"/>
      <c r="J899" s="5"/>
    </row>
    <row r="900" spans="1:10" x14ac:dyDescent="0.35">
      <c r="A900" s="30" t="s">
        <v>2823</v>
      </c>
      <c r="B900" s="4">
        <v>13</v>
      </c>
      <c r="C900" s="4">
        <v>86</v>
      </c>
      <c r="D900" s="5">
        <v>2.4300000000000002</v>
      </c>
      <c r="E900" s="5">
        <v>208.98000000000002</v>
      </c>
      <c r="F900" s="5">
        <f t="shared" si="30"/>
        <v>1130961.5700000005</v>
      </c>
      <c r="G900" s="5">
        <f t="shared" si="31"/>
        <v>89.450329217660908</v>
      </c>
      <c r="H900" s="5"/>
      <c r="I900" s="5"/>
      <c r="J900" s="5"/>
    </row>
    <row r="901" spans="1:10" x14ac:dyDescent="0.35">
      <c r="A901" s="30" t="s">
        <v>343</v>
      </c>
      <c r="B901" s="4">
        <v>1</v>
      </c>
      <c r="C901" s="4">
        <v>60</v>
      </c>
      <c r="D901" s="5">
        <v>3.48</v>
      </c>
      <c r="E901" s="5">
        <v>208.8</v>
      </c>
      <c r="F901" s="5">
        <f t="shared" si="30"/>
        <v>1131170.3700000006</v>
      </c>
      <c r="G901" s="5">
        <f t="shared" si="31"/>
        <v>89.466843685734872</v>
      </c>
      <c r="H901" s="5"/>
      <c r="I901" s="5"/>
      <c r="J901" s="5"/>
    </row>
    <row r="902" spans="1:10" x14ac:dyDescent="0.35">
      <c r="A902" s="30" t="s">
        <v>2216</v>
      </c>
      <c r="B902" s="4">
        <v>20</v>
      </c>
      <c r="C902" s="4">
        <v>160</v>
      </c>
      <c r="D902" s="5">
        <v>1.3</v>
      </c>
      <c r="E902" s="5">
        <v>208</v>
      </c>
      <c r="F902" s="5">
        <f t="shared" si="30"/>
        <v>1131378.3700000006</v>
      </c>
      <c r="G902" s="5">
        <f t="shared" si="31"/>
        <v>89.483294879984797</v>
      </c>
      <c r="H902" s="5"/>
      <c r="I902" s="5"/>
      <c r="J902" s="5"/>
    </row>
    <row r="903" spans="1:10" x14ac:dyDescent="0.35">
      <c r="A903" s="30" t="s">
        <v>3135</v>
      </c>
      <c r="B903" s="4">
        <v>5</v>
      </c>
      <c r="C903" s="4">
        <v>32</v>
      </c>
      <c r="D903" s="5">
        <v>6.5</v>
      </c>
      <c r="E903" s="5">
        <v>208</v>
      </c>
      <c r="F903" s="5">
        <f t="shared" si="30"/>
        <v>1131586.3700000006</v>
      </c>
      <c r="G903" s="5">
        <f t="shared" si="31"/>
        <v>89.499746074234736</v>
      </c>
      <c r="H903" s="5"/>
      <c r="I903" s="5"/>
      <c r="J903" s="5"/>
    </row>
    <row r="904" spans="1:10" x14ac:dyDescent="0.35">
      <c r="A904" s="30" t="s">
        <v>2325</v>
      </c>
      <c r="B904" s="4">
        <v>6</v>
      </c>
      <c r="C904" s="4">
        <v>120</v>
      </c>
      <c r="D904" s="5">
        <v>1.73</v>
      </c>
      <c r="E904" s="5">
        <v>207.6</v>
      </c>
      <c r="F904" s="5">
        <f t="shared" si="30"/>
        <v>1131793.9700000007</v>
      </c>
      <c r="G904" s="5">
        <f t="shared" si="31"/>
        <v>89.516165631572647</v>
      </c>
      <c r="H904" s="5"/>
      <c r="I904" s="5"/>
      <c r="J904" s="5"/>
    </row>
    <row r="905" spans="1:10" x14ac:dyDescent="0.35">
      <c r="A905" s="30" t="s">
        <v>3101</v>
      </c>
      <c r="B905" s="4">
        <v>2</v>
      </c>
      <c r="C905" s="4">
        <v>4</v>
      </c>
      <c r="D905" s="5">
        <v>51.67</v>
      </c>
      <c r="E905" s="5">
        <v>206.68</v>
      </c>
      <c r="F905" s="5">
        <f t="shared" si="30"/>
        <v>1132000.6500000006</v>
      </c>
      <c r="G905" s="5">
        <f t="shared" si="31"/>
        <v>89.532512424012907</v>
      </c>
      <c r="H905" s="5"/>
      <c r="I905" s="5"/>
      <c r="J905" s="5"/>
    </row>
    <row r="906" spans="1:10" x14ac:dyDescent="0.35">
      <c r="A906" s="30" t="s">
        <v>2646</v>
      </c>
      <c r="B906" s="4">
        <v>4</v>
      </c>
      <c r="C906" s="4">
        <v>8</v>
      </c>
      <c r="D906" s="5">
        <v>25.81</v>
      </c>
      <c r="E906" s="5">
        <v>206.48</v>
      </c>
      <c r="F906" s="5">
        <f t="shared" si="30"/>
        <v>1132207.1300000006</v>
      </c>
      <c r="G906" s="5">
        <f t="shared" si="31"/>
        <v>89.54884339799716</v>
      </c>
      <c r="H906" s="5"/>
      <c r="I906" s="5"/>
      <c r="J906" s="5"/>
    </row>
    <row r="907" spans="1:10" x14ac:dyDescent="0.35">
      <c r="A907" s="30" t="s">
        <v>2039</v>
      </c>
      <c r="B907" s="4">
        <v>2</v>
      </c>
      <c r="C907" s="4">
        <v>240</v>
      </c>
      <c r="D907" s="5">
        <v>0.86</v>
      </c>
      <c r="E907" s="5">
        <v>206.4</v>
      </c>
      <c r="F907" s="5">
        <f t="shared" si="30"/>
        <v>1132413.5300000005</v>
      </c>
      <c r="G907" s="5">
        <f t="shared" si="31"/>
        <v>89.565168044598991</v>
      </c>
      <c r="H907" s="5"/>
      <c r="I907" s="5"/>
      <c r="J907" s="5"/>
    </row>
    <row r="908" spans="1:10" x14ac:dyDescent="0.35">
      <c r="A908" s="30" t="s">
        <v>2355</v>
      </c>
      <c r="B908" s="4">
        <v>8</v>
      </c>
      <c r="C908" s="4">
        <v>108</v>
      </c>
      <c r="D908" s="5">
        <v>1.91</v>
      </c>
      <c r="E908" s="5">
        <v>206.28</v>
      </c>
      <c r="F908" s="5">
        <f t="shared" si="30"/>
        <v>1132619.8100000005</v>
      </c>
      <c r="G908" s="5">
        <f t="shared" si="31"/>
        <v>89.581483200127252</v>
      </c>
      <c r="H908" s="5"/>
      <c r="I908" s="5"/>
      <c r="J908" s="5"/>
    </row>
    <row r="909" spans="1:10" x14ac:dyDescent="0.35">
      <c r="A909" s="30" t="s">
        <v>1823</v>
      </c>
      <c r="B909" s="4">
        <v>16</v>
      </c>
      <c r="C909" s="4">
        <v>528</v>
      </c>
      <c r="D909" s="5">
        <v>0.39</v>
      </c>
      <c r="E909" s="5">
        <v>205.92000000000002</v>
      </c>
      <c r="F909" s="5">
        <f t="shared" si="30"/>
        <v>1132825.7300000004</v>
      </c>
      <c r="G909" s="5">
        <f t="shared" si="31"/>
        <v>89.597769882434676</v>
      </c>
      <c r="H909" s="5"/>
      <c r="I909" s="5"/>
      <c r="J909" s="5"/>
    </row>
    <row r="910" spans="1:10" x14ac:dyDescent="0.35">
      <c r="A910" s="30" t="s">
        <v>2184</v>
      </c>
      <c r="B910" s="4">
        <v>5</v>
      </c>
      <c r="C910" s="4">
        <v>176</v>
      </c>
      <c r="D910" s="5">
        <v>1.17</v>
      </c>
      <c r="E910" s="5">
        <v>205.92</v>
      </c>
      <c r="F910" s="5">
        <f t="shared" si="30"/>
        <v>1133031.6500000004</v>
      </c>
      <c r="G910" s="5">
        <f t="shared" si="31"/>
        <v>89.6140565647421</v>
      </c>
      <c r="H910" s="5"/>
      <c r="I910" s="5"/>
      <c r="J910" s="5"/>
    </row>
    <row r="911" spans="1:10" x14ac:dyDescent="0.35">
      <c r="A911" s="30" t="s">
        <v>1849</v>
      </c>
      <c r="B911" s="4">
        <v>2</v>
      </c>
      <c r="C911" s="4">
        <v>500</v>
      </c>
      <c r="D911" s="5">
        <v>0.41</v>
      </c>
      <c r="E911" s="5">
        <v>205</v>
      </c>
      <c r="F911" s="5">
        <f t="shared" si="30"/>
        <v>1133236.6500000004</v>
      </c>
      <c r="G911" s="5">
        <f t="shared" si="31"/>
        <v>89.630270482151886</v>
      </c>
      <c r="H911" s="5"/>
      <c r="I911" s="5"/>
      <c r="J911" s="5"/>
    </row>
    <row r="912" spans="1:10" x14ac:dyDescent="0.35">
      <c r="A912" s="30" t="s">
        <v>1794</v>
      </c>
      <c r="B912" s="4">
        <v>2</v>
      </c>
      <c r="C912" s="4">
        <v>600</v>
      </c>
      <c r="D912" s="5">
        <v>0.34</v>
      </c>
      <c r="E912" s="5">
        <v>204.00000000000003</v>
      </c>
      <c r="F912" s="5">
        <f t="shared" si="30"/>
        <v>1133440.6500000004</v>
      </c>
      <c r="G912" s="5">
        <f t="shared" si="31"/>
        <v>89.646405307281611</v>
      </c>
      <c r="H912" s="5"/>
      <c r="I912" s="5"/>
      <c r="J912" s="5"/>
    </row>
    <row r="913" spans="1:10" x14ac:dyDescent="0.35">
      <c r="A913" s="30" t="s">
        <v>2088</v>
      </c>
      <c r="B913" s="4">
        <v>2</v>
      </c>
      <c r="C913" s="4">
        <v>200</v>
      </c>
      <c r="D913" s="5">
        <v>1.02</v>
      </c>
      <c r="E913" s="5">
        <v>204</v>
      </c>
      <c r="F913" s="5">
        <f t="shared" si="30"/>
        <v>1133644.6500000004</v>
      </c>
      <c r="G913" s="5">
        <f t="shared" si="31"/>
        <v>89.662540132411351</v>
      </c>
      <c r="H913" s="5"/>
      <c r="I913" s="5"/>
      <c r="J913" s="5"/>
    </row>
    <row r="914" spans="1:10" x14ac:dyDescent="0.35">
      <c r="A914" s="30" t="s">
        <v>4265</v>
      </c>
      <c r="B914" s="4">
        <v>1</v>
      </c>
      <c r="C914" s="4">
        <v>4</v>
      </c>
      <c r="D914" s="5">
        <v>50.78</v>
      </c>
      <c r="E914" s="5">
        <v>203.12</v>
      </c>
      <c r="F914" s="5">
        <f t="shared" si="30"/>
        <v>1133847.7700000005</v>
      </c>
      <c r="G914" s="5">
        <f t="shared" si="31"/>
        <v>89.678605356334657</v>
      </c>
      <c r="H914" s="5"/>
      <c r="I914" s="5"/>
      <c r="J914" s="5"/>
    </row>
    <row r="915" spans="1:10" x14ac:dyDescent="0.35">
      <c r="A915" s="30" t="s">
        <v>3714</v>
      </c>
      <c r="B915" s="4">
        <v>4</v>
      </c>
      <c r="C915" s="4">
        <v>6</v>
      </c>
      <c r="D915" s="5">
        <v>33.82</v>
      </c>
      <c r="E915" s="5">
        <v>202.92000000000002</v>
      </c>
      <c r="F915" s="5">
        <f t="shared" si="30"/>
        <v>1134050.6900000004</v>
      </c>
      <c r="G915" s="5">
        <f t="shared" si="31"/>
        <v>89.694654761801942</v>
      </c>
      <c r="H915" s="5"/>
      <c r="I915" s="5"/>
      <c r="J915" s="5"/>
    </row>
    <row r="916" spans="1:10" x14ac:dyDescent="0.35">
      <c r="A916" s="30" t="s">
        <v>1771</v>
      </c>
      <c r="B916" s="4">
        <v>2</v>
      </c>
      <c r="C916" s="4">
        <v>150</v>
      </c>
      <c r="D916" s="5">
        <v>1.35</v>
      </c>
      <c r="E916" s="5">
        <v>202.5</v>
      </c>
      <c r="F916" s="5">
        <f t="shared" si="30"/>
        <v>1134253.1900000004</v>
      </c>
      <c r="G916" s="5">
        <f t="shared" si="31"/>
        <v>89.710670948511606</v>
      </c>
      <c r="H916" s="5"/>
      <c r="I916" s="5"/>
      <c r="J916" s="5"/>
    </row>
    <row r="917" spans="1:10" x14ac:dyDescent="0.35">
      <c r="A917" s="30" t="s">
        <v>4167</v>
      </c>
      <c r="B917" s="4">
        <v>2</v>
      </c>
      <c r="C917" s="4">
        <v>4</v>
      </c>
      <c r="D917" s="5">
        <v>50.44</v>
      </c>
      <c r="E917" s="5">
        <v>201.76</v>
      </c>
      <c r="F917" s="5">
        <f t="shared" si="30"/>
        <v>1134454.9500000004</v>
      </c>
      <c r="G917" s="5">
        <f t="shared" si="31"/>
        <v>89.726628606934028</v>
      </c>
      <c r="H917" s="5"/>
      <c r="I917" s="5"/>
      <c r="J917" s="5"/>
    </row>
    <row r="918" spans="1:10" x14ac:dyDescent="0.35">
      <c r="A918" s="30" t="s">
        <v>1809</v>
      </c>
      <c r="B918" s="4">
        <v>27</v>
      </c>
      <c r="C918" s="4">
        <v>576</v>
      </c>
      <c r="D918" s="5">
        <v>0.35</v>
      </c>
      <c r="E918" s="5">
        <v>201.6</v>
      </c>
      <c r="F918" s="5">
        <f t="shared" si="30"/>
        <v>1134656.5500000005</v>
      </c>
      <c r="G918" s="5">
        <f t="shared" si="31"/>
        <v>89.742573610591663</v>
      </c>
      <c r="H918" s="5"/>
      <c r="I918" s="5"/>
      <c r="J918" s="5"/>
    </row>
    <row r="919" spans="1:10" x14ac:dyDescent="0.35">
      <c r="A919" s="30" t="s">
        <v>3970</v>
      </c>
      <c r="B919" s="4">
        <v>4</v>
      </c>
      <c r="C919" s="4">
        <v>8</v>
      </c>
      <c r="D919" s="5">
        <v>25.17</v>
      </c>
      <c r="E919" s="5">
        <v>201.36</v>
      </c>
      <c r="F919" s="5">
        <f t="shared" si="30"/>
        <v>1134857.9100000006</v>
      </c>
      <c r="G919" s="5">
        <f t="shared" si="31"/>
        <v>89.758499632102087</v>
      </c>
      <c r="H919" s="5"/>
      <c r="I919" s="5"/>
      <c r="J919" s="5"/>
    </row>
    <row r="920" spans="1:10" x14ac:dyDescent="0.35">
      <c r="A920" s="30" t="s">
        <v>3818</v>
      </c>
      <c r="B920" s="4">
        <v>2</v>
      </c>
      <c r="C920" s="4">
        <v>5</v>
      </c>
      <c r="D920" s="5">
        <v>40.200000000000003</v>
      </c>
      <c r="E920" s="5">
        <v>201</v>
      </c>
      <c r="F920" s="5">
        <f t="shared" si="30"/>
        <v>1135058.9100000006</v>
      </c>
      <c r="G920" s="5">
        <f t="shared" si="31"/>
        <v>89.774397180391674</v>
      </c>
      <c r="H920" s="5"/>
      <c r="I920" s="5"/>
      <c r="J920" s="5"/>
    </row>
    <row r="921" spans="1:10" x14ac:dyDescent="0.35">
      <c r="A921" s="30" t="s">
        <v>1930</v>
      </c>
      <c r="B921" s="4">
        <v>21</v>
      </c>
      <c r="C921" s="4">
        <v>352</v>
      </c>
      <c r="D921" s="5">
        <v>0.56999999999999995</v>
      </c>
      <c r="E921" s="5">
        <v>200.64</v>
      </c>
      <c r="F921" s="5">
        <f t="shared" si="30"/>
        <v>1135259.5500000005</v>
      </c>
      <c r="G921" s="5">
        <f t="shared" si="31"/>
        <v>89.790266255460452</v>
      </c>
      <c r="H921" s="5"/>
      <c r="I921" s="5"/>
      <c r="J921" s="5"/>
    </row>
    <row r="922" spans="1:10" x14ac:dyDescent="0.35">
      <c r="A922" s="30" t="s">
        <v>1458</v>
      </c>
      <c r="B922" s="4">
        <v>10</v>
      </c>
      <c r="C922" s="4">
        <v>2000</v>
      </c>
      <c r="D922" s="5">
        <v>0.1</v>
      </c>
      <c r="E922" s="5">
        <v>200</v>
      </c>
      <c r="F922" s="5">
        <f t="shared" si="30"/>
        <v>1135459.5500000005</v>
      </c>
      <c r="G922" s="5">
        <f t="shared" si="31"/>
        <v>89.806084711469992</v>
      </c>
      <c r="H922" s="5"/>
      <c r="I922" s="5"/>
      <c r="J922" s="5"/>
    </row>
    <row r="923" spans="1:10" x14ac:dyDescent="0.35">
      <c r="A923" s="30" t="s">
        <v>1698</v>
      </c>
      <c r="B923" s="4">
        <v>7</v>
      </c>
      <c r="C923" s="4">
        <v>800</v>
      </c>
      <c r="D923" s="5">
        <v>0.25</v>
      </c>
      <c r="E923" s="5">
        <v>200</v>
      </c>
      <c r="F923" s="5">
        <f t="shared" si="30"/>
        <v>1135659.5500000005</v>
      </c>
      <c r="G923" s="5">
        <f t="shared" si="31"/>
        <v>89.821903167479533</v>
      </c>
      <c r="H923" s="5"/>
      <c r="I923" s="5"/>
      <c r="J923" s="5"/>
    </row>
    <row r="924" spans="1:10" x14ac:dyDescent="0.35">
      <c r="A924" s="30" t="s">
        <v>1844</v>
      </c>
      <c r="B924" s="4">
        <v>3</v>
      </c>
      <c r="C924" s="4">
        <v>500</v>
      </c>
      <c r="D924" s="5">
        <v>0.4</v>
      </c>
      <c r="E924" s="5">
        <v>200</v>
      </c>
      <c r="F924" s="5">
        <f t="shared" si="30"/>
        <v>1135859.5500000005</v>
      </c>
      <c r="G924" s="5">
        <f t="shared" si="31"/>
        <v>89.837721623489088</v>
      </c>
      <c r="H924" s="5"/>
      <c r="I924" s="5"/>
      <c r="J924" s="5"/>
    </row>
    <row r="925" spans="1:10" x14ac:dyDescent="0.35">
      <c r="A925" s="30" t="s">
        <v>1810</v>
      </c>
      <c r="B925" s="4">
        <v>1</v>
      </c>
      <c r="C925" s="4">
        <v>100</v>
      </c>
      <c r="D925" s="5">
        <v>2</v>
      </c>
      <c r="E925" s="5">
        <v>200</v>
      </c>
      <c r="F925" s="5">
        <f t="shared" si="30"/>
        <v>1136059.5500000005</v>
      </c>
      <c r="G925" s="5">
        <f t="shared" si="31"/>
        <v>89.853540079498629</v>
      </c>
      <c r="H925" s="5"/>
      <c r="I925" s="5"/>
      <c r="J925" s="5"/>
    </row>
    <row r="926" spans="1:10" x14ac:dyDescent="0.35">
      <c r="A926" s="30" t="s">
        <v>3777</v>
      </c>
      <c r="B926" s="4">
        <v>5</v>
      </c>
      <c r="C926" s="4">
        <v>8</v>
      </c>
      <c r="D926" s="5">
        <v>24.96</v>
      </c>
      <c r="E926" s="5">
        <v>199.68</v>
      </c>
      <c r="F926" s="5">
        <f t="shared" si="30"/>
        <v>1136259.2300000004</v>
      </c>
      <c r="G926" s="5">
        <f t="shared" si="31"/>
        <v>89.869333225978551</v>
      </c>
      <c r="H926" s="5"/>
      <c r="I926" s="5"/>
      <c r="J926" s="5"/>
    </row>
    <row r="927" spans="1:10" x14ac:dyDescent="0.35">
      <c r="A927" s="30" t="s">
        <v>4372</v>
      </c>
      <c r="B927" s="4">
        <v>3</v>
      </c>
      <c r="C927" s="4">
        <v>7</v>
      </c>
      <c r="D927" s="5">
        <v>28.43</v>
      </c>
      <c r="E927" s="5">
        <v>199.01</v>
      </c>
      <c r="F927" s="5">
        <f t="shared" si="30"/>
        <v>1136458.2400000005</v>
      </c>
      <c r="G927" s="5">
        <f t="shared" si="31"/>
        <v>89.885073380630857</v>
      </c>
      <c r="H927" s="5"/>
      <c r="I927" s="5"/>
      <c r="J927" s="5"/>
    </row>
    <row r="928" spans="1:10" x14ac:dyDescent="0.35">
      <c r="A928" s="30" t="s">
        <v>2811</v>
      </c>
      <c r="B928" s="4">
        <v>3</v>
      </c>
      <c r="C928" s="4">
        <v>6</v>
      </c>
      <c r="D928" s="5">
        <v>33.159999999999997</v>
      </c>
      <c r="E928" s="5">
        <v>198.95999999999998</v>
      </c>
      <c r="F928" s="5">
        <f t="shared" si="30"/>
        <v>1136657.2000000004</v>
      </c>
      <c r="G928" s="5">
        <f t="shared" si="31"/>
        <v>89.900809580669147</v>
      </c>
      <c r="H928" s="5"/>
      <c r="I928" s="5"/>
      <c r="J928" s="5"/>
    </row>
    <row r="929" spans="1:10" x14ac:dyDescent="0.35">
      <c r="A929" s="30" t="s">
        <v>2629</v>
      </c>
      <c r="B929" s="4">
        <v>5</v>
      </c>
      <c r="C929" s="4">
        <v>18</v>
      </c>
      <c r="D929" s="5">
        <v>11.05</v>
      </c>
      <c r="E929" s="5">
        <v>198.9</v>
      </c>
      <c r="F929" s="5">
        <f t="shared" si="30"/>
        <v>1136856.1000000003</v>
      </c>
      <c r="G929" s="5">
        <f t="shared" si="31"/>
        <v>89.916541035170638</v>
      </c>
      <c r="H929" s="5"/>
      <c r="I929" s="5"/>
      <c r="J929" s="5"/>
    </row>
    <row r="930" spans="1:10" x14ac:dyDescent="0.35">
      <c r="A930" s="30" t="s">
        <v>1360</v>
      </c>
      <c r="B930" s="4">
        <v>9</v>
      </c>
      <c r="C930" s="4">
        <v>96</v>
      </c>
      <c r="D930" s="5">
        <v>2.0699999999999998</v>
      </c>
      <c r="E930" s="5">
        <v>198.71999999999997</v>
      </c>
      <c r="F930" s="5">
        <f t="shared" si="30"/>
        <v>1137054.8200000003</v>
      </c>
      <c r="G930" s="5">
        <f t="shared" si="31"/>
        <v>89.932258253061718</v>
      </c>
      <c r="H930" s="5"/>
      <c r="I930" s="5"/>
      <c r="J930" s="5"/>
    </row>
    <row r="931" spans="1:10" x14ac:dyDescent="0.35">
      <c r="A931" s="30" t="s">
        <v>1602</v>
      </c>
      <c r="B931" s="4">
        <v>9</v>
      </c>
      <c r="C931" s="4">
        <v>1100</v>
      </c>
      <c r="D931" s="5">
        <v>0.18</v>
      </c>
      <c r="E931" s="5">
        <v>198</v>
      </c>
      <c r="F931" s="5">
        <f t="shared" si="30"/>
        <v>1137252.8200000003</v>
      </c>
      <c r="G931" s="5">
        <f t="shared" si="31"/>
        <v>89.947918524511167</v>
      </c>
      <c r="H931" s="5"/>
      <c r="I931" s="5"/>
      <c r="J931" s="5"/>
    </row>
    <row r="932" spans="1:10" x14ac:dyDescent="0.35">
      <c r="A932" s="30" t="s">
        <v>2257</v>
      </c>
      <c r="B932" s="4">
        <v>2</v>
      </c>
      <c r="C932" s="4">
        <v>150</v>
      </c>
      <c r="D932" s="5">
        <v>1.32</v>
      </c>
      <c r="E932" s="5">
        <v>198</v>
      </c>
      <c r="F932" s="5">
        <f t="shared" si="30"/>
        <v>1137450.8200000003</v>
      </c>
      <c r="G932" s="5">
        <f t="shared" si="31"/>
        <v>89.963578795960615</v>
      </c>
      <c r="H932" s="5"/>
      <c r="I932" s="5"/>
      <c r="J932" s="5"/>
    </row>
    <row r="933" spans="1:10" x14ac:dyDescent="0.35">
      <c r="A933" s="30" t="s">
        <v>2113</v>
      </c>
      <c r="B933" s="4">
        <v>3</v>
      </c>
      <c r="C933" s="4">
        <v>13</v>
      </c>
      <c r="D933" s="5">
        <v>15.2</v>
      </c>
      <c r="E933" s="5">
        <v>197.6</v>
      </c>
      <c r="F933" s="5">
        <f t="shared" si="30"/>
        <v>1137648.4200000004</v>
      </c>
      <c r="G933" s="5">
        <f t="shared" si="31"/>
        <v>89.97920743049805</v>
      </c>
      <c r="H933" s="5"/>
      <c r="I933" s="5"/>
      <c r="J933" s="5"/>
    </row>
    <row r="934" spans="1:10" x14ac:dyDescent="0.35">
      <c r="A934" s="30" t="s">
        <v>3888</v>
      </c>
      <c r="B934" s="4">
        <v>2</v>
      </c>
      <c r="C934" s="4">
        <v>5</v>
      </c>
      <c r="D934" s="5">
        <v>39.340000000000003</v>
      </c>
      <c r="E934" s="5">
        <v>196.70000000000002</v>
      </c>
      <c r="F934" s="5">
        <f t="shared" si="30"/>
        <v>1137845.1200000003</v>
      </c>
      <c r="G934" s="5">
        <f t="shared" si="31"/>
        <v>89.994764881983443</v>
      </c>
      <c r="H934" s="5"/>
      <c r="I934" s="5"/>
      <c r="J934" s="5"/>
    </row>
    <row r="935" spans="1:10" x14ac:dyDescent="0.35">
      <c r="A935" s="30" t="s">
        <v>2618</v>
      </c>
      <c r="B935" s="4">
        <v>5</v>
      </c>
      <c r="C935" s="4">
        <v>68</v>
      </c>
      <c r="D935" s="5">
        <v>2.89</v>
      </c>
      <c r="E935" s="5">
        <v>196.52</v>
      </c>
      <c r="F935" s="5">
        <f t="shared" si="30"/>
        <v>1138041.6400000004</v>
      </c>
      <c r="G935" s="5">
        <f t="shared" si="31"/>
        <v>90.010308096858424</v>
      </c>
      <c r="H935" s="5"/>
      <c r="I935" s="5"/>
      <c r="J935" s="5"/>
    </row>
    <row r="936" spans="1:10" x14ac:dyDescent="0.35">
      <c r="A936" s="30" t="s">
        <v>1910</v>
      </c>
      <c r="B936" s="4">
        <v>2</v>
      </c>
      <c r="C936" s="4">
        <v>400</v>
      </c>
      <c r="D936" s="5">
        <v>0.49</v>
      </c>
      <c r="E936" s="5">
        <v>196</v>
      </c>
      <c r="F936" s="5">
        <f t="shared" si="30"/>
        <v>1138237.6400000004</v>
      </c>
      <c r="G936" s="5">
        <f t="shared" si="31"/>
        <v>90.02581018374778</v>
      </c>
      <c r="H936" s="5"/>
      <c r="I936" s="5"/>
      <c r="J936" s="5"/>
    </row>
    <row r="937" spans="1:10" x14ac:dyDescent="0.35">
      <c r="A937" s="30" t="s">
        <v>2307</v>
      </c>
      <c r="B937" s="4">
        <v>4</v>
      </c>
      <c r="C937" s="4">
        <v>128</v>
      </c>
      <c r="D937" s="5">
        <v>1.53</v>
      </c>
      <c r="E937" s="5">
        <v>195.84</v>
      </c>
      <c r="F937" s="5">
        <f t="shared" si="30"/>
        <v>1138433.4800000004</v>
      </c>
      <c r="G937" s="5">
        <f t="shared" si="31"/>
        <v>90.041299615872333</v>
      </c>
      <c r="H937" s="5"/>
      <c r="I937" s="5"/>
      <c r="J937" s="5"/>
    </row>
    <row r="938" spans="1:10" x14ac:dyDescent="0.35">
      <c r="A938" s="30" t="s">
        <v>2041</v>
      </c>
      <c r="B938" s="4">
        <v>16</v>
      </c>
      <c r="C938" s="4">
        <v>238</v>
      </c>
      <c r="D938" s="5">
        <v>0.82</v>
      </c>
      <c r="E938" s="5">
        <v>195.16</v>
      </c>
      <c r="F938" s="5">
        <f t="shared" si="30"/>
        <v>1138628.6400000004</v>
      </c>
      <c r="G938" s="5">
        <f t="shared" si="31"/>
        <v>90.056735265246445</v>
      </c>
      <c r="H938" s="5"/>
      <c r="I938" s="5"/>
      <c r="J938" s="5"/>
    </row>
    <row r="939" spans="1:10" x14ac:dyDescent="0.35">
      <c r="A939" s="30" t="s">
        <v>4210</v>
      </c>
      <c r="B939" s="4">
        <v>3</v>
      </c>
      <c r="C939" s="4">
        <v>68</v>
      </c>
      <c r="D939" s="5">
        <v>2.87</v>
      </c>
      <c r="E939" s="5">
        <v>195.16</v>
      </c>
      <c r="F939" s="5">
        <f t="shared" si="30"/>
        <v>1138823.8000000003</v>
      </c>
      <c r="G939" s="5">
        <f t="shared" si="31"/>
        <v>90.072170914620557</v>
      </c>
      <c r="H939" s="5"/>
      <c r="I939" s="5"/>
      <c r="J939" s="5"/>
    </row>
    <row r="940" spans="1:10" x14ac:dyDescent="0.35">
      <c r="A940" s="30" t="s">
        <v>2686</v>
      </c>
      <c r="B940" s="4">
        <v>4</v>
      </c>
      <c r="C940" s="4">
        <v>5</v>
      </c>
      <c r="D940" s="5">
        <v>38.950000000000003</v>
      </c>
      <c r="E940" s="5">
        <v>194.75</v>
      </c>
      <c r="F940" s="5">
        <f t="shared" si="30"/>
        <v>1139018.5500000003</v>
      </c>
      <c r="G940" s="5">
        <f t="shared" si="31"/>
        <v>90.087574136159844</v>
      </c>
      <c r="H940" s="5"/>
      <c r="I940" s="5"/>
      <c r="J940" s="5"/>
    </row>
    <row r="941" spans="1:10" x14ac:dyDescent="0.35">
      <c r="A941" s="30" t="s">
        <v>3569</v>
      </c>
      <c r="B941" s="4">
        <v>4</v>
      </c>
      <c r="C941" s="4">
        <v>7</v>
      </c>
      <c r="D941" s="5">
        <v>27.58</v>
      </c>
      <c r="E941" s="5">
        <v>193.06</v>
      </c>
      <c r="F941" s="5">
        <f t="shared" si="30"/>
        <v>1139211.6100000003</v>
      </c>
      <c r="G941" s="5">
        <f t="shared" si="31"/>
        <v>90.102843691745861</v>
      </c>
      <c r="H941" s="5"/>
      <c r="I941" s="5"/>
      <c r="J941" s="5"/>
    </row>
    <row r="942" spans="1:10" x14ac:dyDescent="0.35">
      <c r="A942" s="30" t="s">
        <v>3384</v>
      </c>
      <c r="B942" s="4">
        <v>3</v>
      </c>
      <c r="C942" s="4">
        <v>5</v>
      </c>
      <c r="D942" s="5">
        <v>38.590000000000003</v>
      </c>
      <c r="E942" s="5">
        <v>192.95000000000002</v>
      </c>
      <c r="F942" s="5">
        <f t="shared" si="30"/>
        <v>1139404.5600000003</v>
      </c>
      <c r="G942" s="5">
        <f t="shared" si="31"/>
        <v>90.118104547181062</v>
      </c>
      <c r="H942" s="5"/>
      <c r="I942" s="5"/>
      <c r="J942" s="5"/>
    </row>
    <row r="943" spans="1:10" x14ac:dyDescent="0.35">
      <c r="A943" s="30" t="s">
        <v>2029</v>
      </c>
      <c r="B943" s="4">
        <v>4</v>
      </c>
      <c r="C943" s="4">
        <v>250</v>
      </c>
      <c r="D943" s="5">
        <v>0.77</v>
      </c>
      <c r="E943" s="5">
        <v>192.5</v>
      </c>
      <c r="F943" s="5">
        <f t="shared" si="30"/>
        <v>1139597.0600000003</v>
      </c>
      <c r="G943" s="5">
        <f t="shared" si="31"/>
        <v>90.133329811090263</v>
      </c>
      <c r="H943" s="5"/>
      <c r="I943" s="5"/>
      <c r="J943" s="5"/>
    </row>
    <row r="944" spans="1:10" x14ac:dyDescent="0.35">
      <c r="A944" s="30" t="s">
        <v>3165</v>
      </c>
      <c r="B944" s="4">
        <v>3</v>
      </c>
      <c r="C944" s="4">
        <v>44</v>
      </c>
      <c r="D944" s="5">
        <v>4.37</v>
      </c>
      <c r="E944" s="5">
        <v>192.28</v>
      </c>
      <c r="F944" s="5">
        <f t="shared" si="30"/>
        <v>1139789.3400000003</v>
      </c>
      <c r="G944" s="5">
        <f t="shared" si="31"/>
        <v>90.148537674697835</v>
      </c>
      <c r="H944" s="5"/>
      <c r="I944" s="5"/>
      <c r="J944" s="5"/>
    </row>
    <row r="945" spans="1:10" x14ac:dyDescent="0.35">
      <c r="A945" s="30" t="s">
        <v>1439</v>
      </c>
      <c r="B945" s="4">
        <v>6</v>
      </c>
      <c r="C945" s="4">
        <v>2400</v>
      </c>
      <c r="D945" s="5">
        <v>0.08</v>
      </c>
      <c r="E945" s="5">
        <v>192</v>
      </c>
      <c r="F945" s="5">
        <f t="shared" si="30"/>
        <v>1139981.3400000003</v>
      </c>
      <c r="G945" s="5">
        <f t="shared" si="31"/>
        <v>90.163723392467006</v>
      </c>
      <c r="H945" s="5"/>
      <c r="I945" s="5"/>
      <c r="J945" s="5"/>
    </row>
    <row r="946" spans="1:10" x14ac:dyDescent="0.35">
      <c r="A946" s="30" t="s">
        <v>1762</v>
      </c>
      <c r="B946" s="4">
        <v>40</v>
      </c>
      <c r="C946" s="4">
        <v>640</v>
      </c>
      <c r="D946" s="5">
        <v>0.3</v>
      </c>
      <c r="E946" s="5">
        <v>192</v>
      </c>
      <c r="F946" s="5">
        <f t="shared" si="30"/>
        <v>1140173.3400000003</v>
      </c>
      <c r="G946" s="5">
        <f t="shared" si="31"/>
        <v>90.178909110236177</v>
      </c>
      <c r="H946" s="5"/>
      <c r="I946" s="5"/>
      <c r="J946" s="5"/>
    </row>
    <row r="947" spans="1:10" x14ac:dyDescent="0.35">
      <c r="A947" s="30" t="s">
        <v>1785</v>
      </c>
      <c r="B947" s="4">
        <v>4</v>
      </c>
      <c r="C947" s="4">
        <v>200</v>
      </c>
      <c r="D947" s="5">
        <v>0.96</v>
      </c>
      <c r="E947" s="5">
        <v>192</v>
      </c>
      <c r="F947" s="5">
        <f t="shared" si="30"/>
        <v>1140365.3400000003</v>
      </c>
      <c r="G947" s="5">
        <f t="shared" si="31"/>
        <v>90.194094828005333</v>
      </c>
      <c r="H947" s="5"/>
      <c r="I947" s="5"/>
      <c r="J947" s="5"/>
    </row>
    <row r="948" spans="1:10" x14ac:dyDescent="0.35">
      <c r="A948" s="30" t="s">
        <v>2834</v>
      </c>
      <c r="B948" s="4">
        <v>6</v>
      </c>
      <c r="C948" s="4">
        <v>13</v>
      </c>
      <c r="D948" s="5">
        <v>14.76</v>
      </c>
      <c r="E948" s="5">
        <v>191.88</v>
      </c>
      <c r="F948" s="5">
        <f t="shared" si="30"/>
        <v>1140557.2200000002</v>
      </c>
      <c r="G948" s="5">
        <f t="shared" si="31"/>
        <v>90.209271054700878</v>
      </c>
      <c r="H948" s="5"/>
      <c r="I948" s="5"/>
      <c r="J948" s="5"/>
    </row>
    <row r="949" spans="1:10" x14ac:dyDescent="0.35">
      <c r="A949" s="30" t="s">
        <v>3228</v>
      </c>
      <c r="B949" s="4">
        <v>3</v>
      </c>
      <c r="C949" s="4">
        <v>3</v>
      </c>
      <c r="D949" s="5">
        <v>63.85</v>
      </c>
      <c r="E949" s="5">
        <v>191.55</v>
      </c>
      <c r="F949" s="5">
        <f t="shared" si="30"/>
        <v>1140748.7700000003</v>
      </c>
      <c r="G949" s="5">
        <f t="shared" si="31"/>
        <v>90.22442118094402</v>
      </c>
      <c r="H949" s="5"/>
      <c r="I949" s="5"/>
      <c r="J949" s="5"/>
    </row>
    <row r="950" spans="1:10" x14ac:dyDescent="0.35">
      <c r="A950" s="30" t="s">
        <v>2309</v>
      </c>
      <c r="B950" s="4">
        <v>6</v>
      </c>
      <c r="C950" s="4">
        <v>126</v>
      </c>
      <c r="D950" s="5">
        <v>1.52</v>
      </c>
      <c r="E950" s="5">
        <v>191.52</v>
      </c>
      <c r="F950" s="5">
        <f t="shared" si="30"/>
        <v>1140940.2900000003</v>
      </c>
      <c r="G950" s="5">
        <f t="shared" si="31"/>
        <v>90.23956893441877</v>
      </c>
      <c r="H950" s="5"/>
      <c r="I950" s="5"/>
      <c r="J950" s="5"/>
    </row>
    <row r="951" spans="1:10" x14ac:dyDescent="0.35">
      <c r="A951" s="30" t="s">
        <v>3620</v>
      </c>
      <c r="B951" s="4">
        <v>1</v>
      </c>
      <c r="C951" s="4">
        <v>48</v>
      </c>
      <c r="D951" s="5">
        <v>3.99</v>
      </c>
      <c r="E951" s="5">
        <v>191.52</v>
      </c>
      <c r="F951" s="5">
        <f t="shared" si="30"/>
        <v>1141131.8100000003</v>
      </c>
      <c r="G951" s="5">
        <f t="shared" si="31"/>
        <v>90.254716687893506</v>
      </c>
      <c r="H951" s="5"/>
      <c r="I951" s="5"/>
      <c r="J951" s="5"/>
    </row>
    <row r="952" spans="1:10" x14ac:dyDescent="0.35">
      <c r="A952" s="30" t="s">
        <v>1881</v>
      </c>
      <c r="B952" s="4">
        <v>4</v>
      </c>
      <c r="C952" s="4">
        <v>5</v>
      </c>
      <c r="D952" s="5">
        <v>38.25</v>
      </c>
      <c r="E952" s="5">
        <v>191.25</v>
      </c>
      <c r="F952" s="5">
        <f t="shared" si="30"/>
        <v>1141323.0600000003</v>
      </c>
      <c r="G952" s="5">
        <f t="shared" si="31"/>
        <v>90.269843086452639</v>
      </c>
      <c r="H952" s="5"/>
      <c r="I952" s="5"/>
      <c r="J952" s="5"/>
    </row>
    <row r="953" spans="1:10" x14ac:dyDescent="0.35">
      <c r="A953" s="30" t="s">
        <v>1745</v>
      </c>
      <c r="B953" s="4">
        <v>12</v>
      </c>
      <c r="C953" s="4">
        <v>575</v>
      </c>
      <c r="D953" s="5">
        <v>0.33</v>
      </c>
      <c r="E953" s="5">
        <v>189.75</v>
      </c>
      <c r="F953" s="5">
        <f t="shared" si="30"/>
        <v>1141512.8100000003</v>
      </c>
      <c r="G953" s="5">
        <f t="shared" si="31"/>
        <v>90.284850846591695</v>
      </c>
      <c r="H953" s="5"/>
      <c r="I953" s="5"/>
      <c r="J953" s="5"/>
    </row>
    <row r="954" spans="1:10" x14ac:dyDescent="0.35">
      <c r="A954" s="30" t="s">
        <v>4045</v>
      </c>
      <c r="B954" s="4">
        <v>3</v>
      </c>
      <c r="C954" s="4">
        <v>60</v>
      </c>
      <c r="D954" s="5">
        <v>3.15</v>
      </c>
      <c r="E954" s="5">
        <v>189</v>
      </c>
      <c r="F954" s="5">
        <f t="shared" si="30"/>
        <v>1141701.8100000003</v>
      </c>
      <c r="G954" s="5">
        <f t="shared" si="31"/>
        <v>90.299799287520727</v>
      </c>
      <c r="H954" s="5"/>
      <c r="I954" s="5"/>
      <c r="J954" s="5"/>
    </row>
    <row r="955" spans="1:10" x14ac:dyDescent="0.35">
      <c r="A955" s="30" t="s">
        <v>2537</v>
      </c>
      <c r="B955" s="4">
        <v>8</v>
      </c>
      <c r="C955" s="4">
        <v>12</v>
      </c>
      <c r="D955" s="5">
        <v>15.75</v>
      </c>
      <c r="E955" s="5">
        <v>189</v>
      </c>
      <c r="F955" s="5">
        <f t="shared" si="30"/>
        <v>1141890.8100000003</v>
      </c>
      <c r="G955" s="5">
        <f t="shared" si="31"/>
        <v>90.314747728449746</v>
      </c>
      <c r="H955" s="5"/>
      <c r="I955" s="5"/>
      <c r="J955" s="5"/>
    </row>
    <row r="956" spans="1:10" x14ac:dyDescent="0.35">
      <c r="A956" s="30" t="s">
        <v>2230</v>
      </c>
      <c r="B956" s="4">
        <v>9</v>
      </c>
      <c r="C956" s="4">
        <v>152</v>
      </c>
      <c r="D956" s="5">
        <v>1.24</v>
      </c>
      <c r="E956" s="5">
        <v>188.48</v>
      </c>
      <c r="F956" s="5">
        <f t="shared" si="30"/>
        <v>1142079.2900000003</v>
      </c>
      <c r="G956" s="5">
        <f t="shared" si="31"/>
        <v>90.329655041393124</v>
      </c>
      <c r="H956" s="5"/>
      <c r="I956" s="5"/>
      <c r="J956" s="5"/>
    </row>
    <row r="957" spans="1:10" x14ac:dyDescent="0.35">
      <c r="A957" s="30" t="s">
        <v>2579</v>
      </c>
      <c r="B957" s="4">
        <v>7</v>
      </c>
      <c r="C957" s="4">
        <v>88</v>
      </c>
      <c r="D957" s="5">
        <v>2.14</v>
      </c>
      <c r="E957" s="5">
        <v>188.32000000000002</v>
      </c>
      <c r="F957" s="5">
        <f t="shared" si="30"/>
        <v>1142267.6100000003</v>
      </c>
      <c r="G957" s="5">
        <f t="shared" si="31"/>
        <v>90.344549699571729</v>
      </c>
      <c r="H957" s="5"/>
      <c r="I957" s="5"/>
      <c r="J957" s="5"/>
    </row>
    <row r="958" spans="1:10" x14ac:dyDescent="0.35">
      <c r="A958" s="30" t="s">
        <v>2295</v>
      </c>
      <c r="B958" s="4">
        <v>10</v>
      </c>
      <c r="C958" s="4">
        <v>16</v>
      </c>
      <c r="D958" s="5">
        <v>11.75</v>
      </c>
      <c r="E958" s="5">
        <v>188</v>
      </c>
      <c r="F958" s="5">
        <f t="shared" si="30"/>
        <v>1142455.6100000003</v>
      </c>
      <c r="G958" s="5">
        <f t="shared" si="31"/>
        <v>90.359419048220701</v>
      </c>
      <c r="H958" s="5"/>
      <c r="I958" s="5"/>
      <c r="J958" s="5"/>
    </row>
    <row r="959" spans="1:10" x14ac:dyDescent="0.35">
      <c r="A959" s="30" t="s">
        <v>1954</v>
      </c>
      <c r="B959" s="4">
        <v>17</v>
      </c>
      <c r="C959" s="4">
        <v>324</v>
      </c>
      <c r="D959" s="5">
        <v>0.57999999999999996</v>
      </c>
      <c r="E959" s="5">
        <v>187.92</v>
      </c>
      <c r="F959" s="5">
        <f t="shared" si="30"/>
        <v>1142643.5300000003</v>
      </c>
      <c r="G959" s="5">
        <f t="shared" si="31"/>
        <v>90.374282069487265</v>
      </c>
      <c r="H959" s="5"/>
      <c r="I959" s="5"/>
      <c r="J959" s="5"/>
    </row>
    <row r="960" spans="1:10" x14ac:dyDescent="0.35">
      <c r="A960" s="30" t="s">
        <v>4094</v>
      </c>
      <c r="B960" s="4">
        <v>1</v>
      </c>
      <c r="C960" s="4">
        <v>5</v>
      </c>
      <c r="D960" s="5">
        <v>37.56</v>
      </c>
      <c r="E960" s="5">
        <v>187.8</v>
      </c>
      <c r="F960" s="5">
        <f t="shared" si="30"/>
        <v>1142831.3300000003</v>
      </c>
      <c r="G960" s="5">
        <f t="shared" si="31"/>
        <v>90.38913559968023</v>
      </c>
      <c r="H960" s="5"/>
      <c r="I960" s="5"/>
      <c r="J960" s="5"/>
    </row>
    <row r="961" spans="1:10" x14ac:dyDescent="0.35">
      <c r="A961" s="30" t="s">
        <v>1800</v>
      </c>
      <c r="B961" s="4">
        <v>3</v>
      </c>
      <c r="C961" s="4">
        <v>250</v>
      </c>
      <c r="D961" s="5">
        <v>0.75</v>
      </c>
      <c r="E961" s="5">
        <v>187.5</v>
      </c>
      <c r="F961" s="5">
        <f t="shared" si="30"/>
        <v>1143018.8300000003</v>
      </c>
      <c r="G961" s="5">
        <f t="shared" si="31"/>
        <v>90.403965402189186</v>
      </c>
      <c r="H961" s="5"/>
      <c r="I961" s="5"/>
      <c r="J961" s="5"/>
    </row>
    <row r="962" spans="1:10" x14ac:dyDescent="0.35">
      <c r="A962" s="30" t="s">
        <v>2232</v>
      </c>
      <c r="B962" s="4">
        <v>7</v>
      </c>
      <c r="C962" s="4">
        <v>152</v>
      </c>
      <c r="D962" s="5">
        <v>1.23</v>
      </c>
      <c r="E962" s="5">
        <v>186.96</v>
      </c>
      <c r="F962" s="5">
        <f t="shared" si="30"/>
        <v>1143205.7900000003</v>
      </c>
      <c r="G962" s="5">
        <f t="shared" si="31"/>
        <v>90.418752494866908</v>
      </c>
      <c r="H962" s="5"/>
      <c r="I962" s="5"/>
      <c r="J962" s="5"/>
    </row>
    <row r="963" spans="1:10" x14ac:dyDescent="0.35">
      <c r="A963" s="30" t="s">
        <v>1085</v>
      </c>
      <c r="B963" s="4">
        <v>2</v>
      </c>
      <c r="C963" s="4">
        <v>60</v>
      </c>
      <c r="D963" s="5">
        <v>3.11</v>
      </c>
      <c r="E963" s="5">
        <v>186.6</v>
      </c>
      <c r="F963" s="5">
        <f t="shared" ref="F963:F1026" si="32">E963+F962</f>
        <v>1143392.3900000004</v>
      </c>
      <c r="G963" s="5">
        <f t="shared" ref="G963:G1026" si="33">(F963/$F$3485)*100</f>
        <v>90.433511114323821</v>
      </c>
      <c r="H963" s="5"/>
      <c r="I963" s="5"/>
      <c r="J963" s="5"/>
    </row>
    <row r="964" spans="1:10" x14ac:dyDescent="0.35">
      <c r="A964" s="30" t="s">
        <v>1697</v>
      </c>
      <c r="B964" s="4">
        <v>3</v>
      </c>
      <c r="C964" s="4">
        <v>600</v>
      </c>
      <c r="D964" s="5">
        <v>0.31</v>
      </c>
      <c r="E964" s="5">
        <v>186</v>
      </c>
      <c r="F964" s="5">
        <f t="shared" si="32"/>
        <v>1143578.3900000004</v>
      </c>
      <c r="G964" s="5">
        <f t="shared" si="33"/>
        <v>90.448222278412686</v>
      </c>
      <c r="H964" s="5"/>
      <c r="I964" s="5"/>
      <c r="J964" s="5"/>
    </row>
    <row r="965" spans="1:10" x14ac:dyDescent="0.35">
      <c r="A965" s="30" t="s">
        <v>2252</v>
      </c>
      <c r="B965" s="4">
        <v>3</v>
      </c>
      <c r="C965" s="4">
        <v>150</v>
      </c>
      <c r="D965" s="5">
        <v>1.24</v>
      </c>
      <c r="E965" s="5">
        <v>186</v>
      </c>
      <c r="F965" s="5">
        <f t="shared" si="32"/>
        <v>1143764.3900000004</v>
      </c>
      <c r="G965" s="5">
        <f t="shared" si="33"/>
        <v>90.462933442501566</v>
      </c>
      <c r="H965" s="5"/>
      <c r="I965" s="5"/>
      <c r="J965" s="5"/>
    </row>
    <row r="966" spans="1:10" x14ac:dyDescent="0.35">
      <c r="A966" s="30" t="s">
        <v>380</v>
      </c>
      <c r="B966" s="4">
        <v>1</v>
      </c>
      <c r="C966" s="4">
        <v>50</v>
      </c>
      <c r="D966" s="5">
        <v>3.71</v>
      </c>
      <c r="E966" s="5">
        <v>185.5</v>
      </c>
      <c r="F966" s="5">
        <f t="shared" si="32"/>
        <v>1143949.8900000004</v>
      </c>
      <c r="G966" s="5">
        <f t="shared" si="33"/>
        <v>90.477605060450429</v>
      </c>
      <c r="H966" s="5"/>
      <c r="I966" s="5"/>
      <c r="J966" s="5"/>
    </row>
    <row r="967" spans="1:10" x14ac:dyDescent="0.35">
      <c r="A967" s="30" t="s">
        <v>2431</v>
      </c>
      <c r="B967" s="4">
        <v>1</v>
      </c>
      <c r="C967" s="4">
        <v>100</v>
      </c>
      <c r="D967" s="5">
        <v>1.85</v>
      </c>
      <c r="E967" s="5">
        <v>185</v>
      </c>
      <c r="F967" s="5">
        <f t="shared" si="32"/>
        <v>1144134.8900000004</v>
      </c>
      <c r="G967" s="5">
        <f t="shared" si="33"/>
        <v>90.492237132259262</v>
      </c>
      <c r="H967" s="5"/>
      <c r="I967" s="5"/>
      <c r="J967" s="5"/>
    </row>
    <row r="968" spans="1:10" x14ac:dyDescent="0.35">
      <c r="A968" s="30" t="s">
        <v>2132</v>
      </c>
      <c r="B968" s="4">
        <v>3</v>
      </c>
      <c r="C968" s="4">
        <v>11</v>
      </c>
      <c r="D968" s="5">
        <v>16.8</v>
      </c>
      <c r="E968" s="5">
        <v>184.8</v>
      </c>
      <c r="F968" s="5">
        <f t="shared" si="32"/>
        <v>1144319.6900000004</v>
      </c>
      <c r="G968" s="5">
        <f t="shared" si="33"/>
        <v>90.506853385612089</v>
      </c>
      <c r="H968" s="5"/>
      <c r="I968" s="5"/>
      <c r="J968" s="5"/>
    </row>
    <row r="969" spans="1:10" x14ac:dyDescent="0.35">
      <c r="A969" s="30" t="s">
        <v>229</v>
      </c>
      <c r="B969" s="4">
        <v>4</v>
      </c>
      <c r="C969" s="4">
        <v>34</v>
      </c>
      <c r="D969" s="5">
        <v>5.43</v>
      </c>
      <c r="E969" s="5">
        <v>184.62</v>
      </c>
      <c r="F969" s="5">
        <f t="shared" si="32"/>
        <v>1144504.3100000005</v>
      </c>
      <c r="G969" s="5">
        <f t="shared" si="33"/>
        <v>90.521455402354505</v>
      </c>
      <c r="H969" s="5"/>
      <c r="I969" s="5"/>
      <c r="J969" s="5"/>
    </row>
    <row r="970" spans="1:10" x14ac:dyDescent="0.35">
      <c r="A970" s="30" t="s">
        <v>817</v>
      </c>
      <c r="B970" s="4">
        <v>2</v>
      </c>
      <c r="C970" s="4">
        <v>60</v>
      </c>
      <c r="D970" s="5">
        <v>3.07</v>
      </c>
      <c r="E970" s="5">
        <v>184.2</v>
      </c>
      <c r="F970" s="5">
        <f t="shared" si="32"/>
        <v>1144688.5100000005</v>
      </c>
      <c r="G970" s="5">
        <f t="shared" si="33"/>
        <v>90.536024200339298</v>
      </c>
      <c r="H970" s="5"/>
      <c r="I970" s="5"/>
      <c r="J970" s="5"/>
    </row>
    <row r="971" spans="1:10" x14ac:dyDescent="0.35">
      <c r="A971" s="30" t="s">
        <v>886</v>
      </c>
      <c r="B971" s="4">
        <v>1</v>
      </c>
      <c r="C971" s="4">
        <v>5</v>
      </c>
      <c r="D971" s="5">
        <v>36.81</v>
      </c>
      <c r="E971" s="5">
        <v>184.05</v>
      </c>
      <c r="F971" s="5">
        <f t="shared" si="32"/>
        <v>1144872.5600000005</v>
      </c>
      <c r="G971" s="5">
        <f t="shared" si="33"/>
        <v>90.550581134482073</v>
      </c>
      <c r="H971" s="5"/>
      <c r="I971" s="5"/>
      <c r="J971" s="5"/>
    </row>
    <row r="972" spans="1:10" x14ac:dyDescent="0.35">
      <c r="A972" s="30" t="s">
        <v>2787</v>
      </c>
      <c r="B972" s="4">
        <v>3</v>
      </c>
      <c r="C972" s="4">
        <v>3</v>
      </c>
      <c r="D972" s="5">
        <v>60.74</v>
      </c>
      <c r="E972" s="5">
        <v>182.22</v>
      </c>
      <c r="F972" s="5">
        <f t="shared" si="32"/>
        <v>1145054.7800000005</v>
      </c>
      <c r="G972" s="5">
        <f t="shared" si="33"/>
        <v>90.564993329752369</v>
      </c>
      <c r="H972" s="5"/>
      <c r="I972" s="5"/>
      <c r="J972" s="5"/>
    </row>
    <row r="973" spans="1:10" x14ac:dyDescent="0.35">
      <c r="A973" s="30" t="s">
        <v>2324</v>
      </c>
      <c r="B973" s="4">
        <v>4</v>
      </c>
      <c r="C973" s="4">
        <v>7</v>
      </c>
      <c r="D973" s="5">
        <v>25.96</v>
      </c>
      <c r="E973" s="5">
        <v>181.72</v>
      </c>
      <c r="F973" s="5">
        <f t="shared" si="32"/>
        <v>1145236.5000000005</v>
      </c>
      <c r="G973" s="5">
        <f t="shared" si="33"/>
        <v>90.579365978882649</v>
      </c>
      <c r="H973" s="5"/>
      <c r="I973" s="5"/>
      <c r="J973" s="5"/>
    </row>
    <row r="974" spans="1:10" x14ac:dyDescent="0.35">
      <c r="A974" s="30" t="s">
        <v>2059</v>
      </c>
      <c r="B974" s="4">
        <v>5</v>
      </c>
      <c r="C974" s="4">
        <v>204</v>
      </c>
      <c r="D974" s="5">
        <v>0.89</v>
      </c>
      <c r="E974" s="5">
        <v>181.56</v>
      </c>
      <c r="F974" s="5">
        <f t="shared" si="32"/>
        <v>1145418.0600000005</v>
      </c>
      <c r="G974" s="5">
        <f t="shared" si="33"/>
        <v>90.593725973248112</v>
      </c>
      <c r="H974" s="5"/>
      <c r="I974" s="5"/>
      <c r="J974" s="5"/>
    </row>
    <row r="975" spans="1:10" x14ac:dyDescent="0.35">
      <c r="A975" s="30" t="s">
        <v>1371</v>
      </c>
      <c r="B975" s="4">
        <v>30</v>
      </c>
      <c r="C975" s="4">
        <v>63</v>
      </c>
      <c r="D975" s="5">
        <v>2.88</v>
      </c>
      <c r="E975" s="5">
        <v>181.44</v>
      </c>
      <c r="F975" s="5">
        <f t="shared" si="32"/>
        <v>1145599.5000000005</v>
      </c>
      <c r="G975" s="5">
        <f t="shared" si="33"/>
        <v>90.608076476539964</v>
      </c>
      <c r="H975" s="5"/>
      <c r="I975" s="5"/>
      <c r="J975" s="5"/>
    </row>
    <row r="976" spans="1:10" x14ac:dyDescent="0.35">
      <c r="A976" s="30" t="s">
        <v>2432</v>
      </c>
      <c r="B976" s="4">
        <v>1</v>
      </c>
      <c r="C976" s="4">
        <v>100</v>
      </c>
      <c r="D976" s="5">
        <v>1.81</v>
      </c>
      <c r="E976" s="5">
        <v>181</v>
      </c>
      <c r="F976" s="5">
        <f t="shared" si="32"/>
        <v>1145780.5000000005</v>
      </c>
      <c r="G976" s="5">
        <f t="shared" si="33"/>
        <v>90.622392179228612</v>
      </c>
      <c r="H976" s="5"/>
      <c r="I976" s="5"/>
      <c r="J976" s="5"/>
    </row>
    <row r="977" spans="1:10" x14ac:dyDescent="0.35">
      <c r="A977" s="30" t="s">
        <v>2615</v>
      </c>
      <c r="B977" s="4">
        <v>5</v>
      </c>
      <c r="C977" s="4">
        <v>10</v>
      </c>
      <c r="D977" s="5">
        <v>18.100000000000001</v>
      </c>
      <c r="E977" s="5">
        <v>181</v>
      </c>
      <c r="F977" s="5">
        <f t="shared" si="32"/>
        <v>1145961.5000000005</v>
      </c>
      <c r="G977" s="5">
        <f t="shared" si="33"/>
        <v>90.63670788191726</v>
      </c>
      <c r="H977" s="5"/>
      <c r="I977" s="5"/>
      <c r="J977" s="5"/>
    </row>
    <row r="978" spans="1:10" x14ac:dyDescent="0.35">
      <c r="A978" s="30" t="s">
        <v>2339</v>
      </c>
      <c r="B978" s="4">
        <v>7</v>
      </c>
      <c r="C978" s="4">
        <v>116</v>
      </c>
      <c r="D978" s="5">
        <v>1.56</v>
      </c>
      <c r="E978" s="5">
        <v>180.96</v>
      </c>
      <c r="F978" s="5">
        <f t="shared" si="32"/>
        <v>1146142.4600000004</v>
      </c>
      <c r="G978" s="5">
        <f t="shared" si="33"/>
        <v>90.651020420914691</v>
      </c>
      <c r="H978" s="5"/>
      <c r="I978" s="5"/>
      <c r="J978" s="5"/>
    </row>
    <row r="979" spans="1:10" x14ac:dyDescent="0.35">
      <c r="A979" s="30" t="s">
        <v>2164</v>
      </c>
      <c r="B979" s="4">
        <v>7</v>
      </c>
      <c r="C979" s="4">
        <v>192</v>
      </c>
      <c r="D979" s="5">
        <v>0.94</v>
      </c>
      <c r="E979" s="5">
        <v>180.48</v>
      </c>
      <c r="F979" s="5">
        <f t="shared" si="32"/>
        <v>1146322.9400000004</v>
      </c>
      <c r="G979" s="5">
        <f t="shared" si="33"/>
        <v>90.6652949956177</v>
      </c>
      <c r="H979" s="5"/>
      <c r="I979" s="5"/>
      <c r="J979" s="5"/>
    </row>
    <row r="980" spans="1:10" x14ac:dyDescent="0.35">
      <c r="A980" s="30" t="s">
        <v>2167</v>
      </c>
      <c r="B980" s="4">
        <v>5</v>
      </c>
      <c r="C980" s="4">
        <v>192</v>
      </c>
      <c r="D980" s="5">
        <v>0.94</v>
      </c>
      <c r="E980" s="5">
        <v>180.48</v>
      </c>
      <c r="F980" s="5">
        <f t="shared" si="32"/>
        <v>1146503.4200000004</v>
      </c>
      <c r="G980" s="5">
        <f t="shared" si="33"/>
        <v>90.679569570320709</v>
      </c>
      <c r="H980" s="5"/>
      <c r="I980" s="5"/>
      <c r="J980" s="5"/>
    </row>
    <row r="981" spans="1:10" x14ac:dyDescent="0.35">
      <c r="A981" s="30" t="s">
        <v>2301</v>
      </c>
      <c r="B981" s="4">
        <v>10</v>
      </c>
      <c r="C981" s="4">
        <v>128</v>
      </c>
      <c r="D981" s="5">
        <v>1.41</v>
      </c>
      <c r="E981" s="5">
        <v>180.48</v>
      </c>
      <c r="F981" s="5">
        <f t="shared" si="32"/>
        <v>1146683.9000000004</v>
      </c>
      <c r="G981" s="5">
        <f t="shared" si="33"/>
        <v>90.693844145023732</v>
      </c>
      <c r="H981" s="5"/>
      <c r="I981" s="5"/>
      <c r="J981" s="5"/>
    </row>
    <row r="982" spans="1:10" x14ac:dyDescent="0.35">
      <c r="A982" s="30" t="s">
        <v>2621</v>
      </c>
      <c r="B982" s="4">
        <v>4</v>
      </c>
      <c r="C982" s="4">
        <v>4</v>
      </c>
      <c r="D982" s="5">
        <v>45.1</v>
      </c>
      <c r="E982" s="5">
        <v>180.4</v>
      </c>
      <c r="F982" s="5">
        <f t="shared" si="32"/>
        <v>1146864.3000000003</v>
      </c>
      <c r="G982" s="5">
        <f t="shared" si="33"/>
        <v>90.708112392344333</v>
      </c>
      <c r="H982" s="5"/>
      <c r="I982" s="5"/>
      <c r="J982" s="5"/>
    </row>
    <row r="983" spans="1:10" x14ac:dyDescent="0.35">
      <c r="A983" s="30" t="s">
        <v>1392</v>
      </c>
      <c r="B983" s="4">
        <v>10</v>
      </c>
      <c r="C983" s="4">
        <v>108</v>
      </c>
      <c r="D983" s="5">
        <v>1.67</v>
      </c>
      <c r="E983" s="5">
        <v>180.35999999999999</v>
      </c>
      <c r="F983" s="5">
        <f t="shared" si="32"/>
        <v>1147044.6600000004</v>
      </c>
      <c r="G983" s="5">
        <f t="shared" si="33"/>
        <v>90.722377475973744</v>
      </c>
      <c r="H983" s="5"/>
      <c r="I983" s="5"/>
      <c r="J983" s="5"/>
    </row>
    <row r="984" spans="1:10" x14ac:dyDescent="0.35">
      <c r="A984" s="30" t="s">
        <v>4158</v>
      </c>
      <c r="B984" s="4">
        <v>1</v>
      </c>
      <c r="C984" s="4">
        <v>5</v>
      </c>
      <c r="D984" s="5">
        <v>36.07</v>
      </c>
      <c r="E984" s="5">
        <v>180.35</v>
      </c>
      <c r="F984" s="5">
        <f t="shared" si="32"/>
        <v>1147225.0100000005</v>
      </c>
      <c r="G984" s="5">
        <f t="shared" si="33"/>
        <v>90.736641768680357</v>
      </c>
      <c r="H984" s="5"/>
      <c r="I984" s="5"/>
      <c r="J984" s="5"/>
    </row>
    <row r="985" spans="1:10" x14ac:dyDescent="0.35">
      <c r="A985" s="30" t="s">
        <v>1406</v>
      </c>
      <c r="B985" s="4">
        <v>3</v>
      </c>
      <c r="C985" s="4">
        <v>3000</v>
      </c>
      <c r="D985" s="5">
        <v>0.06</v>
      </c>
      <c r="E985" s="5">
        <v>180</v>
      </c>
      <c r="F985" s="5">
        <f t="shared" si="32"/>
        <v>1147405.0100000005</v>
      </c>
      <c r="G985" s="5">
        <f t="shared" si="33"/>
        <v>90.750878379088945</v>
      </c>
      <c r="H985" s="5"/>
      <c r="I985" s="5"/>
      <c r="J985" s="5"/>
    </row>
    <row r="986" spans="1:10" x14ac:dyDescent="0.35">
      <c r="A986" s="30" t="s">
        <v>1856</v>
      </c>
      <c r="B986" s="4">
        <v>1</v>
      </c>
      <c r="C986" s="4">
        <v>500</v>
      </c>
      <c r="D986" s="5">
        <v>0.36</v>
      </c>
      <c r="E986" s="5">
        <v>180</v>
      </c>
      <c r="F986" s="5">
        <f t="shared" si="32"/>
        <v>1147585.0100000005</v>
      </c>
      <c r="G986" s="5">
        <f t="shared" si="33"/>
        <v>90.765114989497548</v>
      </c>
      <c r="H986" s="5"/>
      <c r="I986" s="5"/>
      <c r="J986" s="5"/>
    </row>
    <row r="987" spans="1:10" x14ac:dyDescent="0.35">
      <c r="A987" s="30" t="s">
        <v>1968</v>
      </c>
      <c r="B987" s="4">
        <v>19</v>
      </c>
      <c r="C987" s="4">
        <v>86</v>
      </c>
      <c r="D987" s="5">
        <v>2.09</v>
      </c>
      <c r="E987" s="5">
        <v>179.73999999999998</v>
      </c>
      <c r="F987" s="5">
        <f t="shared" si="32"/>
        <v>1147764.7500000005</v>
      </c>
      <c r="G987" s="5">
        <f t="shared" si="33"/>
        <v>90.77933103591333</v>
      </c>
      <c r="H987" s="5"/>
      <c r="I987" s="5"/>
      <c r="J987" s="5"/>
    </row>
    <row r="988" spans="1:10" x14ac:dyDescent="0.35">
      <c r="A988" s="30" t="s">
        <v>496</v>
      </c>
      <c r="B988" s="4">
        <v>3</v>
      </c>
      <c r="C988" s="4">
        <v>304</v>
      </c>
      <c r="D988" s="5">
        <v>0.59</v>
      </c>
      <c r="E988" s="5">
        <v>179.35999999999999</v>
      </c>
      <c r="F988" s="5">
        <f t="shared" si="32"/>
        <v>1147944.1100000006</v>
      </c>
      <c r="G988" s="5">
        <f t="shared" si="33"/>
        <v>90.793517027262695</v>
      </c>
      <c r="H988" s="5"/>
      <c r="I988" s="5"/>
      <c r="J988" s="5"/>
    </row>
    <row r="989" spans="1:10" x14ac:dyDescent="0.35">
      <c r="A989" s="30" t="s">
        <v>2358</v>
      </c>
      <c r="B989" s="4">
        <v>3</v>
      </c>
      <c r="C989" s="4">
        <v>108</v>
      </c>
      <c r="D989" s="5">
        <v>1.66</v>
      </c>
      <c r="E989" s="5">
        <v>179.28</v>
      </c>
      <c r="F989" s="5">
        <f t="shared" si="32"/>
        <v>1148123.3900000006</v>
      </c>
      <c r="G989" s="5">
        <f t="shared" si="33"/>
        <v>90.807696691229651</v>
      </c>
      <c r="H989" s="5"/>
      <c r="I989" s="5"/>
      <c r="J989" s="5"/>
    </row>
    <row r="990" spans="1:10" x14ac:dyDescent="0.35">
      <c r="A990" s="30" t="s">
        <v>784</v>
      </c>
      <c r="B990" s="4">
        <v>4</v>
      </c>
      <c r="C990" s="4">
        <v>56</v>
      </c>
      <c r="D990" s="5">
        <v>3.2</v>
      </c>
      <c r="E990" s="5">
        <v>179.20000000000002</v>
      </c>
      <c r="F990" s="5">
        <f t="shared" si="32"/>
        <v>1148302.5900000005</v>
      </c>
      <c r="G990" s="5">
        <f t="shared" si="33"/>
        <v>90.821870027814199</v>
      </c>
      <c r="H990" s="5"/>
      <c r="I990" s="5"/>
      <c r="J990" s="5"/>
    </row>
    <row r="991" spans="1:10" x14ac:dyDescent="0.35">
      <c r="A991" s="30" t="s">
        <v>2347</v>
      </c>
      <c r="B991" s="4">
        <v>3</v>
      </c>
      <c r="C991" s="4">
        <v>114</v>
      </c>
      <c r="D991" s="5">
        <v>1.57</v>
      </c>
      <c r="E991" s="5">
        <v>178.98000000000002</v>
      </c>
      <c r="F991" s="5">
        <f t="shared" si="32"/>
        <v>1148481.5700000005</v>
      </c>
      <c r="G991" s="5">
        <f t="shared" si="33"/>
        <v>90.836025964097146</v>
      </c>
      <c r="H991" s="5"/>
      <c r="I991" s="5"/>
      <c r="J991" s="5"/>
    </row>
    <row r="992" spans="1:10" x14ac:dyDescent="0.35">
      <c r="A992" s="30" t="s">
        <v>4065</v>
      </c>
      <c r="B992" s="4">
        <v>6</v>
      </c>
      <c r="C992" s="4">
        <v>15</v>
      </c>
      <c r="D992" s="5">
        <v>11.92</v>
      </c>
      <c r="E992" s="5">
        <v>178.8</v>
      </c>
      <c r="F992" s="5">
        <f t="shared" si="32"/>
        <v>1148660.3700000006</v>
      </c>
      <c r="G992" s="5">
        <f t="shared" si="33"/>
        <v>90.850167663769682</v>
      </c>
      <c r="H992" s="5"/>
      <c r="I992" s="5"/>
      <c r="J992" s="5"/>
    </row>
    <row r="993" spans="1:10" x14ac:dyDescent="0.35">
      <c r="A993" s="30" t="s">
        <v>2043</v>
      </c>
      <c r="B993" s="4">
        <v>14</v>
      </c>
      <c r="C993" s="4">
        <v>232</v>
      </c>
      <c r="D993" s="5">
        <v>0.77</v>
      </c>
      <c r="E993" s="5">
        <v>178.64000000000001</v>
      </c>
      <c r="F993" s="5">
        <f t="shared" si="32"/>
        <v>1148839.0100000005</v>
      </c>
      <c r="G993" s="5">
        <f t="shared" si="33"/>
        <v>90.864296708677401</v>
      </c>
      <c r="H993" s="5"/>
      <c r="I993" s="5"/>
      <c r="J993" s="5"/>
    </row>
    <row r="994" spans="1:10" x14ac:dyDescent="0.35">
      <c r="A994" s="30" t="s">
        <v>3849</v>
      </c>
      <c r="B994" s="4">
        <v>3</v>
      </c>
      <c r="C994" s="4">
        <v>3</v>
      </c>
      <c r="D994" s="5">
        <v>59.5</v>
      </c>
      <c r="E994" s="5">
        <v>178.5</v>
      </c>
      <c r="F994" s="5">
        <f t="shared" si="32"/>
        <v>1149017.5100000005</v>
      </c>
      <c r="G994" s="5">
        <f t="shared" si="33"/>
        <v>90.878414680665927</v>
      </c>
      <c r="H994" s="5"/>
      <c r="I994" s="5"/>
      <c r="J994" s="5"/>
    </row>
    <row r="995" spans="1:10" x14ac:dyDescent="0.35">
      <c r="A995" s="30" t="s">
        <v>3339</v>
      </c>
      <c r="B995" s="4">
        <v>6</v>
      </c>
      <c r="C995" s="4">
        <v>42</v>
      </c>
      <c r="D995" s="5">
        <v>4.24</v>
      </c>
      <c r="E995" s="5">
        <v>178.08</v>
      </c>
      <c r="F995" s="5">
        <f t="shared" si="32"/>
        <v>1149195.5900000005</v>
      </c>
      <c r="G995" s="5">
        <f t="shared" si="33"/>
        <v>90.892499433896816</v>
      </c>
      <c r="H995" s="5"/>
      <c r="I995" s="5"/>
      <c r="J995" s="5"/>
    </row>
    <row r="996" spans="1:10" x14ac:dyDescent="0.35">
      <c r="A996" s="30" t="s">
        <v>2545</v>
      </c>
      <c r="B996" s="4">
        <v>8</v>
      </c>
      <c r="C996" s="4">
        <v>96</v>
      </c>
      <c r="D996" s="5">
        <v>1.85</v>
      </c>
      <c r="E996" s="5">
        <v>177.60000000000002</v>
      </c>
      <c r="F996" s="5">
        <f t="shared" si="32"/>
        <v>1149373.1900000006</v>
      </c>
      <c r="G996" s="5">
        <f t="shared" si="33"/>
        <v>90.906546222833313</v>
      </c>
      <c r="H996" s="5"/>
      <c r="I996" s="5"/>
      <c r="J996" s="5"/>
    </row>
    <row r="997" spans="1:10" x14ac:dyDescent="0.35">
      <c r="A997" s="30" t="s">
        <v>1958</v>
      </c>
      <c r="B997" s="4">
        <v>19</v>
      </c>
      <c r="C997" s="4">
        <v>316</v>
      </c>
      <c r="D997" s="5">
        <v>0.56000000000000005</v>
      </c>
      <c r="E997" s="5">
        <v>176.96</v>
      </c>
      <c r="F997" s="5">
        <f t="shared" si="32"/>
        <v>1149550.1500000006</v>
      </c>
      <c r="G997" s="5">
        <f t="shared" si="33"/>
        <v>90.920542392710544</v>
      </c>
      <c r="H997" s="5"/>
      <c r="I997" s="5"/>
      <c r="J997" s="5"/>
    </row>
    <row r="998" spans="1:10" x14ac:dyDescent="0.35">
      <c r="A998" s="30" t="s">
        <v>1531</v>
      </c>
      <c r="B998" s="4">
        <v>40</v>
      </c>
      <c r="C998" s="4">
        <v>1472</v>
      </c>
      <c r="D998" s="5">
        <v>0.12</v>
      </c>
      <c r="E998" s="5">
        <v>176.64</v>
      </c>
      <c r="F998" s="5">
        <f t="shared" si="32"/>
        <v>1149726.7900000005</v>
      </c>
      <c r="G998" s="5">
        <f t="shared" si="33"/>
        <v>90.934513253058171</v>
      </c>
      <c r="H998" s="5"/>
      <c r="I998" s="5"/>
      <c r="J998" s="5"/>
    </row>
    <row r="999" spans="1:10" x14ac:dyDescent="0.35">
      <c r="A999" s="30" t="s">
        <v>2434</v>
      </c>
      <c r="B999" s="4">
        <v>1</v>
      </c>
      <c r="C999" s="4">
        <v>100</v>
      </c>
      <c r="D999" s="5">
        <v>1.76</v>
      </c>
      <c r="E999" s="5">
        <v>176</v>
      </c>
      <c r="F999" s="5">
        <f t="shared" si="32"/>
        <v>1149902.7900000005</v>
      </c>
      <c r="G999" s="5">
        <f t="shared" si="33"/>
        <v>90.948433494346574</v>
      </c>
      <c r="H999" s="5"/>
      <c r="I999" s="5"/>
      <c r="J999" s="5"/>
    </row>
    <row r="1000" spans="1:10" x14ac:dyDescent="0.35">
      <c r="A1000" s="30" t="s">
        <v>3103</v>
      </c>
      <c r="B1000" s="4">
        <v>3</v>
      </c>
      <c r="C1000" s="4">
        <v>23</v>
      </c>
      <c r="D1000" s="5">
        <v>7.64</v>
      </c>
      <c r="E1000" s="5">
        <v>175.72</v>
      </c>
      <c r="F1000" s="5">
        <f t="shared" si="32"/>
        <v>1150078.5100000005</v>
      </c>
      <c r="G1000" s="5">
        <f t="shared" si="33"/>
        <v>90.962331589796548</v>
      </c>
      <c r="H1000" s="5"/>
      <c r="I1000" s="5"/>
      <c r="J1000" s="5"/>
    </row>
    <row r="1001" spans="1:10" x14ac:dyDescent="0.35">
      <c r="A1001" s="30" t="s">
        <v>583</v>
      </c>
      <c r="B1001" s="4">
        <v>2</v>
      </c>
      <c r="C1001" s="4">
        <v>40</v>
      </c>
      <c r="D1001" s="5">
        <v>4.3899999999999997</v>
      </c>
      <c r="E1001" s="5">
        <v>175.6</v>
      </c>
      <c r="F1001" s="5">
        <f t="shared" si="32"/>
        <v>1150254.1100000006</v>
      </c>
      <c r="G1001" s="5">
        <f t="shared" si="33"/>
        <v>90.976220194172939</v>
      </c>
      <c r="H1001" s="5"/>
      <c r="I1001" s="5"/>
      <c r="J1001" s="5"/>
    </row>
    <row r="1002" spans="1:10" x14ac:dyDescent="0.35">
      <c r="A1002" s="30" t="s">
        <v>1473</v>
      </c>
      <c r="B1002" s="4">
        <v>15</v>
      </c>
      <c r="C1002" s="4">
        <v>1950</v>
      </c>
      <c r="D1002" s="5">
        <v>0.09</v>
      </c>
      <c r="E1002" s="5">
        <v>175.5</v>
      </c>
      <c r="F1002" s="5">
        <f t="shared" si="32"/>
        <v>1150429.6100000006</v>
      </c>
      <c r="G1002" s="5">
        <f t="shared" si="33"/>
        <v>90.990100889321326</v>
      </c>
      <c r="H1002" s="5"/>
      <c r="I1002" s="5"/>
      <c r="J1002" s="5"/>
    </row>
    <row r="1003" spans="1:10" x14ac:dyDescent="0.35">
      <c r="A1003" s="30" t="s">
        <v>110</v>
      </c>
      <c r="B1003" s="4">
        <v>6</v>
      </c>
      <c r="C1003" s="4">
        <v>10</v>
      </c>
      <c r="D1003" s="5">
        <v>17.53</v>
      </c>
      <c r="E1003" s="5">
        <v>175.3</v>
      </c>
      <c r="F1003" s="5">
        <f t="shared" si="32"/>
        <v>1150604.9100000006</v>
      </c>
      <c r="G1003" s="5">
        <f t="shared" si="33"/>
        <v>91.003965766013692</v>
      </c>
      <c r="H1003" s="5"/>
      <c r="I1003" s="5"/>
      <c r="J1003" s="5"/>
    </row>
    <row r="1004" spans="1:10" x14ac:dyDescent="0.35">
      <c r="A1004" s="30" t="s">
        <v>1734</v>
      </c>
      <c r="B1004" s="4">
        <v>6</v>
      </c>
      <c r="C1004" s="4">
        <v>700</v>
      </c>
      <c r="D1004" s="5">
        <v>0.25</v>
      </c>
      <c r="E1004" s="5">
        <v>175</v>
      </c>
      <c r="F1004" s="5">
        <f t="shared" si="32"/>
        <v>1150779.9100000006</v>
      </c>
      <c r="G1004" s="5">
        <f t="shared" si="33"/>
        <v>91.017806915022049</v>
      </c>
      <c r="H1004" s="5"/>
      <c r="I1004" s="5"/>
      <c r="J1004" s="5"/>
    </row>
    <row r="1005" spans="1:10" x14ac:dyDescent="0.35">
      <c r="A1005" s="30" t="s">
        <v>1850</v>
      </c>
      <c r="B1005" s="4">
        <v>2</v>
      </c>
      <c r="C1005" s="4">
        <v>500</v>
      </c>
      <c r="D1005" s="5">
        <v>0.35</v>
      </c>
      <c r="E1005" s="5">
        <v>175</v>
      </c>
      <c r="F1005" s="5">
        <f t="shared" si="32"/>
        <v>1150954.9100000006</v>
      </c>
      <c r="G1005" s="5">
        <f t="shared" si="33"/>
        <v>91.031648064030406</v>
      </c>
      <c r="H1005" s="5"/>
      <c r="I1005" s="5"/>
      <c r="J1005" s="5"/>
    </row>
    <row r="1006" spans="1:10" x14ac:dyDescent="0.35">
      <c r="A1006" s="30" t="s">
        <v>1732</v>
      </c>
      <c r="B1006" s="4">
        <v>8</v>
      </c>
      <c r="C1006" s="4">
        <v>350</v>
      </c>
      <c r="D1006" s="5">
        <v>0.5</v>
      </c>
      <c r="E1006" s="5">
        <v>175</v>
      </c>
      <c r="F1006" s="5">
        <f t="shared" si="32"/>
        <v>1151129.9100000006</v>
      </c>
      <c r="G1006" s="5">
        <f t="shared" si="33"/>
        <v>91.045489213038749</v>
      </c>
      <c r="H1006" s="5"/>
      <c r="I1006" s="5"/>
      <c r="J1006" s="5"/>
    </row>
    <row r="1007" spans="1:10" x14ac:dyDescent="0.35">
      <c r="A1007" s="30" t="s">
        <v>1864</v>
      </c>
      <c r="B1007" s="4">
        <v>36</v>
      </c>
      <c r="C1007" s="4">
        <v>484</v>
      </c>
      <c r="D1007" s="5">
        <v>0.36</v>
      </c>
      <c r="E1007" s="5">
        <v>174.23999999999998</v>
      </c>
      <c r="F1007" s="5">
        <f t="shared" si="32"/>
        <v>1151304.1500000006</v>
      </c>
      <c r="G1007" s="5">
        <f t="shared" si="33"/>
        <v>91.05927025191427</v>
      </c>
      <c r="H1007" s="5"/>
      <c r="I1007" s="5"/>
      <c r="J1007" s="5"/>
    </row>
    <row r="1008" spans="1:10" x14ac:dyDescent="0.35">
      <c r="A1008" s="30" t="s">
        <v>3395</v>
      </c>
      <c r="B1008" s="4">
        <v>8</v>
      </c>
      <c r="C1008" s="4">
        <v>24</v>
      </c>
      <c r="D1008" s="5">
        <v>7.25</v>
      </c>
      <c r="E1008" s="5">
        <v>174</v>
      </c>
      <c r="F1008" s="5">
        <f t="shared" si="32"/>
        <v>1151478.1500000006</v>
      </c>
      <c r="G1008" s="5">
        <f t="shared" si="33"/>
        <v>91.073032308642581</v>
      </c>
      <c r="H1008" s="5"/>
      <c r="I1008" s="5"/>
      <c r="J1008" s="5"/>
    </row>
    <row r="1009" spans="1:10" x14ac:dyDescent="0.35">
      <c r="A1009" s="30" t="s">
        <v>2139</v>
      </c>
      <c r="B1009" s="4">
        <v>5</v>
      </c>
      <c r="C1009" s="4">
        <v>13</v>
      </c>
      <c r="D1009" s="5">
        <v>13.36</v>
      </c>
      <c r="E1009" s="5">
        <v>173.68</v>
      </c>
      <c r="F1009" s="5">
        <f t="shared" si="32"/>
        <v>1151651.8300000005</v>
      </c>
      <c r="G1009" s="5">
        <f t="shared" si="33"/>
        <v>91.086769055841259</v>
      </c>
      <c r="H1009" s="5"/>
      <c r="I1009" s="5"/>
      <c r="J1009" s="5"/>
    </row>
    <row r="1010" spans="1:10" x14ac:dyDescent="0.35">
      <c r="A1010" s="30" t="s">
        <v>2068</v>
      </c>
      <c r="B1010" s="4">
        <v>2</v>
      </c>
      <c r="C1010" s="4">
        <v>20</v>
      </c>
      <c r="D1010" s="5">
        <v>8.68</v>
      </c>
      <c r="E1010" s="5">
        <v>173.6</v>
      </c>
      <c r="F1010" s="5">
        <f t="shared" si="32"/>
        <v>1151825.4300000006</v>
      </c>
      <c r="G1010" s="5">
        <f t="shared" si="33"/>
        <v>91.100499475657543</v>
      </c>
      <c r="H1010" s="5"/>
      <c r="I1010" s="5"/>
      <c r="J1010" s="5"/>
    </row>
    <row r="1011" spans="1:10" x14ac:dyDescent="0.35">
      <c r="A1011" s="30" t="s">
        <v>3171</v>
      </c>
      <c r="B1011" s="4">
        <v>4</v>
      </c>
      <c r="C1011" s="4">
        <v>60</v>
      </c>
      <c r="D1011" s="5">
        <v>2.89</v>
      </c>
      <c r="E1011" s="5">
        <v>173.4</v>
      </c>
      <c r="F1011" s="5">
        <f t="shared" si="32"/>
        <v>1151998.8300000005</v>
      </c>
      <c r="G1011" s="5">
        <f t="shared" si="33"/>
        <v>91.11421407701782</v>
      </c>
      <c r="H1011" s="5"/>
      <c r="I1011" s="5"/>
      <c r="J1011" s="5"/>
    </row>
    <row r="1012" spans="1:10" x14ac:dyDescent="0.35">
      <c r="A1012" s="30" t="s">
        <v>384</v>
      </c>
      <c r="B1012" s="4">
        <v>2</v>
      </c>
      <c r="C1012" s="4">
        <v>14</v>
      </c>
      <c r="D1012" s="5">
        <v>12.35</v>
      </c>
      <c r="E1012" s="5">
        <v>172.9</v>
      </c>
      <c r="F1012" s="5">
        <f t="shared" si="32"/>
        <v>1152171.7300000004</v>
      </c>
      <c r="G1012" s="5">
        <f t="shared" si="33"/>
        <v>91.127889132238067</v>
      </c>
      <c r="H1012" s="5"/>
      <c r="I1012" s="5"/>
      <c r="J1012" s="5"/>
    </row>
    <row r="1013" spans="1:10" x14ac:dyDescent="0.35">
      <c r="A1013" s="30" t="s">
        <v>2145</v>
      </c>
      <c r="B1013" s="4">
        <v>5</v>
      </c>
      <c r="C1013" s="4">
        <v>12</v>
      </c>
      <c r="D1013" s="5">
        <v>14.4</v>
      </c>
      <c r="E1013" s="5">
        <v>172.8</v>
      </c>
      <c r="F1013" s="5">
        <f t="shared" si="32"/>
        <v>1152344.5300000005</v>
      </c>
      <c r="G1013" s="5">
        <f t="shared" si="33"/>
        <v>91.141556278230311</v>
      </c>
      <c r="H1013" s="5"/>
      <c r="I1013" s="5"/>
      <c r="J1013" s="5"/>
    </row>
    <row r="1014" spans="1:10" x14ac:dyDescent="0.35">
      <c r="A1014" s="30" t="s">
        <v>2348</v>
      </c>
      <c r="B1014" s="4">
        <v>6</v>
      </c>
      <c r="C1014" s="4">
        <v>112</v>
      </c>
      <c r="D1014" s="5">
        <v>1.54</v>
      </c>
      <c r="E1014" s="5">
        <v>172.48000000000002</v>
      </c>
      <c r="F1014" s="5">
        <f t="shared" si="32"/>
        <v>1152517.0100000005</v>
      </c>
      <c r="G1014" s="5">
        <f t="shared" si="33"/>
        <v>91.155198114692951</v>
      </c>
      <c r="H1014" s="5"/>
      <c r="I1014" s="5"/>
      <c r="J1014" s="5"/>
    </row>
    <row r="1015" spans="1:10" x14ac:dyDescent="0.35">
      <c r="A1015" s="30" t="s">
        <v>2677</v>
      </c>
      <c r="B1015" s="4">
        <v>7</v>
      </c>
      <c r="C1015" s="4">
        <v>22</v>
      </c>
      <c r="D1015" s="5">
        <v>7.76</v>
      </c>
      <c r="E1015" s="5">
        <v>170.72</v>
      </c>
      <c r="F1015" s="5">
        <f t="shared" si="32"/>
        <v>1152687.7300000004</v>
      </c>
      <c r="G1015" s="5">
        <f t="shared" si="33"/>
        <v>91.168700748742694</v>
      </c>
      <c r="H1015" s="5"/>
      <c r="I1015" s="5"/>
      <c r="J1015" s="5"/>
    </row>
    <row r="1016" spans="1:10" x14ac:dyDescent="0.35">
      <c r="A1016" s="30" t="s">
        <v>1087</v>
      </c>
      <c r="B1016" s="4">
        <v>4</v>
      </c>
      <c r="C1016" s="4">
        <v>50</v>
      </c>
      <c r="D1016" s="5">
        <v>3.4</v>
      </c>
      <c r="E1016" s="5">
        <v>170</v>
      </c>
      <c r="F1016" s="5">
        <f t="shared" si="32"/>
        <v>1152857.7300000004</v>
      </c>
      <c r="G1016" s="5">
        <f t="shared" si="33"/>
        <v>91.182146436350806</v>
      </c>
      <c r="H1016" s="5"/>
      <c r="I1016" s="5"/>
      <c r="J1016" s="5"/>
    </row>
    <row r="1017" spans="1:10" x14ac:dyDescent="0.35">
      <c r="A1017" s="30" t="s">
        <v>2552</v>
      </c>
      <c r="B1017" s="4">
        <v>3</v>
      </c>
      <c r="C1017" s="4">
        <v>96</v>
      </c>
      <c r="D1017" s="5">
        <v>1.77</v>
      </c>
      <c r="E1017" s="5">
        <v>169.92000000000002</v>
      </c>
      <c r="F1017" s="5">
        <f t="shared" si="32"/>
        <v>1153027.6500000004</v>
      </c>
      <c r="G1017" s="5">
        <f t="shared" si="33"/>
        <v>91.195585796576523</v>
      </c>
      <c r="H1017" s="5"/>
      <c r="I1017" s="5"/>
      <c r="J1017" s="5"/>
    </row>
    <row r="1018" spans="1:10" x14ac:dyDescent="0.35">
      <c r="A1018" s="30" t="s">
        <v>2011</v>
      </c>
      <c r="B1018" s="4">
        <v>11</v>
      </c>
      <c r="C1018" s="4">
        <v>46</v>
      </c>
      <c r="D1018" s="5">
        <v>3.69</v>
      </c>
      <c r="E1018" s="5">
        <v>169.74</v>
      </c>
      <c r="F1018" s="5">
        <f t="shared" si="32"/>
        <v>1153197.3900000004</v>
      </c>
      <c r="G1018" s="5">
        <f t="shared" si="33"/>
        <v>91.209010920191815</v>
      </c>
      <c r="H1018" s="5"/>
      <c r="I1018" s="5"/>
      <c r="J1018" s="5"/>
    </row>
    <row r="1019" spans="1:10" x14ac:dyDescent="0.35">
      <c r="A1019" s="30" t="s">
        <v>511</v>
      </c>
      <c r="B1019" s="4">
        <v>5</v>
      </c>
      <c r="C1019" s="4">
        <v>9</v>
      </c>
      <c r="D1019" s="5">
        <v>18.829999999999998</v>
      </c>
      <c r="E1019" s="5">
        <v>169.46999999999997</v>
      </c>
      <c r="F1019" s="5">
        <f t="shared" si="32"/>
        <v>1153366.8600000003</v>
      </c>
      <c r="G1019" s="5">
        <f t="shared" si="33"/>
        <v>91.22241468889149</v>
      </c>
      <c r="H1019" s="5"/>
      <c r="I1019" s="5"/>
      <c r="J1019" s="5"/>
    </row>
    <row r="1020" spans="1:10" x14ac:dyDescent="0.35">
      <c r="A1020" s="30" t="s">
        <v>3385</v>
      </c>
      <c r="B1020" s="4">
        <v>2</v>
      </c>
      <c r="C1020" s="4">
        <v>3</v>
      </c>
      <c r="D1020" s="5">
        <v>56.32</v>
      </c>
      <c r="E1020" s="5">
        <v>168.96</v>
      </c>
      <c r="F1020" s="5">
        <f t="shared" si="32"/>
        <v>1153535.8200000003</v>
      </c>
      <c r="G1020" s="5">
        <f t="shared" si="33"/>
        <v>91.235778120528366</v>
      </c>
      <c r="H1020" s="5"/>
      <c r="I1020" s="5"/>
      <c r="J1020" s="5"/>
    </row>
    <row r="1021" spans="1:10" x14ac:dyDescent="0.35">
      <c r="A1021" s="30" t="s">
        <v>2369</v>
      </c>
      <c r="B1021" s="4">
        <v>4</v>
      </c>
      <c r="C1021" s="4">
        <v>4</v>
      </c>
      <c r="D1021" s="5">
        <v>42.08</v>
      </c>
      <c r="E1021" s="5">
        <v>168.32</v>
      </c>
      <c r="F1021" s="5">
        <f t="shared" si="32"/>
        <v>1153704.1400000004</v>
      </c>
      <c r="G1021" s="5">
        <f t="shared" si="33"/>
        <v>91.249090933106004</v>
      </c>
      <c r="H1021" s="5"/>
      <c r="I1021" s="5"/>
      <c r="J1021" s="5"/>
    </row>
    <row r="1022" spans="1:10" x14ac:dyDescent="0.35">
      <c r="A1022" s="30" t="s">
        <v>545</v>
      </c>
      <c r="B1022" s="4">
        <v>3</v>
      </c>
      <c r="C1022" s="4">
        <v>18</v>
      </c>
      <c r="D1022" s="5">
        <v>9.35</v>
      </c>
      <c r="E1022" s="5">
        <v>168.29999999999998</v>
      </c>
      <c r="F1022" s="5">
        <f t="shared" si="32"/>
        <v>1153872.4400000004</v>
      </c>
      <c r="G1022" s="5">
        <f t="shared" si="33"/>
        <v>91.262402163838047</v>
      </c>
      <c r="H1022" s="5"/>
      <c r="I1022" s="5"/>
      <c r="J1022" s="5"/>
    </row>
    <row r="1023" spans="1:10" x14ac:dyDescent="0.35">
      <c r="A1023" s="30" t="s">
        <v>1731</v>
      </c>
      <c r="B1023" s="4">
        <v>6</v>
      </c>
      <c r="C1023" s="4">
        <v>700</v>
      </c>
      <c r="D1023" s="5">
        <v>0.24</v>
      </c>
      <c r="E1023" s="5">
        <v>168</v>
      </c>
      <c r="F1023" s="5">
        <f t="shared" si="32"/>
        <v>1154040.4400000004</v>
      </c>
      <c r="G1023" s="5">
        <f t="shared" si="33"/>
        <v>91.275689666886066</v>
      </c>
      <c r="H1023" s="5"/>
      <c r="I1023" s="5"/>
      <c r="J1023" s="5"/>
    </row>
    <row r="1024" spans="1:10" x14ac:dyDescent="0.35">
      <c r="A1024" s="30" t="s">
        <v>653</v>
      </c>
      <c r="B1024" s="4">
        <v>6</v>
      </c>
      <c r="C1024" s="4">
        <v>56</v>
      </c>
      <c r="D1024" s="5">
        <v>3</v>
      </c>
      <c r="E1024" s="5">
        <v>168</v>
      </c>
      <c r="F1024" s="5">
        <f t="shared" si="32"/>
        <v>1154208.4400000004</v>
      </c>
      <c r="G1024" s="5">
        <f t="shared" si="33"/>
        <v>91.288977169934071</v>
      </c>
      <c r="H1024" s="5"/>
      <c r="I1024" s="5"/>
      <c r="J1024" s="5"/>
    </row>
    <row r="1025" spans="1:10" x14ac:dyDescent="0.35">
      <c r="A1025" s="30" t="s">
        <v>3010</v>
      </c>
      <c r="B1025" s="4">
        <v>9</v>
      </c>
      <c r="C1025" s="4">
        <v>50</v>
      </c>
      <c r="D1025" s="5">
        <v>3.36</v>
      </c>
      <c r="E1025" s="5">
        <v>168</v>
      </c>
      <c r="F1025" s="5">
        <f t="shared" si="32"/>
        <v>1154376.4400000004</v>
      </c>
      <c r="G1025" s="5">
        <f t="shared" si="33"/>
        <v>91.302264672982091</v>
      </c>
      <c r="H1025" s="5"/>
      <c r="I1025" s="5"/>
      <c r="J1025" s="5"/>
    </row>
    <row r="1026" spans="1:10" x14ac:dyDescent="0.35">
      <c r="A1026" s="30" t="s">
        <v>544</v>
      </c>
      <c r="B1026" s="4">
        <v>6</v>
      </c>
      <c r="C1026" s="4">
        <v>48</v>
      </c>
      <c r="D1026" s="5">
        <v>3.5</v>
      </c>
      <c r="E1026" s="5">
        <v>168</v>
      </c>
      <c r="F1026" s="5">
        <f t="shared" si="32"/>
        <v>1154544.4400000004</v>
      </c>
      <c r="G1026" s="5">
        <f t="shared" si="33"/>
        <v>91.31555217603011</v>
      </c>
      <c r="H1026" s="5"/>
      <c r="I1026" s="5"/>
      <c r="J1026" s="5"/>
    </row>
    <row r="1027" spans="1:10" x14ac:dyDescent="0.35">
      <c r="A1027" s="30" t="s">
        <v>2589</v>
      </c>
      <c r="B1027" s="4">
        <v>4</v>
      </c>
      <c r="C1027" s="4">
        <v>64</v>
      </c>
      <c r="D1027" s="5">
        <v>2.62</v>
      </c>
      <c r="E1027" s="5">
        <v>167.68</v>
      </c>
      <c r="F1027" s="5">
        <f t="shared" ref="F1027:F1090" si="34">E1027+F1026</f>
        <v>1154712.1200000003</v>
      </c>
      <c r="G1027" s="5">
        <f t="shared" ref="G1027:G1090" si="35">(F1027/$F$3485)*100</f>
        <v>91.32881436954851</v>
      </c>
      <c r="H1027" s="5"/>
      <c r="I1027" s="5"/>
      <c r="J1027" s="5"/>
    </row>
    <row r="1028" spans="1:10" x14ac:dyDescent="0.35">
      <c r="A1028" s="30" t="s">
        <v>3722</v>
      </c>
      <c r="B1028" s="4">
        <v>4</v>
      </c>
      <c r="C1028" s="4">
        <v>14</v>
      </c>
      <c r="D1028" s="5">
        <v>11.95</v>
      </c>
      <c r="E1028" s="5">
        <v>167.29999999999998</v>
      </c>
      <c r="F1028" s="5">
        <f t="shared" si="34"/>
        <v>1154879.4200000004</v>
      </c>
      <c r="G1028" s="5">
        <f t="shared" si="35"/>
        <v>91.342046508000493</v>
      </c>
      <c r="H1028" s="5"/>
      <c r="I1028" s="5"/>
      <c r="J1028" s="5"/>
    </row>
    <row r="1029" spans="1:10" x14ac:dyDescent="0.35">
      <c r="A1029" s="30" t="s">
        <v>1862</v>
      </c>
      <c r="B1029" s="4">
        <v>35</v>
      </c>
      <c r="C1029" s="4">
        <v>492</v>
      </c>
      <c r="D1029" s="5">
        <v>0.34</v>
      </c>
      <c r="E1029" s="5">
        <v>167.28</v>
      </c>
      <c r="F1029" s="5">
        <f t="shared" si="34"/>
        <v>1155046.7000000004</v>
      </c>
      <c r="G1029" s="5">
        <f t="shared" si="35"/>
        <v>91.355277064606895</v>
      </c>
      <c r="H1029" s="5"/>
      <c r="I1029" s="5"/>
      <c r="J1029" s="5"/>
    </row>
    <row r="1030" spans="1:10" x14ac:dyDescent="0.35">
      <c r="A1030" s="30" t="s">
        <v>2578</v>
      </c>
      <c r="B1030" s="4">
        <v>9</v>
      </c>
      <c r="C1030" s="4">
        <v>88</v>
      </c>
      <c r="D1030" s="5">
        <v>1.9</v>
      </c>
      <c r="E1030" s="5">
        <v>167.2</v>
      </c>
      <c r="F1030" s="5">
        <f t="shared" si="34"/>
        <v>1155213.9000000004</v>
      </c>
      <c r="G1030" s="5">
        <f t="shared" si="35"/>
        <v>91.36850129383086</v>
      </c>
      <c r="H1030" s="5"/>
      <c r="I1030" s="5"/>
      <c r="J1030" s="5"/>
    </row>
    <row r="1031" spans="1:10" x14ac:dyDescent="0.35">
      <c r="A1031" s="30" t="s">
        <v>2058</v>
      </c>
      <c r="B1031" s="4">
        <v>8</v>
      </c>
      <c r="C1031" s="4">
        <v>144</v>
      </c>
      <c r="D1031" s="5">
        <v>1.1599999999999999</v>
      </c>
      <c r="E1031" s="5">
        <v>167.04</v>
      </c>
      <c r="F1031" s="5">
        <f t="shared" si="34"/>
        <v>1155380.9400000004</v>
      </c>
      <c r="G1031" s="5">
        <f t="shared" si="35"/>
        <v>91.381712868290037</v>
      </c>
      <c r="H1031" s="5"/>
      <c r="I1031" s="5"/>
      <c r="J1031" s="5"/>
    </row>
    <row r="1032" spans="1:10" x14ac:dyDescent="0.35">
      <c r="A1032" s="30" t="s">
        <v>2429</v>
      </c>
      <c r="B1032" s="4">
        <v>2</v>
      </c>
      <c r="C1032" s="4">
        <v>100</v>
      </c>
      <c r="D1032" s="5">
        <v>1.67</v>
      </c>
      <c r="E1032" s="5">
        <v>167</v>
      </c>
      <c r="F1032" s="5">
        <f t="shared" si="34"/>
        <v>1155547.9400000004</v>
      </c>
      <c r="G1032" s="5">
        <f t="shared" si="35"/>
        <v>91.394921279058011</v>
      </c>
      <c r="H1032" s="5"/>
      <c r="I1032" s="5"/>
      <c r="J1032" s="5"/>
    </row>
    <row r="1033" spans="1:10" x14ac:dyDescent="0.35">
      <c r="A1033" s="30" t="s">
        <v>841</v>
      </c>
      <c r="B1033" s="4">
        <v>3</v>
      </c>
      <c r="C1033" s="4">
        <v>45</v>
      </c>
      <c r="D1033" s="5">
        <v>3.7</v>
      </c>
      <c r="E1033" s="5">
        <v>166.5</v>
      </c>
      <c r="F1033" s="5">
        <f t="shared" si="34"/>
        <v>1155714.4400000004</v>
      </c>
      <c r="G1033" s="5">
        <f t="shared" si="35"/>
        <v>91.408090143685968</v>
      </c>
      <c r="H1033" s="5"/>
      <c r="I1033" s="5"/>
      <c r="J1033" s="5"/>
    </row>
    <row r="1034" spans="1:10" x14ac:dyDescent="0.35">
      <c r="A1034" s="30" t="s">
        <v>2202</v>
      </c>
      <c r="B1034" s="4">
        <v>2</v>
      </c>
      <c r="C1034" s="4">
        <v>175</v>
      </c>
      <c r="D1034" s="5">
        <v>0.95</v>
      </c>
      <c r="E1034" s="5">
        <v>166.25</v>
      </c>
      <c r="F1034" s="5">
        <f t="shared" si="34"/>
        <v>1155880.6900000004</v>
      </c>
      <c r="G1034" s="5">
        <f t="shared" si="35"/>
        <v>91.421239235243888</v>
      </c>
      <c r="H1034" s="5"/>
      <c r="I1034" s="5"/>
      <c r="J1034" s="5"/>
    </row>
    <row r="1035" spans="1:10" x14ac:dyDescent="0.35">
      <c r="A1035" s="30" t="s">
        <v>33</v>
      </c>
      <c r="B1035" s="4">
        <v>42</v>
      </c>
      <c r="C1035" s="4">
        <v>87</v>
      </c>
      <c r="D1035" s="5">
        <v>1.91</v>
      </c>
      <c r="E1035" s="5">
        <v>166.17</v>
      </c>
      <c r="F1035" s="5">
        <f t="shared" si="34"/>
        <v>1156046.8600000003</v>
      </c>
      <c r="G1035" s="5">
        <f t="shared" si="35"/>
        <v>91.434381999419429</v>
      </c>
      <c r="H1035" s="5"/>
      <c r="I1035" s="5"/>
      <c r="J1035" s="5"/>
    </row>
    <row r="1036" spans="1:10" x14ac:dyDescent="0.35">
      <c r="A1036" s="30" t="s">
        <v>2702</v>
      </c>
      <c r="B1036" s="4">
        <v>7</v>
      </c>
      <c r="C1036" s="4">
        <v>104</v>
      </c>
      <c r="D1036" s="5">
        <v>1.59</v>
      </c>
      <c r="E1036" s="5">
        <v>165.36</v>
      </c>
      <c r="F1036" s="5">
        <f t="shared" si="34"/>
        <v>1156212.2200000004</v>
      </c>
      <c r="G1036" s="5">
        <f t="shared" si="35"/>
        <v>91.447460698848118</v>
      </c>
      <c r="H1036" s="5"/>
      <c r="I1036" s="5"/>
      <c r="J1036" s="5"/>
    </row>
    <row r="1037" spans="1:10" x14ac:dyDescent="0.35">
      <c r="A1037" s="30" t="s">
        <v>4213</v>
      </c>
      <c r="B1037" s="4">
        <v>1</v>
      </c>
      <c r="C1037" s="4">
        <v>80</v>
      </c>
      <c r="D1037" s="5">
        <v>2.06</v>
      </c>
      <c r="E1037" s="5">
        <v>164.8</v>
      </c>
      <c r="F1037" s="5">
        <f t="shared" si="34"/>
        <v>1156377.0200000005</v>
      </c>
      <c r="G1037" s="5">
        <f t="shared" si="35"/>
        <v>91.460495106599993</v>
      </c>
      <c r="H1037" s="5"/>
      <c r="I1037" s="5"/>
      <c r="J1037" s="5"/>
    </row>
    <row r="1038" spans="1:10" x14ac:dyDescent="0.35">
      <c r="A1038" s="30" t="s">
        <v>671</v>
      </c>
      <c r="B1038" s="4">
        <v>1</v>
      </c>
      <c r="C1038" s="4">
        <v>4</v>
      </c>
      <c r="D1038" s="5">
        <v>41.11</v>
      </c>
      <c r="E1038" s="5">
        <v>164.44</v>
      </c>
      <c r="F1038" s="5">
        <f t="shared" si="34"/>
        <v>1156541.4600000004</v>
      </c>
      <c r="G1038" s="5">
        <f t="shared" si="35"/>
        <v>91.47350104113103</v>
      </c>
      <c r="H1038" s="5"/>
      <c r="I1038" s="5"/>
      <c r="J1038" s="5"/>
    </row>
    <row r="1039" spans="1:10" x14ac:dyDescent="0.35">
      <c r="A1039" s="30" t="s">
        <v>2713</v>
      </c>
      <c r="B1039" s="4">
        <v>5</v>
      </c>
      <c r="C1039" s="4">
        <v>40</v>
      </c>
      <c r="D1039" s="5">
        <v>4.1100000000000003</v>
      </c>
      <c r="E1039" s="5">
        <v>164.4</v>
      </c>
      <c r="F1039" s="5">
        <f t="shared" si="34"/>
        <v>1156705.8600000003</v>
      </c>
      <c r="G1039" s="5">
        <f t="shared" si="35"/>
        <v>91.486503811970877</v>
      </c>
      <c r="H1039" s="5"/>
      <c r="I1039" s="5"/>
      <c r="J1039" s="5"/>
    </row>
    <row r="1040" spans="1:10" x14ac:dyDescent="0.35">
      <c r="A1040" s="30" t="s">
        <v>1912</v>
      </c>
      <c r="B1040" s="4">
        <v>1</v>
      </c>
      <c r="C1040" s="4">
        <v>400</v>
      </c>
      <c r="D1040" s="5">
        <v>0.41</v>
      </c>
      <c r="E1040" s="5">
        <v>164</v>
      </c>
      <c r="F1040" s="5">
        <f t="shared" si="34"/>
        <v>1156869.8600000003</v>
      </c>
      <c r="G1040" s="5">
        <f t="shared" si="35"/>
        <v>91.499474945898697</v>
      </c>
      <c r="H1040" s="5"/>
      <c r="I1040" s="5"/>
      <c r="J1040" s="5"/>
    </row>
    <row r="1041" spans="1:10" x14ac:dyDescent="0.35">
      <c r="A1041" s="30" t="s">
        <v>3797</v>
      </c>
      <c r="B1041" s="4">
        <v>4</v>
      </c>
      <c r="C1041" s="4">
        <v>9</v>
      </c>
      <c r="D1041" s="5">
        <v>18.16</v>
      </c>
      <c r="E1041" s="5">
        <v>163.44</v>
      </c>
      <c r="F1041" s="5">
        <f t="shared" si="34"/>
        <v>1157033.3000000003</v>
      </c>
      <c r="G1041" s="5">
        <f t="shared" si="35"/>
        <v>91.512401788149702</v>
      </c>
      <c r="H1041" s="5"/>
      <c r="I1041" s="5"/>
      <c r="J1041" s="5"/>
    </row>
    <row r="1042" spans="1:10" x14ac:dyDescent="0.35">
      <c r="A1042" s="30" t="s">
        <v>2367</v>
      </c>
      <c r="B1042" s="4">
        <v>4</v>
      </c>
      <c r="C1042" s="4">
        <v>104</v>
      </c>
      <c r="D1042" s="5">
        <v>1.57</v>
      </c>
      <c r="E1042" s="5">
        <v>163.28</v>
      </c>
      <c r="F1042" s="5">
        <f t="shared" si="34"/>
        <v>1157196.5800000003</v>
      </c>
      <c r="G1042" s="5">
        <f t="shared" si="35"/>
        <v>91.525315975635891</v>
      </c>
      <c r="H1042" s="5"/>
      <c r="I1042" s="5"/>
      <c r="J1042" s="5"/>
    </row>
    <row r="1043" spans="1:10" x14ac:dyDescent="0.35">
      <c r="A1043" s="30" t="s">
        <v>1764</v>
      </c>
      <c r="B1043" s="4">
        <v>2</v>
      </c>
      <c r="C1043" s="4">
        <v>100</v>
      </c>
      <c r="D1043" s="5">
        <v>1.63</v>
      </c>
      <c r="E1043" s="5">
        <v>163</v>
      </c>
      <c r="F1043" s="5">
        <f t="shared" si="34"/>
        <v>1157359.5800000003</v>
      </c>
      <c r="G1043" s="5">
        <f t="shared" si="35"/>
        <v>91.538208017283679</v>
      </c>
      <c r="H1043" s="5"/>
      <c r="I1043" s="5"/>
      <c r="J1043" s="5"/>
    </row>
    <row r="1044" spans="1:10" x14ac:dyDescent="0.35">
      <c r="A1044" s="30" t="s">
        <v>3026</v>
      </c>
      <c r="B1044" s="4">
        <v>6</v>
      </c>
      <c r="C1044" s="4">
        <v>8</v>
      </c>
      <c r="D1044" s="5">
        <v>20.34</v>
      </c>
      <c r="E1044" s="5">
        <v>162.72</v>
      </c>
      <c r="F1044" s="5">
        <f t="shared" si="34"/>
        <v>1157522.3000000003</v>
      </c>
      <c r="G1044" s="5">
        <f t="shared" si="35"/>
        <v>91.551077913093039</v>
      </c>
      <c r="H1044" s="5"/>
      <c r="I1044" s="5"/>
      <c r="J1044" s="5"/>
    </row>
    <row r="1045" spans="1:10" x14ac:dyDescent="0.35">
      <c r="A1045" s="30" t="s">
        <v>14</v>
      </c>
      <c r="B1045" s="4">
        <v>21</v>
      </c>
      <c r="C1045" s="4">
        <v>37</v>
      </c>
      <c r="D1045" s="5">
        <v>4.38</v>
      </c>
      <c r="E1045" s="5">
        <v>162.06</v>
      </c>
      <c r="F1045" s="5">
        <f t="shared" si="34"/>
        <v>1157684.3600000003</v>
      </c>
      <c r="G1045" s="5">
        <f t="shared" si="35"/>
        <v>91.56389560799758</v>
      </c>
      <c r="H1045" s="5"/>
      <c r="I1045" s="5"/>
      <c r="J1045" s="5"/>
    </row>
    <row r="1046" spans="1:10" x14ac:dyDescent="0.35">
      <c r="A1046" s="30" t="s">
        <v>3805</v>
      </c>
      <c r="B1046" s="4">
        <v>3</v>
      </c>
      <c r="C1046" s="4">
        <v>56</v>
      </c>
      <c r="D1046" s="5">
        <v>2.89</v>
      </c>
      <c r="E1046" s="5">
        <v>161.84</v>
      </c>
      <c r="F1046" s="5">
        <f t="shared" si="34"/>
        <v>1157846.2000000004</v>
      </c>
      <c r="G1046" s="5">
        <f t="shared" si="35"/>
        <v>91.57669590260052</v>
      </c>
      <c r="H1046" s="5"/>
      <c r="I1046" s="5"/>
      <c r="J1046" s="5"/>
    </row>
    <row r="1047" spans="1:10" x14ac:dyDescent="0.35">
      <c r="A1047" s="30" t="s">
        <v>4048</v>
      </c>
      <c r="B1047" s="4">
        <v>2</v>
      </c>
      <c r="C1047" s="4">
        <v>56</v>
      </c>
      <c r="D1047" s="5">
        <v>2.89</v>
      </c>
      <c r="E1047" s="5">
        <v>161.84</v>
      </c>
      <c r="F1047" s="5">
        <f t="shared" si="34"/>
        <v>1158008.0400000005</v>
      </c>
      <c r="G1047" s="5">
        <f t="shared" si="35"/>
        <v>91.589496197203431</v>
      </c>
      <c r="H1047" s="5"/>
      <c r="I1047" s="5"/>
      <c r="J1047" s="5"/>
    </row>
    <row r="1048" spans="1:10" x14ac:dyDescent="0.35">
      <c r="A1048" s="30" t="s">
        <v>3125</v>
      </c>
      <c r="B1048" s="4">
        <v>6</v>
      </c>
      <c r="C1048" s="4">
        <v>9</v>
      </c>
      <c r="D1048" s="5">
        <v>17.98</v>
      </c>
      <c r="E1048" s="5">
        <v>161.82</v>
      </c>
      <c r="F1048" s="5">
        <f t="shared" si="34"/>
        <v>1158169.8600000006</v>
      </c>
      <c r="G1048" s="5">
        <f t="shared" si="35"/>
        <v>91.602294909960762</v>
      </c>
      <c r="H1048" s="5"/>
      <c r="I1048" s="5"/>
      <c r="J1048" s="5"/>
    </row>
    <row r="1049" spans="1:10" x14ac:dyDescent="0.35">
      <c r="A1049" s="30" t="s">
        <v>1683</v>
      </c>
      <c r="B1049" s="4">
        <v>8</v>
      </c>
      <c r="C1049" s="4">
        <v>850</v>
      </c>
      <c r="D1049" s="5">
        <v>0.19</v>
      </c>
      <c r="E1049" s="5">
        <v>161.5</v>
      </c>
      <c r="F1049" s="5">
        <f t="shared" si="34"/>
        <v>1158331.3600000006</v>
      </c>
      <c r="G1049" s="5">
        <f t="shared" si="35"/>
        <v>91.615068313188473</v>
      </c>
      <c r="H1049" s="5"/>
      <c r="I1049" s="5"/>
      <c r="J1049" s="5"/>
    </row>
    <row r="1050" spans="1:10" x14ac:dyDescent="0.35">
      <c r="A1050" s="30" t="s">
        <v>3652</v>
      </c>
      <c r="B1050" s="4">
        <v>3</v>
      </c>
      <c r="C1050" s="4">
        <v>60</v>
      </c>
      <c r="D1050" s="5">
        <v>2.69</v>
      </c>
      <c r="E1050" s="5">
        <v>161.4</v>
      </c>
      <c r="F1050" s="5">
        <f t="shared" si="34"/>
        <v>1158492.7600000005</v>
      </c>
      <c r="G1050" s="5">
        <f t="shared" si="35"/>
        <v>91.627833807188182</v>
      </c>
      <c r="H1050" s="5"/>
      <c r="I1050" s="5"/>
      <c r="J1050" s="5"/>
    </row>
    <row r="1051" spans="1:10" x14ac:dyDescent="0.35">
      <c r="A1051" s="30" t="s">
        <v>556</v>
      </c>
      <c r="B1051" s="4">
        <v>5</v>
      </c>
      <c r="C1051" s="4">
        <v>18</v>
      </c>
      <c r="D1051" s="5">
        <v>8.9600000000000009</v>
      </c>
      <c r="E1051" s="5">
        <v>161.28000000000003</v>
      </c>
      <c r="F1051" s="5">
        <f t="shared" si="34"/>
        <v>1158654.0400000005</v>
      </c>
      <c r="G1051" s="5">
        <f t="shared" si="35"/>
        <v>91.640589810114264</v>
      </c>
      <c r="H1051" s="5"/>
      <c r="I1051" s="5"/>
      <c r="J1051" s="5"/>
    </row>
    <row r="1052" spans="1:10" x14ac:dyDescent="0.35">
      <c r="A1052" s="30" t="s">
        <v>2418</v>
      </c>
      <c r="B1052" s="4">
        <v>2</v>
      </c>
      <c r="C1052" s="4">
        <v>100</v>
      </c>
      <c r="D1052" s="5">
        <v>1.61</v>
      </c>
      <c r="E1052" s="5">
        <v>161</v>
      </c>
      <c r="F1052" s="5">
        <f t="shared" si="34"/>
        <v>1158815.0400000005</v>
      </c>
      <c r="G1052" s="5">
        <f t="shared" si="35"/>
        <v>91.65332366720196</v>
      </c>
      <c r="H1052" s="5"/>
      <c r="I1052" s="5"/>
      <c r="J1052" s="5"/>
    </row>
    <row r="1053" spans="1:10" x14ac:dyDescent="0.35">
      <c r="A1053" s="30" t="s">
        <v>3095</v>
      </c>
      <c r="B1053" s="4">
        <v>1</v>
      </c>
      <c r="C1053" s="4">
        <v>4</v>
      </c>
      <c r="D1053" s="5">
        <v>40.22</v>
      </c>
      <c r="E1053" s="5">
        <v>160.88</v>
      </c>
      <c r="F1053" s="5">
        <f t="shared" si="34"/>
        <v>1158975.9200000004</v>
      </c>
      <c r="G1053" s="5">
        <f t="shared" si="35"/>
        <v>91.666048033216029</v>
      </c>
      <c r="H1053" s="5"/>
      <c r="I1053" s="5"/>
      <c r="J1053" s="5"/>
    </row>
    <row r="1054" spans="1:10" x14ac:dyDescent="0.35">
      <c r="A1054" s="30" t="s">
        <v>2329</v>
      </c>
      <c r="B1054" s="4">
        <v>4</v>
      </c>
      <c r="C1054" s="4">
        <v>120</v>
      </c>
      <c r="D1054" s="5">
        <v>1.34</v>
      </c>
      <c r="E1054" s="5">
        <v>160.80000000000001</v>
      </c>
      <c r="F1054" s="5">
        <f t="shared" si="34"/>
        <v>1159136.7200000004</v>
      </c>
      <c r="G1054" s="5">
        <f t="shared" si="35"/>
        <v>91.678766071847704</v>
      </c>
      <c r="H1054" s="5"/>
      <c r="I1054" s="5"/>
      <c r="J1054" s="5"/>
    </row>
    <row r="1055" spans="1:10" x14ac:dyDescent="0.35">
      <c r="A1055" s="30" t="s">
        <v>4083</v>
      </c>
      <c r="B1055" s="4">
        <v>5</v>
      </c>
      <c r="C1055" s="4">
        <v>60</v>
      </c>
      <c r="D1055" s="5">
        <v>2.68</v>
      </c>
      <c r="E1055" s="5">
        <v>160.80000000000001</v>
      </c>
      <c r="F1055" s="5">
        <f t="shared" si="34"/>
        <v>1159297.5200000005</v>
      </c>
      <c r="G1055" s="5">
        <f t="shared" si="35"/>
        <v>91.691484110479379</v>
      </c>
      <c r="H1055" s="5"/>
      <c r="I1055" s="5"/>
      <c r="J1055" s="5"/>
    </row>
    <row r="1056" spans="1:10" x14ac:dyDescent="0.35">
      <c r="A1056" s="30" t="s">
        <v>3834</v>
      </c>
      <c r="B1056" s="4">
        <v>2</v>
      </c>
      <c r="C1056" s="4">
        <v>56</v>
      </c>
      <c r="D1056" s="5">
        <v>2.87</v>
      </c>
      <c r="E1056" s="5">
        <v>160.72</v>
      </c>
      <c r="F1056" s="5">
        <f t="shared" si="34"/>
        <v>1159458.2400000005</v>
      </c>
      <c r="G1056" s="5">
        <f t="shared" si="35"/>
        <v>91.704195821728646</v>
      </c>
      <c r="H1056" s="5"/>
      <c r="I1056" s="5"/>
      <c r="J1056" s="5"/>
    </row>
    <row r="1057" spans="1:10" x14ac:dyDescent="0.35">
      <c r="A1057" s="30" t="s">
        <v>2852</v>
      </c>
      <c r="B1057" s="4">
        <v>6</v>
      </c>
      <c r="C1057" s="4">
        <v>10</v>
      </c>
      <c r="D1057" s="5">
        <v>16.07</v>
      </c>
      <c r="E1057" s="5">
        <v>160.69999999999999</v>
      </c>
      <c r="F1057" s="5">
        <f t="shared" si="34"/>
        <v>1159618.9400000004</v>
      </c>
      <c r="G1057" s="5">
        <f t="shared" si="35"/>
        <v>91.716905951132318</v>
      </c>
      <c r="H1057" s="5"/>
      <c r="I1057" s="5"/>
      <c r="J1057" s="5"/>
    </row>
    <row r="1058" spans="1:10" x14ac:dyDescent="0.35">
      <c r="A1058" s="30" t="s">
        <v>1806</v>
      </c>
      <c r="B1058" s="4">
        <v>3</v>
      </c>
      <c r="C1058" s="4">
        <v>500</v>
      </c>
      <c r="D1058" s="5">
        <v>0.32</v>
      </c>
      <c r="E1058" s="5">
        <v>160</v>
      </c>
      <c r="F1058" s="5">
        <f t="shared" si="34"/>
        <v>1159778.9400000004</v>
      </c>
      <c r="G1058" s="5">
        <f t="shared" si="35"/>
        <v>91.729560715939968</v>
      </c>
      <c r="H1058" s="5"/>
      <c r="I1058" s="5"/>
      <c r="J1058" s="5"/>
    </row>
    <row r="1059" spans="1:10" x14ac:dyDescent="0.35">
      <c r="A1059" s="30" t="s">
        <v>1791</v>
      </c>
      <c r="B1059" s="4">
        <v>2</v>
      </c>
      <c r="C1059" s="4">
        <v>100</v>
      </c>
      <c r="D1059" s="5">
        <v>1.6</v>
      </c>
      <c r="E1059" s="5">
        <v>160</v>
      </c>
      <c r="F1059" s="5">
        <f t="shared" si="34"/>
        <v>1159938.9400000004</v>
      </c>
      <c r="G1059" s="5">
        <f t="shared" si="35"/>
        <v>91.742215480747589</v>
      </c>
      <c r="H1059" s="5"/>
      <c r="I1059" s="5"/>
      <c r="J1059" s="5"/>
    </row>
    <row r="1060" spans="1:10" x14ac:dyDescent="0.35">
      <c r="A1060" s="30" t="s">
        <v>1564</v>
      </c>
      <c r="B1060" s="4">
        <v>4</v>
      </c>
      <c r="C1060" s="4">
        <v>80</v>
      </c>
      <c r="D1060" s="5">
        <v>2</v>
      </c>
      <c r="E1060" s="5">
        <v>160</v>
      </c>
      <c r="F1060" s="5">
        <f t="shared" si="34"/>
        <v>1160098.9400000004</v>
      </c>
      <c r="G1060" s="5">
        <f t="shared" si="35"/>
        <v>91.754870245555225</v>
      </c>
      <c r="H1060" s="5"/>
      <c r="I1060" s="5"/>
      <c r="J1060" s="5"/>
    </row>
    <row r="1061" spans="1:10" x14ac:dyDescent="0.35">
      <c r="A1061" s="30" t="s">
        <v>4163</v>
      </c>
      <c r="B1061" s="4">
        <v>1</v>
      </c>
      <c r="C1061" s="4">
        <v>50</v>
      </c>
      <c r="D1061" s="5">
        <v>3.2</v>
      </c>
      <c r="E1061" s="5">
        <v>160</v>
      </c>
      <c r="F1061" s="5">
        <f t="shared" si="34"/>
        <v>1160258.9400000004</v>
      </c>
      <c r="G1061" s="5">
        <f t="shared" si="35"/>
        <v>91.767525010362874</v>
      </c>
      <c r="H1061" s="5"/>
      <c r="I1061" s="5"/>
      <c r="J1061" s="5"/>
    </row>
    <row r="1062" spans="1:10" x14ac:dyDescent="0.35">
      <c r="A1062" s="30" t="s">
        <v>2205</v>
      </c>
      <c r="B1062" s="4">
        <v>4</v>
      </c>
      <c r="C1062" s="4">
        <v>172</v>
      </c>
      <c r="D1062" s="5">
        <v>0.93</v>
      </c>
      <c r="E1062" s="5">
        <v>159.96</v>
      </c>
      <c r="F1062" s="5">
        <f t="shared" si="34"/>
        <v>1160418.9000000004</v>
      </c>
      <c r="G1062" s="5">
        <f t="shared" si="35"/>
        <v>91.780176611479305</v>
      </c>
      <c r="H1062" s="5"/>
      <c r="I1062" s="5"/>
      <c r="J1062" s="5"/>
    </row>
    <row r="1063" spans="1:10" x14ac:dyDescent="0.35">
      <c r="A1063" s="30" t="s">
        <v>632</v>
      </c>
      <c r="B1063" s="4">
        <v>4</v>
      </c>
      <c r="C1063" s="4">
        <v>47</v>
      </c>
      <c r="D1063" s="5">
        <v>3.4</v>
      </c>
      <c r="E1063" s="5">
        <v>159.79999999999998</v>
      </c>
      <c r="F1063" s="5">
        <f t="shared" si="34"/>
        <v>1160578.7000000004</v>
      </c>
      <c r="G1063" s="5">
        <f t="shared" si="35"/>
        <v>91.792815557830934</v>
      </c>
      <c r="H1063" s="5"/>
      <c r="I1063" s="5"/>
      <c r="J1063" s="5"/>
    </row>
    <row r="1064" spans="1:10" x14ac:dyDescent="0.35">
      <c r="A1064" s="30" t="s">
        <v>1566</v>
      </c>
      <c r="B1064" s="4">
        <v>31</v>
      </c>
      <c r="C1064" s="4">
        <v>612</v>
      </c>
      <c r="D1064" s="5">
        <v>0.26</v>
      </c>
      <c r="E1064" s="5">
        <v>159.12</v>
      </c>
      <c r="F1064" s="5">
        <f t="shared" si="34"/>
        <v>1160737.8200000005</v>
      </c>
      <c r="G1064" s="5">
        <f t="shared" si="35"/>
        <v>91.805400721432136</v>
      </c>
      <c r="H1064" s="5"/>
      <c r="I1064" s="5"/>
      <c r="J1064" s="5"/>
    </row>
    <row r="1065" spans="1:10" x14ac:dyDescent="0.35">
      <c r="A1065" s="30" t="s">
        <v>2420</v>
      </c>
      <c r="B1065" s="4">
        <v>2</v>
      </c>
      <c r="C1065" s="4">
        <v>100</v>
      </c>
      <c r="D1065" s="5">
        <v>1.59</v>
      </c>
      <c r="E1065" s="5">
        <v>159</v>
      </c>
      <c r="F1065" s="5">
        <f t="shared" si="34"/>
        <v>1160896.8200000005</v>
      </c>
      <c r="G1065" s="5">
        <f t="shared" si="35"/>
        <v>91.817976393959725</v>
      </c>
      <c r="H1065" s="5"/>
      <c r="I1065" s="5"/>
      <c r="J1065" s="5"/>
    </row>
    <row r="1066" spans="1:10" x14ac:dyDescent="0.35">
      <c r="A1066" s="30" t="s">
        <v>2032</v>
      </c>
      <c r="B1066" s="4">
        <v>1</v>
      </c>
      <c r="C1066" s="4">
        <v>248</v>
      </c>
      <c r="D1066" s="5">
        <v>0.64</v>
      </c>
      <c r="E1066" s="5">
        <v>158.72</v>
      </c>
      <c r="F1066" s="5">
        <f t="shared" si="34"/>
        <v>1161055.5400000005</v>
      </c>
      <c r="G1066" s="5">
        <f t="shared" si="35"/>
        <v>91.8305299206489</v>
      </c>
      <c r="H1066" s="5"/>
      <c r="I1066" s="5"/>
      <c r="J1066" s="5"/>
    </row>
    <row r="1067" spans="1:10" x14ac:dyDescent="0.35">
      <c r="A1067" s="30" t="s">
        <v>1373</v>
      </c>
      <c r="B1067" s="4">
        <v>16</v>
      </c>
      <c r="C1067" s="4">
        <v>59</v>
      </c>
      <c r="D1067" s="5">
        <v>2.69</v>
      </c>
      <c r="E1067" s="5">
        <v>158.71</v>
      </c>
      <c r="F1067" s="5">
        <f t="shared" si="34"/>
        <v>1161214.2500000005</v>
      </c>
      <c r="G1067" s="5">
        <f t="shared" si="35"/>
        <v>91.843082656415277</v>
      </c>
      <c r="H1067" s="5"/>
      <c r="I1067" s="5"/>
      <c r="J1067" s="5"/>
    </row>
    <row r="1068" spans="1:10" x14ac:dyDescent="0.35">
      <c r="A1068" s="30" t="s">
        <v>2291</v>
      </c>
      <c r="B1068" s="4">
        <v>7</v>
      </c>
      <c r="C1068" s="4">
        <v>134</v>
      </c>
      <c r="D1068" s="5">
        <v>1.18</v>
      </c>
      <c r="E1068" s="5">
        <v>158.12</v>
      </c>
      <c r="F1068" s="5">
        <f t="shared" si="34"/>
        <v>1161372.3700000006</v>
      </c>
      <c r="G1068" s="5">
        <f t="shared" si="35"/>
        <v>91.855588727736432</v>
      </c>
      <c r="H1068" s="5"/>
      <c r="I1068" s="5"/>
      <c r="J1068" s="5"/>
    </row>
    <row r="1069" spans="1:10" x14ac:dyDescent="0.35">
      <c r="A1069" s="30" t="s">
        <v>2362</v>
      </c>
      <c r="B1069" s="4">
        <v>8</v>
      </c>
      <c r="C1069" s="4">
        <v>104</v>
      </c>
      <c r="D1069" s="5">
        <v>1.51</v>
      </c>
      <c r="E1069" s="5">
        <v>157.04</v>
      </c>
      <c r="F1069" s="5">
        <f t="shared" si="34"/>
        <v>1161529.4100000006</v>
      </c>
      <c r="G1069" s="5">
        <f t="shared" si="35"/>
        <v>91.868009379395119</v>
      </c>
      <c r="H1069" s="5"/>
      <c r="I1069" s="5"/>
      <c r="J1069" s="5"/>
    </row>
    <row r="1070" spans="1:10" x14ac:dyDescent="0.35">
      <c r="A1070" s="30" t="s">
        <v>2419</v>
      </c>
      <c r="B1070" s="4">
        <v>2</v>
      </c>
      <c r="C1070" s="4">
        <v>100</v>
      </c>
      <c r="D1070" s="5">
        <v>1.57</v>
      </c>
      <c r="E1070" s="5">
        <v>157</v>
      </c>
      <c r="F1070" s="5">
        <f t="shared" si="34"/>
        <v>1161686.4100000006</v>
      </c>
      <c r="G1070" s="5">
        <f t="shared" si="35"/>
        <v>91.880426867362615</v>
      </c>
      <c r="H1070" s="5"/>
      <c r="I1070" s="5"/>
      <c r="J1070" s="5"/>
    </row>
    <row r="1071" spans="1:10" x14ac:dyDescent="0.35">
      <c r="A1071" s="30" t="s">
        <v>2279</v>
      </c>
      <c r="B1071" s="4">
        <v>8</v>
      </c>
      <c r="C1071" s="4">
        <v>140</v>
      </c>
      <c r="D1071" s="5">
        <v>1.1100000000000001</v>
      </c>
      <c r="E1071" s="5">
        <v>155.4</v>
      </c>
      <c r="F1071" s="5">
        <f t="shared" si="34"/>
        <v>1161841.8100000005</v>
      </c>
      <c r="G1071" s="5">
        <f t="shared" si="35"/>
        <v>91.892717807682033</v>
      </c>
      <c r="H1071" s="5"/>
      <c r="I1071" s="5"/>
      <c r="J1071" s="5"/>
    </row>
    <row r="1072" spans="1:10" x14ac:dyDescent="0.35">
      <c r="A1072" s="30" t="s">
        <v>2149</v>
      </c>
      <c r="B1072" s="4">
        <v>3</v>
      </c>
      <c r="C1072" s="4">
        <v>11</v>
      </c>
      <c r="D1072" s="5">
        <v>14.08</v>
      </c>
      <c r="E1072" s="5">
        <v>154.88</v>
      </c>
      <c r="F1072" s="5">
        <f t="shared" si="34"/>
        <v>1161996.6900000004</v>
      </c>
      <c r="G1072" s="5">
        <f t="shared" si="35"/>
        <v>91.90496762001581</v>
      </c>
      <c r="H1072" s="5"/>
      <c r="I1072" s="5"/>
      <c r="J1072" s="5"/>
    </row>
    <row r="1073" spans="1:10" x14ac:dyDescent="0.35">
      <c r="A1073" s="30" t="s">
        <v>2560</v>
      </c>
      <c r="B1073" s="4">
        <v>5</v>
      </c>
      <c r="C1073" s="4">
        <v>7</v>
      </c>
      <c r="D1073" s="5">
        <v>22.12</v>
      </c>
      <c r="E1073" s="5">
        <v>154.84</v>
      </c>
      <c r="F1073" s="5">
        <f t="shared" si="34"/>
        <v>1162151.5300000005</v>
      </c>
      <c r="G1073" s="5">
        <f t="shared" si="35"/>
        <v>91.917214268658412</v>
      </c>
      <c r="H1073" s="5"/>
      <c r="I1073" s="5"/>
      <c r="J1073" s="5"/>
    </row>
    <row r="1074" spans="1:10" x14ac:dyDescent="0.35">
      <c r="A1074" s="30" t="s">
        <v>3675</v>
      </c>
      <c r="B1074" s="4">
        <v>2</v>
      </c>
      <c r="C1074" s="4">
        <v>72</v>
      </c>
      <c r="D1074" s="5">
        <v>2.14</v>
      </c>
      <c r="E1074" s="5">
        <v>154.08000000000001</v>
      </c>
      <c r="F1074" s="5">
        <f t="shared" si="34"/>
        <v>1162305.6100000006</v>
      </c>
      <c r="G1074" s="5">
        <f t="shared" si="35"/>
        <v>91.929400807168165</v>
      </c>
      <c r="H1074" s="5"/>
      <c r="I1074" s="5"/>
      <c r="J1074" s="5"/>
    </row>
    <row r="1075" spans="1:10" x14ac:dyDescent="0.35">
      <c r="A1075" s="30" t="s">
        <v>1542</v>
      </c>
      <c r="B1075" s="4">
        <v>4</v>
      </c>
      <c r="C1075" s="4">
        <v>1400</v>
      </c>
      <c r="D1075" s="5">
        <v>0.11</v>
      </c>
      <c r="E1075" s="5">
        <v>154</v>
      </c>
      <c r="F1075" s="5">
        <f t="shared" si="34"/>
        <v>1162459.6100000006</v>
      </c>
      <c r="G1075" s="5">
        <f t="shared" si="35"/>
        <v>91.941581018295508</v>
      </c>
      <c r="H1075" s="5"/>
      <c r="I1075" s="5"/>
      <c r="J1075" s="5"/>
    </row>
    <row r="1076" spans="1:10" x14ac:dyDescent="0.35">
      <c r="A1076" s="30" t="s">
        <v>1716</v>
      </c>
      <c r="B1076" s="4">
        <v>43</v>
      </c>
      <c r="C1076" s="4">
        <v>728</v>
      </c>
      <c r="D1076" s="5">
        <v>0.21</v>
      </c>
      <c r="E1076" s="5">
        <v>152.88</v>
      </c>
      <c r="F1076" s="5">
        <f t="shared" si="34"/>
        <v>1162612.4900000005</v>
      </c>
      <c r="G1076" s="5">
        <f t="shared" si="35"/>
        <v>91.953672646069208</v>
      </c>
      <c r="H1076" s="5"/>
      <c r="I1076" s="5"/>
      <c r="J1076" s="5"/>
    </row>
    <row r="1077" spans="1:10" x14ac:dyDescent="0.35">
      <c r="A1077" s="30" t="s">
        <v>2151</v>
      </c>
      <c r="B1077" s="4">
        <v>4</v>
      </c>
      <c r="C1077" s="4">
        <v>12</v>
      </c>
      <c r="D1077" s="5">
        <v>12.72</v>
      </c>
      <c r="E1077" s="5">
        <v>152.64000000000001</v>
      </c>
      <c r="F1077" s="5">
        <f t="shared" si="34"/>
        <v>1162765.1300000004</v>
      </c>
      <c r="G1077" s="5">
        <f t="shared" si="35"/>
        <v>91.965745291695683</v>
      </c>
      <c r="H1077" s="5"/>
      <c r="I1077" s="5"/>
      <c r="J1077" s="5"/>
    </row>
    <row r="1078" spans="1:10" x14ac:dyDescent="0.35">
      <c r="A1078" s="30" t="s">
        <v>2326</v>
      </c>
      <c r="B1078" s="4">
        <v>5</v>
      </c>
      <c r="C1078" s="4">
        <v>120</v>
      </c>
      <c r="D1078" s="5">
        <v>1.27</v>
      </c>
      <c r="E1078" s="5">
        <v>152.4</v>
      </c>
      <c r="F1078" s="5">
        <f t="shared" si="34"/>
        <v>1162917.5300000003</v>
      </c>
      <c r="G1078" s="5">
        <f t="shared" si="35"/>
        <v>91.977798955174947</v>
      </c>
      <c r="H1078" s="5"/>
      <c r="I1078" s="5"/>
      <c r="J1078" s="5"/>
    </row>
    <row r="1079" spans="1:10" x14ac:dyDescent="0.35">
      <c r="A1079" s="30" t="s">
        <v>4330</v>
      </c>
      <c r="B1079" s="4">
        <v>3</v>
      </c>
      <c r="C1079" s="4">
        <v>3</v>
      </c>
      <c r="D1079" s="5">
        <v>50.52</v>
      </c>
      <c r="E1079" s="5">
        <v>151.56</v>
      </c>
      <c r="F1079" s="5">
        <f t="shared" si="34"/>
        <v>1163069.0900000003</v>
      </c>
      <c r="G1079" s="5">
        <f t="shared" si="35"/>
        <v>91.989786181138982</v>
      </c>
      <c r="H1079" s="5"/>
      <c r="I1079" s="5"/>
      <c r="J1079" s="5"/>
    </row>
    <row r="1080" spans="1:10" x14ac:dyDescent="0.35">
      <c r="A1080" s="30" t="s">
        <v>2172</v>
      </c>
      <c r="B1080" s="4">
        <v>14</v>
      </c>
      <c r="C1080" s="4">
        <v>184</v>
      </c>
      <c r="D1080" s="5">
        <v>0.82</v>
      </c>
      <c r="E1080" s="5">
        <v>150.88</v>
      </c>
      <c r="F1080" s="5">
        <f t="shared" si="34"/>
        <v>1163219.9700000002</v>
      </c>
      <c r="G1080" s="5">
        <f t="shared" si="35"/>
        <v>92.001719624352589</v>
      </c>
      <c r="H1080" s="5"/>
      <c r="I1080" s="5"/>
      <c r="J1080" s="5"/>
    </row>
    <row r="1081" spans="1:10" x14ac:dyDescent="0.35">
      <c r="A1081" s="30" t="s">
        <v>3073</v>
      </c>
      <c r="B1081" s="4">
        <v>7</v>
      </c>
      <c r="C1081" s="4">
        <v>52</v>
      </c>
      <c r="D1081" s="5">
        <v>2.89</v>
      </c>
      <c r="E1081" s="5">
        <v>150.28</v>
      </c>
      <c r="F1081" s="5">
        <f t="shared" si="34"/>
        <v>1163370.2500000002</v>
      </c>
      <c r="G1081" s="5">
        <f t="shared" si="35"/>
        <v>92.013605612198162</v>
      </c>
      <c r="H1081" s="5"/>
      <c r="I1081" s="5"/>
      <c r="J1081" s="5"/>
    </row>
    <row r="1082" spans="1:10" x14ac:dyDescent="0.35">
      <c r="A1082" s="30" t="s">
        <v>1423</v>
      </c>
      <c r="B1082" s="4">
        <v>10</v>
      </c>
      <c r="C1082" s="4">
        <v>2500</v>
      </c>
      <c r="D1082" s="5">
        <v>0.06</v>
      </c>
      <c r="E1082" s="5">
        <v>150</v>
      </c>
      <c r="F1082" s="5">
        <f t="shared" si="34"/>
        <v>1163520.2500000002</v>
      </c>
      <c r="G1082" s="5">
        <f t="shared" si="35"/>
        <v>92.025469454205322</v>
      </c>
      <c r="H1082" s="5"/>
      <c r="I1082" s="5"/>
      <c r="J1082" s="5"/>
    </row>
    <row r="1083" spans="1:10" x14ac:dyDescent="0.35">
      <c r="A1083" s="30" t="s">
        <v>2077</v>
      </c>
      <c r="B1083" s="4">
        <v>4</v>
      </c>
      <c r="C1083" s="4">
        <v>200</v>
      </c>
      <c r="D1083" s="5">
        <v>0.75</v>
      </c>
      <c r="E1083" s="5">
        <v>150</v>
      </c>
      <c r="F1083" s="5">
        <f t="shared" si="34"/>
        <v>1163670.2500000002</v>
      </c>
      <c r="G1083" s="5">
        <f t="shared" si="35"/>
        <v>92.037333296212481</v>
      </c>
      <c r="H1083" s="5"/>
      <c r="I1083" s="5"/>
      <c r="J1083" s="5"/>
    </row>
    <row r="1084" spans="1:10" x14ac:dyDescent="0.35">
      <c r="A1084" s="30" t="s">
        <v>4088</v>
      </c>
      <c r="B1084" s="4">
        <v>3</v>
      </c>
      <c r="C1084" s="4">
        <v>3</v>
      </c>
      <c r="D1084" s="5">
        <v>49.96</v>
      </c>
      <c r="E1084" s="5">
        <v>149.88</v>
      </c>
      <c r="F1084" s="5">
        <f t="shared" si="34"/>
        <v>1163820.1300000001</v>
      </c>
      <c r="G1084" s="5">
        <f t="shared" si="35"/>
        <v>92.049187647146027</v>
      </c>
      <c r="H1084" s="5"/>
      <c r="I1084" s="5"/>
      <c r="J1084" s="5"/>
    </row>
    <row r="1085" spans="1:10" x14ac:dyDescent="0.35">
      <c r="A1085" s="30" t="s">
        <v>2746</v>
      </c>
      <c r="B1085" s="4">
        <v>5</v>
      </c>
      <c r="C1085" s="4">
        <v>14</v>
      </c>
      <c r="D1085" s="5">
        <v>10.7</v>
      </c>
      <c r="E1085" s="5">
        <v>149.79999999999998</v>
      </c>
      <c r="F1085" s="5">
        <f t="shared" si="34"/>
        <v>1163969.9300000002</v>
      </c>
      <c r="G1085" s="5">
        <f t="shared" si="35"/>
        <v>92.06103567069718</v>
      </c>
      <c r="H1085" s="5"/>
      <c r="I1085" s="5"/>
      <c r="J1085" s="5"/>
    </row>
    <row r="1086" spans="1:10" x14ac:dyDescent="0.35">
      <c r="A1086" s="30" t="s">
        <v>192</v>
      </c>
      <c r="B1086" s="4">
        <v>19</v>
      </c>
      <c r="C1086" s="4">
        <v>332</v>
      </c>
      <c r="D1086" s="5">
        <v>0.45</v>
      </c>
      <c r="E1086" s="5">
        <v>149.4</v>
      </c>
      <c r="F1086" s="5">
        <f t="shared" si="34"/>
        <v>1164119.33</v>
      </c>
      <c r="G1086" s="5">
        <f t="shared" si="35"/>
        <v>92.072852057336291</v>
      </c>
      <c r="H1086" s="5"/>
      <c r="I1086" s="5"/>
      <c r="J1086" s="5"/>
    </row>
    <row r="1087" spans="1:10" x14ac:dyDescent="0.35">
      <c r="A1087" s="30" t="s">
        <v>1407</v>
      </c>
      <c r="B1087" s="4">
        <v>3</v>
      </c>
      <c r="C1087" s="4">
        <v>52</v>
      </c>
      <c r="D1087" s="5">
        <v>2.87</v>
      </c>
      <c r="E1087" s="5">
        <v>149.24</v>
      </c>
      <c r="F1087" s="5">
        <f t="shared" si="34"/>
        <v>1164268.57</v>
      </c>
      <c r="G1087" s="5">
        <f t="shared" si="35"/>
        <v>92.084655789210629</v>
      </c>
      <c r="H1087" s="5"/>
      <c r="I1087" s="5"/>
      <c r="J1087" s="5"/>
    </row>
    <row r="1088" spans="1:10" x14ac:dyDescent="0.35">
      <c r="A1088" s="30" t="s">
        <v>4254</v>
      </c>
      <c r="B1088" s="4">
        <v>2</v>
      </c>
      <c r="C1088" s="4">
        <v>52</v>
      </c>
      <c r="D1088" s="5">
        <v>2.87</v>
      </c>
      <c r="E1088" s="5">
        <v>149.24</v>
      </c>
      <c r="F1088" s="5">
        <f t="shared" si="34"/>
        <v>1164417.81</v>
      </c>
      <c r="G1088" s="5">
        <f t="shared" si="35"/>
        <v>92.096459521084952</v>
      </c>
      <c r="H1088" s="5"/>
      <c r="I1088" s="5"/>
      <c r="J1088" s="5"/>
    </row>
    <row r="1089" spans="1:10" x14ac:dyDescent="0.35">
      <c r="A1089" s="30" t="s">
        <v>3154</v>
      </c>
      <c r="B1089" s="4">
        <v>5</v>
      </c>
      <c r="C1089" s="4">
        <v>78</v>
      </c>
      <c r="D1089" s="5">
        <v>1.91</v>
      </c>
      <c r="E1089" s="5">
        <v>148.97999999999999</v>
      </c>
      <c r="F1089" s="5">
        <f t="shared" si="34"/>
        <v>1164566.79</v>
      </c>
      <c r="G1089" s="5">
        <f t="shared" si="35"/>
        <v>92.108242688966456</v>
      </c>
      <c r="H1089" s="5"/>
      <c r="I1089" s="5"/>
      <c r="J1089" s="5"/>
    </row>
    <row r="1090" spans="1:10" x14ac:dyDescent="0.35">
      <c r="A1090" s="30" t="s">
        <v>2259</v>
      </c>
      <c r="B1090" s="4">
        <v>2</v>
      </c>
      <c r="C1090" s="4">
        <v>150</v>
      </c>
      <c r="D1090" s="5">
        <v>0.99</v>
      </c>
      <c r="E1090" s="5">
        <v>148.5</v>
      </c>
      <c r="F1090" s="5">
        <f t="shared" si="34"/>
        <v>1164715.29</v>
      </c>
      <c r="G1090" s="5">
        <f t="shared" si="35"/>
        <v>92.119987892553539</v>
      </c>
      <c r="H1090" s="5"/>
      <c r="I1090" s="5"/>
      <c r="J1090" s="5"/>
    </row>
    <row r="1091" spans="1:10" x14ac:dyDescent="0.35">
      <c r="A1091" s="30" t="s">
        <v>3719</v>
      </c>
      <c r="B1091" s="4">
        <v>5</v>
      </c>
      <c r="C1091" s="4">
        <v>56</v>
      </c>
      <c r="D1091" s="5">
        <v>2.65</v>
      </c>
      <c r="E1091" s="5">
        <v>148.4</v>
      </c>
      <c r="F1091" s="5">
        <f t="shared" ref="F1091:F1095" si="36">E1091+F1090</f>
        <v>1164863.69</v>
      </c>
      <c r="G1091" s="5">
        <f t="shared" ref="G1091:G1154" si="37">(F1091/$F$3485)*100</f>
        <v>92.131725186912618</v>
      </c>
      <c r="H1091" s="5"/>
      <c r="I1091" s="5"/>
      <c r="J1091" s="5"/>
    </row>
    <row r="1092" spans="1:10" x14ac:dyDescent="0.35">
      <c r="A1092" s="30" t="s">
        <v>111</v>
      </c>
      <c r="B1092" s="4">
        <v>8</v>
      </c>
      <c r="C1092" s="4">
        <v>46</v>
      </c>
      <c r="D1092" s="5">
        <v>3.22</v>
      </c>
      <c r="E1092" s="5">
        <v>148.12</v>
      </c>
      <c r="F1092" s="5">
        <f t="shared" si="36"/>
        <v>1165011.81</v>
      </c>
      <c r="G1092" s="5">
        <f t="shared" si="37"/>
        <v>92.143440335433297</v>
      </c>
      <c r="H1092" s="5"/>
      <c r="I1092" s="5"/>
      <c r="J1092" s="5"/>
    </row>
    <row r="1093" spans="1:10" x14ac:dyDescent="0.35">
      <c r="A1093" s="30" t="s">
        <v>1916</v>
      </c>
      <c r="B1093" s="4">
        <v>1</v>
      </c>
      <c r="C1093" s="4">
        <v>400</v>
      </c>
      <c r="D1093" s="5">
        <v>0.37</v>
      </c>
      <c r="E1093" s="5">
        <v>148</v>
      </c>
      <c r="F1093" s="5">
        <f t="shared" si="36"/>
        <v>1165159.81</v>
      </c>
      <c r="G1093" s="5">
        <f t="shared" si="37"/>
        <v>92.155145992880364</v>
      </c>
      <c r="H1093" s="5"/>
      <c r="I1093" s="5"/>
      <c r="J1093" s="5"/>
    </row>
    <row r="1094" spans="1:10" x14ac:dyDescent="0.35">
      <c r="A1094" s="30" t="s">
        <v>2054</v>
      </c>
      <c r="B1094" s="4">
        <v>9</v>
      </c>
      <c r="C1094" s="4">
        <v>208</v>
      </c>
      <c r="D1094" s="5">
        <v>0.71</v>
      </c>
      <c r="E1094" s="5">
        <v>147.68</v>
      </c>
      <c r="F1094" s="5">
        <f t="shared" si="36"/>
        <v>1165307.49</v>
      </c>
      <c r="G1094" s="5">
        <f t="shared" si="37"/>
        <v>92.166826340797797</v>
      </c>
      <c r="H1094" s="5"/>
      <c r="I1094" s="5"/>
      <c r="J1094" s="5"/>
    </row>
    <row r="1095" spans="1:10" x14ac:dyDescent="0.35">
      <c r="A1095" s="30" t="s">
        <v>2914</v>
      </c>
      <c r="B1095" s="4">
        <v>4</v>
      </c>
      <c r="C1095" s="4">
        <v>4</v>
      </c>
      <c r="D1095" s="5">
        <v>36.89</v>
      </c>
      <c r="E1095" s="5">
        <v>147.56</v>
      </c>
      <c r="F1095" s="5">
        <f t="shared" si="36"/>
        <v>1165455.05</v>
      </c>
      <c r="G1095" s="5">
        <f t="shared" si="37"/>
        <v>92.178497197641647</v>
      </c>
      <c r="H1095" s="5"/>
      <c r="I1095" s="5"/>
      <c r="J1095" s="5"/>
    </row>
    <row r="1096" spans="1:10" x14ac:dyDescent="0.35">
      <c r="A1096" s="30" t="s">
        <v>1983</v>
      </c>
      <c r="B1096" s="4">
        <v>3</v>
      </c>
      <c r="C1096" s="4">
        <v>300</v>
      </c>
      <c r="D1096" s="5">
        <v>0.49</v>
      </c>
      <c r="E1096" s="5">
        <v>147</v>
      </c>
      <c r="F1096" s="5">
        <f t="shared" ref="F1096:F1159" si="38">E1096+F1095</f>
        <v>1165602.05</v>
      </c>
      <c r="G1096" s="5">
        <f t="shared" si="37"/>
        <v>92.190123762808668</v>
      </c>
    </row>
    <row r="1097" spans="1:10" x14ac:dyDescent="0.35">
      <c r="A1097" s="30" t="s">
        <v>2445</v>
      </c>
      <c r="B1097" s="4">
        <v>1</v>
      </c>
      <c r="C1097" s="4">
        <v>100</v>
      </c>
      <c r="D1097" s="5">
        <v>1.47</v>
      </c>
      <c r="E1097" s="5">
        <v>147</v>
      </c>
      <c r="F1097" s="5">
        <f t="shared" si="38"/>
        <v>1165749.05</v>
      </c>
      <c r="G1097" s="5">
        <f t="shared" si="37"/>
        <v>92.201750327975688</v>
      </c>
    </row>
    <row r="1098" spans="1:10" x14ac:dyDescent="0.35">
      <c r="A1098" s="30" t="s">
        <v>3248</v>
      </c>
      <c r="B1098" s="4">
        <v>7</v>
      </c>
      <c r="C1098" s="4">
        <v>48</v>
      </c>
      <c r="D1098" s="5">
        <v>3.06</v>
      </c>
      <c r="E1098" s="5">
        <v>146.88</v>
      </c>
      <c r="F1098" s="5">
        <f t="shared" si="38"/>
        <v>1165895.93</v>
      </c>
      <c r="G1098" s="5">
        <f t="shared" si="37"/>
        <v>92.213367402069096</v>
      </c>
    </row>
    <row r="1099" spans="1:10" x14ac:dyDescent="0.35">
      <c r="A1099" s="30" t="s">
        <v>3536</v>
      </c>
      <c r="B1099" s="4">
        <v>1</v>
      </c>
      <c r="C1099" s="4">
        <v>3</v>
      </c>
      <c r="D1099" s="5">
        <v>48.65</v>
      </c>
      <c r="E1099" s="5">
        <v>145.94999999999999</v>
      </c>
      <c r="F1099" s="5">
        <f t="shared" si="38"/>
        <v>1166041.8799999999</v>
      </c>
      <c r="G1099" s="5">
        <f t="shared" si="37"/>
        <v>92.224910920342055</v>
      </c>
    </row>
    <row r="1100" spans="1:10" x14ac:dyDescent="0.35">
      <c r="A1100" s="30" t="s">
        <v>2548</v>
      </c>
      <c r="B1100" s="4">
        <v>5</v>
      </c>
      <c r="C1100" s="4">
        <v>96</v>
      </c>
      <c r="D1100" s="5">
        <v>1.52</v>
      </c>
      <c r="E1100" s="5">
        <v>145.92000000000002</v>
      </c>
      <c r="F1100" s="5">
        <f t="shared" si="38"/>
        <v>1166187.7999999998</v>
      </c>
      <c r="G1100" s="5">
        <f t="shared" si="37"/>
        <v>92.236452065846606</v>
      </c>
    </row>
    <row r="1101" spans="1:10" x14ac:dyDescent="0.35">
      <c r="A1101" s="30" t="s">
        <v>2604</v>
      </c>
      <c r="B1101" s="4">
        <v>4</v>
      </c>
      <c r="C1101" s="4">
        <v>4</v>
      </c>
      <c r="D1101" s="5">
        <v>36.450000000000003</v>
      </c>
      <c r="E1101" s="5">
        <v>145.80000000000001</v>
      </c>
      <c r="F1101" s="5">
        <f t="shared" si="38"/>
        <v>1166333.5999999999</v>
      </c>
      <c r="G1101" s="5">
        <f t="shared" si="37"/>
        <v>92.247983720277574</v>
      </c>
    </row>
    <row r="1102" spans="1:10" x14ac:dyDescent="0.35">
      <c r="A1102" s="30" t="s">
        <v>978</v>
      </c>
      <c r="B1102" s="4">
        <v>1</v>
      </c>
      <c r="C1102" s="4">
        <v>7</v>
      </c>
      <c r="D1102" s="5">
        <v>20.82</v>
      </c>
      <c r="E1102" s="5">
        <v>145.74</v>
      </c>
      <c r="F1102" s="5">
        <f t="shared" si="38"/>
        <v>1166479.3399999999</v>
      </c>
      <c r="G1102" s="5">
        <f t="shared" si="37"/>
        <v>92.259510629171729</v>
      </c>
    </row>
    <row r="1103" spans="1:10" x14ac:dyDescent="0.35">
      <c r="A1103" s="30" t="s">
        <v>2264</v>
      </c>
      <c r="B1103" s="4">
        <v>1</v>
      </c>
      <c r="C1103" s="4">
        <v>150</v>
      </c>
      <c r="D1103" s="5">
        <v>0.97</v>
      </c>
      <c r="E1103" s="5">
        <v>145.5</v>
      </c>
      <c r="F1103" s="5">
        <f t="shared" si="38"/>
        <v>1166624.8399999999</v>
      </c>
      <c r="G1103" s="5">
        <f t="shared" si="37"/>
        <v>92.271018555918673</v>
      </c>
    </row>
    <row r="1104" spans="1:10" x14ac:dyDescent="0.35">
      <c r="A1104" s="30" t="s">
        <v>587</v>
      </c>
      <c r="B1104" s="4">
        <v>2</v>
      </c>
      <c r="C1104" s="4">
        <v>83</v>
      </c>
      <c r="D1104" s="5">
        <v>1.75</v>
      </c>
      <c r="E1104" s="5">
        <v>145.25</v>
      </c>
      <c r="F1104" s="5">
        <f t="shared" si="38"/>
        <v>1166770.0899999999</v>
      </c>
      <c r="G1104" s="5">
        <f t="shared" si="37"/>
        <v>92.282506709595609</v>
      </c>
    </row>
    <row r="1105" spans="1:7" x14ac:dyDescent="0.35">
      <c r="A1105" s="30" t="s">
        <v>2331</v>
      </c>
      <c r="B1105" s="4">
        <v>3</v>
      </c>
      <c r="C1105" s="4">
        <v>120</v>
      </c>
      <c r="D1105" s="5">
        <v>1.21</v>
      </c>
      <c r="E1105" s="5">
        <v>145.19999999999999</v>
      </c>
      <c r="F1105" s="5">
        <f t="shared" si="38"/>
        <v>1166915.2899999998</v>
      </c>
      <c r="G1105" s="5">
        <f t="shared" si="37"/>
        <v>92.293990908658529</v>
      </c>
    </row>
    <row r="1106" spans="1:7" x14ac:dyDescent="0.35">
      <c r="A1106" s="30" t="s">
        <v>1842</v>
      </c>
      <c r="B1106" s="4">
        <v>3</v>
      </c>
      <c r="C1106" s="4">
        <v>500</v>
      </c>
      <c r="D1106" s="5">
        <v>0.28999999999999998</v>
      </c>
      <c r="E1106" s="5">
        <v>145</v>
      </c>
      <c r="F1106" s="5">
        <f t="shared" si="38"/>
        <v>1167060.2899999998</v>
      </c>
      <c r="G1106" s="5">
        <f t="shared" si="37"/>
        <v>92.305459289265457</v>
      </c>
    </row>
    <row r="1107" spans="1:7" x14ac:dyDescent="0.35">
      <c r="A1107" s="30" t="s">
        <v>2474</v>
      </c>
      <c r="B1107" s="4">
        <v>1</v>
      </c>
      <c r="C1107" s="4">
        <v>100</v>
      </c>
      <c r="D1107" s="5">
        <v>1.45</v>
      </c>
      <c r="E1107" s="5">
        <v>145</v>
      </c>
      <c r="F1107" s="5">
        <f t="shared" si="38"/>
        <v>1167205.2899999998</v>
      </c>
      <c r="G1107" s="5">
        <f t="shared" si="37"/>
        <v>92.316927669872371</v>
      </c>
    </row>
    <row r="1108" spans="1:7" x14ac:dyDescent="0.35">
      <c r="A1108" s="30" t="s">
        <v>3393</v>
      </c>
      <c r="B1108" s="4">
        <v>8</v>
      </c>
      <c r="C1108" s="4">
        <v>20</v>
      </c>
      <c r="D1108" s="5">
        <v>7.25</v>
      </c>
      <c r="E1108" s="5">
        <v>145</v>
      </c>
      <c r="F1108" s="5">
        <f t="shared" si="38"/>
        <v>1167350.2899999998</v>
      </c>
      <c r="G1108" s="5">
        <f t="shared" si="37"/>
        <v>92.328396050479284</v>
      </c>
    </row>
    <row r="1109" spans="1:7" x14ac:dyDescent="0.35">
      <c r="A1109" s="30" t="s">
        <v>1415</v>
      </c>
      <c r="B1109" s="4">
        <v>15</v>
      </c>
      <c r="C1109" s="4">
        <v>154</v>
      </c>
      <c r="D1109" s="5">
        <v>0.94</v>
      </c>
      <c r="E1109" s="5">
        <v>144.76</v>
      </c>
      <c r="F1109" s="5">
        <f t="shared" si="38"/>
        <v>1167495.0499999998</v>
      </c>
      <c r="G1109" s="5">
        <f t="shared" si="37"/>
        <v>92.339845448939002</v>
      </c>
    </row>
    <row r="1110" spans="1:7" x14ac:dyDescent="0.35">
      <c r="A1110" s="30" t="s">
        <v>4143</v>
      </c>
      <c r="B1110" s="4">
        <v>1</v>
      </c>
      <c r="C1110" s="4">
        <v>8</v>
      </c>
      <c r="D1110" s="5">
        <v>18.04</v>
      </c>
      <c r="E1110" s="5">
        <v>144.32</v>
      </c>
      <c r="F1110" s="5">
        <f t="shared" si="38"/>
        <v>1167639.3699999999</v>
      </c>
      <c r="G1110" s="5">
        <f t="shared" si="37"/>
        <v>92.351260046795502</v>
      </c>
    </row>
    <row r="1111" spans="1:7" x14ac:dyDescent="0.35">
      <c r="A1111" s="30" t="s">
        <v>1704</v>
      </c>
      <c r="B1111" s="4">
        <v>5</v>
      </c>
      <c r="C1111" s="4">
        <v>800</v>
      </c>
      <c r="D1111" s="5">
        <v>0.18</v>
      </c>
      <c r="E1111" s="5">
        <v>144</v>
      </c>
      <c r="F1111" s="5">
        <f t="shared" si="38"/>
        <v>1167783.3699999999</v>
      </c>
      <c r="G1111" s="5">
        <f t="shared" si="37"/>
        <v>92.36264933512237</v>
      </c>
    </row>
    <row r="1112" spans="1:7" x14ac:dyDescent="0.35">
      <c r="A1112" s="30" t="s">
        <v>1781</v>
      </c>
      <c r="B1112" s="4">
        <v>4</v>
      </c>
      <c r="C1112" s="4">
        <v>600</v>
      </c>
      <c r="D1112" s="5">
        <v>0.24</v>
      </c>
      <c r="E1112" s="5">
        <v>144</v>
      </c>
      <c r="F1112" s="5">
        <f t="shared" si="38"/>
        <v>1167927.3699999999</v>
      </c>
      <c r="G1112" s="5">
        <f t="shared" si="37"/>
        <v>92.374038623449238</v>
      </c>
    </row>
    <row r="1113" spans="1:7" x14ac:dyDescent="0.35">
      <c r="A1113" s="30" t="s">
        <v>4052</v>
      </c>
      <c r="B1113" s="4">
        <v>2</v>
      </c>
      <c r="C1113" s="4">
        <v>6</v>
      </c>
      <c r="D1113" s="5">
        <v>24</v>
      </c>
      <c r="E1113" s="5">
        <v>144</v>
      </c>
      <c r="F1113" s="5">
        <f t="shared" si="38"/>
        <v>1168071.3699999999</v>
      </c>
      <c r="G1113" s="5">
        <f t="shared" si="37"/>
        <v>92.385427911776119</v>
      </c>
    </row>
    <row r="1114" spans="1:7" x14ac:dyDescent="0.35">
      <c r="A1114" s="30" t="s">
        <v>1825</v>
      </c>
      <c r="B1114" s="4">
        <v>10</v>
      </c>
      <c r="C1114" s="4">
        <v>22</v>
      </c>
      <c r="D1114" s="5">
        <v>6.54</v>
      </c>
      <c r="E1114" s="5">
        <v>143.88</v>
      </c>
      <c r="F1114" s="5">
        <f t="shared" si="38"/>
        <v>1168215.2499999998</v>
      </c>
      <c r="G1114" s="5">
        <f t="shared" si="37"/>
        <v>92.396807709029375</v>
      </c>
    </row>
    <row r="1115" spans="1:7" x14ac:dyDescent="0.35">
      <c r="A1115" s="30" t="s">
        <v>530</v>
      </c>
      <c r="B1115" s="4">
        <v>7</v>
      </c>
      <c r="C1115" s="4">
        <v>15</v>
      </c>
      <c r="D1115" s="5">
        <v>9.59</v>
      </c>
      <c r="E1115" s="5">
        <v>143.85</v>
      </c>
      <c r="F1115" s="5">
        <f t="shared" si="38"/>
        <v>1168359.0999999999</v>
      </c>
      <c r="G1115" s="5">
        <f t="shared" si="37"/>
        <v>92.408185133514252</v>
      </c>
    </row>
    <row r="1116" spans="1:7" x14ac:dyDescent="0.35">
      <c r="A1116" s="30" t="s">
        <v>3846</v>
      </c>
      <c r="B1116" s="4">
        <v>2</v>
      </c>
      <c r="C1116" s="4">
        <v>5</v>
      </c>
      <c r="D1116" s="5">
        <v>28.76</v>
      </c>
      <c r="E1116" s="5">
        <v>143.80000000000001</v>
      </c>
      <c r="F1116" s="5">
        <f t="shared" si="38"/>
        <v>1168502.8999999999</v>
      </c>
      <c r="G1116" s="5">
        <f t="shared" si="37"/>
        <v>92.419558603385127</v>
      </c>
    </row>
    <row r="1117" spans="1:7" x14ac:dyDescent="0.35">
      <c r="A1117" s="30" t="s">
        <v>4133</v>
      </c>
      <c r="B1117" s="4">
        <v>1</v>
      </c>
      <c r="C1117" s="4">
        <v>8</v>
      </c>
      <c r="D1117" s="5">
        <v>17.96</v>
      </c>
      <c r="E1117" s="5">
        <v>143.68</v>
      </c>
      <c r="F1117" s="5">
        <f t="shared" si="38"/>
        <v>1168646.5799999998</v>
      </c>
      <c r="G1117" s="5">
        <f t="shared" si="37"/>
        <v>92.430922582182376</v>
      </c>
    </row>
    <row r="1118" spans="1:7" x14ac:dyDescent="0.35">
      <c r="A1118" s="30" t="s">
        <v>2407</v>
      </c>
      <c r="B1118" s="4">
        <v>2</v>
      </c>
      <c r="C1118" s="4">
        <v>100</v>
      </c>
      <c r="D1118" s="5">
        <v>1.43</v>
      </c>
      <c r="E1118" s="5">
        <v>143</v>
      </c>
      <c r="F1118" s="5">
        <f t="shared" si="38"/>
        <v>1168789.5799999998</v>
      </c>
      <c r="G1118" s="5">
        <f t="shared" si="37"/>
        <v>92.442232778229197</v>
      </c>
    </row>
    <row r="1119" spans="1:7" x14ac:dyDescent="0.35">
      <c r="A1119" s="30" t="s">
        <v>1070</v>
      </c>
      <c r="B1119" s="4">
        <v>2</v>
      </c>
      <c r="C1119" s="4">
        <v>11</v>
      </c>
      <c r="D1119" s="5">
        <v>13</v>
      </c>
      <c r="E1119" s="5">
        <v>143</v>
      </c>
      <c r="F1119" s="5">
        <f t="shared" si="38"/>
        <v>1168932.5799999998</v>
      </c>
      <c r="G1119" s="5">
        <f t="shared" si="37"/>
        <v>92.453542974276019</v>
      </c>
    </row>
    <row r="1120" spans="1:7" x14ac:dyDescent="0.35">
      <c r="A1120" s="30" t="s">
        <v>1967</v>
      </c>
      <c r="B1120" s="4">
        <v>1</v>
      </c>
      <c r="C1120" s="4">
        <v>304</v>
      </c>
      <c r="D1120" s="5">
        <v>0.47</v>
      </c>
      <c r="E1120" s="5">
        <v>142.88</v>
      </c>
      <c r="F1120" s="5">
        <f t="shared" si="38"/>
        <v>1169075.4599999997</v>
      </c>
      <c r="G1120" s="5">
        <f t="shared" si="37"/>
        <v>92.464843679249228</v>
      </c>
    </row>
    <row r="1121" spans="1:7" x14ac:dyDescent="0.35">
      <c r="A1121" s="30" t="s">
        <v>2941</v>
      </c>
      <c r="B1121" s="4">
        <v>4</v>
      </c>
      <c r="C1121" s="4">
        <v>7</v>
      </c>
      <c r="D1121" s="5">
        <v>20.34</v>
      </c>
      <c r="E1121" s="5">
        <v>142.38</v>
      </c>
      <c r="F1121" s="5">
        <f t="shared" si="38"/>
        <v>1169217.8399999996</v>
      </c>
      <c r="G1121" s="5">
        <f t="shared" si="37"/>
        <v>92.476104838082421</v>
      </c>
    </row>
    <row r="1122" spans="1:7" x14ac:dyDescent="0.35">
      <c r="A1122" s="30" t="s">
        <v>3781</v>
      </c>
      <c r="B1122" s="4">
        <v>1</v>
      </c>
      <c r="C1122" s="4">
        <v>25</v>
      </c>
      <c r="D1122" s="5">
        <v>5.69</v>
      </c>
      <c r="E1122" s="5">
        <v>142.25</v>
      </c>
      <c r="F1122" s="5">
        <f t="shared" si="38"/>
        <v>1169360.0899999996</v>
      </c>
      <c r="G1122" s="5">
        <f t="shared" si="37"/>
        <v>92.487355714919204</v>
      </c>
    </row>
    <row r="1123" spans="1:7" x14ac:dyDescent="0.35">
      <c r="A1123" s="30" t="s">
        <v>2288</v>
      </c>
      <c r="B1123" s="4">
        <v>3</v>
      </c>
      <c r="C1123" s="4">
        <v>136</v>
      </c>
      <c r="D1123" s="5">
        <v>1.04</v>
      </c>
      <c r="E1123" s="5">
        <v>141.44</v>
      </c>
      <c r="F1123" s="5">
        <f t="shared" si="38"/>
        <v>1169501.5299999996</v>
      </c>
      <c r="G1123" s="5">
        <f t="shared" si="37"/>
        <v>92.49854252700915</v>
      </c>
    </row>
    <row r="1124" spans="1:7" x14ac:dyDescent="0.35">
      <c r="A1124" s="30" t="s">
        <v>2553</v>
      </c>
      <c r="B1124" s="4">
        <v>9</v>
      </c>
      <c r="C1124" s="4">
        <v>90</v>
      </c>
      <c r="D1124" s="5">
        <v>1.57</v>
      </c>
      <c r="E1124" s="5">
        <v>141.30000000000001</v>
      </c>
      <c r="F1124" s="5">
        <f t="shared" si="38"/>
        <v>1169642.8299999996</v>
      </c>
      <c r="G1124" s="5">
        <f t="shared" si="37"/>
        <v>92.509718266179902</v>
      </c>
    </row>
    <row r="1125" spans="1:7" x14ac:dyDescent="0.35">
      <c r="A1125" s="30" t="s">
        <v>1816</v>
      </c>
      <c r="B1125" s="4">
        <v>3</v>
      </c>
      <c r="C1125" s="4">
        <v>150</v>
      </c>
      <c r="D1125" s="5">
        <v>0.94</v>
      </c>
      <c r="E1125" s="5">
        <v>141</v>
      </c>
      <c r="F1125" s="5">
        <f t="shared" si="38"/>
        <v>1169783.8299999996</v>
      </c>
      <c r="G1125" s="5">
        <f t="shared" si="37"/>
        <v>92.520870277666631</v>
      </c>
    </row>
    <row r="1126" spans="1:7" x14ac:dyDescent="0.35">
      <c r="A1126" s="30" t="s">
        <v>676</v>
      </c>
      <c r="B1126" s="4">
        <v>3</v>
      </c>
      <c r="C1126" s="4">
        <v>8</v>
      </c>
      <c r="D1126" s="5">
        <v>17.600000000000001</v>
      </c>
      <c r="E1126" s="5">
        <v>140.80000000000001</v>
      </c>
      <c r="F1126" s="5">
        <f t="shared" si="38"/>
        <v>1169924.6299999997</v>
      </c>
      <c r="G1126" s="5">
        <f t="shared" si="37"/>
        <v>92.532006470697354</v>
      </c>
    </row>
    <row r="1127" spans="1:7" x14ac:dyDescent="0.35">
      <c r="A1127" s="30" t="s">
        <v>2868</v>
      </c>
      <c r="B1127" s="4">
        <v>4</v>
      </c>
      <c r="C1127" s="4">
        <v>64</v>
      </c>
      <c r="D1127" s="5">
        <v>2.19</v>
      </c>
      <c r="E1127" s="5">
        <v>140.16</v>
      </c>
      <c r="F1127" s="5">
        <f t="shared" si="38"/>
        <v>1170064.7899999996</v>
      </c>
      <c r="G1127" s="5">
        <f t="shared" si="37"/>
        <v>92.543092044668839</v>
      </c>
    </row>
    <row r="1128" spans="1:7" x14ac:dyDescent="0.35">
      <c r="A1128" s="30" t="s">
        <v>358</v>
      </c>
      <c r="B1128" s="4">
        <v>3</v>
      </c>
      <c r="C1128" s="4">
        <v>13</v>
      </c>
      <c r="D1128" s="5">
        <v>10.78</v>
      </c>
      <c r="E1128" s="5">
        <v>140.13999999999999</v>
      </c>
      <c r="F1128" s="5">
        <f t="shared" si="38"/>
        <v>1170204.9299999995</v>
      </c>
      <c r="G1128" s="5">
        <f t="shared" si="37"/>
        <v>92.554176036794729</v>
      </c>
    </row>
    <row r="1129" spans="1:7" x14ac:dyDescent="0.35">
      <c r="A1129" s="30" t="s">
        <v>1746</v>
      </c>
      <c r="B1129" s="4">
        <v>3</v>
      </c>
      <c r="C1129" s="4">
        <v>700</v>
      </c>
      <c r="D1129" s="5">
        <v>0.2</v>
      </c>
      <c r="E1129" s="5">
        <v>140</v>
      </c>
      <c r="F1129" s="5">
        <f t="shared" si="38"/>
        <v>1170344.9299999995</v>
      </c>
      <c r="G1129" s="5">
        <f t="shared" si="37"/>
        <v>92.565248956001398</v>
      </c>
    </row>
    <row r="1130" spans="1:7" x14ac:dyDescent="0.35">
      <c r="A1130" s="30" t="s">
        <v>1885</v>
      </c>
      <c r="B1130" s="4">
        <v>4</v>
      </c>
      <c r="C1130" s="4">
        <v>400</v>
      </c>
      <c r="D1130" s="5">
        <v>0.35</v>
      </c>
      <c r="E1130" s="5">
        <v>140</v>
      </c>
      <c r="F1130" s="5">
        <f t="shared" si="38"/>
        <v>1170484.9299999995</v>
      </c>
      <c r="G1130" s="5">
        <f t="shared" si="37"/>
        <v>92.576321875208095</v>
      </c>
    </row>
    <row r="1131" spans="1:7" x14ac:dyDescent="0.35">
      <c r="A1131" s="30" t="s">
        <v>2173</v>
      </c>
      <c r="B1131" s="4">
        <v>5</v>
      </c>
      <c r="C1131" s="4">
        <v>9</v>
      </c>
      <c r="D1131" s="5">
        <v>15.5</v>
      </c>
      <c r="E1131" s="5">
        <v>139.5</v>
      </c>
      <c r="F1131" s="5">
        <f t="shared" si="38"/>
        <v>1170624.4299999995</v>
      </c>
      <c r="G1131" s="5">
        <f t="shared" si="37"/>
        <v>92.587355248274733</v>
      </c>
    </row>
    <row r="1132" spans="1:7" x14ac:dyDescent="0.35">
      <c r="A1132" s="30" t="s">
        <v>2242</v>
      </c>
      <c r="B1132" s="4">
        <v>6</v>
      </c>
      <c r="C1132" s="4">
        <v>84</v>
      </c>
      <c r="D1132" s="5">
        <v>1.66</v>
      </c>
      <c r="E1132" s="5">
        <v>139.44</v>
      </c>
      <c r="F1132" s="5">
        <f t="shared" si="38"/>
        <v>1170763.8699999994</v>
      </c>
      <c r="G1132" s="5">
        <f t="shared" si="37"/>
        <v>92.598383875804586</v>
      </c>
    </row>
    <row r="1133" spans="1:7" x14ac:dyDescent="0.35">
      <c r="A1133" s="30" t="s">
        <v>2724</v>
      </c>
      <c r="B1133" s="4">
        <v>4</v>
      </c>
      <c r="C1133" s="4">
        <v>80</v>
      </c>
      <c r="D1133" s="5">
        <v>1.74</v>
      </c>
      <c r="E1133" s="5">
        <v>139.19999999999999</v>
      </c>
      <c r="F1133" s="5">
        <f t="shared" si="38"/>
        <v>1170903.0699999994</v>
      </c>
      <c r="G1133" s="5">
        <f t="shared" si="37"/>
        <v>92.609393521187229</v>
      </c>
    </row>
    <row r="1134" spans="1:7" x14ac:dyDescent="0.35">
      <c r="A1134" s="30" t="s">
        <v>599</v>
      </c>
      <c r="B1134" s="4">
        <v>1</v>
      </c>
      <c r="C1134" s="4">
        <v>10</v>
      </c>
      <c r="D1134" s="5">
        <v>13.9</v>
      </c>
      <c r="E1134" s="5">
        <v>139</v>
      </c>
      <c r="F1134" s="5">
        <f t="shared" si="38"/>
        <v>1171042.0699999994</v>
      </c>
      <c r="G1134" s="5">
        <f t="shared" si="37"/>
        <v>92.620387348113866</v>
      </c>
    </row>
    <row r="1135" spans="1:7" x14ac:dyDescent="0.35">
      <c r="A1135" s="30" t="s">
        <v>3845</v>
      </c>
      <c r="B1135" s="4">
        <v>2</v>
      </c>
      <c r="C1135" s="4">
        <v>6</v>
      </c>
      <c r="D1135" s="5">
        <v>23.14</v>
      </c>
      <c r="E1135" s="5">
        <v>138.84</v>
      </c>
      <c r="F1135" s="5">
        <f t="shared" si="38"/>
        <v>1171180.9099999995</v>
      </c>
      <c r="G1135" s="5">
        <f t="shared" si="37"/>
        <v>92.6313685202757</v>
      </c>
    </row>
    <row r="1136" spans="1:7" x14ac:dyDescent="0.35">
      <c r="A1136" s="30" t="s">
        <v>3647</v>
      </c>
      <c r="B1136" s="4">
        <v>6</v>
      </c>
      <c r="C1136" s="4">
        <v>48</v>
      </c>
      <c r="D1136" s="5">
        <v>2.89</v>
      </c>
      <c r="E1136" s="5">
        <v>138.72</v>
      </c>
      <c r="F1136" s="5">
        <f t="shared" si="38"/>
        <v>1171319.6299999994</v>
      </c>
      <c r="G1136" s="5">
        <f t="shared" si="37"/>
        <v>92.642340201363922</v>
      </c>
    </row>
    <row r="1137" spans="1:7" x14ac:dyDescent="0.35">
      <c r="A1137" s="30" t="s">
        <v>1405</v>
      </c>
      <c r="B1137" s="4">
        <v>26</v>
      </c>
      <c r="C1137" s="4">
        <v>420</v>
      </c>
      <c r="D1137" s="5">
        <v>0.33</v>
      </c>
      <c r="E1137" s="5">
        <v>138.6</v>
      </c>
      <c r="F1137" s="5">
        <f t="shared" si="38"/>
        <v>1171458.2299999995</v>
      </c>
      <c r="G1137" s="5">
        <f t="shared" si="37"/>
        <v>92.653302391378546</v>
      </c>
    </row>
    <row r="1138" spans="1:7" x14ac:dyDescent="0.35">
      <c r="A1138" s="30" t="s">
        <v>1176</v>
      </c>
      <c r="B1138" s="4">
        <v>3</v>
      </c>
      <c r="C1138" s="4">
        <v>36</v>
      </c>
      <c r="D1138" s="5">
        <v>3.85</v>
      </c>
      <c r="E1138" s="5">
        <v>138.6</v>
      </c>
      <c r="F1138" s="5">
        <f t="shared" si="38"/>
        <v>1171596.8299999996</v>
      </c>
      <c r="G1138" s="5">
        <f t="shared" si="37"/>
        <v>92.664264581393169</v>
      </c>
    </row>
    <row r="1139" spans="1:7" x14ac:dyDescent="0.35">
      <c r="A1139" s="30" t="s">
        <v>325</v>
      </c>
      <c r="B1139" s="4">
        <v>2</v>
      </c>
      <c r="C1139" s="4">
        <v>4</v>
      </c>
      <c r="D1139" s="5">
        <v>34.590000000000003</v>
      </c>
      <c r="E1139" s="5">
        <v>138.36000000000001</v>
      </c>
      <c r="F1139" s="5">
        <f t="shared" si="38"/>
        <v>1171735.1899999997</v>
      </c>
      <c r="G1139" s="5">
        <f t="shared" si="37"/>
        <v>92.675207789260583</v>
      </c>
    </row>
    <row r="1140" spans="1:7" x14ac:dyDescent="0.35">
      <c r="A1140" s="30" t="s">
        <v>3882</v>
      </c>
      <c r="B1140" s="4">
        <v>3</v>
      </c>
      <c r="C1140" s="4">
        <v>3</v>
      </c>
      <c r="D1140" s="5">
        <v>46.01</v>
      </c>
      <c r="E1140" s="5">
        <v>138.03</v>
      </c>
      <c r="F1140" s="5">
        <f t="shared" si="38"/>
        <v>1171873.2199999997</v>
      </c>
      <c r="G1140" s="5">
        <f t="shared" si="37"/>
        <v>92.686124896675565</v>
      </c>
    </row>
    <row r="1141" spans="1:7" x14ac:dyDescent="0.35">
      <c r="A1141" s="30" t="s">
        <v>1801</v>
      </c>
      <c r="B1141" s="4">
        <v>1</v>
      </c>
      <c r="C1141" s="4">
        <v>600</v>
      </c>
      <c r="D1141" s="5">
        <v>0.23</v>
      </c>
      <c r="E1141" s="5">
        <v>138</v>
      </c>
      <c r="F1141" s="5">
        <f t="shared" si="38"/>
        <v>1172011.2199999997</v>
      </c>
      <c r="G1141" s="5">
        <f t="shared" si="37"/>
        <v>92.697039631322156</v>
      </c>
    </row>
    <row r="1142" spans="1:7" x14ac:dyDescent="0.35">
      <c r="A1142" s="30" t="s">
        <v>3630</v>
      </c>
      <c r="B1142" s="4">
        <v>7</v>
      </c>
      <c r="C1142" s="4">
        <v>46</v>
      </c>
      <c r="D1142" s="5">
        <v>3</v>
      </c>
      <c r="E1142" s="5">
        <v>138</v>
      </c>
      <c r="F1142" s="5">
        <f t="shared" si="38"/>
        <v>1172149.2199999997</v>
      </c>
      <c r="G1142" s="5">
        <f t="shared" si="37"/>
        <v>92.707954365968746</v>
      </c>
    </row>
    <row r="1143" spans="1:7" x14ac:dyDescent="0.35">
      <c r="A1143" s="30" t="s">
        <v>3323</v>
      </c>
      <c r="B1143" s="4">
        <v>3</v>
      </c>
      <c r="C1143" s="4">
        <v>48</v>
      </c>
      <c r="D1143" s="5">
        <v>2.87</v>
      </c>
      <c r="E1143" s="5">
        <v>137.76</v>
      </c>
      <c r="F1143" s="5">
        <f t="shared" si="38"/>
        <v>1172286.9799999997</v>
      </c>
      <c r="G1143" s="5">
        <f t="shared" si="37"/>
        <v>92.718850118468126</v>
      </c>
    </row>
    <row r="1144" spans="1:7" x14ac:dyDescent="0.35">
      <c r="A1144" s="30" t="s">
        <v>2640</v>
      </c>
      <c r="B1144" s="4">
        <v>1</v>
      </c>
      <c r="C1144" s="4">
        <v>48</v>
      </c>
      <c r="D1144" s="5">
        <v>2.87</v>
      </c>
      <c r="E1144" s="5">
        <v>137.76</v>
      </c>
      <c r="F1144" s="5">
        <f t="shared" si="38"/>
        <v>1172424.7399999998</v>
      </c>
      <c r="G1144" s="5">
        <f t="shared" si="37"/>
        <v>92.729745870967491</v>
      </c>
    </row>
    <row r="1145" spans="1:7" x14ac:dyDescent="0.35">
      <c r="A1145" s="30" t="s">
        <v>2641</v>
      </c>
      <c r="B1145" s="4">
        <v>1</v>
      </c>
      <c r="C1145" s="4">
        <v>48</v>
      </c>
      <c r="D1145" s="5">
        <v>2.87</v>
      </c>
      <c r="E1145" s="5">
        <v>137.76</v>
      </c>
      <c r="F1145" s="5">
        <f t="shared" si="38"/>
        <v>1172562.4999999998</v>
      </c>
      <c r="G1145" s="5">
        <f t="shared" si="37"/>
        <v>92.740641623466871</v>
      </c>
    </row>
    <row r="1146" spans="1:7" x14ac:dyDescent="0.35">
      <c r="A1146" s="30" t="s">
        <v>3404</v>
      </c>
      <c r="B1146" s="4">
        <v>3</v>
      </c>
      <c r="C1146" s="4">
        <v>6</v>
      </c>
      <c r="D1146" s="5">
        <v>22.95</v>
      </c>
      <c r="E1146" s="5">
        <v>137.69999999999999</v>
      </c>
      <c r="F1146" s="5">
        <f t="shared" si="38"/>
        <v>1172700.1999999997</v>
      </c>
      <c r="G1146" s="5">
        <f t="shared" si="37"/>
        <v>92.751532630429452</v>
      </c>
    </row>
    <row r="1147" spans="1:7" x14ac:dyDescent="0.35">
      <c r="A1147" s="30" t="s">
        <v>2121</v>
      </c>
      <c r="B1147" s="4">
        <v>3</v>
      </c>
      <c r="C1147" s="4">
        <v>10</v>
      </c>
      <c r="D1147" s="5">
        <v>13.76</v>
      </c>
      <c r="E1147" s="5">
        <v>137.6</v>
      </c>
      <c r="F1147" s="5">
        <f t="shared" si="38"/>
        <v>1172837.7999999998</v>
      </c>
      <c r="G1147" s="5">
        <f t="shared" si="37"/>
        <v>92.762415728164015</v>
      </c>
    </row>
    <row r="1148" spans="1:7" x14ac:dyDescent="0.35">
      <c r="A1148" s="30" t="s">
        <v>1750</v>
      </c>
      <c r="B1148" s="4">
        <v>8</v>
      </c>
      <c r="C1148" s="4">
        <v>625</v>
      </c>
      <c r="D1148" s="5">
        <v>0.22</v>
      </c>
      <c r="E1148" s="5">
        <v>137.5</v>
      </c>
      <c r="F1148" s="5">
        <f t="shared" si="38"/>
        <v>1172975.2999999998</v>
      </c>
      <c r="G1148" s="5">
        <f t="shared" si="37"/>
        <v>92.773290916670575</v>
      </c>
    </row>
    <row r="1149" spans="1:7" x14ac:dyDescent="0.35">
      <c r="A1149" s="30" t="s">
        <v>3516</v>
      </c>
      <c r="B1149" s="4">
        <v>3</v>
      </c>
      <c r="C1149" s="4">
        <v>4</v>
      </c>
      <c r="D1149" s="5">
        <v>34.369999999999997</v>
      </c>
      <c r="E1149" s="5">
        <v>137.47999999999999</v>
      </c>
      <c r="F1149" s="5">
        <f t="shared" si="38"/>
        <v>1173112.7799999998</v>
      </c>
      <c r="G1149" s="5">
        <f t="shared" si="37"/>
        <v>92.78416452333154</v>
      </c>
    </row>
    <row r="1150" spans="1:7" x14ac:dyDescent="0.35">
      <c r="A1150" s="30" t="s">
        <v>2581</v>
      </c>
      <c r="B1150" s="4">
        <v>6</v>
      </c>
      <c r="C1150" s="4">
        <v>88</v>
      </c>
      <c r="D1150" s="5">
        <v>1.56</v>
      </c>
      <c r="E1150" s="5">
        <v>137.28</v>
      </c>
      <c r="F1150" s="5">
        <f t="shared" si="38"/>
        <v>1173250.0599999998</v>
      </c>
      <c r="G1150" s="5">
        <f t="shared" si="37"/>
        <v>92.795022311536485</v>
      </c>
    </row>
    <row r="1151" spans="1:7" x14ac:dyDescent="0.35">
      <c r="A1151" s="30" t="s">
        <v>3622</v>
      </c>
      <c r="B1151" s="4">
        <v>2</v>
      </c>
      <c r="C1151" s="4">
        <v>3</v>
      </c>
      <c r="D1151" s="5">
        <v>45.74</v>
      </c>
      <c r="E1151" s="5">
        <v>137.22</v>
      </c>
      <c r="F1151" s="5">
        <f t="shared" si="38"/>
        <v>1173387.2799999998</v>
      </c>
      <c r="G1151" s="5">
        <f t="shared" si="37"/>
        <v>92.80587535420463</v>
      </c>
    </row>
    <row r="1152" spans="1:7" x14ac:dyDescent="0.35">
      <c r="A1152" s="30" t="s">
        <v>2176</v>
      </c>
      <c r="B1152" s="4">
        <v>20</v>
      </c>
      <c r="C1152" s="4">
        <v>182</v>
      </c>
      <c r="D1152" s="5">
        <v>0.75</v>
      </c>
      <c r="E1152" s="5">
        <v>136.5</v>
      </c>
      <c r="F1152" s="5">
        <f t="shared" si="38"/>
        <v>1173523.7799999998</v>
      </c>
      <c r="G1152" s="5">
        <f t="shared" si="37"/>
        <v>92.816671450431159</v>
      </c>
    </row>
    <row r="1153" spans="1:7" x14ac:dyDescent="0.35">
      <c r="A1153" s="30" t="s">
        <v>2753</v>
      </c>
      <c r="B1153" s="4">
        <v>2</v>
      </c>
      <c r="C1153" s="4">
        <v>16</v>
      </c>
      <c r="D1153" s="5">
        <v>8.52</v>
      </c>
      <c r="E1153" s="5">
        <v>136.32</v>
      </c>
      <c r="F1153" s="5">
        <f t="shared" si="38"/>
        <v>1173660.0999999999</v>
      </c>
      <c r="G1153" s="5">
        <f t="shared" si="37"/>
        <v>92.827453310047275</v>
      </c>
    </row>
    <row r="1154" spans="1:7" x14ac:dyDescent="0.35">
      <c r="A1154" s="30" t="s">
        <v>2354</v>
      </c>
      <c r="B1154" s="4">
        <v>11</v>
      </c>
      <c r="C1154" s="4">
        <v>108</v>
      </c>
      <c r="D1154" s="5">
        <v>1.26</v>
      </c>
      <c r="E1154" s="5">
        <v>136.08000000000001</v>
      </c>
      <c r="F1154" s="5">
        <f t="shared" si="38"/>
        <v>1173796.18</v>
      </c>
      <c r="G1154" s="5">
        <f t="shared" si="37"/>
        <v>92.838216187516167</v>
      </c>
    </row>
    <row r="1155" spans="1:7" x14ac:dyDescent="0.35">
      <c r="A1155" s="30" t="s">
        <v>1902</v>
      </c>
      <c r="B1155" s="4">
        <v>2</v>
      </c>
      <c r="C1155" s="4">
        <v>400</v>
      </c>
      <c r="D1155" s="5">
        <v>0.34</v>
      </c>
      <c r="E1155" s="5">
        <v>136</v>
      </c>
      <c r="F1155" s="5">
        <f t="shared" si="38"/>
        <v>1173932.18</v>
      </c>
      <c r="G1155" s="5">
        <f t="shared" ref="G1155:G1218" si="39">(F1155/$F$3485)*100</f>
        <v>92.848972737602665</v>
      </c>
    </row>
    <row r="1156" spans="1:7" x14ac:dyDescent="0.35">
      <c r="A1156" s="30" t="s">
        <v>2428</v>
      </c>
      <c r="B1156" s="4">
        <v>2</v>
      </c>
      <c r="C1156" s="4">
        <v>100</v>
      </c>
      <c r="D1156" s="5">
        <v>1.36</v>
      </c>
      <c r="E1156" s="5">
        <v>136</v>
      </c>
      <c r="F1156" s="5">
        <f t="shared" si="38"/>
        <v>1174068.18</v>
      </c>
      <c r="G1156" s="5">
        <f t="shared" si="39"/>
        <v>92.859729287689149</v>
      </c>
    </row>
    <row r="1157" spans="1:7" x14ac:dyDescent="0.35">
      <c r="A1157" s="30" t="s">
        <v>411</v>
      </c>
      <c r="B1157" s="4">
        <v>3</v>
      </c>
      <c r="C1157" s="4">
        <v>3</v>
      </c>
      <c r="D1157" s="5">
        <v>45.28</v>
      </c>
      <c r="E1157" s="5">
        <v>135.84</v>
      </c>
      <c r="F1157" s="5">
        <f t="shared" si="38"/>
        <v>1174204.02</v>
      </c>
      <c r="G1157" s="5">
        <f t="shared" si="39"/>
        <v>92.870473183010844</v>
      </c>
    </row>
    <row r="1158" spans="1:7" x14ac:dyDescent="0.35">
      <c r="A1158" s="30" t="s">
        <v>1386</v>
      </c>
      <c r="B1158" s="4">
        <v>3</v>
      </c>
      <c r="C1158" s="4">
        <v>40</v>
      </c>
      <c r="D1158" s="5">
        <v>3.39</v>
      </c>
      <c r="E1158" s="5">
        <v>135.6</v>
      </c>
      <c r="F1158" s="5">
        <f t="shared" si="38"/>
        <v>1174339.6200000001</v>
      </c>
      <c r="G1158" s="5">
        <f t="shared" si="39"/>
        <v>92.881198096185329</v>
      </c>
    </row>
    <row r="1159" spans="1:7" x14ac:dyDescent="0.35">
      <c r="A1159" s="30" t="s">
        <v>2988</v>
      </c>
      <c r="B1159" s="4">
        <v>6</v>
      </c>
      <c r="C1159" s="4">
        <v>52</v>
      </c>
      <c r="D1159" s="5">
        <v>2.6</v>
      </c>
      <c r="E1159" s="5">
        <v>135.20000000000002</v>
      </c>
      <c r="F1159" s="5">
        <f t="shared" si="38"/>
        <v>1174474.82</v>
      </c>
      <c r="G1159" s="5">
        <f t="shared" si="39"/>
        <v>92.891891372447759</v>
      </c>
    </row>
    <row r="1160" spans="1:7" x14ac:dyDescent="0.35">
      <c r="A1160" s="30" t="s">
        <v>635</v>
      </c>
      <c r="B1160" s="4">
        <v>2</v>
      </c>
      <c r="C1160" s="4">
        <v>18</v>
      </c>
      <c r="D1160" s="5">
        <v>7.49</v>
      </c>
      <c r="E1160" s="5">
        <v>134.82</v>
      </c>
      <c r="F1160" s="5">
        <f t="shared" ref="F1160:F1223" si="40">E1160+F1159</f>
        <v>1174609.6400000001</v>
      </c>
      <c r="G1160" s="5">
        <f t="shared" si="39"/>
        <v>92.902554593643814</v>
      </c>
    </row>
    <row r="1161" spans="1:7" x14ac:dyDescent="0.35">
      <c r="A1161" s="30" t="s">
        <v>2130</v>
      </c>
      <c r="B1161" s="4">
        <v>4</v>
      </c>
      <c r="C1161" s="4">
        <v>9</v>
      </c>
      <c r="D1161" s="5">
        <v>14.96</v>
      </c>
      <c r="E1161" s="5">
        <v>134.64000000000001</v>
      </c>
      <c r="F1161" s="5">
        <f t="shared" si="40"/>
        <v>1174744.28</v>
      </c>
      <c r="G1161" s="5">
        <f t="shared" si="39"/>
        <v>92.913203578229428</v>
      </c>
    </row>
    <row r="1162" spans="1:7" x14ac:dyDescent="0.35">
      <c r="A1162" s="30" t="s">
        <v>2296</v>
      </c>
      <c r="B1162" s="4">
        <v>6</v>
      </c>
      <c r="C1162" s="4">
        <v>9</v>
      </c>
      <c r="D1162" s="5">
        <v>14.9</v>
      </c>
      <c r="E1162" s="5">
        <v>134.1</v>
      </c>
      <c r="F1162" s="5">
        <f t="shared" si="40"/>
        <v>1174878.3800000001</v>
      </c>
      <c r="G1162" s="5">
        <f t="shared" si="39"/>
        <v>92.923809852983837</v>
      </c>
    </row>
    <row r="1163" spans="1:7" x14ac:dyDescent="0.35">
      <c r="A1163" s="30" t="s">
        <v>109</v>
      </c>
      <c r="B1163" s="4">
        <v>13</v>
      </c>
      <c r="C1163" s="4">
        <v>41</v>
      </c>
      <c r="D1163" s="5">
        <v>3.27</v>
      </c>
      <c r="E1163" s="5">
        <v>134.07</v>
      </c>
      <c r="F1163" s="5">
        <f t="shared" si="40"/>
        <v>1175012.4500000002</v>
      </c>
      <c r="G1163" s="5">
        <f t="shared" si="39"/>
        <v>92.934413754969853</v>
      </c>
    </row>
    <row r="1164" spans="1:7" x14ac:dyDescent="0.35">
      <c r="A1164" s="30" t="s">
        <v>2825</v>
      </c>
      <c r="B1164" s="4">
        <v>3</v>
      </c>
      <c r="C1164" s="4">
        <v>59</v>
      </c>
      <c r="D1164" s="5">
        <v>2.27</v>
      </c>
      <c r="E1164" s="5">
        <v>133.93</v>
      </c>
      <c r="F1164" s="5">
        <f t="shared" si="40"/>
        <v>1175146.3800000001</v>
      </c>
      <c r="G1164" s="5">
        <f t="shared" si="39"/>
        <v>92.945006584036634</v>
      </c>
    </row>
    <row r="1165" spans="1:7" x14ac:dyDescent="0.35">
      <c r="A1165" s="30" t="s">
        <v>191</v>
      </c>
      <c r="B1165" s="4">
        <v>12</v>
      </c>
      <c r="C1165" s="4">
        <v>248</v>
      </c>
      <c r="D1165" s="5">
        <v>0.54</v>
      </c>
      <c r="E1165" s="5">
        <v>133.92000000000002</v>
      </c>
      <c r="F1165" s="5">
        <f t="shared" si="40"/>
        <v>1175280.3</v>
      </c>
      <c r="G1165" s="5">
        <f t="shared" si="39"/>
        <v>92.955598622180617</v>
      </c>
    </row>
    <row r="1166" spans="1:7" x14ac:dyDescent="0.35">
      <c r="A1166" s="30" t="s">
        <v>2261</v>
      </c>
      <c r="B1166" s="4">
        <v>1</v>
      </c>
      <c r="C1166" s="4">
        <v>150</v>
      </c>
      <c r="D1166" s="5">
        <v>0.89</v>
      </c>
      <c r="E1166" s="5">
        <v>133.5</v>
      </c>
      <c r="F1166" s="5">
        <f t="shared" si="40"/>
        <v>1175413.8</v>
      </c>
      <c r="G1166" s="5">
        <f t="shared" si="39"/>
        <v>92.966157441566992</v>
      </c>
    </row>
    <row r="1167" spans="1:7" x14ac:dyDescent="0.35">
      <c r="A1167" s="30" t="s">
        <v>2617</v>
      </c>
      <c r="B1167" s="4">
        <v>4</v>
      </c>
      <c r="C1167" s="4">
        <v>44</v>
      </c>
      <c r="D1167" s="5">
        <v>3.03</v>
      </c>
      <c r="E1167" s="5">
        <v>133.32</v>
      </c>
      <c r="F1167" s="5">
        <f t="shared" si="40"/>
        <v>1175547.1200000001</v>
      </c>
      <c r="G1167" s="5">
        <f t="shared" si="39"/>
        <v>92.976702024342956</v>
      </c>
    </row>
    <row r="1168" spans="1:7" x14ac:dyDescent="0.35">
      <c r="A1168" s="30" t="s">
        <v>2788</v>
      </c>
      <c r="B1168" s="4">
        <v>3</v>
      </c>
      <c r="C1168" s="4">
        <v>4</v>
      </c>
      <c r="D1168" s="5">
        <v>33.33</v>
      </c>
      <c r="E1168" s="5">
        <v>133.32</v>
      </c>
      <c r="F1168" s="5">
        <f t="shared" si="40"/>
        <v>1175680.4400000002</v>
      </c>
      <c r="G1168" s="5">
        <f t="shared" si="39"/>
        <v>92.987246607118919</v>
      </c>
    </row>
    <row r="1169" spans="1:7" x14ac:dyDescent="0.35">
      <c r="A1169" s="30" t="s">
        <v>1866</v>
      </c>
      <c r="B1169" s="4">
        <v>19</v>
      </c>
      <c r="C1169" s="4">
        <v>476</v>
      </c>
      <c r="D1169" s="5">
        <v>0.28000000000000003</v>
      </c>
      <c r="E1169" s="5">
        <v>133.28</v>
      </c>
      <c r="F1169" s="5">
        <f t="shared" si="40"/>
        <v>1175813.7200000002</v>
      </c>
      <c r="G1169" s="5">
        <f t="shared" si="39"/>
        <v>92.997788026203693</v>
      </c>
    </row>
    <row r="1170" spans="1:7" x14ac:dyDescent="0.35">
      <c r="A1170" s="30" t="s">
        <v>2601</v>
      </c>
      <c r="B1170" s="4">
        <v>2</v>
      </c>
      <c r="C1170" s="4">
        <v>3</v>
      </c>
      <c r="D1170" s="5">
        <v>44.41</v>
      </c>
      <c r="E1170" s="5">
        <v>133.22999999999999</v>
      </c>
      <c r="F1170" s="5">
        <f t="shared" si="40"/>
        <v>1175946.9500000002</v>
      </c>
      <c r="G1170" s="5">
        <f t="shared" si="39"/>
        <v>93.008325490674451</v>
      </c>
    </row>
    <row r="1171" spans="1:7" x14ac:dyDescent="0.35">
      <c r="A1171" s="30" t="s">
        <v>1821</v>
      </c>
      <c r="B1171" s="4">
        <v>35</v>
      </c>
      <c r="C1171" s="4">
        <v>532</v>
      </c>
      <c r="D1171" s="5">
        <v>0.25</v>
      </c>
      <c r="E1171" s="5">
        <v>133</v>
      </c>
      <c r="F1171" s="5">
        <f t="shared" si="40"/>
        <v>1176079.9500000002</v>
      </c>
      <c r="G1171" s="5">
        <f t="shared" si="39"/>
        <v>93.018844763920796</v>
      </c>
    </row>
    <row r="1172" spans="1:7" x14ac:dyDescent="0.35">
      <c r="A1172" s="30" t="s">
        <v>1869</v>
      </c>
      <c r="B1172" s="4">
        <v>2</v>
      </c>
      <c r="C1172" s="4">
        <v>48</v>
      </c>
      <c r="D1172" s="5">
        <v>2.77</v>
      </c>
      <c r="E1172" s="5">
        <v>132.96</v>
      </c>
      <c r="F1172" s="5">
        <f t="shared" si="40"/>
        <v>1176212.9100000001</v>
      </c>
      <c r="G1172" s="5">
        <f t="shared" si="39"/>
        <v>93.029360873475937</v>
      </c>
    </row>
    <row r="1173" spans="1:7" x14ac:dyDescent="0.35">
      <c r="A1173" s="30" t="s">
        <v>2816</v>
      </c>
      <c r="B1173" s="4">
        <v>6</v>
      </c>
      <c r="C1173" s="4">
        <v>7</v>
      </c>
      <c r="D1173" s="5">
        <v>18.97</v>
      </c>
      <c r="E1173" s="5">
        <v>132.79</v>
      </c>
      <c r="F1173" s="5">
        <f t="shared" si="40"/>
        <v>1176345.7000000002</v>
      </c>
      <c r="G1173" s="5">
        <f t="shared" si="39"/>
        <v>93.039863537343479</v>
      </c>
    </row>
    <row r="1174" spans="1:7" x14ac:dyDescent="0.35">
      <c r="A1174" s="30" t="s">
        <v>2726</v>
      </c>
      <c r="B1174" s="4">
        <v>6</v>
      </c>
      <c r="C1174" s="4">
        <v>48</v>
      </c>
      <c r="D1174" s="5">
        <v>2.76</v>
      </c>
      <c r="E1174" s="5">
        <v>132.47999999999999</v>
      </c>
      <c r="F1174" s="5">
        <f t="shared" si="40"/>
        <v>1176478.1800000002</v>
      </c>
      <c r="G1174" s="5">
        <f t="shared" si="39"/>
        <v>93.050341682604198</v>
      </c>
    </row>
    <row r="1175" spans="1:7" x14ac:dyDescent="0.35">
      <c r="A1175" s="30" t="s">
        <v>389</v>
      </c>
      <c r="B1175" s="4">
        <v>1</v>
      </c>
      <c r="C1175" s="4">
        <v>10</v>
      </c>
      <c r="D1175" s="5">
        <v>13.23</v>
      </c>
      <c r="E1175" s="5">
        <v>132.30000000000001</v>
      </c>
      <c r="F1175" s="5">
        <f t="shared" si="40"/>
        <v>1176610.4800000002</v>
      </c>
      <c r="G1175" s="5">
        <f t="shared" si="39"/>
        <v>93.060805591254507</v>
      </c>
    </row>
    <row r="1176" spans="1:7" x14ac:dyDescent="0.35">
      <c r="A1176" s="30" t="s">
        <v>1883</v>
      </c>
      <c r="B1176" s="4">
        <v>4</v>
      </c>
      <c r="C1176" s="4">
        <v>400</v>
      </c>
      <c r="D1176" s="5">
        <v>0.33</v>
      </c>
      <c r="E1176" s="5">
        <v>132</v>
      </c>
      <c r="F1176" s="5">
        <f t="shared" si="40"/>
        <v>1176742.4800000002</v>
      </c>
      <c r="G1176" s="5">
        <f t="shared" si="39"/>
        <v>93.07124577222082</v>
      </c>
    </row>
    <row r="1177" spans="1:7" x14ac:dyDescent="0.35">
      <c r="A1177" s="30" t="s">
        <v>1863</v>
      </c>
      <c r="B1177" s="4">
        <v>35</v>
      </c>
      <c r="C1177" s="4">
        <v>488</v>
      </c>
      <c r="D1177" s="5">
        <v>0.27</v>
      </c>
      <c r="E1177" s="5">
        <v>131.76000000000002</v>
      </c>
      <c r="F1177" s="5">
        <f t="shared" si="40"/>
        <v>1176874.2400000002</v>
      </c>
      <c r="G1177" s="5">
        <f t="shared" si="39"/>
        <v>93.081666971039908</v>
      </c>
    </row>
    <row r="1178" spans="1:7" x14ac:dyDescent="0.35">
      <c r="A1178" s="30" t="s">
        <v>3317</v>
      </c>
      <c r="B1178" s="4">
        <v>5</v>
      </c>
      <c r="C1178" s="4">
        <v>72</v>
      </c>
      <c r="D1178" s="5">
        <v>1.83</v>
      </c>
      <c r="E1178" s="5">
        <v>131.76</v>
      </c>
      <c r="F1178" s="5">
        <f t="shared" si="40"/>
        <v>1177006.0000000002</v>
      </c>
      <c r="G1178" s="5">
        <f t="shared" si="39"/>
        <v>93.092088169858997</v>
      </c>
    </row>
    <row r="1179" spans="1:7" x14ac:dyDescent="0.35">
      <c r="A1179" s="30" t="s">
        <v>2563</v>
      </c>
      <c r="B1179" s="4">
        <v>17</v>
      </c>
      <c r="C1179" s="4">
        <v>94</v>
      </c>
      <c r="D1179" s="5">
        <v>1.4</v>
      </c>
      <c r="E1179" s="5">
        <v>131.6</v>
      </c>
      <c r="F1179" s="5">
        <f t="shared" si="40"/>
        <v>1177137.6000000003</v>
      </c>
      <c r="G1179" s="5">
        <f t="shared" si="39"/>
        <v>93.102496713913283</v>
      </c>
    </row>
    <row r="1180" spans="1:7" x14ac:dyDescent="0.35">
      <c r="A1180" s="30" t="s">
        <v>372</v>
      </c>
      <c r="B1180" s="4">
        <v>1</v>
      </c>
      <c r="C1180" s="4">
        <v>4</v>
      </c>
      <c r="D1180" s="5">
        <v>32.880000000000003</v>
      </c>
      <c r="E1180" s="5">
        <v>131.52000000000001</v>
      </c>
      <c r="F1180" s="5">
        <f t="shared" si="40"/>
        <v>1177269.1200000003</v>
      </c>
      <c r="G1180" s="5">
        <f t="shared" si="39"/>
        <v>93.11289893058516</v>
      </c>
    </row>
    <row r="1181" spans="1:7" x14ac:dyDescent="0.35">
      <c r="A1181" s="30" t="s">
        <v>206</v>
      </c>
      <c r="B1181" s="4">
        <v>3</v>
      </c>
      <c r="C1181" s="4">
        <v>13</v>
      </c>
      <c r="D1181" s="5">
        <v>10.11</v>
      </c>
      <c r="E1181" s="5">
        <v>131.43</v>
      </c>
      <c r="F1181" s="5">
        <f t="shared" si="40"/>
        <v>1177400.5500000003</v>
      </c>
      <c r="G1181" s="5">
        <f t="shared" si="39"/>
        <v>93.123294028951833</v>
      </c>
    </row>
    <row r="1182" spans="1:7" x14ac:dyDescent="0.35">
      <c r="A1182" s="30" t="s">
        <v>1824</v>
      </c>
      <c r="B1182" s="4">
        <v>1</v>
      </c>
      <c r="C1182" s="4">
        <v>525</v>
      </c>
      <c r="D1182" s="5">
        <v>0.25</v>
      </c>
      <c r="E1182" s="5">
        <v>131.25</v>
      </c>
      <c r="F1182" s="5">
        <f t="shared" si="40"/>
        <v>1177531.8000000003</v>
      </c>
      <c r="G1182" s="5">
        <f t="shared" si="39"/>
        <v>93.133674890708093</v>
      </c>
    </row>
    <row r="1183" spans="1:7" x14ac:dyDescent="0.35">
      <c r="A1183" s="30" t="s">
        <v>3678</v>
      </c>
      <c r="B1183" s="4">
        <v>3</v>
      </c>
      <c r="C1183" s="4">
        <v>64</v>
      </c>
      <c r="D1183" s="5">
        <v>2.0499999999999998</v>
      </c>
      <c r="E1183" s="5">
        <v>131.19999999999999</v>
      </c>
      <c r="F1183" s="5">
        <f t="shared" si="40"/>
        <v>1177663.0000000002</v>
      </c>
      <c r="G1183" s="5">
        <f t="shared" si="39"/>
        <v>93.144051797850352</v>
      </c>
    </row>
    <row r="1184" spans="1:7" x14ac:dyDescent="0.35">
      <c r="A1184" s="30" t="s">
        <v>1651</v>
      </c>
      <c r="B1184" s="4">
        <v>5</v>
      </c>
      <c r="C1184" s="4">
        <v>50</v>
      </c>
      <c r="D1184" s="5">
        <v>2.62</v>
      </c>
      <c r="E1184" s="5">
        <v>131</v>
      </c>
      <c r="F1184" s="5">
        <f t="shared" si="40"/>
        <v>1177794.0000000002</v>
      </c>
      <c r="G1184" s="5">
        <f t="shared" si="39"/>
        <v>93.154412886536605</v>
      </c>
    </row>
    <row r="1185" spans="1:7" x14ac:dyDescent="0.35">
      <c r="A1185" s="30" t="s">
        <v>1300</v>
      </c>
      <c r="B1185" s="4">
        <v>3</v>
      </c>
      <c r="C1185" s="4">
        <v>3</v>
      </c>
      <c r="D1185" s="5">
        <v>43.45</v>
      </c>
      <c r="E1185" s="5">
        <v>130.35000000000002</v>
      </c>
      <c r="F1185" s="5">
        <f t="shared" si="40"/>
        <v>1177924.3500000003</v>
      </c>
      <c r="G1185" s="5">
        <f t="shared" si="39"/>
        <v>93.164722565240837</v>
      </c>
    </row>
    <row r="1186" spans="1:7" x14ac:dyDescent="0.35">
      <c r="A1186" s="30" t="s">
        <v>638</v>
      </c>
      <c r="B1186" s="4">
        <v>2</v>
      </c>
      <c r="C1186" s="4">
        <v>8</v>
      </c>
      <c r="D1186" s="5">
        <v>16.27</v>
      </c>
      <c r="E1186" s="5">
        <v>130.16</v>
      </c>
      <c r="F1186" s="5">
        <f t="shared" si="40"/>
        <v>1178054.5100000002</v>
      </c>
      <c r="G1186" s="5">
        <f t="shared" si="39"/>
        <v>93.175017216411845</v>
      </c>
    </row>
    <row r="1187" spans="1:7" x14ac:dyDescent="0.35">
      <c r="A1187" s="30" t="s">
        <v>4416</v>
      </c>
      <c r="B1187" s="4">
        <v>1</v>
      </c>
      <c r="C1187" s="4">
        <v>48</v>
      </c>
      <c r="D1187" s="5">
        <v>2.71</v>
      </c>
      <c r="E1187" s="5">
        <v>130.07999999999998</v>
      </c>
      <c r="F1187" s="5">
        <f t="shared" si="40"/>
        <v>1178184.5900000003</v>
      </c>
      <c r="G1187" s="5">
        <f t="shared" si="39"/>
        <v>93.18530554020046</v>
      </c>
    </row>
    <row r="1188" spans="1:7" x14ac:dyDescent="0.35">
      <c r="A1188" s="30" t="s">
        <v>1623</v>
      </c>
      <c r="B1188" s="4">
        <v>8</v>
      </c>
      <c r="C1188" s="4">
        <v>1000</v>
      </c>
      <c r="D1188" s="5">
        <v>0.13</v>
      </c>
      <c r="E1188" s="5">
        <v>130</v>
      </c>
      <c r="F1188" s="5">
        <f t="shared" si="40"/>
        <v>1178314.5900000003</v>
      </c>
      <c r="G1188" s="5">
        <f t="shared" si="39"/>
        <v>93.195587536606666</v>
      </c>
    </row>
    <row r="1189" spans="1:7" x14ac:dyDescent="0.35">
      <c r="A1189" s="30" t="s">
        <v>2075</v>
      </c>
      <c r="B1189" s="4">
        <v>4</v>
      </c>
      <c r="C1189" s="4">
        <v>200</v>
      </c>
      <c r="D1189" s="5">
        <v>0.65</v>
      </c>
      <c r="E1189" s="5">
        <v>130</v>
      </c>
      <c r="F1189" s="5">
        <f t="shared" si="40"/>
        <v>1178444.5900000003</v>
      </c>
      <c r="G1189" s="5">
        <f t="shared" si="39"/>
        <v>93.205869533012873</v>
      </c>
    </row>
    <row r="1190" spans="1:7" x14ac:dyDescent="0.35">
      <c r="A1190" s="30" t="s">
        <v>1919</v>
      </c>
      <c r="B1190" s="4">
        <v>26</v>
      </c>
      <c r="C1190" s="4">
        <v>392</v>
      </c>
      <c r="D1190" s="5">
        <v>0.33</v>
      </c>
      <c r="E1190" s="5">
        <v>129.36000000000001</v>
      </c>
      <c r="F1190" s="5">
        <f t="shared" si="40"/>
        <v>1178573.9500000004</v>
      </c>
      <c r="G1190" s="5">
        <f t="shared" si="39"/>
        <v>93.216100910359856</v>
      </c>
    </row>
    <row r="1191" spans="1:7" x14ac:dyDescent="0.35">
      <c r="A1191" s="30" t="s">
        <v>3191</v>
      </c>
      <c r="B1191" s="4">
        <v>5</v>
      </c>
      <c r="C1191" s="4">
        <v>66</v>
      </c>
      <c r="D1191" s="5">
        <v>1.96</v>
      </c>
      <c r="E1191" s="5">
        <v>129.35999999999999</v>
      </c>
      <c r="F1191" s="5">
        <f t="shared" si="40"/>
        <v>1178703.3100000005</v>
      </c>
      <c r="G1191" s="5">
        <f t="shared" si="39"/>
        <v>93.226332287706839</v>
      </c>
    </row>
    <row r="1192" spans="1:7" x14ac:dyDescent="0.35">
      <c r="A1192" s="30" t="s">
        <v>237</v>
      </c>
      <c r="B1192" s="4">
        <v>16</v>
      </c>
      <c r="C1192" s="4">
        <v>43</v>
      </c>
      <c r="D1192" s="5">
        <v>2.99</v>
      </c>
      <c r="E1192" s="5">
        <v>128.57000000000002</v>
      </c>
      <c r="F1192" s="5">
        <f t="shared" si="40"/>
        <v>1178831.8800000006</v>
      </c>
      <c r="G1192" s="5">
        <f t="shared" si="39"/>
        <v>93.23650118215258</v>
      </c>
    </row>
    <row r="1193" spans="1:7" x14ac:dyDescent="0.35">
      <c r="A1193" s="30" t="s">
        <v>40</v>
      </c>
      <c r="B1193" s="4">
        <v>15</v>
      </c>
      <c r="C1193" s="4">
        <v>32</v>
      </c>
      <c r="D1193" s="5">
        <v>4.01</v>
      </c>
      <c r="E1193" s="5">
        <v>128.32</v>
      </c>
      <c r="F1193" s="5">
        <f t="shared" si="40"/>
        <v>1178960.2000000007</v>
      </c>
      <c r="G1193" s="5">
        <f t="shared" si="39"/>
        <v>93.246650303528313</v>
      </c>
    </row>
    <row r="1194" spans="1:7" x14ac:dyDescent="0.35">
      <c r="A1194" s="30" t="s">
        <v>4074</v>
      </c>
      <c r="B1194" s="4">
        <v>4</v>
      </c>
      <c r="C1194" s="4">
        <v>47</v>
      </c>
      <c r="D1194" s="5">
        <v>2.73</v>
      </c>
      <c r="E1194" s="5">
        <v>128.31</v>
      </c>
      <c r="F1194" s="5">
        <f t="shared" si="40"/>
        <v>1179088.5100000007</v>
      </c>
      <c r="G1194" s="5">
        <f t="shared" si="39"/>
        <v>93.256798633981234</v>
      </c>
    </row>
    <row r="1195" spans="1:7" x14ac:dyDescent="0.35">
      <c r="A1195" s="30" t="s">
        <v>3649</v>
      </c>
      <c r="B1195" s="4">
        <v>6</v>
      </c>
      <c r="C1195" s="4">
        <v>42</v>
      </c>
      <c r="D1195" s="5">
        <v>3.05</v>
      </c>
      <c r="E1195" s="5">
        <v>128.1</v>
      </c>
      <c r="F1195" s="5">
        <f t="shared" si="40"/>
        <v>1179216.6100000008</v>
      </c>
      <c r="G1195" s="5">
        <f t="shared" si="39"/>
        <v>93.266930355055351</v>
      </c>
    </row>
    <row r="1196" spans="1:7" x14ac:dyDescent="0.35">
      <c r="A1196" s="30" t="s">
        <v>3221</v>
      </c>
      <c r="B1196" s="4">
        <v>1</v>
      </c>
      <c r="C1196" s="4">
        <v>32</v>
      </c>
      <c r="D1196" s="5">
        <v>3.99</v>
      </c>
      <c r="E1196" s="5">
        <v>127.68</v>
      </c>
      <c r="F1196" s="5">
        <f t="shared" si="40"/>
        <v>1179344.2900000007</v>
      </c>
      <c r="G1196" s="5">
        <f t="shared" si="39"/>
        <v>93.277028857371846</v>
      </c>
    </row>
    <row r="1197" spans="1:7" x14ac:dyDescent="0.35">
      <c r="A1197" s="30" t="s">
        <v>950</v>
      </c>
      <c r="B1197" s="4">
        <v>2</v>
      </c>
      <c r="C1197" s="4">
        <v>44</v>
      </c>
      <c r="D1197" s="5">
        <v>2.9</v>
      </c>
      <c r="E1197" s="5">
        <v>127.6</v>
      </c>
      <c r="F1197" s="5">
        <f t="shared" si="40"/>
        <v>1179471.8900000008</v>
      </c>
      <c r="G1197" s="5">
        <f t="shared" si="39"/>
        <v>93.287121032305947</v>
      </c>
    </row>
    <row r="1198" spans="1:7" x14ac:dyDescent="0.35">
      <c r="A1198" s="30" t="s">
        <v>2586</v>
      </c>
      <c r="B1198" s="4">
        <v>8</v>
      </c>
      <c r="C1198" s="4">
        <v>80</v>
      </c>
      <c r="D1198" s="5">
        <v>1.59</v>
      </c>
      <c r="E1198" s="5">
        <v>127.2</v>
      </c>
      <c r="F1198" s="5">
        <f t="shared" si="40"/>
        <v>1179599.0900000008</v>
      </c>
      <c r="G1198" s="5">
        <f t="shared" si="39"/>
        <v>93.297181570328007</v>
      </c>
    </row>
    <row r="1199" spans="1:7" x14ac:dyDescent="0.35">
      <c r="A1199" s="30" t="s">
        <v>1685</v>
      </c>
      <c r="B1199" s="4">
        <v>3</v>
      </c>
      <c r="C1199" s="4">
        <v>11</v>
      </c>
      <c r="D1199" s="5">
        <v>11.56</v>
      </c>
      <c r="E1199" s="5">
        <v>127.16000000000001</v>
      </c>
      <c r="F1199" s="5">
        <f t="shared" si="40"/>
        <v>1179726.2500000007</v>
      </c>
      <c r="G1199" s="5">
        <f t="shared" si="39"/>
        <v>93.307238944658877</v>
      </c>
    </row>
    <row r="1200" spans="1:7" x14ac:dyDescent="0.35">
      <c r="A1200" s="30" t="s">
        <v>2833</v>
      </c>
      <c r="B1200" s="4">
        <v>7</v>
      </c>
      <c r="C1200" s="4">
        <v>9</v>
      </c>
      <c r="D1200" s="5">
        <v>14.08</v>
      </c>
      <c r="E1200" s="5">
        <v>126.72</v>
      </c>
      <c r="F1200" s="5">
        <f t="shared" si="40"/>
        <v>1179852.9700000007</v>
      </c>
      <c r="G1200" s="5">
        <f t="shared" si="39"/>
        <v>93.317261518386516</v>
      </c>
    </row>
    <row r="1201" spans="1:7" x14ac:dyDescent="0.35">
      <c r="A1201" s="30" t="s">
        <v>4157</v>
      </c>
      <c r="B1201" s="4">
        <v>1</v>
      </c>
      <c r="C1201" s="4">
        <v>3</v>
      </c>
      <c r="D1201" s="5">
        <v>42.21</v>
      </c>
      <c r="E1201" s="5">
        <v>126.63</v>
      </c>
      <c r="F1201" s="5">
        <f t="shared" si="40"/>
        <v>1179979.6000000006</v>
      </c>
      <c r="G1201" s="5">
        <f t="shared" si="39"/>
        <v>93.327276973808964</v>
      </c>
    </row>
    <row r="1202" spans="1:7" x14ac:dyDescent="0.35">
      <c r="A1202" s="30" t="s">
        <v>404</v>
      </c>
      <c r="B1202" s="4">
        <v>3</v>
      </c>
      <c r="C1202" s="4">
        <v>12</v>
      </c>
      <c r="D1202" s="5">
        <v>10.55</v>
      </c>
      <c r="E1202" s="5">
        <v>126.60000000000001</v>
      </c>
      <c r="F1202" s="5">
        <f t="shared" si="40"/>
        <v>1180106.2000000007</v>
      </c>
      <c r="G1202" s="5">
        <f t="shared" si="39"/>
        <v>93.337290056463004</v>
      </c>
    </row>
    <row r="1203" spans="1:7" x14ac:dyDescent="0.35">
      <c r="A1203" s="30" t="s">
        <v>2427</v>
      </c>
      <c r="B1203" s="4">
        <v>2</v>
      </c>
      <c r="C1203" s="4">
        <v>100</v>
      </c>
      <c r="D1203" s="5">
        <v>1.26</v>
      </c>
      <c r="E1203" s="5">
        <v>126</v>
      </c>
      <c r="F1203" s="5">
        <f t="shared" si="40"/>
        <v>1180232.2000000007</v>
      </c>
      <c r="G1203" s="5">
        <f t="shared" si="39"/>
        <v>93.347255683749026</v>
      </c>
    </row>
    <row r="1204" spans="1:7" x14ac:dyDescent="0.35">
      <c r="A1204" s="30" t="s">
        <v>2734</v>
      </c>
      <c r="B1204" s="4">
        <v>8</v>
      </c>
      <c r="C1204" s="4">
        <v>50</v>
      </c>
      <c r="D1204" s="5">
        <v>2.52</v>
      </c>
      <c r="E1204" s="5">
        <v>126</v>
      </c>
      <c r="F1204" s="5">
        <f t="shared" si="40"/>
        <v>1180358.2000000007</v>
      </c>
      <c r="G1204" s="5">
        <f t="shared" si="39"/>
        <v>93.357221311035033</v>
      </c>
    </row>
    <row r="1205" spans="1:7" x14ac:dyDescent="0.35">
      <c r="A1205" s="30" t="s">
        <v>3223</v>
      </c>
      <c r="B1205" s="4">
        <v>4</v>
      </c>
      <c r="C1205" s="4">
        <v>12</v>
      </c>
      <c r="D1205" s="5">
        <v>10.44</v>
      </c>
      <c r="E1205" s="5">
        <v>125.28</v>
      </c>
      <c r="F1205" s="5">
        <f t="shared" si="40"/>
        <v>1180483.4800000007</v>
      </c>
      <c r="G1205" s="5">
        <f t="shared" si="39"/>
        <v>93.367129991879409</v>
      </c>
    </row>
    <row r="1206" spans="1:7" x14ac:dyDescent="0.35">
      <c r="A1206" s="30" t="s">
        <v>1853</v>
      </c>
      <c r="B1206" s="4">
        <v>1</v>
      </c>
      <c r="C1206" s="4">
        <v>500</v>
      </c>
      <c r="D1206" s="5">
        <v>0.25</v>
      </c>
      <c r="E1206" s="5">
        <v>125</v>
      </c>
      <c r="F1206" s="5">
        <f t="shared" si="40"/>
        <v>1180608.4800000007</v>
      </c>
      <c r="G1206" s="5">
        <f t="shared" si="39"/>
        <v>93.377016526885384</v>
      </c>
    </row>
    <row r="1207" spans="1:7" x14ac:dyDescent="0.35">
      <c r="A1207" s="30" t="s">
        <v>373</v>
      </c>
      <c r="B1207" s="4">
        <v>3</v>
      </c>
      <c r="C1207" s="4">
        <v>25</v>
      </c>
      <c r="D1207" s="5">
        <v>5</v>
      </c>
      <c r="E1207" s="5">
        <v>125</v>
      </c>
      <c r="F1207" s="5">
        <f t="shared" si="40"/>
        <v>1180733.4800000007</v>
      </c>
      <c r="G1207" s="5">
        <f t="shared" si="39"/>
        <v>93.386903061891346</v>
      </c>
    </row>
    <row r="1208" spans="1:7" x14ac:dyDescent="0.35">
      <c r="A1208" s="30" t="s">
        <v>2613</v>
      </c>
      <c r="B1208" s="4">
        <v>1</v>
      </c>
      <c r="C1208" s="4">
        <v>5</v>
      </c>
      <c r="D1208" s="5">
        <v>25</v>
      </c>
      <c r="E1208" s="5">
        <v>125</v>
      </c>
      <c r="F1208" s="5">
        <f t="shared" si="40"/>
        <v>1180858.4800000007</v>
      </c>
      <c r="G1208" s="5">
        <f t="shared" si="39"/>
        <v>93.396789596897307</v>
      </c>
    </row>
    <row r="1209" spans="1:7" x14ac:dyDescent="0.35">
      <c r="A1209" s="30" t="s">
        <v>3787</v>
      </c>
      <c r="B1209" s="4">
        <v>3</v>
      </c>
      <c r="C1209" s="4">
        <v>48</v>
      </c>
      <c r="D1209" s="5">
        <v>2.59</v>
      </c>
      <c r="E1209" s="5">
        <v>124.32</v>
      </c>
      <c r="F1209" s="5">
        <f t="shared" si="40"/>
        <v>1180982.8000000007</v>
      </c>
      <c r="G1209" s="5">
        <f t="shared" si="39"/>
        <v>93.406622349152855</v>
      </c>
    </row>
    <row r="1210" spans="1:7" x14ac:dyDescent="0.35">
      <c r="A1210" s="30" t="s">
        <v>3625</v>
      </c>
      <c r="B1210" s="4">
        <v>4</v>
      </c>
      <c r="C1210" s="4">
        <v>12</v>
      </c>
      <c r="D1210" s="5">
        <v>10.35</v>
      </c>
      <c r="E1210" s="5">
        <v>124.19999999999999</v>
      </c>
      <c r="F1210" s="5">
        <f t="shared" si="40"/>
        <v>1181107.0000000007</v>
      </c>
      <c r="G1210" s="5">
        <f t="shared" si="39"/>
        <v>93.416445610334776</v>
      </c>
    </row>
    <row r="1211" spans="1:7" x14ac:dyDescent="0.35">
      <c r="A1211" s="30" t="s">
        <v>3984</v>
      </c>
      <c r="B1211" s="4">
        <v>2</v>
      </c>
      <c r="C1211" s="4">
        <v>88</v>
      </c>
      <c r="D1211" s="5">
        <v>1.41</v>
      </c>
      <c r="E1211" s="5">
        <v>124.08</v>
      </c>
      <c r="F1211" s="5">
        <f t="shared" si="40"/>
        <v>1181231.0800000008</v>
      </c>
      <c r="G1211" s="5">
        <f t="shared" si="39"/>
        <v>93.426259380443113</v>
      </c>
    </row>
    <row r="1212" spans="1:7" x14ac:dyDescent="0.35">
      <c r="A1212" s="30" t="s">
        <v>2360</v>
      </c>
      <c r="B1212" s="4">
        <v>9</v>
      </c>
      <c r="C1212" s="4">
        <v>104</v>
      </c>
      <c r="D1212" s="5">
        <v>1.19</v>
      </c>
      <c r="E1212" s="5">
        <v>123.75999999999999</v>
      </c>
      <c r="F1212" s="5">
        <f t="shared" si="40"/>
        <v>1181354.8400000008</v>
      </c>
      <c r="G1212" s="5">
        <f t="shared" si="39"/>
        <v>93.436047841021818</v>
      </c>
    </row>
    <row r="1213" spans="1:7" x14ac:dyDescent="0.35">
      <c r="A1213" s="30" t="s">
        <v>2227</v>
      </c>
      <c r="B1213" s="4">
        <v>20</v>
      </c>
      <c r="C1213" s="4">
        <v>156</v>
      </c>
      <c r="D1213" s="5">
        <v>0.79</v>
      </c>
      <c r="E1213" s="5">
        <v>123.24000000000001</v>
      </c>
      <c r="F1213" s="5">
        <f t="shared" si="40"/>
        <v>1181478.0800000008</v>
      </c>
      <c r="G1213" s="5">
        <f t="shared" si="39"/>
        <v>93.445795173614897</v>
      </c>
    </row>
    <row r="1214" spans="1:7" x14ac:dyDescent="0.35">
      <c r="A1214" s="30" t="s">
        <v>2630</v>
      </c>
      <c r="B1214" s="4">
        <v>5</v>
      </c>
      <c r="C1214" s="4">
        <v>6</v>
      </c>
      <c r="D1214" s="5">
        <v>20.46</v>
      </c>
      <c r="E1214" s="5">
        <v>122.76</v>
      </c>
      <c r="F1214" s="5">
        <f t="shared" si="40"/>
        <v>1181600.8400000008</v>
      </c>
      <c r="G1214" s="5">
        <f t="shared" si="39"/>
        <v>93.455504541913555</v>
      </c>
    </row>
    <row r="1215" spans="1:7" x14ac:dyDescent="0.35">
      <c r="A1215" s="30" t="s">
        <v>1928</v>
      </c>
      <c r="B1215" s="4">
        <v>18</v>
      </c>
      <c r="C1215" s="4">
        <v>360</v>
      </c>
      <c r="D1215" s="5">
        <v>0.34</v>
      </c>
      <c r="E1215" s="5">
        <v>122.4</v>
      </c>
      <c r="F1215" s="5">
        <f t="shared" si="40"/>
        <v>1181723.2400000007</v>
      </c>
      <c r="G1215" s="5">
        <f t="shared" si="39"/>
        <v>93.465185436991391</v>
      </c>
    </row>
    <row r="1216" spans="1:7" x14ac:dyDescent="0.35">
      <c r="A1216" s="30" t="s">
        <v>3107</v>
      </c>
      <c r="B1216" s="4">
        <v>7</v>
      </c>
      <c r="C1216" s="4">
        <v>26</v>
      </c>
      <c r="D1216" s="5">
        <v>4.7</v>
      </c>
      <c r="E1216" s="5">
        <v>122.2</v>
      </c>
      <c r="F1216" s="5">
        <f t="shared" si="40"/>
        <v>1181845.4400000006</v>
      </c>
      <c r="G1216" s="5">
        <f t="shared" si="39"/>
        <v>93.47485051361322</v>
      </c>
    </row>
    <row r="1217" spans="1:7" x14ac:dyDescent="0.35">
      <c r="A1217" s="30" t="s">
        <v>4432</v>
      </c>
      <c r="B1217" s="4">
        <v>1</v>
      </c>
      <c r="C1217" s="4">
        <v>12</v>
      </c>
      <c r="D1217" s="5">
        <v>10.18</v>
      </c>
      <c r="E1217" s="5">
        <v>122.16</v>
      </c>
      <c r="F1217" s="5">
        <f t="shared" si="40"/>
        <v>1181967.6000000006</v>
      </c>
      <c r="G1217" s="5">
        <f t="shared" si="39"/>
        <v>93.484512426543844</v>
      </c>
    </row>
    <row r="1218" spans="1:7" x14ac:dyDescent="0.35">
      <c r="A1218" s="30" t="s">
        <v>2277</v>
      </c>
      <c r="B1218" s="4">
        <v>17</v>
      </c>
      <c r="C1218" s="4">
        <v>142</v>
      </c>
      <c r="D1218" s="5">
        <v>0.86</v>
      </c>
      <c r="E1218" s="5">
        <v>122.12</v>
      </c>
      <c r="F1218" s="5">
        <f t="shared" si="40"/>
        <v>1182089.7200000007</v>
      </c>
      <c r="G1218" s="5">
        <f t="shared" si="39"/>
        <v>93.494171175783279</v>
      </c>
    </row>
    <row r="1219" spans="1:7" x14ac:dyDescent="0.35">
      <c r="A1219" s="30" t="s">
        <v>2747</v>
      </c>
      <c r="B1219" s="4">
        <v>3</v>
      </c>
      <c r="C1219" s="4">
        <v>24</v>
      </c>
      <c r="D1219" s="5">
        <v>5.07</v>
      </c>
      <c r="E1219" s="5">
        <v>121.68</v>
      </c>
      <c r="F1219" s="5">
        <f t="shared" si="40"/>
        <v>1182211.4000000006</v>
      </c>
      <c r="G1219" s="5">
        <f t="shared" ref="G1219:G1282" si="41">(F1219/$F$3485)*100</f>
        <v>93.503795124419483</v>
      </c>
    </row>
    <row r="1220" spans="1:7" x14ac:dyDescent="0.35">
      <c r="A1220" s="30" t="s">
        <v>275</v>
      </c>
      <c r="B1220" s="4">
        <v>4</v>
      </c>
      <c r="C1220" s="4">
        <v>380</v>
      </c>
      <c r="D1220" s="5">
        <v>0.32</v>
      </c>
      <c r="E1220" s="5">
        <v>121.60000000000001</v>
      </c>
      <c r="F1220" s="5">
        <f t="shared" si="40"/>
        <v>1182333.0000000007</v>
      </c>
      <c r="G1220" s="5">
        <f t="shared" si="41"/>
        <v>93.513412745673293</v>
      </c>
    </row>
    <row r="1221" spans="1:7" x14ac:dyDescent="0.35">
      <c r="A1221" s="30" t="s">
        <v>346</v>
      </c>
      <c r="B1221" s="4">
        <v>1</v>
      </c>
      <c r="C1221" s="4">
        <v>40</v>
      </c>
      <c r="D1221" s="5">
        <v>3.03</v>
      </c>
      <c r="E1221" s="5">
        <v>121.19999999999999</v>
      </c>
      <c r="F1221" s="5">
        <f t="shared" si="40"/>
        <v>1182454.2000000007</v>
      </c>
      <c r="G1221" s="5">
        <f t="shared" si="41"/>
        <v>93.522998730015075</v>
      </c>
    </row>
    <row r="1222" spans="1:7" x14ac:dyDescent="0.35">
      <c r="A1222" s="30" t="s">
        <v>3624</v>
      </c>
      <c r="B1222" s="4">
        <v>4</v>
      </c>
      <c r="C1222" s="4">
        <v>5</v>
      </c>
      <c r="D1222" s="5">
        <v>24.24</v>
      </c>
      <c r="E1222" s="5">
        <v>121.19999999999999</v>
      </c>
      <c r="F1222" s="5">
        <f t="shared" si="40"/>
        <v>1182575.4000000006</v>
      </c>
      <c r="G1222" s="5">
        <f t="shared" si="41"/>
        <v>93.532584714356858</v>
      </c>
    </row>
    <row r="1223" spans="1:7" x14ac:dyDescent="0.35">
      <c r="A1223" s="30" t="s">
        <v>2876</v>
      </c>
      <c r="B1223" s="4">
        <v>12</v>
      </c>
      <c r="C1223" s="4">
        <v>80</v>
      </c>
      <c r="D1223" s="5">
        <v>1.51</v>
      </c>
      <c r="E1223" s="5">
        <v>120.8</v>
      </c>
      <c r="F1223" s="5">
        <f t="shared" si="40"/>
        <v>1182696.2000000007</v>
      </c>
      <c r="G1223" s="5">
        <f t="shared" si="41"/>
        <v>93.542139061786628</v>
      </c>
    </row>
    <row r="1224" spans="1:7" x14ac:dyDescent="0.35">
      <c r="A1224" s="30" t="s">
        <v>3705</v>
      </c>
      <c r="B1224" s="4">
        <v>3</v>
      </c>
      <c r="C1224" s="4">
        <v>10</v>
      </c>
      <c r="D1224" s="5">
        <v>12.08</v>
      </c>
      <c r="E1224" s="5">
        <v>120.8</v>
      </c>
      <c r="F1224" s="5">
        <f t="shared" ref="F1224:F1287" si="42">E1224+F1223</f>
        <v>1182817.0000000007</v>
      </c>
      <c r="G1224" s="5">
        <f t="shared" si="41"/>
        <v>93.551693409216398</v>
      </c>
    </row>
    <row r="1225" spans="1:7" x14ac:dyDescent="0.35">
      <c r="A1225" s="30" t="s">
        <v>1446</v>
      </c>
      <c r="B1225" s="4">
        <v>18</v>
      </c>
      <c r="C1225" s="4">
        <v>90</v>
      </c>
      <c r="D1225" s="5">
        <v>1.34</v>
      </c>
      <c r="E1225" s="5">
        <v>120.60000000000001</v>
      </c>
      <c r="F1225" s="5">
        <f t="shared" si="42"/>
        <v>1182937.6000000008</v>
      </c>
      <c r="G1225" s="5">
        <f t="shared" si="41"/>
        <v>93.561231938190161</v>
      </c>
    </row>
    <row r="1226" spans="1:7" x14ac:dyDescent="0.35">
      <c r="A1226" s="30" t="s">
        <v>2610</v>
      </c>
      <c r="B1226" s="4">
        <v>1</v>
      </c>
      <c r="C1226" s="4">
        <v>50</v>
      </c>
      <c r="D1226" s="5">
        <v>2.41</v>
      </c>
      <c r="E1226" s="5">
        <v>120.5</v>
      </c>
      <c r="F1226" s="5">
        <f t="shared" si="42"/>
        <v>1183058.1000000008</v>
      </c>
      <c r="G1226" s="5">
        <f t="shared" si="41"/>
        <v>93.570762557935922</v>
      </c>
    </row>
    <row r="1227" spans="1:7" x14ac:dyDescent="0.35">
      <c r="A1227" s="30" t="s">
        <v>1576</v>
      </c>
      <c r="B1227" s="4">
        <v>9</v>
      </c>
      <c r="C1227" s="4">
        <v>1200</v>
      </c>
      <c r="D1227" s="5">
        <v>0.1</v>
      </c>
      <c r="E1227" s="5">
        <v>120</v>
      </c>
      <c r="F1227" s="5">
        <f t="shared" si="42"/>
        <v>1183178.1000000008</v>
      </c>
      <c r="G1227" s="5">
        <f t="shared" si="41"/>
        <v>93.580253631541638</v>
      </c>
    </row>
    <row r="1228" spans="1:7" x14ac:dyDescent="0.35">
      <c r="A1228" s="30" t="s">
        <v>2885</v>
      </c>
      <c r="B1228" s="4">
        <v>2</v>
      </c>
      <c r="C1228" s="4">
        <v>12</v>
      </c>
      <c r="D1228" s="5">
        <v>9.99</v>
      </c>
      <c r="E1228" s="5">
        <v>119.88</v>
      </c>
      <c r="F1228" s="5">
        <f t="shared" si="42"/>
        <v>1183297.9800000007</v>
      </c>
      <c r="G1228" s="5">
        <f t="shared" si="41"/>
        <v>93.589735214073755</v>
      </c>
    </row>
    <row r="1229" spans="1:7" x14ac:dyDescent="0.35">
      <c r="A1229" s="30" t="s">
        <v>2327</v>
      </c>
      <c r="B1229" s="4">
        <v>5</v>
      </c>
      <c r="C1229" s="4">
        <v>120</v>
      </c>
      <c r="D1229" s="5">
        <v>0.99</v>
      </c>
      <c r="E1229" s="5">
        <v>118.8</v>
      </c>
      <c r="F1229" s="5">
        <f t="shared" si="42"/>
        <v>1183416.7800000007</v>
      </c>
      <c r="G1229" s="5">
        <f t="shared" si="41"/>
        <v>93.599131376943419</v>
      </c>
    </row>
    <row r="1230" spans="1:7" x14ac:dyDescent="0.35">
      <c r="A1230" s="30" t="s">
        <v>3203</v>
      </c>
      <c r="B1230" s="4">
        <v>5</v>
      </c>
      <c r="C1230" s="4">
        <v>72</v>
      </c>
      <c r="D1230" s="5">
        <v>1.65</v>
      </c>
      <c r="E1230" s="5">
        <v>118.8</v>
      </c>
      <c r="F1230" s="5">
        <f t="shared" si="42"/>
        <v>1183535.5800000008</v>
      </c>
      <c r="G1230" s="5">
        <f t="shared" si="41"/>
        <v>93.608527539813096</v>
      </c>
    </row>
    <row r="1231" spans="1:7" x14ac:dyDescent="0.35">
      <c r="A1231" s="30" t="s">
        <v>2050</v>
      </c>
      <c r="B1231" s="4">
        <v>10</v>
      </c>
      <c r="C1231" s="4">
        <v>212</v>
      </c>
      <c r="D1231" s="5">
        <v>0.56000000000000005</v>
      </c>
      <c r="E1231" s="5">
        <v>118.72000000000001</v>
      </c>
      <c r="F1231" s="5">
        <f t="shared" si="42"/>
        <v>1183654.3000000007</v>
      </c>
      <c r="G1231" s="5">
        <f t="shared" si="41"/>
        <v>93.617917375300365</v>
      </c>
    </row>
    <row r="1232" spans="1:7" x14ac:dyDescent="0.35">
      <c r="A1232" s="30" t="s">
        <v>3070</v>
      </c>
      <c r="B1232" s="4">
        <v>7</v>
      </c>
      <c r="C1232" s="4">
        <v>56</v>
      </c>
      <c r="D1232" s="5">
        <v>2.1</v>
      </c>
      <c r="E1232" s="5">
        <v>117.60000000000001</v>
      </c>
      <c r="F1232" s="5">
        <f t="shared" si="42"/>
        <v>1183771.9000000008</v>
      </c>
      <c r="G1232" s="5">
        <f t="shared" si="41"/>
        <v>93.62721862743399</v>
      </c>
    </row>
    <row r="1233" spans="1:7" x14ac:dyDescent="0.35">
      <c r="A1233" s="30" t="s">
        <v>3114</v>
      </c>
      <c r="B1233" s="4">
        <v>12</v>
      </c>
      <c r="C1233" s="4">
        <v>84</v>
      </c>
      <c r="D1233" s="5">
        <v>1.4</v>
      </c>
      <c r="E1233" s="5">
        <v>117.6</v>
      </c>
      <c r="F1233" s="5">
        <f t="shared" si="42"/>
        <v>1183889.5000000009</v>
      </c>
      <c r="G1233" s="5">
        <f t="shared" si="41"/>
        <v>93.636519879567601</v>
      </c>
    </row>
    <row r="1234" spans="1:7" x14ac:dyDescent="0.35">
      <c r="A1234" s="30" t="s">
        <v>1870</v>
      </c>
      <c r="B1234" s="4">
        <v>15</v>
      </c>
      <c r="C1234" s="4">
        <v>452</v>
      </c>
      <c r="D1234" s="5">
        <v>0.26</v>
      </c>
      <c r="E1234" s="5">
        <v>117.52000000000001</v>
      </c>
      <c r="F1234" s="5">
        <f t="shared" si="42"/>
        <v>1184007.0200000009</v>
      </c>
      <c r="G1234" s="5">
        <f t="shared" si="41"/>
        <v>93.645814804318817</v>
      </c>
    </row>
    <row r="1235" spans="1:7" x14ac:dyDescent="0.35">
      <c r="A1235" s="30" t="s">
        <v>1974</v>
      </c>
      <c r="B1235" s="4">
        <v>6</v>
      </c>
      <c r="C1235" s="4">
        <v>300</v>
      </c>
      <c r="D1235" s="5">
        <v>0.39</v>
      </c>
      <c r="E1235" s="5">
        <v>117</v>
      </c>
      <c r="F1235" s="5">
        <f t="shared" si="42"/>
        <v>1184124.0200000009</v>
      </c>
      <c r="G1235" s="5">
        <f t="shared" si="41"/>
        <v>93.655068601084395</v>
      </c>
    </row>
    <row r="1236" spans="1:7" x14ac:dyDescent="0.35">
      <c r="A1236" s="30" t="s">
        <v>2408</v>
      </c>
      <c r="B1236" s="4">
        <v>2</v>
      </c>
      <c r="C1236" s="4">
        <v>100</v>
      </c>
      <c r="D1236" s="5">
        <v>1.17</v>
      </c>
      <c r="E1236" s="5">
        <v>117</v>
      </c>
      <c r="F1236" s="5">
        <f t="shared" si="42"/>
        <v>1184241.0200000009</v>
      </c>
      <c r="G1236" s="5">
        <f t="shared" si="41"/>
        <v>93.664322397849986</v>
      </c>
    </row>
    <row r="1237" spans="1:7" x14ac:dyDescent="0.35">
      <c r="A1237" s="30" t="s">
        <v>1420</v>
      </c>
      <c r="B1237" s="4">
        <v>17</v>
      </c>
      <c r="C1237" s="4">
        <v>94</v>
      </c>
      <c r="D1237" s="5">
        <v>1.24</v>
      </c>
      <c r="E1237" s="5">
        <v>116.56</v>
      </c>
      <c r="F1237" s="5">
        <f t="shared" si="42"/>
        <v>1184357.580000001</v>
      </c>
      <c r="G1237" s="5">
        <f t="shared" si="41"/>
        <v>93.673541394012346</v>
      </c>
    </row>
    <row r="1238" spans="1:7" x14ac:dyDescent="0.35">
      <c r="A1238" s="30" t="s">
        <v>2605</v>
      </c>
      <c r="B1238" s="4">
        <v>2</v>
      </c>
      <c r="C1238" s="4">
        <v>3</v>
      </c>
      <c r="D1238" s="5">
        <v>38.770000000000003</v>
      </c>
      <c r="E1238" s="5">
        <v>116.31</v>
      </c>
      <c r="F1238" s="5">
        <f t="shared" si="42"/>
        <v>1184473.8900000011</v>
      </c>
      <c r="G1238" s="5">
        <f t="shared" si="41"/>
        <v>93.682740617104713</v>
      </c>
    </row>
    <row r="1239" spans="1:7" x14ac:dyDescent="0.35">
      <c r="A1239" s="30" t="s">
        <v>543</v>
      </c>
      <c r="B1239" s="4">
        <v>7</v>
      </c>
      <c r="C1239" s="4">
        <v>36</v>
      </c>
      <c r="D1239" s="5">
        <v>3.23</v>
      </c>
      <c r="E1239" s="5">
        <v>116.28</v>
      </c>
      <c r="F1239" s="5">
        <f t="shared" si="42"/>
        <v>1184590.1700000011</v>
      </c>
      <c r="G1239" s="5">
        <f t="shared" si="41"/>
        <v>93.691937467428659</v>
      </c>
    </row>
    <row r="1240" spans="1:7" x14ac:dyDescent="0.35">
      <c r="A1240" s="30" t="s">
        <v>3996</v>
      </c>
      <c r="B1240" s="4">
        <v>3</v>
      </c>
      <c r="C1240" s="4">
        <v>64</v>
      </c>
      <c r="D1240" s="5">
        <v>1.81</v>
      </c>
      <c r="E1240" s="5">
        <v>115.84</v>
      </c>
      <c r="F1240" s="5">
        <f t="shared" si="42"/>
        <v>1184706.0100000012</v>
      </c>
      <c r="G1240" s="5">
        <f t="shared" si="41"/>
        <v>93.701099517149402</v>
      </c>
    </row>
    <row r="1241" spans="1:7" x14ac:dyDescent="0.35">
      <c r="A1241" s="30" t="s">
        <v>3421</v>
      </c>
      <c r="B1241" s="4">
        <v>4</v>
      </c>
      <c r="C1241" s="4">
        <v>22</v>
      </c>
      <c r="D1241" s="5">
        <v>5.26</v>
      </c>
      <c r="E1241" s="5">
        <v>115.72</v>
      </c>
      <c r="F1241" s="5">
        <f t="shared" si="42"/>
        <v>1184821.7300000011</v>
      </c>
      <c r="G1241" s="5">
        <f t="shared" si="41"/>
        <v>93.710252075796518</v>
      </c>
    </row>
    <row r="1242" spans="1:7" x14ac:dyDescent="0.35">
      <c r="A1242" s="30" t="s">
        <v>431</v>
      </c>
      <c r="B1242" s="4">
        <v>6</v>
      </c>
      <c r="C1242" s="4">
        <v>65</v>
      </c>
      <c r="D1242" s="5">
        <v>1.78</v>
      </c>
      <c r="E1242" s="5">
        <v>115.7</v>
      </c>
      <c r="F1242" s="5">
        <f t="shared" si="42"/>
        <v>1184937.4300000011</v>
      </c>
      <c r="G1242" s="5">
        <f t="shared" si="41"/>
        <v>93.719403052598039</v>
      </c>
    </row>
    <row r="1243" spans="1:7" x14ac:dyDescent="0.35">
      <c r="A1243" s="30" t="s">
        <v>1940</v>
      </c>
      <c r="B1243" s="4">
        <v>16</v>
      </c>
      <c r="C1243" s="4">
        <v>340</v>
      </c>
      <c r="D1243" s="5">
        <v>0.34</v>
      </c>
      <c r="E1243" s="5">
        <v>115.60000000000001</v>
      </c>
      <c r="F1243" s="5">
        <f t="shared" si="42"/>
        <v>1185053.0300000012</v>
      </c>
      <c r="G1243" s="5">
        <f t="shared" si="41"/>
        <v>93.728546120171558</v>
      </c>
    </row>
    <row r="1244" spans="1:7" x14ac:dyDescent="0.35">
      <c r="A1244" s="30" t="s">
        <v>2475</v>
      </c>
      <c r="B1244" s="4">
        <v>3</v>
      </c>
      <c r="C1244" s="4">
        <v>40</v>
      </c>
      <c r="D1244" s="5">
        <v>2.89</v>
      </c>
      <c r="E1244" s="5">
        <v>115.60000000000001</v>
      </c>
      <c r="F1244" s="5">
        <f t="shared" si="42"/>
        <v>1185168.6300000013</v>
      </c>
      <c r="G1244" s="5">
        <f t="shared" si="41"/>
        <v>93.73768918774509</v>
      </c>
    </row>
    <row r="1245" spans="1:7" x14ac:dyDescent="0.35">
      <c r="A1245" s="30" t="s">
        <v>2231</v>
      </c>
      <c r="B1245" s="4">
        <v>8</v>
      </c>
      <c r="C1245" s="4">
        <v>152</v>
      </c>
      <c r="D1245" s="5">
        <v>0.76</v>
      </c>
      <c r="E1245" s="5">
        <v>115.52</v>
      </c>
      <c r="F1245" s="5">
        <f t="shared" si="42"/>
        <v>1185284.1500000013</v>
      </c>
      <c r="G1245" s="5">
        <f t="shared" si="41"/>
        <v>93.7468259279362</v>
      </c>
    </row>
    <row r="1246" spans="1:7" x14ac:dyDescent="0.35">
      <c r="A1246" s="30" t="s">
        <v>3448</v>
      </c>
      <c r="B1246" s="4">
        <v>4</v>
      </c>
      <c r="C1246" s="4">
        <v>22</v>
      </c>
      <c r="D1246" s="5">
        <v>5.25</v>
      </c>
      <c r="E1246" s="5">
        <v>115.5</v>
      </c>
      <c r="F1246" s="5">
        <f t="shared" si="42"/>
        <v>1185399.6500000013</v>
      </c>
      <c r="G1246" s="5">
        <f t="shared" si="41"/>
        <v>93.755961086281715</v>
      </c>
    </row>
    <row r="1247" spans="1:7" x14ac:dyDescent="0.35">
      <c r="A1247" s="30" t="s">
        <v>2691</v>
      </c>
      <c r="B1247" s="4">
        <v>7</v>
      </c>
      <c r="C1247" s="4">
        <v>78</v>
      </c>
      <c r="D1247" s="5">
        <v>1.48</v>
      </c>
      <c r="E1247" s="5">
        <v>115.44</v>
      </c>
      <c r="F1247" s="5">
        <f t="shared" si="42"/>
        <v>1185515.0900000012</v>
      </c>
      <c r="G1247" s="5">
        <f t="shared" si="41"/>
        <v>93.765091499090431</v>
      </c>
    </row>
    <row r="1248" spans="1:7" x14ac:dyDescent="0.35">
      <c r="A1248" s="30" t="s">
        <v>3494</v>
      </c>
      <c r="B1248" s="4">
        <v>4</v>
      </c>
      <c r="C1248" s="4">
        <v>72</v>
      </c>
      <c r="D1248" s="5">
        <v>1.6</v>
      </c>
      <c r="E1248" s="5">
        <v>115.2</v>
      </c>
      <c r="F1248" s="5">
        <f t="shared" si="42"/>
        <v>1185630.2900000012</v>
      </c>
      <c r="G1248" s="5">
        <f t="shared" si="41"/>
        <v>93.774202929751908</v>
      </c>
    </row>
    <row r="1249" spans="1:7" x14ac:dyDescent="0.35">
      <c r="A1249" s="30" t="s">
        <v>951</v>
      </c>
      <c r="B1249" s="4">
        <v>1</v>
      </c>
      <c r="C1249" s="4">
        <v>36</v>
      </c>
      <c r="D1249" s="5">
        <v>3.2</v>
      </c>
      <c r="E1249" s="5">
        <v>115.2</v>
      </c>
      <c r="F1249" s="5">
        <f t="shared" si="42"/>
        <v>1185745.4900000012</v>
      </c>
      <c r="G1249" s="5">
        <f t="shared" si="41"/>
        <v>93.783314360413399</v>
      </c>
    </row>
    <row r="1250" spans="1:7" x14ac:dyDescent="0.35">
      <c r="A1250" s="30" t="s">
        <v>2749</v>
      </c>
      <c r="B1250" s="4">
        <v>4</v>
      </c>
      <c r="C1250" s="4">
        <v>32</v>
      </c>
      <c r="D1250" s="5">
        <v>3.6</v>
      </c>
      <c r="E1250" s="5">
        <v>115.2</v>
      </c>
      <c r="F1250" s="5">
        <f t="shared" si="42"/>
        <v>1185860.6900000011</v>
      </c>
      <c r="G1250" s="5">
        <f t="shared" si="41"/>
        <v>93.792425791074905</v>
      </c>
    </row>
    <row r="1251" spans="1:7" x14ac:dyDescent="0.35">
      <c r="A1251" s="30" t="s">
        <v>791</v>
      </c>
      <c r="B1251" s="4">
        <v>3</v>
      </c>
      <c r="C1251" s="4">
        <v>32</v>
      </c>
      <c r="D1251" s="5">
        <v>3.6</v>
      </c>
      <c r="E1251" s="5">
        <v>115.2</v>
      </c>
      <c r="F1251" s="5">
        <f t="shared" si="42"/>
        <v>1185975.8900000011</v>
      </c>
      <c r="G1251" s="5">
        <f t="shared" si="41"/>
        <v>93.801537221736396</v>
      </c>
    </row>
    <row r="1252" spans="1:7" x14ac:dyDescent="0.35">
      <c r="A1252" s="30" t="s">
        <v>4324</v>
      </c>
      <c r="B1252" s="4">
        <v>1</v>
      </c>
      <c r="C1252" s="4">
        <v>5</v>
      </c>
      <c r="D1252" s="5">
        <v>23.04</v>
      </c>
      <c r="E1252" s="5">
        <v>115.19999999999999</v>
      </c>
      <c r="F1252" s="5">
        <f t="shared" si="42"/>
        <v>1186091.090000001</v>
      </c>
      <c r="G1252" s="5">
        <f t="shared" si="41"/>
        <v>93.810648652397902</v>
      </c>
    </row>
    <row r="1253" spans="1:7" x14ac:dyDescent="0.35">
      <c r="A1253" s="30" t="s">
        <v>1848</v>
      </c>
      <c r="B1253" s="4">
        <v>2</v>
      </c>
      <c r="C1253" s="4">
        <v>500</v>
      </c>
      <c r="D1253" s="5">
        <v>0.23</v>
      </c>
      <c r="E1253" s="5">
        <v>115</v>
      </c>
      <c r="F1253" s="5">
        <f t="shared" si="42"/>
        <v>1186206.090000001</v>
      </c>
      <c r="G1253" s="5">
        <f t="shared" si="41"/>
        <v>93.819744264603386</v>
      </c>
    </row>
    <row r="1254" spans="1:7" x14ac:dyDescent="0.35">
      <c r="A1254" s="30" t="s">
        <v>1142</v>
      </c>
      <c r="B1254" s="4">
        <v>2</v>
      </c>
      <c r="C1254" s="4">
        <v>50</v>
      </c>
      <c r="D1254" s="5">
        <v>2.2999999999999998</v>
      </c>
      <c r="E1254" s="5">
        <v>114.99999999999999</v>
      </c>
      <c r="F1254" s="5">
        <f t="shared" si="42"/>
        <v>1186321.090000001</v>
      </c>
      <c r="G1254" s="5">
        <f t="shared" si="41"/>
        <v>93.828839876808871</v>
      </c>
    </row>
    <row r="1255" spans="1:7" x14ac:dyDescent="0.35">
      <c r="A1255" s="30" t="s">
        <v>236</v>
      </c>
      <c r="B1255" s="4">
        <v>1</v>
      </c>
      <c r="C1255" s="4">
        <v>50</v>
      </c>
      <c r="D1255" s="5">
        <v>2.2999999999999998</v>
      </c>
      <c r="E1255" s="5">
        <v>114.99999999999999</v>
      </c>
      <c r="F1255" s="5">
        <f t="shared" si="42"/>
        <v>1186436.090000001</v>
      </c>
      <c r="G1255" s="5">
        <f t="shared" si="41"/>
        <v>93.83793548901437</v>
      </c>
    </row>
    <row r="1256" spans="1:7" x14ac:dyDescent="0.35">
      <c r="A1256" s="30" t="s">
        <v>2959</v>
      </c>
      <c r="B1256" s="4">
        <v>8</v>
      </c>
      <c r="C1256" s="4">
        <v>30</v>
      </c>
      <c r="D1256" s="5">
        <v>3.83</v>
      </c>
      <c r="E1256" s="5">
        <v>114.9</v>
      </c>
      <c r="F1256" s="5">
        <f t="shared" si="42"/>
        <v>1186550.9900000009</v>
      </c>
      <c r="G1256" s="5">
        <f t="shared" si="41"/>
        <v>93.847023191991838</v>
      </c>
    </row>
    <row r="1257" spans="1:7" x14ac:dyDescent="0.35">
      <c r="A1257" s="30" t="s">
        <v>2175</v>
      </c>
      <c r="B1257" s="4">
        <v>2</v>
      </c>
      <c r="C1257" s="4">
        <v>7</v>
      </c>
      <c r="D1257" s="5">
        <v>16.41</v>
      </c>
      <c r="E1257" s="5">
        <v>114.87</v>
      </c>
      <c r="F1257" s="5">
        <f t="shared" si="42"/>
        <v>1186665.860000001</v>
      </c>
      <c r="G1257" s="5">
        <f t="shared" si="41"/>
        <v>93.856108522200927</v>
      </c>
    </row>
    <row r="1258" spans="1:7" x14ac:dyDescent="0.35">
      <c r="A1258" s="30" t="s">
        <v>3707</v>
      </c>
      <c r="B1258" s="4">
        <v>3</v>
      </c>
      <c r="C1258" s="4">
        <v>3</v>
      </c>
      <c r="D1258" s="5">
        <v>38.270000000000003</v>
      </c>
      <c r="E1258" s="5">
        <v>114.81</v>
      </c>
      <c r="F1258" s="5">
        <f t="shared" si="42"/>
        <v>1186780.6700000011</v>
      </c>
      <c r="G1258" s="5">
        <f t="shared" si="41"/>
        <v>93.865189106873217</v>
      </c>
    </row>
    <row r="1259" spans="1:7" x14ac:dyDescent="0.35">
      <c r="A1259" s="30" t="s">
        <v>3700</v>
      </c>
      <c r="B1259" s="4">
        <v>4</v>
      </c>
      <c r="C1259" s="4">
        <v>40</v>
      </c>
      <c r="D1259" s="5">
        <v>2.87</v>
      </c>
      <c r="E1259" s="5">
        <v>114.80000000000001</v>
      </c>
      <c r="F1259" s="5">
        <f t="shared" si="42"/>
        <v>1186895.4700000011</v>
      </c>
      <c r="G1259" s="5">
        <f t="shared" si="41"/>
        <v>93.87426890062271</v>
      </c>
    </row>
    <row r="1260" spans="1:7" x14ac:dyDescent="0.35">
      <c r="A1260" s="30" t="s">
        <v>4336</v>
      </c>
      <c r="B1260" s="4">
        <v>1</v>
      </c>
      <c r="C1260" s="4">
        <v>40</v>
      </c>
      <c r="D1260" s="5">
        <v>2.87</v>
      </c>
      <c r="E1260" s="5">
        <v>114.80000000000001</v>
      </c>
      <c r="F1260" s="5">
        <f t="shared" si="42"/>
        <v>1187010.2700000012</v>
      </c>
      <c r="G1260" s="5">
        <f t="shared" si="41"/>
        <v>93.883348694372188</v>
      </c>
    </row>
    <row r="1261" spans="1:7" x14ac:dyDescent="0.35">
      <c r="A1261" s="30" t="s">
        <v>2593</v>
      </c>
      <c r="B1261" s="4">
        <v>6</v>
      </c>
      <c r="C1261" s="4">
        <v>10</v>
      </c>
      <c r="D1261" s="5">
        <v>11.48</v>
      </c>
      <c r="E1261" s="5">
        <v>114.80000000000001</v>
      </c>
      <c r="F1261" s="5">
        <f t="shared" si="42"/>
        <v>1187125.0700000012</v>
      </c>
      <c r="G1261" s="5">
        <f t="shared" si="41"/>
        <v>93.892428488121666</v>
      </c>
    </row>
    <row r="1262" spans="1:7" x14ac:dyDescent="0.35">
      <c r="A1262" s="30" t="s">
        <v>3306</v>
      </c>
      <c r="B1262" s="4">
        <v>8</v>
      </c>
      <c r="C1262" s="4">
        <v>60</v>
      </c>
      <c r="D1262" s="5">
        <v>1.91</v>
      </c>
      <c r="E1262" s="5">
        <v>114.6</v>
      </c>
      <c r="F1262" s="5">
        <f t="shared" si="42"/>
        <v>1187239.6700000013</v>
      </c>
      <c r="G1262" s="5">
        <f t="shared" si="41"/>
        <v>93.901492463415138</v>
      </c>
    </row>
    <row r="1263" spans="1:7" x14ac:dyDescent="0.35">
      <c r="A1263" s="30" t="s">
        <v>2003</v>
      </c>
      <c r="B1263" s="4">
        <v>2</v>
      </c>
      <c r="C1263" s="4">
        <v>300</v>
      </c>
      <c r="D1263" s="5">
        <v>0.38</v>
      </c>
      <c r="E1263" s="5">
        <v>114</v>
      </c>
      <c r="F1263" s="5">
        <f t="shared" si="42"/>
        <v>1187353.6700000013</v>
      </c>
      <c r="G1263" s="5">
        <f t="shared" si="41"/>
        <v>93.910508983340577</v>
      </c>
    </row>
    <row r="1264" spans="1:7" x14ac:dyDescent="0.35">
      <c r="A1264" s="30">
        <v>1297587</v>
      </c>
      <c r="B1264" s="4">
        <v>5</v>
      </c>
      <c r="C1264" s="4">
        <v>12</v>
      </c>
      <c r="D1264" s="5">
        <v>9.5</v>
      </c>
      <c r="E1264" s="5">
        <v>114</v>
      </c>
      <c r="F1264" s="5">
        <f t="shared" si="42"/>
        <v>1187467.6700000013</v>
      </c>
      <c r="G1264" s="5">
        <f t="shared" si="41"/>
        <v>93.919525503266016</v>
      </c>
    </row>
    <row r="1265" spans="1:7" x14ac:dyDescent="0.35">
      <c r="A1265" s="30" t="s">
        <v>2270</v>
      </c>
      <c r="B1265" s="4">
        <v>3</v>
      </c>
      <c r="C1265" s="4">
        <v>148</v>
      </c>
      <c r="D1265" s="5">
        <v>0.77</v>
      </c>
      <c r="E1265" s="5">
        <v>113.96000000000001</v>
      </c>
      <c r="F1265" s="5">
        <f t="shared" si="42"/>
        <v>1187581.6300000013</v>
      </c>
      <c r="G1265" s="5">
        <f t="shared" si="41"/>
        <v>93.928538859500264</v>
      </c>
    </row>
    <row r="1266" spans="1:7" x14ac:dyDescent="0.35">
      <c r="A1266" s="30" t="s">
        <v>2899</v>
      </c>
      <c r="B1266" s="4">
        <v>6</v>
      </c>
      <c r="C1266" s="4">
        <v>48</v>
      </c>
      <c r="D1266" s="5">
        <v>2.37</v>
      </c>
      <c r="E1266" s="5">
        <v>113.76</v>
      </c>
      <c r="F1266" s="5">
        <f t="shared" si="42"/>
        <v>1187695.3900000013</v>
      </c>
      <c r="G1266" s="5">
        <f t="shared" si="41"/>
        <v>93.937536397278492</v>
      </c>
    </row>
    <row r="1267" spans="1:7" x14ac:dyDescent="0.35">
      <c r="A1267" s="30" t="s">
        <v>2455</v>
      </c>
      <c r="B1267" s="4">
        <v>8</v>
      </c>
      <c r="C1267" s="4">
        <v>70</v>
      </c>
      <c r="D1267" s="5">
        <v>1.62</v>
      </c>
      <c r="E1267" s="5">
        <v>113.4</v>
      </c>
      <c r="F1267" s="5">
        <f t="shared" si="42"/>
        <v>1187808.7900000012</v>
      </c>
      <c r="G1267" s="5">
        <f t="shared" si="41"/>
        <v>93.946505461835898</v>
      </c>
    </row>
    <row r="1268" spans="1:7" x14ac:dyDescent="0.35">
      <c r="A1268" s="30" t="s">
        <v>3163</v>
      </c>
      <c r="B1268" s="4">
        <v>8</v>
      </c>
      <c r="C1268" s="4">
        <v>42</v>
      </c>
      <c r="D1268" s="5">
        <v>2.7</v>
      </c>
      <c r="E1268" s="5">
        <v>113.4</v>
      </c>
      <c r="F1268" s="5">
        <f t="shared" si="42"/>
        <v>1187922.1900000011</v>
      </c>
      <c r="G1268" s="5">
        <f t="shared" si="41"/>
        <v>93.955474526393303</v>
      </c>
    </row>
    <row r="1269" spans="1:7" x14ac:dyDescent="0.35">
      <c r="A1269" s="30" t="s">
        <v>1195</v>
      </c>
      <c r="B1269" s="4">
        <v>5</v>
      </c>
      <c r="C1269" s="4">
        <v>9</v>
      </c>
      <c r="D1269" s="5">
        <v>12.6</v>
      </c>
      <c r="E1269" s="5">
        <v>113.39999999999999</v>
      </c>
      <c r="F1269" s="5">
        <f t="shared" si="42"/>
        <v>1188035.590000001</v>
      </c>
      <c r="G1269" s="5">
        <f t="shared" si="41"/>
        <v>93.964443590950708</v>
      </c>
    </row>
    <row r="1270" spans="1:7" x14ac:dyDescent="0.35">
      <c r="A1270" s="30" t="s">
        <v>3197</v>
      </c>
      <c r="B1270" s="4">
        <v>4</v>
      </c>
      <c r="C1270" s="4">
        <v>80</v>
      </c>
      <c r="D1270" s="5">
        <v>1.41</v>
      </c>
      <c r="E1270" s="5">
        <v>112.8</v>
      </c>
      <c r="F1270" s="5">
        <f t="shared" si="42"/>
        <v>1188148.3900000011</v>
      </c>
      <c r="G1270" s="5">
        <f t="shared" si="41"/>
        <v>93.973365200140094</v>
      </c>
    </row>
    <row r="1271" spans="1:7" x14ac:dyDescent="0.35">
      <c r="A1271" s="30" t="s">
        <v>2758</v>
      </c>
      <c r="B1271" s="4">
        <v>13</v>
      </c>
      <c r="C1271" s="4">
        <v>80</v>
      </c>
      <c r="D1271" s="5">
        <v>1.4</v>
      </c>
      <c r="E1271" s="5">
        <v>112</v>
      </c>
      <c r="F1271" s="5">
        <f t="shared" si="42"/>
        <v>1188260.3900000011</v>
      </c>
      <c r="G1271" s="5">
        <f t="shared" si="41"/>
        <v>93.98222353550544</v>
      </c>
    </row>
    <row r="1272" spans="1:7" x14ac:dyDescent="0.35">
      <c r="A1272" s="30" t="s">
        <v>4085</v>
      </c>
      <c r="B1272" s="4">
        <v>4</v>
      </c>
      <c r="C1272" s="4">
        <v>32</v>
      </c>
      <c r="D1272" s="5">
        <v>3.5</v>
      </c>
      <c r="E1272" s="5">
        <v>112</v>
      </c>
      <c r="F1272" s="5">
        <f t="shared" si="42"/>
        <v>1188372.3900000011</v>
      </c>
      <c r="G1272" s="5">
        <f t="shared" si="41"/>
        <v>93.991081870870786</v>
      </c>
    </row>
    <row r="1273" spans="1:7" x14ac:dyDescent="0.35">
      <c r="A1273" s="30" t="s">
        <v>3768</v>
      </c>
      <c r="B1273" s="4">
        <v>1</v>
      </c>
      <c r="C1273" s="4">
        <v>5</v>
      </c>
      <c r="D1273" s="5">
        <v>22.4</v>
      </c>
      <c r="E1273" s="5">
        <v>112</v>
      </c>
      <c r="F1273" s="5">
        <f t="shared" si="42"/>
        <v>1188484.3900000011</v>
      </c>
      <c r="G1273" s="5">
        <f t="shared" si="41"/>
        <v>93.999940206236133</v>
      </c>
    </row>
    <row r="1274" spans="1:7" x14ac:dyDescent="0.35">
      <c r="A1274" s="30" t="s">
        <v>3838</v>
      </c>
      <c r="B1274" s="4">
        <v>2</v>
      </c>
      <c r="C1274" s="4">
        <v>5</v>
      </c>
      <c r="D1274" s="5">
        <v>22.33</v>
      </c>
      <c r="E1274" s="5">
        <v>111.64999999999999</v>
      </c>
      <c r="F1274" s="5">
        <f t="shared" si="42"/>
        <v>1188596.040000001</v>
      </c>
      <c r="G1274" s="5">
        <f t="shared" si="41"/>
        <v>94.008770859303453</v>
      </c>
    </row>
    <row r="1275" spans="1:7" x14ac:dyDescent="0.35">
      <c r="A1275" s="30" t="s">
        <v>4170</v>
      </c>
      <c r="B1275" s="4">
        <v>2</v>
      </c>
      <c r="C1275" s="4">
        <v>4</v>
      </c>
      <c r="D1275" s="5">
        <v>27.89</v>
      </c>
      <c r="E1275" s="5">
        <v>111.56</v>
      </c>
      <c r="F1275" s="5">
        <f t="shared" si="42"/>
        <v>1188707.600000001</v>
      </c>
      <c r="G1275" s="5">
        <f t="shared" si="41"/>
        <v>94.017594394065583</v>
      </c>
    </row>
    <row r="1276" spans="1:7" x14ac:dyDescent="0.35">
      <c r="A1276" s="30" t="s">
        <v>942</v>
      </c>
      <c r="B1276" s="4">
        <v>2</v>
      </c>
      <c r="C1276" s="4">
        <v>50</v>
      </c>
      <c r="D1276" s="5">
        <v>2.2200000000000002</v>
      </c>
      <c r="E1276" s="5">
        <v>111.00000000000001</v>
      </c>
      <c r="F1276" s="5">
        <f t="shared" si="42"/>
        <v>1188818.600000001</v>
      </c>
      <c r="G1276" s="5">
        <f t="shared" si="41"/>
        <v>94.026373637150883</v>
      </c>
    </row>
    <row r="1277" spans="1:7" x14ac:dyDescent="0.35">
      <c r="A1277" s="30" t="s">
        <v>1993</v>
      </c>
      <c r="B1277" s="4">
        <v>2</v>
      </c>
      <c r="C1277" s="4">
        <v>300</v>
      </c>
      <c r="D1277" s="5">
        <v>0.37</v>
      </c>
      <c r="E1277" s="5">
        <v>111</v>
      </c>
      <c r="F1277" s="5">
        <f t="shared" si="42"/>
        <v>1188929.600000001</v>
      </c>
      <c r="G1277" s="5">
        <f t="shared" si="41"/>
        <v>94.035152880236183</v>
      </c>
    </row>
    <row r="1278" spans="1:7" x14ac:dyDescent="0.35">
      <c r="A1278" s="30" t="s">
        <v>3009</v>
      </c>
      <c r="B1278" s="4">
        <v>7</v>
      </c>
      <c r="C1278" s="4">
        <v>38</v>
      </c>
      <c r="D1278" s="5">
        <v>2.92</v>
      </c>
      <c r="E1278" s="5">
        <v>110.96</v>
      </c>
      <c r="F1278" s="5">
        <f t="shared" si="42"/>
        <v>1189040.560000001</v>
      </c>
      <c r="G1278" s="5">
        <f t="shared" si="41"/>
        <v>94.043928959630279</v>
      </c>
    </row>
    <row r="1279" spans="1:7" x14ac:dyDescent="0.35">
      <c r="A1279" s="30" t="s">
        <v>395</v>
      </c>
      <c r="B1279" s="4">
        <v>21</v>
      </c>
      <c r="C1279" s="4">
        <v>32</v>
      </c>
      <c r="D1279" s="5">
        <v>3.45</v>
      </c>
      <c r="E1279" s="5">
        <v>110.4</v>
      </c>
      <c r="F1279" s="5">
        <f t="shared" si="42"/>
        <v>1189150.9600000009</v>
      </c>
      <c r="G1279" s="5">
        <f t="shared" si="41"/>
        <v>94.052660747347545</v>
      </c>
    </row>
    <row r="1280" spans="1:7" x14ac:dyDescent="0.35">
      <c r="A1280" s="30" t="s">
        <v>1957</v>
      </c>
      <c r="B1280" s="4">
        <v>4</v>
      </c>
      <c r="C1280" s="4">
        <v>48</v>
      </c>
      <c r="D1280" s="5">
        <v>2.2999999999999998</v>
      </c>
      <c r="E1280" s="5">
        <v>110.39999999999999</v>
      </c>
      <c r="F1280" s="5">
        <f t="shared" si="42"/>
        <v>1189261.3600000008</v>
      </c>
      <c r="G1280" s="5">
        <f t="shared" si="41"/>
        <v>94.061392535064797</v>
      </c>
    </row>
    <row r="1281" spans="1:7" x14ac:dyDescent="0.35">
      <c r="A1281" s="30" t="s">
        <v>85</v>
      </c>
      <c r="B1281" s="4">
        <v>4</v>
      </c>
      <c r="C1281" s="4">
        <v>23</v>
      </c>
      <c r="D1281" s="5">
        <v>4.8</v>
      </c>
      <c r="E1281" s="5">
        <v>110.39999999999999</v>
      </c>
      <c r="F1281" s="5">
        <f t="shared" si="42"/>
        <v>1189371.7600000007</v>
      </c>
      <c r="G1281" s="5">
        <f t="shared" si="41"/>
        <v>94.07012432278205</v>
      </c>
    </row>
    <row r="1282" spans="1:7" x14ac:dyDescent="0.35">
      <c r="A1282" s="30" t="s">
        <v>1880</v>
      </c>
      <c r="B1282" s="4">
        <v>22</v>
      </c>
      <c r="C1282" s="4">
        <v>408</v>
      </c>
      <c r="D1282" s="5">
        <v>0.27</v>
      </c>
      <c r="E1282" s="5">
        <v>110.16000000000001</v>
      </c>
      <c r="F1282" s="5">
        <f t="shared" si="42"/>
        <v>1189481.9200000006</v>
      </c>
      <c r="G1282" s="5">
        <f t="shared" si="41"/>
        <v>94.078837128352106</v>
      </c>
    </row>
    <row r="1283" spans="1:7" x14ac:dyDescent="0.35">
      <c r="A1283" s="30" t="s">
        <v>3345</v>
      </c>
      <c r="B1283" s="4">
        <v>1</v>
      </c>
      <c r="C1283" s="4">
        <v>50</v>
      </c>
      <c r="D1283" s="5">
        <v>2.2000000000000002</v>
      </c>
      <c r="E1283" s="5">
        <v>110.00000000000001</v>
      </c>
      <c r="F1283" s="5">
        <f t="shared" si="42"/>
        <v>1189591.9200000006</v>
      </c>
      <c r="G1283" s="5">
        <f t="shared" ref="G1283:G1346" si="43">(F1283/$F$3485)*100</f>
        <v>94.08753727915736</v>
      </c>
    </row>
    <row r="1284" spans="1:7" x14ac:dyDescent="0.35">
      <c r="A1284" s="30" t="s">
        <v>1598</v>
      </c>
      <c r="B1284" s="4">
        <v>9</v>
      </c>
      <c r="C1284" s="4">
        <v>1100</v>
      </c>
      <c r="D1284" s="5">
        <v>0.1</v>
      </c>
      <c r="E1284" s="5">
        <v>110</v>
      </c>
      <c r="F1284" s="5">
        <f t="shared" si="42"/>
        <v>1189701.9200000006</v>
      </c>
      <c r="G1284" s="5">
        <f t="shared" si="43"/>
        <v>94.096237429962613</v>
      </c>
    </row>
    <row r="1285" spans="1:7" x14ac:dyDescent="0.35">
      <c r="A1285" s="30" t="s">
        <v>3068</v>
      </c>
      <c r="B1285" s="4">
        <v>2</v>
      </c>
      <c r="C1285" s="4">
        <v>48</v>
      </c>
      <c r="D1285" s="5">
        <v>2.29</v>
      </c>
      <c r="E1285" s="5">
        <v>109.92</v>
      </c>
      <c r="F1285" s="5">
        <f t="shared" si="42"/>
        <v>1189811.8400000005</v>
      </c>
      <c r="G1285" s="5">
        <f t="shared" si="43"/>
        <v>94.104931253385445</v>
      </c>
    </row>
    <row r="1286" spans="1:7" x14ac:dyDescent="0.35">
      <c r="A1286" s="30" t="s">
        <v>3378</v>
      </c>
      <c r="B1286" s="4">
        <v>7</v>
      </c>
      <c r="C1286" s="4">
        <v>52</v>
      </c>
      <c r="D1286" s="5">
        <v>2.11</v>
      </c>
      <c r="E1286" s="5">
        <v>109.72</v>
      </c>
      <c r="F1286" s="5">
        <f t="shared" si="42"/>
        <v>1189921.5600000005</v>
      </c>
      <c r="G1286" s="5">
        <f t="shared" si="43"/>
        <v>94.113609258352284</v>
      </c>
    </row>
    <row r="1287" spans="1:7" x14ac:dyDescent="0.35">
      <c r="A1287" s="30" t="s">
        <v>1947</v>
      </c>
      <c r="B1287" s="4">
        <v>15</v>
      </c>
      <c r="C1287" s="4">
        <v>332</v>
      </c>
      <c r="D1287" s="5">
        <v>0.33</v>
      </c>
      <c r="E1287" s="5">
        <v>109.56</v>
      </c>
      <c r="F1287" s="5">
        <f t="shared" si="42"/>
        <v>1190031.1200000006</v>
      </c>
      <c r="G1287" s="5">
        <f t="shared" si="43"/>
        <v>94.122274608554321</v>
      </c>
    </row>
    <row r="1288" spans="1:7" x14ac:dyDescent="0.35">
      <c r="A1288" s="30" t="s">
        <v>2797</v>
      </c>
      <c r="B1288" s="4">
        <v>4</v>
      </c>
      <c r="C1288" s="4">
        <v>68</v>
      </c>
      <c r="D1288" s="5">
        <v>1.61</v>
      </c>
      <c r="E1288" s="5">
        <v>109.48</v>
      </c>
      <c r="F1288" s="5">
        <f t="shared" ref="F1288:F1351" si="44">E1288+F1287</f>
        <v>1190140.6000000006</v>
      </c>
      <c r="G1288" s="5">
        <f t="shared" si="43"/>
        <v>94.130933631373949</v>
      </c>
    </row>
    <row r="1289" spans="1:7" x14ac:dyDescent="0.35">
      <c r="A1289" s="30" t="s">
        <v>3167</v>
      </c>
      <c r="B1289" s="4">
        <v>5</v>
      </c>
      <c r="C1289" s="4">
        <v>40</v>
      </c>
      <c r="D1289" s="5">
        <v>2.73</v>
      </c>
      <c r="E1289" s="5">
        <v>109.2</v>
      </c>
      <c r="F1289" s="5">
        <f t="shared" si="44"/>
        <v>1190249.8000000005</v>
      </c>
      <c r="G1289" s="5">
        <f t="shared" si="43"/>
        <v>94.139570508355149</v>
      </c>
    </row>
    <row r="1290" spans="1:7" x14ac:dyDescent="0.35">
      <c r="A1290" s="30" t="s">
        <v>2452</v>
      </c>
      <c r="B1290" s="4">
        <v>1</v>
      </c>
      <c r="C1290" s="4">
        <v>100</v>
      </c>
      <c r="D1290" s="5">
        <v>1.0900000000000001</v>
      </c>
      <c r="E1290" s="5">
        <v>109.00000000000001</v>
      </c>
      <c r="F1290" s="5">
        <f t="shared" si="44"/>
        <v>1190358.8000000005</v>
      </c>
      <c r="G1290" s="5">
        <f t="shared" si="43"/>
        <v>94.148191566880357</v>
      </c>
    </row>
    <row r="1291" spans="1:7" x14ac:dyDescent="0.35">
      <c r="A1291" s="30" t="s">
        <v>3351</v>
      </c>
      <c r="B1291" s="4">
        <v>1</v>
      </c>
      <c r="C1291" s="4">
        <v>30</v>
      </c>
      <c r="D1291" s="5">
        <v>3.63</v>
      </c>
      <c r="E1291" s="5">
        <v>108.89999999999999</v>
      </c>
      <c r="F1291" s="5">
        <f t="shared" si="44"/>
        <v>1190467.7000000004</v>
      </c>
      <c r="G1291" s="5">
        <f t="shared" si="43"/>
        <v>94.156804716177547</v>
      </c>
    </row>
    <row r="1292" spans="1:7" x14ac:dyDescent="0.35">
      <c r="A1292" s="30" t="s">
        <v>1773</v>
      </c>
      <c r="B1292" s="4">
        <v>1</v>
      </c>
      <c r="C1292" s="4">
        <v>50</v>
      </c>
      <c r="D1292" s="5">
        <v>2.17</v>
      </c>
      <c r="E1292" s="5">
        <v>108.5</v>
      </c>
      <c r="F1292" s="5">
        <f t="shared" si="44"/>
        <v>1190576.2000000004</v>
      </c>
      <c r="G1292" s="5">
        <f t="shared" si="43"/>
        <v>94.165386228562724</v>
      </c>
    </row>
    <row r="1293" spans="1:7" x14ac:dyDescent="0.35">
      <c r="A1293" s="30" t="s">
        <v>2948</v>
      </c>
      <c r="B1293" s="4">
        <v>2</v>
      </c>
      <c r="C1293" s="4">
        <v>48</v>
      </c>
      <c r="D1293" s="5">
        <v>2.2599999999999998</v>
      </c>
      <c r="E1293" s="5">
        <v>108.47999999999999</v>
      </c>
      <c r="F1293" s="5">
        <f t="shared" si="44"/>
        <v>1190684.6800000004</v>
      </c>
      <c r="G1293" s="5">
        <f t="shared" si="43"/>
        <v>94.173966159102292</v>
      </c>
    </row>
    <row r="1294" spans="1:7" x14ac:dyDescent="0.35">
      <c r="A1294" s="30" t="s">
        <v>3936</v>
      </c>
      <c r="B1294" s="4">
        <v>3</v>
      </c>
      <c r="C1294" s="4">
        <v>39</v>
      </c>
      <c r="D1294" s="5">
        <v>2.78</v>
      </c>
      <c r="E1294" s="5">
        <v>108.41999999999999</v>
      </c>
      <c r="F1294" s="5">
        <f t="shared" si="44"/>
        <v>1190793.1000000003</v>
      </c>
      <c r="G1294" s="5">
        <f t="shared" si="43"/>
        <v>94.182541344105076</v>
      </c>
    </row>
    <row r="1295" spans="1:7" x14ac:dyDescent="0.35">
      <c r="A1295" s="30" t="s">
        <v>2740</v>
      </c>
      <c r="B1295" s="4">
        <v>11</v>
      </c>
      <c r="C1295" s="4">
        <v>68</v>
      </c>
      <c r="D1295" s="5">
        <v>1.59</v>
      </c>
      <c r="E1295" s="5">
        <v>108.12</v>
      </c>
      <c r="F1295" s="5">
        <f t="shared" si="44"/>
        <v>1190901.2200000004</v>
      </c>
      <c r="G1295" s="5">
        <f t="shared" si="43"/>
        <v>94.191092801423835</v>
      </c>
    </row>
    <row r="1296" spans="1:7" x14ac:dyDescent="0.35">
      <c r="A1296" s="30" t="s">
        <v>1486</v>
      </c>
      <c r="B1296" s="4">
        <v>7</v>
      </c>
      <c r="C1296" s="4">
        <v>1800</v>
      </c>
      <c r="D1296" s="5">
        <v>0.06</v>
      </c>
      <c r="E1296" s="5">
        <v>108</v>
      </c>
      <c r="F1296" s="5">
        <f t="shared" si="44"/>
        <v>1191009.2200000004</v>
      </c>
      <c r="G1296" s="5">
        <f t="shared" si="43"/>
        <v>94.199634767668996</v>
      </c>
    </row>
    <row r="1297" spans="1:7" x14ac:dyDescent="0.35">
      <c r="A1297" s="30" t="s">
        <v>1577</v>
      </c>
      <c r="B1297" s="4">
        <v>5</v>
      </c>
      <c r="C1297" s="4">
        <v>1200</v>
      </c>
      <c r="D1297" s="5">
        <v>0.09</v>
      </c>
      <c r="E1297" s="5">
        <v>108</v>
      </c>
      <c r="F1297" s="5">
        <f t="shared" si="44"/>
        <v>1191117.2200000004</v>
      </c>
      <c r="G1297" s="5">
        <f t="shared" si="43"/>
        <v>94.208176733914144</v>
      </c>
    </row>
    <row r="1298" spans="1:7" x14ac:dyDescent="0.35">
      <c r="A1298" s="30" t="s">
        <v>1984</v>
      </c>
      <c r="B1298" s="4">
        <v>3</v>
      </c>
      <c r="C1298" s="4">
        <v>300</v>
      </c>
      <c r="D1298" s="5">
        <v>0.36</v>
      </c>
      <c r="E1298" s="5">
        <v>108</v>
      </c>
      <c r="F1298" s="5">
        <f t="shared" si="44"/>
        <v>1191225.2200000004</v>
      </c>
      <c r="G1298" s="5">
        <f t="shared" si="43"/>
        <v>94.216718700159305</v>
      </c>
    </row>
    <row r="1299" spans="1:7" x14ac:dyDescent="0.35">
      <c r="A1299" s="30" t="s">
        <v>2517</v>
      </c>
      <c r="B1299" s="4">
        <v>1</v>
      </c>
      <c r="C1299" s="4">
        <v>80</v>
      </c>
      <c r="D1299" s="5">
        <v>1.35</v>
      </c>
      <c r="E1299" s="5">
        <v>108</v>
      </c>
      <c r="F1299" s="5">
        <f t="shared" si="44"/>
        <v>1191333.2200000004</v>
      </c>
      <c r="G1299" s="5">
        <f t="shared" si="43"/>
        <v>94.225260666404452</v>
      </c>
    </row>
    <row r="1300" spans="1:7" x14ac:dyDescent="0.35">
      <c r="A1300" s="30" t="s">
        <v>668</v>
      </c>
      <c r="B1300" s="4">
        <v>2</v>
      </c>
      <c r="C1300" s="4">
        <v>20</v>
      </c>
      <c r="D1300" s="5">
        <v>5.4</v>
      </c>
      <c r="E1300" s="5">
        <v>108</v>
      </c>
      <c r="F1300" s="5">
        <f t="shared" si="44"/>
        <v>1191441.2200000004</v>
      </c>
      <c r="G1300" s="5">
        <f t="shared" si="43"/>
        <v>94.233802632649613</v>
      </c>
    </row>
    <row r="1301" spans="1:7" x14ac:dyDescent="0.35">
      <c r="A1301" s="30" t="s">
        <v>3762</v>
      </c>
      <c r="B1301" s="4">
        <v>1</v>
      </c>
      <c r="C1301" s="4">
        <v>20</v>
      </c>
      <c r="D1301" s="5">
        <v>5.4</v>
      </c>
      <c r="E1301" s="5">
        <v>108</v>
      </c>
      <c r="F1301" s="5">
        <f t="shared" si="44"/>
        <v>1191549.2200000004</v>
      </c>
      <c r="G1301" s="5">
        <f t="shared" si="43"/>
        <v>94.242344598894761</v>
      </c>
    </row>
    <row r="1302" spans="1:7" x14ac:dyDescent="0.35">
      <c r="A1302" s="30" t="s">
        <v>3028</v>
      </c>
      <c r="B1302" s="4">
        <v>14</v>
      </c>
      <c r="C1302" s="4">
        <v>21</v>
      </c>
      <c r="D1302" s="5">
        <v>5.12</v>
      </c>
      <c r="E1302" s="5">
        <v>107.52</v>
      </c>
      <c r="F1302" s="5">
        <f t="shared" si="44"/>
        <v>1191656.7400000005</v>
      </c>
      <c r="G1302" s="5">
        <f t="shared" si="43"/>
        <v>94.250848600845501</v>
      </c>
    </row>
    <row r="1303" spans="1:7" x14ac:dyDescent="0.35">
      <c r="A1303" s="30" t="s">
        <v>2818</v>
      </c>
      <c r="B1303" s="4">
        <v>5</v>
      </c>
      <c r="C1303" s="4">
        <v>88</v>
      </c>
      <c r="D1303" s="5">
        <v>1.22</v>
      </c>
      <c r="E1303" s="5">
        <v>107.36</v>
      </c>
      <c r="F1303" s="5">
        <f t="shared" si="44"/>
        <v>1191764.1000000006</v>
      </c>
      <c r="G1303" s="5">
        <f t="shared" si="43"/>
        <v>94.259339948031439</v>
      </c>
    </row>
    <row r="1304" spans="1:7" x14ac:dyDescent="0.35">
      <c r="A1304" s="30" t="s">
        <v>3735</v>
      </c>
      <c r="B1304" s="4">
        <v>1</v>
      </c>
      <c r="C1304" s="4">
        <v>1</v>
      </c>
      <c r="D1304" s="5">
        <v>106.94</v>
      </c>
      <c r="E1304" s="5">
        <v>106.94</v>
      </c>
      <c r="F1304" s="5">
        <f t="shared" si="44"/>
        <v>1191871.0400000005</v>
      </c>
      <c r="G1304" s="5">
        <f t="shared" si="43"/>
        <v>94.267798076459727</v>
      </c>
    </row>
    <row r="1305" spans="1:7" x14ac:dyDescent="0.35">
      <c r="A1305" s="30" t="s">
        <v>4032</v>
      </c>
      <c r="B1305" s="4">
        <v>5</v>
      </c>
      <c r="C1305" s="4">
        <v>64</v>
      </c>
      <c r="D1305" s="5">
        <v>1.67</v>
      </c>
      <c r="E1305" s="5">
        <v>106.88</v>
      </c>
      <c r="F1305" s="5">
        <f t="shared" si="44"/>
        <v>1191977.9200000004</v>
      </c>
      <c r="G1305" s="5">
        <f t="shared" si="43"/>
        <v>94.276251459351229</v>
      </c>
    </row>
    <row r="1306" spans="1:7" x14ac:dyDescent="0.35">
      <c r="A1306" s="30" t="s">
        <v>2961</v>
      </c>
      <c r="B1306" s="4">
        <v>4</v>
      </c>
      <c r="C1306" s="4">
        <v>20</v>
      </c>
      <c r="D1306" s="5">
        <v>5.34</v>
      </c>
      <c r="E1306" s="5">
        <v>106.8</v>
      </c>
      <c r="F1306" s="5">
        <f t="shared" si="44"/>
        <v>1192084.7200000004</v>
      </c>
      <c r="G1306" s="5">
        <f t="shared" si="43"/>
        <v>94.284698514860338</v>
      </c>
    </row>
    <row r="1307" spans="1:7" x14ac:dyDescent="0.35">
      <c r="A1307" s="30" t="s">
        <v>1802</v>
      </c>
      <c r="B1307" s="4">
        <v>25</v>
      </c>
      <c r="C1307" s="4">
        <v>592</v>
      </c>
      <c r="D1307" s="5">
        <v>0.18</v>
      </c>
      <c r="E1307" s="5">
        <v>106.56</v>
      </c>
      <c r="F1307" s="5">
        <f t="shared" si="44"/>
        <v>1192191.2800000005</v>
      </c>
      <c r="G1307" s="5">
        <f t="shared" si="43"/>
        <v>94.293126588222222</v>
      </c>
    </row>
    <row r="1308" spans="1:7" x14ac:dyDescent="0.35">
      <c r="A1308" s="30" t="s">
        <v>3487</v>
      </c>
      <c r="B1308" s="4">
        <v>2</v>
      </c>
      <c r="C1308" s="4">
        <v>48</v>
      </c>
      <c r="D1308" s="5">
        <v>2.2200000000000002</v>
      </c>
      <c r="E1308" s="5">
        <v>106.56</v>
      </c>
      <c r="F1308" s="5">
        <f t="shared" si="44"/>
        <v>1192297.8400000005</v>
      </c>
      <c r="G1308" s="5">
        <f t="shared" si="43"/>
        <v>94.301554661584106</v>
      </c>
    </row>
    <row r="1309" spans="1:7" x14ac:dyDescent="0.35">
      <c r="A1309" s="30" t="s">
        <v>637</v>
      </c>
      <c r="B1309" s="4">
        <v>3</v>
      </c>
      <c r="C1309" s="4">
        <v>36</v>
      </c>
      <c r="D1309" s="5">
        <v>2.96</v>
      </c>
      <c r="E1309" s="5">
        <v>106.56</v>
      </c>
      <c r="F1309" s="5">
        <f t="shared" si="44"/>
        <v>1192404.4000000006</v>
      </c>
      <c r="G1309" s="5">
        <f t="shared" si="43"/>
        <v>94.30998273494599</v>
      </c>
    </row>
    <row r="1310" spans="1:7" x14ac:dyDescent="0.35">
      <c r="A1310" s="30" t="s">
        <v>196</v>
      </c>
      <c r="B1310" s="4">
        <v>8</v>
      </c>
      <c r="C1310" s="4">
        <v>68</v>
      </c>
      <c r="D1310" s="5">
        <v>1.56</v>
      </c>
      <c r="E1310" s="5">
        <v>106.08</v>
      </c>
      <c r="F1310" s="5">
        <f t="shared" si="44"/>
        <v>1192510.4800000007</v>
      </c>
      <c r="G1310" s="5">
        <f t="shared" si="43"/>
        <v>94.318372844013467</v>
      </c>
    </row>
    <row r="1311" spans="1:7" x14ac:dyDescent="0.35">
      <c r="A1311" s="30" t="s">
        <v>2741</v>
      </c>
      <c r="B1311" s="4">
        <v>4</v>
      </c>
      <c r="C1311" s="4">
        <v>28</v>
      </c>
      <c r="D1311" s="5">
        <v>3.78</v>
      </c>
      <c r="E1311" s="5">
        <v>105.83999999999999</v>
      </c>
      <c r="F1311" s="5">
        <f t="shared" si="44"/>
        <v>1192616.3200000008</v>
      </c>
      <c r="G1311" s="5">
        <f t="shared" si="43"/>
        <v>94.32674397093372</v>
      </c>
    </row>
    <row r="1312" spans="1:7" x14ac:dyDescent="0.35">
      <c r="A1312" s="30" t="s">
        <v>615</v>
      </c>
      <c r="B1312" s="4">
        <v>4</v>
      </c>
      <c r="C1312" s="4">
        <v>19</v>
      </c>
      <c r="D1312" s="5">
        <v>5.56</v>
      </c>
      <c r="E1312" s="5">
        <v>105.63999999999999</v>
      </c>
      <c r="F1312" s="5">
        <f t="shared" si="44"/>
        <v>1192721.9600000007</v>
      </c>
      <c r="G1312" s="5">
        <f t="shared" si="43"/>
        <v>94.335099279397966</v>
      </c>
    </row>
    <row r="1313" spans="1:7" x14ac:dyDescent="0.35">
      <c r="A1313" s="30" t="s">
        <v>4391</v>
      </c>
      <c r="B1313" s="4">
        <v>1</v>
      </c>
      <c r="C1313" s="4">
        <v>40</v>
      </c>
      <c r="D1313" s="5">
        <v>2.64</v>
      </c>
      <c r="E1313" s="5">
        <v>105.60000000000001</v>
      </c>
      <c r="F1313" s="5">
        <f t="shared" si="44"/>
        <v>1192827.5600000008</v>
      </c>
      <c r="G1313" s="5">
        <f t="shared" si="43"/>
        <v>94.343451424171008</v>
      </c>
    </row>
    <row r="1314" spans="1:7" x14ac:dyDescent="0.35">
      <c r="A1314" s="30" t="s">
        <v>3224</v>
      </c>
      <c r="B1314" s="4">
        <v>1</v>
      </c>
      <c r="C1314" s="4">
        <v>1</v>
      </c>
      <c r="D1314" s="5">
        <v>105.48</v>
      </c>
      <c r="E1314" s="5">
        <v>105.48</v>
      </c>
      <c r="F1314" s="5">
        <f t="shared" si="44"/>
        <v>1192933.0400000007</v>
      </c>
      <c r="G1314" s="5">
        <f t="shared" si="43"/>
        <v>94.351794077870437</v>
      </c>
    </row>
    <row r="1315" spans="1:7" x14ac:dyDescent="0.35">
      <c r="A1315" s="30" t="s">
        <v>3113</v>
      </c>
      <c r="B1315" s="4">
        <v>13</v>
      </c>
      <c r="C1315" s="4">
        <v>46</v>
      </c>
      <c r="D1315" s="5">
        <v>2.29</v>
      </c>
      <c r="E1315" s="5">
        <v>105.34</v>
      </c>
      <c r="F1315" s="5">
        <f t="shared" si="44"/>
        <v>1193038.3800000008</v>
      </c>
      <c r="G1315" s="5">
        <f t="shared" si="43"/>
        <v>94.360125658650674</v>
      </c>
    </row>
    <row r="1316" spans="1:7" x14ac:dyDescent="0.35">
      <c r="A1316" s="30" t="s">
        <v>2350</v>
      </c>
      <c r="B1316" s="4">
        <v>3</v>
      </c>
      <c r="C1316" s="4">
        <v>112</v>
      </c>
      <c r="D1316" s="5">
        <v>0.94</v>
      </c>
      <c r="E1316" s="5">
        <v>105.28</v>
      </c>
      <c r="F1316" s="5">
        <f t="shared" si="44"/>
        <v>1193143.6600000008</v>
      </c>
      <c r="G1316" s="5">
        <f t="shared" si="43"/>
        <v>94.368452493894111</v>
      </c>
    </row>
    <row r="1317" spans="1:7" x14ac:dyDescent="0.35">
      <c r="A1317" s="30" t="s">
        <v>2925</v>
      </c>
      <c r="B1317" s="4">
        <v>7</v>
      </c>
      <c r="C1317" s="4">
        <v>40</v>
      </c>
      <c r="D1317" s="5">
        <v>2.63</v>
      </c>
      <c r="E1317" s="5">
        <v>105.19999999999999</v>
      </c>
      <c r="F1317" s="5">
        <f t="shared" si="44"/>
        <v>1193248.8600000008</v>
      </c>
      <c r="G1317" s="5">
        <f t="shared" si="43"/>
        <v>94.376773001755126</v>
      </c>
    </row>
    <row r="1318" spans="1:7" x14ac:dyDescent="0.35">
      <c r="A1318" s="30" t="s">
        <v>1720</v>
      </c>
      <c r="B1318" s="4">
        <v>10</v>
      </c>
      <c r="C1318" s="4">
        <v>700</v>
      </c>
      <c r="D1318" s="5">
        <v>0.15</v>
      </c>
      <c r="E1318" s="5">
        <v>105</v>
      </c>
      <c r="F1318" s="5">
        <f t="shared" si="44"/>
        <v>1193353.8600000008</v>
      </c>
      <c r="G1318" s="5">
        <f t="shared" si="43"/>
        <v>94.385077691160134</v>
      </c>
    </row>
    <row r="1319" spans="1:7" x14ac:dyDescent="0.35">
      <c r="A1319" s="30" t="s">
        <v>3137</v>
      </c>
      <c r="B1319" s="4">
        <v>1</v>
      </c>
      <c r="C1319" s="4">
        <v>50</v>
      </c>
      <c r="D1319" s="5">
        <v>2.1</v>
      </c>
      <c r="E1319" s="5">
        <v>105</v>
      </c>
      <c r="F1319" s="5">
        <f t="shared" si="44"/>
        <v>1193458.8600000008</v>
      </c>
      <c r="G1319" s="5">
        <f t="shared" si="43"/>
        <v>94.393382380565143</v>
      </c>
    </row>
    <row r="1320" spans="1:7" x14ac:dyDescent="0.35">
      <c r="A1320" s="30" t="s">
        <v>3283</v>
      </c>
      <c r="B1320" s="4">
        <v>2</v>
      </c>
      <c r="C1320" s="4">
        <v>80</v>
      </c>
      <c r="D1320" s="5">
        <v>1.31</v>
      </c>
      <c r="E1320" s="5">
        <v>104.80000000000001</v>
      </c>
      <c r="F1320" s="5">
        <f t="shared" si="44"/>
        <v>1193563.6600000008</v>
      </c>
      <c r="G1320" s="5">
        <f t="shared" si="43"/>
        <v>94.401671251514159</v>
      </c>
    </row>
    <row r="1321" spans="1:7" x14ac:dyDescent="0.35">
      <c r="A1321" s="30" t="s">
        <v>755</v>
      </c>
      <c r="B1321" s="4">
        <v>3</v>
      </c>
      <c r="C1321" s="4">
        <v>10</v>
      </c>
      <c r="D1321" s="5">
        <v>10.48</v>
      </c>
      <c r="E1321" s="5">
        <v>104.80000000000001</v>
      </c>
      <c r="F1321" s="5">
        <f t="shared" si="44"/>
        <v>1193668.4600000009</v>
      </c>
      <c r="G1321" s="5">
        <f t="shared" si="43"/>
        <v>94.409960122463161</v>
      </c>
    </row>
    <row r="1322" spans="1:7" x14ac:dyDescent="0.35">
      <c r="A1322" s="30" t="s">
        <v>4195</v>
      </c>
      <c r="B1322" s="4">
        <v>2</v>
      </c>
      <c r="C1322" s="4">
        <v>32</v>
      </c>
      <c r="D1322" s="5">
        <v>3.27</v>
      </c>
      <c r="E1322" s="5">
        <v>104.64</v>
      </c>
      <c r="F1322" s="5">
        <f t="shared" si="44"/>
        <v>1193773.1000000008</v>
      </c>
      <c r="G1322" s="5">
        <f t="shared" si="43"/>
        <v>94.418236338647347</v>
      </c>
    </row>
    <row r="1323" spans="1:7" x14ac:dyDescent="0.35">
      <c r="A1323" s="30" t="s">
        <v>83</v>
      </c>
      <c r="B1323" s="4">
        <v>4</v>
      </c>
      <c r="C1323" s="4">
        <v>10</v>
      </c>
      <c r="D1323" s="5">
        <v>10.45</v>
      </c>
      <c r="E1323" s="5">
        <v>104.5</v>
      </c>
      <c r="F1323" s="5">
        <f t="shared" si="44"/>
        <v>1193877.6000000008</v>
      </c>
      <c r="G1323" s="5">
        <f t="shared" si="43"/>
        <v>94.426501481912325</v>
      </c>
    </row>
    <row r="1324" spans="1:7" x14ac:dyDescent="0.35">
      <c r="A1324" s="30" t="s">
        <v>493</v>
      </c>
      <c r="B1324" s="4">
        <v>4</v>
      </c>
      <c r="C1324" s="4">
        <v>13</v>
      </c>
      <c r="D1324" s="5">
        <v>8.0299999999999994</v>
      </c>
      <c r="E1324" s="5">
        <v>104.38999999999999</v>
      </c>
      <c r="F1324" s="5">
        <f t="shared" si="44"/>
        <v>1193981.9900000007</v>
      </c>
      <c r="G1324" s="5">
        <f t="shared" si="43"/>
        <v>94.434757925026503</v>
      </c>
    </row>
    <row r="1325" spans="1:7" x14ac:dyDescent="0.35">
      <c r="A1325" s="30" t="s">
        <v>2619</v>
      </c>
      <c r="B1325" s="4">
        <v>5</v>
      </c>
      <c r="C1325" s="4">
        <v>36</v>
      </c>
      <c r="D1325" s="5">
        <v>2.89</v>
      </c>
      <c r="E1325" s="5">
        <v>104.04</v>
      </c>
      <c r="F1325" s="5">
        <f t="shared" si="44"/>
        <v>1194086.0300000007</v>
      </c>
      <c r="G1325" s="5">
        <f t="shared" si="43"/>
        <v>94.442986685842683</v>
      </c>
    </row>
    <row r="1326" spans="1:7" x14ac:dyDescent="0.35">
      <c r="A1326" s="30" t="s">
        <v>4104</v>
      </c>
      <c r="B1326" s="4">
        <v>2</v>
      </c>
      <c r="C1326" s="4">
        <v>36</v>
      </c>
      <c r="D1326" s="5">
        <v>2.89</v>
      </c>
      <c r="E1326" s="5">
        <v>104.04</v>
      </c>
      <c r="F1326" s="5">
        <f t="shared" si="44"/>
        <v>1194190.0700000008</v>
      </c>
      <c r="G1326" s="5">
        <f t="shared" si="43"/>
        <v>94.451215446658836</v>
      </c>
    </row>
    <row r="1327" spans="1:7" x14ac:dyDescent="0.35">
      <c r="A1327" s="30" t="s">
        <v>2802</v>
      </c>
      <c r="B1327" s="4">
        <v>4</v>
      </c>
      <c r="C1327" s="4">
        <v>9</v>
      </c>
      <c r="D1327" s="5">
        <v>11.56</v>
      </c>
      <c r="E1327" s="5">
        <v>104.04</v>
      </c>
      <c r="F1327" s="5">
        <f t="shared" si="44"/>
        <v>1194294.1100000008</v>
      </c>
      <c r="G1327" s="5">
        <f t="shared" si="43"/>
        <v>94.459444207475002</v>
      </c>
    </row>
    <row r="1328" spans="1:7" x14ac:dyDescent="0.35">
      <c r="A1328" s="30" t="s">
        <v>1693</v>
      </c>
      <c r="B1328" s="4">
        <v>8</v>
      </c>
      <c r="C1328" s="4">
        <v>800</v>
      </c>
      <c r="D1328" s="5">
        <v>0.13</v>
      </c>
      <c r="E1328" s="5">
        <v>104</v>
      </c>
      <c r="F1328" s="5">
        <f t="shared" si="44"/>
        <v>1194398.1100000008</v>
      </c>
      <c r="G1328" s="5">
        <f t="shared" si="43"/>
        <v>94.467669804599979</v>
      </c>
    </row>
    <row r="1329" spans="1:7" x14ac:dyDescent="0.35">
      <c r="A1329" s="30" t="s">
        <v>1620</v>
      </c>
      <c r="B1329" s="4">
        <v>2</v>
      </c>
      <c r="C1329" s="4">
        <v>400</v>
      </c>
      <c r="D1329" s="5">
        <v>0.26</v>
      </c>
      <c r="E1329" s="5">
        <v>104</v>
      </c>
      <c r="F1329" s="5">
        <f t="shared" si="44"/>
        <v>1194502.1100000008</v>
      </c>
      <c r="G1329" s="5">
        <f t="shared" si="43"/>
        <v>94.475895401724941</v>
      </c>
    </row>
    <row r="1330" spans="1:7" x14ac:dyDescent="0.35">
      <c r="A1330" s="30" t="s">
        <v>1552</v>
      </c>
      <c r="B1330" s="4">
        <v>3</v>
      </c>
      <c r="C1330" s="4">
        <v>3</v>
      </c>
      <c r="D1330" s="5">
        <v>34.64</v>
      </c>
      <c r="E1330" s="5">
        <v>103.92</v>
      </c>
      <c r="F1330" s="5">
        <f t="shared" si="44"/>
        <v>1194606.0300000007</v>
      </c>
      <c r="G1330" s="5">
        <f t="shared" si="43"/>
        <v>94.484114671467495</v>
      </c>
    </row>
    <row r="1331" spans="1:7" x14ac:dyDescent="0.35">
      <c r="A1331" s="30" t="s">
        <v>2921</v>
      </c>
      <c r="B1331" s="4">
        <v>3</v>
      </c>
      <c r="C1331" s="4">
        <v>4</v>
      </c>
      <c r="D1331" s="5">
        <v>25.95</v>
      </c>
      <c r="E1331" s="5">
        <v>103.8</v>
      </c>
      <c r="F1331" s="5">
        <f t="shared" si="44"/>
        <v>1194709.8300000008</v>
      </c>
      <c r="G1331" s="5">
        <f t="shared" si="43"/>
        <v>94.492324450136451</v>
      </c>
    </row>
    <row r="1332" spans="1:7" x14ac:dyDescent="0.35">
      <c r="A1332" s="30" t="s">
        <v>3000</v>
      </c>
      <c r="B1332" s="4">
        <v>3</v>
      </c>
      <c r="C1332" s="4">
        <v>36</v>
      </c>
      <c r="D1332" s="5">
        <v>2.88</v>
      </c>
      <c r="E1332" s="5">
        <v>103.67999999999999</v>
      </c>
      <c r="F1332" s="5">
        <f t="shared" si="44"/>
        <v>1194813.5100000007</v>
      </c>
      <c r="G1332" s="5">
        <f t="shared" si="43"/>
        <v>94.500524737731794</v>
      </c>
    </row>
    <row r="1333" spans="1:7" x14ac:dyDescent="0.35">
      <c r="A1333" s="30" t="s">
        <v>4042</v>
      </c>
      <c r="B1333" s="4">
        <v>3</v>
      </c>
      <c r="C1333" s="4">
        <v>44</v>
      </c>
      <c r="D1333" s="5">
        <v>2.35</v>
      </c>
      <c r="E1333" s="5">
        <v>103.4</v>
      </c>
      <c r="F1333" s="5">
        <f t="shared" si="44"/>
        <v>1194916.9100000006</v>
      </c>
      <c r="G1333" s="5">
        <f t="shared" si="43"/>
        <v>94.508702879488723</v>
      </c>
    </row>
    <row r="1334" spans="1:7" x14ac:dyDescent="0.35">
      <c r="A1334" s="30" t="s">
        <v>3430</v>
      </c>
      <c r="B1334" s="4">
        <v>2</v>
      </c>
      <c r="C1334" s="4">
        <v>36</v>
      </c>
      <c r="D1334" s="5">
        <v>2.87</v>
      </c>
      <c r="E1334" s="5">
        <v>103.32000000000001</v>
      </c>
      <c r="F1334" s="5">
        <f t="shared" si="44"/>
        <v>1195020.2300000007</v>
      </c>
      <c r="G1334" s="5">
        <f t="shared" si="43"/>
        <v>94.516874693863258</v>
      </c>
    </row>
    <row r="1335" spans="1:7" x14ac:dyDescent="0.35">
      <c r="A1335" s="30" t="s">
        <v>2082</v>
      </c>
      <c r="B1335" s="4">
        <v>3</v>
      </c>
      <c r="C1335" s="4">
        <v>9</v>
      </c>
      <c r="D1335" s="5">
        <v>11.48</v>
      </c>
      <c r="E1335" s="5">
        <v>103.32000000000001</v>
      </c>
      <c r="F1335" s="5">
        <f t="shared" si="44"/>
        <v>1195123.5500000007</v>
      </c>
      <c r="G1335" s="5">
        <f t="shared" si="43"/>
        <v>94.525046508237793</v>
      </c>
    </row>
    <row r="1336" spans="1:7" x14ac:dyDescent="0.35">
      <c r="A1336" s="30" t="s">
        <v>2109</v>
      </c>
      <c r="B1336" s="4">
        <v>1</v>
      </c>
      <c r="C1336" s="4">
        <v>9</v>
      </c>
      <c r="D1336" s="5">
        <v>11.48</v>
      </c>
      <c r="E1336" s="5">
        <v>103.32000000000001</v>
      </c>
      <c r="F1336" s="5">
        <f t="shared" si="44"/>
        <v>1195226.8700000008</v>
      </c>
      <c r="G1336" s="5">
        <f t="shared" si="43"/>
        <v>94.533218322612328</v>
      </c>
    </row>
    <row r="1337" spans="1:7" x14ac:dyDescent="0.35">
      <c r="A1337" s="30" t="s">
        <v>171</v>
      </c>
      <c r="B1337" s="4">
        <v>15</v>
      </c>
      <c r="C1337" s="4">
        <v>108</v>
      </c>
      <c r="D1337" s="5">
        <v>0.95</v>
      </c>
      <c r="E1337" s="5">
        <v>102.6</v>
      </c>
      <c r="F1337" s="5">
        <f t="shared" si="44"/>
        <v>1195329.4700000009</v>
      </c>
      <c r="G1337" s="5">
        <f t="shared" si="43"/>
        <v>94.541333190545245</v>
      </c>
    </row>
    <row r="1338" spans="1:7" x14ac:dyDescent="0.35">
      <c r="A1338" s="30" t="s">
        <v>2891</v>
      </c>
      <c r="B1338" s="4">
        <v>4</v>
      </c>
      <c r="C1338" s="4">
        <v>14</v>
      </c>
      <c r="D1338" s="5">
        <v>7.29</v>
      </c>
      <c r="E1338" s="5">
        <v>102.06</v>
      </c>
      <c r="F1338" s="5">
        <f t="shared" si="44"/>
        <v>1195431.530000001</v>
      </c>
      <c r="G1338" s="5">
        <f t="shared" si="43"/>
        <v>94.549405348646914</v>
      </c>
    </row>
    <row r="1339" spans="1:7" x14ac:dyDescent="0.35">
      <c r="A1339" s="30" t="s">
        <v>604</v>
      </c>
      <c r="B1339" s="4">
        <v>6</v>
      </c>
      <c r="C1339" s="4">
        <v>300</v>
      </c>
      <c r="D1339" s="5">
        <v>0.34</v>
      </c>
      <c r="E1339" s="5">
        <v>102.00000000000001</v>
      </c>
      <c r="F1339" s="5">
        <f t="shared" si="44"/>
        <v>1195533.530000001</v>
      </c>
      <c r="G1339" s="5">
        <f t="shared" si="43"/>
        <v>94.557472761211784</v>
      </c>
    </row>
    <row r="1340" spans="1:7" x14ac:dyDescent="0.35">
      <c r="A1340" s="30" t="s">
        <v>2007</v>
      </c>
      <c r="B1340" s="4">
        <v>1</v>
      </c>
      <c r="C1340" s="4">
        <v>300</v>
      </c>
      <c r="D1340" s="5">
        <v>0.34</v>
      </c>
      <c r="E1340" s="5">
        <v>102.00000000000001</v>
      </c>
      <c r="F1340" s="5">
        <f t="shared" si="44"/>
        <v>1195635.530000001</v>
      </c>
      <c r="G1340" s="5">
        <f t="shared" si="43"/>
        <v>94.565540173776654</v>
      </c>
    </row>
    <row r="1341" spans="1:7" x14ac:dyDescent="0.35">
      <c r="A1341" s="30" t="s">
        <v>2632</v>
      </c>
      <c r="B1341" s="4">
        <v>7</v>
      </c>
      <c r="C1341" s="4">
        <v>68</v>
      </c>
      <c r="D1341" s="5">
        <v>1.5</v>
      </c>
      <c r="E1341" s="5">
        <v>102</v>
      </c>
      <c r="F1341" s="5">
        <f t="shared" si="44"/>
        <v>1195737.530000001</v>
      </c>
      <c r="G1341" s="5">
        <f t="shared" si="43"/>
        <v>94.573607586341524</v>
      </c>
    </row>
    <row r="1342" spans="1:7" x14ac:dyDescent="0.35">
      <c r="A1342" s="30" t="s">
        <v>2809</v>
      </c>
      <c r="B1342" s="4">
        <v>4</v>
      </c>
      <c r="C1342" s="4">
        <v>56</v>
      </c>
      <c r="D1342" s="5">
        <v>1.82</v>
      </c>
      <c r="E1342" s="5">
        <v>101.92</v>
      </c>
      <c r="F1342" s="5">
        <f t="shared" si="44"/>
        <v>1195839.4500000009</v>
      </c>
      <c r="G1342" s="5">
        <f t="shared" si="43"/>
        <v>94.581668671523971</v>
      </c>
    </row>
    <row r="1343" spans="1:7" x14ac:dyDescent="0.35">
      <c r="A1343" s="30" t="s">
        <v>688</v>
      </c>
      <c r="B1343" s="4">
        <v>5</v>
      </c>
      <c r="C1343" s="4">
        <v>19</v>
      </c>
      <c r="D1343" s="5">
        <v>5.35</v>
      </c>
      <c r="E1343" s="5">
        <v>101.64999999999999</v>
      </c>
      <c r="F1343" s="5">
        <f t="shared" si="44"/>
        <v>1195941.1000000008</v>
      </c>
      <c r="G1343" s="5">
        <f t="shared" si="43"/>
        <v>94.589708401790816</v>
      </c>
    </row>
    <row r="1344" spans="1:7" x14ac:dyDescent="0.35">
      <c r="A1344" s="30" t="s">
        <v>2318</v>
      </c>
      <c r="B1344" s="4">
        <v>5</v>
      </c>
      <c r="C1344" s="4">
        <v>56</v>
      </c>
      <c r="D1344" s="5">
        <v>1.81</v>
      </c>
      <c r="E1344" s="5">
        <v>101.36</v>
      </c>
      <c r="F1344" s="5">
        <f t="shared" si="44"/>
        <v>1196042.4600000009</v>
      </c>
      <c r="G1344" s="5">
        <f t="shared" si="43"/>
        <v>94.597725195296462</v>
      </c>
    </row>
    <row r="1345" spans="1:7" x14ac:dyDescent="0.35">
      <c r="A1345" s="30" t="s">
        <v>2180</v>
      </c>
      <c r="B1345" s="4">
        <v>8</v>
      </c>
      <c r="C1345" s="4">
        <v>180</v>
      </c>
      <c r="D1345" s="5">
        <v>0.56000000000000005</v>
      </c>
      <c r="E1345" s="5">
        <v>100.80000000000001</v>
      </c>
      <c r="F1345" s="5">
        <f t="shared" si="44"/>
        <v>1196143.2600000009</v>
      </c>
      <c r="G1345" s="5">
        <f t="shared" si="43"/>
        <v>94.605697697125279</v>
      </c>
    </row>
    <row r="1346" spans="1:7" x14ac:dyDescent="0.35">
      <c r="A1346" s="30" t="s">
        <v>63</v>
      </c>
      <c r="B1346" s="4">
        <v>6</v>
      </c>
      <c r="C1346" s="4">
        <v>60</v>
      </c>
      <c r="D1346" s="5">
        <v>1.68</v>
      </c>
      <c r="E1346" s="5">
        <v>100.8</v>
      </c>
      <c r="F1346" s="5">
        <f t="shared" si="44"/>
        <v>1196244.060000001</v>
      </c>
      <c r="G1346" s="5">
        <f t="shared" si="43"/>
        <v>94.613670198954097</v>
      </c>
    </row>
    <row r="1347" spans="1:7" x14ac:dyDescent="0.35">
      <c r="A1347" s="30" t="s">
        <v>3257</v>
      </c>
      <c r="B1347" s="4">
        <v>6</v>
      </c>
      <c r="C1347" s="4">
        <v>32</v>
      </c>
      <c r="D1347" s="5">
        <v>3.15</v>
      </c>
      <c r="E1347" s="5">
        <v>100.8</v>
      </c>
      <c r="F1347" s="5">
        <f t="shared" si="44"/>
        <v>1196344.860000001</v>
      </c>
      <c r="G1347" s="5">
        <f t="shared" ref="G1347:G1410" si="45">(F1347/$F$3485)*100</f>
        <v>94.621642700782914</v>
      </c>
    </row>
    <row r="1348" spans="1:7" x14ac:dyDescent="0.35">
      <c r="A1348" s="30" t="s">
        <v>2634</v>
      </c>
      <c r="B1348" s="4">
        <v>8</v>
      </c>
      <c r="C1348" s="4">
        <v>78</v>
      </c>
      <c r="D1348" s="5">
        <v>1.29</v>
      </c>
      <c r="E1348" s="5">
        <v>100.62</v>
      </c>
      <c r="F1348" s="5">
        <f t="shared" si="44"/>
        <v>1196445.4800000011</v>
      </c>
      <c r="G1348" s="5">
        <f t="shared" si="45"/>
        <v>94.62960096600132</v>
      </c>
    </row>
    <row r="1349" spans="1:7" x14ac:dyDescent="0.35">
      <c r="A1349" s="30" t="s">
        <v>3023</v>
      </c>
      <c r="B1349" s="4">
        <v>7</v>
      </c>
      <c r="C1349" s="4">
        <v>9</v>
      </c>
      <c r="D1349" s="5">
        <v>11.18</v>
      </c>
      <c r="E1349" s="5">
        <v>100.62</v>
      </c>
      <c r="F1349" s="5">
        <f t="shared" si="44"/>
        <v>1196546.1000000013</v>
      </c>
      <c r="G1349" s="5">
        <f t="shared" si="45"/>
        <v>94.63755923121974</v>
      </c>
    </row>
    <row r="1350" spans="1:7" x14ac:dyDescent="0.35">
      <c r="A1350" s="30" t="s">
        <v>821</v>
      </c>
      <c r="B1350" s="4">
        <v>2</v>
      </c>
      <c r="C1350" s="4">
        <v>24</v>
      </c>
      <c r="D1350" s="5">
        <v>4.1900000000000004</v>
      </c>
      <c r="E1350" s="5">
        <v>100.56</v>
      </c>
      <c r="F1350" s="5">
        <f t="shared" si="44"/>
        <v>1196646.6600000013</v>
      </c>
      <c r="G1350" s="5">
        <f t="shared" si="45"/>
        <v>94.645512750901332</v>
      </c>
    </row>
    <row r="1351" spans="1:7" x14ac:dyDescent="0.35">
      <c r="A1351" s="30" t="s">
        <v>4246</v>
      </c>
      <c r="B1351" s="4">
        <v>1</v>
      </c>
      <c r="C1351" s="4">
        <v>4</v>
      </c>
      <c r="D1351" s="5">
        <v>25.14</v>
      </c>
      <c r="E1351" s="5">
        <v>100.56</v>
      </c>
      <c r="F1351" s="5">
        <f t="shared" si="44"/>
        <v>1196747.2200000014</v>
      </c>
      <c r="G1351" s="5">
        <f t="shared" si="45"/>
        <v>94.653466270582939</v>
      </c>
    </row>
    <row r="1352" spans="1:7" x14ac:dyDescent="0.35">
      <c r="A1352" s="30" t="s">
        <v>4165</v>
      </c>
      <c r="B1352" s="4">
        <v>1</v>
      </c>
      <c r="C1352" s="4">
        <v>50</v>
      </c>
      <c r="D1352" s="5">
        <v>2.0099999999999998</v>
      </c>
      <c r="E1352" s="5">
        <v>100.49999999999999</v>
      </c>
      <c r="F1352" s="5">
        <f t="shared" ref="F1352:F1415" si="46">E1352+F1351</f>
        <v>1196847.7200000014</v>
      </c>
      <c r="G1352" s="5">
        <f t="shared" si="45"/>
        <v>94.661415044727732</v>
      </c>
    </row>
    <row r="1353" spans="1:7" x14ac:dyDescent="0.35">
      <c r="A1353" s="30" t="s">
        <v>1857</v>
      </c>
      <c r="B1353" s="4">
        <v>1</v>
      </c>
      <c r="C1353" s="4">
        <v>500</v>
      </c>
      <c r="D1353" s="5">
        <v>0.2</v>
      </c>
      <c r="E1353" s="5">
        <v>100</v>
      </c>
      <c r="F1353" s="5">
        <f t="shared" si="46"/>
        <v>1196947.7200000014</v>
      </c>
      <c r="G1353" s="5">
        <f t="shared" si="45"/>
        <v>94.66932427273251</v>
      </c>
    </row>
    <row r="1354" spans="1:7" x14ac:dyDescent="0.35">
      <c r="A1354" s="30" t="s">
        <v>1915</v>
      </c>
      <c r="B1354" s="4">
        <v>1</v>
      </c>
      <c r="C1354" s="4">
        <v>400</v>
      </c>
      <c r="D1354" s="5">
        <v>0.25</v>
      </c>
      <c r="E1354" s="5">
        <v>100</v>
      </c>
      <c r="F1354" s="5">
        <f t="shared" si="46"/>
        <v>1197047.7200000014</v>
      </c>
      <c r="G1354" s="5">
        <f t="shared" si="45"/>
        <v>94.677233500737287</v>
      </c>
    </row>
    <row r="1355" spans="1:7" x14ac:dyDescent="0.35">
      <c r="A1355" s="30" t="s">
        <v>1747</v>
      </c>
      <c r="B1355" s="4">
        <v>2</v>
      </c>
      <c r="C1355" s="4">
        <v>50</v>
      </c>
      <c r="D1355" s="5">
        <v>2</v>
      </c>
      <c r="E1355" s="5">
        <v>100</v>
      </c>
      <c r="F1355" s="5">
        <f t="shared" si="46"/>
        <v>1197147.7200000014</v>
      </c>
      <c r="G1355" s="5">
        <f t="shared" si="45"/>
        <v>94.685142728742065</v>
      </c>
    </row>
    <row r="1356" spans="1:7" x14ac:dyDescent="0.35">
      <c r="A1356" s="30" t="s">
        <v>936</v>
      </c>
      <c r="B1356" s="4">
        <v>2</v>
      </c>
      <c r="C1356" s="4">
        <v>10</v>
      </c>
      <c r="D1356" s="5">
        <v>10</v>
      </c>
      <c r="E1356" s="5">
        <v>100</v>
      </c>
      <c r="F1356" s="5">
        <f t="shared" si="46"/>
        <v>1197247.7200000014</v>
      </c>
      <c r="G1356" s="5">
        <f t="shared" si="45"/>
        <v>94.693051956746828</v>
      </c>
    </row>
    <row r="1357" spans="1:7" x14ac:dyDescent="0.35">
      <c r="A1357" s="30" t="s">
        <v>2378</v>
      </c>
      <c r="B1357" s="4">
        <v>3</v>
      </c>
      <c r="C1357" s="4">
        <v>102</v>
      </c>
      <c r="D1357" s="5">
        <v>0.98</v>
      </c>
      <c r="E1357" s="5">
        <v>99.96</v>
      </c>
      <c r="F1357" s="5">
        <f t="shared" si="46"/>
        <v>1197347.6800000013</v>
      </c>
      <c r="G1357" s="5">
        <f t="shared" si="45"/>
        <v>94.700958021060401</v>
      </c>
    </row>
    <row r="1358" spans="1:7" x14ac:dyDescent="0.35">
      <c r="A1358" s="30" t="s">
        <v>1972</v>
      </c>
      <c r="B1358" s="4">
        <v>16</v>
      </c>
      <c r="C1358" s="4">
        <v>276</v>
      </c>
      <c r="D1358" s="5">
        <v>0.36</v>
      </c>
      <c r="E1358" s="5">
        <v>99.36</v>
      </c>
      <c r="F1358" s="5">
        <f t="shared" si="46"/>
        <v>1197447.0400000014</v>
      </c>
      <c r="G1358" s="5">
        <f t="shared" si="45"/>
        <v>94.708816630005956</v>
      </c>
    </row>
    <row r="1359" spans="1:7" x14ac:dyDescent="0.35">
      <c r="A1359" s="30" t="s">
        <v>3986</v>
      </c>
      <c r="B1359" s="4">
        <v>3</v>
      </c>
      <c r="C1359" s="4">
        <v>72</v>
      </c>
      <c r="D1359" s="5">
        <v>1.38</v>
      </c>
      <c r="E1359" s="5">
        <v>99.359999999999985</v>
      </c>
      <c r="F1359" s="5">
        <f t="shared" si="46"/>
        <v>1197546.4000000015</v>
      </c>
      <c r="G1359" s="5">
        <f t="shared" si="45"/>
        <v>94.71667523895151</v>
      </c>
    </row>
    <row r="1360" spans="1:7" x14ac:dyDescent="0.35">
      <c r="A1360" s="30" t="s">
        <v>2005</v>
      </c>
      <c r="B1360" s="4">
        <v>1</v>
      </c>
      <c r="C1360" s="4">
        <v>300</v>
      </c>
      <c r="D1360" s="5">
        <v>0.33</v>
      </c>
      <c r="E1360" s="5">
        <v>99</v>
      </c>
      <c r="F1360" s="5">
        <f t="shared" si="46"/>
        <v>1197645.4000000015</v>
      </c>
      <c r="G1360" s="5">
        <f t="shared" si="45"/>
        <v>94.724505374676227</v>
      </c>
    </row>
    <row r="1361" spans="1:7" x14ac:dyDescent="0.35">
      <c r="A1361" s="30" t="s">
        <v>889</v>
      </c>
      <c r="B1361" s="4">
        <v>1</v>
      </c>
      <c r="C1361" s="4">
        <v>30</v>
      </c>
      <c r="D1361" s="5">
        <v>3.3</v>
      </c>
      <c r="E1361" s="5">
        <v>99</v>
      </c>
      <c r="F1361" s="5">
        <f t="shared" si="46"/>
        <v>1197744.4000000015</v>
      </c>
      <c r="G1361" s="5">
        <f t="shared" si="45"/>
        <v>94.732335510400958</v>
      </c>
    </row>
    <row r="1362" spans="1:7" x14ac:dyDescent="0.35">
      <c r="A1362" s="30" t="s">
        <v>3638</v>
      </c>
      <c r="B1362" s="4">
        <v>1</v>
      </c>
      <c r="C1362" s="4">
        <v>7</v>
      </c>
      <c r="D1362" s="5">
        <v>14.13</v>
      </c>
      <c r="E1362" s="5">
        <v>98.910000000000011</v>
      </c>
      <c r="F1362" s="5">
        <f t="shared" si="46"/>
        <v>1197843.3100000015</v>
      </c>
      <c r="G1362" s="5">
        <f t="shared" si="45"/>
        <v>94.740158527820469</v>
      </c>
    </row>
    <row r="1363" spans="1:7" x14ac:dyDescent="0.35">
      <c r="A1363" s="30" t="s">
        <v>4364</v>
      </c>
      <c r="B1363" s="4">
        <v>3</v>
      </c>
      <c r="C1363" s="4">
        <v>4</v>
      </c>
      <c r="D1363" s="5">
        <v>24.65</v>
      </c>
      <c r="E1363" s="5">
        <v>98.6</v>
      </c>
      <c r="F1363" s="5">
        <f t="shared" si="46"/>
        <v>1197941.9100000015</v>
      </c>
      <c r="G1363" s="5">
        <f t="shared" si="45"/>
        <v>94.747957026633173</v>
      </c>
    </row>
    <row r="1364" spans="1:7" x14ac:dyDescent="0.35">
      <c r="A1364" s="30" t="s">
        <v>3120</v>
      </c>
      <c r="B1364" s="4">
        <v>4</v>
      </c>
      <c r="C1364" s="4">
        <v>63</v>
      </c>
      <c r="D1364" s="5">
        <v>1.56</v>
      </c>
      <c r="E1364" s="5">
        <v>98.28</v>
      </c>
      <c r="F1364" s="5">
        <f t="shared" si="46"/>
        <v>1198040.1900000016</v>
      </c>
      <c r="G1364" s="5">
        <f t="shared" si="45"/>
        <v>94.755730215916273</v>
      </c>
    </row>
    <row r="1365" spans="1:7" x14ac:dyDescent="0.35">
      <c r="A1365" s="30" t="s">
        <v>2487</v>
      </c>
      <c r="B1365" s="4">
        <v>1</v>
      </c>
      <c r="C1365" s="4">
        <v>100</v>
      </c>
      <c r="D1365" s="5">
        <v>0.98</v>
      </c>
      <c r="E1365" s="5">
        <v>98</v>
      </c>
      <c r="F1365" s="5">
        <f t="shared" si="46"/>
        <v>1198138.1900000016</v>
      </c>
      <c r="G1365" s="5">
        <f t="shared" si="45"/>
        <v>94.763481259360944</v>
      </c>
    </row>
    <row r="1366" spans="1:7" x14ac:dyDescent="0.35">
      <c r="A1366" s="30" t="s">
        <v>2489</v>
      </c>
      <c r="B1366" s="4">
        <v>1</v>
      </c>
      <c r="C1366" s="4">
        <v>100</v>
      </c>
      <c r="D1366" s="5">
        <v>0.98</v>
      </c>
      <c r="E1366" s="5">
        <v>98</v>
      </c>
      <c r="F1366" s="5">
        <f t="shared" si="46"/>
        <v>1198236.1900000016</v>
      </c>
      <c r="G1366" s="5">
        <f t="shared" si="45"/>
        <v>94.771232302805629</v>
      </c>
    </row>
    <row r="1367" spans="1:7" x14ac:dyDescent="0.35">
      <c r="A1367" s="30" t="s">
        <v>3131</v>
      </c>
      <c r="B1367" s="4">
        <v>8</v>
      </c>
      <c r="C1367" s="4">
        <v>48</v>
      </c>
      <c r="D1367" s="5">
        <v>2.04</v>
      </c>
      <c r="E1367" s="5">
        <v>97.92</v>
      </c>
      <c r="F1367" s="5">
        <f t="shared" si="46"/>
        <v>1198334.1100000015</v>
      </c>
      <c r="G1367" s="5">
        <f t="shared" si="45"/>
        <v>94.778977018867892</v>
      </c>
    </row>
    <row r="1368" spans="1:7" x14ac:dyDescent="0.35">
      <c r="A1368" s="30" t="s">
        <v>709</v>
      </c>
      <c r="B1368" s="4">
        <v>2</v>
      </c>
      <c r="C1368" s="4">
        <v>5</v>
      </c>
      <c r="D1368" s="5">
        <v>19.47</v>
      </c>
      <c r="E1368" s="5">
        <v>97.35</v>
      </c>
      <c r="F1368" s="5">
        <f t="shared" si="46"/>
        <v>1198431.4600000016</v>
      </c>
      <c r="G1368" s="5">
        <f t="shared" si="45"/>
        <v>94.786676652330542</v>
      </c>
    </row>
    <row r="1369" spans="1:7" x14ac:dyDescent="0.35">
      <c r="A1369" s="30" t="s">
        <v>2333</v>
      </c>
      <c r="B1369" s="4">
        <v>2</v>
      </c>
      <c r="C1369" s="4">
        <v>120</v>
      </c>
      <c r="D1369" s="5">
        <v>0.81</v>
      </c>
      <c r="E1369" s="5">
        <v>97.2</v>
      </c>
      <c r="F1369" s="5">
        <f t="shared" si="46"/>
        <v>1198528.6600000015</v>
      </c>
      <c r="G1369" s="5">
        <f t="shared" si="45"/>
        <v>94.794364421951187</v>
      </c>
    </row>
    <row r="1370" spans="1:7" x14ac:dyDescent="0.35">
      <c r="A1370" s="30" t="s">
        <v>3971</v>
      </c>
      <c r="B1370" s="4">
        <v>2</v>
      </c>
      <c r="C1370" s="4">
        <v>72</v>
      </c>
      <c r="D1370" s="5">
        <v>1.34</v>
      </c>
      <c r="E1370" s="5">
        <v>96.48</v>
      </c>
      <c r="F1370" s="5">
        <f t="shared" si="46"/>
        <v>1198625.1400000015</v>
      </c>
      <c r="G1370" s="5">
        <f t="shared" si="45"/>
        <v>94.801995245130186</v>
      </c>
    </row>
    <row r="1371" spans="1:7" x14ac:dyDescent="0.35">
      <c r="A1371" s="30" t="s">
        <v>4434</v>
      </c>
      <c r="B1371" s="4">
        <v>1</v>
      </c>
      <c r="C1371" s="4">
        <v>5</v>
      </c>
      <c r="D1371" s="5">
        <v>19.25</v>
      </c>
      <c r="E1371" s="5">
        <v>96.25</v>
      </c>
      <c r="F1371" s="5">
        <f t="shared" si="46"/>
        <v>1198721.3900000015</v>
      </c>
      <c r="G1371" s="5">
        <f t="shared" si="45"/>
        <v>94.809607877084787</v>
      </c>
    </row>
    <row r="1372" spans="1:7" x14ac:dyDescent="0.35">
      <c r="A1372" s="30" t="s">
        <v>1574</v>
      </c>
      <c r="B1372" s="4">
        <v>10</v>
      </c>
      <c r="C1372" s="4">
        <v>1200</v>
      </c>
      <c r="D1372" s="5">
        <v>0.08</v>
      </c>
      <c r="E1372" s="5">
        <v>96</v>
      </c>
      <c r="F1372" s="5">
        <f t="shared" si="46"/>
        <v>1198817.3900000015</v>
      </c>
      <c r="G1372" s="5">
        <f t="shared" si="45"/>
        <v>94.817200735969365</v>
      </c>
    </row>
    <row r="1373" spans="1:7" x14ac:dyDescent="0.35">
      <c r="A1373" s="30" t="s">
        <v>321</v>
      </c>
      <c r="B1373" s="4">
        <v>2</v>
      </c>
      <c r="C1373" s="4">
        <v>200</v>
      </c>
      <c r="D1373" s="5">
        <v>0.48</v>
      </c>
      <c r="E1373" s="5">
        <v>96</v>
      </c>
      <c r="F1373" s="5">
        <f t="shared" si="46"/>
        <v>1198913.3900000015</v>
      </c>
      <c r="G1373" s="5">
        <f t="shared" si="45"/>
        <v>94.824793594853958</v>
      </c>
    </row>
    <row r="1374" spans="1:7" x14ac:dyDescent="0.35">
      <c r="A1374" s="30" t="s">
        <v>2430</v>
      </c>
      <c r="B1374" s="4">
        <v>2</v>
      </c>
      <c r="C1374" s="4">
        <v>100</v>
      </c>
      <c r="D1374" s="5">
        <v>0.96</v>
      </c>
      <c r="E1374" s="5">
        <v>96</v>
      </c>
      <c r="F1374" s="5">
        <f t="shared" si="46"/>
        <v>1199009.3900000015</v>
      </c>
      <c r="G1374" s="5">
        <f t="shared" si="45"/>
        <v>94.832386453738522</v>
      </c>
    </row>
    <row r="1375" spans="1:7" x14ac:dyDescent="0.35">
      <c r="A1375" s="30" t="s">
        <v>1231</v>
      </c>
      <c r="B1375" s="4">
        <v>1</v>
      </c>
      <c r="C1375" s="4">
        <v>20</v>
      </c>
      <c r="D1375" s="5">
        <v>4.79</v>
      </c>
      <c r="E1375" s="5">
        <v>95.8</v>
      </c>
      <c r="F1375" s="5">
        <f t="shared" si="46"/>
        <v>1199105.1900000016</v>
      </c>
      <c r="G1375" s="5">
        <f t="shared" si="45"/>
        <v>94.839963494167108</v>
      </c>
    </row>
    <row r="1376" spans="1:7" x14ac:dyDescent="0.35">
      <c r="A1376" s="30" t="s">
        <v>621</v>
      </c>
      <c r="B1376" s="4">
        <v>3</v>
      </c>
      <c r="C1376" s="4">
        <v>66</v>
      </c>
      <c r="D1376" s="5">
        <v>1.45</v>
      </c>
      <c r="E1376" s="5">
        <v>95.7</v>
      </c>
      <c r="F1376" s="5">
        <f t="shared" si="46"/>
        <v>1199200.8900000015</v>
      </c>
      <c r="G1376" s="5">
        <f t="shared" si="45"/>
        <v>94.847532625367677</v>
      </c>
    </row>
    <row r="1377" spans="1:7" x14ac:dyDescent="0.35">
      <c r="A1377" s="30" t="s">
        <v>3809</v>
      </c>
      <c r="B1377" s="4">
        <v>2</v>
      </c>
      <c r="C1377" s="4">
        <v>32</v>
      </c>
      <c r="D1377" s="5">
        <v>2.99</v>
      </c>
      <c r="E1377" s="5">
        <v>95.68</v>
      </c>
      <c r="F1377" s="5">
        <f t="shared" si="46"/>
        <v>1199296.5700000015</v>
      </c>
      <c r="G1377" s="5">
        <f t="shared" si="45"/>
        <v>94.855100174722622</v>
      </c>
    </row>
    <row r="1378" spans="1:7" x14ac:dyDescent="0.35">
      <c r="A1378" s="30" t="s">
        <v>558</v>
      </c>
      <c r="B1378" s="4">
        <v>2</v>
      </c>
      <c r="C1378" s="4">
        <v>2</v>
      </c>
      <c r="D1378" s="5">
        <v>47.84</v>
      </c>
      <c r="E1378" s="5">
        <v>95.68</v>
      </c>
      <c r="F1378" s="5">
        <f t="shared" si="46"/>
        <v>1199392.2500000014</v>
      </c>
      <c r="G1378" s="5">
        <f t="shared" si="45"/>
        <v>94.862667724077596</v>
      </c>
    </row>
    <row r="1379" spans="1:7" x14ac:dyDescent="0.35">
      <c r="A1379" s="30" t="s">
        <v>288</v>
      </c>
      <c r="B1379" s="4">
        <v>2</v>
      </c>
      <c r="C1379" s="4">
        <v>28</v>
      </c>
      <c r="D1379" s="5">
        <v>3.41</v>
      </c>
      <c r="E1379" s="5">
        <v>95.48</v>
      </c>
      <c r="F1379" s="5">
        <f t="shared" si="46"/>
        <v>1199487.7300000014</v>
      </c>
      <c r="G1379" s="5">
        <f t="shared" si="45"/>
        <v>94.870219454976564</v>
      </c>
    </row>
    <row r="1380" spans="1:7" x14ac:dyDescent="0.35">
      <c r="A1380" s="30" t="s">
        <v>3515</v>
      </c>
      <c r="B1380" s="4">
        <v>4</v>
      </c>
      <c r="C1380" s="4">
        <v>64</v>
      </c>
      <c r="D1380" s="5">
        <v>1.49</v>
      </c>
      <c r="E1380" s="5">
        <v>95.36</v>
      </c>
      <c r="F1380" s="5">
        <f t="shared" si="46"/>
        <v>1199583.0900000015</v>
      </c>
      <c r="G1380" s="5">
        <f t="shared" si="45"/>
        <v>94.877761694801904</v>
      </c>
    </row>
    <row r="1381" spans="1:7" x14ac:dyDescent="0.35">
      <c r="A1381" s="30" t="s">
        <v>61</v>
      </c>
      <c r="B1381" s="4">
        <v>19</v>
      </c>
      <c r="C1381" s="4">
        <v>42</v>
      </c>
      <c r="D1381" s="5">
        <v>2.27</v>
      </c>
      <c r="E1381" s="5">
        <v>95.34</v>
      </c>
      <c r="F1381" s="5">
        <f t="shared" si="46"/>
        <v>1199678.4300000016</v>
      </c>
      <c r="G1381" s="5">
        <f t="shared" si="45"/>
        <v>94.885302352781665</v>
      </c>
    </row>
    <row r="1382" spans="1:7" x14ac:dyDescent="0.35">
      <c r="A1382" s="30" t="s">
        <v>13</v>
      </c>
      <c r="B1382" s="4">
        <v>17</v>
      </c>
      <c r="C1382" s="4">
        <v>31</v>
      </c>
      <c r="D1382" s="5">
        <v>3.07</v>
      </c>
      <c r="E1382" s="5">
        <v>95.17</v>
      </c>
      <c r="F1382" s="5">
        <f t="shared" si="46"/>
        <v>1199773.6000000015</v>
      </c>
      <c r="G1382" s="5">
        <f t="shared" si="45"/>
        <v>94.892829565073797</v>
      </c>
    </row>
    <row r="1383" spans="1:7" x14ac:dyDescent="0.35">
      <c r="A1383" s="30" t="s">
        <v>1367</v>
      </c>
      <c r="B1383" s="4">
        <v>5</v>
      </c>
      <c r="C1383" s="4">
        <v>96</v>
      </c>
      <c r="D1383" s="5">
        <v>0.99</v>
      </c>
      <c r="E1383" s="5">
        <v>95.039999999999992</v>
      </c>
      <c r="F1383" s="5">
        <f t="shared" si="46"/>
        <v>1199868.6400000015</v>
      </c>
      <c r="G1383" s="5">
        <f t="shared" si="45"/>
        <v>94.900346495369547</v>
      </c>
    </row>
    <row r="1384" spans="1:7" x14ac:dyDescent="0.35">
      <c r="A1384" s="30" t="s">
        <v>64</v>
      </c>
      <c r="B1384" s="4">
        <v>30</v>
      </c>
      <c r="C1384" s="4">
        <v>66</v>
      </c>
      <c r="D1384" s="5">
        <v>1.44</v>
      </c>
      <c r="E1384" s="5">
        <v>95.039999999999992</v>
      </c>
      <c r="F1384" s="5">
        <f t="shared" si="46"/>
        <v>1199963.6800000016</v>
      </c>
      <c r="G1384" s="5">
        <f t="shared" si="45"/>
        <v>94.907863425665283</v>
      </c>
    </row>
    <row r="1385" spans="1:7" x14ac:dyDescent="0.35">
      <c r="A1385" s="30" t="s">
        <v>2484</v>
      </c>
      <c r="B1385" s="4">
        <v>1</v>
      </c>
      <c r="C1385" s="4">
        <v>100</v>
      </c>
      <c r="D1385" s="5">
        <v>0.95</v>
      </c>
      <c r="E1385" s="5">
        <v>95</v>
      </c>
      <c r="F1385" s="5">
        <f t="shared" si="46"/>
        <v>1200058.6800000016</v>
      </c>
      <c r="G1385" s="5">
        <f t="shared" si="45"/>
        <v>94.91537719226983</v>
      </c>
    </row>
    <row r="1386" spans="1:7" x14ac:dyDescent="0.35">
      <c r="A1386" s="30" t="s">
        <v>3887</v>
      </c>
      <c r="B1386" s="4">
        <v>1</v>
      </c>
      <c r="C1386" s="4">
        <v>50</v>
      </c>
      <c r="D1386" s="5">
        <v>1.9</v>
      </c>
      <c r="E1386" s="5">
        <v>95</v>
      </c>
      <c r="F1386" s="5">
        <f t="shared" si="46"/>
        <v>1200153.6800000016</v>
      </c>
      <c r="G1386" s="5">
        <f t="shared" si="45"/>
        <v>94.922890958874348</v>
      </c>
    </row>
    <row r="1387" spans="1:7" x14ac:dyDescent="0.35">
      <c r="A1387" s="30" t="s">
        <v>2251</v>
      </c>
      <c r="B1387" s="4">
        <v>3</v>
      </c>
      <c r="C1387" s="4">
        <v>150</v>
      </c>
      <c r="D1387" s="5">
        <v>0.63</v>
      </c>
      <c r="E1387" s="5">
        <v>94.5</v>
      </c>
      <c r="F1387" s="5">
        <f t="shared" si="46"/>
        <v>1200248.1800000016</v>
      </c>
      <c r="G1387" s="5">
        <f t="shared" si="45"/>
        <v>94.930365179338864</v>
      </c>
    </row>
    <row r="1388" spans="1:7" x14ac:dyDescent="0.35">
      <c r="A1388" s="30" t="s">
        <v>2894</v>
      </c>
      <c r="B1388" s="4">
        <v>10</v>
      </c>
      <c r="C1388" s="4">
        <v>54</v>
      </c>
      <c r="D1388" s="5">
        <v>1.75</v>
      </c>
      <c r="E1388" s="5">
        <v>94.5</v>
      </c>
      <c r="F1388" s="5">
        <f t="shared" si="46"/>
        <v>1200342.6800000016</v>
      </c>
      <c r="G1388" s="5">
        <f t="shared" si="45"/>
        <v>94.937839399803366</v>
      </c>
    </row>
    <row r="1389" spans="1:7" x14ac:dyDescent="0.35">
      <c r="A1389" s="30" t="s">
        <v>3383</v>
      </c>
      <c r="B1389" s="4">
        <v>2</v>
      </c>
      <c r="C1389" s="4">
        <v>2</v>
      </c>
      <c r="D1389" s="5">
        <v>47.22</v>
      </c>
      <c r="E1389" s="5">
        <v>94.44</v>
      </c>
      <c r="F1389" s="5">
        <f t="shared" si="46"/>
        <v>1200437.1200000015</v>
      </c>
      <c r="G1389" s="5">
        <f t="shared" si="45"/>
        <v>94.945308874731069</v>
      </c>
    </row>
    <row r="1390" spans="1:7" x14ac:dyDescent="0.35">
      <c r="A1390" s="30" t="s">
        <v>2224</v>
      </c>
      <c r="B1390" s="4">
        <v>3</v>
      </c>
      <c r="C1390" s="4">
        <v>160</v>
      </c>
      <c r="D1390" s="5">
        <v>0.59</v>
      </c>
      <c r="E1390" s="5">
        <v>94.399999999999991</v>
      </c>
      <c r="F1390" s="5">
        <f t="shared" si="46"/>
        <v>1200531.5200000014</v>
      </c>
      <c r="G1390" s="5">
        <f t="shared" si="45"/>
        <v>94.952775185967582</v>
      </c>
    </row>
    <row r="1391" spans="1:7" x14ac:dyDescent="0.35">
      <c r="A1391" s="30" t="s">
        <v>2381</v>
      </c>
      <c r="B1391" s="4">
        <v>16</v>
      </c>
      <c r="C1391" s="4">
        <v>100</v>
      </c>
      <c r="D1391" s="5">
        <v>0.94</v>
      </c>
      <c r="E1391" s="5">
        <v>94</v>
      </c>
      <c r="F1391" s="5">
        <f t="shared" si="46"/>
        <v>1200625.5200000014</v>
      </c>
      <c r="G1391" s="5">
        <f t="shared" si="45"/>
        <v>94.960209860292068</v>
      </c>
    </row>
    <row r="1392" spans="1:7" x14ac:dyDescent="0.35">
      <c r="A1392" s="30" t="s">
        <v>1123</v>
      </c>
      <c r="B1392" s="4">
        <v>1</v>
      </c>
      <c r="C1392" s="4">
        <v>50</v>
      </c>
      <c r="D1392" s="5">
        <v>1.88</v>
      </c>
      <c r="E1392" s="5">
        <v>94</v>
      </c>
      <c r="F1392" s="5">
        <f t="shared" si="46"/>
        <v>1200719.5200000014</v>
      </c>
      <c r="G1392" s="5">
        <f t="shared" si="45"/>
        <v>94.967644534616539</v>
      </c>
    </row>
    <row r="1393" spans="1:7" x14ac:dyDescent="0.35">
      <c r="A1393" s="30" t="s">
        <v>907</v>
      </c>
      <c r="B1393" s="4">
        <v>1</v>
      </c>
      <c r="C1393" s="4">
        <v>20</v>
      </c>
      <c r="D1393" s="5">
        <v>4.7</v>
      </c>
      <c r="E1393" s="5">
        <v>94</v>
      </c>
      <c r="F1393" s="5">
        <f t="shared" si="46"/>
        <v>1200813.5200000014</v>
      </c>
      <c r="G1393" s="5">
        <f t="shared" si="45"/>
        <v>94.97507920894104</v>
      </c>
    </row>
    <row r="1394" spans="1:7" x14ac:dyDescent="0.35">
      <c r="A1394" s="30" t="s">
        <v>3360</v>
      </c>
      <c r="B1394" s="4">
        <v>2</v>
      </c>
      <c r="C1394" s="4">
        <v>10</v>
      </c>
      <c r="D1394" s="5">
        <v>9.3800000000000008</v>
      </c>
      <c r="E1394" s="5">
        <v>93.800000000000011</v>
      </c>
      <c r="F1394" s="5">
        <f t="shared" si="46"/>
        <v>1200907.3200000015</v>
      </c>
      <c r="G1394" s="5">
        <f t="shared" si="45"/>
        <v>94.982498064809519</v>
      </c>
    </row>
    <row r="1395" spans="1:7" x14ac:dyDescent="0.35">
      <c r="A1395" s="30" t="s">
        <v>3565</v>
      </c>
      <c r="B1395" s="4">
        <v>2</v>
      </c>
      <c r="C1395" s="4">
        <v>4</v>
      </c>
      <c r="D1395" s="5">
        <v>23.4</v>
      </c>
      <c r="E1395" s="5">
        <v>93.6</v>
      </c>
      <c r="F1395" s="5">
        <f t="shared" si="46"/>
        <v>1201000.9200000016</v>
      </c>
      <c r="G1395" s="5">
        <f t="shared" si="45"/>
        <v>94.989901102221978</v>
      </c>
    </row>
    <row r="1396" spans="1:7" x14ac:dyDescent="0.35">
      <c r="A1396" s="30" t="s">
        <v>319</v>
      </c>
      <c r="B1396" s="4">
        <v>3</v>
      </c>
      <c r="C1396" s="4">
        <v>3</v>
      </c>
      <c r="D1396" s="5">
        <v>31.06</v>
      </c>
      <c r="E1396" s="5">
        <v>93.179999999999993</v>
      </c>
      <c r="F1396" s="5">
        <f t="shared" si="46"/>
        <v>1201094.1000000015</v>
      </c>
      <c r="G1396" s="5">
        <f t="shared" si="45"/>
        <v>94.997270920876829</v>
      </c>
    </row>
    <row r="1397" spans="1:7" x14ac:dyDescent="0.35">
      <c r="A1397" s="30" t="s">
        <v>3240</v>
      </c>
      <c r="B1397" s="4">
        <v>1</v>
      </c>
      <c r="C1397" s="4">
        <v>2</v>
      </c>
      <c r="D1397" s="5">
        <v>46.55</v>
      </c>
      <c r="E1397" s="5">
        <v>93.1</v>
      </c>
      <c r="F1397" s="5">
        <f t="shared" si="46"/>
        <v>1201187.2000000016</v>
      </c>
      <c r="G1397" s="5">
        <f t="shared" si="45"/>
        <v>95.004634412149287</v>
      </c>
    </row>
    <row r="1398" spans="1:7" x14ac:dyDescent="0.35">
      <c r="A1398" s="30" t="s">
        <v>2881</v>
      </c>
      <c r="B1398" s="4">
        <v>5</v>
      </c>
      <c r="C1398" s="4">
        <v>26</v>
      </c>
      <c r="D1398" s="5">
        <v>3.58</v>
      </c>
      <c r="E1398" s="5">
        <v>93.08</v>
      </c>
      <c r="F1398" s="5">
        <f t="shared" si="46"/>
        <v>1201280.2800000017</v>
      </c>
      <c r="G1398" s="5">
        <f t="shared" si="45"/>
        <v>95.011996321576135</v>
      </c>
    </row>
    <row r="1399" spans="1:7" x14ac:dyDescent="0.35">
      <c r="A1399" s="30" t="s">
        <v>1978</v>
      </c>
      <c r="B1399" s="4">
        <v>3</v>
      </c>
      <c r="C1399" s="4">
        <v>300</v>
      </c>
      <c r="D1399" s="5">
        <v>0.31</v>
      </c>
      <c r="E1399" s="5">
        <v>93</v>
      </c>
      <c r="F1399" s="5">
        <f t="shared" si="46"/>
        <v>1201373.2800000017</v>
      </c>
      <c r="G1399" s="5">
        <f t="shared" si="45"/>
        <v>95.019351903620574</v>
      </c>
    </row>
    <row r="1400" spans="1:7" x14ac:dyDescent="0.35">
      <c r="A1400" s="30" t="s">
        <v>460</v>
      </c>
      <c r="B1400" s="4">
        <v>2</v>
      </c>
      <c r="C1400" s="4">
        <v>150</v>
      </c>
      <c r="D1400" s="5">
        <v>0.62</v>
      </c>
      <c r="E1400" s="5">
        <v>93</v>
      </c>
      <c r="F1400" s="5">
        <f t="shared" si="46"/>
        <v>1201466.2800000017</v>
      </c>
      <c r="G1400" s="5">
        <f t="shared" si="45"/>
        <v>95.026707485665014</v>
      </c>
    </row>
    <row r="1401" spans="1:7" x14ac:dyDescent="0.35">
      <c r="A1401" s="30">
        <v>1287360</v>
      </c>
      <c r="B1401" s="4">
        <v>2</v>
      </c>
      <c r="C1401" s="4">
        <v>5</v>
      </c>
      <c r="D1401" s="5">
        <v>18.579999999999998</v>
      </c>
      <c r="E1401" s="5">
        <v>92.899999999999991</v>
      </c>
      <c r="F1401" s="5">
        <f t="shared" si="46"/>
        <v>1201559.1800000016</v>
      </c>
      <c r="G1401" s="5">
        <f t="shared" si="45"/>
        <v>95.034055158481436</v>
      </c>
    </row>
    <row r="1402" spans="1:7" x14ac:dyDescent="0.35">
      <c r="A1402" s="30" t="s">
        <v>2829</v>
      </c>
      <c r="B1402" s="4">
        <v>4</v>
      </c>
      <c r="C1402" s="4">
        <v>72</v>
      </c>
      <c r="D1402" s="5">
        <v>1.29</v>
      </c>
      <c r="E1402" s="5">
        <v>92.88</v>
      </c>
      <c r="F1402" s="5">
        <f t="shared" si="46"/>
        <v>1201652.0600000015</v>
      </c>
      <c r="G1402" s="5">
        <f t="shared" si="45"/>
        <v>95.041401249452264</v>
      </c>
    </row>
    <row r="1403" spans="1:7" x14ac:dyDescent="0.35">
      <c r="A1403" s="30" t="s">
        <v>3428</v>
      </c>
      <c r="B1403" s="4">
        <v>3</v>
      </c>
      <c r="C1403" s="4">
        <v>32</v>
      </c>
      <c r="D1403" s="5">
        <v>2.9</v>
      </c>
      <c r="E1403" s="5">
        <v>92.8</v>
      </c>
      <c r="F1403" s="5">
        <f t="shared" si="46"/>
        <v>1201744.8600000015</v>
      </c>
      <c r="G1403" s="5">
        <f t="shared" si="45"/>
        <v>95.048741013040697</v>
      </c>
    </row>
    <row r="1404" spans="1:7" x14ac:dyDescent="0.35">
      <c r="A1404" s="30" t="s">
        <v>3170</v>
      </c>
      <c r="B1404" s="4">
        <v>4</v>
      </c>
      <c r="C1404" s="4">
        <v>32</v>
      </c>
      <c r="D1404" s="5">
        <v>2.89</v>
      </c>
      <c r="E1404" s="5">
        <v>92.48</v>
      </c>
      <c r="F1404" s="5">
        <f t="shared" si="46"/>
        <v>1201837.3400000015</v>
      </c>
      <c r="G1404" s="5">
        <f t="shared" si="45"/>
        <v>95.056055467099512</v>
      </c>
    </row>
    <row r="1405" spans="1:7" x14ac:dyDescent="0.35">
      <c r="A1405" s="30" t="s">
        <v>3532</v>
      </c>
      <c r="B1405" s="4">
        <v>2</v>
      </c>
      <c r="C1405" s="4">
        <v>8</v>
      </c>
      <c r="D1405" s="5">
        <v>11.56</v>
      </c>
      <c r="E1405" s="5">
        <v>92.48</v>
      </c>
      <c r="F1405" s="5">
        <f t="shared" si="46"/>
        <v>1201929.8200000015</v>
      </c>
      <c r="G1405" s="5">
        <f t="shared" si="45"/>
        <v>95.063369921158326</v>
      </c>
    </row>
    <row r="1406" spans="1:7" x14ac:dyDescent="0.35">
      <c r="A1406" s="30" t="s">
        <v>2092</v>
      </c>
      <c r="B1406" s="4">
        <v>1</v>
      </c>
      <c r="C1406" s="4">
        <v>8</v>
      </c>
      <c r="D1406" s="5">
        <v>11.56</v>
      </c>
      <c r="E1406" s="5">
        <v>92.48</v>
      </c>
      <c r="F1406" s="5">
        <f t="shared" si="46"/>
        <v>1202022.3000000014</v>
      </c>
      <c r="G1406" s="5">
        <f t="shared" si="45"/>
        <v>95.070684375217127</v>
      </c>
    </row>
    <row r="1407" spans="1:7" x14ac:dyDescent="0.35">
      <c r="A1407" s="30" t="s">
        <v>2815</v>
      </c>
      <c r="B1407" s="4">
        <v>5</v>
      </c>
      <c r="C1407" s="4">
        <v>46</v>
      </c>
      <c r="D1407" s="5">
        <v>2.0099999999999998</v>
      </c>
      <c r="E1407" s="5">
        <v>92.46</v>
      </c>
      <c r="F1407" s="5">
        <f t="shared" si="46"/>
        <v>1202114.7600000014</v>
      </c>
      <c r="G1407" s="5">
        <f t="shared" si="45"/>
        <v>95.077997247430346</v>
      </c>
    </row>
    <row r="1408" spans="1:7" x14ac:dyDescent="0.35">
      <c r="A1408" s="30" t="s">
        <v>1959</v>
      </c>
      <c r="B1408" s="4">
        <v>18</v>
      </c>
      <c r="C1408" s="4">
        <v>140</v>
      </c>
      <c r="D1408" s="5">
        <v>0.66</v>
      </c>
      <c r="E1408" s="5">
        <v>92.4</v>
      </c>
      <c r="F1408" s="5">
        <f t="shared" si="46"/>
        <v>1202207.1600000013</v>
      </c>
      <c r="G1408" s="5">
        <f t="shared" si="45"/>
        <v>95.085305374106738</v>
      </c>
    </row>
    <row r="1409" spans="1:7" x14ac:dyDescent="0.35">
      <c r="A1409" s="30" t="s">
        <v>3485</v>
      </c>
      <c r="B1409" s="4">
        <v>2</v>
      </c>
      <c r="C1409" s="4">
        <v>42</v>
      </c>
      <c r="D1409" s="5">
        <v>2.2000000000000002</v>
      </c>
      <c r="E1409" s="5">
        <v>92.4</v>
      </c>
      <c r="F1409" s="5">
        <f t="shared" si="46"/>
        <v>1202299.5600000012</v>
      </c>
      <c r="G1409" s="5">
        <f t="shared" si="45"/>
        <v>95.092613500783159</v>
      </c>
    </row>
    <row r="1410" spans="1:7" x14ac:dyDescent="0.35">
      <c r="A1410" s="30" t="s">
        <v>555</v>
      </c>
      <c r="B1410" s="4">
        <v>4</v>
      </c>
      <c r="C1410" s="4">
        <v>12</v>
      </c>
      <c r="D1410" s="5">
        <v>7.7</v>
      </c>
      <c r="E1410" s="5">
        <v>92.4</v>
      </c>
      <c r="F1410" s="5">
        <f t="shared" si="46"/>
        <v>1202391.9600000011</v>
      </c>
      <c r="G1410" s="5">
        <f t="shared" si="45"/>
        <v>95.099921627459551</v>
      </c>
    </row>
    <row r="1411" spans="1:7" x14ac:dyDescent="0.35">
      <c r="A1411" s="30" t="s">
        <v>1775</v>
      </c>
      <c r="B1411" s="4">
        <v>4</v>
      </c>
      <c r="C1411" s="4">
        <v>200</v>
      </c>
      <c r="D1411" s="5">
        <v>0.46</v>
      </c>
      <c r="E1411" s="5">
        <v>92</v>
      </c>
      <c r="F1411" s="5">
        <f t="shared" si="46"/>
        <v>1202483.9600000011</v>
      </c>
      <c r="G1411" s="5">
        <f t="shared" ref="G1411:G1474" si="47">(F1411/$F$3485)*100</f>
        <v>95.107198117223945</v>
      </c>
    </row>
    <row r="1412" spans="1:7" x14ac:dyDescent="0.35">
      <c r="A1412" s="30" t="s">
        <v>1216</v>
      </c>
      <c r="B1412" s="4">
        <v>2</v>
      </c>
      <c r="C1412" s="4">
        <v>23</v>
      </c>
      <c r="D1412" s="5">
        <v>4</v>
      </c>
      <c r="E1412" s="5">
        <v>92</v>
      </c>
      <c r="F1412" s="5">
        <f t="shared" si="46"/>
        <v>1202575.9600000011</v>
      </c>
      <c r="G1412" s="5">
        <f t="shared" si="47"/>
        <v>95.114474606988324</v>
      </c>
    </row>
    <row r="1413" spans="1:7" x14ac:dyDescent="0.35">
      <c r="A1413" s="30" t="s">
        <v>3824</v>
      </c>
      <c r="B1413" s="4">
        <v>2</v>
      </c>
      <c r="C1413" s="4">
        <v>32</v>
      </c>
      <c r="D1413" s="5">
        <v>2.87</v>
      </c>
      <c r="E1413" s="5">
        <v>91.84</v>
      </c>
      <c r="F1413" s="5">
        <f t="shared" si="46"/>
        <v>1202667.8000000012</v>
      </c>
      <c r="G1413" s="5">
        <f t="shared" si="47"/>
        <v>95.121738441987929</v>
      </c>
    </row>
    <row r="1414" spans="1:7" x14ac:dyDescent="0.35">
      <c r="A1414" s="30" t="s">
        <v>4209</v>
      </c>
      <c r="B1414" s="4">
        <v>2</v>
      </c>
      <c r="C1414" s="4">
        <v>32</v>
      </c>
      <c r="D1414" s="5">
        <v>2.87</v>
      </c>
      <c r="E1414" s="5">
        <v>91.84</v>
      </c>
      <c r="F1414" s="5">
        <f t="shared" si="46"/>
        <v>1202759.6400000013</v>
      </c>
      <c r="G1414" s="5">
        <f t="shared" si="47"/>
        <v>95.129002276987521</v>
      </c>
    </row>
    <row r="1415" spans="1:7" x14ac:dyDescent="0.35">
      <c r="A1415" s="30" t="s">
        <v>4377</v>
      </c>
      <c r="B1415" s="4">
        <v>2</v>
      </c>
      <c r="C1415" s="4">
        <v>32</v>
      </c>
      <c r="D1415" s="5">
        <v>2.87</v>
      </c>
      <c r="E1415" s="5">
        <v>91.84</v>
      </c>
      <c r="F1415" s="5">
        <f t="shared" si="46"/>
        <v>1202851.4800000014</v>
      </c>
      <c r="G1415" s="5">
        <f t="shared" si="47"/>
        <v>95.136266111987098</v>
      </c>
    </row>
    <row r="1416" spans="1:7" x14ac:dyDescent="0.35">
      <c r="A1416" s="30" t="s">
        <v>2482</v>
      </c>
      <c r="B1416" s="4">
        <v>1</v>
      </c>
      <c r="C1416" s="4">
        <v>32</v>
      </c>
      <c r="D1416" s="5">
        <v>2.87</v>
      </c>
      <c r="E1416" s="5">
        <v>91.84</v>
      </c>
      <c r="F1416" s="5">
        <f t="shared" ref="F1416:F1479" si="48">E1416+F1415</f>
        <v>1202943.3200000015</v>
      </c>
      <c r="G1416" s="5">
        <f t="shared" si="47"/>
        <v>95.143529946986689</v>
      </c>
    </row>
    <row r="1417" spans="1:7" x14ac:dyDescent="0.35">
      <c r="A1417" s="30" t="s">
        <v>3949</v>
      </c>
      <c r="B1417" s="4">
        <v>4</v>
      </c>
      <c r="C1417" s="4">
        <v>26</v>
      </c>
      <c r="D1417" s="5">
        <v>3.53</v>
      </c>
      <c r="E1417" s="5">
        <v>91.78</v>
      </c>
      <c r="F1417" s="5">
        <f t="shared" si="48"/>
        <v>1203035.1000000015</v>
      </c>
      <c r="G1417" s="5">
        <f t="shared" si="47"/>
        <v>95.150789036449481</v>
      </c>
    </row>
    <row r="1418" spans="1:7" x14ac:dyDescent="0.35">
      <c r="A1418" s="30" t="s">
        <v>3712</v>
      </c>
      <c r="B1418" s="4">
        <v>3</v>
      </c>
      <c r="C1418" s="4">
        <v>3</v>
      </c>
      <c r="D1418" s="5">
        <v>30.59</v>
      </c>
      <c r="E1418" s="5">
        <v>91.77</v>
      </c>
      <c r="F1418" s="5">
        <f t="shared" si="48"/>
        <v>1203126.8700000015</v>
      </c>
      <c r="G1418" s="5">
        <f t="shared" si="47"/>
        <v>95.158047334989462</v>
      </c>
    </row>
    <row r="1419" spans="1:7" x14ac:dyDescent="0.35">
      <c r="A1419" s="30" t="s">
        <v>3012</v>
      </c>
      <c r="B1419" s="4">
        <v>11</v>
      </c>
      <c r="C1419" s="4">
        <v>66</v>
      </c>
      <c r="D1419" s="5">
        <v>1.38</v>
      </c>
      <c r="E1419" s="5">
        <v>91.08</v>
      </c>
      <c r="F1419" s="5">
        <f t="shared" si="48"/>
        <v>1203217.9500000016</v>
      </c>
      <c r="G1419" s="5">
        <f t="shared" si="47"/>
        <v>95.165251059856217</v>
      </c>
    </row>
    <row r="1420" spans="1:7" x14ac:dyDescent="0.35">
      <c r="A1420" s="30" t="s">
        <v>126</v>
      </c>
      <c r="B1420" s="4">
        <v>7</v>
      </c>
      <c r="C1420" s="4">
        <v>19</v>
      </c>
      <c r="D1420" s="5">
        <v>4.79</v>
      </c>
      <c r="E1420" s="5">
        <v>91.01</v>
      </c>
      <c r="F1420" s="5">
        <f t="shared" si="48"/>
        <v>1203308.9600000016</v>
      </c>
      <c r="G1420" s="5">
        <f t="shared" si="47"/>
        <v>95.172449248263362</v>
      </c>
    </row>
    <row r="1421" spans="1:7" x14ac:dyDescent="0.35">
      <c r="A1421" s="30" t="s">
        <v>2417</v>
      </c>
      <c r="B1421" s="4">
        <v>2</v>
      </c>
      <c r="C1421" s="4">
        <v>100</v>
      </c>
      <c r="D1421" s="5">
        <v>0.91</v>
      </c>
      <c r="E1421" s="5">
        <v>91</v>
      </c>
      <c r="F1421" s="5">
        <f t="shared" si="48"/>
        <v>1203399.9600000016</v>
      </c>
      <c r="G1421" s="5">
        <f t="shared" si="47"/>
        <v>95.179646645747695</v>
      </c>
    </row>
    <row r="1422" spans="1:7" x14ac:dyDescent="0.35">
      <c r="A1422" s="30" t="s">
        <v>2446</v>
      </c>
      <c r="B1422" s="4">
        <v>1</v>
      </c>
      <c r="C1422" s="4">
        <v>100</v>
      </c>
      <c r="D1422" s="5">
        <v>0.91</v>
      </c>
      <c r="E1422" s="5">
        <v>91</v>
      </c>
      <c r="F1422" s="5">
        <f t="shared" si="48"/>
        <v>1203490.9600000016</v>
      </c>
      <c r="G1422" s="5">
        <f t="shared" si="47"/>
        <v>95.186844043232043</v>
      </c>
    </row>
    <row r="1423" spans="1:7" x14ac:dyDescent="0.35">
      <c r="A1423" s="30" t="s">
        <v>2661</v>
      </c>
      <c r="B1423" s="4">
        <v>3</v>
      </c>
      <c r="C1423" s="4">
        <v>16</v>
      </c>
      <c r="D1423" s="5">
        <v>5.68</v>
      </c>
      <c r="E1423" s="5">
        <v>90.88</v>
      </c>
      <c r="F1423" s="5">
        <f t="shared" si="48"/>
        <v>1203581.8400000015</v>
      </c>
      <c r="G1423" s="5">
        <f t="shared" si="47"/>
        <v>95.194031949642778</v>
      </c>
    </row>
    <row r="1424" spans="1:7" x14ac:dyDescent="0.35">
      <c r="A1424" s="30" t="s">
        <v>362</v>
      </c>
      <c r="B1424" s="4">
        <v>7</v>
      </c>
      <c r="C1424" s="4">
        <v>348</v>
      </c>
      <c r="D1424" s="5">
        <v>0.26</v>
      </c>
      <c r="E1424" s="5">
        <v>90.48</v>
      </c>
      <c r="F1424" s="5">
        <f t="shared" si="48"/>
        <v>1203672.3200000015</v>
      </c>
      <c r="G1424" s="5">
        <f t="shared" si="47"/>
        <v>95.201188219141486</v>
      </c>
    </row>
    <row r="1425" spans="1:7" x14ac:dyDescent="0.35">
      <c r="A1425" s="30" t="s">
        <v>23</v>
      </c>
      <c r="B1425" s="4">
        <v>5</v>
      </c>
      <c r="C1425" s="4">
        <v>164</v>
      </c>
      <c r="D1425" s="5">
        <v>0.55000000000000004</v>
      </c>
      <c r="E1425" s="5">
        <v>90.2</v>
      </c>
      <c r="F1425" s="5">
        <f t="shared" si="48"/>
        <v>1203762.5200000014</v>
      </c>
      <c r="G1425" s="5">
        <f t="shared" si="47"/>
        <v>95.208322342801793</v>
      </c>
    </row>
    <row r="1426" spans="1:7" x14ac:dyDescent="0.35">
      <c r="A1426" s="30" t="s">
        <v>1627</v>
      </c>
      <c r="B1426" s="4">
        <v>7</v>
      </c>
      <c r="C1426" s="4">
        <v>1000</v>
      </c>
      <c r="D1426" s="5">
        <v>0.09</v>
      </c>
      <c r="E1426" s="5">
        <v>90</v>
      </c>
      <c r="F1426" s="5">
        <f t="shared" si="48"/>
        <v>1203852.5200000014</v>
      </c>
      <c r="G1426" s="5">
        <f t="shared" si="47"/>
        <v>95.215440648006094</v>
      </c>
    </row>
    <row r="1427" spans="1:7" x14ac:dyDescent="0.35">
      <c r="A1427" s="30" t="s">
        <v>1641</v>
      </c>
      <c r="B1427" s="4">
        <v>1</v>
      </c>
      <c r="C1427" s="4">
        <v>1000</v>
      </c>
      <c r="D1427" s="5">
        <v>0.09</v>
      </c>
      <c r="E1427" s="5">
        <v>90</v>
      </c>
      <c r="F1427" s="5">
        <f t="shared" si="48"/>
        <v>1203942.5200000014</v>
      </c>
      <c r="G1427" s="5">
        <f t="shared" si="47"/>
        <v>95.222558953210381</v>
      </c>
    </row>
    <row r="1428" spans="1:7" x14ac:dyDescent="0.35">
      <c r="A1428" s="30" t="s">
        <v>2332</v>
      </c>
      <c r="B1428" s="4">
        <v>3</v>
      </c>
      <c r="C1428" s="4">
        <v>120</v>
      </c>
      <c r="D1428" s="5">
        <v>0.75</v>
      </c>
      <c r="E1428" s="5">
        <v>90</v>
      </c>
      <c r="F1428" s="5">
        <f t="shared" si="48"/>
        <v>1204032.5200000014</v>
      </c>
      <c r="G1428" s="5">
        <f t="shared" si="47"/>
        <v>95.229677258414682</v>
      </c>
    </row>
    <row r="1429" spans="1:7" x14ac:dyDescent="0.35">
      <c r="A1429" s="30" t="s">
        <v>1074</v>
      </c>
      <c r="B1429" s="4">
        <v>2</v>
      </c>
      <c r="C1429" s="4">
        <v>5</v>
      </c>
      <c r="D1429" s="5">
        <v>18</v>
      </c>
      <c r="E1429" s="5">
        <v>90</v>
      </c>
      <c r="F1429" s="5">
        <f t="shared" si="48"/>
        <v>1204122.5200000014</v>
      </c>
      <c r="G1429" s="5">
        <f t="shared" si="47"/>
        <v>95.236795563618969</v>
      </c>
    </row>
    <row r="1430" spans="1:7" x14ac:dyDescent="0.35">
      <c r="A1430" s="30" t="s">
        <v>324</v>
      </c>
      <c r="B1430" s="4">
        <v>1</v>
      </c>
      <c r="C1430" s="4">
        <v>5</v>
      </c>
      <c r="D1430" s="5">
        <v>18</v>
      </c>
      <c r="E1430" s="5">
        <v>90</v>
      </c>
      <c r="F1430" s="5">
        <f t="shared" si="48"/>
        <v>1204212.5200000014</v>
      </c>
      <c r="G1430" s="5">
        <f t="shared" si="47"/>
        <v>95.24391386882327</v>
      </c>
    </row>
    <row r="1431" spans="1:7" x14ac:dyDescent="0.35">
      <c r="A1431" s="30" t="s">
        <v>3661</v>
      </c>
      <c r="B1431" s="4">
        <v>1</v>
      </c>
      <c r="C1431" s="4">
        <v>32</v>
      </c>
      <c r="D1431" s="5">
        <v>2.81</v>
      </c>
      <c r="E1431" s="5">
        <v>89.92</v>
      </c>
      <c r="F1431" s="5">
        <f t="shared" si="48"/>
        <v>1204302.4400000013</v>
      </c>
      <c r="G1431" s="5">
        <f t="shared" si="47"/>
        <v>95.251025846645149</v>
      </c>
    </row>
    <row r="1432" spans="1:7" x14ac:dyDescent="0.35">
      <c r="A1432" s="30" t="s">
        <v>2374</v>
      </c>
      <c r="B1432" s="4">
        <v>4</v>
      </c>
      <c r="C1432" s="4">
        <v>102</v>
      </c>
      <c r="D1432" s="5">
        <v>0.88</v>
      </c>
      <c r="E1432" s="5">
        <v>89.76</v>
      </c>
      <c r="F1432" s="5">
        <f t="shared" si="48"/>
        <v>1204392.2000000014</v>
      </c>
      <c r="G1432" s="5">
        <f t="shared" si="47"/>
        <v>95.25812516970224</v>
      </c>
    </row>
    <row r="1433" spans="1:7" x14ac:dyDescent="0.35">
      <c r="A1433" s="30" t="s">
        <v>2376</v>
      </c>
      <c r="B1433" s="4">
        <v>3</v>
      </c>
      <c r="C1433" s="4">
        <v>102</v>
      </c>
      <c r="D1433" s="5">
        <v>0.88</v>
      </c>
      <c r="E1433" s="5">
        <v>89.76</v>
      </c>
      <c r="F1433" s="5">
        <f t="shared" si="48"/>
        <v>1204481.9600000014</v>
      </c>
      <c r="G1433" s="5">
        <f t="shared" si="47"/>
        <v>95.26522449275933</v>
      </c>
    </row>
    <row r="1434" spans="1:7" x14ac:dyDescent="0.35">
      <c r="A1434" s="30" t="s">
        <v>3244</v>
      </c>
      <c r="B1434" s="4">
        <v>6</v>
      </c>
      <c r="C1434" s="4">
        <v>48</v>
      </c>
      <c r="D1434" s="5">
        <v>1.87</v>
      </c>
      <c r="E1434" s="5">
        <v>89.76</v>
      </c>
      <c r="F1434" s="5">
        <f t="shared" si="48"/>
        <v>1204571.7200000014</v>
      </c>
      <c r="G1434" s="5">
        <f t="shared" si="47"/>
        <v>95.272323815816407</v>
      </c>
    </row>
    <row r="1435" spans="1:7" x14ac:dyDescent="0.35">
      <c r="A1435" s="30" t="s">
        <v>1042</v>
      </c>
      <c r="B1435" s="4">
        <v>8</v>
      </c>
      <c r="C1435" s="4">
        <v>21</v>
      </c>
      <c r="D1435" s="5">
        <v>4.2699999999999996</v>
      </c>
      <c r="E1435" s="5">
        <v>89.669999999999987</v>
      </c>
      <c r="F1435" s="5">
        <f t="shared" si="48"/>
        <v>1204661.3900000013</v>
      </c>
      <c r="G1435" s="5">
        <f t="shared" si="47"/>
        <v>95.279416020568291</v>
      </c>
    </row>
    <row r="1436" spans="1:7" x14ac:dyDescent="0.35">
      <c r="A1436" s="30" t="s">
        <v>20</v>
      </c>
      <c r="B1436" s="4">
        <v>5</v>
      </c>
      <c r="C1436" s="4">
        <v>108</v>
      </c>
      <c r="D1436" s="5">
        <v>0.83</v>
      </c>
      <c r="E1436" s="5">
        <v>89.64</v>
      </c>
      <c r="F1436" s="5">
        <f t="shared" si="48"/>
        <v>1204751.0300000012</v>
      </c>
      <c r="G1436" s="5">
        <f t="shared" si="47"/>
        <v>95.286505852551755</v>
      </c>
    </row>
    <row r="1437" spans="1:7" x14ac:dyDescent="0.35">
      <c r="A1437" s="30" t="s">
        <v>3152</v>
      </c>
      <c r="B1437" s="4">
        <v>5</v>
      </c>
      <c r="C1437" s="4">
        <v>50</v>
      </c>
      <c r="D1437" s="5">
        <v>1.79</v>
      </c>
      <c r="E1437" s="5">
        <v>89.5</v>
      </c>
      <c r="F1437" s="5">
        <f t="shared" si="48"/>
        <v>1204840.5300000012</v>
      </c>
      <c r="G1437" s="5">
        <f t="shared" si="47"/>
        <v>95.293584611616041</v>
      </c>
    </row>
    <row r="1438" spans="1:7" x14ac:dyDescent="0.35">
      <c r="A1438" s="30" t="s">
        <v>1860</v>
      </c>
      <c r="B1438" s="4">
        <v>4</v>
      </c>
      <c r="C1438" s="4">
        <v>496</v>
      </c>
      <c r="D1438" s="5">
        <v>0.18</v>
      </c>
      <c r="E1438" s="5">
        <v>89.28</v>
      </c>
      <c r="F1438" s="5">
        <f t="shared" si="48"/>
        <v>1204929.8100000012</v>
      </c>
      <c r="G1438" s="5">
        <f t="shared" si="47"/>
        <v>95.300645970378696</v>
      </c>
    </row>
    <row r="1439" spans="1:7" x14ac:dyDescent="0.35">
      <c r="A1439" s="30" t="s">
        <v>243</v>
      </c>
      <c r="B1439" s="4">
        <v>11</v>
      </c>
      <c r="C1439" s="4">
        <v>248</v>
      </c>
      <c r="D1439" s="5">
        <v>0.36</v>
      </c>
      <c r="E1439" s="5">
        <v>89.28</v>
      </c>
      <c r="F1439" s="5">
        <f t="shared" si="48"/>
        <v>1205019.0900000012</v>
      </c>
      <c r="G1439" s="5">
        <f t="shared" si="47"/>
        <v>95.307707329141351</v>
      </c>
    </row>
    <row r="1440" spans="1:7" x14ac:dyDescent="0.35">
      <c r="A1440" s="30" t="s">
        <v>3045</v>
      </c>
      <c r="B1440" s="4">
        <v>7</v>
      </c>
      <c r="C1440" s="4">
        <v>24</v>
      </c>
      <c r="D1440" s="5">
        <v>3.71</v>
      </c>
      <c r="E1440" s="5">
        <v>89.039999999999992</v>
      </c>
      <c r="F1440" s="5">
        <f t="shared" si="48"/>
        <v>1205108.1300000013</v>
      </c>
      <c r="G1440" s="5">
        <f t="shared" si="47"/>
        <v>95.31474970575681</v>
      </c>
    </row>
    <row r="1441" spans="1:7" x14ac:dyDescent="0.35">
      <c r="A1441" s="30" t="s">
        <v>2426</v>
      </c>
      <c r="B1441" s="4">
        <v>2</v>
      </c>
      <c r="C1441" s="4">
        <v>100</v>
      </c>
      <c r="D1441" s="5">
        <v>0.89</v>
      </c>
      <c r="E1441" s="5">
        <v>89</v>
      </c>
      <c r="F1441" s="5">
        <f t="shared" si="48"/>
        <v>1205197.1300000013</v>
      </c>
      <c r="G1441" s="5">
        <f t="shared" si="47"/>
        <v>95.321788918681065</v>
      </c>
    </row>
    <row r="1442" spans="1:7" x14ac:dyDescent="0.35">
      <c r="A1442" s="30" t="s">
        <v>4392</v>
      </c>
      <c r="B1442" s="4">
        <v>1</v>
      </c>
      <c r="C1442" s="4">
        <v>50</v>
      </c>
      <c r="D1442" s="5">
        <v>1.78</v>
      </c>
      <c r="E1442" s="5">
        <v>89</v>
      </c>
      <c r="F1442" s="5">
        <f t="shared" si="48"/>
        <v>1205286.1300000013</v>
      </c>
      <c r="G1442" s="5">
        <f t="shared" si="47"/>
        <v>95.328828131605306</v>
      </c>
    </row>
    <row r="1443" spans="1:7" x14ac:dyDescent="0.35">
      <c r="A1443" s="30" t="s">
        <v>2248</v>
      </c>
      <c r="B1443" s="4">
        <v>2</v>
      </c>
      <c r="C1443" s="4">
        <v>2</v>
      </c>
      <c r="D1443" s="5">
        <v>44.41</v>
      </c>
      <c r="E1443" s="5">
        <v>88.82</v>
      </c>
      <c r="F1443" s="5">
        <f t="shared" si="48"/>
        <v>1205374.9500000014</v>
      </c>
      <c r="G1443" s="5">
        <f t="shared" si="47"/>
        <v>95.335853107919149</v>
      </c>
    </row>
    <row r="1444" spans="1:7" x14ac:dyDescent="0.35">
      <c r="A1444" s="30" t="s">
        <v>2246</v>
      </c>
      <c r="B1444" s="4">
        <v>1</v>
      </c>
      <c r="C1444" s="4">
        <v>2</v>
      </c>
      <c r="D1444" s="5">
        <v>44.41</v>
      </c>
      <c r="E1444" s="5">
        <v>88.82</v>
      </c>
      <c r="F1444" s="5">
        <f t="shared" si="48"/>
        <v>1205463.7700000014</v>
      </c>
      <c r="G1444" s="5">
        <f t="shared" si="47"/>
        <v>95.342878084232993</v>
      </c>
    </row>
    <row r="1445" spans="1:7" x14ac:dyDescent="0.35">
      <c r="A1445" s="30" t="s">
        <v>2123</v>
      </c>
      <c r="B1445" s="4">
        <v>3</v>
      </c>
      <c r="C1445" s="4">
        <v>6</v>
      </c>
      <c r="D1445" s="5">
        <v>14.8</v>
      </c>
      <c r="E1445" s="5">
        <v>88.800000000000011</v>
      </c>
      <c r="F1445" s="5">
        <f t="shared" si="48"/>
        <v>1205552.5700000015</v>
      </c>
      <c r="G1445" s="5">
        <f t="shared" si="47"/>
        <v>95.349901478701241</v>
      </c>
    </row>
    <row r="1446" spans="1:7" x14ac:dyDescent="0.35">
      <c r="A1446" s="30" t="s">
        <v>754</v>
      </c>
      <c r="B1446" s="4">
        <v>2</v>
      </c>
      <c r="C1446" s="4">
        <v>16</v>
      </c>
      <c r="D1446" s="5">
        <v>5.55</v>
      </c>
      <c r="E1446" s="5">
        <v>88.8</v>
      </c>
      <c r="F1446" s="5">
        <f t="shared" si="48"/>
        <v>1205641.3700000015</v>
      </c>
      <c r="G1446" s="5">
        <f t="shared" si="47"/>
        <v>95.356924873169476</v>
      </c>
    </row>
    <row r="1447" spans="1:7" x14ac:dyDescent="0.35">
      <c r="A1447" s="30" t="s">
        <v>3044</v>
      </c>
      <c r="B1447" s="4">
        <v>2</v>
      </c>
      <c r="C1447" s="4">
        <v>12</v>
      </c>
      <c r="D1447" s="5">
        <v>7.39</v>
      </c>
      <c r="E1447" s="5">
        <v>88.679999999999993</v>
      </c>
      <c r="F1447" s="5">
        <f t="shared" si="48"/>
        <v>1205730.0500000014</v>
      </c>
      <c r="G1447" s="5">
        <f t="shared" si="47"/>
        <v>95.363938776564112</v>
      </c>
    </row>
    <row r="1448" spans="1:7" x14ac:dyDescent="0.35">
      <c r="A1448" s="30" t="s">
        <v>261</v>
      </c>
      <c r="B1448" s="4">
        <v>20</v>
      </c>
      <c r="C1448" s="4">
        <v>316</v>
      </c>
      <c r="D1448" s="5">
        <v>0.28000000000000003</v>
      </c>
      <c r="E1448" s="5">
        <v>88.48</v>
      </c>
      <c r="F1448" s="5">
        <f t="shared" si="48"/>
        <v>1205818.5300000014</v>
      </c>
      <c r="G1448" s="5">
        <f t="shared" si="47"/>
        <v>95.370936861502727</v>
      </c>
    </row>
    <row r="1449" spans="1:7" x14ac:dyDescent="0.35">
      <c r="A1449" s="30" t="s">
        <v>2351</v>
      </c>
      <c r="B1449" s="4">
        <v>2</v>
      </c>
      <c r="C1449" s="4">
        <v>112</v>
      </c>
      <c r="D1449" s="5">
        <v>0.79</v>
      </c>
      <c r="E1449" s="5">
        <v>88.48</v>
      </c>
      <c r="F1449" s="5">
        <f t="shared" si="48"/>
        <v>1205907.0100000014</v>
      </c>
      <c r="G1449" s="5">
        <f t="shared" si="47"/>
        <v>95.377934946441343</v>
      </c>
    </row>
    <row r="1450" spans="1:7" x14ac:dyDescent="0.35">
      <c r="A1450" s="30" t="s">
        <v>3227</v>
      </c>
      <c r="B1450" s="4">
        <v>7</v>
      </c>
      <c r="C1450" s="4">
        <v>24</v>
      </c>
      <c r="D1450" s="5">
        <v>3.68</v>
      </c>
      <c r="E1450" s="5">
        <v>88.320000000000007</v>
      </c>
      <c r="F1450" s="5">
        <f t="shared" si="48"/>
        <v>1205995.3300000015</v>
      </c>
      <c r="G1450" s="5">
        <f t="shared" si="47"/>
        <v>95.38492037661517</v>
      </c>
    </row>
    <row r="1451" spans="1:7" x14ac:dyDescent="0.35">
      <c r="A1451" s="30" t="s">
        <v>2666</v>
      </c>
      <c r="B1451" s="4">
        <v>19</v>
      </c>
      <c r="C1451" s="4">
        <v>70</v>
      </c>
      <c r="D1451" s="5">
        <v>1.26</v>
      </c>
      <c r="E1451" s="5">
        <v>88.2</v>
      </c>
      <c r="F1451" s="5">
        <f t="shared" si="48"/>
        <v>1206083.5300000014</v>
      </c>
      <c r="G1451" s="5">
        <f t="shared" si="47"/>
        <v>95.391896315715371</v>
      </c>
    </row>
    <row r="1452" spans="1:7" x14ac:dyDescent="0.35">
      <c r="A1452" s="30" t="s">
        <v>1888</v>
      </c>
      <c r="B1452" s="4">
        <v>4</v>
      </c>
      <c r="C1452" s="4">
        <v>400</v>
      </c>
      <c r="D1452" s="5">
        <v>0.22</v>
      </c>
      <c r="E1452" s="5">
        <v>88</v>
      </c>
      <c r="F1452" s="5">
        <f t="shared" si="48"/>
        <v>1206171.5300000014</v>
      </c>
      <c r="G1452" s="5">
        <f t="shared" si="47"/>
        <v>95.39885643635958</v>
      </c>
    </row>
    <row r="1453" spans="1:7" x14ac:dyDescent="0.35">
      <c r="A1453" s="30" t="s">
        <v>4166</v>
      </c>
      <c r="B1453" s="4">
        <v>1</v>
      </c>
      <c r="C1453" s="4">
        <v>50</v>
      </c>
      <c r="D1453" s="5">
        <v>1.75</v>
      </c>
      <c r="E1453" s="5">
        <v>87.5</v>
      </c>
      <c r="F1453" s="5">
        <f t="shared" si="48"/>
        <v>1206259.0300000014</v>
      </c>
      <c r="G1453" s="5">
        <f t="shared" si="47"/>
        <v>95.405777010863758</v>
      </c>
    </row>
    <row r="1454" spans="1:7" x14ac:dyDescent="0.35">
      <c r="A1454" s="30" t="s">
        <v>2849</v>
      </c>
      <c r="B1454" s="4">
        <v>16</v>
      </c>
      <c r="C1454" s="4">
        <v>68</v>
      </c>
      <c r="D1454" s="5">
        <v>1.28</v>
      </c>
      <c r="E1454" s="5">
        <v>87.04</v>
      </c>
      <c r="F1454" s="5">
        <f t="shared" si="48"/>
        <v>1206346.0700000015</v>
      </c>
      <c r="G1454" s="5">
        <f t="shared" si="47"/>
        <v>95.412661202919111</v>
      </c>
    </row>
    <row r="1455" spans="1:7" x14ac:dyDescent="0.35">
      <c r="A1455" s="30" t="s">
        <v>1985</v>
      </c>
      <c r="B1455" s="4">
        <v>3</v>
      </c>
      <c r="C1455" s="4">
        <v>300</v>
      </c>
      <c r="D1455" s="5">
        <v>0.28999999999999998</v>
      </c>
      <c r="E1455" s="5">
        <v>87</v>
      </c>
      <c r="F1455" s="5">
        <f t="shared" si="48"/>
        <v>1206433.0700000015</v>
      </c>
      <c r="G1455" s="5">
        <f t="shared" si="47"/>
        <v>95.419542231283259</v>
      </c>
    </row>
    <row r="1456" spans="1:7" x14ac:dyDescent="0.35">
      <c r="A1456" s="30" t="s">
        <v>1986</v>
      </c>
      <c r="B1456" s="4">
        <v>3</v>
      </c>
      <c r="C1456" s="4">
        <v>300</v>
      </c>
      <c r="D1456" s="5">
        <v>0.28999999999999998</v>
      </c>
      <c r="E1456" s="5">
        <v>87</v>
      </c>
      <c r="F1456" s="5">
        <f t="shared" si="48"/>
        <v>1206520.0700000015</v>
      </c>
      <c r="G1456" s="5">
        <f t="shared" si="47"/>
        <v>95.426423259647422</v>
      </c>
    </row>
    <row r="1457" spans="1:7" x14ac:dyDescent="0.35">
      <c r="A1457" s="30" t="s">
        <v>1995</v>
      </c>
      <c r="B1457" s="4">
        <v>2</v>
      </c>
      <c r="C1457" s="4">
        <v>300</v>
      </c>
      <c r="D1457" s="5">
        <v>0.28999999999999998</v>
      </c>
      <c r="E1457" s="5">
        <v>87</v>
      </c>
      <c r="F1457" s="5">
        <f t="shared" si="48"/>
        <v>1206607.0700000015</v>
      </c>
      <c r="G1457" s="5">
        <f t="shared" si="47"/>
        <v>95.43330428801157</v>
      </c>
    </row>
    <row r="1458" spans="1:7" x14ac:dyDescent="0.35">
      <c r="A1458" s="30" t="s">
        <v>3502</v>
      </c>
      <c r="B1458" s="4">
        <v>1</v>
      </c>
      <c r="C1458" s="4">
        <v>32</v>
      </c>
      <c r="D1458" s="5">
        <v>2.71</v>
      </c>
      <c r="E1458" s="5">
        <v>86.72</v>
      </c>
      <c r="F1458" s="5">
        <f t="shared" si="48"/>
        <v>1206693.7900000014</v>
      </c>
      <c r="G1458" s="5">
        <f t="shared" si="47"/>
        <v>95.440163170537303</v>
      </c>
    </row>
    <row r="1459" spans="1:7" x14ac:dyDescent="0.35">
      <c r="A1459" s="30" t="s">
        <v>858</v>
      </c>
      <c r="B1459" s="4">
        <v>1</v>
      </c>
      <c r="C1459" s="4">
        <v>20</v>
      </c>
      <c r="D1459" s="5">
        <v>4.33</v>
      </c>
      <c r="E1459" s="5">
        <v>86.6</v>
      </c>
      <c r="F1459" s="5">
        <f t="shared" si="48"/>
        <v>1206780.3900000015</v>
      </c>
      <c r="G1459" s="5">
        <f t="shared" si="47"/>
        <v>95.447012561989439</v>
      </c>
    </row>
    <row r="1460" spans="1:7" x14ac:dyDescent="0.35">
      <c r="A1460" s="30" t="s">
        <v>3014</v>
      </c>
      <c r="B1460" s="4">
        <v>6</v>
      </c>
      <c r="C1460" s="4">
        <v>20</v>
      </c>
      <c r="D1460" s="5">
        <v>4.3099999999999996</v>
      </c>
      <c r="E1460" s="5">
        <v>86.199999999999989</v>
      </c>
      <c r="F1460" s="5">
        <f t="shared" si="48"/>
        <v>1206866.5900000015</v>
      </c>
      <c r="G1460" s="5">
        <f t="shared" si="47"/>
        <v>95.453830316529547</v>
      </c>
    </row>
    <row r="1461" spans="1:7" x14ac:dyDescent="0.35">
      <c r="A1461" s="30" t="s">
        <v>2947</v>
      </c>
      <c r="B1461" s="4">
        <v>3</v>
      </c>
      <c r="C1461" s="4">
        <v>36</v>
      </c>
      <c r="D1461" s="5">
        <v>2.39</v>
      </c>
      <c r="E1461" s="5">
        <v>86.04</v>
      </c>
      <c r="F1461" s="5">
        <f t="shared" si="48"/>
        <v>1206952.6300000015</v>
      </c>
      <c r="G1461" s="5">
        <f t="shared" si="47"/>
        <v>95.460635416304868</v>
      </c>
    </row>
    <row r="1462" spans="1:7" x14ac:dyDescent="0.35">
      <c r="A1462" s="30" t="s">
        <v>2456</v>
      </c>
      <c r="B1462" s="4">
        <v>1</v>
      </c>
      <c r="C1462" s="4">
        <v>100</v>
      </c>
      <c r="D1462" s="5">
        <v>0.86</v>
      </c>
      <c r="E1462" s="5">
        <v>86</v>
      </c>
      <c r="F1462" s="5">
        <f t="shared" si="48"/>
        <v>1207038.6300000015</v>
      </c>
      <c r="G1462" s="5">
        <f t="shared" si="47"/>
        <v>95.46743735238897</v>
      </c>
    </row>
    <row r="1463" spans="1:7" x14ac:dyDescent="0.35">
      <c r="A1463" s="30" t="s">
        <v>2535</v>
      </c>
      <c r="B1463" s="4">
        <v>1</v>
      </c>
      <c r="C1463" s="4">
        <v>100</v>
      </c>
      <c r="D1463" s="5">
        <v>0.86</v>
      </c>
      <c r="E1463" s="5">
        <v>86</v>
      </c>
      <c r="F1463" s="5">
        <f t="shared" si="48"/>
        <v>1207124.6300000015</v>
      </c>
      <c r="G1463" s="5">
        <f t="shared" si="47"/>
        <v>95.474239288473072</v>
      </c>
    </row>
    <row r="1464" spans="1:7" x14ac:dyDescent="0.35">
      <c r="A1464" s="30" t="s">
        <v>3277</v>
      </c>
      <c r="B1464" s="4">
        <v>2</v>
      </c>
      <c r="C1464" s="4">
        <v>64</v>
      </c>
      <c r="D1464" s="5">
        <v>1.34</v>
      </c>
      <c r="E1464" s="5">
        <v>85.76</v>
      </c>
      <c r="F1464" s="5">
        <f t="shared" si="48"/>
        <v>1207210.3900000015</v>
      </c>
      <c r="G1464" s="5">
        <f t="shared" si="47"/>
        <v>95.481022242409978</v>
      </c>
    </row>
    <row r="1465" spans="1:7" x14ac:dyDescent="0.35">
      <c r="A1465" s="30" t="s">
        <v>4356</v>
      </c>
      <c r="B1465" s="4">
        <v>1</v>
      </c>
      <c r="C1465" s="4">
        <v>64</v>
      </c>
      <c r="D1465" s="5">
        <v>1.34</v>
      </c>
      <c r="E1465" s="5">
        <v>85.76</v>
      </c>
      <c r="F1465" s="5">
        <f t="shared" si="48"/>
        <v>1207296.1500000015</v>
      </c>
      <c r="G1465" s="5">
        <f t="shared" si="47"/>
        <v>95.487805196346869</v>
      </c>
    </row>
    <row r="1466" spans="1:7" x14ac:dyDescent="0.35">
      <c r="A1466" s="30" t="s">
        <v>4290</v>
      </c>
      <c r="B1466" s="4">
        <v>3</v>
      </c>
      <c r="C1466" s="4">
        <v>18</v>
      </c>
      <c r="D1466" s="5">
        <v>4.76</v>
      </c>
      <c r="E1466" s="5">
        <v>85.679999999999993</v>
      </c>
      <c r="F1466" s="5">
        <f t="shared" si="48"/>
        <v>1207381.8300000015</v>
      </c>
      <c r="G1466" s="5">
        <f t="shared" si="47"/>
        <v>95.494581822901353</v>
      </c>
    </row>
    <row r="1467" spans="1:7" x14ac:dyDescent="0.35">
      <c r="A1467" s="30" t="s">
        <v>1717</v>
      </c>
      <c r="B1467" s="4">
        <v>7</v>
      </c>
      <c r="C1467" s="4">
        <v>225</v>
      </c>
      <c r="D1467" s="5">
        <v>0.38</v>
      </c>
      <c r="E1467" s="5">
        <v>85.5</v>
      </c>
      <c r="F1467" s="5">
        <f t="shared" si="48"/>
        <v>1207467.3300000015</v>
      </c>
      <c r="G1467" s="5">
        <f t="shared" si="47"/>
        <v>95.501344212845424</v>
      </c>
    </row>
    <row r="1468" spans="1:7" x14ac:dyDescent="0.35">
      <c r="A1468" s="30" t="s">
        <v>4024</v>
      </c>
      <c r="B1468" s="4">
        <v>3</v>
      </c>
      <c r="C1468" s="4">
        <v>24</v>
      </c>
      <c r="D1468" s="5">
        <v>3.56</v>
      </c>
      <c r="E1468" s="5">
        <v>85.44</v>
      </c>
      <c r="F1468" s="5">
        <f t="shared" si="48"/>
        <v>1207552.7700000014</v>
      </c>
      <c r="G1468" s="5">
        <f t="shared" si="47"/>
        <v>95.508101857252697</v>
      </c>
    </row>
    <row r="1469" spans="1:7" x14ac:dyDescent="0.35">
      <c r="A1469" s="30" t="s">
        <v>3007</v>
      </c>
      <c r="B1469" s="4">
        <v>2</v>
      </c>
      <c r="C1469" s="4">
        <v>16</v>
      </c>
      <c r="D1469" s="5">
        <v>5.33</v>
      </c>
      <c r="E1469" s="5">
        <v>85.28</v>
      </c>
      <c r="F1469" s="5">
        <f t="shared" si="48"/>
        <v>1207638.0500000014</v>
      </c>
      <c r="G1469" s="5">
        <f t="shared" si="47"/>
        <v>95.514846846895168</v>
      </c>
    </row>
    <row r="1470" spans="1:7" x14ac:dyDescent="0.35">
      <c r="A1470" s="30" t="s">
        <v>4013</v>
      </c>
      <c r="B1470" s="4">
        <v>4</v>
      </c>
      <c r="C1470" s="4">
        <v>14</v>
      </c>
      <c r="D1470" s="5">
        <v>6.08</v>
      </c>
      <c r="E1470" s="5">
        <v>85.12</v>
      </c>
      <c r="F1470" s="5">
        <f t="shared" si="48"/>
        <v>1207723.1700000016</v>
      </c>
      <c r="G1470" s="5">
        <f t="shared" si="47"/>
        <v>95.521579181772836</v>
      </c>
    </row>
    <row r="1471" spans="1:7" x14ac:dyDescent="0.35">
      <c r="A1471" s="30" t="s">
        <v>98</v>
      </c>
      <c r="B1471" s="4">
        <v>3</v>
      </c>
      <c r="C1471" s="4">
        <v>35</v>
      </c>
      <c r="D1471" s="5">
        <v>2.4300000000000002</v>
      </c>
      <c r="E1471" s="5">
        <v>85.050000000000011</v>
      </c>
      <c r="F1471" s="5">
        <f t="shared" si="48"/>
        <v>1207808.2200000016</v>
      </c>
      <c r="G1471" s="5">
        <f t="shared" si="47"/>
        <v>95.528305980190908</v>
      </c>
    </row>
    <row r="1472" spans="1:7" x14ac:dyDescent="0.35">
      <c r="A1472" s="30" t="s">
        <v>2423</v>
      </c>
      <c r="B1472" s="4">
        <v>2</v>
      </c>
      <c r="C1472" s="4">
        <v>100</v>
      </c>
      <c r="D1472" s="5">
        <v>0.85</v>
      </c>
      <c r="E1472" s="5">
        <v>85</v>
      </c>
      <c r="F1472" s="5">
        <f t="shared" si="48"/>
        <v>1207893.2200000016</v>
      </c>
      <c r="G1472" s="5">
        <f t="shared" si="47"/>
        <v>95.535028823994978</v>
      </c>
    </row>
    <row r="1473" spans="1:7" x14ac:dyDescent="0.35">
      <c r="A1473" s="30" t="s">
        <v>3109</v>
      </c>
      <c r="B1473" s="4">
        <v>3</v>
      </c>
      <c r="C1473" s="4">
        <v>32</v>
      </c>
      <c r="D1473" s="5">
        <v>2.65</v>
      </c>
      <c r="E1473" s="5">
        <v>84.8</v>
      </c>
      <c r="F1473" s="5">
        <f t="shared" si="48"/>
        <v>1207978.0200000016</v>
      </c>
      <c r="G1473" s="5">
        <f t="shared" si="47"/>
        <v>95.541735849343013</v>
      </c>
    </row>
    <row r="1474" spans="1:7" x14ac:dyDescent="0.35">
      <c r="A1474" s="30" t="s">
        <v>449</v>
      </c>
      <c r="B1474" s="4">
        <v>9</v>
      </c>
      <c r="C1474" s="4">
        <v>23</v>
      </c>
      <c r="D1474" s="5">
        <v>3.68</v>
      </c>
      <c r="E1474" s="5">
        <v>84.64</v>
      </c>
      <c r="F1474" s="5">
        <f t="shared" si="48"/>
        <v>1208062.6600000015</v>
      </c>
      <c r="G1474" s="5">
        <f t="shared" si="47"/>
        <v>95.548430219926246</v>
      </c>
    </row>
    <row r="1475" spans="1:7" x14ac:dyDescent="0.35">
      <c r="A1475" s="30" t="s">
        <v>3127</v>
      </c>
      <c r="B1475" s="4">
        <v>2</v>
      </c>
      <c r="C1475" s="4">
        <v>32</v>
      </c>
      <c r="D1475" s="5">
        <v>2.63</v>
      </c>
      <c r="E1475" s="5">
        <v>84.16</v>
      </c>
      <c r="F1475" s="5">
        <f t="shared" si="48"/>
        <v>1208146.8200000015</v>
      </c>
      <c r="G1475" s="5">
        <f t="shared" ref="G1475:G1538" si="49">(F1475/$F$3485)*100</f>
        <v>95.555086626215058</v>
      </c>
    </row>
    <row r="1476" spans="1:7" x14ac:dyDescent="0.35">
      <c r="A1476" s="30" t="s">
        <v>1614</v>
      </c>
      <c r="B1476" s="4">
        <v>1</v>
      </c>
      <c r="C1476" s="4">
        <v>32</v>
      </c>
      <c r="D1476" s="5">
        <v>2.63</v>
      </c>
      <c r="E1476" s="5">
        <v>84.16</v>
      </c>
      <c r="F1476" s="5">
        <f t="shared" si="48"/>
        <v>1208230.9800000014</v>
      </c>
      <c r="G1476" s="5">
        <f t="shared" si="49"/>
        <v>95.56174303250387</v>
      </c>
    </row>
    <row r="1477" spans="1:7" x14ac:dyDescent="0.35">
      <c r="A1477" s="30" t="s">
        <v>1988</v>
      </c>
      <c r="B1477" s="4">
        <v>3</v>
      </c>
      <c r="C1477" s="4">
        <v>300</v>
      </c>
      <c r="D1477" s="5">
        <v>0.28000000000000003</v>
      </c>
      <c r="E1477" s="5">
        <v>84.000000000000014</v>
      </c>
      <c r="F1477" s="5">
        <f t="shared" si="48"/>
        <v>1208314.9800000014</v>
      </c>
      <c r="G1477" s="5">
        <f t="shared" si="49"/>
        <v>95.568386784027879</v>
      </c>
    </row>
    <row r="1478" spans="1:7" x14ac:dyDescent="0.35">
      <c r="A1478" s="30" t="s">
        <v>1451</v>
      </c>
      <c r="B1478" s="4">
        <v>14</v>
      </c>
      <c r="C1478" s="4">
        <v>2100</v>
      </c>
      <c r="D1478" s="5">
        <v>0.04</v>
      </c>
      <c r="E1478" s="5">
        <v>84</v>
      </c>
      <c r="F1478" s="5">
        <f t="shared" si="48"/>
        <v>1208398.9800000014</v>
      </c>
      <c r="G1478" s="5">
        <f t="shared" si="49"/>
        <v>95.575030535551889</v>
      </c>
    </row>
    <row r="1479" spans="1:7" x14ac:dyDescent="0.35">
      <c r="A1479" s="30" t="s">
        <v>1097</v>
      </c>
      <c r="B1479" s="4">
        <v>3</v>
      </c>
      <c r="C1479" s="4">
        <v>7</v>
      </c>
      <c r="D1479" s="5">
        <v>11.99</v>
      </c>
      <c r="E1479" s="5">
        <v>83.93</v>
      </c>
      <c r="F1479" s="5">
        <f t="shared" si="48"/>
        <v>1208482.9100000013</v>
      </c>
      <c r="G1479" s="5">
        <f t="shared" si="49"/>
        <v>95.581668750616288</v>
      </c>
    </row>
    <row r="1480" spans="1:7" x14ac:dyDescent="0.35">
      <c r="A1480" s="30" t="s">
        <v>2777</v>
      </c>
      <c r="B1480" s="4">
        <v>1</v>
      </c>
      <c r="C1480" s="4">
        <v>8</v>
      </c>
      <c r="D1480" s="5">
        <v>10.49</v>
      </c>
      <c r="E1480" s="5">
        <v>83.92</v>
      </c>
      <c r="F1480" s="5">
        <f t="shared" ref="F1480:F1543" si="50">E1480+F1479</f>
        <v>1208566.8300000012</v>
      </c>
      <c r="G1480" s="5">
        <f t="shared" si="49"/>
        <v>95.588306174757889</v>
      </c>
    </row>
    <row r="1481" spans="1:7" x14ac:dyDescent="0.35">
      <c r="A1481" s="30" t="s">
        <v>121</v>
      </c>
      <c r="B1481" s="4">
        <v>31</v>
      </c>
      <c r="C1481" s="4">
        <v>57</v>
      </c>
      <c r="D1481" s="5">
        <v>1.47</v>
      </c>
      <c r="E1481" s="5">
        <v>83.789999999999992</v>
      </c>
      <c r="F1481" s="5">
        <f t="shared" si="50"/>
        <v>1208650.6200000013</v>
      </c>
      <c r="G1481" s="5">
        <f t="shared" si="49"/>
        <v>95.594933316903095</v>
      </c>
    </row>
    <row r="1482" spans="1:7" x14ac:dyDescent="0.35">
      <c r="A1482" s="30" t="s">
        <v>60</v>
      </c>
      <c r="B1482" s="4">
        <v>31</v>
      </c>
      <c r="C1482" s="4">
        <v>55</v>
      </c>
      <c r="D1482" s="5">
        <v>1.52</v>
      </c>
      <c r="E1482" s="5">
        <v>83.6</v>
      </c>
      <c r="F1482" s="5">
        <f t="shared" si="50"/>
        <v>1208734.2200000014</v>
      </c>
      <c r="G1482" s="5">
        <f t="shared" si="49"/>
        <v>95.601545431515092</v>
      </c>
    </row>
    <row r="1483" spans="1:7" x14ac:dyDescent="0.35">
      <c r="A1483" s="30" t="s">
        <v>2810</v>
      </c>
      <c r="B1483" s="4">
        <v>4</v>
      </c>
      <c r="C1483" s="4">
        <v>40</v>
      </c>
      <c r="D1483" s="5">
        <v>2.08</v>
      </c>
      <c r="E1483" s="5">
        <v>83.2</v>
      </c>
      <c r="F1483" s="5">
        <f t="shared" si="50"/>
        <v>1208817.4200000013</v>
      </c>
      <c r="G1483" s="5">
        <f t="shared" si="49"/>
        <v>95.608125909215062</v>
      </c>
    </row>
    <row r="1484" spans="1:7" x14ac:dyDescent="0.35">
      <c r="A1484" s="30" t="s">
        <v>3253</v>
      </c>
      <c r="B1484" s="4">
        <v>6</v>
      </c>
      <c r="C1484" s="4">
        <v>30</v>
      </c>
      <c r="D1484" s="5">
        <v>2.77</v>
      </c>
      <c r="E1484" s="5">
        <v>83.1</v>
      </c>
      <c r="F1484" s="5">
        <f t="shared" si="50"/>
        <v>1208900.5200000014</v>
      </c>
      <c r="G1484" s="5">
        <f t="shared" si="49"/>
        <v>95.614698477687028</v>
      </c>
    </row>
    <row r="1485" spans="1:7" x14ac:dyDescent="0.35">
      <c r="A1485" s="30" t="s">
        <v>170</v>
      </c>
      <c r="B1485" s="4">
        <v>14</v>
      </c>
      <c r="C1485" s="4">
        <v>92</v>
      </c>
      <c r="D1485" s="5">
        <v>0.9</v>
      </c>
      <c r="E1485" s="5">
        <v>82.8</v>
      </c>
      <c r="F1485" s="5">
        <f t="shared" si="50"/>
        <v>1208983.3200000015</v>
      </c>
      <c r="G1485" s="5">
        <f t="shared" si="49"/>
        <v>95.621247318474985</v>
      </c>
    </row>
    <row r="1486" spans="1:7" x14ac:dyDescent="0.35">
      <c r="A1486" s="30" t="s">
        <v>2119</v>
      </c>
      <c r="B1486" s="4">
        <v>2</v>
      </c>
      <c r="C1486" s="4">
        <v>5</v>
      </c>
      <c r="D1486" s="5">
        <v>16.559999999999999</v>
      </c>
      <c r="E1486" s="5">
        <v>82.8</v>
      </c>
      <c r="F1486" s="5">
        <f t="shared" si="50"/>
        <v>1209066.1200000015</v>
      </c>
      <c r="G1486" s="5">
        <f t="shared" si="49"/>
        <v>95.627796159262942</v>
      </c>
    </row>
    <row r="1487" spans="1:7" x14ac:dyDescent="0.35">
      <c r="A1487" s="30" t="s">
        <v>3747</v>
      </c>
      <c r="B1487" s="4">
        <v>6</v>
      </c>
      <c r="C1487" s="4">
        <v>24</v>
      </c>
      <c r="D1487" s="5">
        <v>3.44</v>
      </c>
      <c r="E1487" s="5">
        <v>82.56</v>
      </c>
      <c r="F1487" s="5">
        <f t="shared" si="50"/>
        <v>1209148.6800000016</v>
      </c>
      <c r="G1487" s="5">
        <f t="shared" si="49"/>
        <v>95.634326017903689</v>
      </c>
    </row>
    <row r="1488" spans="1:7" x14ac:dyDescent="0.35">
      <c r="A1488" s="30">
        <v>1250470</v>
      </c>
      <c r="B1488" s="4">
        <v>5</v>
      </c>
      <c r="C1488" s="4">
        <v>9</v>
      </c>
      <c r="D1488" s="5">
        <v>9.14</v>
      </c>
      <c r="E1488" s="5">
        <v>82.26</v>
      </c>
      <c r="F1488" s="5">
        <f t="shared" si="50"/>
        <v>1209230.9400000016</v>
      </c>
      <c r="G1488" s="5">
        <f t="shared" si="49"/>
        <v>95.640832148860412</v>
      </c>
    </row>
    <row r="1489" spans="1:7" x14ac:dyDescent="0.35">
      <c r="A1489" s="30" t="s">
        <v>44</v>
      </c>
      <c r="B1489" s="4">
        <v>7</v>
      </c>
      <c r="C1489" s="4">
        <v>304</v>
      </c>
      <c r="D1489" s="5">
        <v>0.27</v>
      </c>
      <c r="E1489" s="5">
        <v>82.080000000000013</v>
      </c>
      <c r="F1489" s="5">
        <f t="shared" si="50"/>
        <v>1209313.0200000016</v>
      </c>
      <c r="G1489" s="5">
        <f t="shared" si="49"/>
        <v>95.647324043206737</v>
      </c>
    </row>
    <row r="1490" spans="1:7" x14ac:dyDescent="0.35">
      <c r="A1490" s="30" t="s">
        <v>3265</v>
      </c>
      <c r="B1490" s="4">
        <v>3</v>
      </c>
      <c r="C1490" s="4">
        <v>42</v>
      </c>
      <c r="D1490" s="5">
        <v>1.95</v>
      </c>
      <c r="E1490" s="5">
        <v>81.899999999999991</v>
      </c>
      <c r="F1490" s="5">
        <f t="shared" si="50"/>
        <v>1209394.9200000016</v>
      </c>
      <c r="G1490" s="5">
        <f t="shared" si="49"/>
        <v>95.653801700942637</v>
      </c>
    </row>
    <row r="1491" spans="1:7" x14ac:dyDescent="0.35">
      <c r="A1491" s="30" t="s">
        <v>2156</v>
      </c>
      <c r="B1491" s="4">
        <v>6</v>
      </c>
      <c r="C1491" s="4">
        <v>14</v>
      </c>
      <c r="D1491" s="5">
        <v>5.82</v>
      </c>
      <c r="E1491" s="5">
        <v>81.48</v>
      </c>
      <c r="F1491" s="5">
        <f t="shared" si="50"/>
        <v>1209476.4000000015</v>
      </c>
      <c r="G1491" s="5">
        <f t="shared" si="49"/>
        <v>95.660246139920929</v>
      </c>
    </row>
    <row r="1492" spans="1:7" x14ac:dyDescent="0.35">
      <c r="A1492" s="30" t="s">
        <v>470</v>
      </c>
      <c r="B1492" s="4">
        <v>2</v>
      </c>
      <c r="C1492" s="4">
        <v>8</v>
      </c>
      <c r="D1492" s="5">
        <v>10.18</v>
      </c>
      <c r="E1492" s="5">
        <v>81.44</v>
      </c>
      <c r="F1492" s="5">
        <f t="shared" si="50"/>
        <v>1209557.8400000015</v>
      </c>
      <c r="G1492" s="5">
        <f t="shared" si="49"/>
        <v>95.666687415208003</v>
      </c>
    </row>
    <row r="1493" spans="1:7" x14ac:dyDescent="0.35">
      <c r="A1493" s="30" t="s">
        <v>2012</v>
      </c>
      <c r="B1493" s="4">
        <v>18</v>
      </c>
      <c r="C1493" s="4">
        <v>280</v>
      </c>
      <c r="D1493" s="5">
        <v>0.28999999999999998</v>
      </c>
      <c r="E1493" s="5">
        <v>81.199999999999989</v>
      </c>
      <c r="F1493" s="5">
        <f t="shared" si="50"/>
        <v>1209639.0400000014</v>
      </c>
      <c r="G1493" s="5">
        <f t="shared" si="49"/>
        <v>95.67310970834788</v>
      </c>
    </row>
    <row r="1494" spans="1:7" x14ac:dyDescent="0.35">
      <c r="A1494" s="30" t="s">
        <v>2365</v>
      </c>
      <c r="B1494" s="4">
        <v>4</v>
      </c>
      <c r="C1494" s="4">
        <v>104</v>
      </c>
      <c r="D1494" s="5">
        <v>0.78</v>
      </c>
      <c r="E1494" s="5">
        <v>81.12</v>
      </c>
      <c r="F1494" s="5">
        <f t="shared" si="50"/>
        <v>1209720.1600000015</v>
      </c>
      <c r="G1494" s="5">
        <f t="shared" si="49"/>
        <v>95.679525674105363</v>
      </c>
    </row>
    <row r="1495" spans="1:7" x14ac:dyDescent="0.35">
      <c r="A1495" s="30" t="s">
        <v>4078</v>
      </c>
      <c r="B1495" s="4">
        <v>1</v>
      </c>
      <c r="C1495" s="4">
        <v>50</v>
      </c>
      <c r="D1495" s="5">
        <v>1.62</v>
      </c>
      <c r="E1495" s="5">
        <v>81</v>
      </c>
      <c r="F1495" s="5">
        <f t="shared" si="50"/>
        <v>1209801.1600000015</v>
      </c>
      <c r="G1495" s="5">
        <f t="shared" si="49"/>
        <v>95.685932148789234</v>
      </c>
    </row>
    <row r="1496" spans="1:7" x14ac:dyDescent="0.35">
      <c r="A1496" s="30" t="s">
        <v>2084</v>
      </c>
      <c r="B1496" s="4">
        <v>4</v>
      </c>
      <c r="C1496" s="4">
        <v>7</v>
      </c>
      <c r="D1496" s="5">
        <v>11.56</v>
      </c>
      <c r="E1496" s="5">
        <v>80.92</v>
      </c>
      <c r="F1496" s="5">
        <f t="shared" si="50"/>
        <v>1209882.0800000015</v>
      </c>
      <c r="G1496" s="5">
        <f t="shared" si="49"/>
        <v>95.692332296090683</v>
      </c>
    </row>
    <row r="1497" spans="1:7" x14ac:dyDescent="0.35">
      <c r="A1497" s="30" t="s">
        <v>3875</v>
      </c>
      <c r="B1497" s="4">
        <v>2</v>
      </c>
      <c r="C1497" s="4">
        <v>10</v>
      </c>
      <c r="D1497" s="5">
        <v>8.08</v>
      </c>
      <c r="E1497" s="5">
        <v>80.8</v>
      </c>
      <c r="F1497" s="5">
        <f t="shared" si="50"/>
        <v>1209962.8800000015</v>
      </c>
      <c r="G1497" s="5">
        <f t="shared" si="49"/>
        <v>95.698722952318548</v>
      </c>
    </row>
    <row r="1498" spans="1:7" x14ac:dyDescent="0.35">
      <c r="A1498" s="30" t="s">
        <v>2539</v>
      </c>
      <c r="B1498" s="4">
        <v>20</v>
      </c>
      <c r="C1498" s="4">
        <v>96</v>
      </c>
      <c r="D1498" s="5">
        <v>0.84</v>
      </c>
      <c r="E1498" s="5">
        <v>80.64</v>
      </c>
      <c r="F1498" s="5">
        <f t="shared" si="50"/>
        <v>1210043.5200000014</v>
      </c>
      <c r="G1498" s="5">
        <f t="shared" si="49"/>
        <v>95.705100953781582</v>
      </c>
    </row>
    <row r="1499" spans="1:7" x14ac:dyDescent="0.35">
      <c r="A1499" s="30" t="s">
        <v>112</v>
      </c>
      <c r="B1499" s="4">
        <v>2</v>
      </c>
      <c r="C1499" s="4">
        <v>7</v>
      </c>
      <c r="D1499" s="5">
        <v>11.5</v>
      </c>
      <c r="E1499" s="5">
        <v>80.5</v>
      </c>
      <c r="F1499" s="5">
        <f t="shared" si="50"/>
        <v>1210124.0200000014</v>
      </c>
      <c r="G1499" s="5">
        <f t="shared" si="49"/>
        <v>95.711467882325422</v>
      </c>
    </row>
    <row r="1500" spans="1:7" x14ac:dyDescent="0.35">
      <c r="A1500" s="30" t="s">
        <v>234</v>
      </c>
      <c r="B1500" s="4">
        <v>2</v>
      </c>
      <c r="C1500" s="4">
        <v>12</v>
      </c>
      <c r="D1500" s="5">
        <v>6.7</v>
      </c>
      <c r="E1500" s="5">
        <v>80.400000000000006</v>
      </c>
      <c r="F1500" s="5">
        <f t="shared" si="50"/>
        <v>1210204.4200000013</v>
      </c>
      <c r="G1500" s="5">
        <f t="shared" si="49"/>
        <v>95.71782690164126</v>
      </c>
    </row>
    <row r="1501" spans="1:7" x14ac:dyDescent="0.35">
      <c r="A1501" s="30" t="s">
        <v>3902</v>
      </c>
      <c r="B1501" s="4">
        <v>3</v>
      </c>
      <c r="C1501" s="4">
        <v>40</v>
      </c>
      <c r="D1501" s="5">
        <v>2.0099999999999998</v>
      </c>
      <c r="E1501" s="5">
        <v>80.399999999999991</v>
      </c>
      <c r="F1501" s="5">
        <f t="shared" si="50"/>
        <v>1210284.8200000012</v>
      </c>
      <c r="G1501" s="5">
        <f t="shared" si="49"/>
        <v>95.724185920957098</v>
      </c>
    </row>
    <row r="1502" spans="1:7" x14ac:dyDescent="0.35">
      <c r="A1502" s="30" t="s">
        <v>480</v>
      </c>
      <c r="B1502" s="4">
        <v>4</v>
      </c>
      <c r="C1502" s="4">
        <v>20</v>
      </c>
      <c r="D1502" s="5">
        <v>4.0199999999999996</v>
      </c>
      <c r="E1502" s="5">
        <v>80.399999999999991</v>
      </c>
      <c r="F1502" s="5">
        <f t="shared" si="50"/>
        <v>1210365.2200000011</v>
      </c>
      <c r="G1502" s="5">
        <f t="shared" si="49"/>
        <v>95.730544940272921</v>
      </c>
    </row>
    <row r="1503" spans="1:7" x14ac:dyDescent="0.35">
      <c r="A1503" s="30" t="s">
        <v>4260</v>
      </c>
      <c r="B1503" s="4">
        <v>1</v>
      </c>
      <c r="C1503" s="4">
        <v>28</v>
      </c>
      <c r="D1503" s="5">
        <v>2.87</v>
      </c>
      <c r="E1503" s="5">
        <v>80.36</v>
      </c>
      <c r="F1503" s="5">
        <f t="shared" si="50"/>
        <v>1210445.5800000012</v>
      </c>
      <c r="G1503" s="5">
        <f t="shared" si="49"/>
        <v>95.736900795897554</v>
      </c>
    </row>
    <row r="1504" spans="1:7" x14ac:dyDescent="0.35">
      <c r="A1504" s="30" t="s">
        <v>2804</v>
      </c>
      <c r="B1504" s="4">
        <v>5</v>
      </c>
      <c r="C1504" s="4">
        <v>14</v>
      </c>
      <c r="D1504" s="5">
        <v>5.74</v>
      </c>
      <c r="E1504" s="5">
        <v>80.36</v>
      </c>
      <c r="F1504" s="5">
        <f t="shared" si="50"/>
        <v>1210525.9400000013</v>
      </c>
      <c r="G1504" s="5">
        <f t="shared" si="49"/>
        <v>95.743256651522202</v>
      </c>
    </row>
    <row r="1505" spans="1:7" x14ac:dyDescent="0.35">
      <c r="A1505" s="30" t="s">
        <v>3873</v>
      </c>
      <c r="B1505" s="4">
        <v>2</v>
      </c>
      <c r="C1505" s="4">
        <v>7</v>
      </c>
      <c r="D1505" s="5">
        <v>11.48</v>
      </c>
      <c r="E1505" s="5">
        <v>80.36</v>
      </c>
      <c r="F1505" s="5">
        <f t="shared" si="50"/>
        <v>1210606.3000000014</v>
      </c>
      <c r="G1505" s="5">
        <f t="shared" si="49"/>
        <v>95.74961250714685</v>
      </c>
    </row>
    <row r="1506" spans="1:7" x14ac:dyDescent="0.35">
      <c r="A1506" s="30" t="s">
        <v>181</v>
      </c>
      <c r="B1506" s="4">
        <v>30</v>
      </c>
      <c r="C1506" s="4">
        <v>88</v>
      </c>
      <c r="D1506" s="5">
        <v>0.91</v>
      </c>
      <c r="E1506" s="5">
        <v>80.08</v>
      </c>
      <c r="F1506" s="5">
        <f t="shared" si="50"/>
        <v>1210686.3800000015</v>
      </c>
      <c r="G1506" s="5">
        <f t="shared" si="49"/>
        <v>95.755946216933069</v>
      </c>
    </row>
    <row r="1507" spans="1:7" x14ac:dyDescent="0.35">
      <c r="A1507" s="30" t="s">
        <v>2134</v>
      </c>
      <c r="B1507" s="4">
        <v>2</v>
      </c>
      <c r="C1507" s="4">
        <v>7</v>
      </c>
      <c r="D1507" s="5">
        <v>11.44</v>
      </c>
      <c r="E1507" s="5">
        <v>80.08</v>
      </c>
      <c r="F1507" s="5">
        <f t="shared" si="50"/>
        <v>1210766.4600000016</v>
      </c>
      <c r="G1507" s="5">
        <f t="shared" si="49"/>
        <v>95.762279926719302</v>
      </c>
    </row>
    <row r="1508" spans="1:7" x14ac:dyDescent="0.35">
      <c r="A1508" s="30" t="s">
        <v>1469</v>
      </c>
      <c r="B1508" s="4">
        <v>3</v>
      </c>
      <c r="C1508" s="4">
        <v>2000</v>
      </c>
      <c r="D1508" s="5">
        <v>0.04</v>
      </c>
      <c r="E1508" s="5">
        <v>80</v>
      </c>
      <c r="F1508" s="5">
        <f t="shared" si="50"/>
        <v>1210846.4600000016</v>
      </c>
      <c r="G1508" s="5">
        <f t="shared" si="49"/>
        <v>95.768607309123126</v>
      </c>
    </row>
    <row r="1509" spans="1:7" x14ac:dyDescent="0.35">
      <c r="A1509" s="30" t="s">
        <v>1898</v>
      </c>
      <c r="B1509" s="4">
        <v>3</v>
      </c>
      <c r="C1509" s="4">
        <v>400</v>
      </c>
      <c r="D1509" s="5">
        <v>0.2</v>
      </c>
      <c r="E1509" s="5">
        <v>80</v>
      </c>
      <c r="F1509" s="5">
        <f t="shared" si="50"/>
        <v>1210926.4600000016</v>
      </c>
      <c r="G1509" s="5">
        <f t="shared" si="49"/>
        <v>95.774934691526951</v>
      </c>
    </row>
    <row r="1510" spans="1:7" x14ac:dyDescent="0.35">
      <c r="A1510" s="30" t="s">
        <v>379</v>
      </c>
      <c r="B1510" s="4">
        <v>3</v>
      </c>
      <c r="C1510" s="4">
        <v>250</v>
      </c>
      <c r="D1510" s="5">
        <v>0.32</v>
      </c>
      <c r="E1510" s="5">
        <v>80</v>
      </c>
      <c r="F1510" s="5">
        <f t="shared" si="50"/>
        <v>1211006.4600000016</v>
      </c>
      <c r="G1510" s="5">
        <f t="shared" si="49"/>
        <v>95.781262073930762</v>
      </c>
    </row>
    <row r="1511" spans="1:7" x14ac:dyDescent="0.35">
      <c r="A1511" s="30" t="s">
        <v>2116</v>
      </c>
      <c r="B1511" s="4">
        <v>2</v>
      </c>
      <c r="C1511" s="4">
        <v>200</v>
      </c>
      <c r="D1511" s="5">
        <v>0.4</v>
      </c>
      <c r="E1511" s="5">
        <v>80</v>
      </c>
      <c r="F1511" s="5">
        <f t="shared" si="50"/>
        <v>1211086.4600000016</v>
      </c>
      <c r="G1511" s="5">
        <f t="shared" si="49"/>
        <v>95.787589456334572</v>
      </c>
    </row>
    <row r="1512" spans="1:7" x14ac:dyDescent="0.35">
      <c r="A1512" s="30" t="s">
        <v>2225</v>
      </c>
      <c r="B1512" s="4">
        <v>2</v>
      </c>
      <c r="C1512" s="4">
        <v>160</v>
      </c>
      <c r="D1512" s="5">
        <v>0.5</v>
      </c>
      <c r="E1512" s="5">
        <v>80</v>
      </c>
      <c r="F1512" s="5">
        <f t="shared" si="50"/>
        <v>1211166.4600000016</v>
      </c>
      <c r="G1512" s="5">
        <f t="shared" si="49"/>
        <v>95.793916838738397</v>
      </c>
    </row>
    <row r="1513" spans="1:7" x14ac:dyDescent="0.35">
      <c r="A1513" s="30" t="s">
        <v>2944</v>
      </c>
      <c r="B1513" s="4">
        <v>1</v>
      </c>
      <c r="C1513" s="4">
        <v>50</v>
      </c>
      <c r="D1513" s="5">
        <v>1.6</v>
      </c>
      <c r="E1513" s="5">
        <v>80</v>
      </c>
      <c r="F1513" s="5">
        <f t="shared" si="50"/>
        <v>1211246.4600000016</v>
      </c>
      <c r="G1513" s="5">
        <f t="shared" si="49"/>
        <v>95.800244221142222</v>
      </c>
    </row>
    <row r="1514" spans="1:7" x14ac:dyDescent="0.35">
      <c r="A1514" s="30" t="s">
        <v>904</v>
      </c>
      <c r="B1514" s="4">
        <v>2</v>
      </c>
      <c r="C1514" s="4">
        <v>20</v>
      </c>
      <c r="D1514" s="5">
        <v>4</v>
      </c>
      <c r="E1514" s="5">
        <v>80</v>
      </c>
      <c r="F1514" s="5">
        <f t="shared" si="50"/>
        <v>1211326.4600000016</v>
      </c>
      <c r="G1514" s="5">
        <f t="shared" si="49"/>
        <v>95.806571603546033</v>
      </c>
    </row>
    <row r="1515" spans="1:7" x14ac:dyDescent="0.35">
      <c r="A1515" s="30" t="s">
        <v>807</v>
      </c>
      <c r="B1515" s="4">
        <v>1</v>
      </c>
      <c r="C1515" s="4">
        <v>16</v>
      </c>
      <c r="D1515" s="5">
        <v>5</v>
      </c>
      <c r="E1515" s="5">
        <v>80</v>
      </c>
      <c r="F1515" s="5">
        <f t="shared" si="50"/>
        <v>1211406.4600000016</v>
      </c>
      <c r="G1515" s="5">
        <f t="shared" si="49"/>
        <v>95.812898985949857</v>
      </c>
    </row>
    <row r="1516" spans="1:7" x14ac:dyDescent="0.35">
      <c r="A1516" s="30" t="s">
        <v>1872</v>
      </c>
      <c r="B1516" s="4">
        <v>1</v>
      </c>
      <c r="C1516" s="4">
        <v>2</v>
      </c>
      <c r="D1516" s="5">
        <v>40</v>
      </c>
      <c r="E1516" s="5">
        <v>80</v>
      </c>
      <c r="F1516" s="5">
        <f t="shared" si="50"/>
        <v>1211486.4600000016</v>
      </c>
      <c r="G1516" s="5">
        <f t="shared" si="49"/>
        <v>95.819226368353668</v>
      </c>
    </row>
    <row r="1517" spans="1:7" x14ac:dyDescent="0.35">
      <c r="A1517" s="30" t="s">
        <v>643</v>
      </c>
      <c r="B1517" s="4">
        <v>2</v>
      </c>
      <c r="C1517" s="4">
        <v>14</v>
      </c>
      <c r="D1517" s="5">
        <v>5.71</v>
      </c>
      <c r="E1517" s="5">
        <v>79.94</v>
      </c>
      <c r="F1517" s="5">
        <f t="shared" si="50"/>
        <v>1211566.4000000015</v>
      </c>
      <c r="G1517" s="5">
        <f t="shared" si="49"/>
        <v>95.825549005220694</v>
      </c>
    </row>
    <row r="1518" spans="1:7" x14ac:dyDescent="0.35">
      <c r="A1518" s="30" t="s">
        <v>3832</v>
      </c>
      <c r="B1518" s="4">
        <v>1</v>
      </c>
      <c r="C1518" s="4">
        <v>32</v>
      </c>
      <c r="D1518" s="5">
        <v>2.4900000000000002</v>
      </c>
      <c r="E1518" s="5">
        <v>79.680000000000007</v>
      </c>
      <c r="F1518" s="5">
        <f t="shared" si="50"/>
        <v>1211646.0800000015</v>
      </c>
      <c r="G1518" s="5">
        <f t="shared" si="49"/>
        <v>95.831851078094886</v>
      </c>
    </row>
    <row r="1519" spans="1:7" x14ac:dyDescent="0.35">
      <c r="A1519" s="30" t="s">
        <v>4255</v>
      </c>
      <c r="B1519" s="4">
        <v>1</v>
      </c>
      <c r="C1519" s="4">
        <v>32</v>
      </c>
      <c r="D1519" s="5">
        <v>2.4900000000000002</v>
      </c>
      <c r="E1519" s="5">
        <v>79.680000000000007</v>
      </c>
      <c r="F1519" s="5">
        <f t="shared" si="50"/>
        <v>1211725.7600000014</v>
      </c>
      <c r="G1519" s="5">
        <f t="shared" si="49"/>
        <v>95.838153150969092</v>
      </c>
    </row>
    <row r="1520" spans="1:7" x14ac:dyDescent="0.35">
      <c r="A1520" s="30" t="s">
        <v>4069</v>
      </c>
      <c r="B1520" s="4">
        <v>3</v>
      </c>
      <c r="C1520" s="4">
        <v>16</v>
      </c>
      <c r="D1520" s="5">
        <v>4.9800000000000004</v>
      </c>
      <c r="E1520" s="5">
        <v>79.680000000000007</v>
      </c>
      <c r="F1520" s="5">
        <f t="shared" si="50"/>
        <v>1211805.4400000013</v>
      </c>
      <c r="G1520" s="5">
        <f t="shared" si="49"/>
        <v>95.844455223843283</v>
      </c>
    </row>
    <row r="1521" spans="1:7" x14ac:dyDescent="0.35">
      <c r="A1521" s="30" t="s">
        <v>3618</v>
      </c>
      <c r="B1521" s="4">
        <v>1</v>
      </c>
      <c r="C1521" s="4">
        <v>50</v>
      </c>
      <c r="D1521" s="5">
        <v>1.59</v>
      </c>
      <c r="E1521" s="5">
        <v>79.5</v>
      </c>
      <c r="F1521" s="5">
        <f t="shared" si="50"/>
        <v>1211884.9400000013</v>
      </c>
      <c r="G1521" s="5">
        <f t="shared" si="49"/>
        <v>95.850743060107064</v>
      </c>
    </row>
    <row r="1522" spans="1:7" x14ac:dyDescent="0.35">
      <c r="A1522" s="30" t="s">
        <v>402</v>
      </c>
      <c r="B1522" s="4">
        <v>1</v>
      </c>
      <c r="C1522" s="4">
        <v>24</v>
      </c>
      <c r="D1522" s="5">
        <v>3.31</v>
      </c>
      <c r="E1522" s="5">
        <v>79.44</v>
      </c>
      <c r="F1522" s="5">
        <f t="shared" si="50"/>
        <v>1211964.3800000013</v>
      </c>
      <c r="G1522" s="5">
        <f t="shared" si="49"/>
        <v>95.857026150834059</v>
      </c>
    </row>
    <row r="1523" spans="1:7" x14ac:dyDescent="0.35">
      <c r="A1523" s="30" t="s">
        <v>4193</v>
      </c>
      <c r="B1523" s="4">
        <v>2</v>
      </c>
      <c r="C1523" s="4">
        <v>8</v>
      </c>
      <c r="D1523" s="5">
        <v>9.93</v>
      </c>
      <c r="E1523" s="5">
        <v>79.44</v>
      </c>
      <c r="F1523" s="5">
        <f t="shared" si="50"/>
        <v>1212043.8200000012</v>
      </c>
      <c r="G1523" s="5">
        <f t="shared" si="49"/>
        <v>95.863309241561041</v>
      </c>
    </row>
    <row r="1524" spans="1:7" x14ac:dyDescent="0.35">
      <c r="A1524" s="30" t="s">
        <v>4237</v>
      </c>
      <c r="B1524" s="4">
        <v>1</v>
      </c>
      <c r="C1524" s="4">
        <v>9</v>
      </c>
      <c r="D1524" s="5">
        <v>8.82</v>
      </c>
      <c r="E1524" s="5">
        <v>79.38</v>
      </c>
      <c r="F1524" s="5">
        <f t="shared" si="50"/>
        <v>1212123.2000000011</v>
      </c>
      <c r="G1524" s="5">
        <f t="shared" si="49"/>
        <v>95.869587586751223</v>
      </c>
    </row>
    <row r="1525" spans="1:7" x14ac:dyDescent="0.35">
      <c r="A1525" s="30" t="s">
        <v>2568</v>
      </c>
      <c r="B1525" s="4">
        <v>15</v>
      </c>
      <c r="C1525" s="4">
        <v>92</v>
      </c>
      <c r="D1525" s="5">
        <v>0.86</v>
      </c>
      <c r="E1525" s="5">
        <v>79.12</v>
      </c>
      <c r="F1525" s="5">
        <f t="shared" si="50"/>
        <v>1212202.3200000012</v>
      </c>
      <c r="G1525" s="5">
        <f t="shared" si="49"/>
        <v>95.875845367948614</v>
      </c>
    </row>
    <row r="1526" spans="1:7" x14ac:dyDescent="0.35">
      <c r="A1526" s="30" t="s">
        <v>2403</v>
      </c>
      <c r="B1526" s="4">
        <v>2</v>
      </c>
      <c r="C1526" s="4">
        <v>100</v>
      </c>
      <c r="D1526" s="5">
        <v>0.79</v>
      </c>
      <c r="E1526" s="5">
        <v>79</v>
      </c>
      <c r="F1526" s="5">
        <f t="shared" si="50"/>
        <v>1212281.3200000012</v>
      </c>
      <c r="G1526" s="5">
        <f t="shared" si="49"/>
        <v>95.882093658072392</v>
      </c>
    </row>
    <row r="1527" spans="1:7" x14ac:dyDescent="0.35">
      <c r="A1527" s="30" t="s">
        <v>4187</v>
      </c>
      <c r="B1527" s="4">
        <v>2</v>
      </c>
      <c r="C1527" s="4">
        <v>2</v>
      </c>
      <c r="D1527" s="5">
        <v>39.47</v>
      </c>
      <c r="E1527" s="5">
        <v>78.94</v>
      </c>
      <c r="F1527" s="5">
        <f t="shared" si="50"/>
        <v>1212360.2600000012</v>
      </c>
      <c r="G1527" s="5">
        <f t="shared" si="49"/>
        <v>95.888337202659343</v>
      </c>
    </row>
    <row r="1528" spans="1:7" x14ac:dyDescent="0.35">
      <c r="A1528" s="30" t="s">
        <v>1212</v>
      </c>
      <c r="B1528" s="4">
        <v>2</v>
      </c>
      <c r="C1528" s="4">
        <v>15</v>
      </c>
      <c r="D1528" s="5">
        <v>5.25</v>
      </c>
      <c r="E1528" s="5">
        <v>78.75</v>
      </c>
      <c r="F1528" s="5">
        <f t="shared" si="50"/>
        <v>1212439.0100000012</v>
      </c>
      <c r="G1528" s="5">
        <f t="shared" si="49"/>
        <v>95.894565719713114</v>
      </c>
    </row>
    <row r="1529" spans="1:7" x14ac:dyDescent="0.35">
      <c r="A1529" s="30" t="s">
        <v>2779</v>
      </c>
      <c r="B1529" s="4">
        <v>12</v>
      </c>
      <c r="C1529" s="4">
        <v>64</v>
      </c>
      <c r="D1529" s="5">
        <v>1.23</v>
      </c>
      <c r="E1529" s="5">
        <v>78.72</v>
      </c>
      <c r="F1529" s="5">
        <f t="shared" si="50"/>
        <v>1212517.7300000011</v>
      </c>
      <c r="G1529" s="5">
        <f t="shared" si="49"/>
        <v>95.900791863998464</v>
      </c>
    </row>
    <row r="1530" spans="1:7" x14ac:dyDescent="0.35">
      <c r="A1530" s="30" t="s">
        <v>3671</v>
      </c>
      <c r="B1530" s="4">
        <v>2</v>
      </c>
      <c r="C1530" s="4">
        <v>48</v>
      </c>
      <c r="D1530" s="5">
        <v>1.64</v>
      </c>
      <c r="E1530" s="5">
        <v>78.72</v>
      </c>
      <c r="F1530" s="5">
        <f t="shared" si="50"/>
        <v>1212596.4500000011</v>
      </c>
      <c r="G1530" s="5">
        <f t="shared" si="49"/>
        <v>95.907018008283814</v>
      </c>
    </row>
    <row r="1531" spans="1:7" x14ac:dyDescent="0.35">
      <c r="A1531" s="30" t="s">
        <v>792</v>
      </c>
      <c r="B1531" s="4">
        <v>1</v>
      </c>
      <c r="C1531" s="4">
        <v>23</v>
      </c>
      <c r="D1531" s="5">
        <v>3.42</v>
      </c>
      <c r="E1531" s="5">
        <v>78.66</v>
      </c>
      <c r="F1531" s="5">
        <f t="shared" si="50"/>
        <v>1212675.110000001</v>
      </c>
      <c r="G1531" s="5">
        <f t="shared" si="49"/>
        <v>95.913239407032364</v>
      </c>
    </row>
    <row r="1532" spans="1:7" x14ac:dyDescent="0.35">
      <c r="A1532" s="30" t="s">
        <v>2221</v>
      </c>
      <c r="B1532" s="4">
        <v>8</v>
      </c>
      <c r="C1532" s="4">
        <v>160</v>
      </c>
      <c r="D1532" s="5">
        <v>0.49</v>
      </c>
      <c r="E1532" s="5">
        <v>78.400000000000006</v>
      </c>
      <c r="F1532" s="5">
        <f t="shared" si="50"/>
        <v>1212753.5100000009</v>
      </c>
      <c r="G1532" s="5">
        <f t="shared" si="49"/>
        <v>95.919440241788095</v>
      </c>
    </row>
    <row r="1533" spans="1:7" x14ac:dyDescent="0.35">
      <c r="A1533" s="30" t="s">
        <v>2565</v>
      </c>
      <c r="B1533" s="4">
        <v>11</v>
      </c>
      <c r="C1533" s="4">
        <v>94</v>
      </c>
      <c r="D1533" s="5">
        <v>0.83</v>
      </c>
      <c r="E1533" s="5">
        <v>78.02</v>
      </c>
      <c r="F1533" s="5">
        <f t="shared" si="50"/>
        <v>1212831.530000001</v>
      </c>
      <c r="G1533" s="5">
        <f t="shared" si="49"/>
        <v>95.925611021477422</v>
      </c>
    </row>
    <row r="1534" spans="1:7" x14ac:dyDescent="0.35">
      <c r="A1534" s="30" t="s">
        <v>1981</v>
      </c>
      <c r="B1534" s="4">
        <v>3</v>
      </c>
      <c r="C1534" s="4">
        <v>300</v>
      </c>
      <c r="D1534" s="5">
        <v>0.26</v>
      </c>
      <c r="E1534" s="5">
        <v>78</v>
      </c>
      <c r="F1534" s="5">
        <f t="shared" si="50"/>
        <v>1212909.530000001</v>
      </c>
      <c r="G1534" s="5">
        <f t="shared" si="49"/>
        <v>95.931780219321155</v>
      </c>
    </row>
    <row r="1535" spans="1:7" x14ac:dyDescent="0.35">
      <c r="A1535" s="30" t="s">
        <v>2021</v>
      </c>
      <c r="B1535" s="4">
        <v>17</v>
      </c>
      <c r="C1535" s="4">
        <v>260</v>
      </c>
      <c r="D1535" s="5">
        <v>0.3</v>
      </c>
      <c r="E1535" s="5">
        <v>78</v>
      </c>
      <c r="F1535" s="5">
        <f t="shared" si="50"/>
        <v>1212987.530000001</v>
      </c>
      <c r="G1535" s="5">
        <f t="shared" si="49"/>
        <v>95.937949417164873</v>
      </c>
    </row>
    <row r="1536" spans="1:7" x14ac:dyDescent="0.35">
      <c r="A1536" s="30" t="s">
        <v>2297</v>
      </c>
      <c r="B1536" s="4">
        <v>4</v>
      </c>
      <c r="C1536" s="4">
        <v>130</v>
      </c>
      <c r="D1536" s="5">
        <v>0.6</v>
      </c>
      <c r="E1536" s="5">
        <v>78</v>
      </c>
      <c r="F1536" s="5">
        <f t="shared" si="50"/>
        <v>1213065.530000001</v>
      </c>
      <c r="G1536" s="5">
        <f t="shared" si="49"/>
        <v>95.944118615008591</v>
      </c>
    </row>
    <row r="1537" spans="1:7" x14ac:dyDescent="0.35">
      <c r="A1537" s="30" t="s">
        <v>2940</v>
      </c>
      <c r="B1537" s="4">
        <v>1</v>
      </c>
      <c r="C1537" s="4">
        <v>50</v>
      </c>
      <c r="D1537" s="5">
        <v>1.56</v>
      </c>
      <c r="E1537" s="5">
        <v>78</v>
      </c>
      <c r="F1537" s="5">
        <f t="shared" si="50"/>
        <v>1213143.530000001</v>
      </c>
      <c r="G1537" s="5">
        <f t="shared" si="49"/>
        <v>95.950287812852324</v>
      </c>
    </row>
    <row r="1538" spans="1:7" x14ac:dyDescent="0.35">
      <c r="A1538" s="30" t="s">
        <v>159</v>
      </c>
      <c r="B1538" s="4">
        <v>2</v>
      </c>
      <c r="C1538" s="4">
        <v>30</v>
      </c>
      <c r="D1538" s="5">
        <v>2.6</v>
      </c>
      <c r="E1538" s="5">
        <v>78</v>
      </c>
      <c r="F1538" s="5">
        <f t="shared" si="50"/>
        <v>1213221.530000001</v>
      </c>
      <c r="G1538" s="5">
        <f t="shared" si="49"/>
        <v>95.956457010696042</v>
      </c>
    </row>
    <row r="1539" spans="1:7" x14ac:dyDescent="0.35">
      <c r="A1539" s="30" t="s">
        <v>820</v>
      </c>
      <c r="B1539" s="4">
        <v>3</v>
      </c>
      <c r="C1539" s="4">
        <v>12</v>
      </c>
      <c r="D1539" s="5">
        <v>6.5</v>
      </c>
      <c r="E1539" s="5">
        <v>78</v>
      </c>
      <c r="F1539" s="5">
        <f t="shared" si="50"/>
        <v>1213299.530000001</v>
      </c>
      <c r="G1539" s="5">
        <f t="shared" ref="G1539:G1602" si="51">(F1539/$F$3485)*100</f>
        <v>95.96262620853976</v>
      </c>
    </row>
    <row r="1540" spans="1:7" x14ac:dyDescent="0.35">
      <c r="A1540" s="30" t="s">
        <v>4384</v>
      </c>
      <c r="B1540" s="4">
        <v>2</v>
      </c>
      <c r="C1540" s="4">
        <v>3</v>
      </c>
      <c r="D1540" s="5">
        <v>25.96</v>
      </c>
      <c r="E1540" s="5">
        <v>77.88</v>
      </c>
      <c r="F1540" s="5">
        <f t="shared" si="50"/>
        <v>1213377.4100000008</v>
      </c>
      <c r="G1540" s="5">
        <f t="shared" si="51"/>
        <v>95.96878591530988</v>
      </c>
    </row>
    <row r="1541" spans="1:7" x14ac:dyDescent="0.35">
      <c r="A1541" s="30" t="s">
        <v>3724</v>
      </c>
      <c r="B1541" s="4">
        <v>3</v>
      </c>
      <c r="C1541" s="4">
        <v>3</v>
      </c>
      <c r="D1541" s="5">
        <v>25.92</v>
      </c>
      <c r="E1541" s="5">
        <v>77.760000000000005</v>
      </c>
      <c r="F1541" s="5">
        <f t="shared" si="50"/>
        <v>1213455.1700000009</v>
      </c>
      <c r="G1541" s="5">
        <f t="shared" si="51"/>
        <v>95.974936131006388</v>
      </c>
    </row>
    <row r="1542" spans="1:7" x14ac:dyDescent="0.35">
      <c r="A1542" s="30" t="s">
        <v>4153</v>
      </c>
      <c r="B1542" s="4">
        <v>1</v>
      </c>
      <c r="C1542" s="4">
        <v>2</v>
      </c>
      <c r="D1542" s="5">
        <v>38.85</v>
      </c>
      <c r="E1542" s="5">
        <v>77.7</v>
      </c>
      <c r="F1542" s="5">
        <f t="shared" si="50"/>
        <v>1213532.8700000008</v>
      </c>
      <c r="G1542" s="5">
        <f t="shared" si="51"/>
        <v>95.981081601166082</v>
      </c>
    </row>
    <row r="1543" spans="1:7" x14ac:dyDescent="0.35">
      <c r="A1543" s="30" t="s">
        <v>3999</v>
      </c>
      <c r="B1543" s="4">
        <v>5</v>
      </c>
      <c r="C1543" s="4">
        <v>5</v>
      </c>
      <c r="D1543" s="5">
        <v>15.52</v>
      </c>
      <c r="E1543" s="5">
        <v>77.599999999999994</v>
      </c>
      <c r="F1543" s="5">
        <f t="shared" si="50"/>
        <v>1213610.4700000009</v>
      </c>
      <c r="G1543" s="5">
        <f t="shared" si="51"/>
        <v>95.987219162097801</v>
      </c>
    </row>
    <row r="1544" spans="1:7" x14ac:dyDescent="0.35">
      <c r="A1544" s="30" t="s">
        <v>559</v>
      </c>
      <c r="B1544" s="4">
        <v>1</v>
      </c>
      <c r="C1544" s="4">
        <v>2</v>
      </c>
      <c r="D1544" s="5">
        <v>38.770000000000003</v>
      </c>
      <c r="E1544" s="5">
        <v>77.540000000000006</v>
      </c>
      <c r="F1544" s="5">
        <f t="shared" ref="F1544:F1607" si="52">E1544+F1543</f>
        <v>1213688.0100000009</v>
      </c>
      <c r="G1544" s="5">
        <f t="shared" si="51"/>
        <v>95.993351977492708</v>
      </c>
    </row>
    <row r="1545" spans="1:7" x14ac:dyDescent="0.35">
      <c r="A1545" s="30" t="s">
        <v>2044</v>
      </c>
      <c r="B1545" s="4">
        <v>14</v>
      </c>
      <c r="C1545" s="4">
        <v>228</v>
      </c>
      <c r="D1545" s="5">
        <v>0.34</v>
      </c>
      <c r="E1545" s="5">
        <v>77.52000000000001</v>
      </c>
      <c r="F1545" s="5">
        <f t="shared" si="52"/>
        <v>1213765.530000001</v>
      </c>
      <c r="G1545" s="5">
        <f t="shared" si="51"/>
        <v>95.999483211042005</v>
      </c>
    </row>
    <row r="1546" spans="1:7" x14ac:dyDescent="0.35">
      <c r="A1546" s="30" t="s">
        <v>1448</v>
      </c>
      <c r="B1546" s="4">
        <v>14</v>
      </c>
      <c r="C1546" s="4">
        <v>54</v>
      </c>
      <c r="D1546" s="5">
        <v>1.43</v>
      </c>
      <c r="E1546" s="5">
        <v>77.22</v>
      </c>
      <c r="F1546" s="5">
        <f t="shared" si="52"/>
        <v>1213842.7500000009</v>
      </c>
      <c r="G1546" s="5">
        <f t="shared" si="51"/>
        <v>96.005590716907278</v>
      </c>
    </row>
    <row r="1547" spans="1:7" x14ac:dyDescent="0.35">
      <c r="A1547" s="30" t="s">
        <v>2657</v>
      </c>
      <c r="B1547" s="4">
        <v>7</v>
      </c>
      <c r="C1547" s="4">
        <v>26</v>
      </c>
      <c r="D1547" s="5">
        <v>2.97</v>
      </c>
      <c r="E1547" s="5">
        <v>77.22</v>
      </c>
      <c r="F1547" s="5">
        <f t="shared" si="52"/>
        <v>1213919.9700000009</v>
      </c>
      <c r="G1547" s="5">
        <f t="shared" si="51"/>
        <v>96.011698222772566</v>
      </c>
    </row>
    <row r="1548" spans="1:7" x14ac:dyDescent="0.35">
      <c r="A1548" s="30" t="s">
        <v>357</v>
      </c>
      <c r="B1548" s="4">
        <v>2</v>
      </c>
      <c r="C1548" s="4">
        <v>20</v>
      </c>
      <c r="D1548" s="5">
        <v>3.86</v>
      </c>
      <c r="E1548" s="5">
        <v>77.2</v>
      </c>
      <c r="F1548" s="5">
        <f t="shared" si="52"/>
        <v>1213997.1700000009</v>
      </c>
      <c r="G1548" s="5">
        <f t="shared" si="51"/>
        <v>96.017804146792258</v>
      </c>
    </row>
    <row r="1549" spans="1:7" x14ac:dyDescent="0.35">
      <c r="A1549" s="30" t="s">
        <v>2946</v>
      </c>
      <c r="B1549" s="4">
        <v>3</v>
      </c>
      <c r="C1549" s="4">
        <v>32</v>
      </c>
      <c r="D1549" s="5">
        <v>2.41</v>
      </c>
      <c r="E1549" s="5">
        <v>77.12</v>
      </c>
      <c r="F1549" s="5">
        <f t="shared" si="52"/>
        <v>1214074.290000001</v>
      </c>
      <c r="G1549" s="5">
        <f t="shared" si="51"/>
        <v>96.023903743429543</v>
      </c>
    </row>
    <row r="1550" spans="1:7" x14ac:dyDescent="0.35">
      <c r="A1550" s="30" t="s">
        <v>1955</v>
      </c>
      <c r="B1550" s="4">
        <v>15</v>
      </c>
      <c r="C1550" s="4">
        <v>94</v>
      </c>
      <c r="D1550" s="5">
        <v>0.82</v>
      </c>
      <c r="E1550" s="5">
        <v>77.08</v>
      </c>
      <c r="F1550" s="5">
        <f t="shared" si="52"/>
        <v>1214151.370000001</v>
      </c>
      <c r="G1550" s="5">
        <f t="shared" si="51"/>
        <v>96.030000176375623</v>
      </c>
    </row>
    <row r="1551" spans="1:7" x14ac:dyDescent="0.35">
      <c r="A1551" s="30" t="s">
        <v>2036</v>
      </c>
      <c r="B1551" s="4">
        <v>10</v>
      </c>
      <c r="C1551" s="4">
        <v>240</v>
      </c>
      <c r="D1551" s="5">
        <v>0.32</v>
      </c>
      <c r="E1551" s="5">
        <v>76.8</v>
      </c>
      <c r="F1551" s="5">
        <f t="shared" si="52"/>
        <v>1214228.1700000011</v>
      </c>
      <c r="G1551" s="5">
        <f t="shared" si="51"/>
        <v>96.036074463483303</v>
      </c>
    </row>
    <row r="1552" spans="1:7" x14ac:dyDescent="0.35">
      <c r="A1552" s="30" t="s">
        <v>2616</v>
      </c>
      <c r="B1552" s="4">
        <v>2</v>
      </c>
      <c r="C1552" s="4">
        <v>28</v>
      </c>
      <c r="D1552" s="5">
        <v>2.74</v>
      </c>
      <c r="E1552" s="5">
        <v>76.72</v>
      </c>
      <c r="F1552" s="5">
        <f t="shared" si="52"/>
        <v>1214304.8900000011</v>
      </c>
      <c r="G1552" s="5">
        <f t="shared" si="51"/>
        <v>96.04214242320856</v>
      </c>
    </row>
    <row r="1553" spans="1:7" x14ac:dyDescent="0.35">
      <c r="A1553" s="30" t="s">
        <v>2356</v>
      </c>
      <c r="B1553" s="4">
        <v>7</v>
      </c>
      <c r="C1553" s="4">
        <v>108</v>
      </c>
      <c r="D1553" s="5">
        <v>0.71</v>
      </c>
      <c r="E1553" s="5">
        <v>76.679999999999993</v>
      </c>
      <c r="F1553" s="5">
        <f t="shared" si="52"/>
        <v>1214381.570000001</v>
      </c>
      <c r="G1553" s="5">
        <f t="shared" si="51"/>
        <v>96.048207219242613</v>
      </c>
    </row>
    <row r="1554" spans="1:7" x14ac:dyDescent="0.35">
      <c r="A1554" s="30" t="s">
        <v>829</v>
      </c>
      <c r="B1554" s="4">
        <v>1</v>
      </c>
      <c r="C1554" s="4">
        <v>15</v>
      </c>
      <c r="D1554" s="5">
        <v>5.09</v>
      </c>
      <c r="E1554" s="5">
        <v>76.349999999999994</v>
      </c>
      <c r="F1554" s="5">
        <f t="shared" si="52"/>
        <v>1214457.9200000011</v>
      </c>
      <c r="G1554" s="5">
        <f t="shared" si="51"/>
        <v>96.054245914824264</v>
      </c>
    </row>
    <row r="1555" spans="1:7" x14ac:dyDescent="0.35">
      <c r="A1555" s="30" t="s">
        <v>728</v>
      </c>
      <c r="B1555" s="4">
        <v>1</v>
      </c>
      <c r="C1555" s="4">
        <v>10</v>
      </c>
      <c r="D1555" s="5">
        <v>7.62</v>
      </c>
      <c r="E1555" s="5">
        <v>76.2</v>
      </c>
      <c r="F1555" s="5">
        <f t="shared" si="52"/>
        <v>1214534.120000001</v>
      </c>
      <c r="G1555" s="5">
        <f t="shared" si="51"/>
        <v>96.060272746563896</v>
      </c>
    </row>
    <row r="1556" spans="1:7" x14ac:dyDescent="0.35">
      <c r="A1556" s="30" t="s">
        <v>473</v>
      </c>
      <c r="B1556" s="4">
        <v>9</v>
      </c>
      <c r="C1556" s="4">
        <v>168</v>
      </c>
      <c r="D1556" s="5">
        <v>0.45</v>
      </c>
      <c r="E1556" s="5">
        <v>75.600000000000009</v>
      </c>
      <c r="F1556" s="5">
        <f t="shared" si="52"/>
        <v>1214609.7200000011</v>
      </c>
      <c r="G1556" s="5">
        <f t="shared" si="51"/>
        <v>96.066252122935509</v>
      </c>
    </row>
    <row r="1557" spans="1:7" x14ac:dyDescent="0.35">
      <c r="A1557" s="30" t="s">
        <v>2970</v>
      </c>
      <c r="B1557" s="4">
        <v>8</v>
      </c>
      <c r="C1557" s="4">
        <v>54</v>
      </c>
      <c r="D1557" s="5">
        <v>1.4</v>
      </c>
      <c r="E1557" s="5">
        <v>75.599999999999994</v>
      </c>
      <c r="F1557" s="5">
        <f t="shared" si="52"/>
        <v>1214685.3200000012</v>
      </c>
      <c r="G1557" s="5">
        <f t="shared" si="51"/>
        <v>96.072231499307122</v>
      </c>
    </row>
    <row r="1558" spans="1:7" x14ac:dyDescent="0.35">
      <c r="A1558" s="30" t="s">
        <v>1855</v>
      </c>
      <c r="B1558" s="4">
        <v>1</v>
      </c>
      <c r="C1558" s="4">
        <v>50</v>
      </c>
      <c r="D1558" s="5">
        <v>1.51</v>
      </c>
      <c r="E1558" s="5">
        <v>75.5</v>
      </c>
      <c r="F1558" s="5">
        <f t="shared" si="52"/>
        <v>1214760.8200000012</v>
      </c>
      <c r="G1558" s="5">
        <f t="shared" si="51"/>
        <v>96.078202966450732</v>
      </c>
    </row>
    <row r="1559" spans="1:7" x14ac:dyDescent="0.35">
      <c r="A1559" s="30" t="s">
        <v>2158</v>
      </c>
      <c r="B1559" s="4">
        <v>3</v>
      </c>
      <c r="C1559" s="4">
        <v>13</v>
      </c>
      <c r="D1559" s="5">
        <v>5.8</v>
      </c>
      <c r="E1559" s="5">
        <v>75.399999999999991</v>
      </c>
      <c r="F1559" s="5">
        <f t="shared" si="52"/>
        <v>1214836.2200000011</v>
      </c>
      <c r="G1559" s="5">
        <f t="shared" si="51"/>
        <v>96.084166524366324</v>
      </c>
    </row>
    <row r="1560" spans="1:7" x14ac:dyDescent="0.35">
      <c r="A1560" s="30" t="s">
        <v>4247</v>
      </c>
      <c r="B1560" s="4">
        <v>3</v>
      </c>
      <c r="C1560" s="4">
        <v>5</v>
      </c>
      <c r="D1560" s="5">
        <v>15.07</v>
      </c>
      <c r="E1560" s="5">
        <v>75.349999999999994</v>
      </c>
      <c r="F1560" s="5">
        <f t="shared" si="52"/>
        <v>1214911.5700000012</v>
      </c>
      <c r="G1560" s="5">
        <f t="shared" si="51"/>
        <v>96.090126127667929</v>
      </c>
    </row>
    <row r="1561" spans="1:7" x14ac:dyDescent="0.35">
      <c r="A1561" s="30" t="s">
        <v>2968</v>
      </c>
      <c r="B1561" s="4">
        <v>8</v>
      </c>
      <c r="C1561" s="4">
        <v>56</v>
      </c>
      <c r="D1561" s="5">
        <v>1.34</v>
      </c>
      <c r="E1561" s="5">
        <v>75.040000000000006</v>
      </c>
      <c r="F1561" s="5">
        <f t="shared" si="52"/>
        <v>1214986.6100000013</v>
      </c>
      <c r="G1561" s="5">
        <f t="shared" si="51"/>
        <v>96.096061212362713</v>
      </c>
    </row>
    <row r="1562" spans="1:7" x14ac:dyDescent="0.35">
      <c r="A1562" s="30" t="s">
        <v>1715</v>
      </c>
      <c r="B1562" s="4">
        <v>1</v>
      </c>
      <c r="C1562" s="4">
        <v>750</v>
      </c>
      <c r="D1562" s="5">
        <v>0.1</v>
      </c>
      <c r="E1562" s="5">
        <v>75</v>
      </c>
      <c r="F1562" s="5">
        <f t="shared" si="52"/>
        <v>1215061.6100000013</v>
      </c>
      <c r="G1562" s="5">
        <f t="shared" si="51"/>
        <v>96.101993133366292</v>
      </c>
    </row>
    <row r="1563" spans="1:7" x14ac:dyDescent="0.35">
      <c r="A1563" s="30" t="s">
        <v>1760</v>
      </c>
      <c r="B1563" s="4">
        <v>9</v>
      </c>
      <c r="C1563" s="4">
        <v>375</v>
      </c>
      <c r="D1563" s="5">
        <v>0.2</v>
      </c>
      <c r="E1563" s="5">
        <v>75</v>
      </c>
      <c r="F1563" s="5">
        <f t="shared" si="52"/>
        <v>1215136.6100000013</v>
      </c>
      <c r="G1563" s="5">
        <f t="shared" si="51"/>
        <v>96.107925054369872</v>
      </c>
    </row>
    <row r="1564" spans="1:7" x14ac:dyDescent="0.35">
      <c r="A1564" s="30" t="s">
        <v>1996</v>
      </c>
      <c r="B1564" s="4">
        <v>2</v>
      </c>
      <c r="C1564" s="4">
        <v>300</v>
      </c>
      <c r="D1564" s="5">
        <v>0.25</v>
      </c>
      <c r="E1564" s="5">
        <v>75</v>
      </c>
      <c r="F1564" s="5">
        <f t="shared" si="52"/>
        <v>1215211.6100000013</v>
      </c>
      <c r="G1564" s="5">
        <f t="shared" si="51"/>
        <v>96.113856975373452</v>
      </c>
    </row>
    <row r="1565" spans="1:7" x14ac:dyDescent="0.35">
      <c r="A1565" s="30" t="s">
        <v>1134</v>
      </c>
      <c r="B1565" s="4">
        <v>1</v>
      </c>
      <c r="C1565" s="4">
        <v>4</v>
      </c>
      <c r="D1565" s="5">
        <v>18.72</v>
      </c>
      <c r="E1565" s="5">
        <v>74.88</v>
      </c>
      <c r="F1565" s="5">
        <f t="shared" si="52"/>
        <v>1215286.4900000012</v>
      </c>
      <c r="G1565" s="5">
        <f t="shared" si="51"/>
        <v>96.119779405303419</v>
      </c>
    </row>
    <row r="1566" spans="1:7" x14ac:dyDescent="0.35">
      <c r="A1566" s="30" t="s">
        <v>2791</v>
      </c>
      <c r="B1566" s="4">
        <v>3</v>
      </c>
      <c r="C1566" s="4">
        <v>40</v>
      </c>
      <c r="D1566" s="5">
        <v>1.87</v>
      </c>
      <c r="E1566" s="5">
        <v>74.800000000000011</v>
      </c>
      <c r="F1566" s="5">
        <f t="shared" si="52"/>
        <v>1215361.2900000012</v>
      </c>
      <c r="G1566" s="5">
        <f t="shared" si="51"/>
        <v>96.125695507850992</v>
      </c>
    </row>
    <row r="1567" spans="1:7" x14ac:dyDescent="0.35">
      <c r="A1567" s="30" t="s">
        <v>2796</v>
      </c>
      <c r="B1567" s="4">
        <v>3</v>
      </c>
      <c r="C1567" s="4">
        <v>44</v>
      </c>
      <c r="D1567" s="5">
        <v>1.7</v>
      </c>
      <c r="E1567" s="5">
        <v>74.8</v>
      </c>
      <c r="F1567" s="5">
        <f t="shared" si="52"/>
        <v>1215436.0900000012</v>
      </c>
      <c r="G1567" s="5">
        <f t="shared" si="51"/>
        <v>96.131611610398565</v>
      </c>
    </row>
    <row r="1568" spans="1:7" x14ac:dyDescent="0.35">
      <c r="A1568" s="30" t="s">
        <v>735</v>
      </c>
      <c r="B1568" s="4">
        <v>2</v>
      </c>
      <c r="C1568" s="4">
        <v>4</v>
      </c>
      <c r="D1568" s="5">
        <v>18.7</v>
      </c>
      <c r="E1568" s="5">
        <v>74.8</v>
      </c>
      <c r="F1568" s="5">
        <f t="shared" si="52"/>
        <v>1215510.8900000013</v>
      </c>
      <c r="G1568" s="5">
        <f t="shared" si="51"/>
        <v>96.137527712946138</v>
      </c>
    </row>
    <row r="1569" spans="1:7" x14ac:dyDescent="0.35">
      <c r="A1569" s="30" t="s">
        <v>788</v>
      </c>
      <c r="B1569" s="4">
        <v>4</v>
      </c>
      <c r="C1569" s="4">
        <v>15</v>
      </c>
      <c r="D1569" s="5">
        <v>4.97</v>
      </c>
      <c r="E1569" s="5">
        <v>74.55</v>
      </c>
      <c r="F1569" s="5">
        <f t="shared" si="52"/>
        <v>1215585.4400000013</v>
      </c>
      <c r="G1569" s="5">
        <f t="shared" si="51"/>
        <v>96.143424042423703</v>
      </c>
    </row>
    <row r="1570" spans="1:7" x14ac:dyDescent="0.35">
      <c r="A1570" s="30" t="s">
        <v>4352</v>
      </c>
      <c r="B1570" s="4">
        <v>1</v>
      </c>
      <c r="C1570" s="4">
        <v>50</v>
      </c>
      <c r="D1570" s="5">
        <v>1.49</v>
      </c>
      <c r="E1570" s="5">
        <v>74.5</v>
      </c>
      <c r="F1570" s="5">
        <f t="shared" si="52"/>
        <v>1215659.9400000013</v>
      </c>
      <c r="G1570" s="5">
        <f t="shared" si="51"/>
        <v>96.149316417287253</v>
      </c>
    </row>
    <row r="1571" spans="1:7" x14ac:dyDescent="0.35">
      <c r="A1571" s="30" t="s">
        <v>609</v>
      </c>
      <c r="B1571" s="4">
        <v>3</v>
      </c>
      <c r="C1571" s="4">
        <v>76</v>
      </c>
      <c r="D1571" s="5">
        <v>0.98</v>
      </c>
      <c r="E1571" s="5">
        <v>74.48</v>
      </c>
      <c r="F1571" s="5">
        <f t="shared" si="52"/>
        <v>1215734.4200000013</v>
      </c>
      <c r="G1571" s="5">
        <f t="shared" si="51"/>
        <v>96.155207210305207</v>
      </c>
    </row>
    <row r="1572" spans="1:7" x14ac:dyDescent="0.35">
      <c r="A1572" s="30" t="s">
        <v>3937</v>
      </c>
      <c r="B1572" s="4">
        <v>4</v>
      </c>
      <c r="C1572" s="4">
        <v>4</v>
      </c>
      <c r="D1572" s="5">
        <v>18.62</v>
      </c>
      <c r="E1572" s="5">
        <v>74.48</v>
      </c>
      <c r="F1572" s="5">
        <f t="shared" si="52"/>
        <v>1215808.9000000013</v>
      </c>
      <c r="G1572" s="5">
        <f t="shared" si="51"/>
        <v>96.161098003323161</v>
      </c>
    </row>
    <row r="1573" spans="1:7" x14ac:dyDescent="0.35">
      <c r="A1573" s="30" t="s">
        <v>2037</v>
      </c>
      <c r="B1573" s="4">
        <v>8</v>
      </c>
      <c r="C1573" s="4">
        <v>240</v>
      </c>
      <c r="D1573" s="5">
        <v>0.31</v>
      </c>
      <c r="E1573" s="5">
        <v>74.400000000000006</v>
      </c>
      <c r="F1573" s="5">
        <f t="shared" si="52"/>
        <v>1215883.3000000012</v>
      </c>
      <c r="G1573" s="5">
        <f t="shared" si="51"/>
        <v>96.166982468958707</v>
      </c>
    </row>
    <row r="1574" spans="1:7" x14ac:dyDescent="0.35">
      <c r="A1574" s="30" t="s">
        <v>2692</v>
      </c>
      <c r="B1574" s="4">
        <v>5</v>
      </c>
      <c r="C1574" s="4">
        <v>60</v>
      </c>
      <c r="D1574" s="5">
        <v>1.24</v>
      </c>
      <c r="E1574" s="5">
        <v>74.400000000000006</v>
      </c>
      <c r="F1574" s="5">
        <f t="shared" si="52"/>
        <v>1215957.7000000011</v>
      </c>
      <c r="G1574" s="5">
        <f t="shared" si="51"/>
        <v>96.172866934594254</v>
      </c>
    </row>
    <row r="1575" spans="1:7" x14ac:dyDescent="0.35">
      <c r="A1575" s="30" t="s">
        <v>3043</v>
      </c>
      <c r="B1575" s="4">
        <v>2</v>
      </c>
      <c r="C1575" s="4">
        <v>4</v>
      </c>
      <c r="D1575" s="5">
        <v>18.57</v>
      </c>
      <c r="E1575" s="5">
        <v>74.28</v>
      </c>
      <c r="F1575" s="5">
        <f t="shared" si="52"/>
        <v>1216031.9800000011</v>
      </c>
      <c r="G1575" s="5">
        <f t="shared" si="51"/>
        <v>96.178741909156201</v>
      </c>
    </row>
    <row r="1576" spans="1:7" x14ac:dyDescent="0.35">
      <c r="A1576" s="30" t="s">
        <v>1135</v>
      </c>
      <c r="B1576" s="4">
        <v>4</v>
      </c>
      <c r="C1576" s="4">
        <v>6</v>
      </c>
      <c r="D1576" s="5">
        <v>12.37</v>
      </c>
      <c r="E1576" s="5">
        <v>74.22</v>
      </c>
      <c r="F1576" s="5">
        <f t="shared" si="52"/>
        <v>1216106.2000000011</v>
      </c>
      <c r="G1576" s="5">
        <f t="shared" si="51"/>
        <v>96.184612138181336</v>
      </c>
    </row>
    <row r="1577" spans="1:7" x14ac:dyDescent="0.35">
      <c r="A1577" s="30" t="s">
        <v>355</v>
      </c>
      <c r="B1577" s="4">
        <v>1</v>
      </c>
      <c r="C1577" s="4">
        <v>20</v>
      </c>
      <c r="D1577" s="5">
        <v>3.71</v>
      </c>
      <c r="E1577" s="5">
        <v>74.2</v>
      </c>
      <c r="F1577" s="5">
        <f t="shared" si="52"/>
        <v>1216180.4000000011</v>
      </c>
      <c r="G1577" s="5">
        <f t="shared" si="51"/>
        <v>96.190480785360876</v>
      </c>
    </row>
    <row r="1578" spans="1:7" x14ac:dyDescent="0.35">
      <c r="A1578" s="30" t="s">
        <v>1060</v>
      </c>
      <c r="B1578" s="4">
        <v>2</v>
      </c>
      <c r="C1578" s="4">
        <v>27</v>
      </c>
      <c r="D1578" s="5">
        <v>2.74</v>
      </c>
      <c r="E1578" s="5">
        <v>73.98</v>
      </c>
      <c r="F1578" s="5">
        <f t="shared" si="52"/>
        <v>1216254.3800000011</v>
      </c>
      <c r="G1578" s="5">
        <f t="shared" si="51"/>
        <v>96.196332032238814</v>
      </c>
    </row>
    <row r="1579" spans="1:7" x14ac:dyDescent="0.35">
      <c r="A1579" s="30" t="s">
        <v>2541</v>
      </c>
      <c r="B1579" s="4">
        <v>13</v>
      </c>
      <c r="C1579" s="4">
        <v>96</v>
      </c>
      <c r="D1579" s="5">
        <v>0.77</v>
      </c>
      <c r="E1579" s="5">
        <v>73.92</v>
      </c>
      <c r="F1579" s="5">
        <f t="shared" si="52"/>
        <v>1216328.300000001</v>
      </c>
      <c r="G1579" s="5">
        <f t="shared" si="51"/>
        <v>96.202178533579925</v>
      </c>
    </row>
    <row r="1580" spans="1:7" x14ac:dyDescent="0.35">
      <c r="A1580" s="30" t="s">
        <v>2549</v>
      </c>
      <c r="B1580" s="4">
        <v>5</v>
      </c>
      <c r="C1580" s="4">
        <v>96</v>
      </c>
      <c r="D1580" s="5">
        <v>0.77</v>
      </c>
      <c r="E1580" s="5">
        <v>73.92</v>
      </c>
      <c r="F1580" s="5">
        <f t="shared" si="52"/>
        <v>1216402.2200000009</v>
      </c>
      <c r="G1580" s="5">
        <f t="shared" si="51"/>
        <v>96.20802503492105</v>
      </c>
    </row>
    <row r="1581" spans="1:7" x14ac:dyDescent="0.35">
      <c r="A1581" s="30" t="s">
        <v>3397</v>
      </c>
      <c r="B1581" s="4">
        <v>11</v>
      </c>
      <c r="C1581" s="4">
        <v>52</v>
      </c>
      <c r="D1581" s="5">
        <v>1.42</v>
      </c>
      <c r="E1581" s="5">
        <v>73.84</v>
      </c>
      <c r="F1581" s="5">
        <f t="shared" si="52"/>
        <v>1216476.060000001</v>
      </c>
      <c r="G1581" s="5">
        <f t="shared" si="51"/>
        <v>96.213865208879781</v>
      </c>
    </row>
    <row r="1582" spans="1:7" x14ac:dyDescent="0.35">
      <c r="A1582" s="30" t="s">
        <v>1215</v>
      </c>
      <c r="B1582" s="4">
        <v>1</v>
      </c>
      <c r="C1582" s="4">
        <v>20</v>
      </c>
      <c r="D1582" s="5">
        <v>3.69</v>
      </c>
      <c r="E1582" s="5">
        <v>73.8</v>
      </c>
      <c r="F1582" s="5">
        <f t="shared" si="52"/>
        <v>1216549.860000001</v>
      </c>
      <c r="G1582" s="5">
        <f t="shared" si="51"/>
        <v>96.219702219147308</v>
      </c>
    </row>
    <row r="1583" spans="1:7" x14ac:dyDescent="0.35">
      <c r="A1583" s="30" t="s">
        <v>885</v>
      </c>
      <c r="B1583" s="4">
        <v>1</v>
      </c>
      <c r="C1583" s="4">
        <v>18</v>
      </c>
      <c r="D1583" s="5">
        <v>4.0999999999999996</v>
      </c>
      <c r="E1583" s="5">
        <v>73.8</v>
      </c>
      <c r="F1583" s="5">
        <f t="shared" si="52"/>
        <v>1216623.6600000011</v>
      </c>
      <c r="G1583" s="5">
        <f t="shared" si="51"/>
        <v>96.225539229414835</v>
      </c>
    </row>
    <row r="1584" spans="1:7" x14ac:dyDescent="0.35">
      <c r="A1584" s="30" t="s">
        <v>946</v>
      </c>
      <c r="B1584" s="4">
        <v>2</v>
      </c>
      <c r="C1584" s="4">
        <v>20</v>
      </c>
      <c r="D1584" s="5">
        <v>3.68</v>
      </c>
      <c r="E1584" s="5">
        <v>73.600000000000009</v>
      </c>
      <c r="F1584" s="5">
        <f t="shared" si="52"/>
        <v>1216697.2600000012</v>
      </c>
      <c r="G1584" s="5">
        <f t="shared" si="51"/>
        <v>96.231360421226356</v>
      </c>
    </row>
    <row r="1585" spans="1:7" x14ac:dyDescent="0.35">
      <c r="A1585" s="30" t="s">
        <v>3225</v>
      </c>
      <c r="B1585" s="4">
        <v>8</v>
      </c>
      <c r="C1585" s="4">
        <v>16</v>
      </c>
      <c r="D1585" s="5">
        <v>4.5999999999999996</v>
      </c>
      <c r="E1585" s="5">
        <v>73.599999999999994</v>
      </c>
      <c r="F1585" s="5">
        <f t="shared" si="52"/>
        <v>1216770.8600000013</v>
      </c>
      <c r="G1585" s="5">
        <f t="shared" si="51"/>
        <v>96.237181613037876</v>
      </c>
    </row>
    <row r="1586" spans="1:7" x14ac:dyDescent="0.35">
      <c r="A1586" s="30" t="s">
        <v>2353</v>
      </c>
      <c r="B1586" s="4">
        <v>17</v>
      </c>
      <c r="C1586" s="4">
        <v>108</v>
      </c>
      <c r="D1586" s="5">
        <v>0.68</v>
      </c>
      <c r="E1586" s="5">
        <v>73.440000000000012</v>
      </c>
      <c r="F1586" s="5">
        <f t="shared" si="52"/>
        <v>1216844.3000000012</v>
      </c>
      <c r="G1586" s="5">
        <f t="shared" si="51"/>
        <v>96.24299015008458</v>
      </c>
    </row>
    <row r="1587" spans="1:7" x14ac:dyDescent="0.35">
      <c r="A1587" s="30" t="s">
        <v>2273</v>
      </c>
      <c r="B1587" s="4">
        <v>7</v>
      </c>
      <c r="C1587" s="4">
        <v>144</v>
      </c>
      <c r="D1587" s="5">
        <v>0.51</v>
      </c>
      <c r="E1587" s="5">
        <v>73.44</v>
      </c>
      <c r="F1587" s="5">
        <f t="shared" si="52"/>
        <v>1216917.7400000012</v>
      </c>
      <c r="G1587" s="5">
        <f t="shared" si="51"/>
        <v>96.24879868713127</v>
      </c>
    </row>
    <row r="1588" spans="1:7" x14ac:dyDescent="0.35">
      <c r="A1588" s="30" t="s">
        <v>3139</v>
      </c>
      <c r="B1588" s="4">
        <v>6</v>
      </c>
      <c r="C1588" s="4">
        <v>16</v>
      </c>
      <c r="D1588" s="5">
        <v>4.57</v>
      </c>
      <c r="E1588" s="5">
        <v>73.12</v>
      </c>
      <c r="F1588" s="5">
        <f t="shared" si="52"/>
        <v>1216990.8600000013</v>
      </c>
      <c r="G1588" s="5">
        <f t="shared" si="51"/>
        <v>96.254581914648369</v>
      </c>
    </row>
    <row r="1589" spans="1:7" x14ac:dyDescent="0.35">
      <c r="A1589" s="30" t="s">
        <v>82</v>
      </c>
      <c r="B1589" s="4">
        <v>4</v>
      </c>
      <c r="C1589" s="4">
        <v>7</v>
      </c>
      <c r="D1589" s="5">
        <v>10.43</v>
      </c>
      <c r="E1589" s="5">
        <v>73.009999999999991</v>
      </c>
      <c r="F1589" s="5">
        <f t="shared" si="52"/>
        <v>1217063.8700000013</v>
      </c>
      <c r="G1589" s="5">
        <f t="shared" si="51"/>
        <v>96.260356442014654</v>
      </c>
    </row>
    <row r="1590" spans="1:7" x14ac:dyDescent="0.35">
      <c r="A1590" s="30" t="s">
        <v>3683</v>
      </c>
      <c r="B1590" s="4">
        <v>1</v>
      </c>
      <c r="C1590" s="4">
        <v>6</v>
      </c>
      <c r="D1590" s="5">
        <v>12.16</v>
      </c>
      <c r="E1590" s="5">
        <v>72.960000000000008</v>
      </c>
      <c r="F1590" s="5">
        <f t="shared" si="52"/>
        <v>1217136.8300000012</v>
      </c>
      <c r="G1590" s="5">
        <f t="shared" si="51"/>
        <v>96.266127014766951</v>
      </c>
    </row>
    <row r="1591" spans="1:7" x14ac:dyDescent="0.35">
      <c r="A1591" s="30" t="s">
        <v>3111</v>
      </c>
      <c r="B1591" s="4">
        <v>5</v>
      </c>
      <c r="C1591" s="4">
        <v>52</v>
      </c>
      <c r="D1591" s="5">
        <v>1.4</v>
      </c>
      <c r="E1591" s="5">
        <v>72.8</v>
      </c>
      <c r="F1591" s="5">
        <f t="shared" si="52"/>
        <v>1217209.6300000013</v>
      </c>
      <c r="G1591" s="5">
        <f t="shared" si="51"/>
        <v>96.271884932754418</v>
      </c>
    </row>
    <row r="1592" spans="1:7" x14ac:dyDescent="0.35">
      <c r="A1592" s="30" t="s">
        <v>4302</v>
      </c>
      <c r="B1592" s="4">
        <v>1</v>
      </c>
      <c r="C1592" s="4">
        <v>6</v>
      </c>
      <c r="D1592" s="5">
        <v>12.11</v>
      </c>
      <c r="E1592" s="5">
        <v>72.66</v>
      </c>
      <c r="F1592" s="5">
        <f t="shared" si="52"/>
        <v>1217282.2900000012</v>
      </c>
      <c r="G1592" s="5">
        <f t="shared" si="51"/>
        <v>96.277631777822677</v>
      </c>
    </row>
    <row r="1593" spans="1:7" x14ac:dyDescent="0.35">
      <c r="A1593" s="30" t="s">
        <v>367</v>
      </c>
      <c r="B1593" s="4">
        <v>6</v>
      </c>
      <c r="C1593" s="4">
        <v>132</v>
      </c>
      <c r="D1593" s="5">
        <v>0.55000000000000004</v>
      </c>
      <c r="E1593" s="5">
        <v>72.600000000000009</v>
      </c>
      <c r="F1593" s="5">
        <f t="shared" si="52"/>
        <v>1217354.8900000013</v>
      </c>
      <c r="G1593" s="5">
        <f t="shared" si="51"/>
        <v>96.283373877354151</v>
      </c>
    </row>
    <row r="1594" spans="1:7" x14ac:dyDescent="0.35">
      <c r="A1594" s="30" t="s">
        <v>3607</v>
      </c>
      <c r="B1594" s="4">
        <v>4</v>
      </c>
      <c r="C1594" s="4">
        <v>26</v>
      </c>
      <c r="D1594" s="5">
        <v>2.78</v>
      </c>
      <c r="E1594" s="5">
        <v>72.28</v>
      </c>
      <c r="F1594" s="5">
        <f t="shared" si="52"/>
        <v>1217427.1700000013</v>
      </c>
      <c r="G1594" s="5">
        <f t="shared" si="51"/>
        <v>96.289090667356007</v>
      </c>
    </row>
    <row r="1595" spans="1:7" x14ac:dyDescent="0.35">
      <c r="A1595" s="30" t="s">
        <v>2133</v>
      </c>
      <c r="B1595" s="4">
        <v>1</v>
      </c>
      <c r="C1595" s="4">
        <v>200</v>
      </c>
      <c r="D1595" s="5">
        <v>0.36</v>
      </c>
      <c r="E1595" s="5">
        <v>72</v>
      </c>
      <c r="F1595" s="5">
        <f t="shared" si="52"/>
        <v>1217499.1700000013</v>
      </c>
      <c r="G1595" s="5">
        <f t="shared" si="51"/>
        <v>96.294785311519433</v>
      </c>
    </row>
    <row r="1596" spans="1:7" x14ac:dyDescent="0.35">
      <c r="A1596" s="30" t="s">
        <v>2148</v>
      </c>
      <c r="B1596" s="4">
        <v>1</v>
      </c>
      <c r="C1596" s="4">
        <v>200</v>
      </c>
      <c r="D1596" s="5">
        <v>0.36</v>
      </c>
      <c r="E1596" s="5">
        <v>72</v>
      </c>
      <c r="F1596" s="5">
        <f t="shared" si="52"/>
        <v>1217571.1700000013</v>
      </c>
      <c r="G1596" s="5">
        <f t="shared" si="51"/>
        <v>96.300479955682874</v>
      </c>
    </row>
    <row r="1597" spans="1:7" x14ac:dyDescent="0.35">
      <c r="A1597" s="30" t="s">
        <v>2392</v>
      </c>
      <c r="B1597" s="4">
        <v>3</v>
      </c>
      <c r="C1597" s="4">
        <v>100</v>
      </c>
      <c r="D1597" s="5">
        <v>0.72</v>
      </c>
      <c r="E1597" s="5">
        <v>72</v>
      </c>
      <c r="F1597" s="5">
        <f t="shared" si="52"/>
        <v>1217643.1700000013</v>
      </c>
      <c r="G1597" s="5">
        <f t="shared" si="51"/>
        <v>96.306174599846315</v>
      </c>
    </row>
    <row r="1598" spans="1:7" x14ac:dyDescent="0.35">
      <c r="A1598" s="30" t="s">
        <v>2444</v>
      </c>
      <c r="B1598" s="4">
        <v>1</v>
      </c>
      <c r="C1598" s="4">
        <v>100</v>
      </c>
      <c r="D1598" s="5">
        <v>0.72</v>
      </c>
      <c r="E1598" s="5">
        <v>72</v>
      </c>
      <c r="F1598" s="5">
        <f t="shared" si="52"/>
        <v>1217715.1700000013</v>
      </c>
      <c r="G1598" s="5">
        <f t="shared" si="51"/>
        <v>96.311869244009756</v>
      </c>
    </row>
    <row r="1599" spans="1:7" x14ac:dyDescent="0.35">
      <c r="A1599" s="30" t="s">
        <v>2576</v>
      </c>
      <c r="B1599" s="4">
        <v>3</v>
      </c>
      <c r="C1599" s="4">
        <v>90</v>
      </c>
      <c r="D1599" s="5">
        <v>0.8</v>
      </c>
      <c r="E1599" s="5">
        <v>72</v>
      </c>
      <c r="F1599" s="5">
        <f t="shared" si="52"/>
        <v>1217787.1700000013</v>
      </c>
      <c r="G1599" s="5">
        <f t="shared" si="51"/>
        <v>96.317563888173183</v>
      </c>
    </row>
    <row r="1600" spans="1:7" x14ac:dyDescent="0.35">
      <c r="A1600" s="30" t="s">
        <v>2057</v>
      </c>
      <c r="B1600" s="4">
        <v>16</v>
      </c>
      <c r="C1600" s="4">
        <v>204</v>
      </c>
      <c r="D1600" s="5">
        <v>0.35</v>
      </c>
      <c r="E1600" s="5">
        <v>71.399999999999991</v>
      </c>
      <c r="F1600" s="5">
        <f t="shared" si="52"/>
        <v>1217858.5700000012</v>
      </c>
      <c r="G1600" s="5">
        <f t="shared" si="51"/>
        <v>96.32321107696859</v>
      </c>
    </row>
    <row r="1601" spans="1:7" x14ac:dyDescent="0.35">
      <c r="A1601" s="30" t="s">
        <v>1260</v>
      </c>
      <c r="B1601" s="4">
        <v>2</v>
      </c>
      <c r="C1601" s="4">
        <v>16</v>
      </c>
      <c r="D1601" s="5">
        <v>4.46</v>
      </c>
      <c r="E1601" s="5">
        <v>71.36</v>
      </c>
      <c r="F1601" s="5">
        <f t="shared" si="52"/>
        <v>1217929.9300000013</v>
      </c>
      <c r="G1601" s="5">
        <f t="shared" si="51"/>
        <v>96.328855102072794</v>
      </c>
    </row>
    <row r="1602" spans="1:7" x14ac:dyDescent="0.35">
      <c r="A1602" s="30" t="s">
        <v>4215</v>
      </c>
      <c r="B1602" s="4">
        <v>1</v>
      </c>
      <c r="C1602" s="4">
        <v>32</v>
      </c>
      <c r="D1602" s="5">
        <v>2.2200000000000002</v>
      </c>
      <c r="E1602" s="5">
        <v>71.040000000000006</v>
      </c>
      <c r="F1602" s="5">
        <f t="shared" si="52"/>
        <v>1218000.9700000014</v>
      </c>
      <c r="G1602" s="5">
        <f t="shared" si="51"/>
        <v>96.334473817647392</v>
      </c>
    </row>
    <row r="1603" spans="1:7" x14ac:dyDescent="0.35">
      <c r="A1603" s="30" t="s">
        <v>2743</v>
      </c>
      <c r="B1603" s="4">
        <v>8</v>
      </c>
      <c r="C1603" s="4">
        <v>50</v>
      </c>
      <c r="D1603" s="5">
        <v>1.42</v>
      </c>
      <c r="E1603" s="5">
        <v>71</v>
      </c>
      <c r="F1603" s="5">
        <f t="shared" si="52"/>
        <v>1218071.9700000014</v>
      </c>
      <c r="G1603" s="5">
        <f t="shared" ref="G1603:G1666" si="53">(F1603/$F$3485)*100</f>
        <v>96.340089369530773</v>
      </c>
    </row>
    <row r="1604" spans="1:7" x14ac:dyDescent="0.35">
      <c r="A1604" s="30" t="s">
        <v>2127</v>
      </c>
      <c r="B1604" s="4">
        <v>3</v>
      </c>
      <c r="C1604" s="4">
        <v>5</v>
      </c>
      <c r="D1604" s="5">
        <v>14.18</v>
      </c>
      <c r="E1604" s="5">
        <v>70.900000000000006</v>
      </c>
      <c r="F1604" s="5">
        <f t="shared" si="52"/>
        <v>1218142.8700000013</v>
      </c>
      <c r="G1604" s="5">
        <f t="shared" si="53"/>
        <v>96.345697012186164</v>
      </c>
    </row>
    <row r="1605" spans="1:7" x14ac:dyDescent="0.35">
      <c r="A1605" s="30" t="s">
        <v>3409</v>
      </c>
      <c r="B1605" s="4">
        <v>1</v>
      </c>
      <c r="C1605" s="4">
        <v>5</v>
      </c>
      <c r="D1605" s="5">
        <v>14.17</v>
      </c>
      <c r="E1605" s="5">
        <v>70.849999999999994</v>
      </c>
      <c r="F1605" s="5">
        <f t="shared" si="52"/>
        <v>1218213.7200000014</v>
      </c>
      <c r="G1605" s="5">
        <f t="shared" si="53"/>
        <v>96.351300700227554</v>
      </c>
    </row>
    <row r="1606" spans="1:7" x14ac:dyDescent="0.35">
      <c r="A1606" s="30" t="s">
        <v>957</v>
      </c>
      <c r="B1606" s="4">
        <v>1</v>
      </c>
      <c r="C1606" s="4">
        <v>30</v>
      </c>
      <c r="D1606" s="5">
        <v>2.36</v>
      </c>
      <c r="E1606" s="5">
        <v>70.8</v>
      </c>
      <c r="F1606" s="5">
        <f t="shared" si="52"/>
        <v>1218284.5200000014</v>
      </c>
      <c r="G1606" s="5">
        <f t="shared" si="53"/>
        <v>96.356900433654928</v>
      </c>
    </row>
    <row r="1607" spans="1:7" x14ac:dyDescent="0.35">
      <c r="A1607" s="30" t="s">
        <v>2076</v>
      </c>
      <c r="B1607" s="4">
        <v>1</v>
      </c>
      <c r="C1607" s="4">
        <v>5</v>
      </c>
      <c r="D1607" s="5">
        <v>14.16</v>
      </c>
      <c r="E1607" s="5">
        <v>70.8</v>
      </c>
      <c r="F1607" s="5">
        <f t="shared" si="52"/>
        <v>1218355.3200000015</v>
      </c>
      <c r="G1607" s="5">
        <f t="shared" si="53"/>
        <v>96.362500167082317</v>
      </c>
    </row>
    <row r="1608" spans="1:7" x14ac:dyDescent="0.35">
      <c r="A1608" s="30" t="s">
        <v>3156</v>
      </c>
      <c r="B1608" s="4">
        <v>2</v>
      </c>
      <c r="C1608" s="4">
        <v>72</v>
      </c>
      <c r="D1608" s="5">
        <v>0.98</v>
      </c>
      <c r="E1608" s="5">
        <v>70.56</v>
      </c>
      <c r="F1608" s="5">
        <f t="shared" ref="F1608:F1671" si="54">E1608+F1607</f>
        <v>1218425.8800000015</v>
      </c>
      <c r="G1608" s="5">
        <f t="shared" si="53"/>
        <v>96.36808091836248</v>
      </c>
    </row>
    <row r="1609" spans="1:7" x14ac:dyDescent="0.35">
      <c r="A1609" s="30" t="s">
        <v>3124</v>
      </c>
      <c r="B1609" s="4">
        <v>3</v>
      </c>
      <c r="C1609" s="4">
        <v>56</v>
      </c>
      <c r="D1609" s="5">
        <v>1.26</v>
      </c>
      <c r="E1609" s="5">
        <v>70.56</v>
      </c>
      <c r="F1609" s="5">
        <f t="shared" si="54"/>
        <v>1218496.4400000016</v>
      </c>
      <c r="G1609" s="5">
        <f t="shared" si="53"/>
        <v>96.373661669642658</v>
      </c>
    </row>
    <row r="1610" spans="1:7" x14ac:dyDescent="0.35">
      <c r="A1610" s="30" t="s">
        <v>4422</v>
      </c>
      <c r="B1610" s="4">
        <v>1</v>
      </c>
      <c r="C1610" s="4">
        <v>50</v>
      </c>
      <c r="D1610" s="5">
        <v>1.41</v>
      </c>
      <c r="E1610" s="5">
        <v>70.5</v>
      </c>
      <c r="F1610" s="5">
        <f t="shared" si="54"/>
        <v>1218566.9400000016</v>
      </c>
      <c r="G1610" s="5">
        <f t="shared" si="53"/>
        <v>96.379237675386022</v>
      </c>
    </row>
    <row r="1611" spans="1:7" x14ac:dyDescent="0.35">
      <c r="A1611" s="30" t="s">
        <v>183</v>
      </c>
      <c r="B1611" s="4">
        <v>3</v>
      </c>
      <c r="C1611" s="4">
        <v>15</v>
      </c>
      <c r="D1611" s="5">
        <v>4.7</v>
      </c>
      <c r="E1611" s="5">
        <v>70.5</v>
      </c>
      <c r="F1611" s="5">
        <f t="shared" si="54"/>
        <v>1218637.4400000016</v>
      </c>
      <c r="G1611" s="5">
        <f t="shared" si="53"/>
        <v>96.384813681129387</v>
      </c>
    </row>
    <row r="1612" spans="1:7" x14ac:dyDescent="0.35">
      <c r="A1612" s="30" t="s">
        <v>721</v>
      </c>
      <c r="B1612" s="4">
        <v>1</v>
      </c>
      <c r="C1612" s="4">
        <v>6</v>
      </c>
      <c r="D1612" s="5">
        <v>11.74</v>
      </c>
      <c r="E1612" s="5">
        <v>70.44</v>
      </c>
      <c r="F1612" s="5">
        <f t="shared" si="54"/>
        <v>1218707.8800000015</v>
      </c>
      <c r="G1612" s="5">
        <f t="shared" si="53"/>
        <v>96.390384941335952</v>
      </c>
    </row>
    <row r="1613" spans="1:7" x14ac:dyDescent="0.35">
      <c r="A1613" s="30" t="s">
        <v>4320</v>
      </c>
      <c r="B1613" s="4">
        <v>1</v>
      </c>
      <c r="C1613" s="4">
        <v>4</v>
      </c>
      <c r="D1613" s="5">
        <v>17.61</v>
      </c>
      <c r="E1613" s="5">
        <v>70.44</v>
      </c>
      <c r="F1613" s="5">
        <f t="shared" si="54"/>
        <v>1218778.3200000015</v>
      </c>
      <c r="G1613" s="5">
        <f t="shared" si="53"/>
        <v>96.395956201542504</v>
      </c>
    </row>
    <row r="1614" spans="1:7" x14ac:dyDescent="0.35">
      <c r="A1614" s="30" t="s">
        <v>2080</v>
      </c>
      <c r="B1614" s="4">
        <v>4</v>
      </c>
      <c r="C1614" s="4">
        <v>14</v>
      </c>
      <c r="D1614" s="5">
        <v>5.0199999999999996</v>
      </c>
      <c r="E1614" s="5">
        <v>70.28</v>
      </c>
      <c r="F1614" s="5">
        <f t="shared" si="54"/>
        <v>1218848.6000000015</v>
      </c>
      <c r="G1614" s="5">
        <f t="shared" si="53"/>
        <v>96.401514806984267</v>
      </c>
    </row>
    <row r="1615" spans="1:7" x14ac:dyDescent="0.35">
      <c r="A1615" s="30" t="s">
        <v>2869</v>
      </c>
      <c r="B1615" s="4">
        <v>3</v>
      </c>
      <c r="C1615" s="4">
        <v>32</v>
      </c>
      <c r="D1615" s="5">
        <v>2.19</v>
      </c>
      <c r="E1615" s="5">
        <v>70.08</v>
      </c>
      <c r="F1615" s="5">
        <f t="shared" si="54"/>
        <v>1218918.6800000016</v>
      </c>
      <c r="G1615" s="5">
        <f t="shared" si="53"/>
        <v>96.407057593970009</v>
      </c>
    </row>
    <row r="1616" spans="1:7" x14ac:dyDescent="0.35">
      <c r="A1616" s="30" t="s">
        <v>1537</v>
      </c>
      <c r="B1616" s="4">
        <v>11</v>
      </c>
      <c r="C1616" s="4">
        <v>1400</v>
      </c>
      <c r="D1616" s="5">
        <v>0.05</v>
      </c>
      <c r="E1616" s="5">
        <v>70</v>
      </c>
      <c r="F1616" s="5">
        <f t="shared" si="54"/>
        <v>1218988.6800000016</v>
      </c>
      <c r="G1616" s="5">
        <f t="shared" si="53"/>
        <v>96.412594053573358</v>
      </c>
    </row>
    <row r="1617" spans="1:7" x14ac:dyDescent="0.35">
      <c r="A1617" s="30" t="s">
        <v>1795</v>
      </c>
      <c r="B1617" s="4">
        <v>2</v>
      </c>
      <c r="C1617" s="4">
        <v>100</v>
      </c>
      <c r="D1617" s="5">
        <v>0.7</v>
      </c>
      <c r="E1617" s="5">
        <v>70</v>
      </c>
      <c r="F1617" s="5">
        <f t="shared" si="54"/>
        <v>1219058.6800000016</v>
      </c>
      <c r="G1617" s="5">
        <f t="shared" si="53"/>
        <v>96.418130513176692</v>
      </c>
    </row>
    <row r="1618" spans="1:7" x14ac:dyDescent="0.35">
      <c r="A1618" s="30" t="s">
        <v>2523</v>
      </c>
      <c r="B1618" s="4">
        <v>1</v>
      </c>
      <c r="C1618" s="4">
        <v>100</v>
      </c>
      <c r="D1618" s="5">
        <v>0.7</v>
      </c>
      <c r="E1618" s="5">
        <v>70</v>
      </c>
      <c r="F1618" s="5">
        <f t="shared" si="54"/>
        <v>1219128.6800000016</v>
      </c>
      <c r="G1618" s="5">
        <f t="shared" si="53"/>
        <v>96.42366697278004</v>
      </c>
    </row>
    <row r="1619" spans="1:7" x14ac:dyDescent="0.35">
      <c r="A1619" s="30" t="s">
        <v>818</v>
      </c>
      <c r="B1619" s="4">
        <v>2</v>
      </c>
      <c r="C1619" s="4">
        <v>20</v>
      </c>
      <c r="D1619" s="5">
        <v>3.5</v>
      </c>
      <c r="E1619" s="5">
        <v>70</v>
      </c>
      <c r="F1619" s="5">
        <f t="shared" si="54"/>
        <v>1219198.6800000016</v>
      </c>
      <c r="G1619" s="5">
        <f t="shared" si="53"/>
        <v>96.429203432383375</v>
      </c>
    </row>
    <row r="1620" spans="1:7" x14ac:dyDescent="0.35">
      <c r="A1620" s="30" t="s">
        <v>189</v>
      </c>
      <c r="B1620" s="4">
        <v>4</v>
      </c>
      <c r="C1620" s="4">
        <v>48</v>
      </c>
      <c r="D1620" s="5">
        <v>1.45</v>
      </c>
      <c r="E1620" s="5">
        <v>69.599999999999994</v>
      </c>
      <c r="F1620" s="5">
        <f t="shared" si="54"/>
        <v>1219268.2800000017</v>
      </c>
      <c r="G1620" s="5">
        <f t="shared" si="53"/>
        <v>96.43470825507471</v>
      </c>
    </row>
    <row r="1621" spans="1:7" x14ac:dyDescent="0.35">
      <c r="A1621" s="30" t="s">
        <v>553</v>
      </c>
      <c r="B1621" s="4">
        <v>5</v>
      </c>
      <c r="C1621" s="4">
        <v>9</v>
      </c>
      <c r="D1621" s="5">
        <v>7.73</v>
      </c>
      <c r="E1621" s="5">
        <v>69.570000000000007</v>
      </c>
      <c r="F1621" s="5">
        <f t="shared" si="54"/>
        <v>1219337.8500000017</v>
      </c>
      <c r="G1621" s="5">
        <f t="shared" si="53"/>
        <v>96.440210704997625</v>
      </c>
    </row>
    <row r="1622" spans="1:7" x14ac:dyDescent="0.35">
      <c r="A1622" s="30" t="s">
        <v>35</v>
      </c>
      <c r="B1622" s="4">
        <v>32</v>
      </c>
      <c r="C1622" s="4">
        <v>65</v>
      </c>
      <c r="D1622" s="5">
        <v>1.07</v>
      </c>
      <c r="E1622" s="5">
        <v>69.55</v>
      </c>
      <c r="F1622" s="5">
        <f t="shared" si="54"/>
        <v>1219407.4000000018</v>
      </c>
      <c r="G1622" s="5">
        <f t="shared" si="53"/>
        <v>96.445711573074959</v>
      </c>
    </row>
    <row r="1623" spans="1:7" x14ac:dyDescent="0.35">
      <c r="A1623" s="30" t="s">
        <v>568</v>
      </c>
      <c r="B1623" s="4">
        <v>9</v>
      </c>
      <c r="C1623" s="4">
        <v>204</v>
      </c>
      <c r="D1623" s="5">
        <v>0.34</v>
      </c>
      <c r="E1623" s="5">
        <v>69.36</v>
      </c>
      <c r="F1623" s="5">
        <f t="shared" si="54"/>
        <v>1219476.7600000019</v>
      </c>
      <c r="G1623" s="5">
        <f t="shared" si="53"/>
        <v>96.45119741361907</v>
      </c>
    </row>
    <row r="1624" spans="1:7" x14ac:dyDescent="0.35">
      <c r="A1624" s="30" t="s">
        <v>2924</v>
      </c>
      <c r="B1624" s="4">
        <v>3</v>
      </c>
      <c r="C1624" s="4">
        <v>24</v>
      </c>
      <c r="D1624" s="5">
        <v>2.89</v>
      </c>
      <c r="E1624" s="5">
        <v>69.36</v>
      </c>
      <c r="F1624" s="5">
        <f t="shared" si="54"/>
        <v>1219546.120000002</v>
      </c>
      <c r="G1624" s="5">
        <f t="shared" si="53"/>
        <v>96.456683254163195</v>
      </c>
    </row>
    <row r="1625" spans="1:7" x14ac:dyDescent="0.35">
      <c r="A1625" s="30" t="s">
        <v>859</v>
      </c>
      <c r="B1625" s="4">
        <v>2</v>
      </c>
      <c r="C1625" s="4">
        <v>21</v>
      </c>
      <c r="D1625" s="5">
        <v>3.3</v>
      </c>
      <c r="E1625" s="5">
        <v>69.3</v>
      </c>
      <c r="F1625" s="5">
        <f t="shared" si="54"/>
        <v>1219615.420000002</v>
      </c>
      <c r="G1625" s="5">
        <f t="shared" si="53"/>
        <v>96.462164349170507</v>
      </c>
    </row>
    <row r="1626" spans="1:7" x14ac:dyDescent="0.35">
      <c r="A1626" s="30" t="s">
        <v>3132</v>
      </c>
      <c r="B1626" s="4">
        <v>3</v>
      </c>
      <c r="C1626" s="4">
        <v>4</v>
      </c>
      <c r="D1626" s="5">
        <v>17.29</v>
      </c>
      <c r="E1626" s="5">
        <v>69.16</v>
      </c>
      <c r="F1626" s="5">
        <f t="shared" si="54"/>
        <v>1219684.5800000019</v>
      </c>
      <c r="G1626" s="5">
        <f t="shared" si="53"/>
        <v>96.467634371258598</v>
      </c>
    </row>
    <row r="1627" spans="1:7" x14ac:dyDescent="0.35">
      <c r="A1627" s="30" t="s">
        <v>2010</v>
      </c>
      <c r="B1627" s="4">
        <v>2</v>
      </c>
      <c r="C1627" s="4">
        <v>288</v>
      </c>
      <c r="D1627" s="5">
        <v>0.24</v>
      </c>
      <c r="E1627" s="5">
        <v>69.12</v>
      </c>
      <c r="F1627" s="5">
        <f t="shared" si="54"/>
        <v>1219753.700000002</v>
      </c>
      <c r="G1627" s="5">
        <f t="shared" si="53"/>
        <v>96.473101229655512</v>
      </c>
    </row>
    <row r="1628" spans="1:7" x14ac:dyDescent="0.35">
      <c r="A1628" s="30" t="s">
        <v>1987</v>
      </c>
      <c r="B1628" s="4">
        <v>3</v>
      </c>
      <c r="C1628" s="4">
        <v>300</v>
      </c>
      <c r="D1628" s="5">
        <v>0.23</v>
      </c>
      <c r="E1628" s="5">
        <v>69</v>
      </c>
      <c r="F1628" s="5">
        <f t="shared" si="54"/>
        <v>1219822.700000002</v>
      </c>
      <c r="G1628" s="5">
        <f t="shared" si="53"/>
        <v>96.4785585969788</v>
      </c>
    </row>
    <row r="1629" spans="1:7" x14ac:dyDescent="0.35">
      <c r="A1629" s="30" t="s">
        <v>2016</v>
      </c>
      <c r="B1629" s="4">
        <v>16</v>
      </c>
      <c r="C1629" s="4">
        <v>276</v>
      </c>
      <c r="D1629" s="5">
        <v>0.25</v>
      </c>
      <c r="E1629" s="5">
        <v>69</v>
      </c>
      <c r="F1629" s="5">
        <f t="shared" si="54"/>
        <v>1219891.700000002</v>
      </c>
      <c r="G1629" s="5">
        <f t="shared" si="53"/>
        <v>96.484015964302088</v>
      </c>
    </row>
    <row r="1630" spans="1:7" x14ac:dyDescent="0.35">
      <c r="A1630" s="30" t="s">
        <v>2421</v>
      </c>
      <c r="B1630" s="4">
        <v>2</v>
      </c>
      <c r="C1630" s="4">
        <v>100</v>
      </c>
      <c r="D1630" s="5">
        <v>0.69</v>
      </c>
      <c r="E1630" s="5">
        <v>69</v>
      </c>
      <c r="F1630" s="5">
        <f t="shared" si="54"/>
        <v>1219960.700000002</v>
      </c>
      <c r="G1630" s="5">
        <f t="shared" si="53"/>
        <v>96.489473331625391</v>
      </c>
    </row>
    <row r="1631" spans="1:7" x14ac:dyDescent="0.35">
      <c r="A1631" s="30" t="s">
        <v>3899</v>
      </c>
      <c r="B1631" s="4">
        <v>5</v>
      </c>
      <c r="C1631" s="4">
        <v>48</v>
      </c>
      <c r="D1631" s="5">
        <v>1.43</v>
      </c>
      <c r="E1631" s="5">
        <v>68.64</v>
      </c>
      <c r="F1631" s="5">
        <f t="shared" si="54"/>
        <v>1220029.3400000019</v>
      </c>
      <c r="G1631" s="5">
        <f t="shared" si="53"/>
        <v>96.494902225727856</v>
      </c>
    </row>
    <row r="1632" spans="1:7" x14ac:dyDescent="0.35">
      <c r="A1632" s="30" t="s">
        <v>3403</v>
      </c>
      <c r="B1632" s="4">
        <v>1</v>
      </c>
      <c r="C1632" s="4">
        <v>50</v>
      </c>
      <c r="D1632" s="5">
        <v>1.37</v>
      </c>
      <c r="E1632" s="5">
        <v>68.5</v>
      </c>
      <c r="F1632" s="5">
        <f t="shared" si="54"/>
        <v>1220097.8400000019</v>
      </c>
      <c r="G1632" s="5">
        <f t="shared" si="53"/>
        <v>96.500320046911128</v>
      </c>
    </row>
    <row r="1633" spans="1:7" x14ac:dyDescent="0.35">
      <c r="A1633" s="30" t="s">
        <v>3923</v>
      </c>
      <c r="B1633" s="4">
        <v>1</v>
      </c>
      <c r="C1633" s="4">
        <v>76</v>
      </c>
      <c r="D1633" s="5">
        <v>0.9</v>
      </c>
      <c r="E1633" s="5">
        <v>68.400000000000006</v>
      </c>
      <c r="F1633" s="5">
        <f t="shared" si="54"/>
        <v>1220166.2400000019</v>
      </c>
      <c r="G1633" s="5">
        <f t="shared" si="53"/>
        <v>96.505729958866382</v>
      </c>
    </row>
    <row r="1634" spans="1:7" x14ac:dyDescent="0.35">
      <c r="A1634" s="30" t="s">
        <v>3997</v>
      </c>
      <c r="B1634" s="4">
        <v>1</v>
      </c>
      <c r="C1634" s="4">
        <v>40</v>
      </c>
      <c r="D1634" s="5">
        <v>1.71</v>
      </c>
      <c r="E1634" s="5">
        <v>68.400000000000006</v>
      </c>
      <c r="F1634" s="5">
        <f t="shared" si="54"/>
        <v>1220234.6400000018</v>
      </c>
      <c r="G1634" s="5">
        <f t="shared" si="53"/>
        <v>96.511139870821637</v>
      </c>
    </row>
    <row r="1635" spans="1:7" x14ac:dyDescent="0.35">
      <c r="A1635" s="30" t="s">
        <v>2703</v>
      </c>
      <c r="B1635" s="4">
        <v>3</v>
      </c>
      <c r="C1635" s="4">
        <v>24</v>
      </c>
      <c r="D1635" s="5">
        <v>2.85</v>
      </c>
      <c r="E1635" s="5">
        <v>68.400000000000006</v>
      </c>
      <c r="F1635" s="5">
        <f t="shared" si="54"/>
        <v>1220303.0400000017</v>
      </c>
      <c r="G1635" s="5">
        <f t="shared" si="53"/>
        <v>96.516549782776892</v>
      </c>
    </row>
    <row r="1636" spans="1:7" x14ac:dyDescent="0.35">
      <c r="A1636" s="30" t="s">
        <v>1686</v>
      </c>
      <c r="B1636" s="4">
        <v>4</v>
      </c>
      <c r="C1636" s="4">
        <v>850</v>
      </c>
      <c r="D1636" s="5">
        <v>0.08</v>
      </c>
      <c r="E1636" s="5">
        <v>68</v>
      </c>
      <c r="F1636" s="5">
        <f t="shared" si="54"/>
        <v>1220371.0400000017</v>
      </c>
      <c r="G1636" s="5">
        <f t="shared" si="53"/>
        <v>96.521928057820134</v>
      </c>
    </row>
    <row r="1637" spans="1:7" x14ac:dyDescent="0.35">
      <c r="A1637" s="30" t="s">
        <v>2110</v>
      </c>
      <c r="B1637" s="4">
        <v>2</v>
      </c>
      <c r="C1637" s="4">
        <v>200</v>
      </c>
      <c r="D1637" s="5">
        <v>0.34</v>
      </c>
      <c r="E1637" s="5">
        <v>68</v>
      </c>
      <c r="F1637" s="5">
        <f t="shared" si="54"/>
        <v>1220439.0400000017</v>
      </c>
      <c r="G1637" s="5">
        <f t="shared" si="53"/>
        <v>96.52730633286339</v>
      </c>
    </row>
    <row r="1638" spans="1:7" x14ac:dyDescent="0.35">
      <c r="A1638" s="30" t="s">
        <v>364</v>
      </c>
      <c r="B1638" s="4">
        <v>9</v>
      </c>
      <c r="C1638" s="4">
        <v>212</v>
      </c>
      <c r="D1638" s="5">
        <v>0.32</v>
      </c>
      <c r="E1638" s="5">
        <v>67.84</v>
      </c>
      <c r="F1638" s="5">
        <f t="shared" si="54"/>
        <v>1220506.8800000018</v>
      </c>
      <c r="G1638" s="5">
        <f t="shared" si="53"/>
        <v>96.532671953141829</v>
      </c>
    </row>
    <row r="1639" spans="1:7" x14ac:dyDescent="0.35">
      <c r="A1639" s="30" t="s">
        <v>1852</v>
      </c>
      <c r="B1639" s="4">
        <v>5</v>
      </c>
      <c r="C1639" s="4">
        <v>21</v>
      </c>
      <c r="D1639" s="5">
        <v>3.23</v>
      </c>
      <c r="E1639" s="5">
        <v>67.83</v>
      </c>
      <c r="F1639" s="5">
        <f t="shared" si="54"/>
        <v>1220574.7100000018</v>
      </c>
      <c r="G1639" s="5">
        <f t="shared" si="53"/>
        <v>96.538036782497471</v>
      </c>
    </row>
    <row r="1640" spans="1:7" x14ac:dyDescent="0.35">
      <c r="A1640" s="30" t="s">
        <v>3029</v>
      </c>
      <c r="B1640" s="4">
        <v>5</v>
      </c>
      <c r="C1640" s="4">
        <v>38</v>
      </c>
      <c r="D1640" s="5">
        <v>1.78</v>
      </c>
      <c r="E1640" s="5">
        <v>67.64</v>
      </c>
      <c r="F1640" s="5">
        <f t="shared" si="54"/>
        <v>1220642.3500000017</v>
      </c>
      <c r="G1640" s="5">
        <f t="shared" si="53"/>
        <v>96.543386584319904</v>
      </c>
    </row>
    <row r="1641" spans="1:7" x14ac:dyDescent="0.35">
      <c r="A1641" s="30" t="s">
        <v>36</v>
      </c>
      <c r="B1641" s="4">
        <v>23</v>
      </c>
      <c r="C1641" s="4">
        <v>31</v>
      </c>
      <c r="D1641" s="5">
        <v>2.1800000000000002</v>
      </c>
      <c r="E1641" s="5">
        <v>67.58</v>
      </c>
      <c r="F1641" s="5">
        <f t="shared" si="54"/>
        <v>1220709.9300000018</v>
      </c>
      <c r="G1641" s="5">
        <f t="shared" si="53"/>
        <v>96.548731640605538</v>
      </c>
    </row>
    <row r="1642" spans="1:7" x14ac:dyDescent="0.35">
      <c r="A1642" s="30" t="s">
        <v>2300</v>
      </c>
      <c r="B1642" s="4">
        <v>2</v>
      </c>
      <c r="C1642" s="4">
        <v>32</v>
      </c>
      <c r="D1642" s="5">
        <v>2.11</v>
      </c>
      <c r="E1642" s="5">
        <v>67.52</v>
      </c>
      <c r="F1642" s="5">
        <f t="shared" si="54"/>
        <v>1220777.4500000018</v>
      </c>
      <c r="G1642" s="5">
        <f t="shared" si="53"/>
        <v>96.554071951354345</v>
      </c>
    </row>
    <row r="1643" spans="1:7" x14ac:dyDescent="0.35">
      <c r="A1643" s="30" t="s">
        <v>1072</v>
      </c>
      <c r="B1643" s="4">
        <v>1</v>
      </c>
      <c r="C1643" s="4">
        <v>4</v>
      </c>
      <c r="D1643" s="5">
        <v>16.88</v>
      </c>
      <c r="E1643" s="5">
        <v>67.52</v>
      </c>
      <c r="F1643" s="5">
        <f t="shared" si="54"/>
        <v>1220844.9700000018</v>
      </c>
      <c r="G1643" s="5">
        <f t="shared" si="53"/>
        <v>96.559412262103166</v>
      </c>
    </row>
    <row r="1644" spans="1:7" x14ac:dyDescent="0.35">
      <c r="A1644" s="30" t="s">
        <v>3798</v>
      </c>
      <c r="B1644" s="4">
        <v>1</v>
      </c>
      <c r="C1644" s="4">
        <v>6</v>
      </c>
      <c r="D1644" s="5">
        <v>11.25</v>
      </c>
      <c r="E1644" s="5">
        <v>67.5</v>
      </c>
      <c r="F1644" s="5">
        <f t="shared" si="54"/>
        <v>1220912.4700000018</v>
      </c>
      <c r="G1644" s="5">
        <f t="shared" si="53"/>
        <v>96.564750991006392</v>
      </c>
    </row>
    <row r="1645" spans="1:7" x14ac:dyDescent="0.35">
      <c r="A1645" s="30" t="s">
        <v>2655</v>
      </c>
      <c r="B1645" s="4">
        <v>5</v>
      </c>
      <c r="C1645" s="4">
        <v>20</v>
      </c>
      <c r="D1645" s="5">
        <v>3.37</v>
      </c>
      <c r="E1645" s="5">
        <v>67.400000000000006</v>
      </c>
      <c r="F1645" s="5">
        <f t="shared" si="54"/>
        <v>1220979.8700000017</v>
      </c>
      <c r="G1645" s="5">
        <f t="shared" si="53"/>
        <v>96.570081810681614</v>
      </c>
    </row>
    <row r="1646" spans="1:7" x14ac:dyDescent="0.35">
      <c r="A1646" s="30" t="s">
        <v>2015</v>
      </c>
      <c r="B1646" s="4">
        <v>10</v>
      </c>
      <c r="C1646" s="4">
        <v>168</v>
      </c>
      <c r="D1646" s="5">
        <v>0.4</v>
      </c>
      <c r="E1646" s="5">
        <v>67.2</v>
      </c>
      <c r="F1646" s="5">
        <f t="shared" si="54"/>
        <v>1221047.0700000017</v>
      </c>
      <c r="G1646" s="5">
        <f t="shared" si="53"/>
        <v>96.575396811900816</v>
      </c>
    </row>
    <row r="1647" spans="1:7" x14ac:dyDescent="0.35">
      <c r="A1647" s="30" t="s">
        <v>3259</v>
      </c>
      <c r="B1647" s="4">
        <v>3</v>
      </c>
      <c r="C1647" s="4">
        <v>84</v>
      </c>
      <c r="D1647" s="5">
        <v>0.8</v>
      </c>
      <c r="E1647" s="5">
        <v>67.2</v>
      </c>
      <c r="F1647" s="5">
        <f t="shared" si="54"/>
        <v>1221114.2700000016</v>
      </c>
      <c r="G1647" s="5">
        <f t="shared" si="53"/>
        <v>96.580711813120018</v>
      </c>
    </row>
    <row r="1648" spans="1:7" x14ac:dyDescent="0.35">
      <c r="A1648" s="30" t="s">
        <v>910</v>
      </c>
      <c r="B1648" s="4">
        <v>4</v>
      </c>
      <c r="C1648" s="4">
        <v>21</v>
      </c>
      <c r="D1648" s="5">
        <v>3.2</v>
      </c>
      <c r="E1648" s="5">
        <v>67.2</v>
      </c>
      <c r="F1648" s="5">
        <f t="shared" si="54"/>
        <v>1221181.4700000016</v>
      </c>
      <c r="G1648" s="5">
        <f t="shared" si="53"/>
        <v>96.58602681433922</v>
      </c>
    </row>
    <row r="1649" spans="1:7" x14ac:dyDescent="0.35">
      <c r="A1649" s="30" t="s">
        <v>2090</v>
      </c>
      <c r="B1649" s="4">
        <v>2</v>
      </c>
      <c r="C1649" s="4">
        <v>4</v>
      </c>
      <c r="D1649" s="5">
        <v>16.8</v>
      </c>
      <c r="E1649" s="5">
        <v>67.2</v>
      </c>
      <c r="F1649" s="5">
        <f t="shared" si="54"/>
        <v>1221248.6700000016</v>
      </c>
      <c r="G1649" s="5">
        <f t="shared" si="53"/>
        <v>96.591341815558422</v>
      </c>
    </row>
    <row r="1650" spans="1:7" x14ac:dyDescent="0.35">
      <c r="A1650" s="30" t="s">
        <v>2163</v>
      </c>
      <c r="B1650" s="4">
        <v>12</v>
      </c>
      <c r="C1650" s="4">
        <v>192</v>
      </c>
      <c r="D1650" s="5">
        <v>0.35</v>
      </c>
      <c r="E1650" s="5">
        <v>67.199999999999989</v>
      </c>
      <c r="F1650" s="5">
        <f t="shared" si="54"/>
        <v>1221315.8700000015</v>
      </c>
      <c r="G1650" s="5">
        <f t="shared" si="53"/>
        <v>96.596656816777624</v>
      </c>
    </row>
    <row r="1651" spans="1:7" x14ac:dyDescent="0.35">
      <c r="A1651" s="30" t="s">
        <v>2178</v>
      </c>
      <c r="B1651" s="4">
        <v>12</v>
      </c>
      <c r="C1651" s="4">
        <v>180</v>
      </c>
      <c r="D1651" s="5">
        <v>0.37</v>
      </c>
      <c r="E1651" s="5">
        <v>66.599999999999994</v>
      </c>
      <c r="F1651" s="5">
        <f t="shared" si="54"/>
        <v>1221382.4700000016</v>
      </c>
      <c r="G1651" s="5">
        <f t="shared" si="53"/>
        <v>96.601924362628807</v>
      </c>
    </row>
    <row r="1652" spans="1:7" x14ac:dyDescent="0.35">
      <c r="A1652" s="30" t="s">
        <v>1780</v>
      </c>
      <c r="B1652" s="4">
        <v>1</v>
      </c>
      <c r="C1652" s="4">
        <v>50</v>
      </c>
      <c r="D1652" s="5">
        <v>1.33</v>
      </c>
      <c r="E1652" s="5">
        <v>66.5</v>
      </c>
      <c r="F1652" s="5">
        <f t="shared" si="54"/>
        <v>1221448.9700000016</v>
      </c>
      <c r="G1652" s="5">
        <f t="shared" si="53"/>
        <v>96.607183999251987</v>
      </c>
    </row>
    <row r="1653" spans="1:7" x14ac:dyDescent="0.35">
      <c r="A1653" s="30" t="s">
        <v>3375</v>
      </c>
      <c r="B1653" s="4">
        <v>7</v>
      </c>
      <c r="C1653" s="4">
        <v>18</v>
      </c>
      <c r="D1653" s="5">
        <v>3.69</v>
      </c>
      <c r="E1653" s="5">
        <v>66.42</v>
      </c>
      <c r="F1653" s="5">
        <f t="shared" si="54"/>
        <v>1221515.3900000015</v>
      </c>
      <c r="G1653" s="5">
        <f t="shared" si="53"/>
        <v>96.612437308492744</v>
      </c>
    </row>
    <row r="1654" spans="1:7" x14ac:dyDescent="0.35">
      <c r="A1654" s="30" t="s">
        <v>1413</v>
      </c>
      <c r="B1654" s="4">
        <v>15</v>
      </c>
      <c r="C1654" s="4">
        <v>80</v>
      </c>
      <c r="D1654" s="5">
        <v>0.83</v>
      </c>
      <c r="E1654" s="5">
        <v>66.399999999999991</v>
      </c>
      <c r="F1654" s="5">
        <f t="shared" si="54"/>
        <v>1221581.7900000014</v>
      </c>
      <c r="G1654" s="5">
        <f t="shared" si="53"/>
        <v>96.617689035887906</v>
      </c>
    </row>
    <row r="1655" spans="1:7" x14ac:dyDescent="0.35">
      <c r="A1655" s="30" t="s">
        <v>2704</v>
      </c>
      <c r="B1655" s="4">
        <v>1</v>
      </c>
      <c r="C1655" s="4">
        <v>10</v>
      </c>
      <c r="D1655" s="5">
        <v>6.61</v>
      </c>
      <c r="E1655" s="5">
        <v>66.100000000000009</v>
      </c>
      <c r="F1655" s="5">
        <f t="shared" si="54"/>
        <v>1221647.8900000015</v>
      </c>
      <c r="G1655" s="5">
        <f t="shared" si="53"/>
        <v>96.622917035599073</v>
      </c>
    </row>
    <row r="1656" spans="1:7" x14ac:dyDescent="0.35">
      <c r="A1656" s="30" t="s">
        <v>4096</v>
      </c>
      <c r="B1656" s="4">
        <v>3</v>
      </c>
      <c r="C1656" s="4">
        <v>4</v>
      </c>
      <c r="D1656" s="5">
        <v>16.510000000000002</v>
      </c>
      <c r="E1656" s="5">
        <v>66.040000000000006</v>
      </c>
      <c r="F1656" s="5">
        <f t="shared" si="54"/>
        <v>1221713.9300000016</v>
      </c>
      <c r="G1656" s="5">
        <f t="shared" si="53"/>
        <v>96.628140289773441</v>
      </c>
    </row>
    <row r="1657" spans="1:7" x14ac:dyDescent="0.35">
      <c r="A1657" s="30" t="s">
        <v>4106</v>
      </c>
      <c r="B1657" s="4">
        <v>1</v>
      </c>
      <c r="C1657" s="4">
        <v>40</v>
      </c>
      <c r="D1657" s="5">
        <v>1.65</v>
      </c>
      <c r="E1657" s="5">
        <v>66</v>
      </c>
      <c r="F1657" s="5">
        <f t="shared" si="54"/>
        <v>1221779.9300000016</v>
      </c>
      <c r="G1657" s="5">
        <f t="shared" si="53"/>
        <v>96.63336038025659</v>
      </c>
    </row>
    <row r="1658" spans="1:7" x14ac:dyDescent="0.35">
      <c r="A1658" s="30" t="s">
        <v>1229</v>
      </c>
      <c r="B1658" s="4">
        <v>1</v>
      </c>
      <c r="C1658" s="4">
        <v>20</v>
      </c>
      <c r="D1658" s="5">
        <v>3.3</v>
      </c>
      <c r="E1658" s="5">
        <v>66</v>
      </c>
      <c r="F1658" s="5">
        <f t="shared" si="54"/>
        <v>1221845.9300000016</v>
      </c>
      <c r="G1658" s="5">
        <f t="shared" si="53"/>
        <v>96.638580470739726</v>
      </c>
    </row>
    <row r="1659" spans="1:7" x14ac:dyDescent="0.35">
      <c r="A1659" s="30" t="s">
        <v>2937</v>
      </c>
      <c r="B1659" s="4">
        <v>4</v>
      </c>
      <c r="C1659" s="4">
        <v>64</v>
      </c>
      <c r="D1659" s="5">
        <v>1.03</v>
      </c>
      <c r="E1659" s="5">
        <v>65.92</v>
      </c>
      <c r="F1659" s="5">
        <f t="shared" si="54"/>
        <v>1221911.8500000015</v>
      </c>
      <c r="G1659" s="5">
        <f t="shared" si="53"/>
        <v>96.643794233840481</v>
      </c>
    </row>
    <row r="1660" spans="1:7" x14ac:dyDescent="0.35">
      <c r="A1660" s="30" t="s">
        <v>187</v>
      </c>
      <c r="B1660" s="4">
        <v>6</v>
      </c>
      <c r="C1660" s="4">
        <v>13</v>
      </c>
      <c r="D1660" s="5">
        <v>5.0599999999999996</v>
      </c>
      <c r="E1660" s="5">
        <v>65.78</v>
      </c>
      <c r="F1660" s="5">
        <f t="shared" si="54"/>
        <v>1221977.6300000015</v>
      </c>
      <c r="G1660" s="5">
        <f t="shared" si="53"/>
        <v>96.648996924022015</v>
      </c>
    </row>
    <row r="1661" spans="1:7" x14ac:dyDescent="0.35">
      <c r="A1661" s="30" t="s">
        <v>177</v>
      </c>
      <c r="B1661" s="4">
        <v>9</v>
      </c>
      <c r="C1661" s="4">
        <v>168</v>
      </c>
      <c r="D1661" s="5">
        <v>0.39</v>
      </c>
      <c r="E1661" s="5">
        <v>65.52</v>
      </c>
      <c r="F1661" s="5">
        <f t="shared" si="54"/>
        <v>1222043.1500000015</v>
      </c>
      <c r="G1661" s="5">
        <f t="shared" si="53"/>
        <v>96.654179050210743</v>
      </c>
    </row>
    <row r="1662" spans="1:7" x14ac:dyDescent="0.35">
      <c r="A1662" s="30" t="s">
        <v>116</v>
      </c>
      <c r="B1662" s="4">
        <v>12</v>
      </c>
      <c r="C1662" s="4">
        <v>156</v>
      </c>
      <c r="D1662" s="5">
        <v>0.42</v>
      </c>
      <c r="E1662" s="5">
        <v>65.52</v>
      </c>
      <c r="F1662" s="5">
        <f t="shared" si="54"/>
        <v>1222108.6700000016</v>
      </c>
      <c r="G1662" s="5">
        <f t="shared" si="53"/>
        <v>96.659361176399472</v>
      </c>
    </row>
    <row r="1663" spans="1:7" x14ac:dyDescent="0.35">
      <c r="A1663" s="30" t="s">
        <v>2679</v>
      </c>
      <c r="B1663" s="4">
        <v>20</v>
      </c>
      <c r="C1663" s="4">
        <v>84</v>
      </c>
      <c r="D1663" s="5">
        <v>0.78</v>
      </c>
      <c r="E1663" s="5">
        <v>65.52</v>
      </c>
      <c r="F1663" s="5">
        <f t="shared" si="54"/>
        <v>1222174.1900000016</v>
      </c>
      <c r="G1663" s="5">
        <f t="shared" si="53"/>
        <v>96.6645433025882</v>
      </c>
    </row>
    <row r="1664" spans="1:7" x14ac:dyDescent="0.35">
      <c r="A1664" s="30" t="s">
        <v>3399</v>
      </c>
      <c r="B1664" s="4">
        <v>1</v>
      </c>
      <c r="C1664" s="4">
        <v>50</v>
      </c>
      <c r="D1664" s="5">
        <v>1.31</v>
      </c>
      <c r="E1664" s="5">
        <v>65.5</v>
      </c>
      <c r="F1664" s="5">
        <f t="shared" si="54"/>
        <v>1222239.6900000016</v>
      </c>
      <c r="G1664" s="5">
        <f t="shared" si="53"/>
        <v>96.669723846931333</v>
      </c>
    </row>
    <row r="1665" spans="1:7" x14ac:dyDescent="0.35">
      <c r="A1665" s="30" t="s">
        <v>4140</v>
      </c>
      <c r="B1665" s="4">
        <v>2</v>
      </c>
      <c r="C1665" s="4">
        <v>28</v>
      </c>
      <c r="D1665" s="5">
        <v>2.33</v>
      </c>
      <c r="E1665" s="5">
        <v>65.240000000000009</v>
      </c>
      <c r="F1665" s="5">
        <f t="shared" si="54"/>
        <v>1222304.9300000016</v>
      </c>
      <c r="G1665" s="5">
        <f t="shared" si="53"/>
        <v>96.674883827281647</v>
      </c>
    </row>
    <row r="1666" spans="1:7" x14ac:dyDescent="0.35">
      <c r="A1666" s="30" t="s">
        <v>1952</v>
      </c>
      <c r="B1666" s="4">
        <v>3</v>
      </c>
      <c r="C1666" s="4">
        <v>325</v>
      </c>
      <c r="D1666" s="5">
        <v>0.2</v>
      </c>
      <c r="E1666" s="5">
        <v>65</v>
      </c>
      <c r="F1666" s="5">
        <f t="shared" si="54"/>
        <v>1222369.9300000016</v>
      </c>
      <c r="G1666" s="5">
        <f t="shared" si="53"/>
        <v>96.68002482548475</v>
      </c>
    </row>
    <row r="1667" spans="1:7" x14ac:dyDescent="0.35">
      <c r="A1667" s="30" t="s">
        <v>4134</v>
      </c>
      <c r="B1667" s="4">
        <v>1</v>
      </c>
      <c r="C1667" s="4">
        <v>50</v>
      </c>
      <c r="D1667" s="5">
        <v>1.3</v>
      </c>
      <c r="E1667" s="5">
        <v>65</v>
      </c>
      <c r="F1667" s="5">
        <f t="shared" si="54"/>
        <v>1222434.9300000016</v>
      </c>
      <c r="G1667" s="5">
        <f t="shared" ref="G1667:G1730" si="55">(F1667/$F$3485)*100</f>
        <v>96.685165823687839</v>
      </c>
    </row>
    <row r="1668" spans="1:7" x14ac:dyDescent="0.35">
      <c r="A1668" s="30" t="s">
        <v>3807</v>
      </c>
      <c r="B1668" s="4">
        <v>1</v>
      </c>
      <c r="C1668" s="4">
        <v>25</v>
      </c>
      <c r="D1668" s="5">
        <v>2.6</v>
      </c>
      <c r="E1668" s="5">
        <v>65</v>
      </c>
      <c r="F1668" s="5">
        <f t="shared" si="54"/>
        <v>1222499.9300000016</v>
      </c>
      <c r="G1668" s="5">
        <f t="shared" si="55"/>
        <v>96.690306821890943</v>
      </c>
    </row>
    <row r="1669" spans="1:7" x14ac:dyDescent="0.35">
      <c r="A1669" s="30" t="s">
        <v>1182</v>
      </c>
      <c r="B1669" s="4">
        <v>1</v>
      </c>
      <c r="C1669" s="4">
        <v>10</v>
      </c>
      <c r="D1669" s="5">
        <v>6.5</v>
      </c>
      <c r="E1669" s="5">
        <v>65</v>
      </c>
      <c r="F1669" s="5">
        <f t="shared" si="54"/>
        <v>1222564.9300000016</v>
      </c>
      <c r="G1669" s="5">
        <f t="shared" si="55"/>
        <v>96.695447820094046</v>
      </c>
    </row>
    <row r="1670" spans="1:7" x14ac:dyDescent="0.35">
      <c r="A1670" s="30" t="s">
        <v>2696</v>
      </c>
      <c r="B1670" s="4">
        <v>1</v>
      </c>
      <c r="C1670" s="4">
        <v>24</v>
      </c>
      <c r="D1670" s="5">
        <v>2.7</v>
      </c>
      <c r="E1670" s="5">
        <v>64.800000000000011</v>
      </c>
      <c r="F1670" s="5">
        <f t="shared" si="54"/>
        <v>1222629.7300000016</v>
      </c>
      <c r="G1670" s="5">
        <f t="shared" si="55"/>
        <v>96.700572999841157</v>
      </c>
    </row>
    <row r="1671" spans="1:7" x14ac:dyDescent="0.35">
      <c r="A1671" s="30" t="s">
        <v>2886</v>
      </c>
      <c r="B1671" s="4">
        <v>10</v>
      </c>
      <c r="C1671" s="4">
        <v>74</v>
      </c>
      <c r="D1671" s="5">
        <v>0.87</v>
      </c>
      <c r="E1671" s="5">
        <v>64.38</v>
      </c>
      <c r="F1671" s="5">
        <f t="shared" si="54"/>
        <v>1222694.1100000015</v>
      </c>
      <c r="G1671" s="5">
        <f t="shared" si="55"/>
        <v>96.705664960830603</v>
      </c>
    </row>
    <row r="1672" spans="1:7" x14ac:dyDescent="0.35">
      <c r="A1672" s="30" t="s">
        <v>185</v>
      </c>
      <c r="B1672" s="4">
        <v>1</v>
      </c>
      <c r="C1672" s="4">
        <v>14</v>
      </c>
      <c r="D1672" s="5">
        <v>4.58</v>
      </c>
      <c r="E1672" s="5">
        <v>64.12</v>
      </c>
      <c r="F1672" s="5">
        <f t="shared" ref="F1672:F1735" si="56">E1672+F1671</f>
        <v>1222758.2300000016</v>
      </c>
      <c r="G1672" s="5">
        <f t="shared" si="55"/>
        <v>96.710736357827273</v>
      </c>
    </row>
    <row r="1673" spans="1:7" x14ac:dyDescent="0.35">
      <c r="A1673" s="30" t="s">
        <v>3582</v>
      </c>
      <c r="B1673" s="4">
        <v>3</v>
      </c>
      <c r="C1673" s="4">
        <v>36</v>
      </c>
      <c r="D1673" s="5">
        <v>1.78</v>
      </c>
      <c r="E1673" s="5">
        <v>64.08</v>
      </c>
      <c r="F1673" s="5">
        <f t="shared" si="56"/>
        <v>1222822.3100000017</v>
      </c>
      <c r="G1673" s="5">
        <f t="shared" si="55"/>
        <v>96.715804591132752</v>
      </c>
    </row>
    <row r="1674" spans="1:7" x14ac:dyDescent="0.35">
      <c r="A1674" s="30" t="s">
        <v>2772</v>
      </c>
      <c r="B1674" s="4">
        <v>6</v>
      </c>
      <c r="C1674" s="4">
        <v>66</v>
      </c>
      <c r="D1674" s="5">
        <v>0.97</v>
      </c>
      <c r="E1674" s="5">
        <v>64.02</v>
      </c>
      <c r="F1674" s="5">
        <f t="shared" si="56"/>
        <v>1222886.3300000017</v>
      </c>
      <c r="G1674" s="5">
        <f t="shared" si="55"/>
        <v>96.720868078901404</v>
      </c>
    </row>
    <row r="1675" spans="1:7" x14ac:dyDescent="0.35">
      <c r="A1675" s="30" t="s">
        <v>1703</v>
      </c>
      <c r="B1675" s="4">
        <v>5</v>
      </c>
      <c r="C1675" s="4">
        <v>800</v>
      </c>
      <c r="D1675" s="5">
        <v>0.08</v>
      </c>
      <c r="E1675" s="5">
        <v>64</v>
      </c>
      <c r="F1675" s="5">
        <f t="shared" si="56"/>
        <v>1222950.3300000017</v>
      </c>
      <c r="G1675" s="5">
        <f t="shared" si="55"/>
        <v>96.725929984824461</v>
      </c>
    </row>
    <row r="1676" spans="1:7" x14ac:dyDescent="0.35">
      <c r="A1676" s="30" t="s">
        <v>1436</v>
      </c>
      <c r="B1676" s="4">
        <v>10</v>
      </c>
      <c r="C1676" s="4">
        <v>256</v>
      </c>
      <c r="D1676" s="5">
        <v>0.25</v>
      </c>
      <c r="E1676" s="5">
        <v>64</v>
      </c>
      <c r="F1676" s="5">
        <f t="shared" si="56"/>
        <v>1223014.3300000017</v>
      </c>
      <c r="G1676" s="5">
        <f t="shared" si="55"/>
        <v>96.730991890747504</v>
      </c>
    </row>
    <row r="1677" spans="1:7" x14ac:dyDescent="0.35">
      <c r="A1677" s="30" t="s">
        <v>1803</v>
      </c>
      <c r="B1677" s="4">
        <v>2</v>
      </c>
      <c r="C1677" s="4">
        <v>200</v>
      </c>
      <c r="D1677" s="5">
        <v>0.32</v>
      </c>
      <c r="E1677" s="5">
        <v>64</v>
      </c>
      <c r="F1677" s="5">
        <f t="shared" si="56"/>
        <v>1223078.3300000017</v>
      </c>
      <c r="G1677" s="5">
        <f t="shared" si="55"/>
        <v>96.736053796670561</v>
      </c>
    </row>
    <row r="1678" spans="1:7" x14ac:dyDescent="0.35">
      <c r="A1678" s="30" t="s">
        <v>2500</v>
      </c>
      <c r="B1678" s="4">
        <v>1</v>
      </c>
      <c r="C1678" s="4">
        <v>100</v>
      </c>
      <c r="D1678" s="5">
        <v>0.64</v>
      </c>
      <c r="E1678" s="5">
        <v>64</v>
      </c>
      <c r="F1678" s="5">
        <f t="shared" si="56"/>
        <v>1223142.3300000017</v>
      </c>
      <c r="G1678" s="5">
        <f t="shared" si="55"/>
        <v>96.741115702593618</v>
      </c>
    </row>
    <row r="1679" spans="1:7" x14ac:dyDescent="0.35">
      <c r="A1679" s="30" t="s">
        <v>851</v>
      </c>
      <c r="B1679" s="4">
        <v>1</v>
      </c>
      <c r="C1679" s="4">
        <v>20</v>
      </c>
      <c r="D1679" s="5">
        <v>3.2</v>
      </c>
      <c r="E1679" s="5">
        <v>64</v>
      </c>
      <c r="F1679" s="5">
        <f t="shared" si="56"/>
        <v>1223206.3300000017</v>
      </c>
      <c r="G1679" s="5">
        <f t="shared" si="55"/>
        <v>96.746177608516675</v>
      </c>
    </row>
    <row r="1680" spans="1:7" x14ac:dyDescent="0.35">
      <c r="A1680" s="30" t="s">
        <v>4312</v>
      </c>
      <c r="B1680" s="4">
        <v>1</v>
      </c>
      <c r="C1680" s="4">
        <v>1</v>
      </c>
      <c r="D1680" s="5">
        <v>63.85</v>
      </c>
      <c r="E1680" s="5">
        <v>63.85</v>
      </c>
      <c r="F1680" s="5">
        <f t="shared" si="56"/>
        <v>1223270.1800000018</v>
      </c>
      <c r="G1680" s="5">
        <f t="shared" si="55"/>
        <v>96.751227650597727</v>
      </c>
    </row>
    <row r="1681" spans="1:7" x14ac:dyDescent="0.35">
      <c r="A1681" s="30" t="s">
        <v>2920</v>
      </c>
      <c r="B1681" s="4">
        <v>1</v>
      </c>
      <c r="C1681" s="4">
        <v>16</v>
      </c>
      <c r="D1681" s="5">
        <v>3.99</v>
      </c>
      <c r="E1681" s="5">
        <v>63.84</v>
      </c>
      <c r="F1681" s="5">
        <f t="shared" si="56"/>
        <v>1223334.0200000019</v>
      </c>
      <c r="G1681" s="5">
        <f t="shared" si="55"/>
        <v>96.756276901755996</v>
      </c>
    </row>
    <row r="1682" spans="1:7" x14ac:dyDescent="0.35">
      <c r="A1682" s="30" t="s">
        <v>374</v>
      </c>
      <c r="B1682" s="4">
        <v>5</v>
      </c>
      <c r="C1682" s="4">
        <v>29</v>
      </c>
      <c r="D1682" s="5">
        <v>2.2000000000000002</v>
      </c>
      <c r="E1682" s="5">
        <v>63.800000000000004</v>
      </c>
      <c r="F1682" s="5">
        <f t="shared" si="56"/>
        <v>1223397.8200000019</v>
      </c>
      <c r="G1682" s="5">
        <f t="shared" si="55"/>
        <v>96.761322989223032</v>
      </c>
    </row>
    <row r="1683" spans="1:7" x14ac:dyDescent="0.35">
      <c r="A1683" s="30" t="s">
        <v>107</v>
      </c>
      <c r="B1683" s="4">
        <v>9</v>
      </c>
      <c r="C1683" s="4">
        <v>18</v>
      </c>
      <c r="D1683" s="5">
        <v>3.54</v>
      </c>
      <c r="E1683" s="5">
        <v>63.72</v>
      </c>
      <c r="F1683" s="5">
        <f t="shared" si="56"/>
        <v>1223461.5400000019</v>
      </c>
      <c r="G1683" s="5">
        <f t="shared" si="55"/>
        <v>96.766362749307675</v>
      </c>
    </row>
    <row r="1684" spans="1:7" x14ac:dyDescent="0.35">
      <c r="A1684" s="30" t="s">
        <v>3981</v>
      </c>
      <c r="B1684" s="4">
        <v>2</v>
      </c>
      <c r="C1684" s="4">
        <v>40</v>
      </c>
      <c r="D1684" s="5">
        <v>1.59</v>
      </c>
      <c r="E1684" s="5">
        <v>63.6</v>
      </c>
      <c r="F1684" s="5">
        <f t="shared" si="56"/>
        <v>1223525.140000002</v>
      </c>
      <c r="G1684" s="5">
        <f t="shared" si="55"/>
        <v>96.771393018318719</v>
      </c>
    </row>
    <row r="1685" spans="1:7" x14ac:dyDescent="0.35">
      <c r="A1685" s="30" t="s">
        <v>2960</v>
      </c>
      <c r="B1685" s="4">
        <v>8</v>
      </c>
      <c r="C1685" s="4">
        <v>72</v>
      </c>
      <c r="D1685" s="5">
        <v>0.88</v>
      </c>
      <c r="E1685" s="5">
        <v>63.36</v>
      </c>
      <c r="F1685" s="5">
        <f t="shared" si="56"/>
        <v>1223588.5000000021</v>
      </c>
      <c r="G1685" s="5">
        <f t="shared" si="55"/>
        <v>96.776404305182552</v>
      </c>
    </row>
    <row r="1686" spans="1:7" x14ac:dyDescent="0.35">
      <c r="A1686" s="30" t="s">
        <v>1735</v>
      </c>
      <c r="B1686" s="4">
        <v>9</v>
      </c>
      <c r="C1686" s="4">
        <v>350</v>
      </c>
      <c r="D1686" s="5">
        <v>0.18</v>
      </c>
      <c r="E1686" s="5">
        <v>63</v>
      </c>
      <c r="F1686" s="5">
        <f t="shared" si="56"/>
        <v>1223651.5000000021</v>
      </c>
      <c r="G1686" s="5">
        <f t="shared" si="55"/>
        <v>96.781387118825563</v>
      </c>
    </row>
    <row r="1687" spans="1:7" x14ac:dyDescent="0.35">
      <c r="A1687" s="30" t="s">
        <v>546</v>
      </c>
      <c r="B1687" s="4">
        <v>2</v>
      </c>
      <c r="C1687" s="4">
        <v>6</v>
      </c>
      <c r="D1687" s="5">
        <v>10.5</v>
      </c>
      <c r="E1687" s="5">
        <v>63</v>
      </c>
      <c r="F1687" s="5">
        <f t="shared" si="56"/>
        <v>1223714.5000000021</v>
      </c>
      <c r="G1687" s="5">
        <f t="shared" si="55"/>
        <v>96.78636993246856</v>
      </c>
    </row>
    <row r="1688" spans="1:7" x14ac:dyDescent="0.35">
      <c r="A1688" s="30" t="s">
        <v>3913</v>
      </c>
      <c r="B1688" s="4">
        <v>3</v>
      </c>
      <c r="C1688" s="4">
        <v>52</v>
      </c>
      <c r="D1688" s="5">
        <v>1.21</v>
      </c>
      <c r="E1688" s="5">
        <v>62.92</v>
      </c>
      <c r="F1688" s="5">
        <f t="shared" si="56"/>
        <v>1223777.420000002</v>
      </c>
      <c r="G1688" s="5">
        <f t="shared" si="55"/>
        <v>96.791346418729162</v>
      </c>
    </row>
    <row r="1689" spans="1:7" x14ac:dyDescent="0.35">
      <c r="A1689" s="30" t="s">
        <v>2349</v>
      </c>
      <c r="B1689" s="4">
        <v>3</v>
      </c>
      <c r="C1689" s="4">
        <v>112</v>
      </c>
      <c r="D1689" s="5">
        <v>0.56000000000000005</v>
      </c>
      <c r="E1689" s="5">
        <v>62.720000000000006</v>
      </c>
      <c r="F1689" s="5">
        <f t="shared" si="56"/>
        <v>1223840.140000002</v>
      </c>
      <c r="G1689" s="5">
        <f t="shared" si="55"/>
        <v>96.796307086533744</v>
      </c>
    </row>
    <row r="1690" spans="1:7" x14ac:dyDescent="0.35">
      <c r="A1690" s="30" t="s">
        <v>3811</v>
      </c>
      <c r="B1690" s="4">
        <v>3</v>
      </c>
      <c r="C1690" s="4">
        <v>64</v>
      </c>
      <c r="D1690" s="5">
        <v>0.98</v>
      </c>
      <c r="E1690" s="5">
        <v>62.72</v>
      </c>
      <c r="F1690" s="5">
        <f t="shared" si="56"/>
        <v>1223902.860000002</v>
      </c>
      <c r="G1690" s="5">
        <f t="shared" si="55"/>
        <v>96.80126775433834</v>
      </c>
    </row>
    <row r="1691" spans="1:7" x14ac:dyDescent="0.35">
      <c r="A1691" s="30" t="s">
        <v>293</v>
      </c>
      <c r="B1691" s="4">
        <v>3</v>
      </c>
      <c r="C1691" s="4">
        <v>11</v>
      </c>
      <c r="D1691" s="5">
        <v>5.7</v>
      </c>
      <c r="E1691" s="5">
        <v>62.7</v>
      </c>
      <c r="F1691" s="5">
        <f t="shared" si="56"/>
        <v>1223965.5600000019</v>
      </c>
      <c r="G1691" s="5">
        <f t="shared" si="55"/>
        <v>96.806226840297327</v>
      </c>
    </row>
    <row r="1692" spans="1:7" x14ac:dyDescent="0.35">
      <c r="A1692" s="30" t="s">
        <v>836</v>
      </c>
      <c r="B1692" s="4">
        <v>2</v>
      </c>
      <c r="C1692" s="4">
        <v>25</v>
      </c>
      <c r="D1692" s="5">
        <v>2.5</v>
      </c>
      <c r="E1692" s="5">
        <v>62.5</v>
      </c>
      <c r="F1692" s="5">
        <f t="shared" si="56"/>
        <v>1224028.0600000019</v>
      </c>
      <c r="G1692" s="5">
        <f t="shared" si="55"/>
        <v>96.811170107800308</v>
      </c>
    </row>
    <row r="1693" spans="1:7" x14ac:dyDescent="0.35">
      <c r="A1693" s="30" t="s">
        <v>3046</v>
      </c>
      <c r="B1693" s="4">
        <v>6</v>
      </c>
      <c r="C1693" s="4">
        <v>24</v>
      </c>
      <c r="D1693" s="5">
        <v>2.6</v>
      </c>
      <c r="E1693" s="5">
        <v>62.400000000000006</v>
      </c>
      <c r="F1693" s="5">
        <f t="shared" si="56"/>
        <v>1224090.4600000018</v>
      </c>
      <c r="G1693" s="5">
        <f t="shared" si="55"/>
        <v>96.816105466075285</v>
      </c>
    </row>
    <row r="1694" spans="1:7" x14ac:dyDescent="0.35">
      <c r="A1694" s="30" t="s">
        <v>2957</v>
      </c>
      <c r="B1694" s="4">
        <v>13</v>
      </c>
      <c r="C1694" s="4">
        <v>76</v>
      </c>
      <c r="D1694" s="5">
        <v>0.82</v>
      </c>
      <c r="E1694" s="5">
        <v>62.319999999999993</v>
      </c>
      <c r="F1694" s="5">
        <f t="shared" si="56"/>
        <v>1224152.7800000019</v>
      </c>
      <c r="G1694" s="5">
        <f t="shared" si="55"/>
        <v>96.821034496967854</v>
      </c>
    </row>
    <row r="1695" spans="1:7" x14ac:dyDescent="0.35">
      <c r="A1695" s="30" t="s">
        <v>799</v>
      </c>
      <c r="B1695" s="4">
        <v>2</v>
      </c>
      <c r="C1695" s="4">
        <v>13</v>
      </c>
      <c r="D1695" s="5">
        <v>4.79</v>
      </c>
      <c r="E1695" s="5">
        <v>62.27</v>
      </c>
      <c r="F1695" s="5">
        <f t="shared" si="56"/>
        <v>1224215.0500000019</v>
      </c>
      <c r="G1695" s="5">
        <f t="shared" si="55"/>
        <v>96.825959573246436</v>
      </c>
    </row>
    <row r="1696" spans="1:7" x14ac:dyDescent="0.35">
      <c r="A1696" s="30" t="s">
        <v>3539</v>
      </c>
      <c r="B1696" s="4">
        <v>1</v>
      </c>
      <c r="C1696" s="4">
        <v>20</v>
      </c>
      <c r="D1696" s="5">
        <v>3.11</v>
      </c>
      <c r="E1696" s="5">
        <v>62.199999999999996</v>
      </c>
      <c r="F1696" s="5">
        <f t="shared" si="56"/>
        <v>1224277.2500000019</v>
      </c>
      <c r="G1696" s="5">
        <f t="shared" si="55"/>
        <v>96.830879113065407</v>
      </c>
    </row>
    <row r="1697" spans="1:7" x14ac:dyDescent="0.35">
      <c r="A1697" s="30" t="s">
        <v>4107</v>
      </c>
      <c r="B1697" s="4">
        <v>1</v>
      </c>
      <c r="C1697" s="4">
        <v>24</v>
      </c>
      <c r="D1697" s="5">
        <v>2.59</v>
      </c>
      <c r="E1697" s="5">
        <v>62.16</v>
      </c>
      <c r="F1697" s="5">
        <f t="shared" si="56"/>
        <v>1224339.4100000018</v>
      </c>
      <c r="G1697" s="5">
        <f t="shared" si="55"/>
        <v>96.83579548919316</v>
      </c>
    </row>
    <row r="1698" spans="1:7" x14ac:dyDescent="0.35">
      <c r="A1698" s="30" t="s">
        <v>2099</v>
      </c>
      <c r="B1698" s="4">
        <v>2</v>
      </c>
      <c r="C1698" s="4">
        <v>200</v>
      </c>
      <c r="D1698" s="5">
        <v>0.31</v>
      </c>
      <c r="E1698" s="5">
        <v>62</v>
      </c>
      <c r="F1698" s="5">
        <f t="shared" si="56"/>
        <v>1224401.4100000018</v>
      </c>
      <c r="G1698" s="5">
        <f t="shared" si="55"/>
        <v>96.840699210556124</v>
      </c>
    </row>
    <row r="1699" spans="1:7" x14ac:dyDescent="0.35">
      <c r="A1699" s="30" t="s">
        <v>794</v>
      </c>
      <c r="B1699" s="4">
        <v>1</v>
      </c>
      <c r="C1699" s="4">
        <v>10</v>
      </c>
      <c r="D1699" s="5">
        <v>6.2</v>
      </c>
      <c r="E1699" s="5">
        <v>62</v>
      </c>
      <c r="F1699" s="5">
        <f t="shared" si="56"/>
        <v>1224463.4100000018</v>
      </c>
      <c r="G1699" s="5">
        <f t="shared" si="55"/>
        <v>96.845602931919089</v>
      </c>
    </row>
    <row r="1700" spans="1:7" x14ac:dyDescent="0.35">
      <c r="A1700" s="30" t="s">
        <v>3463</v>
      </c>
      <c r="B1700" s="4">
        <v>2</v>
      </c>
      <c r="C1700" s="4">
        <v>16</v>
      </c>
      <c r="D1700" s="5">
        <v>3.87</v>
      </c>
      <c r="E1700" s="5">
        <v>61.92</v>
      </c>
      <c r="F1700" s="5">
        <f t="shared" si="56"/>
        <v>1224525.3300000017</v>
      </c>
      <c r="G1700" s="5">
        <f t="shared" si="55"/>
        <v>96.850500325899631</v>
      </c>
    </row>
    <row r="1701" spans="1:7" x14ac:dyDescent="0.35">
      <c r="A1701" s="30" t="s">
        <v>1062</v>
      </c>
      <c r="B1701" s="4">
        <v>1</v>
      </c>
      <c r="C1701" s="4">
        <v>16</v>
      </c>
      <c r="D1701" s="5">
        <v>3.87</v>
      </c>
      <c r="E1701" s="5">
        <v>61.92</v>
      </c>
      <c r="F1701" s="5">
        <f t="shared" si="56"/>
        <v>1224587.2500000016</v>
      </c>
      <c r="G1701" s="5">
        <f t="shared" si="55"/>
        <v>96.855397719880173</v>
      </c>
    </row>
    <row r="1702" spans="1:7" x14ac:dyDescent="0.35">
      <c r="A1702" s="30" t="s">
        <v>2783</v>
      </c>
      <c r="B1702" s="4">
        <v>9</v>
      </c>
      <c r="C1702" s="4">
        <v>68</v>
      </c>
      <c r="D1702" s="5">
        <v>0.91</v>
      </c>
      <c r="E1702" s="5">
        <v>61.88</v>
      </c>
      <c r="F1702" s="5">
        <f t="shared" si="56"/>
        <v>1224649.1300000015</v>
      </c>
      <c r="G1702" s="5">
        <f t="shared" si="55"/>
        <v>96.860291950169525</v>
      </c>
    </row>
    <row r="1703" spans="1:7" x14ac:dyDescent="0.35">
      <c r="A1703" s="30" t="s">
        <v>2659</v>
      </c>
      <c r="B1703" s="4">
        <v>5</v>
      </c>
      <c r="C1703" s="4">
        <v>22</v>
      </c>
      <c r="D1703" s="5">
        <v>2.81</v>
      </c>
      <c r="E1703" s="5">
        <v>61.82</v>
      </c>
      <c r="F1703" s="5">
        <f t="shared" si="56"/>
        <v>1224710.9500000016</v>
      </c>
      <c r="G1703" s="5">
        <f t="shared" si="55"/>
        <v>96.865181434922093</v>
      </c>
    </row>
    <row r="1704" spans="1:7" x14ac:dyDescent="0.35">
      <c r="A1704" s="30" t="s">
        <v>843</v>
      </c>
      <c r="B1704" s="4">
        <v>3</v>
      </c>
      <c r="C1704" s="4">
        <v>14</v>
      </c>
      <c r="D1704" s="5">
        <v>4.4000000000000004</v>
      </c>
      <c r="E1704" s="5">
        <v>61.600000000000009</v>
      </c>
      <c r="F1704" s="5">
        <f t="shared" si="56"/>
        <v>1224772.5500000017</v>
      </c>
      <c r="G1704" s="5">
        <f t="shared" si="55"/>
        <v>96.87005351937303</v>
      </c>
    </row>
    <row r="1705" spans="1:7" x14ac:dyDescent="0.35">
      <c r="A1705" s="30" t="s">
        <v>3546</v>
      </c>
      <c r="B1705" s="4">
        <v>2</v>
      </c>
      <c r="C1705" s="4">
        <v>80</v>
      </c>
      <c r="D1705" s="5">
        <v>0.77</v>
      </c>
      <c r="E1705" s="5">
        <v>61.6</v>
      </c>
      <c r="F1705" s="5">
        <f t="shared" si="56"/>
        <v>1224834.1500000018</v>
      </c>
      <c r="G1705" s="5">
        <f t="shared" si="55"/>
        <v>96.874925603823982</v>
      </c>
    </row>
    <row r="1706" spans="1:7" x14ac:dyDescent="0.35">
      <c r="A1706" s="30" t="s">
        <v>2168</v>
      </c>
      <c r="B1706" s="4">
        <v>3</v>
      </c>
      <c r="C1706" s="4">
        <v>192</v>
      </c>
      <c r="D1706" s="5">
        <v>0.32</v>
      </c>
      <c r="E1706" s="5">
        <v>61.44</v>
      </c>
      <c r="F1706" s="5">
        <f t="shared" si="56"/>
        <v>1224895.5900000017</v>
      </c>
      <c r="G1706" s="5">
        <f t="shared" si="55"/>
        <v>96.879785033510103</v>
      </c>
    </row>
    <row r="1707" spans="1:7" x14ac:dyDescent="0.35">
      <c r="A1707" s="30" t="s">
        <v>3362</v>
      </c>
      <c r="B1707" s="4">
        <v>7</v>
      </c>
      <c r="C1707" s="4">
        <v>48</v>
      </c>
      <c r="D1707" s="5">
        <v>1.28</v>
      </c>
      <c r="E1707" s="5">
        <v>61.44</v>
      </c>
      <c r="F1707" s="5">
        <f t="shared" si="56"/>
        <v>1224957.0300000017</v>
      </c>
      <c r="G1707" s="5">
        <f t="shared" si="55"/>
        <v>96.884644463196238</v>
      </c>
    </row>
    <row r="1708" spans="1:7" x14ac:dyDescent="0.35">
      <c r="A1708" s="30" t="s">
        <v>4196</v>
      </c>
      <c r="B1708" s="4">
        <v>3</v>
      </c>
      <c r="C1708" s="4">
        <v>48</v>
      </c>
      <c r="D1708" s="5">
        <v>1.28</v>
      </c>
      <c r="E1708" s="5">
        <v>61.44</v>
      </c>
      <c r="F1708" s="5">
        <f t="shared" si="56"/>
        <v>1225018.4700000016</v>
      </c>
      <c r="G1708" s="5">
        <f t="shared" si="55"/>
        <v>96.889503892882374</v>
      </c>
    </row>
    <row r="1709" spans="1:7" x14ac:dyDescent="0.35">
      <c r="A1709" s="30" t="s">
        <v>2673</v>
      </c>
      <c r="B1709" s="4">
        <v>13</v>
      </c>
      <c r="C1709" s="4">
        <v>84</v>
      </c>
      <c r="D1709" s="5">
        <v>0.73</v>
      </c>
      <c r="E1709" s="5">
        <v>61.32</v>
      </c>
      <c r="F1709" s="5">
        <f t="shared" si="56"/>
        <v>1225079.7900000017</v>
      </c>
      <c r="G1709" s="5">
        <f t="shared" si="55"/>
        <v>96.894353831494897</v>
      </c>
    </row>
    <row r="1710" spans="1:7" x14ac:dyDescent="0.35">
      <c r="A1710" s="30" t="s">
        <v>3901</v>
      </c>
      <c r="B1710" s="4">
        <v>4</v>
      </c>
      <c r="C1710" s="4">
        <v>40</v>
      </c>
      <c r="D1710" s="5">
        <v>1.53</v>
      </c>
      <c r="E1710" s="5">
        <v>61.2</v>
      </c>
      <c r="F1710" s="5">
        <f t="shared" si="56"/>
        <v>1225140.9900000016</v>
      </c>
      <c r="G1710" s="5">
        <f t="shared" si="55"/>
        <v>96.899194279033807</v>
      </c>
    </row>
    <row r="1711" spans="1:7" x14ac:dyDescent="0.35">
      <c r="A1711" s="30" t="s">
        <v>2531</v>
      </c>
      <c r="B1711" s="4">
        <v>1</v>
      </c>
      <c r="C1711" s="4">
        <v>100</v>
      </c>
      <c r="D1711" s="5">
        <v>0.61</v>
      </c>
      <c r="E1711" s="5">
        <v>61</v>
      </c>
      <c r="F1711" s="5">
        <f t="shared" si="56"/>
        <v>1225201.9900000016</v>
      </c>
      <c r="G1711" s="5">
        <f t="shared" si="55"/>
        <v>96.904018908116711</v>
      </c>
    </row>
    <row r="1712" spans="1:7" x14ac:dyDescent="0.35">
      <c r="A1712" s="30" t="s">
        <v>4015</v>
      </c>
      <c r="B1712" s="4">
        <v>2</v>
      </c>
      <c r="C1712" s="4">
        <v>8</v>
      </c>
      <c r="D1712" s="5">
        <v>7.6</v>
      </c>
      <c r="E1712" s="5">
        <v>60.8</v>
      </c>
      <c r="F1712" s="5">
        <f t="shared" si="56"/>
        <v>1225262.7900000017</v>
      </c>
      <c r="G1712" s="5">
        <f t="shared" si="55"/>
        <v>96.908827718743623</v>
      </c>
    </row>
    <row r="1713" spans="1:7" x14ac:dyDescent="0.35">
      <c r="A1713" s="30" t="s">
        <v>861</v>
      </c>
      <c r="B1713" s="4">
        <v>1</v>
      </c>
      <c r="C1713" s="4">
        <v>8</v>
      </c>
      <c r="D1713" s="5">
        <v>7.6</v>
      </c>
      <c r="E1713" s="5">
        <v>60.8</v>
      </c>
      <c r="F1713" s="5">
        <f t="shared" si="56"/>
        <v>1225323.5900000017</v>
      </c>
      <c r="G1713" s="5">
        <f t="shared" si="55"/>
        <v>96.913636529370535</v>
      </c>
    </row>
    <row r="1714" spans="1:7" x14ac:dyDescent="0.35">
      <c r="A1714" s="30" t="s">
        <v>4117</v>
      </c>
      <c r="B1714" s="4">
        <v>2</v>
      </c>
      <c r="C1714" s="4">
        <v>4</v>
      </c>
      <c r="D1714" s="5">
        <v>15.19</v>
      </c>
      <c r="E1714" s="5">
        <v>60.76</v>
      </c>
      <c r="F1714" s="5">
        <f t="shared" si="56"/>
        <v>1225384.3500000017</v>
      </c>
      <c r="G1714" s="5">
        <f t="shared" si="55"/>
        <v>96.918442176306229</v>
      </c>
    </row>
    <row r="1715" spans="1:7" x14ac:dyDescent="0.35">
      <c r="A1715" s="30" t="s">
        <v>2837</v>
      </c>
      <c r="B1715" s="4">
        <v>4</v>
      </c>
      <c r="C1715" s="4">
        <v>20</v>
      </c>
      <c r="D1715" s="5">
        <v>3.03</v>
      </c>
      <c r="E1715" s="5">
        <v>60.599999999999994</v>
      </c>
      <c r="F1715" s="5">
        <f t="shared" si="56"/>
        <v>1225444.9500000018</v>
      </c>
      <c r="G1715" s="5">
        <f t="shared" si="55"/>
        <v>96.923235168477134</v>
      </c>
    </row>
    <row r="1716" spans="1:7" x14ac:dyDescent="0.35">
      <c r="A1716" s="30" t="s">
        <v>940</v>
      </c>
      <c r="B1716" s="4">
        <v>2</v>
      </c>
      <c r="C1716" s="4">
        <v>24</v>
      </c>
      <c r="D1716" s="5">
        <v>2.52</v>
      </c>
      <c r="E1716" s="5">
        <v>60.480000000000004</v>
      </c>
      <c r="F1716" s="5">
        <f t="shared" si="56"/>
        <v>1225505.4300000018</v>
      </c>
      <c r="G1716" s="5">
        <f t="shared" si="55"/>
        <v>96.928018669574428</v>
      </c>
    </row>
    <row r="1717" spans="1:7" x14ac:dyDescent="0.35">
      <c r="A1717" s="30" t="s">
        <v>803</v>
      </c>
      <c r="B1717" s="4">
        <v>1</v>
      </c>
      <c r="C1717" s="4">
        <v>16</v>
      </c>
      <c r="D1717" s="5">
        <v>3.78</v>
      </c>
      <c r="E1717" s="5">
        <v>60.48</v>
      </c>
      <c r="F1717" s="5">
        <f t="shared" si="56"/>
        <v>1225565.9100000018</v>
      </c>
      <c r="G1717" s="5">
        <f t="shared" si="55"/>
        <v>96.932802170671707</v>
      </c>
    </row>
    <row r="1718" spans="1:7" x14ac:dyDescent="0.35">
      <c r="A1718" s="30" t="s">
        <v>370</v>
      </c>
      <c r="B1718" s="4">
        <v>3</v>
      </c>
      <c r="C1718" s="4">
        <v>104</v>
      </c>
      <c r="D1718" s="5">
        <v>0.57999999999999996</v>
      </c>
      <c r="E1718" s="5">
        <v>60.319999999999993</v>
      </c>
      <c r="F1718" s="5">
        <f t="shared" si="56"/>
        <v>1225626.2300000018</v>
      </c>
      <c r="G1718" s="5">
        <f t="shared" si="55"/>
        <v>96.937573017004183</v>
      </c>
    </row>
    <row r="1719" spans="1:7" x14ac:dyDescent="0.35">
      <c r="A1719" s="30" t="s">
        <v>3204</v>
      </c>
      <c r="B1719" s="4">
        <v>2</v>
      </c>
      <c r="C1719" s="4">
        <v>36</v>
      </c>
      <c r="D1719" s="5">
        <v>1.67</v>
      </c>
      <c r="E1719" s="5">
        <v>60.12</v>
      </c>
      <c r="F1719" s="5">
        <f t="shared" si="56"/>
        <v>1225686.350000002</v>
      </c>
      <c r="G1719" s="5">
        <f t="shared" si="55"/>
        <v>96.942328044880668</v>
      </c>
    </row>
    <row r="1720" spans="1:7" x14ac:dyDescent="0.35">
      <c r="A1720" s="30" t="s">
        <v>1522</v>
      </c>
      <c r="B1720" s="4">
        <v>10</v>
      </c>
      <c r="C1720" s="4">
        <v>1500</v>
      </c>
      <c r="D1720" s="5">
        <v>0.04</v>
      </c>
      <c r="E1720" s="5">
        <v>60</v>
      </c>
      <c r="F1720" s="5">
        <f t="shared" si="56"/>
        <v>1225746.350000002</v>
      </c>
      <c r="G1720" s="5">
        <f t="shared" si="55"/>
        <v>96.947073581683526</v>
      </c>
    </row>
    <row r="1721" spans="1:7" x14ac:dyDescent="0.35">
      <c r="A1721" s="30" t="s">
        <v>1700</v>
      </c>
      <c r="B1721" s="4">
        <v>5</v>
      </c>
      <c r="C1721" s="4">
        <v>500</v>
      </c>
      <c r="D1721" s="5">
        <v>0.12</v>
      </c>
      <c r="E1721" s="5">
        <v>60</v>
      </c>
      <c r="F1721" s="5">
        <f t="shared" si="56"/>
        <v>1225806.350000002</v>
      </c>
      <c r="G1721" s="5">
        <f t="shared" si="55"/>
        <v>96.951819118486398</v>
      </c>
    </row>
    <row r="1722" spans="1:7" x14ac:dyDescent="0.35">
      <c r="A1722" s="30" t="s">
        <v>1741</v>
      </c>
      <c r="B1722" s="4">
        <v>1</v>
      </c>
      <c r="C1722" s="4">
        <v>500</v>
      </c>
      <c r="D1722" s="5">
        <v>0.12</v>
      </c>
      <c r="E1722" s="5">
        <v>60</v>
      </c>
      <c r="F1722" s="5">
        <f t="shared" si="56"/>
        <v>1225866.350000002</v>
      </c>
      <c r="G1722" s="5">
        <f t="shared" si="55"/>
        <v>96.956564655289256</v>
      </c>
    </row>
    <row r="1723" spans="1:7" x14ac:dyDescent="0.35">
      <c r="A1723" s="30" t="s">
        <v>1903</v>
      </c>
      <c r="B1723" s="4">
        <v>2</v>
      </c>
      <c r="C1723" s="4">
        <v>400</v>
      </c>
      <c r="D1723" s="5">
        <v>0.15</v>
      </c>
      <c r="E1723" s="5">
        <v>60</v>
      </c>
      <c r="F1723" s="5">
        <f t="shared" si="56"/>
        <v>1225926.350000002</v>
      </c>
      <c r="G1723" s="5">
        <f t="shared" si="55"/>
        <v>96.961310192092114</v>
      </c>
    </row>
    <row r="1724" spans="1:7" x14ac:dyDescent="0.35">
      <c r="A1724" s="30" t="s">
        <v>2001</v>
      </c>
      <c r="B1724" s="4">
        <v>2</v>
      </c>
      <c r="C1724" s="4">
        <v>300</v>
      </c>
      <c r="D1724" s="5">
        <v>0.2</v>
      </c>
      <c r="E1724" s="5">
        <v>60</v>
      </c>
      <c r="F1724" s="5">
        <f t="shared" si="56"/>
        <v>1225986.350000002</v>
      </c>
      <c r="G1724" s="5">
        <f t="shared" si="55"/>
        <v>96.966055728894986</v>
      </c>
    </row>
    <row r="1725" spans="1:7" x14ac:dyDescent="0.35">
      <c r="A1725" s="30" t="s">
        <v>333</v>
      </c>
      <c r="B1725" s="4">
        <v>4</v>
      </c>
      <c r="C1725" s="4">
        <v>120</v>
      </c>
      <c r="D1725" s="5">
        <v>0.5</v>
      </c>
      <c r="E1725" s="5">
        <v>60</v>
      </c>
      <c r="F1725" s="5">
        <f t="shared" si="56"/>
        <v>1226046.350000002</v>
      </c>
      <c r="G1725" s="5">
        <f t="shared" si="55"/>
        <v>96.970801265697844</v>
      </c>
    </row>
    <row r="1726" spans="1:7" x14ac:dyDescent="0.35">
      <c r="A1726" s="30" t="s">
        <v>1782</v>
      </c>
      <c r="B1726" s="4">
        <v>1</v>
      </c>
      <c r="C1726" s="4">
        <v>100</v>
      </c>
      <c r="D1726" s="5">
        <v>0.6</v>
      </c>
      <c r="E1726" s="5">
        <v>60</v>
      </c>
      <c r="F1726" s="5">
        <f t="shared" si="56"/>
        <v>1226106.350000002</v>
      </c>
      <c r="G1726" s="5">
        <f t="shared" si="55"/>
        <v>96.975546802500716</v>
      </c>
    </row>
    <row r="1727" spans="1:7" x14ac:dyDescent="0.35">
      <c r="A1727" s="30" t="s">
        <v>649</v>
      </c>
      <c r="B1727" s="4">
        <v>2</v>
      </c>
      <c r="C1727" s="4">
        <v>20</v>
      </c>
      <c r="D1727" s="5">
        <v>3</v>
      </c>
      <c r="E1727" s="5">
        <v>60</v>
      </c>
      <c r="F1727" s="5">
        <f t="shared" si="56"/>
        <v>1226166.350000002</v>
      </c>
      <c r="G1727" s="5">
        <f t="shared" si="55"/>
        <v>96.980292339303574</v>
      </c>
    </row>
    <row r="1728" spans="1:7" x14ac:dyDescent="0.35">
      <c r="A1728" s="30" t="s">
        <v>2498</v>
      </c>
      <c r="B1728" s="4">
        <v>9</v>
      </c>
      <c r="C1728" s="4">
        <v>56</v>
      </c>
      <c r="D1728" s="5">
        <v>1.07</v>
      </c>
      <c r="E1728" s="5">
        <v>59.92</v>
      </c>
      <c r="F1728" s="5">
        <f t="shared" si="56"/>
        <v>1226226.2700000019</v>
      </c>
      <c r="G1728" s="5">
        <f t="shared" si="55"/>
        <v>96.985031548724038</v>
      </c>
    </row>
    <row r="1729" spans="1:7" x14ac:dyDescent="0.35">
      <c r="A1729" s="30" t="s">
        <v>2107</v>
      </c>
      <c r="B1729" s="4">
        <v>2</v>
      </c>
      <c r="C1729" s="4">
        <v>9</v>
      </c>
      <c r="D1729" s="5">
        <v>6.64</v>
      </c>
      <c r="E1729" s="5">
        <v>59.76</v>
      </c>
      <c r="F1729" s="5">
        <f t="shared" si="56"/>
        <v>1226286.0300000019</v>
      </c>
      <c r="G1729" s="5">
        <f t="shared" si="55"/>
        <v>96.989758103379685</v>
      </c>
    </row>
    <row r="1730" spans="1:7" x14ac:dyDescent="0.35">
      <c r="A1730" s="30" t="s">
        <v>2751</v>
      </c>
      <c r="B1730" s="4">
        <v>5</v>
      </c>
      <c r="C1730" s="4">
        <v>28</v>
      </c>
      <c r="D1730" s="5">
        <v>2.13</v>
      </c>
      <c r="E1730" s="5">
        <v>59.64</v>
      </c>
      <c r="F1730" s="5">
        <f t="shared" si="56"/>
        <v>1226345.6700000018</v>
      </c>
      <c r="G1730" s="5">
        <f t="shared" si="55"/>
        <v>96.99447516696172</v>
      </c>
    </row>
    <row r="1731" spans="1:7" x14ac:dyDescent="0.35">
      <c r="A1731" s="30" t="s">
        <v>3076</v>
      </c>
      <c r="B1731" s="4">
        <v>6</v>
      </c>
      <c r="C1731" s="4">
        <v>24</v>
      </c>
      <c r="D1731" s="5">
        <v>2.48</v>
      </c>
      <c r="E1731" s="5">
        <v>59.519999999999996</v>
      </c>
      <c r="F1731" s="5">
        <f t="shared" si="56"/>
        <v>1226405.1900000018</v>
      </c>
      <c r="G1731" s="5">
        <f t="shared" ref="G1731:G1794" si="57">(F1731/$F$3485)*100</f>
        <v>96.999182739470172</v>
      </c>
    </row>
    <row r="1732" spans="1:7" x14ac:dyDescent="0.35">
      <c r="A1732" s="30" t="s">
        <v>2958</v>
      </c>
      <c r="B1732" s="4">
        <v>7</v>
      </c>
      <c r="C1732" s="4">
        <v>44</v>
      </c>
      <c r="D1732" s="5">
        <v>1.35</v>
      </c>
      <c r="E1732" s="5">
        <v>59.400000000000006</v>
      </c>
      <c r="F1732" s="5">
        <f t="shared" si="56"/>
        <v>1226464.5900000017</v>
      </c>
      <c r="G1732" s="5">
        <f t="shared" si="57"/>
        <v>97.003880820904996</v>
      </c>
    </row>
    <row r="1733" spans="1:7" x14ac:dyDescent="0.35">
      <c r="A1733" s="30" t="s">
        <v>255</v>
      </c>
      <c r="B1733" s="4">
        <v>6</v>
      </c>
      <c r="C1733" s="4">
        <v>17</v>
      </c>
      <c r="D1733" s="5">
        <v>3.49</v>
      </c>
      <c r="E1733" s="5">
        <v>59.330000000000005</v>
      </c>
      <c r="F1733" s="5">
        <f t="shared" si="56"/>
        <v>1226523.9200000018</v>
      </c>
      <c r="G1733" s="5">
        <f t="shared" si="57"/>
        <v>97.008573365880238</v>
      </c>
    </row>
    <row r="1734" spans="1:7" x14ac:dyDescent="0.35">
      <c r="A1734" s="30" t="s">
        <v>2668</v>
      </c>
      <c r="B1734" s="4">
        <v>13</v>
      </c>
      <c r="C1734" s="4">
        <v>74</v>
      </c>
      <c r="D1734" s="5">
        <v>0.8</v>
      </c>
      <c r="E1734" s="5">
        <v>59.2</v>
      </c>
      <c r="F1734" s="5">
        <f t="shared" si="56"/>
        <v>1226583.1200000017</v>
      </c>
      <c r="G1734" s="5">
        <f t="shared" si="57"/>
        <v>97.013255628859056</v>
      </c>
    </row>
    <row r="1735" spans="1:7" x14ac:dyDescent="0.35">
      <c r="A1735" s="30" t="s">
        <v>1384</v>
      </c>
      <c r="B1735" s="4">
        <v>5</v>
      </c>
      <c r="C1735" s="4">
        <v>32</v>
      </c>
      <c r="D1735" s="5">
        <v>1.85</v>
      </c>
      <c r="E1735" s="5">
        <v>59.2</v>
      </c>
      <c r="F1735" s="5">
        <f t="shared" si="56"/>
        <v>1226642.3200000017</v>
      </c>
      <c r="G1735" s="5">
        <f t="shared" si="57"/>
        <v>97.017937891837875</v>
      </c>
    </row>
    <row r="1736" spans="1:7" x14ac:dyDescent="0.35">
      <c r="A1736" s="30" t="s">
        <v>905</v>
      </c>
      <c r="B1736" s="4">
        <v>2</v>
      </c>
      <c r="C1736" s="4">
        <v>20</v>
      </c>
      <c r="D1736" s="5">
        <v>2.96</v>
      </c>
      <c r="E1736" s="5">
        <v>59.2</v>
      </c>
      <c r="F1736" s="5">
        <f t="shared" ref="F1736:F1799" si="58">E1736+F1735</f>
        <v>1226701.5200000016</v>
      </c>
      <c r="G1736" s="5">
        <f t="shared" si="57"/>
        <v>97.022620154816693</v>
      </c>
    </row>
    <row r="1737" spans="1:7" x14ac:dyDescent="0.35">
      <c r="A1737" s="30" t="s">
        <v>3498</v>
      </c>
      <c r="B1737" s="4">
        <v>3</v>
      </c>
      <c r="C1737" s="4">
        <v>3</v>
      </c>
      <c r="D1737" s="5">
        <v>19.73</v>
      </c>
      <c r="E1737" s="5">
        <v>59.19</v>
      </c>
      <c r="F1737" s="5">
        <f t="shared" si="58"/>
        <v>1226760.7100000016</v>
      </c>
      <c r="G1737" s="5">
        <f t="shared" si="57"/>
        <v>97.027301626872713</v>
      </c>
    </row>
    <row r="1738" spans="1:7" x14ac:dyDescent="0.35">
      <c r="A1738" s="30" t="s">
        <v>2888</v>
      </c>
      <c r="B1738" s="4">
        <v>7</v>
      </c>
      <c r="C1738" s="4">
        <v>22</v>
      </c>
      <c r="D1738" s="5">
        <v>2.69</v>
      </c>
      <c r="E1738" s="5">
        <v>59.18</v>
      </c>
      <c r="F1738" s="5">
        <f t="shared" si="58"/>
        <v>1226819.8900000015</v>
      </c>
      <c r="G1738" s="5">
        <f t="shared" si="57"/>
        <v>97.031982308005936</v>
      </c>
    </row>
    <row r="1739" spans="1:7" x14ac:dyDescent="0.35">
      <c r="A1739" s="30" t="s">
        <v>3361</v>
      </c>
      <c r="B1739" s="4">
        <v>5</v>
      </c>
      <c r="C1739" s="4">
        <v>36</v>
      </c>
      <c r="D1739" s="5">
        <v>1.64</v>
      </c>
      <c r="E1739" s="5">
        <v>59.04</v>
      </c>
      <c r="F1739" s="5">
        <f t="shared" si="58"/>
        <v>1226878.9300000016</v>
      </c>
      <c r="G1739" s="5">
        <f t="shared" si="57"/>
        <v>97.036651916219967</v>
      </c>
    </row>
    <row r="1740" spans="1:7" x14ac:dyDescent="0.35">
      <c r="A1740" s="30" t="s">
        <v>2525</v>
      </c>
      <c r="B1740" s="4">
        <v>1</v>
      </c>
      <c r="C1740" s="4">
        <v>100</v>
      </c>
      <c r="D1740" s="5">
        <v>0.59</v>
      </c>
      <c r="E1740" s="5">
        <v>59</v>
      </c>
      <c r="F1740" s="5">
        <f t="shared" si="58"/>
        <v>1226937.9300000016</v>
      </c>
      <c r="G1740" s="5">
        <f t="shared" si="57"/>
        <v>97.041318360742778</v>
      </c>
    </row>
    <row r="1741" spans="1:7" x14ac:dyDescent="0.35">
      <c r="A1741" s="30" t="s">
        <v>932</v>
      </c>
      <c r="B1741" s="4">
        <v>1</v>
      </c>
      <c r="C1741" s="4">
        <v>6</v>
      </c>
      <c r="D1741" s="5">
        <v>9.82</v>
      </c>
      <c r="E1741" s="5">
        <v>58.92</v>
      </c>
      <c r="F1741" s="5">
        <f t="shared" si="58"/>
        <v>1226996.8500000015</v>
      </c>
      <c r="G1741" s="5">
        <f t="shared" si="57"/>
        <v>97.045978477883182</v>
      </c>
    </row>
    <row r="1742" spans="1:7" x14ac:dyDescent="0.35">
      <c r="A1742" s="30" t="s">
        <v>295</v>
      </c>
      <c r="B1742" s="4">
        <v>1</v>
      </c>
      <c r="C1742" s="4">
        <v>17</v>
      </c>
      <c r="D1742" s="5">
        <v>3.46</v>
      </c>
      <c r="E1742" s="5">
        <v>58.82</v>
      </c>
      <c r="F1742" s="5">
        <f t="shared" si="58"/>
        <v>1227055.6700000016</v>
      </c>
      <c r="G1742" s="5">
        <f t="shared" si="57"/>
        <v>97.050630685795596</v>
      </c>
    </row>
    <row r="1743" spans="1:7" x14ac:dyDescent="0.35">
      <c r="A1743" s="30" t="s">
        <v>732</v>
      </c>
      <c r="B1743" s="4">
        <v>2</v>
      </c>
      <c r="C1743" s="4">
        <v>15</v>
      </c>
      <c r="D1743" s="5">
        <v>3.92</v>
      </c>
      <c r="E1743" s="5">
        <v>58.8</v>
      </c>
      <c r="F1743" s="5">
        <f t="shared" si="58"/>
        <v>1227114.4700000016</v>
      </c>
      <c r="G1743" s="5">
        <f t="shared" si="57"/>
        <v>97.055281311862402</v>
      </c>
    </row>
    <row r="1744" spans="1:7" x14ac:dyDescent="0.35">
      <c r="A1744" s="30" t="s">
        <v>2594</v>
      </c>
      <c r="B1744" s="4">
        <v>3</v>
      </c>
      <c r="C1744" s="4">
        <v>4</v>
      </c>
      <c r="D1744" s="5">
        <v>14.65</v>
      </c>
      <c r="E1744" s="5">
        <v>58.6</v>
      </c>
      <c r="F1744" s="5">
        <f t="shared" si="58"/>
        <v>1227173.0700000017</v>
      </c>
      <c r="G1744" s="5">
        <f t="shared" si="57"/>
        <v>97.059916119473215</v>
      </c>
    </row>
    <row r="1745" spans="1:7" x14ac:dyDescent="0.35">
      <c r="A1745" s="30" t="s">
        <v>2938</v>
      </c>
      <c r="B1745" s="4">
        <v>4</v>
      </c>
      <c r="C1745" s="4">
        <v>44</v>
      </c>
      <c r="D1745" s="5">
        <v>1.33</v>
      </c>
      <c r="E1745" s="5">
        <v>58.52</v>
      </c>
      <c r="F1745" s="5">
        <f t="shared" si="58"/>
        <v>1227231.5900000017</v>
      </c>
      <c r="G1745" s="5">
        <f t="shared" si="57"/>
        <v>97.064544599701605</v>
      </c>
    </row>
    <row r="1746" spans="1:7" x14ac:dyDescent="0.35">
      <c r="A1746" s="30" t="s">
        <v>2934</v>
      </c>
      <c r="B1746" s="4">
        <v>1</v>
      </c>
      <c r="C1746" s="4">
        <v>50</v>
      </c>
      <c r="D1746" s="5">
        <v>1.17</v>
      </c>
      <c r="E1746" s="5">
        <v>58.5</v>
      </c>
      <c r="F1746" s="5">
        <f t="shared" si="58"/>
        <v>1227290.0900000017</v>
      </c>
      <c r="G1746" s="5">
        <f t="shared" si="57"/>
        <v>97.069171498084401</v>
      </c>
    </row>
    <row r="1747" spans="1:7" x14ac:dyDescent="0.35">
      <c r="A1747" s="30" t="s">
        <v>167</v>
      </c>
      <c r="B1747" s="4">
        <v>9</v>
      </c>
      <c r="C1747" s="4">
        <v>124</v>
      </c>
      <c r="D1747" s="5">
        <v>0.47</v>
      </c>
      <c r="E1747" s="5">
        <v>58.279999999999994</v>
      </c>
      <c r="F1747" s="5">
        <f t="shared" si="58"/>
        <v>1227348.3700000017</v>
      </c>
      <c r="G1747" s="5">
        <f t="shared" si="57"/>
        <v>97.073780996165581</v>
      </c>
    </row>
    <row r="1748" spans="1:7" x14ac:dyDescent="0.35">
      <c r="A1748" s="30" t="s">
        <v>302</v>
      </c>
      <c r="B1748" s="4">
        <v>1</v>
      </c>
      <c r="C1748" s="4">
        <v>25</v>
      </c>
      <c r="D1748" s="5">
        <v>2.33</v>
      </c>
      <c r="E1748" s="5">
        <v>58.25</v>
      </c>
      <c r="F1748" s="5">
        <f t="shared" si="58"/>
        <v>1227406.6200000017</v>
      </c>
      <c r="G1748" s="5">
        <f t="shared" si="57"/>
        <v>97.078388121478369</v>
      </c>
    </row>
    <row r="1749" spans="1:7" x14ac:dyDescent="0.35">
      <c r="A1749" s="30" t="s">
        <v>2138</v>
      </c>
      <c r="B1749" s="4">
        <v>3</v>
      </c>
      <c r="C1749" s="4">
        <v>4</v>
      </c>
      <c r="D1749" s="5">
        <v>14.56</v>
      </c>
      <c r="E1749" s="5">
        <v>58.24</v>
      </c>
      <c r="F1749" s="5">
        <f t="shared" si="58"/>
        <v>1227464.8600000017</v>
      </c>
      <c r="G1749" s="5">
        <f t="shared" si="57"/>
        <v>97.082994455868345</v>
      </c>
    </row>
    <row r="1750" spans="1:7" x14ac:dyDescent="0.35">
      <c r="A1750" s="30" t="s">
        <v>786</v>
      </c>
      <c r="B1750" s="4">
        <v>2</v>
      </c>
      <c r="C1750" s="4">
        <v>4</v>
      </c>
      <c r="D1750" s="5">
        <v>14.55</v>
      </c>
      <c r="E1750" s="5">
        <v>58.2</v>
      </c>
      <c r="F1750" s="5">
        <f t="shared" si="58"/>
        <v>1227523.0600000017</v>
      </c>
      <c r="G1750" s="5">
        <f t="shared" si="57"/>
        <v>97.087597626567117</v>
      </c>
    </row>
    <row r="1751" spans="1:7" x14ac:dyDescent="0.35">
      <c r="A1751" s="30" t="s">
        <v>1807</v>
      </c>
      <c r="B1751" s="4">
        <v>16</v>
      </c>
      <c r="C1751" s="4">
        <v>580</v>
      </c>
      <c r="D1751" s="5">
        <v>0.1</v>
      </c>
      <c r="E1751" s="5">
        <v>58</v>
      </c>
      <c r="F1751" s="5">
        <f t="shared" si="58"/>
        <v>1227581.0600000017</v>
      </c>
      <c r="G1751" s="5">
        <f t="shared" si="57"/>
        <v>97.092184978809883</v>
      </c>
    </row>
    <row r="1752" spans="1:7" x14ac:dyDescent="0.35">
      <c r="A1752" s="30" t="s">
        <v>966</v>
      </c>
      <c r="B1752" s="4">
        <v>8</v>
      </c>
      <c r="C1752" s="4">
        <v>116</v>
      </c>
      <c r="D1752" s="5">
        <v>0.5</v>
      </c>
      <c r="E1752" s="5">
        <v>58</v>
      </c>
      <c r="F1752" s="5">
        <f t="shared" si="58"/>
        <v>1227639.0600000017</v>
      </c>
      <c r="G1752" s="5">
        <f t="shared" si="57"/>
        <v>97.096772331052648</v>
      </c>
    </row>
    <row r="1753" spans="1:7" x14ac:dyDescent="0.35">
      <c r="A1753" s="30" t="s">
        <v>2663</v>
      </c>
      <c r="B1753" s="4">
        <v>8</v>
      </c>
      <c r="C1753" s="4">
        <v>40</v>
      </c>
      <c r="D1753" s="5">
        <v>1.45</v>
      </c>
      <c r="E1753" s="5">
        <v>58</v>
      </c>
      <c r="F1753" s="5">
        <f t="shared" si="58"/>
        <v>1227697.0600000017</v>
      </c>
      <c r="G1753" s="5">
        <f t="shared" si="57"/>
        <v>97.101359683295414</v>
      </c>
    </row>
    <row r="1754" spans="1:7" x14ac:dyDescent="0.35">
      <c r="A1754" s="30" t="s">
        <v>2062</v>
      </c>
      <c r="B1754" s="4">
        <v>11</v>
      </c>
      <c r="C1754" s="4">
        <v>200</v>
      </c>
      <c r="D1754" s="5">
        <v>0.28999999999999998</v>
      </c>
      <c r="E1754" s="5">
        <v>57.999999999999993</v>
      </c>
      <c r="F1754" s="5">
        <f t="shared" si="58"/>
        <v>1227755.0600000017</v>
      </c>
      <c r="G1754" s="5">
        <f t="shared" si="57"/>
        <v>97.105947035538193</v>
      </c>
    </row>
    <row r="1755" spans="1:7" x14ac:dyDescent="0.35">
      <c r="A1755" s="30" t="s">
        <v>3594</v>
      </c>
      <c r="B1755" s="4">
        <v>3</v>
      </c>
      <c r="C1755" s="4">
        <v>20</v>
      </c>
      <c r="D1755" s="5">
        <v>2.89</v>
      </c>
      <c r="E1755" s="5">
        <v>57.800000000000004</v>
      </c>
      <c r="F1755" s="5">
        <f t="shared" si="58"/>
        <v>1227812.8600000017</v>
      </c>
      <c r="G1755" s="5">
        <f t="shared" si="57"/>
        <v>97.110518569324952</v>
      </c>
    </row>
    <row r="1756" spans="1:7" x14ac:dyDescent="0.35">
      <c r="A1756" s="30" t="s">
        <v>3745</v>
      </c>
      <c r="B1756" s="4">
        <v>3</v>
      </c>
      <c r="C1756" s="4">
        <v>20</v>
      </c>
      <c r="D1756" s="5">
        <v>2.89</v>
      </c>
      <c r="E1756" s="5">
        <v>57.800000000000004</v>
      </c>
      <c r="F1756" s="5">
        <f t="shared" si="58"/>
        <v>1227870.6600000018</v>
      </c>
      <c r="G1756" s="5">
        <f t="shared" si="57"/>
        <v>97.115090103111712</v>
      </c>
    </row>
    <row r="1757" spans="1:7" x14ac:dyDescent="0.35">
      <c r="A1757" s="30" t="s">
        <v>2478</v>
      </c>
      <c r="B1757" s="4">
        <v>1</v>
      </c>
      <c r="C1757" s="4">
        <v>20</v>
      </c>
      <c r="D1757" s="5">
        <v>2.89</v>
      </c>
      <c r="E1757" s="5">
        <v>57.800000000000004</v>
      </c>
      <c r="F1757" s="5">
        <f t="shared" si="58"/>
        <v>1227928.4600000018</v>
      </c>
      <c r="G1757" s="5">
        <f t="shared" si="57"/>
        <v>97.119661636898485</v>
      </c>
    </row>
    <row r="1758" spans="1:7" x14ac:dyDescent="0.35">
      <c r="A1758" s="30" t="s">
        <v>4008</v>
      </c>
      <c r="B1758" s="4">
        <v>1</v>
      </c>
      <c r="C1758" s="4">
        <v>20</v>
      </c>
      <c r="D1758" s="5">
        <v>2.89</v>
      </c>
      <c r="E1758" s="5">
        <v>57.800000000000004</v>
      </c>
      <c r="F1758" s="5">
        <f t="shared" si="58"/>
        <v>1227986.2600000019</v>
      </c>
      <c r="G1758" s="5">
        <f t="shared" si="57"/>
        <v>97.124233170685244</v>
      </c>
    </row>
    <row r="1759" spans="1:7" x14ac:dyDescent="0.35">
      <c r="A1759" s="30" t="s">
        <v>2554</v>
      </c>
      <c r="B1759" s="4">
        <v>2</v>
      </c>
      <c r="C1759" s="4">
        <v>96</v>
      </c>
      <c r="D1759" s="5">
        <v>0.6</v>
      </c>
      <c r="E1759" s="5">
        <v>57.599999999999994</v>
      </c>
      <c r="F1759" s="5">
        <f t="shared" si="58"/>
        <v>1228043.860000002</v>
      </c>
      <c r="G1759" s="5">
        <f t="shared" si="57"/>
        <v>97.128788886015997</v>
      </c>
    </row>
    <row r="1760" spans="1:7" x14ac:dyDescent="0.35">
      <c r="A1760" s="30" t="s">
        <v>2722</v>
      </c>
      <c r="B1760" s="4">
        <v>2</v>
      </c>
      <c r="C1760" s="4">
        <v>20</v>
      </c>
      <c r="D1760" s="5">
        <v>2.87</v>
      </c>
      <c r="E1760" s="5">
        <v>57.400000000000006</v>
      </c>
      <c r="F1760" s="5">
        <f t="shared" si="58"/>
        <v>1228101.2600000019</v>
      </c>
      <c r="G1760" s="5">
        <f t="shared" si="57"/>
        <v>97.133328782890729</v>
      </c>
    </row>
    <row r="1761" spans="1:7" x14ac:dyDescent="0.35">
      <c r="A1761" s="30" t="s">
        <v>3429</v>
      </c>
      <c r="B1761" s="4">
        <v>2</v>
      </c>
      <c r="C1761" s="4">
        <v>20</v>
      </c>
      <c r="D1761" s="5">
        <v>2.87</v>
      </c>
      <c r="E1761" s="5">
        <v>57.400000000000006</v>
      </c>
      <c r="F1761" s="5">
        <f t="shared" si="58"/>
        <v>1228158.6600000018</v>
      </c>
      <c r="G1761" s="5">
        <f t="shared" si="57"/>
        <v>97.137868679765461</v>
      </c>
    </row>
    <row r="1762" spans="1:7" x14ac:dyDescent="0.35">
      <c r="A1762" s="30" t="s">
        <v>3320</v>
      </c>
      <c r="B1762" s="4">
        <v>1</v>
      </c>
      <c r="C1762" s="4">
        <v>20</v>
      </c>
      <c r="D1762" s="5">
        <v>2.87</v>
      </c>
      <c r="E1762" s="5">
        <v>57.400000000000006</v>
      </c>
      <c r="F1762" s="5">
        <f t="shared" si="58"/>
        <v>1228216.0600000017</v>
      </c>
      <c r="G1762" s="5">
        <f t="shared" si="57"/>
        <v>97.142408576640193</v>
      </c>
    </row>
    <row r="1763" spans="1:7" x14ac:dyDescent="0.35">
      <c r="A1763" s="30" t="s">
        <v>3870</v>
      </c>
      <c r="B1763" s="4">
        <v>1</v>
      </c>
      <c r="C1763" s="4">
        <v>5</v>
      </c>
      <c r="D1763" s="5">
        <v>11.48</v>
      </c>
      <c r="E1763" s="5">
        <v>57.400000000000006</v>
      </c>
      <c r="F1763" s="5">
        <f t="shared" si="58"/>
        <v>1228273.4600000016</v>
      </c>
      <c r="G1763" s="5">
        <f t="shared" si="57"/>
        <v>97.146948473514925</v>
      </c>
    </row>
    <row r="1764" spans="1:7" x14ac:dyDescent="0.35">
      <c r="A1764" s="30" t="s">
        <v>4175</v>
      </c>
      <c r="B1764" s="4">
        <v>2</v>
      </c>
      <c r="C1764" s="4">
        <v>12</v>
      </c>
      <c r="D1764" s="5">
        <v>4.7699999999999996</v>
      </c>
      <c r="E1764" s="5">
        <v>57.239999999999995</v>
      </c>
      <c r="F1764" s="5">
        <f t="shared" si="58"/>
        <v>1228330.7000000016</v>
      </c>
      <c r="G1764" s="5">
        <f t="shared" si="57"/>
        <v>97.151475715624855</v>
      </c>
    </row>
    <row r="1765" spans="1:7" x14ac:dyDescent="0.35">
      <c r="A1765" s="30" t="s">
        <v>2650</v>
      </c>
      <c r="B1765" s="4">
        <v>6</v>
      </c>
      <c r="C1765" s="4">
        <v>44</v>
      </c>
      <c r="D1765" s="5">
        <v>1.3</v>
      </c>
      <c r="E1765" s="5">
        <v>57.2</v>
      </c>
      <c r="F1765" s="5">
        <f t="shared" si="58"/>
        <v>1228387.9000000015</v>
      </c>
      <c r="G1765" s="5">
        <f t="shared" si="57"/>
        <v>97.155999794043581</v>
      </c>
    </row>
    <row r="1766" spans="1:7" x14ac:dyDescent="0.35">
      <c r="A1766" s="30" t="s">
        <v>3035</v>
      </c>
      <c r="B1766" s="4">
        <v>11</v>
      </c>
      <c r="C1766" s="4">
        <v>62</v>
      </c>
      <c r="D1766" s="5">
        <v>0.92</v>
      </c>
      <c r="E1766" s="5">
        <v>57.04</v>
      </c>
      <c r="F1766" s="5">
        <f t="shared" si="58"/>
        <v>1228444.9400000016</v>
      </c>
      <c r="G1766" s="5">
        <f t="shared" si="57"/>
        <v>97.160511217697504</v>
      </c>
    </row>
    <row r="1767" spans="1:7" x14ac:dyDescent="0.35">
      <c r="A1767" s="30" t="s">
        <v>1994</v>
      </c>
      <c r="B1767" s="4">
        <v>2</v>
      </c>
      <c r="C1767" s="4">
        <v>300</v>
      </c>
      <c r="D1767" s="5">
        <v>0.19</v>
      </c>
      <c r="E1767" s="5">
        <v>57</v>
      </c>
      <c r="F1767" s="5">
        <f t="shared" si="58"/>
        <v>1228501.9400000016</v>
      </c>
      <c r="G1767" s="5">
        <f t="shared" si="57"/>
        <v>97.165019477660223</v>
      </c>
    </row>
    <row r="1768" spans="1:7" x14ac:dyDescent="0.35">
      <c r="A1768" s="30" t="s">
        <v>864</v>
      </c>
      <c r="B1768" s="4">
        <v>1</v>
      </c>
      <c r="C1768" s="4">
        <v>19</v>
      </c>
      <c r="D1768" s="5">
        <v>3</v>
      </c>
      <c r="E1768" s="5">
        <v>57</v>
      </c>
      <c r="F1768" s="5">
        <f t="shared" si="58"/>
        <v>1228558.9400000016</v>
      </c>
      <c r="G1768" s="5">
        <f t="shared" si="57"/>
        <v>97.169527737622957</v>
      </c>
    </row>
    <row r="1769" spans="1:7" x14ac:dyDescent="0.35">
      <c r="A1769" s="30" t="s">
        <v>832</v>
      </c>
      <c r="B1769" s="4">
        <v>1</v>
      </c>
      <c r="C1769" s="4">
        <v>15</v>
      </c>
      <c r="D1769" s="5">
        <v>3.8</v>
      </c>
      <c r="E1769" s="5">
        <v>57</v>
      </c>
      <c r="F1769" s="5">
        <f t="shared" si="58"/>
        <v>1228615.9400000016</v>
      </c>
      <c r="G1769" s="5">
        <f t="shared" si="57"/>
        <v>97.174035997585676</v>
      </c>
    </row>
    <row r="1770" spans="1:7" x14ac:dyDescent="0.35">
      <c r="A1770" s="30" t="s">
        <v>4000</v>
      </c>
      <c r="B1770" s="4">
        <v>1</v>
      </c>
      <c r="C1770" s="4">
        <v>5</v>
      </c>
      <c r="D1770" s="5">
        <v>11.37</v>
      </c>
      <c r="E1770" s="5">
        <v>56.849999999999994</v>
      </c>
      <c r="F1770" s="5">
        <f t="shared" si="58"/>
        <v>1228672.7900000017</v>
      </c>
      <c r="G1770" s="5">
        <f t="shared" si="57"/>
        <v>97.178532393706391</v>
      </c>
    </row>
    <row r="1771" spans="1:7" x14ac:dyDescent="0.35">
      <c r="A1771" s="30" t="s">
        <v>2793</v>
      </c>
      <c r="B1771" s="4">
        <v>2</v>
      </c>
      <c r="C1771" s="4">
        <v>16</v>
      </c>
      <c r="D1771" s="5">
        <v>3.55</v>
      </c>
      <c r="E1771" s="5">
        <v>56.8</v>
      </c>
      <c r="F1771" s="5">
        <f t="shared" si="58"/>
        <v>1228729.5900000017</v>
      </c>
      <c r="G1771" s="5">
        <f t="shared" si="57"/>
        <v>97.183024835213104</v>
      </c>
    </row>
    <row r="1772" spans="1:7" x14ac:dyDescent="0.35">
      <c r="A1772" s="30" t="s">
        <v>65</v>
      </c>
      <c r="B1772" s="4">
        <v>1</v>
      </c>
      <c r="C1772" s="4">
        <v>10</v>
      </c>
      <c r="D1772" s="5">
        <v>5.64</v>
      </c>
      <c r="E1772" s="5">
        <v>56.4</v>
      </c>
      <c r="F1772" s="5">
        <f t="shared" si="58"/>
        <v>1228785.9900000016</v>
      </c>
      <c r="G1772" s="5">
        <f t="shared" si="57"/>
        <v>97.18748563980779</v>
      </c>
    </row>
    <row r="1773" spans="1:7" x14ac:dyDescent="0.35">
      <c r="A1773" s="30" t="s">
        <v>340</v>
      </c>
      <c r="B1773" s="4">
        <v>1</v>
      </c>
      <c r="C1773" s="4">
        <v>10</v>
      </c>
      <c r="D1773" s="5">
        <v>5.63</v>
      </c>
      <c r="E1773" s="5">
        <v>56.3</v>
      </c>
      <c r="F1773" s="5">
        <f t="shared" si="58"/>
        <v>1228842.2900000017</v>
      </c>
      <c r="G1773" s="5">
        <f t="shared" si="57"/>
        <v>97.191938535174486</v>
      </c>
    </row>
    <row r="1774" spans="1:7" x14ac:dyDescent="0.35">
      <c r="A1774" s="30" t="s">
        <v>2739</v>
      </c>
      <c r="B1774" s="4">
        <v>3</v>
      </c>
      <c r="C1774" s="4">
        <v>12</v>
      </c>
      <c r="D1774" s="5">
        <v>4.6900000000000004</v>
      </c>
      <c r="E1774" s="5">
        <v>56.28</v>
      </c>
      <c r="F1774" s="5">
        <f t="shared" si="58"/>
        <v>1228898.5700000017</v>
      </c>
      <c r="G1774" s="5">
        <f t="shared" si="57"/>
        <v>97.19638984869556</v>
      </c>
    </row>
    <row r="1775" spans="1:7" x14ac:dyDescent="0.35">
      <c r="A1775" s="30" t="s">
        <v>4003</v>
      </c>
      <c r="B1775" s="4">
        <v>3</v>
      </c>
      <c r="C1775" s="4">
        <v>20</v>
      </c>
      <c r="D1775" s="5">
        <v>2.81</v>
      </c>
      <c r="E1775" s="5">
        <v>56.2</v>
      </c>
      <c r="F1775" s="5">
        <f t="shared" si="58"/>
        <v>1228954.7700000016</v>
      </c>
      <c r="G1775" s="5">
        <f t="shared" si="57"/>
        <v>97.200834834834254</v>
      </c>
    </row>
    <row r="1776" spans="1:7" x14ac:dyDescent="0.35">
      <c r="A1776" s="30" t="s">
        <v>1701</v>
      </c>
      <c r="B1776" s="4">
        <v>6</v>
      </c>
      <c r="C1776" s="4">
        <v>800</v>
      </c>
      <c r="D1776" s="5">
        <v>7.0000000000000007E-2</v>
      </c>
      <c r="E1776" s="5">
        <v>56.000000000000007</v>
      </c>
      <c r="F1776" s="5">
        <f t="shared" si="58"/>
        <v>1229010.7700000016</v>
      </c>
      <c r="G1776" s="5">
        <f t="shared" si="57"/>
        <v>97.205264002516927</v>
      </c>
    </row>
    <row r="1777" spans="1:7" x14ac:dyDescent="0.35">
      <c r="A1777" s="30" t="s">
        <v>2153</v>
      </c>
      <c r="B1777" s="4">
        <v>1</v>
      </c>
      <c r="C1777" s="4">
        <v>200</v>
      </c>
      <c r="D1777" s="5">
        <v>0.28000000000000003</v>
      </c>
      <c r="E1777" s="5">
        <v>56.000000000000007</v>
      </c>
      <c r="F1777" s="5">
        <f t="shared" si="58"/>
        <v>1229066.7700000016</v>
      </c>
      <c r="G1777" s="5">
        <f t="shared" si="57"/>
        <v>97.2096931701996</v>
      </c>
    </row>
    <row r="1778" spans="1:7" x14ac:dyDescent="0.35">
      <c r="A1778" s="30" t="s">
        <v>1733</v>
      </c>
      <c r="B1778" s="4">
        <v>6</v>
      </c>
      <c r="C1778" s="4">
        <v>700</v>
      </c>
      <c r="D1778" s="5">
        <v>0.08</v>
      </c>
      <c r="E1778" s="5">
        <v>56</v>
      </c>
      <c r="F1778" s="5">
        <f t="shared" si="58"/>
        <v>1229122.7700000016</v>
      </c>
      <c r="G1778" s="5">
        <f t="shared" si="57"/>
        <v>97.214122337882273</v>
      </c>
    </row>
    <row r="1779" spans="1:7" x14ac:dyDescent="0.35">
      <c r="A1779" s="30" t="s">
        <v>3287</v>
      </c>
      <c r="B1779" s="4">
        <v>2</v>
      </c>
      <c r="C1779" s="4">
        <v>80</v>
      </c>
      <c r="D1779" s="5">
        <v>0.7</v>
      </c>
      <c r="E1779" s="5">
        <v>56</v>
      </c>
      <c r="F1779" s="5">
        <f t="shared" si="58"/>
        <v>1229178.7700000016</v>
      </c>
      <c r="G1779" s="5">
        <f t="shared" si="57"/>
        <v>97.218551505564946</v>
      </c>
    </row>
    <row r="1780" spans="1:7" x14ac:dyDescent="0.35">
      <c r="A1780" s="30" t="s">
        <v>1945</v>
      </c>
      <c r="B1780" s="4">
        <v>11</v>
      </c>
      <c r="C1780" s="4">
        <v>70</v>
      </c>
      <c r="D1780" s="5">
        <v>0.8</v>
      </c>
      <c r="E1780" s="5">
        <v>56</v>
      </c>
      <c r="F1780" s="5">
        <f t="shared" si="58"/>
        <v>1229234.7700000016</v>
      </c>
      <c r="G1780" s="5">
        <f t="shared" si="57"/>
        <v>97.222980673247619</v>
      </c>
    </row>
    <row r="1781" spans="1:7" x14ac:dyDescent="0.35">
      <c r="A1781" s="30" t="s">
        <v>3260</v>
      </c>
      <c r="B1781" s="4">
        <v>3</v>
      </c>
      <c r="C1781" s="4">
        <v>40</v>
      </c>
      <c r="D1781" s="5">
        <v>1.4</v>
      </c>
      <c r="E1781" s="5">
        <v>56</v>
      </c>
      <c r="F1781" s="5">
        <f t="shared" si="58"/>
        <v>1229290.7700000016</v>
      </c>
      <c r="G1781" s="5">
        <f t="shared" si="57"/>
        <v>97.227409840930278</v>
      </c>
    </row>
    <row r="1782" spans="1:7" x14ac:dyDescent="0.35">
      <c r="A1782" s="30" t="s">
        <v>105</v>
      </c>
      <c r="B1782" s="4">
        <v>2</v>
      </c>
      <c r="C1782" s="4">
        <v>18</v>
      </c>
      <c r="D1782" s="5">
        <v>3.1</v>
      </c>
      <c r="E1782" s="5">
        <v>55.800000000000004</v>
      </c>
      <c r="F1782" s="5">
        <f t="shared" si="58"/>
        <v>1229346.5700000017</v>
      </c>
      <c r="G1782" s="5">
        <f t="shared" si="57"/>
        <v>97.231823190156945</v>
      </c>
    </row>
    <row r="1783" spans="1:7" x14ac:dyDescent="0.35">
      <c r="A1783" s="30" t="s">
        <v>2161</v>
      </c>
      <c r="B1783" s="4">
        <v>15</v>
      </c>
      <c r="C1783" s="4">
        <v>192</v>
      </c>
      <c r="D1783" s="5">
        <v>0.28999999999999998</v>
      </c>
      <c r="E1783" s="5">
        <v>55.679999999999993</v>
      </c>
      <c r="F1783" s="5">
        <f t="shared" si="58"/>
        <v>1229402.2500000016</v>
      </c>
      <c r="G1783" s="5">
        <f t="shared" si="57"/>
        <v>97.236227048310013</v>
      </c>
    </row>
    <row r="1784" spans="1:7" x14ac:dyDescent="0.35">
      <c r="A1784" s="30" t="s">
        <v>3983</v>
      </c>
      <c r="B1784" s="4">
        <v>2</v>
      </c>
      <c r="C1784" s="4">
        <v>48</v>
      </c>
      <c r="D1784" s="5">
        <v>1.1599999999999999</v>
      </c>
      <c r="E1784" s="5">
        <v>55.679999999999993</v>
      </c>
      <c r="F1784" s="5">
        <f t="shared" si="58"/>
        <v>1229457.9300000016</v>
      </c>
      <c r="G1784" s="5">
        <f t="shared" si="57"/>
        <v>97.240630906463053</v>
      </c>
    </row>
    <row r="1785" spans="1:7" x14ac:dyDescent="0.35">
      <c r="A1785" s="30" t="s">
        <v>4185</v>
      </c>
      <c r="B1785" s="4">
        <v>1</v>
      </c>
      <c r="C1785" s="4">
        <v>1</v>
      </c>
      <c r="D1785" s="5">
        <v>55.33</v>
      </c>
      <c r="E1785" s="5">
        <v>55.33</v>
      </c>
      <c r="F1785" s="5">
        <f t="shared" si="58"/>
        <v>1229513.2600000016</v>
      </c>
      <c r="G1785" s="5">
        <f t="shared" si="57"/>
        <v>97.245007082318097</v>
      </c>
    </row>
    <row r="1786" spans="1:7" x14ac:dyDescent="0.35">
      <c r="A1786" s="30" t="s">
        <v>3853</v>
      </c>
      <c r="B1786" s="4">
        <v>3</v>
      </c>
      <c r="C1786" s="4">
        <v>57</v>
      </c>
      <c r="D1786" s="5">
        <v>0.97</v>
      </c>
      <c r="E1786" s="5">
        <v>55.29</v>
      </c>
      <c r="F1786" s="5">
        <f t="shared" si="58"/>
        <v>1229568.5500000017</v>
      </c>
      <c r="G1786" s="5">
        <f t="shared" si="57"/>
        <v>97.249380094481936</v>
      </c>
    </row>
    <row r="1787" spans="1:7" x14ac:dyDescent="0.35">
      <c r="A1787" s="30" t="s">
        <v>3710</v>
      </c>
      <c r="B1787" s="4">
        <v>6</v>
      </c>
      <c r="C1787" s="4">
        <v>40</v>
      </c>
      <c r="D1787" s="5">
        <v>1.38</v>
      </c>
      <c r="E1787" s="5">
        <v>55.199999999999996</v>
      </c>
      <c r="F1787" s="5">
        <f t="shared" si="58"/>
        <v>1229623.7500000016</v>
      </c>
      <c r="G1787" s="5">
        <f t="shared" si="57"/>
        <v>97.253745988340583</v>
      </c>
    </row>
    <row r="1788" spans="1:7" x14ac:dyDescent="0.35">
      <c r="A1788" s="30" t="s">
        <v>3432</v>
      </c>
      <c r="B1788" s="4">
        <v>3</v>
      </c>
      <c r="C1788" s="4">
        <v>20</v>
      </c>
      <c r="D1788" s="5">
        <v>2.76</v>
      </c>
      <c r="E1788" s="5">
        <v>55.199999999999996</v>
      </c>
      <c r="F1788" s="5">
        <f t="shared" si="58"/>
        <v>1229678.9500000016</v>
      </c>
      <c r="G1788" s="5">
        <f t="shared" si="57"/>
        <v>97.258111882199202</v>
      </c>
    </row>
    <row r="1789" spans="1:7" x14ac:dyDescent="0.35">
      <c r="A1789" s="30" t="s">
        <v>3128</v>
      </c>
      <c r="B1789" s="4">
        <v>2</v>
      </c>
      <c r="C1789" s="4">
        <v>20</v>
      </c>
      <c r="D1789" s="5">
        <v>2.76</v>
      </c>
      <c r="E1789" s="5">
        <v>55.199999999999996</v>
      </c>
      <c r="F1789" s="5">
        <f t="shared" si="58"/>
        <v>1229734.1500000015</v>
      </c>
      <c r="G1789" s="5">
        <f t="shared" si="57"/>
        <v>97.26247777605785</v>
      </c>
    </row>
    <row r="1790" spans="1:7" x14ac:dyDescent="0.35">
      <c r="A1790" s="30" t="s">
        <v>2774</v>
      </c>
      <c r="B1790" s="4">
        <v>6</v>
      </c>
      <c r="C1790" s="4">
        <v>68</v>
      </c>
      <c r="D1790" s="5">
        <v>0.81</v>
      </c>
      <c r="E1790" s="5">
        <v>55.080000000000005</v>
      </c>
      <c r="F1790" s="5">
        <f t="shared" si="58"/>
        <v>1229789.2300000016</v>
      </c>
      <c r="G1790" s="5">
        <f t="shared" si="57"/>
        <v>97.266834178842871</v>
      </c>
    </row>
    <row r="1791" spans="1:7" x14ac:dyDescent="0.35">
      <c r="A1791" s="30" t="s">
        <v>1838</v>
      </c>
      <c r="B1791" s="4">
        <v>3</v>
      </c>
      <c r="C1791" s="4">
        <v>500</v>
      </c>
      <c r="D1791" s="5">
        <v>0.11</v>
      </c>
      <c r="E1791" s="5">
        <v>55</v>
      </c>
      <c r="F1791" s="5">
        <f t="shared" si="58"/>
        <v>1229844.2300000016</v>
      </c>
      <c r="G1791" s="5">
        <f t="shared" si="57"/>
        <v>97.271184254245497</v>
      </c>
    </row>
    <row r="1792" spans="1:7" x14ac:dyDescent="0.35">
      <c r="A1792" s="30" t="s">
        <v>3183</v>
      </c>
      <c r="B1792" s="4">
        <v>2</v>
      </c>
      <c r="C1792" s="4">
        <v>10</v>
      </c>
      <c r="D1792" s="5">
        <v>5.49</v>
      </c>
      <c r="E1792" s="5">
        <v>54.900000000000006</v>
      </c>
      <c r="F1792" s="5">
        <f t="shared" si="58"/>
        <v>1229899.1300000015</v>
      </c>
      <c r="G1792" s="5">
        <f t="shared" si="57"/>
        <v>97.275526420420107</v>
      </c>
    </row>
    <row r="1793" spans="1:7" x14ac:dyDescent="0.35">
      <c r="A1793" s="30" t="s">
        <v>4041</v>
      </c>
      <c r="B1793" s="4">
        <v>2</v>
      </c>
      <c r="C1793" s="4">
        <v>28</v>
      </c>
      <c r="D1793" s="5">
        <v>1.96</v>
      </c>
      <c r="E1793" s="5">
        <v>54.879999999999995</v>
      </c>
      <c r="F1793" s="5">
        <f t="shared" si="58"/>
        <v>1229954.0100000014</v>
      </c>
      <c r="G1793" s="5">
        <f t="shared" si="57"/>
        <v>97.279867004749121</v>
      </c>
    </row>
    <row r="1794" spans="1:7" x14ac:dyDescent="0.35">
      <c r="A1794" s="30" t="s">
        <v>801</v>
      </c>
      <c r="B1794" s="4">
        <v>1</v>
      </c>
      <c r="C1794" s="4">
        <v>20</v>
      </c>
      <c r="D1794" s="5">
        <v>2.74</v>
      </c>
      <c r="E1794" s="5">
        <v>54.800000000000004</v>
      </c>
      <c r="F1794" s="5">
        <f t="shared" si="58"/>
        <v>1230008.8100000015</v>
      </c>
      <c r="G1794" s="5">
        <f t="shared" si="57"/>
        <v>97.284201261695742</v>
      </c>
    </row>
    <row r="1795" spans="1:7" x14ac:dyDescent="0.35">
      <c r="A1795" s="30" t="s">
        <v>2943</v>
      </c>
      <c r="B1795" s="4">
        <v>3</v>
      </c>
      <c r="C1795" s="4">
        <v>4</v>
      </c>
      <c r="D1795" s="5">
        <v>13.69</v>
      </c>
      <c r="E1795" s="5">
        <v>54.76</v>
      </c>
      <c r="F1795" s="5">
        <f t="shared" si="58"/>
        <v>1230063.5700000015</v>
      </c>
      <c r="G1795" s="5">
        <f t="shared" ref="G1795:G1858" si="59">(F1795/$F$3485)*100</f>
        <v>97.288532354951158</v>
      </c>
    </row>
    <row r="1796" spans="1:7" x14ac:dyDescent="0.35">
      <c r="A1796" s="30" t="s">
        <v>1143</v>
      </c>
      <c r="B1796" s="4">
        <v>1</v>
      </c>
      <c r="C1796" s="4">
        <v>25</v>
      </c>
      <c r="D1796" s="5">
        <v>2.19</v>
      </c>
      <c r="E1796" s="5">
        <v>54.75</v>
      </c>
      <c r="F1796" s="5">
        <f t="shared" si="58"/>
        <v>1230118.3200000015</v>
      </c>
      <c r="G1796" s="5">
        <f t="shared" si="59"/>
        <v>97.292862657283777</v>
      </c>
    </row>
    <row r="1797" spans="1:7" x14ac:dyDescent="0.35">
      <c r="A1797" s="30" t="s">
        <v>1965</v>
      </c>
      <c r="B1797" s="4">
        <v>4</v>
      </c>
      <c r="C1797" s="4">
        <v>304</v>
      </c>
      <c r="D1797" s="5">
        <v>0.18</v>
      </c>
      <c r="E1797" s="5">
        <v>54.72</v>
      </c>
      <c r="F1797" s="5">
        <f t="shared" si="58"/>
        <v>1230173.0400000014</v>
      </c>
      <c r="G1797" s="5">
        <f t="shared" si="59"/>
        <v>97.297190586847975</v>
      </c>
    </row>
    <row r="1798" spans="1:7" x14ac:dyDescent="0.35">
      <c r="A1798" s="30" t="s">
        <v>329</v>
      </c>
      <c r="B1798" s="4">
        <v>12</v>
      </c>
      <c r="C1798" s="4">
        <v>76</v>
      </c>
      <c r="D1798" s="5">
        <v>0.72</v>
      </c>
      <c r="E1798" s="5">
        <v>54.72</v>
      </c>
      <c r="F1798" s="5">
        <f t="shared" si="58"/>
        <v>1230227.7600000014</v>
      </c>
      <c r="G1798" s="5">
        <f t="shared" si="59"/>
        <v>97.301518516412187</v>
      </c>
    </row>
    <row r="1799" spans="1:7" x14ac:dyDescent="0.35">
      <c r="A1799" s="30" t="s">
        <v>22</v>
      </c>
      <c r="B1799" s="4">
        <v>8</v>
      </c>
      <c r="C1799" s="4">
        <v>72</v>
      </c>
      <c r="D1799" s="5">
        <v>0.76</v>
      </c>
      <c r="E1799" s="5">
        <v>54.72</v>
      </c>
      <c r="F1799" s="5">
        <f t="shared" si="58"/>
        <v>1230282.4800000014</v>
      </c>
      <c r="G1799" s="5">
        <f t="shared" si="59"/>
        <v>97.3058464459764</v>
      </c>
    </row>
    <row r="1800" spans="1:7" x14ac:dyDescent="0.35">
      <c r="A1800" s="30" t="s">
        <v>2515</v>
      </c>
      <c r="B1800" s="4">
        <v>1</v>
      </c>
      <c r="C1800" s="4">
        <v>72</v>
      </c>
      <c r="D1800" s="5">
        <v>0.76</v>
      </c>
      <c r="E1800" s="5">
        <v>54.72</v>
      </c>
      <c r="F1800" s="5">
        <f t="shared" ref="F1800:F1863" si="60">E1800+F1799</f>
        <v>1230337.2000000014</v>
      </c>
      <c r="G1800" s="5">
        <f t="shared" si="59"/>
        <v>97.310174375540598</v>
      </c>
    </row>
    <row r="1801" spans="1:7" x14ac:dyDescent="0.35">
      <c r="A1801" s="30" t="s">
        <v>149</v>
      </c>
      <c r="B1801" s="4">
        <v>2</v>
      </c>
      <c r="C1801" s="4">
        <v>24</v>
      </c>
      <c r="D1801" s="5">
        <v>2.2799999999999998</v>
      </c>
      <c r="E1801" s="5">
        <v>54.72</v>
      </c>
      <c r="F1801" s="5">
        <f t="shared" si="60"/>
        <v>1230391.9200000013</v>
      </c>
      <c r="G1801" s="5">
        <f t="shared" si="59"/>
        <v>97.314502305104824</v>
      </c>
    </row>
    <row r="1802" spans="1:7" x14ac:dyDescent="0.35">
      <c r="A1802" s="30" t="s">
        <v>4121</v>
      </c>
      <c r="B1802" s="4">
        <v>1</v>
      </c>
      <c r="C1802" s="4">
        <v>18</v>
      </c>
      <c r="D1802" s="5">
        <v>3.04</v>
      </c>
      <c r="E1802" s="5">
        <v>54.72</v>
      </c>
      <c r="F1802" s="5">
        <f t="shared" si="60"/>
        <v>1230446.6400000013</v>
      </c>
      <c r="G1802" s="5">
        <f t="shared" si="59"/>
        <v>97.318830234669036</v>
      </c>
    </row>
    <row r="1803" spans="1:7" x14ac:dyDescent="0.35">
      <c r="A1803" s="30" t="s">
        <v>3788</v>
      </c>
      <c r="B1803" s="4">
        <v>4</v>
      </c>
      <c r="C1803" s="4">
        <v>60</v>
      </c>
      <c r="D1803" s="5">
        <v>0.91</v>
      </c>
      <c r="E1803" s="5">
        <v>54.6</v>
      </c>
      <c r="F1803" s="5">
        <f t="shared" si="60"/>
        <v>1230501.2400000014</v>
      </c>
      <c r="G1803" s="5">
        <f t="shared" si="59"/>
        <v>97.323148673159636</v>
      </c>
    </row>
    <row r="1804" spans="1:7" x14ac:dyDescent="0.35">
      <c r="A1804" s="30" t="s">
        <v>2402</v>
      </c>
      <c r="B1804" s="4">
        <v>1</v>
      </c>
      <c r="C1804" s="4">
        <v>60</v>
      </c>
      <c r="D1804" s="5">
        <v>0.91</v>
      </c>
      <c r="E1804" s="5">
        <v>54.6</v>
      </c>
      <c r="F1804" s="5">
        <f t="shared" si="60"/>
        <v>1230555.8400000015</v>
      </c>
      <c r="G1804" s="5">
        <f t="shared" si="59"/>
        <v>97.32746711165025</v>
      </c>
    </row>
    <row r="1805" spans="1:7" x14ac:dyDescent="0.35">
      <c r="A1805" s="30" t="s">
        <v>3595</v>
      </c>
      <c r="B1805" s="4">
        <v>2</v>
      </c>
      <c r="C1805" s="4">
        <v>44</v>
      </c>
      <c r="D1805" s="5">
        <v>1.24</v>
      </c>
      <c r="E1805" s="5">
        <v>54.56</v>
      </c>
      <c r="F1805" s="5">
        <f t="shared" si="60"/>
        <v>1230610.4000000015</v>
      </c>
      <c r="G1805" s="5">
        <f t="shared" si="59"/>
        <v>97.33178238644966</v>
      </c>
    </row>
    <row r="1806" spans="1:7" x14ac:dyDescent="0.35">
      <c r="A1806" s="30" t="s">
        <v>3348</v>
      </c>
      <c r="B1806" s="4">
        <v>4</v>
      </c>
      <c r="C1806" s="4">
        <v>13</v>
      </c>
      <c r="D1806" s="5">
        <v>4.1900000000000004</v>
      </c>
      <c r="E1806" s="5">
        <v>54.470000000000006</v>
      </c>
      <c r="F1806" s="5">
        <f t="shared" si="60"/>
        <v>1230664.8700000015</v>
      </c>
      <c r="G1806" s="5">
        <f t="shared" si="59"/>
        <v>97.336090542943865</v>
      </c>
    </row>
    <row r="1807" spans="1:7" x14ac:dyDescent="0.35">
      <c r="A1807" s="30" t="s">
        <v>990</v>
      </c>
      <c r="B1807" s="4">
        <v>3</v>
      </c>
      <c r="C1807" s="4">
        <v>80</v>
      </c>
      <c r="D1807" s="5">
        <v>0.68</v>
      </c>
      <c r="E1807" s="5">
        <v>54.400000000000006</v>
      </c>
      <c r="F1807" s="5">
        <f t="shared" si="60"/>
        <v>1230719.2700000014</v>
      </c>
      <c r="G1807" s="5">
        <f t="shared" si="59"/>
        <v>97.340393162978444</v>
      </c>
    </row>
    <row r="1808" spans="1:7" x14ac:dyDescent="0.35">
      <c r="A1808" s="30" t="s">
        <v>928</v>
      </c>
      <c r="B1808" s="4">
        <v>3</v>
      </c>
      <c r="C1808" s="4">
        <v>64</v>
      </c>
      <c r="D1808" s="5">
        <v>0.85</v>
      </c>
      <c r="E1808" s="5">
        <v>54.4</v>
      </c>
      <c r="F1808" s="5">
        <f t="shared" si="60"/>
        <v>1230773.6700000013</v>
      </c>
      <c r="G1808" s="5">
        <f t="shared" si="59"/>
        <v>97.344695783013037</v>
      </c>
    </row>
    <row r="1809" spans="1:7" x14ac:dyDescent="0.35">
      <c r="A1809" s="30" t="s">
        <v>869</v>
      </c>
      <c r="B1809" s="4">
        <v>2</v>
      </c>
      <c r="C1809" s="4">
        <v>16</v>
      </c>
      <c r="D1809" s="5">
        <v>3.4</v>
      </c>
      <c r="E1809" s="5">
        <v>54.4</v>
      </c>
      <c r="F1809" s="5">
        <f t="shared" si="60"/>
        <v>1230828.0700000012</v>
      </c>
      <c r="G1809" s="5">
        <f t="shared" si="59"/>
        <v>97.348998403047631</v>
      </c>
    </row>
    <row r="1810" spans="1:7" x14ac:dyDescent="0.35">
      <c r="A1810" s="30" t="s">
        <v>3575</v>
      </c>
      <c r="B1810" s="4">
        <v>3</v>
      </c>
      <c r="C1810" s="4">
        <v>18</v>
      </c>
      <c r="D1810" s="5">
        <v>3.02</v>
      </c>
      <c r="E1810" s="5">
        <v>54.36</v>
      </c>
      <c r="F1810" s="5">
        <f t="shared" si="60"/>
        <v>1230882.4300000013</v>
      </c>
      <c r="G1810" s="5">
        <f t="shared" si="59"/>
        <v>97.353297859391034</v>
      </c>
    </row>
    <row r="1811" spans="1:7" x14ac:dyDescent="0.35">
      <c r="A1811" s="30" t="s">
        <v>2071</v>
      </c>
      <c r="B1811" s="4">
        <v>3</v>
      </c>
      <c r="C1811" s="4">
        <v>8</v>
      </c>
      <c r="D1811" s="5">
        <v>6.79</v>
      </c>
      <c r="E1811" s="5">
        <v>54.32</v>
      </c>
      <c r="F1811" s="5">
        <f t="shared" si="60"/>
        <v>1230936.7500000014</v>
      </c>
      <c r="G1811" s="5">
        <f t="shared" si="59"/>
        <v>97.35759415204322</v>
      </c>
    </row>
    <row r="1812" spans="1:7" x14ac:dyDescent="0.35">
      <c r="A1812" s="30" t="s">
        <v>673</v>
      </c>
      <c r="B1812" s="4">
        <v>4</v>
      </c>
      <c r="C1812" s="4">
        <v>17</v>
      </c>
      <c r="D1812" s="5">
        <v>3.19</v>
      </c>
      <c r="E1812" s="5">
        <v>54.23</v>
      </c>
      <c r="F1812" s="5">
        <f t="shared" si="60"/>
        <v>1230990.9800000014</v>
      </c>
      <c r="G1812" s="5">
        <f t="shared" si="59"/>
        <v>97.361883326390213</v>
      </c>
    </row>
    <row r="1813" spans="1:7" x14ac:dyDescent="0.35">
      <c r="A1813" s="30" t="s">
        <v>4191</v>
      </c>
      <c r="B1813" s="4">
        <v>1</v>
      </c>
      <c r="C1813" s="4">
        <v>1</v>
      </c>
      <c r="D1813" s="5">
        <v>54.15</v>
      </c>
      <c r="E1813" s="5">
        <v>54.15</v>
      </c>
      <c r="F1813" s="5">
        <f t="shared" si="60"/>
        <v>1231045.1300000013</v>
      </c>
      <c r="G1813" s="5">
        <f t="shared" si="59"/>
        <v>97.366166173354799</v>
      </c>
    </row>
    <row r="1814" spans="1:7" x14ac:dyDescent="0.35">
      <c r="A1814" s="30" t="s">
        <v>1672</v>
      </c>
      <c r="B1814" s="4">
        <v>4</v>
      </c>
      <c r="C1814" s="4">
        <v>900</v>
      </c>
      <c r="D1814" s="5">
        <v>0.06</v>
      </c>
      <c r="E1814" s="5">
        <v>54</v>
      </c>
      <c r="F1814" s="5">
        <f t="shared" si="60"/>
        <v>1231099.1300000013</v>
      </c>
      <c r="G1814" s="5">
        <f t="shared" si="59"/>
        <v>97.370437156477379</v>
      </c>
    </row>
    <row r="1815" spans="1:7" x14ac:dyDescent="0.35">
      <c r="A1815" s="30" t="s">
        <v>1494</v>
      </c>
      <c r="B1815" s="4">
        <v>6</v>
      </c>
      <c r="C1815" s="4">
        <v>600</v>
      </c>
      <c r="D1815" s="5">
        <v>0.09</v>
      </c>
      <c r="E1815" s="5">
        <v>54</v>
      </c>
      <c r="F1815" s="5">
        <f t="shared" si="60"/>
        <v>1231153.1300000013</v>
      </c>
      <c r="G1815" s="5">
        <f t="shared" si="59"/>
        <v>97.374708139599946</v>
      </c>
    </row>
    <row r="1816" spans="1:7" x14ac:dyDescent="0.35">
      <c r="A1816" s="30" t="s">
        <v>1779</v>
      </c>
      <c r="B1816" s="4">
        <v>4</v>
      </c>
      <c r="C1816" s="4">
        <v>600</v>
      </c>
      <c r="D1816" s="5">
        <v>0.09</v>
      </c>
      <c r="E1816" s="5">
        <v>54</v>
      </c>
      <c r="F1816" s="5">
        <f t="shared" si="60"/>
        <v>1231207.1300000013</v>
      </c>
      <c r="G1816" s="5">
        <f t="shared" si="59"/>
        <v>97.378979122722527</v>
      </c>
    </row>
    <row r="1817" spans="1:7" x14ac:dyDescent="0.35">
      <c r="A1817" s="30" t="s">
        <v>1757</v>
      </c>
      <c r="B1817" s="4">
        <v>6</v>
      </c>
      <c r="C1817" s="4">
        <v>300</v>
      </c>
      <c r="D1817" s="5">
        <v>0.18</v>
      </c>
      <c r="E1817" s="5">
        <v>54</v>
      </c>
      <c r="F1817" s="5">
        <f t="shared" si="60"/>
        <v>1231261.1300000013</v>
      </c>
      <c r="G1817" s="5">
        <f t="shared" si="59"/>
        <v>97.383250105845093</v>
      </c>
    </row>
    <row r="1818" spans="1:7" x14ac:dyDescent="0.35">
      <c r="A1818" s="30" t="s">
        <v>2008</v>
      </c>
      <c r="B1818" s="4">
        <v>1</v>
      </c>
      <c r="C1818" s="4">
        <v>300</v>
      </c>
      <c r="D1818" s="5">
        <v>0.18</v>
      </c>
      <c r="E1818" s="5">
        <v>54</v>
      </c>
      <c r="F1818" s="5">
        <f t="shared" si="60"/>
        <v>1231315.1300000013</v>
      </c>
      <c r="G1818" s="5">
        <f t="shared" si="59"/>
        <v>97.387521088967674</v>
      </c>
    </row>
    <row r="1819" spans="1:7" x14ac:dyDescent="0.35">
      <c r="A1819" s="30" t="s">
        <v>2150</v>
      </c>
      <c r="B1819" s="4">
        <v>1</v>
      </c>
      <c r="C1819" s="4">
        <v>200</v>
      </c>
      <c r="D1819" s="5">
        <v>0.27</v>
      </c>
      <c r="E1819" s="5">
        <v>54</v>
      </c>
      <c r="F1819" s="5">
        <f t="shared" si="60"/>
        <v>1231369.1300000013</v>
      </c>
      <c r="G1819" s="5">
        <f t="shared" si="59"/>
        <v>97.391792072090254</v>
      </c>
    </row>
    <row r="1820" spans="1:7" x14ac:dyDescent="0.35">
      <c r="A1820" s="30" t="s">
        <v>452</v>
      </c>
      <c r="B1820" s="4">
        <v>10</v>
      </c>
      <c r="C1820" s="4">
        <v>120</v>
      </c>
      <c r="D1820" s="5">
        <v>0.45</v>
      </c>
      <c r="E1820" s="5">
        <v>54</v>
      </c>
      <c r="F1820" s="5">
        <f t="shared" si="60"/>
        <v>1231423.1300000013</v>
      </c>
      <c r="G1820" s="5">
        <f t="shared" si="59"/>
        <v>97.396063055212835</v>
      </c>
    </row>
    <row r="1821" spans="1:7" x14ac:dyDescent="0.35">
      <c r="A1821" s="30" t="s">
        <v>3022</v>
      </c>
      <c r="B1821" s="4">
        <v>3</v>
      </c>
      <c r="C1821" s="4">
        <v>40</v>
      </c>
      <c r="D1821" s="5">
        <v>1.35</v>
      </c>
      <c r="E1821" s="5">
        <v>54</v>
      </c>
      <c r="F1821" s="5">
        <f t="shared" si="60"/>
        <v>1231477.1300000013</v>
      </c>
      <c r="G1821" s="5">
        <f t="shared" si="59"/>
        <v>97.400334038335416</v>
      </c>
    </row>
    <row r="1822" spans="1:7" x14ac:dyDescent="0.35">
      <c r="A1822" s="30" t="s">
        <v>3115</v>
      </c>
      <c r="B1822" s="4">
        <v>9</v>
      </c>
      <c r="C1822" s="4">
        <v>62</v>
      </c>
      <c r="D1822" s="5">
        <v>0.87</v>
      </c>
      <c r="E1822" s="5">
        <v>53.94</v>
      </c>
      <c r="F1822" s="5">
        <f t="shared" si="60"/>
        <v>1231531.0700000012</v>
      </c>
      <c r="G1822" s="5">
        <f t="shared" si="59"/>
        <v>97.404600275921183</v>
      </c>
    </row>
    <row r="1823" spans="1:7" x14ac:dyDescent="0.35">
      <c r="A1823" s="30" t="s">
        <v>3598</v>
      </c>
      <c r="B1823" s="4">
        <v>2</v>
      </c>
      <c r="C1823" s="4">
        <v>12</v>
      </c>
      <c r="D1823" s="5">
        <v>4.4800000000000004</v>
      </c>
      <c r="E1823" s="5">
        <v>53.760000000000005</v>
      </c>
      <c r="F1823" s="5">
        <f t="shared" si="60"/>
        <v>1231584.8300000012</v>
      </c>
      <c r="G1823" s="5">
        <f t="shared" si="59"/>
        <v>97.408852276896553</v>
      </c>
    </row>
    <row r="1824" spans="1:7" x14ac:dyDescent="0.35">
      <c r="A1824" s="30" t="s">
        <v>3285</v>
      </c>
      <c r="B1824" s="4">
        <v>3</v>
      </c>
      <c r="C1824" s="4">
        <v>64</v>
      </c>
      <c r="D1824" s="5">
        <v>0.84</v>
      </c>
      <c r="E1824" s="5">
        <v>53.76</v>
      </c>
      <c r="F1824" s="5">
        <f t="shared" si="60"/>
        <v>1231638.5900000012</v>
      </c>
      <c r="G1824" s="5">
        <f t="shared" si="59"/>
        <v>97.413104277871923</v>
      </c>
    </row>
    <row r="1825" spans="1:7" x14ac:dyDescent="0.35">
      <c r="A1825" s="30" t="s">
        <v>2652</v>
      </c>
      <c r="B1825" s="4">
        <v>2</v>
      </c>
      <c r="C1825" s="4">
        <v>24</v>
      </c>
      <c r="D1825" s="5">
        <v>2.23</v>
      </c>
      <c r="E1825" s="5">
        <v>53.519999999999996</v>
      </c>
      <c r="F1825" s="5">
        <f t="shared" si="60"/>
        <v>1231692.1100000013</v>
      </c>
      <c r="G1825" s="5">
        <f t="shared" si="59"/>
        <v>97.417337296700069</v>
      </c>
    </row>
    <row r="1826" spans="1:7" x14ac:dyDescent="0.35">
      <c r="A1826" s="30" t="s">
        <v>4225</v>
      </c>
      <c r="B1826" s="4">
        <v>3</v>
      </c>
      <c r="C1826" s="4">
        <v>24</v>
      </c>
      <c r="D1826" s="5">
        <v>2.2200000000000002</v>
      </c>
      <c r="E1826" s="5">
        <v>53.28</v>
      </c>
      <c r="F1826" s="5">
        <f t="shared" si="60"/>
        <v>1231745.3900000013</v>
      </c>
      <c r="G1826" s="5">
        <f t="shared" si="59"/>
        <v>97.421551333381018</v>
      </c>
    </row>
    <row r="1827" spans="1:7" x14ac:dyDescent="0.35">
      <c r="A1827" s="30" t="s">
        <v>2280</v>
      </c>
      <c r="B1827" s="4">
        <v>8</v>
      </c>
      <c r="C1827" s="4">
        <v>140</v>
      </c>
      <c r="D1827" s="5">
        <v>0.38</v>
      </c>
      <c r="E1827" s="5">
        <v>53.2</v>
      </c>
      <c r="F1827" s="5">
        <f t="shared" si="60"/>
        <v>1231798.5900000012</v>
      </c>
      <c r="G1827" s="5">
        <f t="shared" si="59"/>
        <v>97.425759042679545</v>
      </c>
    </row>
    <row r="1828" spans="1:7" x14ac:dyDescent="0.35">
      <c r="A1828" s="30" t="s">
        <v>853</v>
      </c>
      <c r="B1828" s="4">
        <v>2</v>
      </c>
      <c r="C1828" s="4">
        <v>19</v>
      </c>
      <c r="D1828" s="5">
        <v>2.8</v>
      </c>
      <c r="E1828" s="5">
        <v>53.199999999999996</v>
      </c>
      <c r="F1828" s="5">
        <f t="shared" si="60"/>
        <v>1231851.7900000012</v>
      </c>
      <c r="G1828" s="5">
        <f t="shared" si="59"/>
        <v>97.429966751978085</v>
      </c>
    </row>
    <row r="1829" spans="1:7" x14ac:dyDescent="0.35">
      <c r="A1829" s="30" t="s">
        <v>3541</v>
      </c>
      <c r="B1829" s="4">
        <v>1</v>
      </c>
      <c r="C1829" s="4">
        <v>32</v>
      </c>
      <c r="D1829" s="5">
        <v>1.66</v>
      </c>
      <c r="E1829" s="5">
        <v>53.12</v>
      </c>
      <c r="F1829" s="5">
        <f t="shared" si="60"/>
        <v>1231904.9100000013</v>
      </c>
      <c r="G1829" s="5">
        <f t="shared" si="59"/>
        <v>97.434168133894232</v>
      </c>
    </row>
    <row r="1830" spans="1:7" x14ac:dyDescent="0.35">
      <c r="A1830" s="30" t="s">
        <v>895</v>
      </c>
      <c r="B1830" s="4">
        <v>1</v>
      </c>
      <c r="C1830" s="4">
        <v>16</v>
      </c>
      <c r="D1830" s="5">
        <v>3.32</v>
      </c>
      <c r="E1830" s="5">
        <v>53.12</v>
      </c>
      <c r="F1830" s="5">
        <f t="shared" si="60"/>
        <v>1231958.0300000014</v>
      </c>
      <c r="G1830" s="5">
        <f t="shared" si="59"/>
        <v>97.438369515810379</v>
      </c>
    </row>
    <row r="1831" spans="1:7" x14ac:dyDescent="0.35">
      <c r="A1831" s="30" t="s">
        <v>3264</v>
      </c>
      <c r="B1831" s="4">
        <v>2</v>
      </c>
      <c r="C1831" s="4">
        <v>36</v>
      </c>
      <c r="D1831" s="5">
        <v>1.47</v>
      </c>
      <c r="E1831" s="5">
        <v>52.92</v>
      </c>
      <c r="F1831" s="5">
        <f t="shared" si="60"/>
        <v>1232010.9500000014</v>
      </c>
      <c r="G1831" s="5">
        <f t="shared" si="59"/>
        <v>97.442555079270505</v>
      </c>
    </row>
    <row r="1832" spans="1:7" x14ac:dyDescent="0.35">
      <c r="A1832" s="30" t="s">
        <v>536</v>
      </c>
      <c r="B1832" s="4">
        <v>1</v>
      </c>
      <c r="C1832" s="4">
        <v>4</v>
      </c>
      <c r="D1832" s="5">
        <v>13.22</v>
      </c>
      <c r="E1832" s="5">
        <v>52.88</v>
      </c>
      <c r="F1832" s="5">
        <f t="shared" si="60"/>
        <v>1232063.8300000012</v>
      </c>
      <c r="G1832" s="5">
        <f t="shared" si="59"/>
        <v>97.446737479039413</v>
      </c>
    </row>
    <row r="1833" spans="1:7" x14ac:dyDescent="0.35">
      <c r="A1833" s="30" t="s">
        <v>2653</v>
      </c>
      <c r="B1833" s="4">
        <v>4</v>
      </c>
      <c r="C1833" s="4">
        <v>24</v>
      </c>
      <c r="D1833" s="5">
        <v>2.2000000000000002</v>
      </c>
      <c r="E1833" s="5">
        <v>52.800000000000004</v>
      </c>
      <c r="F1833" s="5">
        <f t="shared" si="60"/>
        <v>1232116.6300000013</v>
      </c>
      <c r="G1833" s="5">
        <f t="shared" si="59"/>
        <v>97.450913551425927</v>
      </c>
    </row>
    <row r="1834" spans="1:7" x14ac:dyDescent="0.35">
      <c r="A1834" s="30" t="s">
        <v>3311</v>
      </c>
      <c r="B1834" s="4">
        <v>3</v>
      </c>
      <c r="C1834" s="4">
        <v>18</v>
      </c>
      <c r="D1834" s="5">
        <v>2.92</v>
      </c>
      <c r="E1834" s="5">
        <v>52.56</v>
      </c>
      <c r="F1834" s="5">
        <f t="shared" si="60"/>
        <v>1232169.1900000013</v>
      </c>
      <c r="G1834" s="5">
        <f t="shared" si="59"/>
        <v>97.455070641665259</v>
      </c>
    </row>
    <row r="1835" spans="1:7" x14ac:dyDescent="0.35">
      <c r="A1835" s="30" t="s">
        <v>636</v>
      </c>
      <c r="B1835" s="4">
        <v>2</v>
      </c>
      <c r="C1835" s="4">
        <v>20</v>
      </c>
      <c r="D1835" s="5">
        <v>2.62</v>
      </c>
      <c r="E1835" s="5">
        <v>52.400000000000006</v>
      </c>
      <c r="F1835" s="5">
        <f t="shared" si="60"/>
        <v>1232221.5900000012</v>
      </c>
      <c r="G1835" s="5">
        <f t="shared" si="59"/>
        <v>97.459215077139731</v>
      </c>
    </row>
    <row r="1836" spans="1:7" x14ac:dyDescent="0.35">
      <c r="A1836" s="30" t="s">
        <v>3756</v>
      </c>
      <c r="B1836" s="4">
        <v>7</v>
      </c>
      <c r="C1836" s="4">
        <v>78</v>
      </c>
      <c r="D1836" s="5">
        <v>0.67</v>
      </c>
      <c r="E1836" s="5">
        <v>52.260000000000005</v>
      </c>
      <c r="F1836" s="5">
        <f t="shared" si="60"/>
        <v>1232273.8500000013</v>
      </c>
      <c r="G1836" s="5">
        <f t="shared" si="59"/>
        <v>97.463348439695039</v>
      </c>
    </row>
    <row r="1837" spans="1:7" x14ac:dyDescent="0.35">
      <c r="A1837" s="30" t="s">
        <v>2847</v>
      </c>
      <c r="B1837" s="4">
        <v>12</v>
      </c>
      <c r="C1837" s="4">
        <v>60</v>
      </c>
      <c r="D1837" s="5">
        <v>0.87</v>
      </c>
      <c r="E1837" s="5">
        <v>52.2</v>
      </c>
      <c r="F1837" s="5">
        <f t="shared" si="60"/>
        <v>1232326.0500000012</v>
      </c>
      <c r="G1837" s="5">
        <f t="shared" si="59"/>
        <v>97.46747705671352</v>
      </c>
    </row>
    <row r="1838" spans="1:7" x14ac:dyDescent="0.35">
      <c r="A1838" s="30" t="s">
        <v>547</v>
      </c>
      <c r="B1838" s="4">
        <v>4</v>
      </c>
      <c r="C1838" s="4">
        <v>31</v>
      </c>
      <c r="D1838" s="5">
        <v>1.68</v>
      </c>
      <c r="E1838" s="5">
        <v>52.08</v>
      </c>
      <c r="F1838" s="5">
        <f t="shared" si="60"/>
        <v>1232378.1300000013</v>
      </c>
      <c r="G1838" s="5">
        <f t="shared" si="59"/>
        <v>97.471596182658416</v>
      </c>
    </row>
    <row r="1839" spans="1:7" x14ac:dyDescent="0.35">
      <c r="A1839" s="30" t="s">
        <v>3742</v>
      </c>
      <c r="B1839" s="4">
        <v>2</v>
      </c>
      <c r="C1839" s="4">
        <v>24</v>
      </c>
      <c r="D1839" s="5">
        <v>2.17</v>
      </c>
      <c r="E1839" s="5">
        <v>52.08</v>
      </c>
      <c r="F1839" s="5">
        <f t="shared" si="60"/>
        <v>1232430.2100000014</v>
      </c>
      <c r="G1839" s="5">
        <f t="shared" si="59"/>
        <v>97.475715308603299</v>
      </c>
    </row>
    <row r="1840" spans="1:7" x14ac:dyDescent="0.35">
      <c r="A1840" s="30" t="s">
        <v>1559</v>
      </c>
      <c r="B1840" s="4">
        <v>6</v>
      </c>
      <c r="C1840" s="4">
        <v>1300</v>
      </c>
      <c r="D1840" s="5">
        <v>0.04</v>
      </c>
      <c r="E1840" s="5">
        <v>52</v>
      </c>
      <c r="F1840" s="5">
        <f t="shared" si="60"/>
        <v>1232482.2100000014</v>
      </c>
      <c r="G1840" s="5">
        <f t="shared" si="59"/>
        <v>97.479828107165787</v>
      </c>
    </row>
    <row r="1841" spans="1:7" x14ac:dyDescent="0.35">
      <c r="A1841" s="30" t="s">
        <v>2095</v>
      </c>
      <c r="B1841" s="4">
        <v>2</v>
      </c>
      <c r="C1841" s="4">
        <v>200</v>
      </c>
      <c r="D1841" s="5">
        <v>0.26</v>
      </c>
      <c r="E1841" s="5">
        <v>52</v>
      </c>
      <c r="F1841" s="5">
        <f t="shared" si="60"/>
        <v>1232534.2100000014</v>
      </c>
      <c r="G1841" s="5">
        <f t="shared" si="59"/>
        <v>97.483940905728275</v>
      </c>
    </row>
    <row r="1842" spans="1:7" x14ac:dyDescent="0.35">
      <c r="A1842" s="30" t="s">
        <v>2112</v>
      </c>
      <c r="B1842" s="4">
        <v>2</v>
      </c>
      <c r="C1842" s="4">
        <v>200</v>
      </c>
      <c r="D1842" s="5">
        <v>0.26</v>
      </c>
      <c r="E1842" s="5">
        <v>52</v>
      </c>
      <c r="F1842" s="5">
        <f t="shared" si="60"/>
        <v>1232586.2100000014</v>
      </c>
      <c r="G1842" s="5">
        <f t="shared" si="59"/>
        <v>97.488053704290749</v>
      </c>
    </row>
    <row r="1843" spans="1:7" x14ac:dyDescent="0.35">
      <c r="A1843" s="30" t="s">
        <v>3206</v>
      </c>
      <c r="B1843" s="4">
        <v>4</v>
      </c>
      <c r="C1843" s="4">
        <v>40</v>
      </c>
      <c r="D1843" s="5">
        <v>1.3</v>
      </c>
      <c r="E1843" s="5">
        <v>52</v>
      </c>
      <c r="F1843" s="5">
        <f t="shared" si="60"/>
        <v>1232638.2100000014</v>
      </c>
      <c r="G1843" s="5">
        <f t="shared" si="59"/>
        <v>97.492166502853237</v>
      </c>
    </row>
    <row r="1844" spans="1:7" x14ac:dyDescent="0.35">
      <c r="A1844" s="30" t="s">
        <v>654</v>
      </c>
      <c r="B1844" s="4">
        <v>1</v>
      </c>
      <c r="C1844" s="4">
        <v>4</v>
      </c>
      <c r="D1844" s="5">
        <v>13</v>
      </c>
      <c r="E1844" s="5">
        <v>52</v>
      </c>
      <c r="F1844" s="5">
        <f t="shared" si="60"/>
        <v>1232690.2100000014</v>
      </c>
      <c r="G1844" s="5">
        <f t="shared" si="59"/>
        <v>97.496279301415726</v>
      </c>
    </row>
    <row r="1845" spans="1:7" x14ac:dyDescent="0.35">
      <c r="A1845" s="30" t="s">
        <v>2065</v>
      </c>
      <c r="B1845" s="4">
        <v>2</v>
      </c>
      <c r="C1845" s="4">
        <v>3</v>
      </c>
      <c r="D1845" s="5">
        <v>17.32</v>
      </c>
      <c r="E1845" s="5">
        <v>51.96</v>
      </c>
      <c r="F1845" s="5">
        <f t="shared" si="60"/>
        <v>1232742.1700000013</v>
      </c>
      <c r="G1845" s="5">
        <f t="shared" si="59"/>
        <v>97.500388936286996</v>
      </c>
    </row>
    <row r="1846" spans="1:7" x14ac:dyDescent="0.35">
      <c r="A1846" s="30" t="s">
        <v>4189</v>
      </c>
      <c r="B1846" s="4">
        <v>1</v>
      </c>
      <c r="C1846" s="4">
        <v>72</v>
      </c>
      <c r="D1846" s="5">
        <v>0.72</v>
      </c>
      <c r="E1846" s="5">
        <v>51.839999999999996</v>
      </c>
      <c r="F1846" s="5">
        <f t="shared" si="60"/>
        <v>1232794.0100000014</v>
      </c>
      <c r="G1846" s="5">
        <f t="shared" si="59"/>
        <v>97.504489080084682</v>
      </c>
    </row>
    <row r="1847" spans="1:7" x14ac:dyDescent="0.35">
      <c r="A1847" s="30" t="s">
        <v>188</v>
      </c>
      <c r="B1847" s="4">
        <v>10</v>
      </c>
      <c r="C1847" s="4">
        <v>68</v>
      </c>
      <c r="D1847" s="5">
        <v>0.76</v>
      </c>
      <c r="E1847" s="5">
        <v>51.68</v>
      </c>
      <c r="F1847" s="5">
        <f t="shared" si="60"/>
        <v>1232845.6900000013</v>
      </c>
      <c r="G1847" s="5">
        <f t="shared" si="59"/>
        <v>97.508576569117537</v>
      </c>
    </row>
    <row r="1848" spans="1:7" x14ac:dyDescent="0.35">
      <c r="A1848" s="30" t="s">
        <v>2725</v>
      </c>
      <c r="B1848" s="4">
        <v>10</v>
      </c>
      <c r="C1848" s="4">
        <v>46</v>
      </c>
      <c r="D1848" s="5">
        <v>1.1200000000000001</v>
      </c>
      <c r="E1848" s="5">
        <v>51.52</v>
      </c>
      <c r="F1848" s="5">
        <f t="shared" si="60"/>
        <v>1232897.2100000014</v>
      </c>
      <c r="G1848" s="5">
        <f t="shared" si="59"/>
        <v>97.512651403385604</v>
      </c>
    </row>
    <row r="1849" spans="1:7" x14ac:dyDescent="0.35">
      <c r="A1849" s="30" t="s">
        <v>2840</v>
      </c>
      <c r="B1849" s="4">
        <v>4</v>
      </c>
      <c r="C1849" s="4">
        <v>36</v>
      </c>
      <c r="D1849" s="5">
        <v>1.43</v>
      </c>
      <c r="E1849" s="5">
        <v>51.48</v>
      </c>
      <c r="F1849" s="5">
        <f t="shared" si="60"/>
        <v>1232948.6900000013</v>
      </c>
      <c r="G1849" s="5">
        <f t="shared" si="59"/>
        <v>97.516723073962453</v>
      </c>
    </row>
    <row r="1850" spans="1:7" x14ac:dyDescent="0.35">
      <c r="A1850" s="30" t="s">
        <v>3082</v>
      </c>
      <c r="B1850" s="4">
        <v>3</v>
      </c>
      <c r="C1850" s="4">
        <v>16</v>
      </c>
      <c r="D1850" s="5">
        <v>3.2</v>
      </c>
      <c r="E1850" s="5">
        <v>51.2</v>
      </c>
      <c r="F1850" s="5">
        <f t="shared" si="60"/>
        <v>1232999.8900000013</v>
      </c>
      <c r="G1850" s="5">
        <f t="shared" si="59"/>
        <v>97.520772598700887</v>
      </c>
    </row>
    <row r="1851" spans="1:7" x14ac:dyDescent="0.35">
      <c r="A1851" s="30" t="s">
        <v>2738</v>
      </c>
      <c r="B1851" s="4">
        <v>8</v>
      </c>
      <c r="C1851" s="4">
        <v>72</v>
      </c>
      <c r="D1851" s="5">
        <v>0.71</v>
      </c>
      <c r="E1851" s="5">
        <v>51.12</v>
      </c>
      <c r="F1851" s="5">
        <f t="shared" si="60"/>
        <v>1233051.0100000014</v>
      </c>
      <c r="G1851" s="5">
        <f t="shared" si="59"/>
        <v>97.524815796056942</v>
      </c>
    </row>
    <row r="1852" spans="1:7" x14ac:dyDescent="0.35">
      <c r="A1852" s="30" t="s">
        <v>345</v>
      </c>
      <c r="B1852" s="4">
        <v>1</v>
      </c>
      <c r="C1852" s="4">
        <v>12</v>
      </c>
      <c r="D1852" s="5">
        <v>4.26</v>
      </c>
      <c r="E1852" s="5">
        <v>51.12</v>
      </c>
      <c r="F1852" s="5">
        <f t="shared" si="60"/>
        <v>1233102.1300000015</v>
      </c>
      <c r="G1852" s="5">
        <f t="shared" si="59"/>
        <v>97.528858993412996</v>
      </c>
    </row>
    <row r="1853" spans="1:7" x14ac:dyDescent="0.35">
      <c r="A1853" s="30" t="s">
        <v>3085</v>
      </c>
      <c r="B1853" s="4">
        <v>2</v>
      </c>
      <c r="C1853" s="4">
        <v>8</v>
      </c>
      <c r="D1853" s="5">
        <v>6.38</v>
      </c>
      <c r="E1853" s="5">
        <v>51.04</v>
      </c>
      <c r="F1853" s="5">
        <f t="shared" si="60"/>
        <v>1233153.1700000016</v>
      </c>
      <c r="G1853" s="5">
        <f t="shared" si="59"/>
        <v>97.532895863386628</v>
      </c>
    </row>
    <row r="1854" spans="1:7" x14ac:dyDescent="0.35">
      <c r="A1854" s="30" t="s">
        <v>2939</v>
      </c>
      <c r="B1854" s="4">
        <v>1</v>
      </c>
      <c r="C1854" s="4">
        <v>50</v>
      </c>
      <c r="D1854" s="5">
        <v>1.02</v>
      </c>
      <c r="E1854" s="5">
        <v>51</v>
      </c>
      <c r="F1854" s="5">
        <f t="shared" si="60"/>
        <v>1233204.1700000016</v>
      </c>
      <c r="G1854" s="5">
        <f t="shared" si="59"/>
        <v>97.536929569669056</v>
      </c>
    </row>
    <row r="1855" spans="1:7" x14ac:dyDescent="0.35">
      <c r="A1855" s="30" t="s">
        <v>3987</v>
      </c>
      <c r="B1855" s="4">
        <v>2</v>
      </c>
      <c r="C1855" s="4">
        <v>48</v>
      </c>
      <c r="D1855" s="5">
        <v>1.06</v>
      </c>
      <c r="E1855" s="5">
        <v>50.88</v>
      </c>
      <c r="F1855" s="5">
        <f t="shared" si="60"/>
        <v>1233255.0500000014</v>
      </c>
      <c r="G1855" s="5">
        <f t="shared" si="59"/>
        <v>97.540953784877885</v>
      </c>
    </row>
    <row r="1856" spans="1:7" x14ac:dyDescent="0.35">
      <c r="A1856" s="30" t="s">
        <v>3157</v>
      </c>
      <c r="B1856" s="4">
        <v>1</v>
      </c>
      <c r="C1856" s="4">
        <v>32</v>
      </c>
      <c r="D1856" s="5">
        <v>1.58</v>
      </c>
      <c r="E1856" s="5">
        <v>50.56</v>
      </c>
      <c r="F1856" s="5">
        <f t="shared" si="60"/>
        <v>1233305.6100000015</v>
      </c>
      <c r="G1856" s="5">
        <f t="shared" si="59"/>
        <v>97.54495269055711</v>
      </c>
    </row>
    <row r="1857" spans="1:7" x14ac:dyDescent="0.35">
      <c r="A1857" s="30" t="s">
        <v>4073</v>
      </c>
      <c r="B1857" s="4">
        <v>2</v>
      </c>
      <c r="C1857" s="4">
        <v>24</v>
      </c>
      <c r="D1857" s="5">
        <v>2.1</v>
      </c>
      <c r="E1857" s="5">
        <v>50.400000000000006</v>
      </c>
      <c r="F1857" s="5">
        <f t="shared" si="60"/>
        <v>1233356.0100000014</v>
      </c>
      <c r="G1857" s="5">
        <f t="shared" si="59"/>
        <v>97.548938941471491</v>
      </c>
    </row>
    <row r="1858" spans="1:7" x14ac:dyDescent="0.35">
      <c r="A1858" s="30" t="s">
        <v>1548</v>
      </c>
      <c r="B1858" s="4">
        <v>11</v>
      </c>
      <c r="C1858" s="4">
        <v>60</v>
      </c>
      <c r="D1858" s="5">
        <v>0.84</v>
      </c>
      <c r="E1858" s="5">
        <v>50.4</v>
      </c>
      <c r="F1858" s="5">
        <f t="shared" si="60"/>
        <v>1233406.4100000013</v>
      </c>
      <c r="G1858" s="5">
        <f t="shared" si="59"/>
        <v>97.552925192385899</v>
      </c>
    </row>
    <row r="1859" spans="1:7" x14ac:dyDescent="0.35">
      <c r="A1859" s="30" t="s">
        <v>350</v>
      </c>
      <c r="B1859" s="4">
        <v>1</v>
      </c>
      <c r="C1859" s="4">
        <v>20</v>
      </c>
      <c r="D1859" s="5">
        <v>2.52</v>
      </c>
      <c r="E1859" s="5">
        <v>50.4</v>
      </c>
      <c r="F1859" s="5">
        <f t="shared" si="60"/>
        <v>1233456.8100000012</v>
      </c>
      <c r="G1859" s="5">
        <f t="shared" ref="G1859:G1922" si="61">(F1859/$F$3485)*100</f>
        <v>97.556911443300294</v>
      </c>
    </row>
    <row r="1860" spans="1:7" x14ac:dyDescent="0.35">
      <c r="A1860" s="30" t="s">
        <v>3928</v>
      </c>
      <c r="B1860" s="4">
        <v>1</v>
      </c>
      <c r="C1860" s="4">
        <v>12</v>
      </c>
      <c r="D1860" s="5">
        <v>4.18</v>
      </c>
      <c r="E1860" s="5">
        <v>50.16</v>
      </c>
      <c r="F1860" s="5">
        <f t="shared" si="60"/>
        <v>1233506.9700000011</v>
      </c>
      <c r="G1860" s="5">
        <f t="shared" si="61"/>
        <v>97.560878712067492</v>
      </c>
    </row>
    <row r="1861" spans="1:7" x14ac:dyDescent="0.35">
      <c r="A1861" s="30" t="s">
        <v>1753</v>
      </c>
      <c r="B1861" s="4">
        <v>5</v>
      </c>
      <c r="C1861" s="4">
        <v>200</v>
      </c>
      <c r="D1861" s="5">
        <v>0.25</v>
      </c>
      <c r="E1861" s="5">
        <v>50</v>
      </c>
      <c r="F1861" s="5">
        <f t="shared" si="60"/>
        <v>1233556.9700000011</v>
      </c>
      <c r="G1861" s="5">
        <f t="shared" si="61"/>
        <v>97.564833326069873</v>
      </c>
    </row>
    <row r="1862" spans="1:7" x14ac:dyDescent="0.35">
      <c r="A1862" s="30" t="s">
        <v>2079</v>
      </c>
      <c r="B1862" s="4">
        <v>3</v>
      </c>
      <c r="C1862" s="4">
        <v>200</v>
      </c>
      <c r="D1862" s="5">
        <v>0.25</v>
      </c>
      <c r="E1862" s="5">
        <v>50</v>
      </c>
      <c r="F1862" s="5">
        <f t="shared" si="60"/>
        <v>1233606.9700000011</v>
      </c>
      <c r="G1862" s="5">
        <f t="shared" si="61"/>
        <v>97.568787940072255</v>
      </c>
    </row>
    <row r="1863" spans="1:7" x14ac:dyDescent="0.35">
      <c r="A1863" s="30" t="s">
        <v>2106</v>
      </c>
      <c r="B1863" s="4">
        <v>2</v>
      </c>
      <c r="C1863" s="4">
        <v>200</v>
      </c>
      <c r="D1863" s="5">
        <v>0.25</v>
      </c>
      <c r="E1863" s="5">
        <v>50</v>
      </c>
      <c r="F1863" s="5">
        <f t="shared" si="60"/>
        <v>1233656.9700000011</v>
      </c>
      <c r="G1863" s="5">
        <f t="shared" si="61"/>
        <v>97.572742554074637</v>
      </c>
    </row>
    <row r="1864" spans="1:7" x14ac:dyDescent="0.35">
      <c r="A1864" s="30" t="s">
        <v>808</v>
      </c>
      <c r="B1864" s="4">
        <v>2</v>
      </c>
      <c r="C1864" s="4">
        <v>10</v>
      </c>
      <c r="D1864" s="5">
        <v>5</v>
      </c>
      <c r="E1864" s="5">
        <v>50</v>
      </c>
      <c r="F1864" s="5">
        <f t="shared" ref="F1864:F1927" si="62">E1864+F1863</f>
        <v>1233706.9700000011</v>
      </c>
      <c r="G1864" s="5">
        <f t="shared" si="61"/>
        <v>97.576697168077033</v>
      </c>
    </row>
    <row r="1865" spans="1:7" x14ac:dyDescent="0.35">
      <c r="A1865" s="30" t="s">
        <v>2162</v>
      </c>
      <c r="B1865" s="4">
        <v>12</v>
      </c>
      <c r="C1865" s="4">
        <v>192</v>
      </c>
      <c r="D1865" s="5">
        <v>0.26</v>
      </c>
      <c r="E1865" s="5">
        <v>49.92</v>
      </c>
      <c r="F1865" s="5">
        <f t="shared" si="62"/>
        <v>1233756.8900000011</v>
      </c>
      <c r="G1865" s="5">
        <f t="shared" si="61"/>
        <v>97.580645454697006</v>
      </c>
    </row>
    <row r="1866" spans="1:7" x14ac:dyDescent="0.35">
      <c r="A1866" s="30" t="s">
        <v>2557</v>
      </c>
      <c r="B1866" s="4">
        <v>2</v>
      </c>
      <c r="C1866" s="4">
        <v>96</v>
      </c>
      <c r="D1866" s="5">
        <v>0.52</v>
      </c>
      <c r="E1866" s="5">
        <v>49.92</v>
      </c>
      <c r="F1866" s="5">
        <f t="shared" si="62"/>
        <v>1233806.810000001</v>
      </c>
      <c r="G1866" s="5">
        <f t="shared" si="61"/>
        <v>97.584593741316979</v>
      </c>
    </row>
    <row r="1867" spans="1:7" x14ac:dyDescent="0.35">
      <c r="A1867" s="30" t="s">
        <v>2729</v>
      </c>
      <c r="B1867" s="4">
        <v>7</v>
      </c>
      <c r="C1867" s="4">
        <v>32</v>
      </c>
      <c r="D1867" s="5">
        <v>1.56</v>
      </c>
      <c r="E1867" s="5">
        <v>49.92</v>
      </c>
      <c r="F1867" s="5">
        <f t="shared" si="62"/>
        <v>1233856.7300000009</v>
      </c>
      <c r="G1867" s="5">
        <f t="shared" si="61"/>
        <v>97.588542027936967</v>
      </c>
    </row>
    <row r="1868" spans="1:7" x14ac:dyDescent="0.35">
      <c r="A1868" s="30" t="s">
        <v>3544</v>
      </c>
      <c r="B1868" s="4">
        <v>1</v>
      </c>
      <c r="C1868" s="4">
        <v>32</v>
      </c>
      <c r="D1868" s="5">
        <v>1.56</v>
      </c>
      <c r="E1868" s="5">
        <v>49.92</v>
      </c>
      <c r="F1868" s="5">
        <f t="shared" si="62"/>
        <v>1233906.6500000008</v>
      </c>
      <c r="G1868" s="5">
        <f t="shared" si="61"/>
        <v>97.59249031455694</v>
      </c>
    </row>
    <row r="1869" spans="1:7" x14ac:dyDescent="0.35">
      <c r="A1869" s="30" t="s">
        <v>253</v>
      </c>
      <c r="B1869" s="4">
        <v>11</v>
      </c>
      <c r="C1869" s="4">
        <v>18</v>
      </c>
      <c r="D1869" s="5">
        <v>2.77</v>
      </c>
      <c r="E1869" s="5">
        <v>49.86</v>
      </c>
      <c r="F1869" s="5">
        <f t="shared" si="62"/>
        <v>1233956.5100000009</v>
      </c>
      <c r="G1869" s="5">
        <f t="shared" si="61"/>
        <v>97.596433855640129</v>
      </c>
    </row>
    <row r="1870" spans="1:7" x14ac:dyDescent="0.35">
      <c r="A1870" s="30" t="s">
        <v>4131</v>
      </c>
      <c r="B1870" s="4">
        <v>2</v>
      </c>
      <c r="C1870" s="4">
        <v>50</v>
      </c>
      <c r="D1870" s="5">
        <v>0.99</v>
      </c>
      <c r="E1870" s="5">
        <v>49.5</v>
      </c>
      <c r="F1870" s="5">
        <f t="shared" si="62"/>
        <v>1234006.0100000009</v>
      </c>
      <c r="G1870" s="5">
        <f t="shared" si="61"/>
        <v>97.600348923502494</v>
      </c>
    </row>
    <row r="1871" spans="1:7" x14ac:dyDescent="0.35">
      <c r="A1871" s="30" t="s">
        <v>1417</v>
      </c>
      <c r="B1871" s="4">
        <v>5</v>
      </c>
      <c r="C1871" s="4">
        <v>18</v>
      </c>
      <c r="D1871" s="5">
        <v>2.75</v>
      </c>
      <c r="E1871" s="5">
        <v>49.5</v>
      </c>
      <c r="F1871" s="5">
        <f t="shared" si="62"/>
        <v>1234055.5100000009</v>
      </c>
      <c r="G1871" s="5">
        <f t="shared" si="61"/>
        <v>97.604263991364846</v>
      </c>
    </row>
    <row r="1872" spans="1:7" x14ac:dyDescent="0.35">
      <c r="A1872" s="30" t="s">
        <v>2608</v>
      </c>
      <c r="B1872" s="4">
        <v>2</v>
      </c>
      <c r="C1872" s="4">
        <v>12</v>
      </c>
      <c r="D1872" s="5">
        <v>4.12</v>
      </c>
      <c r="E1872" s="5">
        <v>49.44</v>
      </c>
      <c r="F1872" s="5">
        <f t="shared" si="62"/>
        <v>1234104.9500000009</v>
      </c>
      <c r="G1872" s="5">
        <f t="shared" si="61"/>
        <v>97.608174313690412</v>
      </c>
    </row>
    <row r="1873" spans="1:7" x14ac:dyDescent="0.35">
      <c r="A1873" s="30" t="s">
        <v>969</v>
      </c>
      <c r="B1873" s="4">
        <v>5</v>
      </c>
      <c r="C1873" s="4">
        <v>88</v>
      </c>
      <c r="D1873" s="5">
        <v>0.56000000000000005</v>
      </c>
      <c r="E1873" s="5">
        <v>49.28</v>
      </c>
      <c r="F1873" s="5">
        <f t="shared" si="62"/>
        <v>1234154.2300000009</v>
      </c>
      <c r="G1873" s="5">
        <f t="shared" si="61"/>
        <v>97.612071981251162</v>
      </c>
    </row>
    <row r="1874" spans="1:7" x14ac:dyDescent="0.35">
      <c r="A1874" s="30" t="s">
        <v>944</v>
      </c>
      <c r="B1874" s="4">
        <v>2</v>
      </c>
      <c r="C1874" s="4">
        <v>16</v>
      </c>
      <c r="D1874" s="5">
        <v>3.07</v>
      </c>
      <c r="E1874" s="5">
        <v>49.12</v>
      </c>
      <c r="F1874" s="5">
        <f t="shared" si="62"/>
        <v>1234203.350000001</v>
      </c>
      <c r="G1874" s="5">
        <f t="shared" si="61"/>
        <v>97.61595699404711</v>
      </c>
    </row>
    <row r="1875" spans="1:7" x14ac:dyDescent="0.35">
      <c r="A1875" s="30" t="s">
        <v>2136</v>
      </c>
      <c r="B1875" s="4">
        <v>3</v>
      </c>
      <c r="C1875" s="4">
        <v>4</v>
      </c>
      <c r="D1875" s="5">
        <v>12.24</v>
      </c>
      <c r="E1875" s="5">
        <v>48.96</v>
      </c>
      <c r="F1875" s="5">
        <f t="shared" si="62"/>
        <v>1234252.310000001</v>
      </c>
      <c r="G1875" s="5">
        <f t="shared" si="61"/>
        <v>97.619829352078241</v>
      </c>
    </row>
    <row r="1876" spans="1:7" x14ac:dyDescent="0.35">
      <c r="A1876" s="30" t="s">
        <v>3610</v>
      </c>
      <c r="B1876" s="4">
        <v>6</v>
      </c>
      <c r="C1876" s="4">
        <v>26</v>
      </c>
      <c r="D1876" s="5">
        <v>1.88</v>
      </c>
      <c r="E1876" s="5">
        <v>48.879999999999995</v>
      </c>
      <c r="F1876" s="5">
        <f t="shared" si="62"/>
        <v>1234301.1900000009</v>
      </c>
      <c r="G1876" s="5">
        <f t="shared" si="61"/>
        <v>97.623695382726964</v>
      </c>
    </row>
    <row r="1877" spans="1:7" x14ac:dyDescent="0.35">
      <c r="A1877" s="30" t="s">
        <v>2179</v>
      </c>
      <c r="B1877" s="4">
        <v>12</v>
      </c>
      <c r="C1877" s="4">
        <v>180</v>
      </c>
      <c r="D1877" s="5">
        <v>0.27</v>
      </c>
      <c r="E1877" s="5">
        <v>48.6</v>
      </c>
      <c r="F1877" s="5">
        <f t="shared" si="62"/>
        <v>1234349.790000001</v>
      </c>
      <c r="G1877" s="5">
        <f t="shared" si="61"/>
        <v>97.627539267537301</v>
      </c>
    </row>
    <row r="1878" spans="1:7" x14ac:dyDescent="0.35">
      <c r="A1878" s="30" t="s">
        <v>322</v>
      </c>
      <c r="B1878" s="4">
        <v>3</v>
      </c>
      <c r="C1878" s="4">
        <v>12</v>
      </c>
      <c r="D1878" s="5">
        <v>4.05</v>
      </c>
      <c r="E1878" s="5">
        <v>48.599999999999994</v>
      </c>
      <c r="F1878" s="5">
        <f t="shared" si="62"/>
        <v>1234398.3900000011</v>
      </c>
      <c r="G1878" s="5">
        <f t="shared" si="61"/>
        <v>97.631383152347624</v>
      </c>
    </row>
    <row r="1879" spans="1:7" x14ac:dyDescent="0.35">
      <c r="A1879" s="30" t="s">
        <v>332</v>
      </c>
      <c r="B1879" s="4">
        <v>4</v>
      </c>
      <c r="C1879" s="4">
        <v>14</v>
      </c>
      <c r="D1879" s="5">
        <v>3.46</v>
      </c>
      <c r="E1879" s="5">
        <v>48.44</v>
      </c>
      <c r="F1879" s="5">
        <f t="shared" si="62"/>
        <v>1234446.830000001</v>
      </c>
      <c r="G1879" s="5">
        <f t="shared" si="61"/>
        <v>97.63521438239313</v>
      </c>
    </row>
    <row r="1880" spans="1:7" x14ac:dyDescent="0.35">
      <c r="A1880" s="30" t="s">
        <v>2824</v>
      </c>
      <c r="B1880" s="4">
        <v>4</v>
      </c>
      <c r="C1880" s="4">
        <v>52</v>
      </c>
      <c r="D1880" s="5">
        <v>0.93</v>
      </c>
      <c r="E1880" s="5">
        <v>48.36</v>
      </c>
      <c r="F1880" s="5">
        <f t="shared" si="62"/>
        <v>1234495.1900000011</v>
      </c>
      <c r="G1880" s="5">
        <f t="shared" si="61"/>
        <v>97.639039285056256</v>
      </c>
    </row>
    <row r="1881" spans="1:7" x14ac:dyDescent="0.35">
      <c r="A1881" s="30" t="s">
        <v>2819</v>
      </c>
      <c r="B1881" s="4">
        <v>1</v>
      </c>
      <c r="C1881" s="4">
        <v>32</v>
      </c>
      <c r="D1881" s="5">
        <v>1.51</v>
      </c>
      <c r="E1881" s="5">
        <v>48.32</v>
      </c>
      <c r="F1881" s="5">
        <f t="shared" si="62"/>
        <v>1234543.5100000012</v>
      </c>
      <c r="G1881" s="5">
        <f t="shared" si="61"/>
        <v>97.642861024028164</v>
      </c>
    </row>
    <row r="1882" spans="1:7" x14ac:dyDescent="0.35">
      <c r="A1882" s="30" t="s">
        <v>1702</v>
      </c>
      <c r="B1882" s="4">
        <v>5</v>
      </c>
      <c r="C1882" s="4">
        <v>800</v>
      </c>
      <c r="D1882" s="5">
        <v>0.06</v>
      </c>
      <c r="E1882" s="5">
        <v>48</v>
      </c>
      <c r="F1882" s="5">
        <f t="shared" si="62"/>
        <v>1234591.5100000012</v>
      </c>
      <c r="G1882" s="5">
        <f t="shared" si="61"/>
        <v>97.646657453470453</v>
      </c>
    </row>
    <row r="1883" spans="1:7" x14ac:dyDescent="0.35">
      <c r="A1883" s="30" t="s">
        <v>1897</v>
      </c>
      <c r="B1883" s="4">
        <v>3</v>
      </c>
      <c r="C1883" s="4">
        <v>400</v>
      </c>
      <c r="D1883" s="5">
        <v>0.12</v>
      </c>
      <c r="E1883" s="5">
        <v>48</v>
      </c>
      <c r="F1883" s="5">
        <f t="shared" si="62"/>
        <v>1234639.5100000012</v>
      </c>
      <c r="G1883" s="5">
        <f t="shared" si="61"/>
        <v>97.650453882912743</v>
      </c>
    </row>
    <row r="1884" spans="1:7" x14ac:dyDescent="0.35">
      <c r="A1884" s="30" t="s">
        <v>2002</v>
      </c>
      <c r="B1884" s="4">
        <v>2</v>
      </c>
      <c r="C1884" s="4">
        <v>300</v>
      </c>
      <c r="D1884" s="5">
        <v>0.16</v>
      </c>
      <c r="E1884" s="5">
        <v>48</v>
      </c>
      <c r="F1884" s="5">
        <f t="shared" si="62"/>
        <v>1234687.5100000012</v>
      </c>
      <c r="G1884" s="5">
        <f t="shared" si="61"/>
        <v>97.654250312355046</v>
      </c>
    </row>
    <row r="1885" spans="1:7" x14ac:dyDescent="0.35">
      <c r="A1885" s="30" t="s">
        <v>178</v>
      </c>
      <c r="B1885" s="4">
        <v>5</v>
      </c>
      <c r="C1885" s="4">
        <v>120</v>
      </c>
      <c r="D1885" s="5">
        <v>0.4</v>
      </c>
      <c r="E1885" s="5">
        <v>48</v>
      </c>
      <c r="F1885" s="5">
        <f t="shared" si="62"/>
        <v>1234735.5100000012</v>
      </c>
      <c r="G1885" s="5">
        <f t="shared" si="61"/>
        <v>97.658046741797321</v>
      </c>
    </row>
    <row r="1886" spans="1:7" x14ac:dyDescent="0.35">
      <c r="A1886" s="30" t="s">
        <v>2845</v>
      </c>
      <c r="B1886" s="4">
        <v>6</v>
      </c>
      <c r="C1886" s="4">
        <v>50</v>
      </c>
      <c r="D1886" s="5">
        <v>0.96</v>
      </c>
      <c r="E1886" s="5">
        <v>48</v>
      </c>
      <c r="F1886" s="5">
        <f t="shared" si="62"/>
        <v>1234783.5100000012</v>
      </c>
      <c r="G1886" s="5">
        <f t="shared" si="61"/>
        <v>97.66184317123961</v>
      </c>
    </row>
    <row r="1887" spans="1:7" x14ac:dyDescent="0.35">
      <c r="A1887" s="30" t="s">
        <v>4419</v>
      </c>
      <c r="B1887" s="4">
        <v>2</v>
      </c>
      <c r="C1887" s="4">
        <v>50</v>
      </c>
      <c r="D1887" s="5">
        <v>0.96</v>
      </c>
      <c r="E1887" s="5">
        <v>48</v>
      </c>
      <c r="F1887" s="5">
        <f t="shared" si="62"/>
        <v>1234831.5100000012</v>
      </c>
      <c r="G1887" s="5">
        <f t="shared" si="61"/>
        <v>97.665639600681914</v>
      </c>
    </row>
    <row r="1888" spans="1:7" x14ac:dyDescent="0.35">
      <c r="A1888" s="30" t="s">
        <v>4353</v>
      </c>
      <c r="B1888" s="4">
        <v>1</v>
      </c>
      <c r="C1888" s="4">
        <v>50</v>
      </c>
      <c r="D1888" s="5">
        <v>0.96</v>
      </c>
      <c r="E1888" s="5">
        <v>48</v>
      </c>
      <c r="F1888" s="5">
        <f t="shared" si="62"/>
        <v>1234879.5100000012</v>
      </c>
      <c r="G1888" s="5">
        <f t="shared" si="61"/>
        <v>97.669436030124203</v>
      </c>
    </row>
    <row r="1889" spans="1:7" x14ac:dyDescent="0.35">
      <c r="A1889" s="30" t="s">
        <v>4252</v>
      </c>
      <c r="B1889" s="4">
        <v>1</v>
      </c>
      <c r="C1889" s="4">
        <v>20</v>
      </c>
      <c r="D1889" s="5">
        <v>2.4</v>
      </c>
      <c r="E1889" s="5">
        <v>48</v>
      </c>
      <c r="F1889" s="5">
        <f t="shared" si="62"/>
        <v>1234927.5100000012</v>
      </c>
      <c r="G1889" s="5">
        <f t="shared" si="61"/>
        <v>97.673232459566492</v>
      </c>
    </row>
    <row r="1890" spans="1:7" x14ac:dyDescent="0.35">
      <c r="A1890" s="30" t="s">
        <v>854</v>
      </c>
      <c r="B1890" s="4">
        <v>1</v>
      </c>
      <c r="C1890" s="4">
        <v>15</v>
      </c>
      <c r="D1890" s="5">
        <v>3.2</v>
      </c>
      <c r="E1890" s="5">
        <v>48</v>
      </c>
      <c r="F1890" s="5">
        <f t="shared" si="62"/>
        <v>1234975.5100000012</v>
      </c>
      <c r="G1890" s="5">
        <f t="shared" si="61"/>
        <v>97.677028889008781</v>
      </c>
    </row>
    <row r="1891" spans="1:7" x14ac:dyDescent="0.35">
      <c r="A1891" s="30" t="s">
        <v>4044</v>
      </c>
      <c r="B1891" s="4">
        <v>2</v>
      </c>
      <c r="C1891" s="4">
        <v>2</v>
      </c>
      <c r="D1891" s="5">
        <v>23.99</v>
      </c>
      <c r="E1891" s="5">
        <v>47.98</v>
      </c>
      <c r="F1891" s="5">
        <f t="shared" si="62"/>
        <v>1235023.4900000012</v>
      </c>
      <c r="G1891" s="5">
        <f t="shared" si="61"/>
        <v>97.680823736605475</v>
      </c>
    </row>
    <row r="1892" spans="1:7" x14ac:dyDescent="0.35">
      <c r="A1892" s="30" t="s">
        <v>3389</v>
      </c>
      <c r="B1892" s="4">
        <v>5</v>
      </c>
      <c r="C1892" s="4">
        <v>36</v>
      </c>
      <c r="D1892" s="5">
        <v>1.33</v>
      </c>
      <c r="E1892" s="5">
        <v>47.88</v>
      </c>
      <c r="F1892" s="5">
        <f t="shared" si="62"/>
        <v>1235071.370000001</v>
      </c>
      <c r="G1892" s="5">
        <f t="shared" si="61"/>
        <v>97.684610674974152</v>
      </c>
    </row>
    <row r="1893" spans="1:7" x14ac:dyDescent="0.35">
      <c r="A1893" s="30" t="s">
        <v>2830</v>
      </c>
      <c r="B1893" s="4">
        <v>7</v>
      </c>
      <c r="C1893" s="4">
        <v>84</v>
      </c>
      <c r="D1893" s="5">
        <v>0.56999999999999995</v>
      </c>
      <c r="E1893" s="5">
        <v>47.879999999999995</v>
      </c>
      <c r="F1893" s="5">
        <f t="shared" si="62"/>
        <v>1235119.2500000009</v>
      </c>
      <c r="G1893" s="5">
        <f t="shared" si="61"/>
        <v>97.688397613342829</v>
      </c>
    </row>
    <row r="1894" spans="1:7" x14ac:dyDescent="0.35">
      <c r="A1894" s="30" t="s">
        <v>1599</v>
      </c>
      <c r="B1894" s="4">
        <v>11</v>
      </c>
      <c r="C1894" s="4">
        <v>184</v>
      </c>
      <c r="D1894" s="5">
        <v>0.26</v>
      </c>
      <c r="E1894" s="5">
        <v>47.84</v>
      </c>
      <c r="F1894" s="5">
        <f t="shared" si="62"/>
        <v>1235167.090000001</v>
      </c>
      <c r="G1894" s="5">
        <f t="shared" si="61"/>
        <v>97.692181388020316</v>
      </c>
    </row>
    <row r="1895" spans="1:7" x14ac:dyDescent="0.35">
      <c r="A1895" s="30" t="s">
        <v>3835</v>
      </c>
      <c r="B1895" s="4">
        <v>1</v>
      </c>
      <c r="C1895" s="4">
        <v>24</v>
      </c>
      <c r="D1895" s="5">
        <v>1.99</v>
      </c>
      <c r="E1895" s="5">
        <v>47.76</v>
      </c>
      <c r="F1895" s="5">
        <f t="shared" si="62"/>
        <v>1235214.850000001</v>
      </c>
      <c r="G1895" s="5">
        <f t="shared" si="61"/>
        <v>97.695958835315395</v>
      </c>
    </row>
    <row r="1896" spans="1:7" x14ac:dyDescent="0.35">
      <c r="A1896" s="30" t="s">
        <v>3978</v>
      </c>
      <c r="B1896" s="4">
        <v>3</v>
      </c>
      <c r="C1896" s="4">
        <v>54</v>
      </c>
      <c r="D1896" s="5">
        <v>0.88</v>
      </c>
      <c r="E1896" s="5">
        <v>47.52</v>
      </c>
      <c r="F1896" s="5">
        <f t="shared" si="62"/>
        <v>1235262.370000001</v>
      </c>
      <c r="G1896" s="5">
        <f t="shared" si="61"/>
        <v>97.699717300463263</v>
      </c>
    </row>
    <row r="1897" spans="1:7" x14ac:dyDescent="0.35">
      <c r="A1897" s="30" t="s">
        <v>3504</v>
      </c>
      <c r="B1897" s="4">
        <v>1</v>
      </c>
      <c r="C1897" s="4">
        <v>16</v>
      </c>
      <c r="D1897" s="5">
        <v>2.97</v>
      </c>
      <c r="E1897" s="5">
        <v>47.52</v>
      </c>
      <c r="F1897" s="5">
        <f t="shared" si="62"/>
        <v>1235309.8900000011</v>
      </c>
      <c r="G1897" s="5">
        <f t="shared" si="61"/>
        <v>97.703475765611131</v>
      </c>
    </row>
    <row r="1898" spans="1:7" x14ac:dyDescent="0.35">
      <c r="A1898" s="30" t="s">
        <v>830</v>
      </c>
      <c r="B1898" s="4">
        <v>2</v>
      </c>
      <c r="C1898" s="4">
        <v>10</v>
      </c>
      <c r="D1898" s="5">
        <v>4.75</v>
      </c>
      <c r="E1898" s="5">
        <v>47.5</v>
      </c>
      <c r="F1898" s="5">
        <f t="shared" si="62"/>
        <v>1235357.3900000011</v>
      </c>
      <c r="G1898" s="5">
        <f t="shared" si="61"/>
        <v>97.707232648913404</v>
      </c>
    </row>
    <row r="1899" spans="1:7" x14ac:dyDescent="0.35">
      <c r="A1899" s="30" t="s">
        <v>1254</v>
      </c>
      <c r="B1899" s="4">
        <v>1</v>
      </c>
      <c r="C1899" s="4">
        <v>10</v>
      </c>
      <c r="D1899" s="5">
        <v>4.75</v>
      </c>
      <c r="E1899" s="5">
        <v>47.5</v>
      </c>
      <c r="F1899" s="5">
        <f t="shared" si="62"/>
        <v>1235404.8900000011</v>
      </c>
      <c r="G1899" s="5">
        <f t="shared" si="61"/>
        <v>97.710989532215663</v>
      </c>
    </row>
    <row r="1900" spans="1:7" x14ac:dyDescent="0.35">
      <c r="A1900" s="30" t="s">
        <v>2735</v>
      </c>
      <c r="B1900" s="4">
        <v>3</v>
      </c>
      <c r="C1900" s="4">
        <v>20</v>
      </c>
      <c r="D1900" s="5">
        <v>2.36</v>
      </c>
      <c r="E1900" s="5">
        <v>47.199999999999996</v>
      </c>
      <c r="F1900" s="5">
        <f t="shared" si="62"/>
        <v>1235452.090000001</v>
      </c>
      <c r="G1900" s="5">
        <f t="shared" si="61"/>
        <v>97.714722687833927</v>
      </c>
    </row>
    <row r="1901" spans="1:7" x14ac:dyDescent="0.35">
      <c r="A1901" s="30" t="s">
        <v>315</v>
      </c>
      <c r="B1901" s="4">
        <v>2</v>
      </c>
      <c r="C1901" s="4">
        <v>7</v>
      </c>
      <c r="D1901" s="5">
        <v>6.73</v>
      </c>
      <c r="E1901" s="5">
        <v>47.11</v>
      </c>
      <c r="F1901" s="5">
        <f t="shared" si="62"/>
        <v>1235499.2000000011</v>
      </c>
      <c r="G1901" s="5">
        <f t="shared" si="61"/>
        <v>97.718448725146985</v>
      </c>
    </row>
    <row r="1902" spans="1:7" x14ac:dyDescent="0.35">
      <c r="A1902" s="30" t="s">
        <v>3284</v>
      </c>
      <c r="B1902" s="4">
        <v>2</v>
      </c>
      <c r="C1902" s="4">
        <v>32</v>
      </c>
      <c r="D1902" s="5">
        <v>1.47</v>
      </c>
      <c r="E1902" s="5">
        <v>47.04</v>
      </c>
      <c r="F1902" s="5">
        <f t="shared" si="62"/>
        <v>1235546.2400000012</v>
      </c>
      <c r="G1902" s="5">
        <f t="shared" si="61"/>
        <v>97.722169226000418</v>
      </c>
    </row>
    <row r="1903" spans="1:7" x14ac:dyDescent="0.35">
      <c r="A1903" s="30" t="s">
        <v>3319</v>
      </c>
      <c r="B1903" s="4">
        <v>1</v>
      </c>
      <c r="C1903" s="4">
        <v>50</v>
      </c>
      <c r="D1903" s="5">
        <v>0.94</v>
      </c>
      <c r="E1903" s="5">
        <v>47</v>
      </c>
      <c r="F1903" s="5">
        <f t="shared" si="62"/>
        <v>1235593.2400000012</v>
      </c>
      <c r="G1903" s="5">
        <f t="shared" si="61"/>
        <v>97.725886563162661</v>
      </c>
    </row>
    <row r="1904" spans="1:7" x14ac:dyDescent="0.35">
      <c r="A1904" s="30" t="s">
        <v>3878</v>
      </c>
      <c r="B1904" s="4">
        <v>1</v>
      </c>
      <c r="C1904" s="4">
        <v>50</v>
      </c>
      <c r="D1904" s="5">
        <v>0.94</v>
      </c>
      <c r="E1904" s="5">
        <v>47</v>
      </c>
      <c r="F1904" s="5">
        <f t="shared" si="62"/>
        <v>1235640.2400000012</v>
      </c>
      <c r="G1904" s="5">
        <f t="shared" si="61"/>
        <v>97.729603900324918</v>
      </c>
    </row>
    <row r="1905" spans="1:7" x14ac:dyDescent="0.35">
      <c r="A1905" s="30" t="s">
        <v>900</v>
      </c>
      <c r="B1905" s="4">
        <v>2</v>
      </c>
      <c r="C1905" s="4">
        <v>10</v>
      </c>
      <c r="D1905" s="5">
        <v>4.7</v>
      </c>
      <c r="E1905" s="5">
        <v>47</v>
      </c>
      <c r="F1905" s="5">
        <f t="shared" si="62"/>
        <v>1235687.2400000012</v>
      </c>
      <c r="G1905" s="5">
        <f t="shared" si="61"/>
        <v>97.733321237487147</v>
      </c>
    </row>
    <row r="1906" spans="1:7" x14ac:dyDescent="0.35">
      <c r="A1906" s="30" t="s">
        <v>1086</v>
      </c>
      <c r="B1906" s="4">
        <v>1</v>
      </c>
      <c r="C1906" s="4">
        <v>4</v>
      </c>
      <c r="D1906" s="5">
        <v>11.75</v>
      </c>
      <c r="E1906" s="5">
        <v>47</v>
      </c>
      <c r="F1906" s="5">
        <f t="shared" si="62"/>
        <v>1235734.2400000012</v>
      </c>
      <c r="G1906" s="5">
        <f t="shared" si="61"/>
        <v>97.737038574649389</v>
      </c>
    </row>
    <row r="1907" spans="1:7" x14ac:dyDescent="0.35">
      <c r="A1907" s="30" t="s">
        <v>3778</v>
      </c>
      <c r="B1907" s="4">
        <v>1</v>
      </c>
      <c r="C1907" s="4">
        <v>16</v>
      </c>
      <c r="D1907" s="5">
        <v>2.93</v>
      </c>
      <c r="E1907" s="5">
        <v>46.88</v>
      </c>
      <c r="F1907" s="5">
        <f t="shared" si="62"/>
        <v>1235781.120000001</v>
      </c>
      <c r="G1907" s="5">
        <f t="shared" si="61"/>
        <v>97.74074642073802</v>
      </c>
    </row>
    <row r="1908" spans="1:7" x14ac:dyDescent="0.35">
      <c r="A1908" s="30" t="s">
        <v>2013</v>
      </c>
      <c r="B1908" s="4">
        <v>10</v>
      </c>
      <c r="C1908" s="4">
        <v>180</v>
      </c>
      <c r="D1908" s="5">
        <v>0.26</v>
      </c>
      <c r="E1908" s="5">
        <v>46.800000000000004</v>
      </c>
      <c r="F1908" s="5">
        <f t="shared" si="62"/>
        <v>1235827.9200000011</v>
      </c>
      <c r="G1908" s="5">
        <f t="shared" si="61"/>
        <v>97.744447939444257</v>
      </c>
    </row>
    <row r="1909" spans="1:7" x14ac:dyDescent="0.35">
      <c r="A1909" s="30" t="s">
        <v>2848</v>
      </c>
      <c r="B1909" s="4">
        <v>3</v>
      </c>
      <c r="C1909" s="4">
        <v>28</v>
      </c>
      <c r="D1909" s="5">
        <v>1.67</v>
      </c>
      <c r="E1909" s="5">
        <v>46.76</v>
      </c>
      <c r="F1909" s="5">
        <f t="shared" si="62"/>
        <v>1235874.6800000011</v>
      </c>
      <c r="G1909" s="5">
        <f t="shared" si="61"/>
        <v>97.748146294459289</v>
      </c>
    </row>
    <row r="1910" spans="1:7" x14ac:dyDescent="0.35">
      <c r="A1910" s="30" t="s">
        <v>856</v>
      </c>
      <c r="B1910" s="4">
        <v>3</v>
      </c>
      <c r="C1910" s="4">
        <v>7</v>
      </c>
      <c r="D1910" s="5">
        <v>6.68</v>
      </c>
      <c r="E1910" s="5">
        <v>46.76</v>
      </c>
      <c r="F1910" s="5">
        <f t="shared" si="62"/>
        <v>1235921.4400000011</v>
      </c>
      <c r="G1910" s="5">
        <f t="shared" si="61"/>
        <v>97.751844649474322</v>
      </c>
    </row>
    <row r="1911" spans="1:7" x14ac:dyDescent="0.35">
      <c r="A1911" s="30" t="s">
        <v>3271</v>
      </c>
      <c r="B1911" s="4">
        <v>1</v>
      </c>
      <c r="C1911" s="4">
        <v>64</v>
      </c>
      <c r="D1911" s="5">
        <v>0.73</v>
      </c>
      <c r="E1911" s="5">
        <v>46.72</v>
      </c>
      <c r="F1911" s="5">
        <f t="shared" si="62"/>
        <v>1235968.1600000011</v>
      </c>
      <c r="G1911" s="5">
        <f t="shared" si="61"/>
        <v>97.75553984079815</v>
      </c>
    </row>
    <row r="1912" spans="1:7" x14ac:dyDescent="0.35">
      <c r="A1912" s="30" t="s">
        <v>348</v>
      </c>
      <c r="B1912" s="4">
        <v>1</v>
      </c>
      <c r="C1912" s="4">
        <v>16</v>
      </c>
      <c r="D1912" s="5">
        <v>2.92</v>
      </c>
      <c r="E1912" s="5">
        <v>46.72</v>
      </c>
      <c r="F1912" s="5">
        <f t="shared" si="62"/>
        <v>1236014.8800000011</v>
      </c>
      <c r="G1912" s="5">
        <f t="shared" si="61"/>
        <v>97.759235032121978</v>
      </c>
    </row>
    <row r="1913" spans="1:7" x14ac:dyDescent="0.35">
      <c r="A1913" s="30" t="s">
        <v>27</v>
      </c>
      <c r="B1913" s="4">
        <v>3</v>
      </c>
      <c r="C1913" s="4">
        <v>5</v>
      </c>
      <c r="D1913" s="5">
        <v>9.33</v>
      </c>
      <c r="E1913" s="5">
        <v>46.65</v>
      </c>
      <c r="F1913" s="5">
        <f t="shared" si="62"/>
        <v>1236061.530000001</v>
      </c>
      <c r="G1913" s="5">
        <f t="shared" si="61"/>
        <v>97.762924686986196</v>
      </c>
    </row>
    <row r="1914" spans="1:7" x14ac:dyDescent="0.35">
      <c r="A1914" s="30" t="s">
        <v>3796</v>
      </c>
      <c r="B1914" s="4">
        <v>3</v>
      </c>
      <c r="C1914" s="4">
        <v>22</v>
      </c>
      <c r="D1914" s="5">
        <v>2.12</v>
      </c>
      <c r="E1914" s="5">
        <v>46.64</v>
      </c>
      <c r="F1914" s="5">
        <f t="shared" si="62"/>
        <v>1236108.1700000009</v>
      </c>
      <c r="G1914" s="5">
        <f t="shared" si="61"/>
        <v>97.766613550927616</v>
      </c>
    </row>
    <row r="1915" spans="1:7" x14ac:dyDescent="0.35">
      <c r="A1915" s="30" t="s">
        <v>3753</v>
      </c>
      <c r="B1915" s="4">
        <v>2</v>
      </c>
      <c r="C1915" s="4">
        <v>20</v>
      </c>
      <c r="D1915" s="5">
        <v>2.33</v>
      </c>
      <c r="E1915" s="5">
        <v>46.6</v>
      </c>
      <c r="F1915" s="5">
        <f t="shared" si="62"/>
        <v>1236154.7700000009</v>
      </c>
      <c r="G1915" s="5">
        <f t="shared" si="61"/>
        <v>97.770299251177846</v>
      </c>
    </row>
    <row r="1916" spans="1:7" x14ac:dyDescent="0.35">
      <c r="A1916" s="30" t="s">
        <v>290</v>
      </c>
      <c r="B1916" s="4">
        <v>2</v>
      </c>
      <c r="C1916" s="4">
        <v>12</v>
      </c>
      <c r="D1916" s="5">
        <v>3.88</v>
      </c>
      <c r="E1916" s="5">
        <v>46.56</v>
      </c>
      <c r="F1916" s="5">
        <f t="shared" si="62"/>
        <v>1236201.330000001</v>
      </c>
      <c r="G1916" s="5">
        <f t="shared" si="61"/>
        <v>97.773981787736872</v>
      </c>
    </row>
    <row r="1917" spans="1:7" x14ac:dyDescent="0.35">
      <c r="A1917" s="30" t="s">
        <v>4043</v>
      </c>
      <c r="B1917" s="4">
        <v>1</v>
      </c>
      <c r="C1917" s="4">
        <v>50</v>
      </c>
      <c r="D1917" s="5">
        <v>0.93</v>
      </c>
      <c r="E1917" s="5">
        <v>46.5</v>
      </c>
      <c r="F1917" s="5">
        <f t="shared" si="62"/>
        <v>1236247.830000001</v>
      </c>
      <c r="G1917" s="5">
        <f t="shared" si="61"/>
        <v>97.777659578759099</v>
      </c>
    </row>
    <row r="1918" spans="1:7" x14ac:dyDescent="0.35">
      <c r="A1918" s="30" t="s">
        <v>2723</v>
      </c>
      <c r="B1918" s="4">
        <v>2</v>
      </c>
      <c r="C1918" s="4">
        <v>16</v>
      </c>
      <c r="D1918" s="5">
        <v>2.89</v>
      </c>
      <c r="E1918" s="5">
        <v>46.24</v>
      </c>
      <c r="F1918" s="5">
        <f t="shared" si="62"/>
        <v>1236294.070000001</v>
      </c>
      <c r="G1918" s="5">
        <f t="shared" si="61"/>
        <v>97.781316805788492</v>
      </c>
    </row>
    <row r="1919" spans="1:7" x14ac:dyDescent="0.35">
      <c r="A1919" s="30" t="s">
        <v>3016</v>
      </c>
      <c r="B1919" s="4">
        <v>2</v>
      </c>
      <c r="C1919" s="4">
        <v>16</v>
      </c>
      <c r="D1919" s="5">
        <v>2.89</v>
      </c>
      <c r="E1919" s="5">
        <v>46.24</v>
      </c>
      <c r="F1919" s="5">
        <f t="shared" si="62"/>
        <v>1236340.310000001</v>
      </c>
      <c r="G1919" s="5">
        <f t="shared" si="61"/>
        <v>97.7849740328179</v>
      </c>
    </row>
    <row r="1920" spans="1:7" x14ac:dyDescent="0.35">
      <c r="A1920" s="30" t="s">
        <v>3410</v>
      </c>
      <c r="B1920" s="4">
        <v>2</v>
      </c>
      <c r="C1920" s="4">
        <v>16</v>
      </c>
      <c r="D1920" s="5">
        <v>2.89</v>
      </c>
      <c r="E1920" s="5">
        <v>46.24</v>
      </c>
      <c r="F1920" s="5">
        <f t="shared" si="62"/>
        <v>1236386.550000001</v>
      </c>
      <c r="G1920" s="5">
        <f t="shared" si="61"/>
        <v>97.788631259847307</v>
      </c>
    </row>
    <row r="1921" spans="1:7" x14ac:dyDescent="0.35">
      <c r="A1921" s="30" t="s">
        <v>4062</v>
      </c>
      <c r="B1921" s="4">
        <v>2</v>
      </c>
      <c r="C1921" s="4">
        <v>16</v>
      </c>
      <c r="D1921" s="5">
        <v>2.89</v>
      </c>
      <c r="E1921" s="5">
        <v>46.24</v>
      </c>
      <c r="F1921" s="5">
        <f t="shared" si="62"/>
        <v>1236432.790000001</v>
      </c>
      <c r="G1921" s="5">
        <f t="shared" si="61"/>
        <v>97.792288486876728</v>
      </c>
    </row>
    <row r="1922" spans="1:7" x14ac:dyDescent="0.35">
      <c r="A1922" s="30" t="s">
        <v>1628</v>
      </c>
      <c r="B1922" s="4">
        <v>1</v>
      </c>
      <c r="C1922" s="4">
        <v>16</v>
      </c>
      <c r="D1922" s="5">
        <v>2.89</v>
      </c>
      <c r="E1922" s="5">
        <v>46.24</v>
      </c>
      <c r="F1922" s="5">
        <f t="shared" si="62"/>
        <v>1236479.030000001</v>
      </c>
      <c r="G1922" s="5">
        <f t="shared" si="61"/>
        <v>97.795945713906136</v>
      </c>
    </row>
    <row r="1923" spans="1:7" x14ac:dyDescent="0.35">
      <c r="A1923" s="30" t="s">
        <v>3555</v>
      </c>
      <c r="B1923" s="4">
        <v>1</v>
      </c>
      <c r="C1923" s="4">
        <v>16</v>
      </c>
      <c r="D1923" s="5">
        <v>2.89</v>
      </c>
      <c r="E1923" s="5">
        <v>46.24</v>
      </c>
      <c r="F1923" s="5">
        <f t="shared" si="62"/>
        <v>1236525.2700000009</v>
      </c>
      <c r="G1923" s="5">
        <f t="shared" ref="G1923:G1986" si="63">(F1923/$F$3485)*100</f>
        <v>97.799602940935543</v>
      </c>
    </row>
    <row r="1924" spans="1:7" x14ac:dyDescent="0.35">
      <c r="A1924" s="30" t="s">
        <v>3833</v>
      </c>
      <c r="B1924" s="4">
        <v>1</v>
      </c>
      <c r="C1924" s="4">
        <v>16</v>
      </c>
      <c r="D1924" s="5">
        <v>2.89</v>
      </c>
      <c r="E1924" s="5">
        <v>46.24</v>
      </c>
      <c r="F1924" s="5">
        <f t="shared" si="62"/>
        <v>1236571.5100000009</v>
      </c>
      <c r="G1924" s="5">
        <f t="shared" si="63"/>
        <v>97.80326016796495</v>
      </c>
    </row>
    <row r="1925" spans="1:7" x14ac:dyDescent="0.35">
      <c r="A1925" s="30" t="s">
        <v>2087</v>
      </c>
      <c r="B1925" s="4">
        <v>3</v>
      </c>
      <c r="C1925" s="4">
        <v>4</v>
      </c>
      <c r="D1925" s="5">
        <v>11.56</v>
      </c>
      <c r="E1925" s="5">
        <v>46.24</v>
      </c>
      <c r="F1925" s="5">
        <f t="shared" si="62"/>
        <v>1236617.7500000009</v>
      </c>
      <c r="G1925" s="5">
        <f t="shared" si="63"/>
        <v>97.806917394994358</v>
      </c>
    </row>
    <row r="1926" spans="1:7" x14ac:dyDescent="0.35">
      <c r="A1926" s="30" t="s">
        <v>2111</v>
      </c>
      <c r="B1926" s="4">
        <v>2</v>
      </c>
      <c r="C1926" s="4">
        <v>4</v>
      </c>
      <c r="D1926" s="5">
        <v>11.56</v>
      </c>
      <c r="E1926" s="5">
        <v>46.24</v>
      </c>
      <c r="F1926" s="5">
        <f t="shared" si="62"/>
        <v>1236663.9900000009</v>
      </c>
      <c r="G1926" s="5">
        <f t="shared" si="63"/>
        <v>97.810574622023751</v>
      </c>
    </row>
    <row r="1927" spans="1:7" x14ac:dyDescent="0.35">
      <c r="A1927" s="30" t="s">
        <v>3874</v>
      </c>
      <c r="B1927" s="4">
        <v>1</v>
      </c>
      <c r="C1927" s="4">
        <v>4</v>
      </c>
      <c r="D1927" s="5">
        <v>11.56</v>
      </c>
      <c r="E1927" s="5">
        <v>46.24</v>
      </c>
      <c r="F1927" s="5">
        <f t="shared" si="62"/>
        <v>1236710.2300000009</v>
      </c>
      <c r="G1927" s="5">
        <f t="shared" si="63"/>
        <v>97.814231849053158</v>
      </c>
    </row>
    <row r="1928" spans="1:7" x14ac:dyDescent="0.35">
      <c r="A1928" s="30" t="s">
        <v>3381</v>
      </c>
      <c r="B1928" s="4">
        <v>5</v>
      </c>
      <c r="C1928" s="4">
        <v>10</v>
      </c>
      <c r="D1928" s="5">
        <v>4.6100000000000003</v>
      </c>
      <c r="E1928" s="5">
        <v>46.1</v>
      </c>
      <c r="F1928" s="5">
        <f t="shared" ref="F1928:F1991" si="64">E1928+F1927</f>
        <v>1236756.330000001</v>
      </c>
      <c r="G1928" s="5">
        <f t="shared" si="63"/>
        <v>97.817878003163372</v>
      </c>
    </row>
    <row r="1929" spans="1:7" x14ac:dyDescent="0.35">
      <c r="A1929" s="30" t="s">
        <v>2089</v>
      </c>
      <c r="B1929" s="4">
        <v>2</v>
      </c>
      <c r="C1929" s="4">
        <v>200</v>
      </c>
      <c r="D1929" s="5">
        <v>0.23</v>
      </c>
      <c r="E1929" s="5">
        <v>46</v>
      </c>
      <c r="F1929" s="5">
        <f t="shared" si="64"/>
        <v>1236802.330000001</v>
      </c>
      <c r="G1929" s="5">
        <f t="shared" si="63"/>
        <v>97.821516248045555</v>
      </c>
    </row>
    <row r="1930" spans="1:7" x14ac:dyDescent="0.35">
      <c r="A1930" s="30" t="s">
        <v>1796</v>
      </c>
      <c r="B1930" s="4">
        <v>1</v>
      </c>
      <c r="C1930" s="4">
        <v>50</v>
      </c>
      <c r="D1930" s="5">
        <v>0.92</v>
      </c>
      <c r="E1930" s="5">
        <v>46</v>
      </c>
      <c r="F1930" s="5">
        <f t="shared" si="64"/>
        <v>1236848.330000001</v>
      </c>
      <c r="G1930" s="5">
        <f t="shared" si="63"/>
        <v>97.825154492927751</v>
      </c>
    </row>
    <row r="1931" spans="1:7" x14ac:dyDescent="0.35">
      <c r="A1931" s="30" t="s">
        <v>956</v>
      </c>
      <c r="B1931" s="4">
        <v>1</v>
      </c>
      <c r="C1931" s="4">
        <v>10</v>
      </c>
      <c r="D1931" s="5">
        <v>4.5999999999999996</v>
      </c>
      <c r="E1931" s="5">
        <v>46</v>
      </c>
      <c r="F1931" s="5">
        <f t="shared" si="64"/>
        <v>1236894.330000001</v>
      </c>
      <c r="G1931" s="5">
        <f t="shared" si="63"/>
        <v>97.828792737809948</v>
      </c>
    </row>
    <row r="1932" spans="1:7" x14ac:dyDescent="0.35">
      <c r="A1932" s="30" t="s">
        <v>611</v>
      </c>
      <c r="B1932" s="4">
        <v>1</v>
      </c>
      <c r="C1932" s="4">
        <v>10</v>
      </c>
      <c r="D1932" s="5">
        <v>4.5999999999999996</v>
      </c>
      <c r="E1932" s="5">
        <v>46</v>
      </c>
      <c r="F1932" s="5">
        <f t="shared" si="64"/>
        <v>1236940.330000001</v>
      </c>
      <c r="G1932" s="5">
        <f t="shared" si="63"/>
        <v>97.832430982692159</v>
      </c>
    </row>
    <row r="1933" spans="1:7" x14ac:dyDescent="0.35">
      <c r="A1933" s="30" t="s">
        <v>4176</v>
      </c>
      <c r="B1933" s="4">
        <v>2</v>
      </c>
      <c r="C1933" s="4">
        <v>16</v>
      </c>
      <c r="D1933" s="5">
        <v>2.87</v>
      </c>
      <c r="E1933" s="5">
        <v>45.92</v>
      </c>
      <c r="F1933" s="5">
        <f t="shared" si="64"/>
        <v>1236986.2500000009</v>
      </c>
      <c r="G1933" s="5">
        <f t="shared" si="63"/>
        <v>97.836062900191934</v>
      </c>
    </row>
    <row r="1934" spans="1:7" x14ac:dyDescent="0.35">
      <c r="A1934" s="30" t="s">
        <v>2476</v>
      </c>
      <c r="B1934" s="4">
        <v>1</v>
      </c>
      <c r="C1934" s="4">
        <v>16</v>
      </c>
      <c r="D1934" s="5">
        <v>2.87</v>
      </c>
      <c r="E1934" s="5">
        <v>45.92</v>
      </c>
      <c r="F1934" s="5">
        <f t="shared" si="64"/>
        <v>1237032.1700000009</v>
      </c>
      <c r="G1934" s="5">
        <f t="shared" si="63"/>
        <v>97.839694817691722</v>
      </c>
    </row>
    <row r="1935" spans="1:7" x14ac:dyDescent="0.35">
      <c r="A1935" s="30" t="s">
        <v>3050</v>
      </c>
      <c r="B1935" s="4">
        <v>1</v>
      </c>
      <c r="C1935" s="4">
        <v>16</v>
      </c>
      <c r="D1935" s="5">
        <v>2.87</v>
      </c>
      <c r="E1935" s="5">
        <v>45.92</v>
      </c>
      <c r="F1935" s="5">
        <f t="shared" si="64"/>
        <v>1237078.0900000008</v>
      </c>
      <c r="G1935" s="5">
        <f t="shared" si="63"/>
        <v>97.843326735191511</v>
      </c>
    </row>
    <row r="1936" spans="1:7" x14ac:dyDescent="0.35">
      <c r="A1936" s="30" t="s">
        <v>4126</v>
      </c>
      <c r="B1936" s="4">
        <v>1</v>
      </c>
      <c r="C1936" s="4">
        <v>16</v>
      </c>
      <c r="D1936" s="5">
        <v>2.87</v>
      </c>
      <c r="E1936" s="5">
        <v>45.92</v>
      </c>
      <c r="F1936" s="5">
        <f t="shared" si="64"/>
        <v>1237124.0100000007</v>
      </c>
      <c r="G1936" s="5">
        <f t="shared" si="63"/>
        <v>97.846958652691299</v>
      </c>
    </row>
    <row r="1937" spans="1:7" x14ac:dyDescent="0.35">
      <c r="A1937" s="30" t="s">
        <v>3782</v>
      </c>
      <c r="B1937" s="4">
        <v>6</v>
      </c>
      <c r="C1937" s="4">
        <v>56</v>
      </c>
      <c r="D1937" s="5">
        <v>0.82</v>
      </c>
      <c r="E1937" s="5">
        <v>45.919999999999995</v>
      </c>
      <c r="F1937" s="5">
        <f t="shared" si="64"/>
        <v>1237169.9300000006</v>
      </c>
      <c r="G1937" s="5">
        <f t="shared" si="63"/>
        <v>97.850590570191073</v>
      </c>
    </row>
    <row r="1938" spans="1:7" x14ac:dyDescent="0.35">
      <c r="A1938" s="30" t="s">
        <v>3731</v>
      </c>
      <c r="B1938" s="4">
        <v>3</v>
      </c>
      <c r="C1938" s="4">
        <v>56</v>
      </c>
      <c r="D1938" s="5">
        <v>0.82</v>
      </c>
      <c r="E1938" s="5">
        <v>45.919999999999995</v>
      </c>
      <c r="F1938" s="5">
        <f t="shared" si="64"/>
        <v>1237215.8500000006</v>
      </c>
      <c r="G1938" s="5">
        <f t="shared" si="63"/>
        <v>97.854222487690862</v>
      </c>
    </row>
    <row r="1939" spans="1:7" x14ac:dyDescent="0.35">
      <c r="A1939" s="30" t="s">
        <v>866</v>
      </c>
      <c r="B1939" s="4">
        <v>1</v>
      </c>
      <c r="C1939" s="4">
        <v>9</v>
      </c>
      <c r="D1939" s="5">
        <v>5.0999999999999996</v>
      </c>
      <c r="E1939" s="5">
        <v>45.9</v>
      </c>
      <c r="F1939" s="5">
        <f t="shared" si="64"/>
        <v>1237261.7500000005</v>
      </c>
      <c r="G1939" s="5">
        <f t="shared" si="63"/>
        <v>97.857852823345041</v>
      </c>
    </row>
    <row r="1940" spans="1:7" x14ac:dyDescent="0.35">
      <c r="A1940" s="30" t="s">
        <v>2689</v>
      </c>
      <c r="B1940" s="4">
        <v>3</v>
      </c>
      <c r="C1940" s="4">
        <v>12</v>
      </c>
      <c r="D1940" s="5">
        <v>3.8</v>
      </c>
      <c r="E1940" s="5">
        <v>45.599999999999994</v>
      </c>
      <c r="F1940" s="5">
        <f t="shared" si="64"/>
        <v>1237307.3500000006</v>
      </c>
      <c r="G1940" s="5">
        <f t="shared" si="63"/>
        <v>97.861459431315239</v>
      </c>
    </row>
    <row r="1941" spans="1:7" x14ac:dyDescent="0.35">
      <c r="A1941" s="30" t="s">
        <v>3179</v>
      </c>
      <c r="B1941" s="4">
        <v>1</v>
      </c>
      <c r="C1941" s="4">
        <v>50</v>
      </c>
      <c r="D1941" s="5">
        <v>0.91</v>
      </c>
      <c r="E1941" s="5">
        <v>45.5</v>
      </c>
      <c r="F1941" s="5">
        <f t="shared" si="64"/>
        <v>1237352.8500000006</v>
      </c>
      <c r="G1941" s="5">
        <f t="shared" si="63"/>
        <v>97.865058130057406</v>
      </c>
    </row>
    <row r="1942" spans="1:7" x14ac:dyDescent="0.35">
      <c r="A1942" s="30" t="s">
        <v>235</v>
      </c>
      <c r="B1942" s="4">
        <v>2</v>
      </c>
      <c r="C1942" s="4">
        <v>72</v>
      </c>
      <c r="D1942" s="5">
        <v>0.63</v>
      </c>
      <c r="E1942" s="5">
        <v>45.36</v>
      </c>
      <c r="F1942" s="5">
        <f t="shared" si="64"/>
        <v>1237398.2100000007</v>
      </c>
      <c r="G1942" s="5">
        <f t="shared" si="63"/>
        <v>97.86864575588038</v>
      </c>
    </row>
    <row r="1943" spans="1:7" x14ac:dyDescent="0.35">
      <c r="A1943" s="30" t="s">
        <v>2536</v>
      </c>
      <c r="B1943" s="4">
        <v>10</v>
      </c>
      <c r="C1943" s="4">
        <v>56</v>
      </c>
      <c r="D1943" s="5">
        <v>0.81</v>
      </c>
      <c r="E1943" s="5">
        <v>45.36</v>
      </c>
      <c r="F1943" s="5">
        <f t="shared" si="64"/>
        <v>1237443.5700000008</v>
      </c>
      <c r="G1943" s="5">
        <f t="shared" si="63"/>
        <v>97.872233381703353</v>
      </c>
    </row>
    <row r="1944" spans="1:7" x14ac:dyDescent="0.35">
      <c r="A1944" s="30" t="s">
        <v>3293</v>
      </c>
      <c r="B1944" s="4">
        <v>2</v>
      </c>
      <c r="C1944" s="4">
        <v>27</v>
      </c>
      <c r="D1944" s="5">
        <v>1.68</v>
      </c>
      <c r="E1944" s="5">
        <v>45.36</v>
      </c>
      <c r="F1944" s="5">
        <f t="shared" si="64"/>
        <v>1237488.9300000009</v>
      </c>
      <c r="G1944" s="5">
        <f t="shared" si="63"/>
        <v>97.875821007526326</v>
      </c>
    </row>
    <row r="1945" spans="1:7" x14ac:dyDescent="0.35">
      <c r="A1945" s="30" t="s">
        <v>4119</v>
      </c>
      <c r="B1945" s="4">
        <v>1</v>
      </c>
      <c r="C1945" s="4">
        <v>24</v>
      </c>
      <c r="D1945" s="5">
        <v>1.89</v>
      </c>
      <c r="E1945" s="5">
        <v>45.36</v>
      </c>
      <c r="F1945" s="5">
        <f t="shared" si="64"/>
        <v>1237534.290000001</v>
      </c>
      <c r="G1945" s="5">
        <f t="shared" si="63"/>
        <v>97.8794086333493</v>
      </c>
    </row>
    <row r="1946" spans="1:7" x14ac:dyDescent="0.35">
      <c r="A1946" s="30" t="s">
        <v>1560</v>
      </c>
      <c r="B1946" s="4">
        <v>2</v>
      </c>
      <c r="C1946" s="4">
        <v>3</v>
      </c>
      <c r="D1946" s="5">
        <v>15.07</v>
      </c>
      <c r="E1946" s="5">
        <v>45.21</v>
      </c>
      <c r="F1946" s="5">
        <f t="shared" si="64"/>
        <v>1237579.5000000009</v>
      </c>
      <c r="G1946" s="5">
        <f t="shared" si="63"/>
        <v>97.882984395330254</v>
      </c>
    </row>
    <row r="1947" spans="1:7" x14ac:dyDescent="0.35">
      <c r="A1947" s="30" t="s">
        <v>3584</v>
      </c>
      <c r="B1947" s="4">
        <v>1</v>
      </c>
      <c r="C1947" s="4">
        <v>16</v>
      </c>
      <c r="D1947" s="5">
        <v>2.82</v>
      </c>
      <c r="E1947" s="5">
        <v>45.12</v>
      </c>
      <c r="F1947" s="5">
        <f t="shared" si="64"/>
        <v>1237624.620000001</v>
      </c>
      <c r="G1947" s="5">
        <f t="shared" si="63"/>
        <v>97.886553039006017</v>
      </c>
    </row>
    <row r="1948" spans="1:7" x14ac:dyDescent="0.35">
      <c r="A1948" s="30" t="s">
        <v>4227</v>
      </c>
      <c r="B1948" s="4">
        <v>2</v>
      </c>
      <c r="C1948" s="4">
        <v>4</v>
      </c>
      <c r="D1948" s="5">
        <v>11.26</v>
      </c>
      <c r="E1948" s="5">
        <v>45.04</v>
      </c>
      <c r="F1948" s="5">
        <f t="shared" si="64"/>
        <v>1237669.6600000011</v>
      </c>
      <c r="G1948" s="5">
        <f t="shared" si="63"/>
        <v>97.890115355299372</v>
      </c>
    </row>
    <row r="1949" spans="1:7" x14ac:dyDescent="0.35">
      <c r="A1949" s="30" t="s">
        <v>1523</v>
      </c>
      <c r="B1949" s="4">
        <v>9</v>
      </c>
      <c r="C1949" s="4">
        <v>1500</v>
      </c>
      <c r="D1949" s="5">
        <v>0.03</v>
      </c>
      <c r="E1949" s="5">
        <v>45</v>
      </c>
      <c r="F1949" s="5">
        <f t="shared" si="64"/>
        <v>1237714.6600000011</v>
      </c>
      <c r="G1949" s="5">
        <f t="shared" si="63"/>
        <v>97.893674507901522</v>
      </c>
    </row>
    <row r="1950" spans="1:7" x14ac:dyDescent="0.35">
      <c r="A1950" s="30" t="s">
        <v>1664</v>
      </c>
      <c r="B1950" s="4">
        <v>8</v>
      </c>
      <c r="C1950" s="4">
        <v>900</v>
      </c>
      <c r="D1950" s="5">
        <v>0.05</v>
      </c>
      <c r="E1950" s="5">
        <v>45</v>
      </c>
      <c r="F1950" s="5">
        <f t="shared" si="64"/>
        <v>1237759.6600000011</v>
      </c>
      <c r="G1950" s="5">
        <f t="shared" si="63"/>
        <v>97.897233660503659</v>
      </c>
    </row>
    <row r="1951" spans="1:7" x14ac:dyDescent="0.35">
      <c r="A1951" s="30" t="s">
        <v>1830</v>
      </c>
      <c r="B1951" s="4">
        <v>4</v>
      </c>
      <c r="C1951" s="4">
        <v>500</v>
      </c>
      <c r="D1951" s="5">
        <v>0.09</v>
      </c>
      <c r="E1951" s="5">
        <v>45</v>
      </c>
      <c r="F1951" s="5">
        <f t="shared" si="64"/>
        <v>1237804.6600000011</v>
      </c>
      <c r="G1951" s="5">
        <f t="shared" si="63"/>
        <v>97.900792813105809</v>
      </c>
    </row>
    <row r="1952" spans="1:7" x14ac:dyDescent="0.35">
      <c r="A1952" s="30" t="s">
        <v>1835</v>
      </c>
      <c r="B1952" s="4">
        <v>3</v>
      </c>
      <c r="C1952" s="4">
        <v>500</v>
      </c>
      <c r="D1952" s="5">
        <v>0.09</v>
      </c>
      <c r="E1952" s="5">
        <v>45</v>
      </c>
      <c r="F1952" s="5">
        <f t="shared" si="64"/>
        <v>1237849.6600000011</v>
      </c>
      <c r="G1952" s="5">
        <f t="shared" si="63"/>
        <v>97.90435196570796</v>
      </c>
    </row>
    <row r="1953" spans="1:7" x14ac:dyDescent="0.35">
      <c r="A1953" s="30" t="s">
        <v>3274</v>
      </c>
      <c r="B1953" s="4">
        <v>3</v>
      </c>
      <c r="C1953" s="4">
        <v>60</v>
      </c>
      <c r="D1953" s="5">
        <v>0.75</v>
      </c>
      <c r="E1953" s="5">
        <v>45</v>
      </c>
      <c r="F1953" s="5">
        <f t="shared" si="64"/>
        <v>1237894.6600000011</v>
      </c>
      <c r="G1953" s="5">
        <f t="shared" si="63"/>
        <v>97.907911118310111</v>
      </c>
    </row>
    <row r="1954" spans="1:7" x14ac:dyDescent="0.35">
      <c r="A1954" s="30" t="s">
        <v>1793</v>
      </c>
      <c r="B1954" s="4">
        <v>1</v>
      </c>
      <c r="C1954" s="4">
        <v>50</v>
      </c>
      <c r="D1954" s="5">
        <v>0.9</v>
      </c>
      <c r="E1954" s="5">
        <v>45</v>
      </c>
      <c r="F1954" s="5">
        <f t="shared" si="64"/>
        <v>1237939.6600000011</v>
      </c>
      <c r="G1954" s="5">
        <f t="shared" si="63"/>
        <v>97.911470270912261</v>
      </c>
    </row>
    <row r="1955" spans="1:7" x14ac:dyDescent="0.35">
      <c r="A1955" s="30" t="s">
        <v>863</v>
      </c>
      <c r="B1955" s="4">
        <v>1</v>
      </c>
      <c r="C1955" s="4">
        <v>10</v>
      </c>
      <c r="D1955" s="5">
        <v>4.5</v>
      </c>
      <c r="E1955" s="5">
        <v>45</v>
      </c>
      <c r="F1955" s="5">
        <f t="shared" si="64"/>
        <v>1237984.6600000011</v>
      </c>
      <c r="G1955" s="5">
        <f t="shared" si="63"/>
        <v>97.915029423514397</v>
      </c>
    </row>
    <row r="1956" spans="1:7" x14ac:dyDescent="0.35">
      <c r="A1956" s="30" t="s">
        <v>899</v>
      </c>
      <c r="B1956" s="4">
        <v>1</v>
      </c>
      <c r="C1956" s="4">
        <v>10</v>
      </c>
      <c r="D1956" s="5">
        <v>4.5</v>
      </c>
      <c r="E1956" s="5">
        <v>45</v>
      </c>
      <c r="F1956" s="5">
        <f t="shared" si="64"/>
        <v>1238029.6600000011</v>
      </c>
      <c r="G1956" s="5">
        <f t="shared" si="63"/>
        <v>97.918588576116548</v>
      </c>
    </row>
    <row r="1957" spans="1:7" x14ac:dyDescent="0.35">
      <c r="A1957" s="30" t="s">
        <v>908</v>
      </c>
      <c r="B1957" s="4">
        <v>2</v>
      </c>
      <c r="C1957" s="4">
        <v>6</v>
      </c>
      <c r="D1957" s="5">
        <v>7.5</v>
      </c>
      <c r="E1957" s="5">
        <v>45</v>
      </c>
      <c r="F1957" s="5">
        <f t="shared" si="64"/>
        <v>1238074.6600000011</v>
      </c>
      <c r="G1957" s="5">
        <f t="shared" si="63"/>
        <v>97.922147728718699</v>
      </c>
    </row>
    <row r="1958" spans="1:7" x14ac:dyDescent="0.35">
      <c r="A1958" s="30" t="s">
        <v>903</v>
      </c>
      <c r="B1958" s="4">
        <v>1</v>
      </c>
      <c r="C1958" s="4">
        <v>5</v>
      </c>
      <c r="D1958" s="5">
        <v>9</v>
      </c>
      <c r="E1958" s="5">
        <v>45</v>
      </c>
      <c r="F1958" s="5">
        <f t="shared" si="64"/>
        <v>1238119.6600000011</v>
      </c>
      <c r="G1958" s="5">
        <f t="shared" si="63"/>
        <v>97.925706881320849</v>
      </c>
    </row>
    <row r="1959" spans="1:7" x14ac:dyDescent="0.35">
      <c r="A1959" s="30" t="s">
        <v>2773</v>
      </c>
      <c r="B1959" s="4">
        <v>3</v>
      </c>
      <c r="C1959" s="4">
        <v>21</v>
      </c>
      <c r="D1959" s="5">
        <v>2.14</v>
      </c>
      <c r="E1959" s="5">
        <v>44.940000000000005</v>
      </c>
      <c r="F1959" s="5">
        <f t="shared" si="64"/>
        <v>1238164.600000001</v>
      </c>
      <c r="G1959" s="5">
        <f t="shared" si="63"/>
        <v>97.929261288386186</v>
      </c>
    </row>
    <row r="1960" spans="1:7" x14ac:dyDescent="0.35">
      <c r="A1960" s="30" t="s">
        <v>2262</v>
      </c>
      <c r="B1960" s="4">
        <v>3</v>
      </c>
      <c r="C1960" s="4">
        <v>14</v>
      </c>
      <c r="D1960" s="5">
        <v>3.21</v>
      </c>
      <c r="E1960" s="5">
        <v>44.94</v>
      </c>
      <c r="F1960" s="5">
        <f t="shared" si="64"/>
        <v>1238209.540000001</v>
      </c>
      <c r="G1960" s="5">
        <f t="shared" si="63"/>
        <v>97.932815695451524</v>
      </c>
    </row>
    <row r="1961" spans="1:7" x14ac:dyDescent="0.35">
      <c r="A1961" s="30" t="s">
        <v>2387</v>
      </c>
      <c r="B1961" s="4">
        <v>2</v>
      </c>
      <c r="C1961" s="4">
        <v>56</v>
      </c>
      <c r="D1961" s="5">
        <v>0.8</v>
      </c>
      <c r="E1961" s="5">
        <v>44.800000000000004</v>
      </c>
      <c r="F1961" s="5">
        <f t="shared" si="64"/>
        <v>1238254.340000001</v>
      </c>
      <c r="G1961" s="5">
        <f t="shared" si="63"/>
        <v>97.936359029597668</v>
      </c>
    </row>
    <row r="1962" spans="1:7" x14ac:dyDescent="0.35">
      <c r="A1962" s="30" t="s">
        <v>1859</v>
      </c>
      <c r="B1962" s="4">
        <v>20</v>
      </c>
      <c r="C1962" s="4">
        <v>496</v>
      </c>
      <c r="D1962" s="5">
        <v>0.09</v>
      </c>
      <c r="E1962" s="5">
        <v>44.64</v>
      </c>
      <c r="F1962" s="5">
        <f t="shared" si="64"/>
        <v>1238298.9800000009</v>
      </c>
      <c r="G1962" s="5">
        <f t="shared" si="63"/>
        <v>97.939889708978995</v>
      </c>
    </row>
    <row r="1963" spans="1:7" x14ac:dyDescent="0.35">
      <c r="A1963" s="30" t="s">
        <v>2272</v>
      </c>
      <c r="B1963" s="4">
        <v>7</v>
      </c>
      <c r="C1963" s="4">
        <v>144</v>
      </c>
      <c r="D1963" s="5">
        <v>0.31</v>
      </c>
      <c r="E1963" s="5">
        <v>44.64</v>
      </c>
      <c r="F1963" s="5">
        <f t="shared" si="64"/>
        <v>1238343.6200000008</v>
      </c>
      <c r="G1963" s="5">
        <f t="shared" si="63"/>
        <v>97.943420388360309</v>
      </c>
    </row>
    <row r="1964" spans="1:7" x14ac:dyDescent="0.35">
      <c r="A1964" s="30" t="s">
        <v>148</v>
      </c>
      <c r="B1964" s="4">
        <v>16</v>
      </c>
      <c r="C1964" s="4">
        <v>124</v>
      </c>
      <c r="D1964" s="5">
        <v>0.36</v>
      </c>
      <c r="E1964" s="5">
        <v>44.64</v>
      </c>
      <c r="F1964" s="5">
        <f t="shared" si="64"/>
        <v>1238388.2600000007</v>
      </c>
      <c r="G1964" s="5">
        <f t="shared" si="63"/>
        <v>97.946951067741637</v>
      </c>
    </row>
    <row r="1965" spans="1:7" x14ac:dyDescent="0.35">
      <c r="A1965" s="30" t="s">
        <v>2670</v>
      </c>
      <c r="B1965" s="4">
        <v>4</v>
      </c>
      <c r="C1965" s="4">
        <v>32</v>
      </c>
      <c r="D1965" s="5">
        <v>1.39</v>
      </c>
      <c r="E1965" s="5">
        <v>44.48</v>
      </c>
      <c r="F1965" s="5">
        <f t="shared" si="64"/>
        <v>1238432.7400000007</v>
      </c>
      <c r="G1965" s="5">
        <f t="shared" si="63"/>
        <v>97.950469092358162</v>
      </c>
    </row>
    <row r="1966" spans="1:7" x14ac:dyDescent="0.35">
      <c r="A1966" s="30" t="s">
        <v>3213</v>
      </c>
      <c r="B1966" s="4">
        <v>2</v>
      </c>
      <c r="C1966" s="4">
        <v>40</v>
      </c>
      <c r="D1966" s="5">
        <v>1.1100000000000001</v>
      </c>
      <c r="E1966" s="5">
        <v>44.400000000000006</v>
      </c>
      <c r="F1966" s="5">
        <f t="shared" si="64"/>
        <v>1238477.1400000006</v>
      </c>
      <c r="G1966" s="5">
        <f t="shared" si="63"/>
        <v>97.953980789592265</v>
      </c>
    </row>
    <row r="1967" spans="1:7" x14ac:dyDescent="0.35">
      <c r="A1967" s="30" t="s">
        <v>2870</v>
      </c>
      <c r="B1967" s="4">
        <v>3</v>
      </c>
      <c r="C1967" s="4">
        <v>24</v>
      </c>
      <c r="D1967" s="5">
        <v>1.85</v>
      </c>
      <c r="E1967" s="5">
        <v>44.400000000000006</v>
      </c>
      <c r="F1967" s="5">
        <f t="shared" si="64"/>
        <v>1238521.5400000005</v>
      </c>
      <c r="G1967" s="5">
        <f t="shared" si="63"/>
        <v>97.957492486826382</v>
      </c>
    </row>
    <row r="1968" spans="1:7" x14ac:dyDescent="0.35">
      <c r="A1968" s="30" t="s">
        <v>3692</v>
      </c>
      <c r="B1968" s="4">
        <v>3</v>
      </c>
      <c r="C1968" s="4">
        <v>18</v>
      </c>
      <c r="D1968" s="5">
        <v>2.46</v>
      </c>
      <c r="E1968" s="5">
        <v>44.28</v>
      </c>
      <c r="F1968" s="5">
        <f t="shared" si="64"/>
        <v>1238565.8200000005</v>
      </c>
      <c r="G1968" s="5">
        <f t="shared" si="63"/>
        <v>97.960994692986901</v>
      </c>
    </row>
    <row r="1969" spans="1:7" x14ac:dyDescent="0.35">
      <c r="A1969" s="30" t="s">
        <v>3909</v>
      </c>
      <c r="B1969" s="4">
        <v>2</v>
      </c>
      <c r="C1969" s="4">
        <v>32</v>
      </c>
      <c r="D1969" s="5">
        <v>1.38</v>
      </c>
      <c r="E1969" s="5">
        <v>44.16</v>
      </c>
      <c r="F1969" s="5">
        <f t="shared" si="64"/>
        <v>1238609.9800000004</v>
      </c>
      <c r="G1969" s="5">
        <f t="shared" si="63"/>
        <v>97.964487408073794</v>
      </c>
    </row>
    <row r="1970" spans="1:7" x14ac:dyDescent="0.35">
      <c r="A1970" s="30" t="s">
        <v>4222</v>
      </c>
      <c r="B1970" s="4">
        <v>3</v>
      </c>
      <c r="C1970" s="4">
        <v>16</v>
      </c>
      <c r="D1970" s="5">
        <v>2.76</v>
      </c>
      <c r="E1970" s="5">
        <v>44.16</v>
      </c>
      <c r="F1970" s="5">
        <f t="shared" si="64"/>
        <v>1238654.1400000004</v>
      </c>
      <c r="G1970" s="5">
        <f t="shared" si="63"/>
        <v>97.9679801231607</v>
      </c>
    </row>
    <row r="1971" spans="1:7" x14ac:dyDescent="0.35">
      <c r="A1971" s="30" t="s">
        <v>152</v>
      </c>
      <c r="B1971" s="4">
        <v>9</v>
      </c>
      <c r="C1971" s="4">
        <v>100</v>
      </c>
      <c r="D1971" s="5">
        <v>0.44</v>
      </c>
      <c r="E1971" s="5">
        <v>44</v>
      </c>
      <c r="F1971" s="5">
        <f t="shared" si="64"/>
        <v>1238698.1400000004</v>
      </c>
      <c r="G1971" s="5">
        <f t="shared" si="63"/>
        <v>97.97146018348279</v>
      </c>
    </row>
    <row r="1972" spans="1:7" x14ac:dyDescent="0.35">
      <c r="A1972" s="30" t="s">
        <v>2453</v>
      </c>
      <c r="B1972" s="4">
        <v>1</v>
      </c>
      <c r="C1972" s="4">
        <v>100</v>
      </c>
      <c r="D1972" s="5">
        <v>0.44</v>
      </c>
      <c r="E1972" s="5">
        <v>44</v>
      </c>
      <c r="F1972" s="5">
        <f t="shared" si="64"/>
        <v>1238742.1400000004</v>
      </c>
      <c r="G1972" s="5">
        <f t="shared" si="63"/>
        <v>97.974940243804895</v>
      </c>
    </row>
    <row r="1973" spans="1:7" x14ac:dyDescent="0.35">
      <c r="A1973" s="30" t="s">
        <v>3104</v>
      </c>
      <c r="B1973" s="4">
        <v>2</v>
      </c>
      <c r="C1973" s="4">
        <v>20</v>
      </c>
      <c r="D1973" s="5">
        <v>2.2000000000000002</v>
      </c>
      <c r="E1973" s="5">
        <v>44</v>
      </c>
      <c r="F1973" s="5">
        <f t="shared" si="64"/>
        <v>1238786.1400000004</v>
      </c>
      <c r="G1973" s="5">
        <f t="shared" si="63"/>
        <v>97.978420304126999</v>
      </c>
    </row>
    <row r="1974" spans="1:7" x14ac:dyDescent="0.35">
      <c r="A1974" s="30" t="s">
        <v>4275</v>
      </c>
      <c r="B1974" s="4">
        <v>1</v>
      </c>
      <c r="C1974" s="4">
        <v>16</v>
      </c>
      <c r="D1974" s="5">
        <v>2.75</v>
      </c>
      <c r="E1974" s="5">
        <v>44</v>
      </c>
      <c r="F1974" s="5">
        <f t="shared" si="64"/>
        <v>1238830.1400000004</v>
      </c>
      <c r="G1974" s="5">
        <f t="shared" si="63"/>
        <v>97.981900364449103</v>
      </c>
    </row>
    <row r="1975" spans="1:7" x14ac:dyDescent="0.35">
      <c r="A1975" s="30" t="s">
        <v>2389</v>
      </c>
      <c r="B1975" s="4">
        <v>3</v>
      </c>
      <c r="C1975" s="4">
        <v>36</v>
      </c>
      <c r="D1975" s="5">
        <v>1.22</v>
      </c>
      <c r="E1975" s="5">
        <v>43.92</v>
      </c>
      <c r="F1975" s="5">
        <f t="shared" si="64"/>
        <v>1238874.0600000003</v>
      </c>
      <c r="G1975" s="5">
        <f t="shared" si="63"/>
        <v>97.985374097388785</v>
      </c>
    </row>
    <row r="1976" spans="1:7" x14ac:dyDescent="0.35">
      <c r="A1976" s="30" t="s">
        <v>3517</v>
      </c>
      <c r="B1976" s="4">
        <v>2</v>
      </c>
      <c r="C1976" s="4">
        <v>32</v>
      </c>
      <c r="D1976" s="5">
        <v>1.37</v>
      </c>
      <c r="E1976" s="5">
        <v>43.84</v>
      </c>
      <c r="F1976" s="5">
        <f t="shared" si="64"/>
        <v>1238917.9000000004</v>
      </c>
      <c r="G1976" s="5">
        <f t="shared" si="63"/>
        <v>97.988841502946087</v>
      </c>
    </row>
    <row r="1977" spans="1:7" x14ac:dyDescent="0.35">
      <c r="A1977" s="30" t="s">
        <v>2551</v>
      </c>
      <c r="B1977" s="4">
        <v>2</v>
      </c>
      <c r="C1977" s="4">
        <v>12</v>
      </c>
      <c r="D1977" s="5">
        <v>3.65</v>
      </c>
      <c r="E1977" s="5">
        <v>43.8</v>
      </c>
      <c r="F1977" s="5">
        <f t="shared" si="64"/>
        <v>1238961.7000000004</v>
      </c>
      <c r="G1977" s="5">
        <f t="shared" si="63"/>
        <v>97.992305744812185</v>
      </c>
    </row>
    <row r="1978" spans="1:7" x14ac:dyDescent="0.35">
      <c r="A1978" s="30" t="s">
        <v>1756</v>
      </c>
      <c r="B1978" s="4">
        <v>5</v>
      </c>
      <c r="C1978" s="4">
        <v>175</v>
      </c>
      <c r="D1978" s="5">
        <v>0.25</v>
      </c>
      <c r="E1978" s="5">
        <v>43.75</v>
      </c>
      <c r="F1978" s="5">
        <f t="shared" si="64"/>
        <v>1239005.4500000004</v>
      </c>
      <c r="G1978" s="5">
        <f t="shared" si="63"/>
        <v>97.995766032064267</v>
      </c>
    </row>
    <row r="1979" spans="1:7" x14ac:dyDescent="0.35">
      <c r="A1979" s="30">
        <v>1273846</v>
      </c>
      <c r="B1979" s="4">
        <v>4</v>
      </c>
      <c r="C1979" s="4">
        <v>4</v>
      </c>
      <c r="D1979" s="5">
        <v>10.92</v>
      </c>
      <c r="E1979" s="5">
        <v>43.68</v>
      </c>
      <c r="F1979" s="5">
        <f t="shared" si="64"/>
        <v>1239049.1300000004</v>
      </c>
      <c r="G1979" s="5">
        <f t="shared" si="63"/>
        <v>97.999220782856753</v>
      </c>
    </row>
    <row r="1980" spans="1:7" x14ac:dyDescent="0.35">
      <c r="A1980" s="30" t="s">
        <v>2286</v>
      </c>
      <c r="B1980" s="4">
        <v>3</v>
      </c>
      <c r="C1980" s="4">
        <v>136</v>
      </c>
      <c r="D1980" s="5">
        <v>0.32</v>
      </c>
      <c r="E1980" s="5">
        <v>43.52</v>
      </c>
      <c r="F1980" s="5">
        <f t="shared" si="64"/>
        <v>1239092.6500000004</v>
      </c>
      <c r="G1980" s="5">
        <f t="shared" si="63"/>
        <v>98.002662878884422</v>
      </c>
    </row>
    <row r="1981" spans="1:7" x14ac:dyDescent="0.35">
      <c r="A1981" s="30" t="s">
        <v>2778</v>
      </c>
      <c r="B1981" s="4">
        <v>10</v>
      </c>
      <c r="C1981" s="4">
        <v>28</v>
      </c>
      <c r="D1981" s="5">
        <v>1.55</v>
      </c>
      <c r="E1981" s="5">
        <v>43.4</v>
      </c>
      <c r="F1981" s="5">
        <f t="shared" si="64"/>
        <v>1239136.0500000003</v>
      </c>
      <c r="G1981" s="5">
        <f t="shared" si="63"/>
        <v>98.006095483838493</v>
      </c>
    </row>
    <row r="1982" spans="1:7" x14ac:dyDescent="0.35">
      <c r="A1982" s="30" t="s">
        <v>462</v>
      </c>
      <c r="B1982" s="4">
        <v>9</v>
      </c>
      <c r="C1982" s="4">
        <v>15</v>
      </c>
      <c r="D1982" s="5">
        <v>2.89</v>
      </c>
      <c r="E1982" s="5">
        <v>43.35</v>
      </c>
      <c r="F1982" s="5">
        <f t="shared" si="64"/>
        <v>1239179.4000000004</v>
      </c>
      <c r="G1982" s="5">
        <f t="shared" si="63"/>
        <v>98.009524134178577</v>
      </c>
    </row>
    <row r="1983" spans="1:7" x14ac:dyDescent="0.35">
      <c r="A1983" s="30" t="s">
        <v>3603</v>
      </c>
      <c r="B1983" s="4">
        <v>1</v>
      </c>
      <c r="C1983" s="4">
        <v>8</v>
      </c>
      <c r="D1983" s="5">
        <v>5.41</v>
      </c>
      <c r="E1983" s="5">
        <v>43.28</v>
      </c>
      <c r="F1983" s="5">
        <f t="shared" si="64"/>
        <v>1239222.6800000004</v>
      </c>
      <c r="G1983" s="5">
        <f t="shared" si="63"/>
        <v>98.012947248059035</v>
      </c>
    </row>
    <row r="1984" spans="1:7" x14ac:dyDescent="0.35">
      <c r="A1984" s="30" t="s">
        <v>2222</v>
      </c>
      <c r="B1984" s="4">
        <v>7</v>
      </c>
      <c r="C1984" s="4">
        <v>160</v>
      </c>
      <c r="D1984" s="5">
        <v>0.27</v>
      </c>
      <c r="E1984" s="5">
        <v>43.2</v>
      </c>
      <c r="F1984" s="5">
        <f t="shared" si="64"/>
        <v>1239265.8800000004</v>
      </c>
      <c r="G1984" s="5">
        <f t="shared" si="63"/>
        <v>98.0163640345571</v>
      </c>
    </row>
    <row r="1985" spans="1:7" x14ac:dyDescent="0.35">
      <c r="A1985" s="30" t="s">
        <v>3948</v>
      </c>
      <c r="B1985" s="4">
        <v>3</v>
      </c>
      <c r="C1985" s="4">
        <v>24</v>
      </c>
      <c r="D1985" s="5">
        <v>1.8</v>
      </c>
      <c r="E1985" s="5">
        <v>43.2</v>
      </c>
      <c r="F1985" s="5">
        <f t="shared" si="64"/>
        <v>1239309.0800000003</v>
      </c>
      <c r="G1985" s="5">
        <f t="shared" si="63"/>
        <v>98.019780821055164</v>
      </c>
    </row>
    <row r="1986" spans="1:7" x14ac:dyDescent="0.35">
      <c r="A1986" s="30" t="s">
        <v>2889</v>
      </c>
      <c r="B1986" s="4">
        <v>4</v>
      </c>
      <c r="C1986" s="4">
        <v>20</v>
      </c>
      <c r="D1986" s="5">
        <v>2.16</v>
      </c>
      <c r="E1986" s="5">
        <v>43.2</v>
      </c>
      <c r="F1986" s="5">
        <f t="shared" si="64"/>
        <v>1239352.2800000003</v>
      </c>
      <c r="G1986" s="5">
        <f t="shared" si="63"/>
        <v>98.023197607553215</v>
      </c>
    </row>
    <row r="1987" spans="1:7" x14ac:dyDescent="0.35">
      <c r="A1987" s="30" t="s">
        <v>3057</v>
      </c>
      <c r="B1987" s="4">
        <v>2</v>
      </c>
      <c r="C1987" s="4">
        <v>16</v>
      </c>
      <c r="D1987" s="5">
        <v>2.7</v>
      </c>
      <c r="E1987" s="5">
        <v>43.2</v>
      </c>
      <c r="F1987" s="5">
        <f t="shared" si="64"/>
        <v>1239395.4800000002</v>
      </c>
      <c r="G1987" s="5">
        <f t="shared" ref="G1987:G2050" si="65">(F1987/$F$3485)*100</f>
        <v>98.026614394051265</v>
      </c>
    </row>
    <row r="1988" spans="1:7" x14ac:dyDescent="0.35">
      <c r="A1988" s="30" t="s">
        <v>871</v>
      </c>
      <c r="B1988" s="4">
        <v>1</v>
      </c>
      <c r="C1988" s="4">
        <v>12</v>
      </c>
      <c r="D1988" s="5">
        <v>3.6</v>
      </c>
      <c r="E1988" s="5">
        <v>43.2</v>
      </c>
      <c r="F1988" s="5">
        <f t="shared" si="64"/>
        <v>1239438.6800000002</v>
      </c>
      <c r="G1988" s="5">
        <f t="shared" si="65"/>
        <v>98.030031180549329</v>
      </c>
    </row>
    <row r="1989" spans="1:7" x14ac:dyDescent="0.35">
      <c r="A1989" s="30" t="s">
        <v>3426</v>
      </c>
      <c r="B1989" s="4">
        <v>5</v>
      </c>
      <c r="C1989" s="4">
        <v>72</v>
      </c>
      <c r="D1989" s="5">
        <v>0.6</v>
      </c>
      <c r="E1989" s="5">
        <v>43.199999999999996</v>
      </c>
      <c r="F1989" s="5">
        <f t="shared" si="64"/>
        <v>1239481.8800000001</v>
      </c>
      <c r="G1989" s="5">
        <f t="shared" si="65"/>
        <v>98.033447967047394</v>
      </c>
    </row>
    <row r="1990" spans="1:7" x14ac:dyDescent="0.35">
      <c r="A1990" s="30" t="s">
        <v>4152</v>
      </c>
      <c r="B1990" s="4">
        <v>1</v>
      </c>
      <c r="C1990" s="4">
        <v>16</v>
      </c>
      <c r="D1990" s="5">
        <v>2.69</v>
      </c>
      <c r="E1990" s="5">
        <v>43.04</v>
      </c>
      <c r="F1990" s="5">
        <f t="shared" si="64"/>
        <v>1239524.9200000002</v>
      </c>
      <c r="G1990" s="5">
        <f t="shared" si="65"/>
        <v>98.036852098780642</v>
      </c>
    </row>
    <row r="1991" spans="1:7" x14ac:dyDescent="0.35">
      <c r="A1991" s="30" t="s">
        <v>805</v>
      </c>
      <c r="B1991" s="4">
        <v>1</v>
      </c>
      <c r="C1991" s="4">
        <v>10</v>
      </c>
      <c r="D1991" s="5">
        <v>4.3</v>
      </c>
      <c r="E1991" s="5">
        <v>43</v>
      </c>
      <c r="F1991" s="5">
        <f t="shared" si="64"/>
        <v>1239567.9200000002</v>
      </c>
      <c r="G1991" s="5">
        <f t="shared" si="65"/>
        <v>98.0402530668227</v>
      </c>
    </row>
    <row r="1992" spans="1:7" x14ac:dyDescent="0.35">
      <c r="A1992" s="30" t="s">
        <v>3736</v>
      </c>
      <c r="B1992" s="4">
        <v>4</v>
      </c>
      <c r="C1992" s="4">
        <v>11</v>
      </c>
      <c r="D1992" s="5">
        <v>3.9</v>
      </c>
      <c r="E1992" s="5">
        <v>42.9</v>
      </c>
      <c r="F1992" s="5">
        <f t="shared" ref="F1992:F2055" si="66">E1992+F1991</f>
        <v>1239610.82</v>
      </c>
      <c r="G1992" s="5">
        <f t="shared" si="65"/>
        <v>98.043646125636741</v>
      </c>
    </row>
    <row r="1993" spans="1:7" x14ac:dyDescent="0.35">
      <c r="A1993" s="30" t="s">
        <v>1255</v>
      </c>
      <c r="B1993" s="4">
        <v>1</v>
      </c>
      <c r="C1993" s="4">
        <v>8</v>
      </c>
      <c r="D1993" s="5">
        <v>5.35</v>
      </c>
      <c r="E1993" s="5">
        <v>42.8</v>
      </c>
      <c r="F1993" s="5">
        <f t="shared" si="66"/>
        <v>1239653.6200000001</v>
      </c>
      <c r="G1993" s="5">
        <f t="shared" si="65"/>
        <v>98.047031275222778</v>
      </c>
    </row>
    <row r="1994" spans="1:7" x14ac:dyDescent="0.35">
      <c r="A1994" s="30" t="s">
        <v>4359</v>
      </c>
      <c r="B1994" s="4">
        <v>1</v>
      </c>
      <c r="C1994" s="4">
        <v>60</v>
      </c>
      <c r="D1994" s="5">
        <v>0.71</v>
      </c>
      <c r="E1994" s="5">
        <v>42.599999999999994</v>
      </c>
      <c r="F1994" s="5">
        <f t="shared" si="66"/>
        <v>1239696.2200000002</v>
      </c>
      <c r="G1994" s="5">
        <f t="shared" si="65"/>
        <v>98.050400606352824</v>
      </c>
    </row>
    <row r="1995" spans="1:7" x14ac:dyDescent="0.35">
      <c r="A1995" s="30" t="s">
        <v>1684</v>
      </c>
      <c r="B1995" s="4">
        <v>6</v>
      </c>
      <c r="C1995" s="4">
        <v>850</v>
      </c>
      <c r="D1995" s="5">
        <v>0.05</v>
      </c>
      <c r="E1995" s="5">
        <v>42.5</v>
      </c>
      <c r="F1995" s="5">
        <f t="shared" si="66"/>
        <v>1239738.7200000002</v>
      </c>
      <c r="G1995" s="5">
        <f t="shared" si="65"/>
        <v>98.053762028254852</v>
      </c>
    </row>
    <row r="1996" spans="1:7" x14ac:dyDescent="0.35">
      <c r="A1996" s="30" t="s">
        <v>2656</v>
      </c>
      <c r="B1996" s="4">
        <v>8</v>
      </c>
      <c r="C1996" s="4">
        <v>50</v>
      </c>
      <c r="D1996" s="5">
        <v>0.85</v>
      </c>
      <c r="E1996" s="5">
        <v>42.5</v>
      </c>
      <c r="F1996" s="5">
        <f t="shared" si="66"/>
        <v>1239781.2200000002</v>
      </c>
      <c r="G1996" s="5">
        <f t="shared" si="65"/>
        <v>98.05712345015688</v>
      </c>
    </row>
    <row r="1997" spans="1:7" x14ac:dyDescent="0.35">
      <c r="A1997" s="30" t="s">
        <v>2129</v>
      </c>
      <c r="B1997" s="4">
        <v>3</v>
      </c>
      <c r="C1997" s="4">
        <v>3</v>
      </c>
      <c r="D1997" s="5">
        <v>14.14</v>
      </c>
      <c r="E1997" s="5">
        <v>42.42</v>
      </c>
      <c r="F1997" s="5">
        <f t="shared" si="66"/>
        <v>1239823.6400000001</v>
      </c>
      <c r="G1997" s="5">
        <f t="shared" si="65"/>
        <v>98.060478544676499</v>
      </c>
    </row>
    <row r="1998" spans="1:7" x14ac:dyDescent="0.35">
      <c r="A1998" s="30" t="s">
        <v>999</v>
      </c>
      <c r="B1998" s="4">
        <v>2</v>
      </c>
      <c r="C1998" s="4">
        <v>48</v>
      </c>
      <c r="D1998" s="5">
        <v>0.88</v>
      </c>
      <c r="E1998" s="5">
        <v>42.24</v>
      </c>
      <c r="F1998" s="5">
        <f t="shared" si="66"/>
        <v>1239865.8800000001</v>
      </c>
      <c r="G1998" s="5">
        <f t="shared" si="65"/>
        <v>98.063819402585722</v>
      </c>
    </row>
    <row r="1999" spans="1:7" x14ac:dyDescent="0.35">
      <c r="A1999" s="30" t="s">
        <v>2120</v>
      </c>
      <c r="B1999" s="4">
        <v>2</v>
      </c>
      <c r="C1999" s="4">
        <v>200</v>
      </c>
      <c r="D1999" s="5">
        <v>0.21</v>
      </c>
      <c r="E1999" s="5">
        <v>42</v>
      </c>
      <c r="F1999" s="5">
        <f t="shared" si="66"/>
        <v>1239907.8800000001</v>
      </c>
      <c r="G1999" s="5">
        <f t="shared" si="65"/>
        <v>98.067141278347719</v>
      </c>
    </row>
    <row r="2000" spans="1:7" x14ac:dyDescent="0.35">
      <c r="A2000" s="30" t="s">
        <v>2470</v>
      </c>
      <c r="B2000" s="4">
        <v>1</v>
      </c>
      <c r="C2000" s="4">
        <v>100</v>
      </c>
      <c r="D2000" s="5">
        <v>0.42</v>
      </c>
      <c r="E2000" s="5">
        <v>42</v>
      </c>
      <c r="F2000" s="5">
        <f t="shared" si="66"/>
        <v>1239949.8800000001</v>
      </c>
      <c r="G2000" s="5">
        <f t="shared" si="65"/>
        <v>98.070463154109717</v>
      </c>
    </row>
    <row r="2001" spans="1:7" x14ac:dyDescent="0.35">
      <c r="A2001" s="30" t="s">
        <v>3166</v>
      </c>
      <c r="B2001" s="4">
        <v>6</v>
      </c>
      <c r="C2001" s="4">
        <v>60</v>
      </c>
      <c r="D2001" s="5">
        <v>0.7</v>
      </c>
      <c r="E2001" s="5">
        <v>42</v>
      </c>
      <c r="F2001" s="5">
        <f t="shared" si="66"/>
        <v>1239991.8800000001</v>
      </c>
      <c r="G2001" s="5">
        <f t="shared" si="65"/>
        <v>98.073785029871729</v>
      </c>
    </row>
    <row r="2002" spans="1:7" x14ac:dyDescent="0.35">
      <c r="A2002" s="30" t="s">
        <v>541</v>
      </c>
      <c r="B2002" s="4">
        <v>3</v>
      </c>
      <c r="C2002" s="4">
        <v>3</v>
      </c>
      <c r="D2002" s="5">
        <v>14</v>
      </c>
      <c r="E2002" s="5">
        <v>42</v>
      </c>
      <c r="F2002" s="5">
        <f t="shared" si="66"/>
        <v>1240033.8800000001</v>
      </c>
      <c r="G2002" s="5">
        <f t="shared" si="65"/>
        <v>98.077106905633741</v>
      </c>
    </row>
    <row r="2003" spans="1:7" x14ac:dyDescent="0.35">
      <c r="A2003" s="30" t="s">
        <v>3282</v>
      </c>
      <c r="B2003" s="4">
        <v>2</v>
      </c>
      <c r="C2003" s="4">
        <v>32</v>
      </c>
      <c r="D2003" s="5">
        <v>1.31</v>
      </c>
      <c r="E2003" s="5">
        <v>41.92</v>
      </c>
      <c r="F2003" s="5">
        <f t="shared" si="66"/>
        <v>1240075.8</v>
      </c>
      <c r="G2003" s="5">
        <f t="shared" si="65"/>
        <v>98.08042245401333</v>
      </c>
    </row>
    <row r="2004" spans="1:7" x14ac:dyDescent="0.35">
      <c r="A2004" s="30" t="s">
        <v>2839</v>
      </c>
      <c r="B2004" s="4">
        <v>5</v>
      </c>
      <c r="C2004" s="4">
        <v>46</v>
      </c>
      <c r="D2004" s="5">
        <v>0.91</v>
      </c>
      <c r="E2004" s="5">
        <v>41.86</v>
      </c>
      <c r="F2004" s="5">
        <f t="shared" si="66"/>
        <v>1240117.6600000001</v>
      </c>
      <c r="G2004" s="5">
        <f t="shared" si="65"/>
        <v>98.083733256856149</v>
      </c>
    </row>
    <row r="2005" spans="1:7" x14ac:dyDescent="0.35">
      <c r="A2005" s="30" t="s">
        <v>42</v>
      </c>
      <c r="B2005" s="4">
        <v>10</v>
      </c>
      <c r="C2005" s="4">
        <v>144</v>
      </c>
      <c r="D2005" s="5">
        <v>0.28999999999999998</v>
      </c>
      <c r="E2005" s="5">
        <v>41.76</v>
      </c>
      <c r="F2005" s="5">
        <f t="shared" si="66"/>
        <v>1240159.4200000002</v>
      </c>
      <c r="G2005" s="5">
        <f t="shared" si="65"/>
        <v>98.087036150470936</v>
      </c>
    </row>
    <row r="2006" spans="1:7" x14ac:dyDescent="0.35">
      <c r="A2006" s="30" t="s">
        <v>186</v>
      </c>
      <c r="B2006" s="4">
        <v>4</v>
      </c>
      <c r="C2006" s="4">
        <v>36</v>
      </c>
      <c r="D2006" s="5">
        <v>1.1599999999999999</v>
      </c>
      <c r="E2006" s="5">
        <v>41.76</v>
      </c>
      <c r="F2006" s="5">
        <f t="shared" si="66"/>
        <v>1240201.1800000002</v>
      </c>
      <c r="G2006" s="5">
        <f t="shared" si="65"/>
        <v>98.090339044085724</v>
      </c>
    </row>
    <row r="2007" spans="1:7" x14ac:dyDescent="0.35">
      <c r="A2007" s="30" t="s">
        <v>3915</v>
      </c>
      <c r="B2007" s="4">
        <v>2</v>
      </c>
      <c r="C2007" s="4">
        <v>14</v>
      </c>
      <c r="D2007" s="5">
        <v>2.97</v>
      </c>
      <c r="E2007" s="5">
        <v>41.580000000000005</v>
      </c>
      <c r="F2007" s="5">
        <f t="shared" si="66"/>
        <v>1240242.7600000002</v>
      </c>
      <c r="G2007" s="5">
        <f t="shared" si="65"/>
        <v>98.093627701090114</v>
      </c>
    </row>
    <row r="2008" spans="1:7" x14ac:dyDescent="0.35">
      <c r="A2008" s="30" t="s">
        <v>842</v>
      </c>
      <c r="B2008" s="4">
        <v>1</v>
      </c>
      <c r="C2008" s="4">
        <v>10</v>
      </c>
      <c r="D2008" s="5">
        <v>4.1500000000000004</v>
      </c>
      <c r="E2008" s="5">
        <v>41.5</v>
      </c>
      <c r="F2008" s="5">
        <f t="shared" si="66"/>
        <v>1240284.2600000002</v>
      </c>
      <c r="G2008" s="5">
        <f t="shared" si="65"/>
        <v>98.096910030712095</v>
      </c>
    </row>
    <row r="2009" spans="1:7" x14ac:dyDescent="0.35">
      <c r="A2009" s="30" t="s">
        <v>356</v>
      </c>
      <c r="B2009" s="4">
        <v>1</v>
      </c>
      <c r="C2009" s="4">
        <v>11</v>
      </c>
      <c r="D2009" s="5">
        <v>3.76</v>
      </c>
      <c r="E2009" s="5">
        <v>41.36</v>
      </c>
      <c r="F2009" s="5">
        <f t="shared" si="66"/>
        <v>1240325.6200000003</v>
      </c>
      <c r="G2009" s="5">
        <f t="shared" si="65"/>
        <v>98.100181287414884</v>
      </c>
    </row>
    <row r="2010" spans="1:7" x14ac:dyDescent="0.35">
      <c r="A2010" s="30" t="s">
        <v>2398</v>
      </c>
      <c r="B2010" s="4">
        <v>2</v>
      </c>
      <c r="C2010" s="4">
        <v>48</v>
      </c>
      <c r="D2010" s="5">
        <v>0.86</v>
      </c>
      <c r="E2010" s="5">
        <v>41.28</v>
      </c>
      <c r="F2010" s="5">
        <f t="shared" si="66"/>
        <v>1240366.9000000004</v>
      </c>
      <c r="G2010" s="5">
        <f t="shared" si="65"/>
        <v>98.10344621673525</v>
      </c>
    </row>
    <row r="2011" spans="1:7" x14ac:dyDescent="0.35">
      <c r="A2011" s="30" t="s">
        <v>182</v>
      </c>
      <c r="B2011" s="4">
        <v>1</v>
      </c>
      <c r="C2011" s="4">
        <v>10</v>
      </c>
      <c r="D2011" s="5">
        <v>4.12</v>
      </c>
      <c r="E2011" s="5">
        <v>41.2</v>
      </c>
      <c r="F2011" s="5">
        <f t="shared" si="66"/>
        <v>1240408.1000000003</v>
      </c>
      <c r="G2011" s="5">
        <f t="shared" si="65"/>
        <v>98.106704818673222</v>
      </c>
    </row>
    <row r="2012" spans="1:7" x14ac:dyDescent="0.35">
      <c r="A2012" s="30" t="s">
        <v>1201</v>
      </c>
      <c r="B2012" s="4">
        <v>2</v>
      </c>
      <c r="C2012" s="4">
        <v>52</v>
      </c>
      <c r="D2012" s="5">
        <v>0.79</v>
      </c>
      <c r="E2012" s="5">
        <v>41.08</v>
      </c>
      <c r="F2012" s="5">
        <f t="shared" si="66"/>
        <v>1240449.1800000004</v>
      </c>
      <c r="G2012" s="5">
        <f t="shared" si="65"/>
        <v>98.109953929537582</v>
      </c>
    </row>
    <row r="2013" spans="1:7" x14ac:dyDescent="0.35">
      <c r="A2013" s="30" t="s">
        <v>2435</v>
      </c>
      <c r="B2013" s="4">
        <v>1</v>
      </c>
      <c r="C2013" s="4">
        <v>100</v>
      </c>
      <c r="D2013" s="5">
        <v>0.41</v>
      </c>
      <c r="E2013" s="5">
        <v>41</v>
      </c>
      <c r="F2013" s="5">
        <f t="shared" si="66"/>
        <v>1240490.1800000004</v>
      </c>
      <c r="G2013" s="5">
        <f t="shared" si="65"/>
        <v>98.113196713019533</v>
      </c>
    </row>
    <row r="2014" spans="1:7" x14ac:dyDescent="0.35">
      <c r="A2014" s="30" t="s">
        <v>4147</v>
      </c>
      <c r="B2014" s="4">
        <v>1</v>
      </c>
      <c r="C2014" s="4">
        <v>50</v>
      </c>
      <c r="D2014" s="5">
        <v>0.82</v>
      </c>
      <c r="E2014" s="5">
        <v>41</v>
      </c>
      <c r="F2014" s="5">
        <f t="shared" si="66"/>
        <v>1240531.1800000004</v>
      </c>
      <c r="G2014" s="5">
        <f t="shared" si="65"/>
        <v>98.116439496501499</v>
      </c>
    </row>
    <row r="2015" spans="1:7" x14ac:dyDescent="0.35">
      <c r="A2015" s="30" t="s">
        <v>831</v>
      </c>
      <c r="B2015" s="4">
        <v>1</v>
      </c>
      <c r="C2015" s="4">
        <v>16</v>
      </c>
      <c r="D2015" s="5">
        <v>2.56</v>
      </c>
      <c r="E2015" s="5">
        <v>40.96</v>
      </c>
      <c r="F2015" s="5">
        <f t="shared" si="66"/>
        <v>1240572.1400000004</v>
      </c>
      <c r="G2015" s="5">
        <f t="shared" si="65"/>
        <v>98.119679116292247</v>
      </c>
    </row>
    <row r="2016" spans="1:7" x14ac:dyDescent="0.35">
      <c r="A2016" s="30" t="s">
        <v>119</v>
      </c>
      <c r="B2016" s="4">
        <v>10</v>
      </c>
      <c r="C2016" s="4">
        <v>80</v>
      </c>
      <c r="D2016" s="5">
        <v>0.51</v>
      </c>
      <c r="E2016" s="5">
        <v>40.799999999999997</v>
      </c>
      <c r="F2016" s="5">
        <f t="shared" si="66"/>
        <v>1240612.9400000004</v>
      </c>
      <c r="G2016" s="5">
        <f t="shared" si="65"/>
        <v>98.122906081318192</v>
      </c>
    </row>
    <row r="2017" spans="1:7" x14ac:dyDescent="0.35">
      <c r="A2017" s="30" t="s">
        <v>2100</v>
      </c>
      <c r="B2017" s="4">
        <v>3</v>
      </c>
      <c r="C2017" s="4">
        <v>6</v>
      </c>
      <c r="D2017" s="5">
        <v>6.8</v>
      </c>
      <c r="E2017" s="5">
        <v>40.799999999999997</v>
      </c>
      <c r="F2017" s="5">
        <f t="shared" si="66"/>
        <v>1240653.7400000005</v>
      </c>
      <c r="G2017" s="5">
        <f t="shared" si="65"/>
        <v>98.126133046344137</v>
      </c>
    </row>
    <row r="2018" spans="1:7" x14ac:dyDescent="0.35">
      <c r="A2018" s="30" t="s">
        <v>424</v>
      </c>
      <c r="B2018" s="4">
        <v>4</v>
      </c>
      <c r="C2018" s="4">
        <v>42</v>
      </c>
      <c r="D2018" s="5">
        <v>0.97</v>
      </c>
      <c r="E2018" s="5">
        <v>40.74</v>
      </c>
      <c r="F2018" s="5">
        <f t="shared" si="66"/>
        <v>1240694.4800000004</v>
      </c>
      <c r="G2018" s="5">
        <f t="shared" si="65"/>
        <v>98.129355265833297</v>
      </c>
    </row>
    <row r="2019" spans="1:7" x14ac:dyDescent="0.35">
      <c r="A2019" s="30" t="s">
        <v>3210</v>
      </c>
      <c r="B2019" s="4">
        <v>2</v>
      </c>
      <c r="C2019" s="4">
        <v>36</v>
      </c>
      <c r="D2019" s="5">
        <v>1.1299999999999999</v>
      </c>
      <c r="E2019" s="5">
        <v>40.679999999999993</v>
      </c>
      <c r="F2019" s="5">
        <f t="shared" si="66"/>
        <v>1240735.1600000004</v>
      </c>
      <c r="G2019" s="5">
        <f t="shared" si="65"/>
        <v>98.13257273978563</v>
      </c>
    </row>
    <row r="2020" spans="1:7" x14ac:dyDescent="0.35">
      <c r="A2020" s="30" t="s">
        <v>839</v>
      </c>
      <c r="B2020" s="4">
        <v>2</v>
      </c>
      <c r="C2020" s="4">
        <v>4</v>
      </c>
      <c r="D2020" s="5">
        <v>10.15</v>
      </c>
      <c r="E2020" s="5">
        <v>40.6</v>
      </c>
      <c r="F2020" s="5">
        <f t="shared" si="66"/>
        <v>1240775.7600000005</v>
      </c>
      <c r="G2020" s="5">
        <f t="shared" si="65"/>
        <v>98.135783886355583</v>
      </c>
    </row>
    <row r="2021" spans="1:7" x14ac:dyDescent="0.35">
      <c r="A2021" s="30" t="s">
        <v>3075</v>
      </c>
      <c r="B2021" s="4">
        <v>3</v>
      </c>
      <c r="C2021" s="4">
        <v>20</v>
      </c>
      <c r="D2021" s="5">
        <v>2.0299999999999998</v>
      </c>
      <c r="E2021" s="5">
        <v>40.599999999999994</v>
      </c>
      <c r="F2021" s="5">
        <f t="shared" si="66"/>
        <v>1240816.3600000006</v>
      </c>
      <c r="G2021" s="5">
        <f t="shared" si="65"/>
        <v>98.138995032925521</v>
      </c>
    </row>
    <row r="2022" spans="1:7" x14ac:dyDescent="0.35">
      <c r="A2022" s="30" t="s">
        <v>2664</v>
      </c>
      <c r="B2022" s="4">
        <v>10</v>
      </c>
      <c r="C2022" s="4">
        <v>54</v>
      </c>
      <c r="D2022" s="5">
        <v>0.75</v>
      </c>
      <c r="E2022" s="5">
        <v>40.5</v>
      </c>
      <c r="F2022" s="5">
        <f t="shared" si="66"/>
        <v>1240856.8600000006</v>
      </c>
      <c r="G2022" s="5">
        <f t="shared" si="65"/>
        <v>98.142198270267457</v>
      </c>
    </row>
    <row r="2023" spans="1:7" x14ac:dyDescent="0.35">
      <c r="A2023" s="30" t="s">
        <v>925</v>
      </c>
      <c r="B2023" s="4">
        <v>1</v>
      </c>
      <c r="C2023" s="4">
        <v>50</v>
      </c>
      <c r="D2023" s="5">
        <v>0.81</v>
      </c>
      <c r="E2023" s="5">
        <v>40.5</v>
      </c>
      <c r="F2023" s="5">
        <f t="shared" si="66"/>
        <v>1240897.3600000006</v>
      </c>
      <c r="G2023" s="5">
        <f t="shared" si="65"/>
        <v>98.145401507609392</v>
      </c>
    </row>
    <row r="2024" spans="1:7" x14ac:dyDescent="0.35">
      <c r="A2024" s="30" t="s">
        <v>927</v>
      </c>
      <c r="B2024" s="4">
        <v>1</v>
      </c>
      <c r="C2024" s="4">
        <v>15</v>
      </c>
      <c r="D2024" s="5">
        <v>2.7</v>
      </c>
      <c r="E2024" s="5">
        <v>40.5</v>
      </c>
      <c r="F2024" s="5">
        <f t="shared" si="66"/>
        <v>1240937.8600000006</v>
      </c>
      <c r="G2024" s="5">
        <f t="shared" si="65"/>
        <v>98.148604744951314</v>
      </c>
    </row>
    <row r="2025" spans="1:7" x14ac:dyDescent="0.35">
      <c r="A2025" s="30" t="s">
        <v>289</v>
      </c>
      <c r="B2025" s="4">
        <v>2</v>
      </c>
      <c r="C2025" s="4">
        <v>16</v>
      </c>
      <c r="D2025" s="5">
        <v>2.5299999999999998</v>
      </c>
      <c r="E2025" s="5">
        <v>40.479999999999997</v>
      </c>
      <c r="F2025" s="5">
        <f t="shared" si="66"/>
        <v>1240978.3400000005</v>
      </c>
      <c r="G2025" s="5">
        <f t="shared" si="65"/>
        <v>98.151806400447654</v>
      </c>
    </row>
    <row r="2026" spans="1:7" x14ac:dyDescent="0.35">
      <c r="A2026" s="30" t="s">
        <v>1030</v>
      </c>
      <c r="B2026" s="4">
        <v>8</v>
      </c>
      <c r="C2026" s="4">
        <v>11</v>
      </c>
      <c r="D2026" s="5">
        <v>3.67</v>
      </c>
      <c r="E2026" s="5">
        <v>40.369999999999997</v>
      </c>
      <c r="F2026" s="5">
        <f t="shared" si="66"/>
        <v>1241018.7100000007</v>
      </c>
      <c r="G2026" s="5">
        <f t="shared" si="65"/>
        <v>98.15499935579318</v>
      </c>
    </row>
    <row r="2027" spans="1:7" x14ac:dyDescent="0.35">
      <c r="A2027" s="30" t="s">
        <v>1938</v>
      </c>
      <c r="B2027" s="4">
        <v>3</v>
      </c>
      <c r="C2027" s="4">
        <v>56</v>
      </c>
      <c r="D2027" s="5">
        <v>0.72</v>
      </c>
      <c r="E2027" s="5">
        <v>40.32</v>
      </c>
      <c r="F2027" s="5">
        <f t="shared" si="66"/>
        <v>1241059.0300000007</v>
      </c>
      <c r="G2027" s="5">
        <f t="shared" si="65"/>
        <v>98.158188356524718</v>
      </c>
    </row>
    <row r="2028" spans="1:7" x14ac:dyDescent="0.35">
      <c r="A2028" s="30" t="s">
        <v>3693</v>
      </c>
      <c r="B2028" s="4">
        <v>3</v>
      </c>
      <c r="C2028" s="4">
        <v>8</v>
      </c>
      <c r="D2028" s="5">
        <v>5.04</v>
      </c>
      <c r="E2028" s="5">
        <v>40.32</v>
      </c>
      <c r="F2028" s="5">
        <f t="shared" si="66"/>
        <v>1241099.3500000008</v>
      </c>
      <c r="G2028" s="5">
        <f t="shared" si="65"/>
        <v>98.161377357256242</v>
      </c>
    </row>
    <row r="2029" spans="1:7" x14ac:dyDescent="0.35">
      <c r="A2029" s="30" t="s">
        <v>2611</v>
      </c>
      <c r="B2029" s="4">
        <v>3</v>
      </c>
      <c r="C2029" s="4">
        <v>3</v>
      </c>
      <c r="D2029" s="5">
        <v>13.44</v>
      </c>
      <c r="E2029" s="5">
        <v>40.32</v>
      </c>
      <c r="F2029" s="5">
        <f t="shared" si="66"/>
        <v>1241139.6700000009</v>
      </c>
      <c r="G2029" s="5">
        <f t="shared" si="65"/>
        <v>98.164566357987766</v>
      </c>
    </row>
    <row r="2030" spans="1:7" x14ac:dyDescent="0.35">
      <c r="A2030" s="30" t="s">
        <v>2767</v>
      </c>
      <c r="B2030" s="4">
        <v>1</v>
      </c>
      <c r="C2030" s="4">
        <v>1</v>
      </c>
      <c r="D2030" s="5">
        <v>40.22</v>
      </c>
      <c r="E2030" s="5">
        <v>40.22</v>
      </c>
      <c r="F2030" s="5">
        <f t="shared" si="66"/>
        <v>1241179.8900000008</v>
      </c>
      <c r="G2030" s="5">
        <f t="shared" si="65"/>
        <v>98.167747449491287</v>
      </c>
    </row>
    <row r="2031" spans="1:7" x14ac:dyDescent="0.35">
      <c r="A2031" s="30" t="s">
        <v>2904</v>
      </c>
      <c r="B2031" s="4">
        <v>1</v>
      </c>
      <c r="C2031" s="4">
        <v>1</v>
      </c>
      <c r="D2031" s="5">
        <v>40.22</v>
      </c>
      <c r="E2031" s="5">
        <v>40.22</v>
      </c>
      <c r="F2031" s="5">
        <f t="shared" si="66"/>
        <v>1241220.1100000008</v>
      </c>
      <c r="G2031" s="5">
        <f t="shared" si="65"/>
        <v>98.170928540994808</v>
      </c>
    </row>
    <row r="2032" spans="1:7" x14ac:dyDescent="0.35">
      <c r="A2032" s="30" t="s">
        <v>816</v>
      </c>
      <c r="B2032" s="4">
        <v>3</v>
      </c>
      <c r="C2032" s="4">
        <v>3</v>
      </c>
      <c r="D2032" s="5">
        <v>13.4</v>
      </c>
      <c r="E2032" s="5">
        <v>40.200000000000003</v>
      </c>
      <c r="F2032" s="5">
        <f t="shared" si="66"/>
        <v>1241260.3100000008</v>
      </c>
      <c r="G2032" s="5">
        <f t="shared" si="65"/>
        <v>98.17410805065272</v>
      </c>
    </row>
    <row r="2033" spans="1:7" x14ac:dyDescent="0.35">
      <c r="A2033" s="30" t="s">
        <v>1961</v>
      </c>
      <c r="B2033" s="4">
        <v>5</v>
      </c>
      <c r="C2033" s="4">
        <v>14</v>
      </c>
      <c r="D2033" s="5">
        <v>2.87</v>
      </c>
      <c r="E2033" s="5">
        <v>40.18</v>
      </c>
      <c r="F2033" s="5">
        <f t="shared" si="66"/>
        <v>1241300.4900000007</v>
      </c>
      <c r="G2033" s="5">
        <f t="shared" si="65"/>
        <v>98.177285978465036</v>
      </c>
    </row>
    <row r="2034" spans="1:7" x14ac:dyDescent="0.35">
      <c r="A2034" s="30" t="s">
        <v>2827</v>
      </c>
      <c r="B2034" s="4">
        <v>2</v>
      </c>
      <c r="C2034" s="4">
        <v>24</v>
      </c>
      <c r="D2034" s="5">
        <v>1.67</v>
      </c>
      <c r="E2034" s="5">
        <v>40.08</v>
      </c>
      <c r="F2034" s="5">
        <f t="shared" si="66"/>
        <v>1241340.5700000008</v>
      </c>
      <c r="G2034" s="5">
        <f t="shared" si="65"/>
        <v>98.18045599704935</v>
      </c>
    </row>
    <row r="2035" spans="1:7" x14ac:dyDescent="0.35">
      <c r="A2035" s="30" t="s">
        <v>4270</v>
      </c>
      <c r="B2035" s="4">
        <v>1</v>
      </c>
      <c r="C2035" s="4">
        <v>8</v>
      </c>
      <c r="D2035" s="5">
        <v>5.01</v>
      </c>
      <c r="E2035" s="5">
        <v>40.08</v>
      </c>
      <c r="F2035" s="5">
        <f t="shared" si="66"/>
        <v>1241380.6500000008</v>
      </c>
      <c r="G2035" s="5">
        <f t="shared" si="65"/>
        <v>98.183626015633678</v>
      </c>
    </row>
    <row r="2036" spans="1:7" x14ac:dyDescent="0.35">
      <c r="A2036" s="30" t="s">
        <v>3377</v>
      </c>
      <c r="B2036" s="4">
        <v>4</v>
      </c>
      <c r="C2036" s="4">
        <v>52</v>
      </c>
      <c r="D2036" s="5">
        <v>0.77</v>
      </c>
      <c r="E2036" s="5">
        <v>40.04</v>
      </c>
      <c r="F2036" s="5">
        <f t="shared" si="66"/>
        <v>1241420.6900000009</v>
      </c>
      <c r="G2036" s="5">
        <f t="shared" si="65"/>
        <v>98.186792870526787</v>
      </c>
    </row>
    <row r="2037" spans="1:7" x14ac:dyDescent="0.35">
      <c r="A2037" s="30" t="s">
        <v>1629</v>
      </c>
      <c r="B2037" s="4">
        <v>6</v>
      </c>
      <c r="C2037" s="4">
        <v>1000</v>
      </c>
      <c r="D2037" s="5">
        <v>0.04</v>
      </c>
      <c r="E2037" s="5">
        <v>40</v>
      </c>
      <c r="F2037" s="5">
        <f t="shared" si="66"/>
        <v>1241460.6900000009</v>
      </c>
      <c r="G2037" s="5">
        <f t="shared" si="65"/>
        <v>98.189956561728692</v>
      </c>
    </row>
    <row r="2038" spans="1:7" x14ac:dyDescent="0.35">
      <c r="A2038" s="30" t="s">
        <v>1692</v>
      </c>
      <c r="B2038" s="4">
        <v>12</v>
      </c>
      <c r="C2038" s="4">
        <v>800</v>
      </c>
      <c r="D2038" s="5">
        <v>0.05</v>
      </c>
      <c r="E2038" s="5">
        <v>40</v>
      </c>
      <c r="F2038" s="5">
        <f t="shared" si="66"/>
        <v>1241500.6900000009</v>
      </c>
      <c r="G2038" s="5">
        <f t="shared" si="65"/>
        <v>98.193120252930612</v>
      </c>
    </row>
    <row r="2039" spans="1:7" x14ac:dyDescent="0.35">
      <c r="A2039" s="30" t="s">
        <v>1892</v>
      </c>
      <c r="B2039" s="4">
        <v>3</v>
      </c>
      <c r="C2039" s="4">
        <v>400</v>
      </c>
      <c r="D2039" s="5">
        <v>0.1</v>
      </c>
      <c r="E2039" s="5">
        <v>40</v>
      </c>
      <c r="F2039" s="5">
        <f t="shared" si="66"/>
        <v>1241540.6900000009</v>
      </c>
      <c r="G2039" s="5">
        <f t="shared" si="65"/>
        <v>98.196283944132517</v>
      </c>
    </row>
    <row r="2040" spans="1:7" x14ac:dyDescent="0.35">
      <c r="A2040" s="30" t="s">
        <v>1917</v>
      </c>
      <c r="B2040" s="4">
        <v>1</v>
      </c>
      <c r="C2040" s="4">
        <v>400</v>
      </c>
      <c r="D2040" s="5">
        <v>0.1</v>
      </c>
      <c r="E2040" s="5">
        <v>40</v>
      </c>
      <c r="F2040" s="5">
        <f t="shared" si="66"/>
        <v>1241580.6900000009</v>
      </c>
      <c r="G2040" s="5">
        <f t="shared" si="65"/>
        <v>98.199447635334423</v>
      </c>
    </row>
    <row r="2041" spans="1:7" x14ac:dyDescent="0.35">
      <c r="A2041" s="30" t="s">
        <v>2142</v>
      </c>
      <c r="B2041" s="4">
        <v>1</v>
      </c>
      <c r="C2041" s="4">
        <v>200</v>
      </c>
      <c r="D2041" s="5">
        <v>0.2</v>
      </c>
      <c r="E2041" s="5">
        <v>40</v>
      </c>
      <c r="F2041" s="5">
        <f t="shared" si="66"/>
        <v>1241620.6900000009</v>
      </c>
      <c r="G2041" s="5">
        <f t="shared" si="65"/>
        <v>98.202611326536342</v>
      </c>
    </row>
    <row r="2042" spans="1:7" x14ac:dyDescent="0.35">
      <c r="A2042" s="30" t="s">
        <v>317</v>
      </c>
      <c r="B2042" s="4">
        <v>4</v>
      </c>
      <c r="C2042" s="4">
        <v>32</v>
      </c>
      <c r="D2042" s="5">
        <v>1.25</v>
      </c>
      <c r="E2042" s="5">
        <v>40</v>
      </c>
      <c r="F2042" s="5">
        <f t="shared" si="66"/>
        <v>1241660.6900000009</v>
      </c>
      <c r="G2042" s="5">
        <f t="shared" si="65"/>
        <v>98.205775017738233</v>
      </c>
    </row>
    <row r="2043" spans="1:7" x14ac:dyDescent="0.35">
      <c r="A2043" s="30" t="s">
        <v>860</v>
      </c>
      <c r="B2043" s="4">
        <v>1</v>
      </c>
      <c r="C2043" s="4">
        <v>10</v>
      </c>
      <c r="D2043" s="5">
        <v>4</v>
      </c>
      <c r="E2043" s="5">
        <v>40</v>
      </c>
      <c r="F2043" s="5">
        <f t="shared" si="66"/>
        <v>1241700.6900000009</v>
      </c>
      <c r="G2043" s="5">
        <f t="shared" si="65"/>
        <v>98.208938708940153</v>
      </c>
    </row>
    <row r="2044" spans="1:7" x14ac:dyDescent="0.35">
      <c r="A2044" s="30" t="s">
        <v>3251</v>
      </c>
      <c r="B2044" s="4">
        <v>5</v>
      </c>
      <c r="C2044" s="4">
        <v>5</v>
      </c>
      <c r="D2044" s="5">
        <v>8</v>
      </c>
      <c r="E2044" s="5">
        <v>40</v>
      </c>
      <c r="F2044" s="5">
        <f t="shared" si="66"/>
        <v>1241740.6900000009</v>
      </c>
      <c r="G2044" s="5">
        <f t="shared" si="65"/>
        <v>98.212102400142072</v>
      </c>
    </row>
    <row r="2045" spans="1:7" x14ac:dyDescent="0.35">
      <c r="A2045" s="30" t="s">
        <v>2967</v>
      </c>
      <c r="B2045" s="4">
        <v>1</v>
      </c>
      <c r="C2045" s="4">
        <v>4</v>
      </c>
      <c r="D2045" s="5">
        <v>10</v>
      </c>
      <c r="E2045" s="5">
        <v>40</v>
      </c>
      <c r="F2045" s="5">
        <f t="shared" si="66"/>
        <v>1241780.6900000009</v>
      </c>
      <c r="G2045" s="5">
        <f t="shared" si="65"/>
        <v>98.215266091343963</v>
      </c>
    </row>
    <row r="2046" spans="1:7" x14ac:dyDescent="0.35">
      <c r="A2046" s="30" t="s">
        <v>3250</v>
      </c>
      <c r="B2046" s="4">
        <v>2</v>
      </c>
      <c r="C2046" s="4">
        <v>8</v>
      </c>
      <c r="D2046" s="5">
        <v>4.9800000000000004</v>
      </c>
      <c r="E2046" s="5">
        <v>39.840000000000003</v>
      </c>
      <c r="F2046" s="5">
        <f t="shared" si="66"/>
        <v>1241820.530000001</v>
      </c>
      <c r="G2046" s="5">
        <f t="shared" si="65"/>
        <v>98.21841712778108</v>
      </c>
    </row>
    <row r="2047" spans="1:7" x14ac:dyDescent="0.35">
      <c r="A2047" s="30" t="s">
        <v>2061</v>
      </c>
      <c r="B2047" s="4">
        <v>2</v>
      </c>
      <c r="C2047" s="4">
        <v>3</v>
      </c>
      <c r="D2047" s="5">
        <v>13.24</v>
      </c>
      <c r="E2047" s="5">
        <v>39.72</v>
      </c>
      <c r="F2047" s="5">
        <f t="shared" si="66"/>
        <v>1241860.2500000009</v>
      </c>
      <c r="G2047" s="5">
        <f t="shared" si="65"/>
        <v>98.221558673144571</v>
      </c>
    </row>
    <row r="2048" spans="1:7" x14ac:dyDescent="0.35">
      <c r="A2048" s="30" t="s">
        <v>245</v>
      </c>
      <c r="B2048" s="4">
        <v>9</v>
      </c>
      <c r="C2048" s="4">
        <v>128</v>
      </c>
      <c r="D2048" s="5">
        <v>0.31</v>
      </c>
      <c r="E2048" s="5">
        <v>39.68</v>
      </c>
      <c r="F2048" s="5">
        <f t="shared" si="66"/>
        <v>1241899.9300000009</v>
      </c>
      <c r="G2048" s="5">
        <f t="shared" si="65"/>
        <v>98.224697054816872</v>
      </c>
    </row>
    <row r="2049" spans="1:7" x14ac:dyDescent="0.35">
      <c r="A2049" s="30" t="s">
        <v>2534</v>
      </c>
      <c r="B2049" s="4">
        <v>8</v>
      </c>
      <c r="C2049" s="4">
        <v>44</v>
      </c>
      <c r="D2049" s="5">
        <v>0.9</v>
      </c>
      <c r="E2049" s="5">
        <v>39.6</v>
      </c>
      <c r="F2049" s="5">
        <f t="shared" si="66"/>
        <v>1241939.530000001</v>
      </c>
      <c r="G2049" s="5">
        <f t="shared" si="65"/>
        <v>98.22782910910675</v>
      </c>
    </row>
    <row r="2050" spans="1:7" x14ac:dyDescent="0.35">
      <c r="A2050" s="30" t="s">
        <v>3100</v>
      </c>
      <c r="B2050" s="4">
        <v>4</v>
      </c>
      <c r="C2050" s="4">
        <v>30</v>
      </c>
      <c r="D2050" s="5">
        <v>1.32</v>
      </c>
      <c r="E2050" s="5">
        <v>39.6</v>
      </c>
      <c r="F2050" s="5">
        <f t="shared" si="66"/>
        <v>1241979.1300000011</v>
      </c>
      <c r="G2050" s="5">
        <f t="shared" si="65"/>
        <v>98.230961163396657</v>
      </c>
    </row>
    <row r="2051" spans="1:7" x14ac:dyDescent="0.35">
      <c r="A2051" s="30" t="s">
        <v>796</v>
      </c>
      <c r="B2051" s="4">
        <v>4</v>
      </c>
      <c r="C2051" s="4">
        <v>11</v>
      </c>
      <c r="D2051" s="5">
        <v>3.6</v>
      </c>
      <c r="E2051" s="5">
        <v>39.6</v>
      </c>
      <c r="F2051" s="5">
        <f t="shared" si="66"/>
        <v>1242018.7300000011</v>
      </c>
      <c r="G2051" s="5">
        <f t="shared" ref="G2051:G2114" si="67">(F2051/$F$3485)*100</f>
        <v>98.234093217686564</v>
      </c>
    </row>
    <row r="2052" spans="1:7" x14ac:dyDescent="0.35">
      <c r="A2052" s="30" t="s">
        <v>1422</v>
      </c>
      <c r="B2052" s="4">
        <v>3</v>
      </c>
      <c r="C2052" s="4">
        <v>12</v>
      </c>
      <c r="D2052" s="5">
        <v>3.29</v>
      </c>
      <c r="E2052" s="5">
        <v>39.480000000000004</v>
      </c>
      <c r="F2052" s="5">
        <f t="shared" si="66"/>
        <v>1242058.2100000011</v>
      </c>
      <c r="G2052" s="5">
        <f t="shared" si="67"/>
        <v>98.237215780902844</v>
      </c>
    </row>
    <row r="2053" spans="1:7" x14ac:dyDescent="0.35">
      <c r="A2053" s="30" t="s">
        <v>2603</v>
      </c>
      <c r="B2053" s="4">
        <v>1</v>
      </c>
      <c r="C2053" s="4">
        <v>1</v>
      </c>
      <c r="D2053" s="5">
        <v>39.47</v>
      </c>
      <c r="E2053" s="5">
        <v>39.47</v>
      </c>
      <c r="F2053" s="5">
        <f t="shared" si="66"/>
        <v>1242097.6800000011</v>
      </c>
      <c r="G2053" s="5">
        <f t="shared" si="67"/>
        <v>98.240337553196326</v>
      </c>
    </row>
    <row r="2054" spans="1:7" x14ac:dyDescent="0.35">
      <c r="A2054" s="30" t="s">
        <v>3295</v>
      </c>
      <c r="B2054" s="4">
        <v>1</v>
      </c>
      <c r="C2054" s="4">
        <v>24</v>
      </c>
      <c r="D2054" s="5">
        <v>1.64</v>
      </c>
      <c r="E2054" s="5">
        <v>39.36</v>
      </c>
      <c r="F2054" s="5">
        <f t="shared" si="66"/>
        <v>1242137.0400000012</v>
      </c>
      <c r="G2054" s="5">
        <f t="shared" si="67"/>
        <v>98.243450625339008</v>
      </c>
    </row>
    <row r="2055" spans="1:7" x14ac:dyDescent="0.35">
      <c r="A2055" s="30" t="s">
        <v>3867</v>
      </c>
      <c r="B2055" s="4">
        <v>4</v>
      </c>
      <c r="C2055" s="4">
        <v>16</v>
      </c>
      <c r="D2055" s="5">
        <v>2.46</v>
      </c>
      <c r="E2055" s="5">
        <v>39.36</v>
      </c>
      <c r="F2055" s="5">
        <f t="shared" si="66"/>
        <v>1242176.4000000013</v>
      </c>
      <c r="G2055" s="5">
        <f t="shared" si="67"/>
        <v>98.24656369748169</v>
      </c>
    </row>
    <row r="2056" spans="1:7" x14ac:dyDescent="0.35">
      <c r="A2056" s="30" t="s">
        <v>194</v>
      </c>
      <c r="B2056" s="4">
        <v>4</v>
      </c>
      <c r="C2056" s="4">
        <v>40</v>
      </c>
      <c r="D2056" s="5">
        <v>0.98</v>
      </c>
      <c r="E2056" s="5">
        <v>39.200000000000003</v>
      </c>
      <c r="F2056" s="5">
        <f t="shared" ref="F2056:F2119" si="68">E2056+F2055</f>
        <v>1242215.6000000013</v>
      </c>
      <c r="G2056" s="5">
        <f t="shared" si="67"/>
        <v>98.249664114859556</v>
      </c>
    </row>
    <row r="2057" spans="1:7" x14ac:dyDescent="0.35">
      <c r="A2057" s="30" t="s">
        <v>4239</v>
      </c>
      <c r="B2057" s="4">
        <v>1</v>
      </c>
      <c r="C2057" s="4">
        <v>12</v>
      </c>
      <c r="D2057" s="5">
        <v>3.26</v>
      </c>
      <c r="E2057" s="5">
        <v>39.119999999999997</v>
      </c>
      <c r="F2057" s="5">
        <f t="shared" si="68"/>
        <v>1242254.7200000014</v>
      </c>
      <c r="G2057" s="5">
        <f t="shared" si="67"/>
        <v>98.252758204855041</v>
      </c>
    </row>
    <row r="2058" spans="1:7" x14ac:dyDescent="0.35">
      <c r="A2058" s="30" t="s">
        <v>4340</v>
      </c>
      <c r="B2058" s="4">
        <v>2</v>
      </c>
      <c r="C2058" s="4">
        <v>17</v>
      </c>
      <c r="D2058" s="5">
        <v>2.2999999999999998</v>
      </c>
      <c r="E2058" s="5">
        <v>39.099999999999994</v>
      </c>
      <c r="F2058" s="5">
        <f t="shared" si="68"/>
        <v>1242293.8200000015</v>
      </c>
      <c r="G2058" s="5">
        <f t="shared" si="67"/>
        <v>98.255850713004918</v>
      </c>
    </row>
    <row r="2059" spans="1:7" x14ac:dyDescent="0.35">
      <c r="A2059" s="30" t="s">
        <v>3542</v>
      </c>
      <c r="B2059" s="4">
        <v>1</v>
      </c>
      <c r="C2059" s="4">
        <v>32</v>
      </c>
      <c r="D2059" s="5">
        <v>1.22</v>
      </c>
      <c r="E2059" s="5">
        <v>39.04</v>
      </c>
      <c r="F2059" s="5">
        <f t="shared" si="68"/>
        <v>1242332.8600000015</v>
      </c>
      <c r="G2059" s="5">
        <f t="shared" si="67"/>
        <v>98.258938475617981</v>
      </c>
    </row>
    <row r="2060" spans="1:7" x14ac:dyDescent="0.35">
      <c r="A2060" s="30" t="s">
        <v>1975</v>
      </c>
      <c r="B2060" s="4">
        <v>5</v>
      </c>
      <c r="C2060" s="4">
        <v>300</v>
      </c>
      <c r="D2060" s="5">
        <v>0.13</v>
      </c>
      <c r="E2060" s="5">
        <v>39</v>
      </c>
      <c r="F2060" s="5">
        <f t="shared" si="68"/>
        <v>1242371.8600000015</v>
      </c>
      <c r="G2060" s="5">
        <f t="shared" si="67"/>
        <v>98.26202307453984</v>
      </c>
    </row>
    <row r="2061" spans="1:7" x14ac:dyDescent="0.35">
      <c r="A2061" s="30" t="s">
        <v>2000</v>
      </c>
      <c r="B2061" s="4">
        <v>2</v>
      </c>
      <c r="C2061" s="4">
        <v>300</v>
      </c>
      <c r="D2061" s="5">
        <v>0.13</v>
      </c>
      <c r="E2061" s="5">
        <v>39</v>
      </c>
      <c r="F2061" s="5">
        <f t="shared" si="68"/>
        <v>1242410.8600000015</v>
      </c>
      <c r="G2061" s="5">
        <f t="shared" si="67"/>
        <v>98.265107673461699</v>
      </c>
    </row>
    <row r="2062" spans="1:7" x14ac:dyDescent="0.35">
      <c r="A2062" s="30" t="s">
        <v>2433</v>
      </c>
      <c r="B2062" s="4">
        <v>1</v>
      </c>
      <c r="C2062" s="4">
        <v>100</v>
      </c>
      <c r="D2062" s="5">
        <v>0.39</v>
      </c>
      <c r="E2062" s="5">
        <v>39</v>
      </c>
      <c r="F2062" s="5">
        <f t="shared" si="68"/>
        <v>1242449.8600000015</v>
      </c>
      <c r="G2062" s="5">
        <f t="shared" si="67"/>
        <v>98.268192272383558</v>
      </c>
    </row>
    <row r="2063" spans="1:7" x14ac:dyDescent="0.35">
      <c r="A2063" s="30" t="s">
        <v>2436</v>
      </c>
      <c r="B2063" s="4">
        <v>1</v>
      </c>
      <c r="C2063" s="4">
        <v>100</v>
      </c>
      <c r="D2063" s="5">
        <v>0.39</v>
      </c>
      <c r="E2063" s="5">
        <v>39</v>
      </c>
      <c r="F2063" s="5">
        <f t="shared" si="68"/>
        <v>1242488.8600000015</v>
      </c>
      <c r="G2063" s="5">
        <f t="shared" si="67"/>
        <v>98.271276871305417</v>
      </c>
    </row>
    <row r="2064" spans="1:7" x14ac:dyDescent="0.35">
      <c r="A2064" s="30" t="s">
        <v>2471</v>
      </c>
      <c r="B2064" s="4">
        <v>1</v>
      </c>
      <c r="C2064" s="4">
        <v>100</v>
      </c>
      <c r="D2064" s="5">
        <v>0.39</v>
      </c>
      <c r="E2064" s="5">
        <v>39</v>
      </c>
      <c r="F2064" s="5">
        <f t="shared" si="68"/>
        <v>1242527.8600000015</v>
      </c>
      <c r="G2064" s="5">
        <f t="shared" si="67"/>
        <v>98.274361470227291</v>
      </c>
    </row>
    <row r="2065" spans="1:7" x14ac:dyDescent="0.35">
      <c r="A2065" s="30" t="s">
        <v>2742</v>
      </c>
      <c r="B2065" s="4">
        <v>8</v>
      </c>
      <c r="C2065" s="4">
        <v>50</v>
      </c>
      <c r="D2065" s="5">
        <v>0.78</v>
      </c>
      <c r="E2065" s="5">
        <v>39</v>
      </c>
      <c r="F2065" s="5">
        <f t="shared" si="68"/>
        <v>1242566.8600000015</v>
      </c>
      <c r="G2065" s="5">
        <f t="shared" si="67"/>
        <v>98.27744606914915</v>
      </c>
    </row>
    <row r="2066" spans="1:7" x14ac:dyDescent="0.35">
      <c r="A2066" s="30" t="s">
        <v>2684</v>
      </c>
      <c r="B2066" s="4">
        <v>1</v>
      </c>
      <c r="C2066" s="4">
        <v>50</v>
      </c>
      <c r="D2066" s="5">
        <v>0.78</v>
      </c>
      <c r="E2066" s="5">
        <v>39</v>
      </c>
      <c r="F2066" s="5">
        <f t="shared" si="68"/>
        <v>1242605.8600000015</v>
      </c>
      <c r="G2066" s="5">
        <f t="shared" si="67"/>
        <v>98.280530668071009</v>
      </c>
    </row>
    <row r="2067" spans="1:7" x14ac:dyDescent="0.35">
      <c r="A2067" s="30" t="s">
        <v>349</v>
      </c>
      <c r="B2067" s="4">
        <v>1</v>
      </c>
      <c r="C2067" s="4">
        <v>12</v>
      </c>
      <c r="D2067" s="5">
        <v>3.25</v>
      </c>
      <c r="E2067" s="5">
        <v>39</v>
      </c>
      <c r="F2067" s="5">
        <f t="shared" si="68"/>
        <v>1242644.8600000015</v>
      </c>
      <c r="G2067" s="5">
        <f t="shared" si="67"/>
        <v>98.283615266992868</v>
      </c>
    </row>
    <row r="2068" spans="1:7" x14ac:dyDescent="0.35">
      <c r="A2068" s="30" t="s">
        <v>834</v>
      </c>
      <c r="B2068" s="4">
        <v>1</v>
      </c>
      <c r="C2068" s="4">
        <v>10</v>
      </c>
      <c r="D2068" s="5">
        <v>3.9</v>
      </c>
      <c r="E2068" s="5">
        <v>39</v>
      </c>
      <c r="F2068" s="5">
        <f t="shared" si="68"/>
        <v>1242683.8600000015</v>
      </c>
      <c r="G2068" s="5">
        <f t="shared" si="67"/>
        <v>98.286699865914727</v>
      </c>
    </row>
    <row r="2069" spans="1:7" x14ac:dyDescent="0.35">
      <c r="A2069" s="30" t="s">
        <v>916</v>
      </c>
      <c r="B2069" s="4">
        <v>1</v>
      </c>
      <c r="C2069" s="4">
        <v>6</v>
      </c>
      <c r="D2069" s="5">
        <v>6.5</v>
      </c>
      <c r="E2069" s="5">
        <v>39</v>
      </c>
      <c r="F2069" s="5">
        <f t="shared" si="68"/>
        <v>1242722.8600000015</v>
      </c>
      <c r="G2069" s="5">
        <f t="shared" si="67"/>
        <v>98.2897844648366</v>
      </c>
    </row>
    <row r="2070" spans="1:7" x14ac:dyDescent="0.35">
      <c r="A2070" s="30" t="s">
        <v>270</v>
      </c>
      <c r="B2070" s="4">
        <v>9</v>
      </c>
      <c r="C2070" s="4">
        <v>36</v>
      </c>
      <c r="D2070" s="5">
        <v>1.08</v>
      </c>
      <c r="E2070" s="5">
        <v>38.880000000000003</v>
      </c>
      <c r="F2070" s="5">
        <f t="shared" si="68"/>
        <v>1242761.7400000014</v>
      </c>
      <c r="G2070" s="5">
        <f t="shared" si="67"/>
        <v>98.292859572684847</v>
      </c>
    </row>
    <row r="2071" spans="1:7" x14ac:dyDescent="0.35">
      <c r="A2071" s="30" t="s">
        <v>3519</v>
      </c>
      <c r="B2071" s="4">
        <v>1</v>
      </c>
      <c r="C2071" s="4">
        <v>24</v>
      </c>
      <c r="D2071" s="5">
        <v>1.62</v>
      </c>
      <c r="E2071" s="5">
        <v>38.880000000000003</v>
      </c>
      <c r="F2071" s="5">
        <f t="shared" si="68"/>
        <v>1242800.6200000013</v>
      </c>
      <c r="G2071" s="5">
        <f t="shared" si="67"/>
        <v>98.29593468053308</v>
      </c>
    </row>
    <row r="2072" spans="1:7" x14ac:dyDescent="0.35">
      <c r="A2072" s="30" t="s">
        <v>3881</v>
      </c>
      <c r="B2072" s="4">
        <v>1</v>
      </c>
      <c r="C2072" s="4">
        <v>10</v>
      </c>
      <c r="D2072" s="5">
        <v>3.88</v>
      </c>
      <c r="E2072" s="5">
        <v>38.799999999999997</v>
      </c>
      <c r="F2072" s="5">
        <f t="shared" si="68"/>
        <v>1242839.4200000013</v>
      </c>
      <c r="G2072" s="5">
        <f t="shared" si="67"/>
        <v>98.299003460998946</v>
      </c>
    </row>
    <row r="2073" spans="1:7" x14ac:dyDescent="0.35">
      <c r="A2073" s="30" t="s">
        <v>2290</v>
      </c>
      <c r="B2073" s="4">
        <v>1</v>
      </c>
      <c r="C2073" s="4">
        <v>8</v>
      </c>
      <c r="D2073" s="5">
        <v>4.8499999999999996</v>
      </c>
      <c r="E2073" s="5">
        <v>38.799999999999997</v>
      </c>
      <c r="F2073" s="5">
        <f t="shared" si="68"/>
        <v>1242878.2200000014</v>
      </c>
      <c r="G2073" s="5">
        <f t="shared" si="67"/>
        <v>98.302072241464799</v>
      </c>
    </row>
    <row r="2074" spans="1:7" x14ac:dyDescent="0.35">
      <c r="A2074" s="30" t="s">
        <v>2979</v>
      </c>
      <c r="B2074" s="4">
        <v>1</v>
      </c>
      <c r="C2074" s="4">
        <v>50</v>
      </c>
      <c r="D2074" s="5">
        <v>0.77</v>
      </c>
      <c r="E2074" s="5">
        <v>38.5</v>
      </c>
      <c r="F2074" s="5">
        <f t="shared" si="68"/>
        <v>1242916.7200000014</v>
      </c>
      <c r="G2074" s="5">
        <f t="shared" si="67"/>
        <v>98.305117294246642</v>
      </c>
    </row>
    <row r="2075" spans="1:7" x14ac:dyDescent="0.35">
      <c r="A2075" s="30" t="s">
        <v>538</v>
      </c>
      <c r="B2075" s="4">
        <v>3</v>
      </c>
      <c r="C2075" s="4">
        <v>14</v>
      </c>
      <c r="D2075" s="5">
        <v>2.75</v>
      </c>
      <c r="E2075" s="5">
        <v>38.5</v>
      </c>
      <c r="F2075" s="5">
        <f t="shared" si="68"/>
        <v>1242955.2200000014</v>
      </c>
      <c r="G2075" s="5">
        <f t="shared" si="67"/>
        <v>98.308162347028471</v>
      </c>
    </row>
    <row r="2076" spans="1:7" x14ac:dyDescent="0.35">
      <c r="A2076" s="30" t="s">
        <v>2169</v>
      </c>
      <c r="B2076" s="4">
        <v>3</v>
      </c>
      <c r="C2076" s="4">
        <v>192</v>
      </c>
      <c r="D2076" s="5">
        <v>0.2</v>
      </c>
      <c r="E2076" s="5">
        <v>38.400000000000006</v>
      </c>
      <c r="F2076" s="5">
        <f t="shared" si="68"/>
        <v>1242993.6200000013</v>
      </c>
      <c r="G2076" s="5">
        <f t="shared" si="67"/>
        <v>98.311199490582297</v>
      </c>
    </row>
    <row r="2077" spans="1:7" x14ac:dyDescent="0.35">
      <c r="A2077" s="30" t="s">
        <v>1239</v>
      </c>
      <c r="B2077" s="4">
        <v>2</v>
      </c>
      <c r="C2077" s="4">
        <v>12</v>
      </c>
      <c r="D2077" s="5">
        <v>3.2</v>
      </c>
      <c r="E2077" s="5">
        <v>38.400000000000006</v>
      </c>
      <c r="F2077" s="5">
        <f t="shared" si="68"/>
        <v>1243032.0200000012</v>
      </c>
      <c r="G2077" s="5">
        <f t="shared" si="67"/>
        <v>98.314236634136122</v>
      </c>
    </row>
    <row r="2078" spans="1:7" x14ac:dyDescent="0.35">
      <c r="A2078" s="30" t="s">
        <v>432</v>
      </c>
      <c r="B2078" s="4">
        <v>2</v>
      </c>
      <c r="C2078" s="4">
        <v>6</v>
      </c>
      <c r="D2078" s="5">
        <v>6.4</v>
      </c>
      <c r="E2078" s="5">
        <v>38.400000000000006</v>
      </c>
      <c r="F2078" s="5">
        <f t="shared" si="68"/>
        <v>1243070.4200000011</v>
      </c>
      <c r="G2078" s="5">
        <f t="shared" si="67"/>
        <v>98.317273777689948</v>
      </c>
    </row>
    <row r="2079" spans="1:7" x14ac:dyDescent="0.35">
      <c r="A2079" s="30" t="s">
        <v>37</v>
      </c>
      <c r="B2079" s="4">
        <v>20</v>
      </c>
      <c r="C2079" s="4">
        <v>40</v>
      </c>
      <c r="D2079" s="5">
        <v>0.96</v>
      </c>
      <c r="E2079" s="5">
        <v>38.4</v>
      </c>
      <c r="F2079" s="5">
        <f t="shared" si="68"/>
        <v>1243108.820000001</v>
      </c>
      <c r="G2079" s="5">
        <f t="shared" si="67"/>
        <v>98.320310921243774</v>
      </c>
    </row>
    <row r="2080" spans="1:7" x14ac:dyDescent="0.35">
      <c r="A2080" s="30" t="s">
        <v>1191</v>
      </c>
      <c r="B2080" s="4">
        <v>1</v>
      </c>
      <c r="C2080" s="4">
        <v>4</v>
      </c>
      <c r="D2080" s="5">
        <v>9.6</v>
      </c>
      <c r="E2080" s="5">
        <v>38.4</v>
      </c>
      <c r="F2080" s="5">
        <f t="shared" si="68"/>
        <v>1243147.2200000009</v>
      </c>
      <c r="G2080" s="5">
        <f t="shared" si="67"/>
        <v>98.323348064797599</v>
      </c>
    </row>
    <row r="2081" spans="1:7" x14ac:dyDescent="0.35">
      <c r="A2081" s="30" t="s">
        <v>3021</v>
      </c>
      <c r="B2081" s="4">
        <v>4</v>
      </c>
      <c r="C2081" s="4">
        <v>6</v>
      </c>
      <c r="D2081" s="5">
        <v>6.38</v>
      </c>
      <c r="E2081" s="5">
        <v>38.28</v>
      </c>
      <c r="F2081" s="5">
        <f t="shared" si="68"/>
        <v>1243185.5000000009</v>
      </c>
      <c r="G2081" s="5">
        <f t="shared" si="67"/>
        <v>98.326375717277827</v>
      </c>
    </row>
    <row r="2082" spans="1:7" x14ac:dyDescent="0.35">
      <c r="A2082" s="30" t="s">
        <v>2721</v>
      </c>
      <c r="B2082" s="4">
        <v>4</v>
      </c>
      <c r="C2082" s="4">
        <v>7</v>
      </c>
      <c r="D2082" s="5">
        <v>5.46</v>
      </c>
      <c r="E2082" s="5">
        <v>38.22</v>
      </c>
      <c r="F2082" s="5">
        <f t="shared" si="68"/>
        <v>1243223.7200000009</v>
      </c>
      <c r="G2082" s="5">
        <f t="shared" si="67"/>
        <v>98.329398624221255</v>
      </c>
    </row>
    <row r="2083" spans="1:7" x14ac:dyDescent="0.35">
      <c r="A2083" s="30" t="s">
        <v>3247</v>
      </c>
      <c r="B2083" s="4">
        <v>2</v>
      </c>
      <c r="C2083" s="4">
        <v>72</v>
      </c>
      <c r="D2083" s="5">
        <v>0.53</v>
      </c>
      <c r="E2083" s="5">
        <v>38.160000000000004</v>
      </c>
      <c r="F2083" s="5">
        <f t="shared" si="68"/>
        <v>1243261.8800000008</v>
      </c>
      <c r="G2083" s="5">
        <f t="shared" si="67"/>
        <v>98.332416785627856</v>
      </c>
    </row>
    <row r="2084" spans="1:7" x14ac:dyDescent="0.35">
      <c r="A2084" s="30" t="s">
        <v>3327</v>
      </c>
      <c r="B2084" s="4">
        <v>2</v>
      </c>
      <c r="C2084" s="4">
        <v>10</v>
      </c>
      <c r="D2084" s="5">
        <v>3.81</v>
      </c>
      <c r="E2084" s="5">
        <v>38.1</v>
      </c>
      <c r="F2084" s="5">
        <f t="shared" si="68"/>
        <v>1243299.9800000009</v>
      </c>
      <c r="G2084" s="5">
        <f t="shared" si="67"/>
        <v>98.335430201497687</v>
      </c>
    </row>
    <row r="2085" spans="1:7" x14ac:dyDescent="0.35">
      <c r="A2085" s="30" t="s">
        <v>3379</v>
      </c>
      <c r="B2085" s="4">
        <v>3</v>
      </c>
      <c r="C2085" s="4">
        <v>16</v>
      </c>
      <c r="D2085" s="5">
        <v>2.38</v>
      </c>
      <c r="E2085" s="5">
        <v>38.08</v>
      </c>
      <c r="F2085" s="5">
        <f t="shared" si="68"/>
        <v>1243338.060000001</v>
      </c>
      <c r="G2085" s="5">
        <f t="shared" si="67"/>
        <v>98.338442035521908</v>
      </c>
    </row>
    <row r="2086" spans="1:7" x14ac:dyDescent="0.35">
      <c r="A2086" s="30" t="s">
        <v>4164</v>
      </c>
      <c r="B2086" s="4">
        <v>1</v>
      </c>
      <c r="C2086" s="4">
        <v>50</v>
      </c>
      <c r="D2086" s="5">
        <v>0.76</v>
      </c>
      <c r="E2086" s="5">
        <v>38</v>
      </c>
      <c r="F2086" s="5">
        <f t="shared" si="68"/>
        <v>1243376.060000001</v>
      </c>
      <c r="G2086" s="5">
        <f t="shared" si="67"/>
        <v>98.341447542163735</v>
      </c>
    </row>
    <row r="2087" spans="1:7" x14ac:dyDescent="0.35">
      <c r="A2087" s="30" t="s">
        <v>833</v>
      </c>
      <c r="B2087" s="4">
        <v>2</v>
      </c>
      <c r="C2087" s="4">
        <v>10</v>
      </c>
      <c r="D2087" s="5">
        <v>3.8</v>
      </c>
      <c r="E2087" s="5">
        <v>38</v>
      </c>
      <c r="F2087" s="5">
        <f t="shared" si="68"/>
        <v>1243414.060000001</v>
      </c>
      <c r="G2087" s="5">
        <f t="shared" si="67"/>
        <v>98.344453048805548</v>
      </c>
    </row>
    <row r="2088" spans="1:7" x14ac:dyDescent="0.35">
      <c r="A2088" s="30" t="s">
        <v>2775</v>
      </c>
      <c r="B2088" s="4">
        <v>5</v>
      </c>
      <c r="C2088" s="4">
        <v>64</v>
      </c>
      <c r="D2088" s="5">
        <v>0.59</v>
      </c>
      <c r="E2088" s="5">
        <v>37.76</v>
      </c>
      <c r="F2088" s="5">
        <f t="shared" si="68"/>
        <v>1243451.820000001</v>
      </c>
      <c r="G2088" s="5">
        <f t="shared" si="67"/>
        <v>98.34743957330015</v>
      </c>
    </row>
    <row r="2089" spans="1:7" x14ac:dyDescent="0.35">
      <c r="A2089" s="30" t="s">
        <v>4305</v>
      </c>
      <c r="B2089" s="4">
        <v>2</v>
      </c>
      <c r="C2089" s="4">
        <v>32</v>
      </c>
      <c r="D2089" s="5">
        <v>1.18</v>
      </c>
      <c r="E2089" s="5">
        <v>37.76</v>
      </c>
      <c r="F2089" s="5">
        <f t="shared" si="68"/>
        <v>1243489.580000001</v>
      </c>
      <c r="G2089" s="5">
        <f t="shared" si="67"/>
        <v>98.350426097794752</v>
      </c>
    </row>
    <row r="2090" spans="1:7" x14ac:dyDescent="0.35">
      <c r="A2090" s="30" t="s">
        <v>3559</v>
      </c>
      <c r="B2090" s="4">
        <v>1</v>
      </c>
      <c r="C2090" s="4">
        <v>6</v>
      </c>
      <c r="D2090" s="5">
        <v>6.27</v>
      </c>
      <c r="E2090" s="5">
        <v>37.619999999999997</v>
      </c>
      <c r="F2090" s="5">
        <f t="shared" si="68"/>
        <v>1243527.2000000011</v>
      </c>
      <c r="G2090" s="5">
        <f t="shared" si="67"/>
        <v>98.353401549370162</v>
      </c>
    </row>
    <row r="2091" spans="1:7" x14ac:dyDescent="0.35">
      <c r="A2091" s="30">
        <v>1351277</v>
      </c>
      <c r="B2091" s="4">
        <v>1</v>
      </c>
      <c r="C2091" s="4">
        <v>12</v>
      </c>
      <c r="D2091" s="5">
        <v>3.13</v>
      </c>
      <c r="E2091" s="5">
        <v>37.56</v>
      </c>
      <c r="F2091" s="5">
        <f t="shared" si="68"/>
        <v>1243564.7600000012</v>
      </c>
      <c r="G2091" s="5">
        <f t="shared" si="67"/>
        <v>98.356372255408758</v>
      </c>
    </row>
    <row r="2092" spans="1:7" x14ac:dyDescent="0.35">
      <c r="A2092" s="30" t="s">
        <v>2315</v>
      </c>
      <c r="B2092" s="4">
        <v>3</v>
      </c>
      <c r="C2092" s="4">
        <v>125</v>
      </c>
      <c r="D2092" s="5">
        <v>0.3</v>
      </c>
      <c r="E2092" s="5">
        <v>37.5</v>
      </c>
      <c r="F2092" s="5">
        <f t="shared" si="68"/>
        <v>1243602.2600000012</v>
      </c>
      <c r="G2092" s="5">
        <f t="shared" si="67"/>
        <v>98.35933821591054</v>
      </c>
    </row>
    <row r="2093" spans="1:7" x14ac:dyDescent="0.35">
      <c r="A2093" s="30" t="s">
        <v>4168</v>
      </c>
      <c r="B2093" s="4">
        <v>1</v>
      </c>
      <c r="C2093" s="4">
        <v>50</v>
      </c>
      <c r="D2093" s="5">
        <v>0.75</v>
      </c>
      <c r="E2093" s="5">
        <v>37.5</v>
      </c>
      <c r="F2093" s="5">
        <f t="shared" si="68"/>
        <v>1243639.7600000012</v>
      </c>
      <c r="G2093" s="5">
        <f t="shared" si="67"/>
        <v>98.362304176412323</v>
      </c>
    </row>
    <row r="2094" spans="1:7" x14ac:dyDescent="0.35">
      <c r="A2094" s="30" t="s">
        <v>2117</v>
      </c>
      <c r="B2094" s="4">
        <v>2</v>
      </c>
      <c r="C2094" s="4">
        <v>3</v>
      </c>
      <c r="D2094" s="5">
        <v>12.5</v>
      </c>
      <c r="E2094" s="5">
        <v>37.5</v>
      </c>
      <c r="F2094" s="5">
        <f t="shared" si="68"/>
        <v>1243677.2600000012</v>
      </c>
      <c r="G2094" s="5">
        <f t="shared" si="67"/>
        <v>98.36527013691412</v>
      </c>
    </row>
    <row r="2095" spans="1:7" x14ac:dyDescent="0.35">
      <c r="A2095" s="30" t="s">
        <v>561</v>
      </c>
      <c r="B2095" s="4">
        <v>4</v>
      </c>
      <c r="C2095" s="4">
        <v>48</v>
      </c>
      <c r="D2095" s="5">
        <v>0.78</v>
      </c>
      <c r="E2095" s="5">
        <v>37.44</v>
      </c>
      <c r="F2095" s="5">
        <f t="shared" si="68"/>
        <v>1243714.7000000011</v>
      </c>
      <c r="G2095" s="5">
        <f t="shared" si="67"/>
        <v>98.368231351879103</v>
      </c>
    </row>
    <row r="2096" spans="1:7" x14ac:dyDescent="0.35">
      <c r="A2096" s="30" t="s">
        <v>2274</v>
      </c>
      <c r="B2096" s="4">
        <v>3</v>
      </c>
      <c r="C2096" s="4">
        <v>19</v>
      </c>
      <c r="D2096" s="5">
        <v>1.96</v>
      </c>
      <c r="E2096" s="5">
        <v>37.24</v>
      </c>
      <c r="F2096" s="5">
        <f t="shared" si="68"/>
        <v>1243751.9400000011</v>
      </c>
      <c r="G2096" s="5">
        <f t="shared" si="67"/>
        <v>98.371176748388081</v>
      </c>
    </row>
    <row r="2097" spans="1:7" x14ac:dyDescent="0.35">
      <c r="A2097" s="30" t="s">
        <v>1432</v>
      </c>
      <c r="B2097" s="4">
        <v>1</v>
      </c>
      <c r="C2097" s="4">
        <v>4</v>
      </c>
      <c r="D2097" s="5">
        <v>9.31</v>
      </c>
      <c r="E2097" s="5">
        <v>37.24</v>
      </c>
      <c r="F2097" s="5">
        <f t="shared" si="68"/>
        <v>1243789.1800000011</v>
      </c>
      <c r="G2097" s="5">
        <f t="shared" si="67"/>
        <v>98.374122144897058</v>
      </c>
    </row>
    <row r="2098" spans="1:7" x14ac:dyDescent="0.35">
      <c r="A2098" s="30" t="s">
        <v>2442</v>
      </c>
      <c r="B2098" s="4">
        <v>1</v>
      </c>
      <c r="C2098" s="4">
        <v>100</v>
      </c>
      <c r="D2098" s="5">
        <v>0.37</v>
      </c>
      <c r="E2098" s="5">
        <v>37</v>
      </c>
      <c r="F2098" s="5">
        <f t="shared" si="68"/>
        <v>1243826.1800000011</v>
      </c>
      <c r="G2098" s="5">
        <f t="shared" si="67"/>
        <v>98.37704855925881</v>
      </c>
    </row>
    <row r="2099" spans="1:7" x14ac:dyDescent="0.35">
      <c r="A2099" s="30" t="s">
        <v>2469</v>
      </c>
      <c r="B2099" s="4">
        <v>1</v>
      </c>
      <c r="C2099" s="4">
        <v>100</v>
      </c>
      <c r="D2099" s="5">
        <v>0.37</v>
      </c>
      <c r="E2099" s="5">
        <v>37</v>
      </c>
      <c r="F2099" s="5">
        <f t="shared" si="68"/>
        <v>1243863.1800000011</v>
      </c>
      <c r="G2099" s="5">
        <f t="shared" si="67"/>
        <v>98.379974973620591</v>
      </c>
    </row>
    <row r="2100" spans="1:7" x14ac:dyDescent="0.35">
      <c r="A2100" s="30" t="s">
        <v>1490</v>
      </c>
      <c r="B2100" s="4">
        <v>1</v>
      </c>
      <c r="C2100" s="4">
        <v>50</v>
      </c>
      <c r="D2100" s="5">
        <v>0.74</v>
      </c>
      <c r="E2100" s="5">
        <v>37</v>
      </c>
      <c r="F2100" s="5">
        <f t="shared" si="68"/>
        <v>1243900.1800000011</v>
      </c>
      <c r="G2100" s="5">
        <f t="shared" si="67"/>
        <v>98.382901387982358</v>
      </c>
    </row>
    <row r="2101" spans="1:7" x14ac:dyDescent="0.35">
      <c r="A2101" s="30" t="s">
        <v>824</v>
      </c>
      <c r="B2101" s="4">
        <v>2</v>
      </c>
      <c r="C2101" s="4">
        <v>10</v>
      </c>
      <c r="D2101" s="5">
        <v>3.7</v>
      </c>
      <c r="E2101" s="5">
        <v>37</v>
      </c>
      <c r="F2101" s="5">
        <f t="shared" si="68"/>
        <v>1243937.1800000011</v>
      </c>
      <c r="G2101" s="5">
        <f t="shared" si="67"/>
        <v>98.38582780234411</v>
      </c>
    </row>
    <row r="2102" spans="1:7" x14ac:dyDescent="0.35">
      <c r="A2102" s="30" t="s">
        <v>2316</v>
      </c>
      <c r="B2102" s="4">
        <v>5</v>
      </c>
      <c r="C2102" s="4">
        <v>112</v>
      </c>
      <c r="D2102" s="5">
        <v>0.33</v>
      </c>
      <c r="E2102" s="5">
        <v>36.96</v>
      </c>
      <c r="F2102" s="5">
        <f t="shared" si="68"/>
        <v>1243974.1400000011</v>
      </c>
      <c r="G2102" s="5">
        <f t="shared" si="67"/>
        <v>98.388751053014673</v>
      </c>
    </row>
    <row r="2103" spans="1:7" x14ac:dyDescent="0.35">
      <c r="A2103" s="30" t="s">
        <v>3547</v>
      </c>
      <c r="B2103" s="4">
        <v>2</v>
      </c>
      <c r="C2103" s="4">
        <v>56</v>
      </c>
      <c r="D2103" s="5">
        <v>0.66</v>
      </c>
      <c r="E2103" s="5">
        <v>36.96</v>
      </c>
      <c r="F2103" s="5">
        <f t="shared" si="68"/>
        <v>1244011.100000001</v>
      </c>
      <c r="G2103" s="5">
        <f t="shared" si="67"/>
        <v>98.391674303685235</v>
      </c>
    </row>
    <row r="2104" spans="1:7" x14ac:dyDescent="0.35">
      <c r="A2104" s="30" t="s">
        <v>3648</v>
      </c>
      <c r="B2104" s="4">
        <v>7</v>
      </c>
      <c r="C2104" s="4">
        <v>44</v>
      </c>
      <c r="D2104" s="5">
        <v>0.84</v>
      </c>
      <c r="E2104" s="5">
        <v>36.96</v>
      </c>
      <c r="F2104" s="5">
        <f t="shared" si="68"/>
        <v>1244048.060000001</v>
      </c>
      <c r="G2104" s="5">
        <f t="shared" si="67"/>
        <v>98.394597554355798</v>
      </c>
    </row>
    <row r="2105" spans="1:7" x14ac:dyDescent="0.35">
      <c r="A2105" s="30" t="s">
        <v>3413</v>
      </c>
      <c r="B2105" s="4">
        <v>3</v>
      </c>
      <c r="C2105" s="4">
        <v>18</v>
      </c>
      <c r="D2105" s="5">
        <v>2.04</v>
      </c>
      <c r="E2105" s="5">
        <v>36.72</v>
      </c>
      <c r="F2105" s="5">
        <f t="shared" si="68"/>
        <v>1244084.780000001</v>
      </c>
      <c r="G2105" s="5">
        <f t="shared" si="67"/>
        <v>98.39750182287915</v>
      </c>
    </row>
    <row r="2106" spans="1:7" x14ac:dyDescent="0.35">
      <c r="A2106" s="30" t="s">
        <v>3466</v>
      </c>
      <c r="B2106" s="4">
        <v>1</v>
      </c>
      <c r="C2106" s="4">
        <v>8</v>
      </c>
      <c r="D2106" s="5">
        <v>4.59</v>
      </c>
      <c r="E2106" s="5">
        <v>36.72</v>
      </c>
      <c r="F2106" s="5">
        <f t="shared" si="68"/>
        <v>1244121.5000000009</v>
      </c>
      <c r="G2106" s="5">
        <f t="shared" si="67"/>
        <v>98.400406091402502</v>
      </c>
    </row>
    <row r="2107" spans="1:7" x14ac:dyDescent="0.35">
      <c r="A2107" s="30" t="s">
        <v>3431</v>
      </c>
      <c r="B2107" s="4">
        <v>3</v>
      </c>
      <c r="C2107" s="4">
        <v>28</v>
      </c>
      <c r="D2107" s="5">
        <v>1.31</v>
      </c>
      <c r="E2107" s="5">
        <v>36.68</v>
      </c>
      <c r="F2107" s="5">
        <f t="shared" si="68"/>
        <v>1244158.1800000009</v>
      </c>
      <c r="G2107" s="5">
        <f t="shared" si="67"/>
        <v>98.40330719623465</v>
      </c>
    </row>
    <row r="2108" spans="1:7" x14ac:dyDescent="0.35">
      <c r="A2108" s="30" t="s">
        <v>2862</v>
      </c>
      <c r="B2108" s="4">
        <v>2</v>
      </c>
      <c r="C2108" s="4">
        <v>8</v>
      </c>
      <c r="D2108" s="5">
        <v>4.58</v>
      </c>
      <c r="E2108" s="5">
        <v>36.64</v>
      </c>
      <c r="F2108" s="5">
        <f t="shared" si="68"/>
        <v>1244194.8200000008</v>
      </c>
      <c r="G2108" s="5">
        <f t="shared" si="67"/>
        <v>98.406205137375593</v>
      </c>
    </row>
    <row r="2109" spans="1:7" x14ac:dyDescent="0.35">
      <c r="A2109" s="30" t="s">
        <v>3567</v>
      </c>
      <c r="B2109" s="4">
        <v>3</v>
      </c>
      <c r="C2109" s="4">
        <v>44</v>
      </c>
      <c r="D2109" s="5">
        <v>0.83</v>
      </c>
      <c r="E2109" s="5">
        <v>36.519999999999996</v>
      </c>
      <c r="F2109" s="5">
        <f t="shared" si="68"/>
        <v>1244231.3400000008</v>
      </c>
      <c r="G2109" s="5">
        <f t="shared" si="67"/>
        <v>98.409093587442925</v>
      </c>
    </row>
    <row r="2110" spans="1:7" x14ac:dyDescent="0.35">
      <c r="A2110" s="30" t="s">
        <v>3656</v>
      </c>
      <c r="B2110" s="4">
        <v>4</v>
      </c>
      <c r="C2110" s="4">
        <v>10</v>
      </c>
      <c r="D2110" s="5">
        <v>3.65</v>
      </c>
      <c r="E2110" s="5">
        <v>36.5</v>
      </c>
      <c r="F2110" s="5">
        <f t="shared" si="68"/>
        <v>1244267.8400000008</v>
      </c>
      <c r="G2110" s="5">
        <f t="shared" si="67"/>
        <v>98.41198045566469</v>
      </c>
    </row>
    <row r="2111" spans="1:7" x14ac:dyDescent="0.35">
      <c r="A2111" s="30" t="s">
        <v>117</v>
      </c>
      <c r="B2111" s="4">
        <v>6</v>
      </c>
      <c r="C2111" s="4">
        <v>48</v>
      </c>
      <c r="D2111" s="5">
        <v>0.76</v>
      </c>
      <c r="E2111" s="5">
        <v>36.480000000000004</v>
      </c>
      <c r="F2111" s="5">
        <f t="shared" si="68"/>
        <v>1244304.3200000008</v>
      </c>
      <c r="G2111" s="5">
        <f t="shared" si="67"/>
        <v>98.414865742040817</v>
      </c>
    </row>
    <row r="2112" spans="1:7" x14ac:dyDescent="0.35">
      <c r="A2112" s="30" t="s">
        <v>852</v>
      </c>
      <c r="B2112" s="4">
        <v>2</v>
      </c>
      <c r="C2112" s="4">
        <v>13</v>
      </c>
      <c r="D2112" s="5">
        <v>2.8</v>
      </c>
      <c r="E2112" s="5">
        <v>36.4</v>
      </c>
      <c r="F2112" s="5">
        <f t="shared" si="68"/>
        <v>1244340.7200000007</v>
      </c>
      <c r="G2112" s="5">
        <f t="shared" si="67"/>
        <v>98.41774470103455</v>
      </c>
    </row>
    <row r="2113" spans="1:7" x14ac:dyDescent="0.35">
      <c r="A2113" s="30" t="s">
        <v>4150</v>
      </c>
      <c r="B2113" s="4">
        <v>1</v>
      </c>
      <c r="C2113" s="4">
        <v>16</v>
      </c>
      <c r="D2113" s="5">
        <v>2.27</v>
      </c>
      <c r="E2113" s="5">
        <v>36.32</v>
      </c>
      <c r="F2113" s="5">
        <f t="shared" si="68"/>
        <v>1244377.0400000007</v>
      </c>
      <c r="G2113" s="5">
        <f t="shared" si="67"/>
        <v>98.42061733264589</v>
      </c>
    </row>
    <row r="2114" spans="1:7" x14ac:dyDescent="0.35">
      <c r="A2114" s="30" t="s">
        <v>2400</v>
      </c>
      <c r="B2114" s="4">
        <v>1</v>
      </c>
      <c r="C2114" s="4">
        <v>30</v>
      </c>
      <c r="D2114" s="5">
        <v>1.21</v>
      </c>
      <c r="E2114" s="5">
        <v>36.299999999999997</v>
      </c>
      <c r="F2114" s="5">
        <f t="shared" si="68"/>
        <v>1244413.3400000008</v>
      </c>
      <c r="G2114" s="5">
        <f t="shared" si="67"/>
        <v>98.42348838241162</v>
      </c>
    </row>
    <row r="2115" spans="1:7" x14ac:dyDescent="0.35">
      <c r="A2115" s="30" t="s">
        <v>1949</v>
      </c>
      <c r="B2115" s="4">
        <v>7</v>
      </c>
      <c r="C2115" s="4">
        <v>22</v>
      </c>
      <c r="D2115" s="5">
        <v>1.65</v>
      </c>
      <c r="E2115" s="5">
        <v>36.299999999999997</v>
      </c>
      <c r="F2115" s="5">
        <f t="shared" si="68"/>
        <v>1244449.6400000008</v>
      </c>
      <c r="G2115" s="5">
        <f t="shared" ref="G2115:G2178" si="69">(F2115/$F$3485)*100</f>
        <v>98.426359432177364</v>
      </c>
    </row>
    <row r="2116" spans="1:7" x14ac:dyDescent="0.35">
      <c r="A2116" s="30" t="s">
        <v>129</v>
      </c>
      <c r="B2116" s="4">
        <v>4</v>
      </c>
      <c r="C2116" s="4">
        <v>24</v>
      </c>
      <c r="D2116" s="5">
        <v>1.51</v>
      </c>
      <c r="E2116" s="5">
        <v>36.24</v>
      </c>
      <c r="F2116" s="5">
        <f t="shared" si="68"/>
        <v>1244485.8800000008</v>
      </c>
      <c r="G2116" s="5">
        <f t="shared" si="69"/>
        <v>98.429225736406295</v>
      </c>
    </row>
    <row r="2117" spans="1:7" x14ac:dyDescent="0.35">
      <c r="A2117" s="30" t="s">
        <v>2782</v>
      </c>
      <c r="B2117" s="4">
        <v>2</v>
      </c>
      <c r="C2117" s="4">
        <v>12</v>
      </c>
      <c r="D2117" s="5">
        <v>3.02</v>
      </c>
      <c r="E2117" s="5">
        <v>36.24</v>
      </c>
      <c r="F2117" s="5">
        <f t="shared" si="68"/>
        <v>1244522.1200000008</v>
      </c>
      <c r="G2117" s="5">
        <f t="shared" si="69"/>
        <v>98.432092040635226</v>
      </c>
    </row>
    <row r="2118" spans="1:7" x14ac:dyDescent="0.35">
      <c r="A2118" s="30" t="s">
        <v>3761</v>
      </c>
      <c r="B2118" s="4">
        <v>2</v>
      </c>
      <c r="C2118" s="4">
        <v>8</v>
      </c>
      <c r="D2118" s="5">
        <v>4.53</v>
      </c>
      <c r="E2118" s="5">
        <v>36.24</v>
      </c>
      <c r="F2118" s="5">
        <f t="shared" si="68"/>
        <v>1244558.3600000008</v>
      </c>
      <c r="G2118" s="5">
        <f t="shared" si="69"/>
        <v>98.434958344864143</v>
      </c>
    </row>
    <row r="2119" spans="1:7" x14ac:dyDescent="0.35">
      <c r="A2119" s="30" t="s">
        <v>4323</v>
      </c>
      <c r="B2119" s="4">
        <v>2</v>
      </c>
      <c r="C2119" s="4">
        <v>16</v>
      </c>
      <c r="D2119" s="5">
        <v>2.2599999999999998</v>
      </c>
      <c r="E2119" s="5">
        <v>36.159999999999997</v>
      </c>
      <c r="F2119" s="5">
        <f t="shared" si="68"/>
        <v>1244594.5200000007</v>
      </c>
      <c r="G2119" s="5">
        <f t="shared" si="69"/>
        <v>98.437818321710665</v>
      </c>
    </row>
    <row r="2120" spans="1:7" x14ac:dyDescent="0.35">
      <c r="A2120" s="30" t="s">
        <v>2693</v>
      </c>
      <c r="B2120" s="4">
        <v>2</v>
      </c>
      <c r="C2120" s="4">
        <v>42</v>
      </c>
      <c r="D2120" s="5">
        <v>0.86</v>
      </c>
      <c r="E2120" s="5">
        <v>36.119999999999997</v>
      </c>
      <c r="F2120" s="5">
        <f t="shared" ref="F2120:F2183" si="70">E2120+F2119</f>
        <v>1244630.6400000008</v>
      </c>
      <c r="G2120" s="5">
        <f t="shared" si="69"/>
        <v>98.440675134865998</v>
      </c>
    </row>
    <row r="2121" spans="1:7" x14ac:dyDescent="0.35">
      <c r="A2121" s="30" t="s">
        <v>795</v>
      </c>
      <c r="B2121" s="4">
        <v>2</v>
      </c>
      <c r="C2121" s="4">
        <v>10</v>
      </c>
      <c r="D2121" s="5">
        <v>3.61</v>
      </c>
      <c r="E2121" s="5">
        <v>36.1</v>
      </c>
      <c r="F2121" s="5">
        <f t="shared" si="70"/>
        <v>1244666.7400000009</v>
      </c>
      <c r="G2121" s="5">
        <f t="shared" si="69"/>
        <v>98.443530366175722</v>
      </c>
    </row>
    <row r="2122" spans="1:7" x14ac:dyDescent="0.35">
      <c r="A2122" s="30" t="s">
        <v>1666</v>
      </c>
      <c r="B2122" s="4">
        <v>8</v>
      </c>
      <c r="C2122" s="4">
        <v>900</v>
      </c>
      <c r="D2122" s="5">
        <v>0.04</v>
      </c>
      <c r="E2122" s="5">
        <v>36</v>
      </c>
      <c r="F2122" s="5">
        <f t="shared" si="70"/>
        <v>1244702.7400000009</v>
      </c>
      <c r="G2122" s="5">
        <f t="shared" si="69"/>
        <v>98.446377688257442</v>
      </c>
    </row>
    <row r="2123" spans="1:7" x14ac:dyDescent="0.35">
      <c r="A2123" s="30" t="s">
        <v>1899</v>
      </c>
      <c r="B2123" s="4">
        <v>3</v>
      </c>
      <c r="C2123" s="4">
        <v>400</v>
      </c>
      <c r="D2123" s="5">
        <v>0.09</v>
      </c>
      <c r="E2123" s="5">
        <v>36</v>
      </c>
      <c r="F2123" s="5">
        <f t="shared" si="70"/>
        <v>1244738.7400000009</v>
      </c>
      <c r="G2123" s="5">
        <f t="shared" si="69"/>
        <v>98.449225010339177</v>
      </c>
    </row>
    <row r="2124" spans="1:7" x14ac:dyDescent="0.35">
      <c r="A2124" s="30" t="s">
        <v>2243</v>
      </c>
      <c r="B2124" s="4">
        <v>3</v>
      </c>
      <c r="C2124" s="4">
        <v>150</v>
      </c>
      <c r="D2124" s="5">
        <v>0.24</v>
      </c>
      <c r="E2124" s="5">
        <v>36</v>
      </c>
      <c r="F2124" s="5">
        <f t="shared" si="70"/>
        <v>1244774.7400000009</v>
      </c>
      <c r="G2124" s="5">
        <f t="shared" si="69"/>
        <v>98.452072332420883</v>
      </c>
    </row>
    <row r="2125" spans="1:7" x14ac:dyDescent="0.35">
      <c r="A2125" s="30" t="s">
        <v>3030</v>
      </c>
      <c r="B2125" s="4">
        <v>3</v>
      </c>
      <c r="C2125" s="4">
        <v>10</v>
      </c>
      <c r="D2125" s="5">
        <v>3.6</v>
      </c>
      <c r="E2125" s="5">
        <v>36</v>
      </c>
      <c r="F2125" s="5">
        <f t="shared" si="70"/>
        <v>1244810.7400000009</v>
      </c>
      <c r="G2125" s="5">
        <f t="shared" si="69"/>
        <v>98.454919654502604</v>
      </c>
    </row>
    <row r="2126" spans="1:7" x14ac:dyDescent="0.35">
      <c r="A2126" s="30" t="s">
        <v>184</v>
      </c>
      <c r="B2126" s="4">
        <v>1</v>
      </c>
      <c r="C2126" s="4">
        <v>10</v>
      </c>
      <c r="D2126" s="5">
        <v>3.6</v>
      </c>
      <c r="E2126" s="5">
        <v>36</v>
      </c>
      <c r="F2126" s="5">
        <f t="shared" si="70"/>
        <v>1244846.7400000009</v>
      </c>
      <c r="G2126" s="5">
        <f t="shared" si="69"/>
        <v>98.45776697658431</v>
      </c>
    </row>
    <row r="2127" spans="1:7" x14ac:dyDescent="0.35">
      <c r="A2127" s="30" t="s">
        <v>3486</v>
      </c>
      <c r="B2127" s="4">
        <v>1</v>
      </c>
      <c r="C2127" s="4">
        <v>6</v>
      </c>
      <c r="D2127" s="5">
        <v>6</v>
      </c>
      <c r="E2127" s="5">
        <v>36</v>
      </c>
      <c r="F2127" s="5">
        <f t="shared" si="70"/>
        <v>1244882.7400000009</v>
      </c>
      <c r="G2127" s="5">
        <f t="shared" si="69"/>
        <v>98.460614298666044</v>
      </c>
    </row>
    <row r="2128" spans="1:7" x14ac:dyDescent="0.35">
      <c r="A2128" s="30" t="s">
        <v>2464</v>
      </c>
      <c r="B2128" s="4">
        <v>3</v>
      </c>
      <c r="C2128" s="4">
        <v>3</v>
      </c>
      <c r="D2128" s="5">
        <v>11.95</v>
      </c>
      <c r="E2128" s="5">
        <v>35.849999999999994</v>
      </c>
      <c r="F2128" s="5">
        <f t="shared" si="70"/>
        <v>1244918.590000001</v>
      </c>
      <c r="G2128" s="5">
        <f t="shared" si="69"/>
        <v>98.463449756905746</v>
      </c>
    </row>
    <row r="2129" spans="1:7" x14ac:dyDescent="0.35">
      <c r="A2129" s="30" t="s">
        <v>3237</v>
      </c>
      <c r="B2129" s="4">
        <v>6</v>
      </c>
      <c r="C2129" s="4">
        <v>56</v>
      </c>
      <c r="D2129" s="5">
        <v>0.64</v>
      </c>
      <c r="E2129" s="5">
        <v>35.840000000000003</v>
      </c>
      <c r="F2129" s="5">
        <f t="shared" si="70"/>
        <v>1244954.4300000011</v>
      </c>
      <c r="G2129" s="5">
        <f t="shared" si="69"/>
        <v>98.466284424222678</v>
      </c>
    </row>
    <row r="2130" spans="1:7" x14ac:dyDescent="0.35">
      <c r="A2130" s="30" t="s">
        <v>2633</v>
      </c>
      <c r="B2130" s="4">
        <v>10</v>
      </c>
      <c r="C2130" s="4">
        <v>54</v>
      </c>
      <c r="D2130" s="5">
        <v>0.66</v>
      </c>
      <c r="E2130" s="5">
        <v>35.64</v>
      </c>
      <c r="F2130" s="5">
        <f t="shared" si="70"/>
        <v>1244990.070000001</v>
      </c>
      <c r="G2130" s="5">
        <f t="shared" si="69"/>
        <v>98.469103273083576</v>
      </c>
    </row>
    <row r="2131" spans="1:7" x14ac:dyDescent="0.35">
      <c r="A2131" s="30" t="s">
        <v>2917</v>
      </c>
      <c r="B2131" s="4">
        <v>1</v>
      </c>
      <c r="C2131" s="4">
        <v>8</v>
      </c>
      <c r="D2131" s="5">
        <v>4.45</v>
      </c>
      <c r="E2131" s="5">
        <v>35.6</v>
      </c>
      <c r="F2131" s="5">
        <f t="shared" si="70"/>
        <v>1245025.6700000011</v>
      </c>
      <c r="G2131" s="5">
        <f t="shared" si="69"/>
        <v>98.471918958253269</v>
      </c>
    </row>
    <row r="2132" spans="1:7" x14ac:dyDescent="0.35">
      <c r="A2132" s="30" t="s">
        <v>1819</v>
      </c>
      <c r="B2132" s="4">
        <v>1</v>
      </c>
      <c r="C2132" s="4">
        <v>50</v>
      </c>
      <c r="D2132" s="5">
        <v>0.71</v>
      </c>
      <c r="E2132" s="5">
        <v>35.5</v>
      </c>
      <c r="F2132" s="5">
        <f t="shared" si="70"/>
        <v>1245061.1700000011</v>
      </c>
      <c r="G2132" s="5">
        <f t="shared" si="69"/>
        <v>98.474726734194974</v>
      </c>
    </row>
    <row r="2133" spans="1:7" x14ac:dyDescent="0.35">
      <c r="A2133" s="30" t="s">
        <v>872</v>
      </c>
      <c r="B2133" s="4">
        <v>1</v>
      </c>
      <c r="C2133" s="4">
        <v>6</v>
      </c>
      <c r="D2133" s="5">
        <v>5.9</v>
      </c>
      <c r="E2133" s="5">
        <v>35.400000000000006</v>
      </c>
      <c r="F2133" s="5">
        <f t="shared" si="70"/>
        <v>1245096.570000001</v>
      </c>
      <c r="G2133" s="5">
        <f t="shared" si="69"/>
        <v>98.477526600908647</v>
      </c>
    </row>
    <row r="2134" spans="1:7" x14ac:dyDescent="0.35">
      <c r="A2134" s="30" t="s">
        <v>3597</v>
      </c>
      <c r="B2134" s="4">
        <v>3</v>
      </c>
      <c r="C2134" s="4">
        <v>10</v>
      </c>
      <c r="D2134" s="5">
        <v>3.54</v>
      </c>
      <c r="E2134" s="5">
        <v>35.4</v>
      </c>
      <c r="F2134" s="5">
        <f t="shared" si="70"/>
        <v>1245131.9700000009</v>
      </c>
      <c r="G2134" s="5">
        <f t="shared" si="69"/>
        <v>98.480326467622334</v>
      </c>
    </row>
    <row r="2135" spans="1:7" x14ac:dyDescent="0.35">
      <c r="A2135" s="30" t="s">
        <v>648</v>
      </c>
      <c r="B2135" s="4">
        <v>1</v>
      </c>
      <c r="C2135" s="4">
        <v>11</v>
      </c>
      <c r="D2135" s="5">
        <v>3.2</v>
      </c>
      <c r="E2135" s="5">
        <v>35.200000000000003</v>
      </c>
      <c r="F2135" s="5">
        <f t="shared" si="70"/>
        <v>1245167.1700000009</v>
      </c>
      <c r="G2135" s="5">
        <f t="shared" si="69"/>
        <v>98.483110515880014</v>
      </c>
    </row>
    <row r="2136" spans="1:7" x14ac:dyDescent="0.35">
      <c r="A2136" s="30" t="s">
        <v>97</v>
      </c>
      <c r="B2136" s="4">
        <v>6</v>
      </c>
      <c r="C2136" s="4">
        <v>9</v>
      </c>
      <c r="D2136" s="5">
        <v>3.91</v>
      </c>
      <c r="E2136" s="5">
        <v>35.19</v>
      </c>
      <c r="F2136" s="5">
        <f t="shared" si="70"/>
        <v>1245202.3600000008</v>
      </c>
      <c r="G2136" s="5">
        <f t="shared" si="69"/>
        <v>98.485893773214883</v>
      </c>
    </row>
    <row r="2137" spans="1:7" x14ac:dyDescent="0.35">
      <c r="A2137" s="30" t="s">
        <v>4079</v>
      </c>
      <c r="B2137" s="4">
        <v>2</v>
      </c>
      <c r="C2137" s="4">
        <v>4</v>
      </c>
      <c r="D2137" s="5">
        <v>8.77</v>
      </c>
      <c r="E2137" s="5">
        <v>35.08</v>
      </c>
      <c r="F2137" s="5">
        <f t="shared" si="70"/>
        <v>1245237.4400000009</v>
      </c>
      <c r="G2137" s="5">
        <f t="shared" si="69"/>
        <v>98.488668330398966</v>
      </c>
    </row>
    <row r="2138" spans="1:7" x14ac:dyDescent="0.35">
      <c r="A2138" s="30" t="s">
        <v>3776</v>
      </c>
      <c r="B2138" s="4">
        <v>2</v>
      </c>
      <c r="C2138" s="4">
        <v>48</v>
      </c>
      <c r="D2138" s="5">
        <v>0.73</v>
      </c>
      <c r="E2138" s="5">
        <v>35.04</v>
      </c>
      <c r="F2138" s="5">
        <f t="shared" si="70"/>
        <v>1245272.4800000009</v>
      </c>
      <c r="G2138" s="5">
        <f t="shared" si="69"/>
        <v>98.491439723891844</v>
      </c>
    </row>
    <row r="2139" spans="1:7" x14ac:dyDescent="0.35">
      <c r="A2139" s="30" t="s">
        <v>3038</v>
      </c>
      <c r="B2139" s="4">
        <v>4</v>
      </c>
      <c r="C2139" s="4">
        <v>16</v>
      </c>
      <c r="D2139" s="5">
        <v>2.19</v>
      </c>
      <c r="E2139" s="5">
        <v>35.04</v>
      </c>
      <c r="F2139" s="5">
        <f t="shared" si="70"/>
        <v>1245307.5200000009</v>
      </c>
      <c r="G2139" s="5">
        <f t="shared" si="69"/>
        <v>98.494211117384708</v>
      </c>
    </row>
    <row r="2140" spans="1:7" x14ac:dyDescent="0.35">
      <c r="A2140" s="30" t="s">
        <v>445</v>
      </c>
      <c r="B2140" s="4">
        <v>7</v>
      </c>
      <c r="C2140" s="4">
        <v>100</v>
      </c>
      <c r="D2140" s="5">
        <v>0.35</v>
      </c>
      <c r="E2140" s="5">
        <v>35</v>
      </c>
      <c r="F2140" s="5">
        <f t="shared" si="70"/>
        <v>1245342.5200000009</v>
      </c>
      <c r="G2140" s="5">
        <f t="shared" si="69"/>
        <v>98.496979347186382</v>
      </c>
    </row>
    <row r="2141" spans="1:7" x14ac:dyDescent="0.35">
      <c r="A2141" s="30" t="s">
        <v>1789</v>
      </c>
      <c r="B2141" s="4">
        <v>1</v>
      </c>
      <c r="C2141" s="4">
        <v>50</v>
      </c>
      <c r="D2141" s="5">
        <v>0.7</v>
      </c>
      <c r="E2141" s="5">
        <v>35</v>
      </c>
      <c r="F2141" s="5">
        <f t="shared" si="70"/>
        <v>1245377.5200000009</v>
      </c>
      <c r="G2141" s="5">
        <f t="shared" si="69"/>
        <v>98.499747576988057</v>
      </c>
    </row>
    <row r="2142" spans="1:7" x14ac:dyDescent="0.35">
      <c r="A2142" s="30" t="s">
        <v>3214</v>
      </c>
      <c r="B2142" s="4">
        <v>1</v>
      </c>
      <c r="C2142" s="4">
        <v>32</v>
      </c>
      <c r="D2142" s="5">
        <v>1.0900000000000001</v>
      </c>
      <c r="E2142" s="5">
        <v>34.880000000000003</v>
      </c>
      <c r="F2142" s="5">
        <f t="shared" si="70"/>
        <v>1245412.4000000008</v>
      </c>
      <c r="G2142" s="5">
        <f t="shared" si="69"/>
        <v>98.502506315716104</v>
      </c>
    </row>
    <row r="2143" spans="1:7" x14ac:dyDescent="0.35">
      <c r="A2143" s="30" t="s">
        <v>1092</v>
      </c>
      <c r="B2143" s="4">
        <v>2</v>
      </c>
      <c r="C2143" s="4">
        <v>16</v>
      </c>
      <c r="D2143" s="5">
        <v>2.1800000000000002</v>
      </c>
      <c r="E2143" s="5">
        <v>34.880000000000003</v>
      </c>
      <c r="F2143" s="5">
        <f t="shared" si="70"/>
        <v>1245447.2800000007</v>
      </c>
      <c r="G2143" s="5">
        <f t="shared" si="69"/>
        <v>98.505265054444166</v>
      </c>
    </row>
    <row r="2144" spans="1:7" x14ac:dyDescent="0.35">
      <c r="A2144" s="30" t="s">
        <v>3286</v>
      </c>
      <c r="B2144" s="4">
        <v>4</v>
      </c>
      <c r="C2144" s="4">
        <v>42</v>
      </c>
      <c r="D2144" s="5">
        <v>0.83</v>
      </c>
      <c r="E2144" s="5">
        <v>34.86</v>
      </c>
      <c r="F2144" s="5">
        <f t="shared" si="70"/>
        <v>1245482.1400000008</v>
      </c>
      <c r="G2144" s="5">
        <f t="shared" si="69"/>
        <v>98.508022211326647</v>
      </c>
    </row>
    <row r="2145" spans="1:7" x14ac:dyDescent="0.35">
      <c r="A2145" s="30" t="s">
        <v>168</v>
      </c>
      <c r="B2145" s="4">
        <v>8</v>
      </c>
      <c r="C2145" s="4">
        <v>44</v>
      </c>
      <c r="D2145" s="5">
        <v>0.79</v>
      </c>
      <c r="E2145" s="5">
        <v>34.760000000000005</v>
      </c>
      <c r="F2145" s="5">
        <f t="shared" si="70"/>
        <v>1245516.9000000008</v>
      </c>
      <c r="G2145" s="5">
        <f t="shared" si="69"/>
        <v>98.510771458981097</v>
      </c>
    </row>
    <row r="2146" spans="1:7" x14ac:dyDescent="0.35">
      <c r="A2146" s="30" t="s">
        <v>3507</v>
      </c>
      <c r="B2146" s="4">
        <v>2</v>
      </c>
      <c r="C2146" s="4">
        <v>16</v>
      </c>
      <c r="D2146" s="5">
        <v>2.17</v>
      </c>
      <c r="E2146" s="5">
        <v>34.72</v>
      </c>
      <c r="F2146" s="5">
        <f t="shared" si="70"/>
        <v>1245551.6200000008</v>
      </c>
      <c r="G2146" s="5">
        <f t="shared" si="69"/>
        <v>98.513517542944356</v>
      </c>
    </row>
    <row r="2147" spans="1:7" x14ac:dyDescent="0.35">
      <c r="A2147" s="30" t="s">
        <v>645</v>
      </c>
      <c r="B2147" s="4">
        <v>1</v>
      </c>
      <c r="C2147" s="4">
        <v>8</v>
      </c>
      <c r="D2147" s="5">
        <v>4.34</v>
      </c>
      <c r="E2147" s="5">
        <v>34.72</v>
      </c>
      <c r="F2147" s="5">
        <f t="shared" si="70"/>
        <v>1245586.3400000008</v>
      </c>
      <c r="G2147" s="5">
        <f t="shared" si="69"/>
        <v>98.516263626907602</v>
      </c>
    </row>
    <row r="2148" spans="1:7" x14ac:dyDescent="0.35">
      <c r="A2148" s="30" t="s">
        <v>2584</v>
      </c>
      <c r="B2148" s="4">
        <v>1</v>
      </c>
      <c r="C2148" s="4">
        <v>12</v>
      </c>
      <c r="D2148" s="5">
        <v>2.89</v>
      </c>
      <c r="E2148" s="5">
        <v>34.68</v>
      </c>
      <c r="F2148" s="5">
        <f t="shared" si="70"/>
        <v>1245621.0200000007</v>
      </c>
      <c r="G2148" s="5">
        <f t="shared" si="69"/>
        <v>98.519006547179657</v>
      </c>
    </row>
    <row r="2149" spans="1:7" x14ac:dyDescent="0.35">
      <c r="A2149" s="30" t="s">
        <v>3312</v>
      </c>
      <c r="B2149" s="4">
        <v>2</v>
      </c>
      <c r="C2149" s="4">
        <v>3</v>
      </c>
      <c r="D2149" s="5">
        <v>11.56</v>
      </c>
      <c r="E2149" s="5">
        <v>34.68</v>
      </c>
      <c r="F2149" s="5">
        <f t="shared" si="70"/>
        <v>1245655.7000000007</v>
      </c>
      <c r="G2149" s="5">
        <f t="shared" si="69"/>
        <v>98.521749467451713</v>
      </c>
    </row>
    <row r="2150" spans="1:7" x14ac:dyDescent="0.35">
      <c r="A2150" s="30" t="s">
        <v>2305</v>
      </c>
      <c r="B2150" s="4">
        <v>7</v>
      </c>
      <c r="C2150" s="4">
        <v>128</v>
      </c>
      <c r="D2150" s="5">
        <v>0.27</v>
      </c>
      <c r="E2150" s="5">
        <v>34.56</v>
      </c>
      <c r="F2150" s="5">
        <f t="shared" si="70"/>
        <v>1245690.2600000007</v>
      </c>
      <c r="G2150" s="5">
        <f t="shared" si="69"/>
        <v>98.52448289665017</v>
      </c>
    </row>
    <row r="2151" spans="1:7" x14ac:dyDescent="0.35">
      <c r="A2151" s="30" t="s">
        <v>281</v>
      </c>
      <c r="B2151" s="4">
        <v>5</v>
      </c>
      <c r="C2151" s="4">
        <v>96</v>
      </c>
      <c r="D2151" s="5">
        <v>0.36</v>
      </c>
      <c r="E2151" s="5">
        <v>34.56</v>
      </c>
      <c r="F2151" s="5">
        <f t="shared" si="70"/>
        <v>1245724.8200000008</v>
      </c>
      <c r="G2151" s="5">
        <f t="shared" si="69"/>
        <v>98.527216325848627</v>
      </c>
    </row>
    <row r="2152" spans="1:7" x14ac:dyDescent="0.35">
      <c r="A2152" s="30" t="s">
        <v>935</v>
      </c>
      <c r="B2152" s="4">
        <v>1</v>
      </c>
      <c r="C2152" s="4">
        <v>12</v>
      </c>
      <c r="D2152" s="5">
        <v>2.88</v>
      </c>
      <c r="E2152" s="5">
        <v>34.56</v>
      </c>
      <c r="F2152" s="5">
        <f t="shared" si="70"/>
        <v>1245759.3800000008</v>
      </c>
      <c r="G2152" s="5">
        <f t="shared" si="69"/>
        <v>98.52994975504707</v>
      </c>
    </row>
    <row r="2153" spans="1:7" x14ac:dyDescent="0.35">
      <c r="A2153" s="30" t="s">
        <v>2504</v>
      </c>
      <c r="B2153" s="4">
        <v>1</v>
      </c>
      <c r="C2153" s="4">
        <v>12</v>
      </c>
      <c r="D2153" s="5">
        <v>2.87</v>
      </c>
      <c r="E2153" s="5">
        <v>34.44</v>
      </c>
      <c r="F2153" s="5">
        <f t="shared" si="70"/>
        <v>1245793.8200000008</v>
      </c>
      <c r="G2153" s="5">
        <f t="shared" si="69"/>
        <v>98.532673693171915</v>
      </c>
    </row>
    <row r="2154" spans="1:7" x14ac:dyDescent="0.35">
      <c r="A2154" s="30" t="s">
        <v>3871</v>
      </c>
      <c r="B2154" s="4">
        <v>2</v>
      </c>
      <c r="C2154" s="4">
        <v>3</v>
      </c>
      <c r="D2154" s="5">
        <v>11.48</v>
      </c>
      <c r="E2154" s="5">
        <v>34.44</v>
      </c>
      <c r="F2154" s="5">
        <f t="shared" si="70"/>
        <v>1245828.2600000007</v>
      </c>
      <c r="G2154" s="5">
        <f t="shared" si="69"/>
        <v>98.535397631296746</v>
      </c>
    </row>
    <row r="2155" spans="1:7" x14ac:dyDescent="0.35">
      <c r="A2155" s="30" t="s">
        <v>2098</v>
      </c>
      <c r="B2155" s="4">
        <v>1</v>
      </c>
      <c r="C2155" s="4">
        <v>3</v>
      </c>
      <c r="D2155" s="5">
        <v>11.48</v>
      </c>
      <c r="E2155" s="5">
        <v>34.44</v>
      </c>
      <c r="F2155" s="5">
        <f t="shared" si="70"/>
        <v>1245862.7000000007</v>
      </c>
      <c r="G2155" s="5">
        <f t="shared" si="69"/>
        <v>98.538121569421591</v>
      </c>
    </row>
    <row r="2156" spans="1:7" x14ac:dyDescent="0.35">
      <c r="A2156" s="30" t="s">
        <v>3031</v>
      </c>
      <c r="B2156" s="4">
        <v>3</v>
      </c>
      <c r="C2156" s="4">
        <v>12</v>
      </c>
      <c r="D2156" s="5">
        <v>2.86</v>
      </c>
      <c r="E2156" s="5">
        <v>34.32</v>
      </c>
      <c r="F2156" s="5">
        <f t="shared" si="70"/>
        <v>1245897.0200000007</v>
      </c>
      <c r="G2156" s="5">
        <f t="shared" si="69"/>
        <v>98.540836016472838</v>
      </c>
    </row>
    <row r="2157" spans="1:7" x14ac:dyDescent="0.35">
      <c r="A2157" s="30" t="s">
        <v>901</v>
      </c>
      <c r="B2157" s="4">
        <v>2</v>
      </c>
      <c r="C2157" s="4">
        <v>6</v>
      </c>
      <c r="D2157" s="5">
        <v>5.72</v>
      </c>
      <c r="E2157" s="5">
        <v>34.32</v>
      </c>
      <c r="F2157" s="5">
        <f t="shared" si="70"/>
        <v>1245931.3400000008</v>
      </c>
      <c r="G2157" s="5">
        <f t="shared" si="69"/>
        <v>98.54355046352407</v>
      </c>
    </row>
    <row r="2158" spans="1:7" x14ac:dyDescent="0.35">
      <c r="A2158" s="30" t="s">
        <v>3143</v>
      </c>
      <c r="B2158" s="4">
        <v>3</v>
      </c>
      <c r="C2158" s="4">
        <v>36</v>
      </c>
      <c r="D2158" s="5">
        <v>0.95</v>
      </c>
      <c r="E2158" s="5">
        <v>34.199999999999996</v>
      </c>
      <c r="F2158" s="5">
        <f t="shared" si="70"/>
        <v>1245965.5400000007</v>
      </c>
      <c r="G2158" s="5">
        <f t="shared" si="69"/>
        <v>98.546255419501705</v>
      </c>
    </row>
    <row r="2159" spans="1:7" x14ac:dyDescent="0.35">
      <c r="A2159" s="30" t="s">
        <v>804</v>
      </c>
      <c r="B2159" s="4">
        <v>3</v>
      </c>
      <c r="C2159" s="4">
        <v>10</v>
      </c>
      <c r="D2159" s="5">
        <v>3.41</v>
      </c>
      <c r="E2159" s="5">
        <v>34.1</v>
      </c>
      <c r="F2159" s="5">
        <f t="shared" si="70"/>
        <v>1245999.6400000008</v>
      </c>
      <c r="G2159" s="5">
        <f t="shared" si="69"/>
        <v>98.548952466251336</v>
      </c>
    </row>
    <row r="2160" spans="1:7" x14ac:dyDescent="0.35">
      <c r="A2160" s="30" t="s">
        <v>3730</v>
      </c>
      <c r="B2160" s="4">
        <v>2</v>
      </c>
      <c r="C2160" s="4">
        <v>48</v>
      </c>
      <c r="D2160" s="5">
        <v>0.71</v>
      </c>
      <c r="E2160" s="5">
        <v>34.08</v>
      </c>
      <c r="F2160" s="5">
        <f t="shared" si="70"/>
        <v>1246033.7200000009</v>
      </c>
      <c r="G2160" s="5">
        <f t="shared" si="69"/>
        <v>98.551647931155372</v>
      </c>
    </row>
    <row r="2161" spans="1:7" x14ac:dyDescent="0.35">
      <c r="A2161" s="30" t="s">
        <v>3288</v>
      </c>
      <c r="B2161" s="4">
        <v>2</v>
      </c>
      <c r="C2161" s="4">
        <v>24</v>
      </c>
      <c r="D2161" s="5">
        <v>1.42</v>
      </c>
      <c r="E2161" s="5">
        <v>34.08</v>
      </c>
      <c r="F2161" s="5">
        <f t="shared" si="70"/>
        <v>1246067.800000001</v>
      </c>
      <c r="G2161" s="5">
        <f t="shared" si="69"/>
        <v>98.554343396059409</v>
      </c>
    </row>
    <row r="2162" spans="1:7" x14ac:dyDescent="0.35">
      <c r="A2162" s="30" t="s">
        <v>2265</v>
      </c>
      <c r="B2162" s="4">
        <v>7</v>
      </c>
      <c r="C2162" s="4">
        <v>148</v>
      </c>
      <c r="D2162" s="5">
        <v>0.23</v>
      </c>
      <c r="E2162" s="5">
        <v>34.04</v>
      </c>
      <c r="F2162" s="5">
        <f t="shared" si="70"/>
        <v>1246101.840000001</v>
      </c>
      <c r="G2162" s="5">
        <f t="shared" si="69"/>
        <v>98.557035697272227</v>
      </c>
    </row>
    <row r="2163" spans="1:7" x14ac:dyDescent="0.35">
      <c r="A2163" s="30" t="s">
        <v>2447</v>
      </c>
      <c r="B2163" s="4">
        <v>1</v>
      </c>
      <c r="C2163" s="4">
        <v>100</v>
      </c>
      <c r="D2163" s="5">
        <v>0.34</v>
      </c>
      <c r="E2163" s="5">
        <v>34</v>
      </c>
      <c r="F2163" s="5">
        <f t="shared" si="70"/>
        <v>1246135.840000001</v>
      </c>
      <c r="G2163" s="5">
        <f t="shared" si="69"/>
        <v>98.559724834793855</v>
      </c>
    </row>
    <row r="2164" spans="1:7" x14ac:dyDescent="0.35">
      <c r="A2164" s="30" t="s">
        <v>2461</v>
      </c>
      <c r="B2164" s="4">
        <v>1</v>
      </c>
      <c r="C2164" s="4">
        <v>100</v>
      </c>
      <c r="D2164" s="5">
        <v>0.34</v>
      </c>
      <c r="E2164" s="5">
        <v>34</v>
      </c>
      <c r="F2164" s="5">
        <f t="shared" si="70"/>
        <v>1246169.840000001</v>
      </c>
      <c r="G2164" s="5">
        <f t="shared" si="69"/>
        <v>98.562413972315483</v>
      </c>
    </row>
    <row r="2165" spans="1:7" x14ac:dyDescent="0.35">
      <c r="A2165" s="30" t="s">
        <v>629</v>
      </c>
      <c r="B2165" s="4">
        <v>1</v>
      </c>
      <c r="C2165" s="4">
        <v>100</v>
      </c>
      <c r="D2165" s="5">
        <v>0.34</v>
      </c>
      <c r="E2165" s="5">
        <v>34</v>
      </c>
      <c r="F2165" s="5">
        <f t="shared" si="70"/>
        <v>1246203.840000001</v>
      </c>
      <c r="G2165" s="5">
        <f t="shared" si="69"/>
        <v>98.565103109837111</v>
      </c>
    </row>
    <row r="2166" spans="1:7" x14ac:dyDescent="0.35">
      <c r="A2166" s="30" t="s">
        <v>2850</v>
      </c>
      <c r="B2166" s="4">
        <v>2</v>
      </c>
      <c r="C2166" s="4">
        <v>10</v>
      </c>
      <c r="D2166" s="5">
        <v>3.4</v>
      </c>
      <c r="E2166" s="5">
        <v>34</v>
      </c>
      <c r="F2166" s="5">
        <f t="shared" si="70"/>
        <v>1246237.840000001</v>
      </c>
      <c r="G2166" s="5">
        <f t="shared" si="69"/>
        <v>98.567792247358724</v>
      </c>
    </row>
    <row r="2167" spans="1:7" x14ac:dyDescent="0.35">
      <c r="A2167" s="30" t="s">
        <v>4190</v>
      </c>
      <c r="B2167" s="4">
        <v>1</v>
      </c>
      <c r="C2167" s="4">
        <v>16</v>
      </c>
      <c r="D2167" s="5">
        <v>2.12</v>
      </c>
      <c r="E2167" s="5">
        <v>33.92</v>
      </c>
      <c r="F2167" s="5">
        <f t="shared" si="70"/>
        <v>1246271.7600000009</v>
      </c>
      <c r="G2167" s="5">
        <f t="shared" si="69"/>
        <v>98.570475057497944</v>
      </c>
    </row>
    <row r="2168" spans="1:7" x14ac:dyDescent="0.35">
      <c r="A2168" s="30" t="s">
        <v>3273</v>
      </c>
      <c r="B2168" s="4">
        <v>2</v>
      </c>
      <c r="C2168" s="4">
        <v>30</v>
      </c>
      <c r="D2168" s="5">
        <v>1.1299999999999999</v>
      </c>
      <c r="E2168" s="5">
        <v>33.9</v>
      </c>
      <c r="F2168" s="5">
        <f t="shared" si="70"/>
        <v>1246305.6600000008</v>
      </c>
      <c r="G2168" s="5">
        <f t="shared" si="69"/>
        <v>98.573156285791555</v>
      </c>
    </row>
    <row r="2169" spans="1:7" x14ac:dyDescent="0.35">
      <c r="A2169" s="30" t="s">
        <v>4262</v>
      </c>
      <c r="B2169" s="4">
        <v>1</v>
      </c>
      <c r="C2169" s="4">
        <v>16</v>
      </c>
      <c r="D2169" s="5">
        <v>2.11</v>
      </c>
      <c r="E2169" s="5">
        <v>33.76</v>
      </c>
      <c r="F2169" s="5">
        <f t="shared" si="70"/>
        <v>1246339.4200000009</v>
      </c>
      <c r="G2169" s="5">
        <f t="shared" si="69"/>
        <v>98.575826441165958</v>
      </c>
    </row>
    <row r="2170" spans="1:7" x14ac:dyDescent="0.35">
      <c r="A2170" s="30" t="s">
        <v>1925</v>
      </c>
      <c r="B2170" s="4">
        <v>7</v>
      </c>
      <c r="C2170" s="4">
        <v>375</v>
      </c>
      <c r="D2170" s="5">
        <v>0.09</v>
      </c>
      <c r="E2170" s="5">
        <v>33.75</v>
      </c>
      <c r="F2170" s="5">
        <f t="shared" si="70"/>
        <v>1246373.1700000009</v>
      </c>
      <c r="G2170" s="5">
        <f t="shared" si="69"/>
        <v>98.578495805617578</v>
      </c>
    </row>
    <row r="2171" spans="1:7" x14ac:dyDescent="0.35">
      <c r="A2171" s="30" t="s">
        <v>1743</v>
      </c>
      <c r="B2171" s="4">
        <v>5</v>
      </c>
      <c r="C2171" s="4">
        <v>225</v>
      </c>
      <c r="D2171" s="5">
        <v>0.15</v>
      </c>
      <c r="E2171" s="5">
        <v>33.75</v>
      </c>
      <c r="F2171" s="5">
        <f t="shared" si="70"/>
        <v>1246406.9200000009</v>
      </c>
      <c r="G2171" s="5">
        <f t="shared" si="69"/>
        <v>98.581165170069184</v>
      </c>
    </row>
    <row r="2172" spans="1:7" x14ac:dyDescent="0.35">
      <c r="A2172" s="30" t="s">
        <v>258</v>
      </c>
      <c r="B2172" s="4">
        <v>7</v>
      </c>
      <c r="C2172" s="4">
        <v>120</v>
      </c>
      <c r="D2172" s="5">
        <v>0.28000000000000003</v>
      </c>
      <c r="E2172" s="5">
        <v>33.6</v>
      </c>
      <c r="F2172" s="5">
        <f t="shared" si="70"/>
        <v>1246440.5200000009</v>
      </c>
      <c r="G2172" s="5">
        <f t="shared" si="69"/>
        <v>98.583822670678785</v>
      </c>
    </row>
    <row r="2173" spans="1:7" x14ac:dyDescent="0.35">
      <c r="A2173" s="30" t="s">
        <v>2658</v>
      </c>
      <c r="B2173" s="4">
        <v>10</v>
      </c>
      <c r="C2173" s="4">
        <v>42</v>
      </c>
      <c r="D2173" s="5">
        <v>0.8</v>
      </c>
      <c r="E2173" s="5">
        <v>33.6</v>
      </c>
      <c r="F2173" s="5">
        <f t="shared" si="70"/>
        <v>1246474.120000001</v>
      </c>
      <c r="G2173" s="5">
        <f t="shared" si="69"/>
        <v>98.5864801712884</v>
      </c>
    </row>
    <row r="2174" spans="1:7" x14ac:dyDescent="0.35">
      <c r="A2174" s="30" t="s">
        <v>3186</v>
      </c>
      <c r="B2174" s="4">
        <v>2</v>
      </c>
      <c r="C2174" s="4">
        <v>40</v>
      </c>
      <c r="D2174" s="5">
        <v>0.84</v>
      </c>
      <c r="E2174" s="5">
        <v>33.6</v>
      </c>
      <c r="F2174" s="5">
        <f t="shared" si="70"/>
        <v>1246507.7200000011</v>
      </c>
      <c r="G2174" s="5">
        <f t="shared" si="69"/>
        <v>98.589137671898015</v>
      </c>
    </row>
    <row r="2175" spans="1:7" x14ac:dyDescent="0.35">
      <c r="A2175" s="30" t="s">
        <v>630</v>
      </c>
      <c r="B2175" s="4">
        <v>3</v>
      </c>
      <c r="C2175" s="4">
        <v>28</v>
      </c>
      <c r="D2175" s="5">
        <v>1.2</v>
      </c>
      <c r="E2175" s="5">
        <v>33.6</v>
      </c>
      <c r="F2175" s="5">
        <f t="shared" si="70"/>
        <v>1246541.3200000012</v>
      </c>
      <c r="G2175" s="5">
        <f t="shared" si="69"/>
        <v>98.591795172507631</v>
      </c>
    </row>
    <row r="2176" spans="1:7" x14ac:dyDescent="0.35">
      <c r="A2176" s="30" t="s">
        <v>891</v>
      </c>
      <c r="B2176" s="4">
        <v>2</v>
      </c>
      <c r="C2176" s="4">
        <v>12</v>
      </c>
      <c r="D2176" s="5">
        <v>2.8</v>
      </c>
      <c r="E2176" s="5">
        <v>33.599999999999994</v>
      </c>
      <c r="F2176" s="5">
        <f t="shared" si="70"/>
        <v>1246574.9200000013</v>
      </c>
      <c r="G2176" s="5">
        <f t="shared" si="69"/>
        <v>98.594452673117246</v>
      </c>
    </row>
    <row r="2177" spans="1:7" x14ac:dyDescent="0.35">
      <c r="A2177" s="30" t="s">
        <v>3112</v>
      </c>
      <c r="B2177" s="4">
        <v>5</v>
      </c>
      <c r="C2177" s="4">
        <v>14</v>
      </c>
      <c r="D2177" s="5">
        <v>2.39</v>
      </c>
      <c r="E2177" s="5">
        <v>33.46</v>
      </c>
      <c r="F2177" s="5">
        <f t="shared" si="70"/>
        <v>1246608.3800000013</v>
      </c>
      <c r="G2177" s="5">
        <f t="shared" si="69"/>
        <v>98.597099100807625</v>
      </c>
    </row>
    <row r="2178" spans="1:7" x14ac:dyDescent="0.35">
      <c r="A2178" s="30" t="s">
        <v>3040</v>
      </c>
      <c r="B2178" s="4">
        <v>6</v>
      </c>
      <c r="C2178" s="4">
        <v>26</v>
      </c>
      <c r="D2178" s="5">
        <v>1.28</v>
      </c>
      <c r="E2178" s="5">
        <v>33.28</v>
      </c>
      <c r="F2178" s="5">
        <f t="shared" si="70"/>
        <v>1246641.6600000013</v>
      </c>
      <c r="G2178" s="5">
        <f t="shared" si="69"/>
        <v>98.599731291887622</v>
      </c>
    </row>
    <row r="2179" spans="1:7" x14ac:dyDescent="0.35">
      <c r="A2179" s="30" t="s">
        <v>1867</v>
      </c>
      <c r="B2179" s="4">
        <v>4</v>
      </c>
      <c r="C2179" s="4">
        <v>475</v>
      </c>
      <c r="D2179" s="5">
        <v>7.0000000000000007E-2</v>
      </c>
      <c r="E2179" s="5">
        <v>33.25</v>
      </c>
      <c r="F2179" s="5">
        <f t="shared" si="70"/>
        <v>1246674.9100000013</v>
      </c>
      <c r="G2179" s="5">
        <f t="shared" ref="G2179:G2242" si="71">(F2179/$F$3485)*100</f>
        <v>98.602361110199212</v>
      </c>
    </row>
    <row r="2180" spans="1:7" x14ac:dyDescent="0.35">
      <c r="A2180" s="30" t="s">
        <v>256</v>
      </c>
      <c r="B2180" s="4">
        <v>4</v>
      </c>
      <c r="C2180" s="4">
        <v>7</v>
      </c>
      <c r="D2180" s="5">
        <v>4.72</v>
      </c>
      <c r="E2180" s="5">
        <v>33.04</v>
      </c>
      <c r="F2180" s="5">
        <f t="shared" si="70"/>
        <v>1246707.9500000014</v>
      </c>
      <c r="G2180" s="5">
        <f t="shared" si="71"/>
        <v>98.604974319131983</v>
      </c>
    </row>
    <row r="2181" spans="1:7" x14ac:dyDescent="0.35">
      <c r="A2181" s="30" t="s">
        <v>3599</v>
      </c>
      <c r="B2181" s="4">
        <v>1</v>
      </c>
      <c r="C2181" s="4">
        <v>4</v>
      </c>
      <c r="D2181" s="5">
        <v>8.26</v>
      </c>
      <c r="E2181" s="5">
        <v>33.04</v>
      </c>
      <c r="F2181" s="5">
        <f t="shared" si="70"/>
        <v>1246740.9900000014</v>
      </c>
      <c r="G2181" s="5">
        <f t="shared" si="71"/>
        <v>98.607587528064769</v>
      </c>
    </row>
    <row r="2182" spans="1:7" x14ac:dyDescent="0.35">
      <c r="A2182" s="30" t="s">
        <v>2292</v>
      </c>
      <c r="B2182" s="4">
        <v>8</v>
      </c>
      <c r="C2182" s="4">
        <v>132</v>
      </c>
      <c r="D2182" s="5">
        <v>0.25</v>
      </c>
      <c r="E2182" s="5">
        <v>33</v>
      </c>
      <c r="F2182" s="5">
        <f t="shared" si="70"/>
        <v>1246773.9900000014</v>
      </c>
      <c r="G2182" s="5">
        <f t="shared" si="71"/>
        <v>98.610197573306351</v>
      </c>
    </row>
    <row r="2183" spans="1:7" x14ac:dyDescent="0.35">
      <c r="A2183" s="30" t="s">
        <v>1783</v>
      </c>
      <c r="B2183" s="4">
        <v>1</v>
      </c>
      <c r="C2183" s="4">
        <v>50</v>
      </c>
      <c r="D2183" s="5">
        <v>0.66</v>
      </c>
      <c r="E2183" s="5">
        <v>33</v>
      </c>
      <c r="F2183" s="5">
        <f t="shared" si="70"/>
        <v>1246806.9900000014</v>
      </c>
      <c r="G2183" s="5">
        <f t="shared" si="71"/>
        <v>98.612807618547919</v>
      </c>
    </row>
    <row r="2184" spans="1:7" x14ac:dyDescent="0.35">
      <c r="A2184" s="30" t="s">
        <v>41</v>
      </c>
      <c r="B2184" s="4">
        <v>27</v>
      </c>
      <c r="C2184" s="4">
        <v>33</v>
      </c>
      <c r="D2184" s="5">
        <v>1</v>
      </c>
      <c r="E2184" s="5">
        <v>33</v>
      </c>
      <c r="F2184" s="5">
        <f t="shared" ref="F2184:F2247" si="72">E2184+F2183</f>
        <v>1246839.9900000014</v>
      </c>
      <c r="G2184" s="5">
        <f t="shared" si="71"/>
        <v>98.615417663789501</v>
      </c>
    </row>
    <row r="2185" spans="1:7" x14ac:dyDescent="0.35">
      <c r="A2185" s="30" t="s">
        <v>890</v>
      </c>
      <c r="B2185" s="4">
        <v>2</v>
      </c>
      <c r="C2185" s="4">
        <v>12</v>
      </c>
      <c r="D2185" s="5">
        <v>2.75</v>
      </c>
      <c r="E2185" s="5">
        <v>33</v>
      </c>
      <c r="F2185" s="5">
        <f t="shared" si="72"/>
        <v>1246872.9900000014</v>
      </c>
      <c r="G2185" s="5">
        <f t="shared" si="71"/>
        <v>98.618027709031082</v>
      </c>
    </row>
    <row r="2186" spans="1:7" x14ac:dyDescent="0.35">
      <c r="A2186" s="30" t="s">
        <v>4145</v>
      </c>
      <c r="B2186" s="4">
        <v>2</v>
      </c>
      <c r="C2186" s="4">
        <v>8</v>
      </c>
      <c r="D2186" s="5">
        <v>4.12</v>
      </c>
      <c r="E2186" s="5">
        <v>32.96</v>
      </c>
      <c r="F2186" s="5">
        <f t="shared" si="72"/>
        <v>1246905.9500000014</v>
      </c>
      <c r="G2186" s="5">
        <f t="shared" si="71"/>
        <v>98.620634590581432</v>
      </c>
    </row>
    <row r="2187" spans="1:7" x14ac:dyDescent="0.35">
      <c r="A2187" s="30" t="s">
        <v>1424</v>
      </c>
      <c r="B2187" s="4">
        <v>9</v>
      </c>
      <c r="C2187" s="4">
        <v>40</v>
      </c>
      <c r="D2187" s="5">
        <v>0.82</v>
      </c>
      <c r="E2187" s="5">
        <v>32.799999999999997</v>
      </c>
      <c r="F2187" s="5">
        <f t="shared" si="72"/>
        <v>1246938.7500000014</v>
      </c>
      <c r="G2187" s="5">
        <f t="shared" si="71"/>
        <v>98.623228817367021</v>
      </c>
    </row>
    <row r="2188" spans="1:7" x14ac:dyDescent="0.35">
      <c r="A2188" s="30" t="s">
        <v>2838</v>
      </c>
      <c r="B2188" s="4">
        <v>5</v>
      </c>
      <c r="C2188" s="4">
        <v>20</v>
      </c>
      <c r="D2188" s="5">
        <v>1.64</v>
      </c>
      <c r="E2188" s="5">
        <v>32.799999999999997</v>
      </c>
      <c r="F2188" s="5">
        <f t="shared" si="72"/>
        <v>1246971.5500000014</v>
      </c>
      <c r="G2188" s="5">
        <f t="shared" si="71"/>
        <v>98.625823044152582</v>
      </c>
    </row>
    <row r="2189" spans="1:7" x14ac:dyDescent="0.35">
      <c r="A2189" s="30" t="s">
        <v>3784</v>
      </c>
      <c r="B2189" s="4">
        <v>4</v>
      </c>
      <c r="C2189" s="4">
        <v>64</v>
      </c>
      <c r="D2189" s="5">
        <v>0.51</v>
      </c>
      <c r="E2189" s="5">
        <v>32.64</v>
      </c>
      <c r="F2189" s="5">
        <f t="shared" si="72"/>
        <v>1247004.1900000013</v>
      </c>
      <c r="G2189" s="5">
        <f t="shared" si="71"/>
        <v>98.628404616173327</v>
      </c>
    </row>
    <row r="2190" spans="1:7" x14ac:dyDescent="0.35">
      <c r="A2190" s="30" t="s">
        <v>3545</v>
      </c>
      <c r="B2190" s="4">
        <v>2</v>
      </c>
      <c r="C2190" s="4">
        <v>32</v>
      </c>
      <c r="D2190" s="5">
        <v>1.02</v>
      </c>
      <c r="E2190" s="5">
        <v>32.64</v>
      </c>
      <c r="F2190" s="5">
        <f t="shared" si="72"/>
        <v>1247036.8300000012</v>
      </c>
      <c r="G2190" s="5">
        <f t="shared" si="71"/>
        <v>98.630986188194086</v>
      </c>
    </row>
    <row r="2191" spans="1:7" x14ac:dyDescent="0.35">
      <c r="A2191" s="30" t="s">
        <v>3566</v>
      </c>
      <c r="B2191" s="4">
        <v>1</v>
      </c>
      <c r="C2191" s="4">
        <v>32</v>
      </c>
      <c r="D2191" s="5">
        <v>1.02</v>
      </c>
      <c r="E2191" s="5">
        <v>32.64</v>
      </c>
      <c r="F2191" s="5">
        <f t="shared" si="72"/>
        <v>1247069.4700000011</v>
      </c>
      <c r="G2191" s="5">
        <f t="shared" si="71"/>
        <v>98.633567760214831</v>
      </c>
    </row>
    <row r="2192" spans="1:7" x14ac:dyDescent="0.35">
      <c r="A2192" s="30" t="s">
        <v>1180</v>
      </c>
      <c r="B2192" s="4">
        <v>1</v>
      </c>
      <c r="C2192" s="4">
        <v>4</v>
      </c>
      <c r="D2192" s="5">
        <v>8.16</v>
      </c>
      <c r="E2192" s="5">
        <v>32.64</v>
      </c>
      <c r="F2192" s="5">
        <f t="shared" si="72"/>
        <v>1247102.110000001</v>
      </c>
      <c r="G2192" s="5">
        <f t="shared" si="71"/>
        <v>98.636149332235576</v>
      </c>
    </row>
    <row r="2193" spans="1:7" x14ac:dyDescent="0.35">
      <c r="A2193" s="30" t="s">
        <v>3461</v>
      </c>
      <c r="B2193" s="4">
        <v>1</v>
      </c>
      <c r="C2193" s="4">
        <v>16</v>
      </c>
      <c r="D2193" s="5">
        <v>2.0299999999999998</v>
      </c>
      <c r="E2193" s="5">
        <v>32.479999999999997</v>
      </c>
      <c r="F2193" s="5">
        <f t="shared" si="72"/>
        <v>1247134.590000001</v>
      </c>
      <c r="G2193" s="5">
        <f t="shared" si="71"/>
        <v>98.638718249491532</v>
      </c>
    </row>
    <row r="2194" spans="1:7" x14ac:dyDescent="0.35">
      <c r="A2194" s="30" t="s">
        <v>136</v>
      </c>
      <c r="B2194" s="4">
        <v>6</v>
      </c>
      <c r="C2194" s="4">
        <v>24</v>
      </c>
      <c r="D2194" s="5">
        <v>1.35</v>
      </c>
      <c r="E2194" s="5">
        <v>32.400000000000006</v>
      </c>
      <c r="F2194" s="5">
        <f t="shared" si="72"/>
        <v>1247166.9900000009</v>
      </c>
      <c r="G2194" s="5">
        <f t="shared" si="71"/>
        <v>98.641280839365066</v>
      </c>
    </row>
    <row r="2195" spans="1:7" x14ac:dyDescent="0.35">
      <c r="A2195" s="30" t="s">
        <v>471</v>
      </c>
      <c r="B2195" s="4">
        <v>3</v>
      </c>
      <c r="C2195" s="4">
        <v>5</v>
      </c>
      <c r="D2195" s="5">
        <v>6.48</v>
      </c>
      <c r="E2195" s="5">
        <v>32.400000000000006</v>
      </c>
      <c r="F2195" s="5">
        <f t="shared" si="72"/>
        <v>1247199.3900000008</v>
      </c>
      <c r="G2195" s="5">
        <f t="shared" si="71"/>
        <v>98.643843429238615</v>
      </c>
    </row>
    <row r="2196" spans="1:7" x14ac:dyDescent="0.35">
      <c r="A2196" s="30" t="s">
        <v>2900</v>
      </c>
      <c r="B2196" s="4">
        <v>8</v>
      </c>
      <c r="C2196" s="4">
        <v>38</v>
      </c>
      <c r="D2196" s="5">
        <v>0.85</v>
      </c>
      <c r="E2196" s="5">
        <v>32.299999999999997</v>
      </c>
      <c r="F2196" s="5">
        <f t="shared" si="72"/>
        <v>1247231.6900000009</v>
      </c>
      <c r="G2196" s="5">
        <f t="shared" si="71"/>
        <v>98.646398109884146</v>
      </c>
    </row>
    <row r="2197" spans="1:7" x14ac:dyDescent="0.35">
      <c r="A2197" s="30" t="s">
        <v>2404</v>
      </c>
      <c r="B2197" s="4">
        <v>2</v>
      </c>
      <c r="C2197" s="4">
        <v>28</v>
      </c>
      <c r="D2197" s="5">
        <v>1.1499999999999999</v>
      </c>
      <c r="E2197" s="5">
        <v>32.199999999999996</v>
      </c>
      <c r="F2197" s="5">
        <f t="shared" si="72"/>
        <v>1247263.8900000008</v>
      </c>
      <c r="G2197" s="5">
        <f t="shared" si="71"/>
        <v>98.648944881301688</v>
      </c>
    </row>
    <row r="2198" spans="1:7" x14ac:dyDescent="0.35">
      <c r="A2198" s="30" t="s">
        <v>4110</v>
      </c>
      <c r="B2198" s="4">
        <v>3</v>
      </c>
      <c r="C2198" s="4">
        <v>48</v>
      </c>
      <c r="D2198" s="5">
        <v>0.67</v>
      </c>
      <c r="E2198" s="5">
        <v>32.160000000000004</v>
      </c>
      <c r="F2198" s="5">
        <f t="shared" si="72"/>
        <v>1247296.0500000007</v>
      </c>
      <c r="G2198" s="5">
        <f t="shared" si="71"/>
        <v>98.651488489028011</v>
      </c>
    </row>
    <row r="2199" spans="1:7" x14ac:dyDescent="0.35">
      <c r="A2199" s="30" t="s">
        <v>3037</v>
      </c>
      <c r="B2199" s="4">
        <v>5</v>
      </c>
      <c r="C2199" s="4">
        <v>36</v>
      </c>
      <c r="D2199" s="5">
        <v>0.89</v>
      </c>
      <c r="E2199" s="5">
        <v>32.04</v>
      </c>
      <c r="F2199" s="5">
        <f t="shared" si="72"/>
        <v>1247328.0900000008</v>
      </c>
      <c r="G2199" s="5">
        <f t="shared" si="71"/>
        <v>98.654022605680751</v>
      </c>
    </row>
    <row r="2200" spans="1:7" x14ac:dyDescent="0.35">
      <c r="A2200" s="30" t="s">
        <v>363</v>
      </c>
      <c r="B2200" s="4">
        <v>5</v>
      </c>
      <c r="C2200" s="4">
        <v>100</v>
      </c>
      <c r="D2200" s="5">
        <v>0.32</v>
      </c>
      <c r="E2200" s="5">
        <v>32</v>
      </c>
      <c r="F2200" s="5">
        <f t="shared" si="72"/>
        <v>1247360.0900000008</v>
      </c>
      <c r="G2200" s="5">
        <f t="shared" si="71"/>
        <v>98.656553558642273</v>
      </c>
    </row>
    <row r="2201" spans="1:7" x14ac:dyDescent="0.35">
      <c r="A2201" s="30" t="s">
        <v>2514</v>
      </c>
      <c r="B2201" s="4">
        <v>1</v>
      </c>
      <c r="C2201" s="4">
        <v>100</v>
      </c>
      <c r="D2201" s="5">
        <v>0.32</v>
      </c>
      <c r="E2201" s="5">
        <v>32</v>
      </c>
      <c r="F2201" s="5">
        <f t="shared" si="72"/>
        <v>1247392.0900000008</v>
      </c>
      <c r="G2201" s="5">
        <f t="shared" si="71"/>
        <v>98.659084511603794</v>
      </c>
    </row>
    <row r="2202" spans="1:7" x14ac:dyDescent="0.35">
      <c r="A2202" s="30" t="s">
        <v>3304</v>
      </c>
      <c r="B2202" s="4">
        <v>2</v>
      </c>
      <c r="C2202" s="4">
        <v>40</v>
      </c>
      <c r="D2202" s="5">
        <v>0.8</v>
      </c>
      <c r="E2202" s="5">
        <v>32</v>
      </c>
      <c r="F2202" s="5">
        <f t="shared" si="72"/>
        <v>1247424.0900000008</v>
      </c>
      <c r="G2202" s="5">
        <f t="shared" si="71"/>
        <v>98.661615464565315</v>
      </c>
    </row>
    <row r="2203" spans="1:7" x14ac:dyDescent="0.35">
      <c r="A2203" s="30" t="s">
        <v>2644</v>
      </c>
      <c r="B2203" s="4">
        <v>1</v>
      </c>
      <c r="C2203" s="4">
        <v>40</v>
      </c>
      <c r="D2203" s="5">
        <v>0.8</v>
      </c>
      <c r="E2203" s="5">
        <v>32</v>
      </c>
      <c r="F2203" s="5">
        <f t="shared" si="72"/>
        <v>1247456.0900000008</v>
      </c>
      <c r="G2203" s="5">
        <f t="shared" si="71"/>
        <v>98.664146417526851</v>
      </c>
    </row>
    <row r="2204" spans="1:7" x14ac:dyDescent="0.35">
      <c r="A2204" s="30" t="s">
        <v>3297</v>
      </c>
      <c r="B2204" s="4">
        <v>1</v>
      </c>
      <c r="C2204" s="4">
        <v>40</v>
      </c>
      <c r="D2204" s="5">
        <v>0.8</v>
      </c>
      <c r="E2204" s="5">
        <v>32</v>
      </c>
      <c r="F2204" s="5">
        <f t="shared" si="72"/>
        <v>1247488.0900000008</v>
      </c>
      <c r="G2204" s="5">
        <f t="shared" si="71"/>
        <v>98.666677370488372</v>
      </c>
    </row>
    <row r="2205" spans="1:7" x14ac:dyDescent="0.35">
      <c r="A2205" s="30" t="s">
        <v>575</v>
      </c>
      <c r="B2205" s="4">
        <v>3</v>
      </c>
      <c r="C2205" s="4">
        <v>20</v>
      </c>
      <c r="D2205" s="5">
        <v>1.6</v>
      </c>
      <c r="E2205" s="5">
        <v>32</v>
      </c>
      <c r="F2205" s="5">
        <f t="shared" si="72"/>
        <v>1247520.0900000008</v>
      </c>
      <c r="G2205" s="5">
        <f t="shared" si="71"/>
        <v>98.669208323449908</v>
      </c>
    </row>
    <row r="2206" spans="1:7" x14ac:dyDescent="0.35">
      <c r="A2206" s="30" t="s">
        <v>926</v>
      </c>
      <c r="B2206" s="4">
        <v>2</v>
      </c>
      <c r="C2206" s="4">
        <v>10</v>
      </c>
      <c r="D2206" s="5">
        <v>3.2</v>
      </c>
      <c r="E2206" s="5">
        <v>32</v>
      </c>
      <c r="F2206" s="5">
        <f t="shared" si="72"/>
        <v>1247552.0900000008</v>
      </c>
      <c r="G2206" s="5">
        <f t="shared" si="71"/>
        <v>98.671739276411444</v>
      </c>
    </row>
    <row r="2207" spans="1:7" x14ac:dyDescent="0.35">
      <c r="A2207" s="30" t="s">
        <v>1197</v>
      </c>
      <c r="B2207" s="4">
        <v>2</v>
      </c>
      <c r="C2207" s="4">
        <v>8</v>
      </c>
      <c r="D2207" s="5">
        <v>4</v>
      </c>
      <c r="E2207" s="5">
        <v>32</v>
      </c>
      <c r="F2207" s="5">
        <f t="shared" si="72"/>
        <v>1247584.0900000008</v>
      </c>
      <c r="G2207" s="5">
        <f t="shared" si="71"/>
        <v>98.674270229372965</v>
      </c>
    </row>
    <row r="2208" spans="1:7" x14ac:dyDescent="0.35">
      <c r="A2208" s="30" t="s">
        <v>3646</v>
      </c>
      <c r="B2208" s="4">
        <v>8</v>
      </c>
      <c r="C2208" s="4">
        <v>9</v>
      </c>
      <c r="D2208" s="5">
        <v>3.52</v>
      </c>
      <c r="E2208" s="5">
        <v>31.68</v>
      </c>
      <c r="F2208" s="5">
        <f t="shared" si="72"/>
        <v>1247615.7700000007</v>
      </c>
      <c r="G2208" s="5">
        <f t="shared" si="71"/>
        <v>98.676775872804868</v>
      </c>
    </row>
    <row r="2209" spans="1:7" x14ac:dyDescent="0.35">
      <c r="A2209" s="30" t="s">
        <v>3373</v>
      </c>
      <c r="B2209" s="4">
        <v>1</v>
      </c>
      <c r="C2209" s="4">
        <v>6</v>
      </c>
      <c r="D2209" s="5">
        <v>5.28</v>
      </c>
      <c r="E2209" s="5">
        <v>31.68</v>
      </c>
      <c r="F2209" s="5">
        <f t="shared" si="72"/>
        <v>1247647.4500000007</v>
      </c>
      <c r="G2209" s="5">
        <f t="shared" si="71"/>
        <v>98.67928151623677</v>
      </c>
    </row>
    <row r="2210" spans="1:7" x14ac:dyDescent="0.35">
      <c r="A2210" s="30" t="s">
        <v>197</v>
      </c>
      <c r="B2210" s="4">
        <v>5</v>
      </c>
      <c r="C2210" s="4">
        <v>40</v>
      </c>
      <c r="D2210" s="5">
        <v>0.79</v>
      </c>
      <c r="E2210" s="5">
        <v>31.6</v>
      </c>
      <c r="F2210" s="5">
        <f t="shared" si="72"/>
        <v>1247679.0500000007</v>
      </c>
      <c r="G2210" s="5">
        <f t="shared" si="71"/>
        <v>98.681780832286293</v>
      </c>
    </row>
    <row r="2211" spans="1:7" x14ac:dyDescent="0.35">
      <c r="A2211" s="30" t="s">
        <v>3925</v>
      </c>
      <c r="B2211" s="4">
        <v>1</v>
      </c>
      <c r="C2211" s="4">
        <v>12</v>
      </c>
      <c r="D2211" s="5">
        <v>2.63</v>
      </c>
      <c r="E2211" s="5">
        <v>31.56</v>
      </c>
      <c r="F2211" s="5">
        <f t="shared" si="72"/>
        <v>1247710.6100000008</v>
      </c>
      <c r="G2211" s="5">
        <f t="shared" si="71"/>
        <v>98.684276984644598</v>
      </c>
    </row>
    <row r="2212" spans="1:7" x14ac:dyDescent="0.35">
      <c r="A2212" s="30" t="s">
        <v>3326</v>
      </c>
      <c r="B2212" s="4">
        <v>1</v>
      </c>
      <c r="C2212" s="4">
        <v>4</v>
      </c>
      <c r="D2212" s="5">
        <v>7.89</v>
      </c>
      <c r="E2212" s="5">
        <v>31.56</v>
      </c>
      <c r="F2212" s="5">
        <f t="shared" si="72"/>
        <v>1247742.1700000009</v>
      </c>
      <c r="G2212" s="5">
        <f t="shared" si="71"/>
        <v>98.686773137002916</v>
      </c>
    </row>
    <row r="2213" spans="1:7" x14ac:dyDescent="0.35">
      <c r="A2213" s="30" t="s">
        <v>2895</v>
      </c>
      <c r="B2213" s="4">
        <v>3</v>
      </c>
      <c r="C2213" s="4">
        <v>16</v>
      </c>
      <c r="D2213" s="5">
        <v>1.97</v>
      </c>
      <c r="E2213" s="5">
        <v>31.52</v>
      </c>
      <c r="F2213" s="5">
        <f t="shared" si="72"/>
        <v>1247773.6900000009</v>
      </c>
      <c r="G2213" s="5">
        <f t="shared" si="71"/>
        <v>98.689266125670017</v>
      </c>
    </row>
    <row r="2214" spans="1:7" x14ac:dyDescent="0.35">
      <c r="A2214" s="30" t="s">
        <v>2737</v>
      </c>
      <c r="B2214" s="4">
        <v>9</v>
      </c>
      <c r="C2214" s="4">
        <v>42</v>
      </c>
      <c r="D2214" s="5">
        <v>0.75</v>
      </c>
      <c r="E2214" s="5">
        <v>31.5</v>
      </c>
      <c r="F2214" s="5">
        <f t="shared" si="72"/>
        <v>1247805.1900000009</v>
      </c>
      <c r="G2214" s="5">
        <f t="shared" si="71"/>
        <v>98.691757532491522</v>
      </c>
    </row>
    <row r="2215" spans="1:7" x14ac:dyDescent="0.35">
      <c r="A2215" s="30" t="s">
        <v>2654</v>
      </c>
      <c r="B2215" s="4">
        <v>7</v>
      </c>
      <c r="C2215" s="4">
        <v>26</v>
      </c>
      <c r="D2215" s="5">
        <v>1.21</v>
      </c>
      <c r="E2215" s="5">
        <v>31.46</v>
      </c>
      <c r="F2215" s="5">
        <f t="shared" si="72"/>
        <v>1247836.6500000008</v>
      </c>
      <c r="G2215" s="5">
        <f t="shared" si="71"/>
        <v>98.694245775621823</v>
      </c>
    </row>
    <row r="2216" spans="1:7" x14ac:dyDescent="0.35">
      <c r="A2216" s="30" t="s">
        <v>50</v>
      </c>
      <c r="B2216" s="4">
        <v>3</v>
      </c>
      <c r="C2216" s="4">
        <v>32</v>
      </c>
      <c r="D2216" s="5">
        <v>0.98</v>
      </c>
      <c r="E2216" s="5">
        <v>31.36</v>
      </c>
      <c r="F2216" s="5">
        <f t="shared" si="72"/>
        <v>1247868.0100000009</v>
      </c>
      <c r="G2216" s="5">
        <f t="shared" si="71"/>
        <v>98.696726109524121</v>
      </c>
    </row>
    <row r="2217" spans="1:7" x14ac:dyDescent="0.35">
      <c r="A2217" s="30" t="s">
        <v>1649</v>
      </c>
      <c r="B2217" s="4">
        <v>2</v>
      </c>
      <c r="C2217" s="4">
        <v>2</v>
      </c>
      <c r="D2217" s="5">
        <v>15.63</v>
      </c>
      <c r="E2217" s="5">
        <v>31.26</v>
      </c>
      <c r="F2217" s="5">
        <f t="shared" si="72"/>
        <v>1247899.2700000009</v>
      </c>
      <c r="G2217" s="5">
        <f t="shared" si="71"/>
        <v>98.699198534198416</v>
      </c>
    </row>
    <row r="2218" spans="1:7" x14ac:dyDescent="0.35">
      <c r="A2218" s="30" t="s">
        <v>3571</v>
      </c>
      <c r="B2218" s="4">
        <v>3</v>
      </c>
      <c r="C2218" s="4">
        <v>14</v>
      </c>
      <c r="D2218" s="5">
        <v>2.23</v>
      </c>
      <c r="E2218" s="5">
        <v>31.22</v>
      </c>
      <c r="F2218" s="5">
        <f t="shared" si="72"/>
        <v>1247930.4900000009</v>
      </c>
      <c r="G2218" s="5">
        <f t="shared" si="71"/>
        <v>98.701667795181507</v>
      </c>
    </row>
    <row r="2219" spans="1:7" x14ac:dyDescent="0.35">
      <c r="A2219" s="30" t="s">
        <v>491</v>
      </c>
      <c r="B2219" s="4">
        <v>3</v>
      </c>
      <c r="C2219" s="4">
        <v>40</v>
      </c>
      <c r="D2219" s="5">
        <v>0.78</v>
      </c>
      <c r="E2219" s="5">
        <v>31.200000000000003</v>
      </c>
      <c r="F2219" s="5">
        <f t="shared" si="72"/>
        <v>1247961.6900000009</v>
      </c>
      <c r="G2219" s="5">
        <f t="shared" si="71"/>
        <v>98.704135474319003</v>
      </c>
    </row>
    <row r="2220" spans="1:7" x14ac:dyDescent="0.35">
      <c r="A2220" s="30" t="s">
        <v>3011</v>
      </c>
      <c r="B2220" s="4">
        <v>5</v>
      </c>
      <c r="C2220" s="4">
        <v>30</v>
      </c>
      <c r="D2220" s="5">
        <v>1.04</v>
      </c>
      <c r="E2220" s="5">
        <v>31.200000000000003</v>
      </c>
      <c r="F2220" s="5">
        <f t="shared" si="72"/>
        <v>1247992.8900000008</v>
      </c>
      <c r="G2220" s="5">
        <f t="shared" si="71"/>
        <v>98.706603153456484</v>
      </c>
    </row>
    <row r="2221" spans="1:7" x14ac:dyDescent="0.35">
      <c r="A2221" s="30" t="s">
        <v>101</v>
      </c>
      <c r="B2221" s="4">
        <v>2</v>
      </c>
      <c r="C2221" s="4">
        <v>8</v>
      </c>
      <c r="D2221" s="5">
        <v>3.9</v>
      </c>
      <c r="E2221" s="5">
        <v>31.2</v>
      </c>
      <c r="F2221" s="5">
        <f t="shared" si="72"/>
        <v>1248024.0900000008</v>
      </c>
      <c r="G2221" s="5">
        <f t="shared" si="71"/>
        <v>98.709070832593966</v>
      </c>
    </row>
    <row r="2222" spans="1:7" x14ac:dyDescent="0.35">
      <c r="A2222" s="30" t="s">
        <v>3249</v>
      </c>
      <c r="B2222" s="4">
        <v>5</v>
      </c>
      <c r="C2222" s="4">
        <v>38</v>
      </c>
      <c r="D2222" s="5">
        <v>0.82</v>
      </c>
      <c r="E2222" s="5">
        <v>31.159999999999997</v>
      </c>
      <c r="F2222" s="5">
        <f t="shared" si="72"/>
        <v>1248055.2500000007</v>
      </c>
      <c r="G2222" s="5">
        <f t="shared" si="71"/>
        <v>98.711535348040243</v>
      </c>
    </row>
    <row r="2223" spans="1:7" x14ac:dyDescent="0.35">
      <c r="A2223" s="30" t="s">
        <v>589</v>
      </c>
      <c r="B2223" s="4">
        <v>1</v>
      </c>
      <c r="C2223" s="4">
        <v>10</v>
      </c>
      <c r="D2223" s="5">
        <v>3.11</v>
      </c>
      <c r="E2223" s="5">
        <v>31.099999999999998</v>
      </c>
      <c r="F2223" s="5">
        <f t="shared" si="72"/>
        <v>1248086.3500000008</v>
      </c>
      <c r="G2223" s="5">
        <f t="shared" si="71"/>
        <v>98.713995117949736</v>
      </c>
    </row>
    <row r="2224" spans="1:7" x14ac:dyDescent="0.35">
      <c r="A2224" s="30" t="s">
        <v>2268</v>
      </c>
      <c r="B2224" s="4">
        <v>6</v>
      </c>
      <c r="C2224" s="4">
        <v>148</v>
      </c>
      <c r="D2224" s="5">
        <v>0.21</v>
      </c>
      <c r="E2224" s="5">
        <v>31.08</v>
      </c>
      <c r="F2224" s="5">
        <f t="shared" si="72"/>
        <v>1248117.4300000009</v>
      </c>
      <c r="G2224" s="5">
        <f t="shared" si="71"/>
        <v>98.716453306013634</v>
      </c>
    </row>
    <row r="2225" spans="1:7" x14ac:dyDescent="0.35">
      <c r="A2225" s="30" t="s">
        <v>2649</v>
      </c>
      <c r="B2225" s="4">
        <v>2</v>
      </c>
      <c r="C2225" s="4">
        <v>32</v>
      </c>
      <c r="D2225" s="5">
        <v>0.97</v>
      </c>
      <c r="E2225" s="5">
        <v>31.04</v>
      </c>
      <c r="F2225" s="5">
        <f t="shared" si="72"/>
        <v>1248148.4700000009</v>
      </c>
      <c r="G2225" s="5">
        <f t="shared" si="71"/>
        <v>98.718908330386313</v>
      </c>
    </row>
    <row r="2226" spans="1:7" x14ac:dyDescent="0.35">
      <c r="A2226" s="30" t="s">
        <v>3829</v>
      </c>
      <c r="B2226" s="4">
        <v>1</v>
      </c>
      <c r="C2226" s="4">
        <v>50</v>
      </c>
      <c r="D2226" s="5">
        <v>0.62</v>
      </c>
      <c r="E2226" s="5">
        <v>31</v>
      </c>
      <c r="F2226" s="5">
        <f t="shared" si="72"/>
        <v>1248179.4700000009</v>
      </c>
      <c r="G2226" s="5">
        <f t="shared" si="71"/>
        <v>98.721360191067788</v>
      </c>
    </row>
    <row r="2227" spans="1:7" x14ac:dyDescent="0.35">
      <c r="A2227" s="30" t="s">
        <v>3763</v>
      </c>
      <c r="B2227" s="4">
        <v>1</v>
      </c>
      <c r="C2227" s="4">
        <v>6</v>
      </c>
      <c r="D2227" s="5">
        <v>5.16</v>
      </c>
      <c r="E2227" s="5">
        <v>30.96</v>
      </c>
      <c r="F2227" s="5">
        <f t="shared" si="72"/>
        <v>1248210.4300000009</v>
      </c>
      <c r="G2227" s="5">
        <f t="shared" si="71"/>
        <v>98.723808888058059</v>
      </c>
    </row>
    <row r="2228" spans="1:7" x14ac:dyDescent="0.35">
      <c r="A2228" s="30" t="s">
        <v>3162</v>
      </c>
      <c r="B2228" s="4">
        <v>5</v>
      </c>
      <c r="C2228" s="4">
        <v>30</v>
      </c>
      <c r="D2228" s="5">
        <v>1.03</v>
      </c>
      <c r="E2228" s="5">
        <v>30.900000000000002</v>
      </c>
      <c r="F2228" s="5">
        <f t="shared" si="72"/>
        <v>1248241.3300000008</v>
      </c>
      <c r="G2228" s="5">
        <f t="shared" si="71"/>
        <v>98.726252839511531</v>
      </c>
    </row>
    <row r="2229" spans="1:7" x14ac:dyDescent="0.35">
      <c r="A2229" s="30" t="s">
        <v>3815</v>
      </c>
      <c r="B2229" s="4">
        <v>2</v>
      </c>
      <c r="C2229" s="4">
        <v>4</v>
      </c>
      <c r="D2229" s="5">
        <v>7.71</v>
      </c>
      <c r="E2229" s="5">
        <v>30.84</v>
      </c>
      <c r="F2229" s="5">
        <f t="shared" si="72"/>
        <v>1248272.1700000009</v>
      </c>
      <c r="G2229" s="5">
        <f t="shared" si="71"/>
        <v>98.728692045428218</v>
      </c>
    </row>
    <row r="2230" spans="1:7" x14ac:dyDescent="0.35">
      <c r="A2230" s="30" t="s">
        <v>3631</v>
      </c>
      <c r="B2230" s="4">
        <v>2</v>
      </c>
      <c r="C2230" s="4">
        <v>70</v>
      </c>
      <c r="D2230" s="5">
        <v>0.44</v>
      </c>
      <c r="E2230" s="5">
        <v>30.8</v>
      </c>
      <c r="F2230" s="5">
        <f t="shared" si="72"/>
        <v>1248302.9700000009</v>
      </c>
      <c r="G2230" s="5">
        <f t="shared" si="71"/>
        <v>98.731128087653687</v>
      </c>
    </row>
    <row r="2231" spans="1:7" x14ac:dyDescent="0.35">
      <c r="A2231" s="30" t="s">
        <v>634</v>
      </c>
      <c r="B2231" s="4">
        <v>2</v>
      </c>
      <c r="C2231" s="4">
        <v>20</v>
      </c>
      <c r="D2231" s="5">
        <v>1.54</v>
      </c>
      <c r="E2231" s="5">
        <v>30.8</v>
      </c>
      <c r="F2231" s="5">
        <f t="shared" si="72"/>
        <v>1248333.7700000009</v>
      </c>
      <c r="G2231" s="5">
        <f t="shared" si="71"/>
        <v>98.733564129879156</v>
      </c>
    </row>
    <row r="2232" spans="1:7" x14ac:dyDescent="0.35">
      <c r="A2232" s="30" t="s">
        <v>3789</v>
      </c>
      <c r="B2232" s="4">
        <v>4</v>
      </c>
      <c r="C2232" s="4">
        <v>44</v>
      </c>
      <c r="D2232" s="5">
        <v>0.7</v>
      </c>
      <c r="E2232" s="5">
        <v>30.799999999999997</v>
      </c>
      <c r="F2232" s="5">
        <f t="shared" si="72"/>
        <v>1248364.570000001</v>
      </c>
      <c r="G2232" s="5">
        <f t="shared" si="71"/>
        <v>98.736000172104639</v>
      </c>
    </row>
    <row r="2233" spans="1:7" x14ac:dyDescent="0.35">
      <c r="A2233" s="30" t="s">
        <v>88</v>
      </c>
      <c r="B2233" s="4">
        <v>5</v>
      </c>
      <c r="C2233" s="4">
        <v>6</v>
      </c>
      <c r="D2233" s="5">
        <v>5.12</v>
      </c>
      <c r="E2233" s="5">
        <v>30.72</v>
      </c>
      <c r="F2233" s="5">
        <f t="shared" si="72"/>
        <v>1248395.290000001</v>
      </c>
      <c r="G2233" s="5">
        <f t="shared" si="71"/>
        <v>98.738429886947699</v>
      </c>
    </row>
    <row r="2234" spans="1:7" x14ac:dyDescent="0.35">
      <c r="A2234" s="30" t="s">
        <v>1050</v>
      </c>
      <c r="B2234" s="4">
        <v>1</v>
      </c>
      <c r="C2234" s="4">
        <v>60</v>
      </c>
      <c r="D2234" s="5">
        <v>0.51</v>
      </c>
      <c r="E2234" s="5">
        <v>30.6</v>
      </c>
      <c r="F2234" s="5">
        <f t="shared" si="72"/>
        <v>1248425.8900000011</v>
      </c>
      <c r="G2234" s="5">
        <f t="shared" si="71"/>
        <v>98.740850110717162</v>
      </c>
    </row>
    <row r="2235" spans="1:7" x14ac:dyDescent="0.35">
      <c r="A2235" s="30" t="s">
        <v>3435</v>
      </c>
      <c r="B2235" s="4">
        <v>2</v>
      </c>
      <c r="C2235" s="4">
        <v>6</v>
      </c>
      <c r="D2235" s="5">
        <v>5.0999999999999996</v>
      </c>
      <c r="E2235" s="5">
        <v>30.599999999999998</v>
      </c>
      <c r="F2235" s="5">
        <f t="shared" si="72"/>
        <v>1248456.4900000012</v>
      </c>
      <c r="G2235" s="5">
        <f t="shared" si="71"/>
        <v>98.743270334486638</v>
      </c>
    </row>
    <row r="2236" spans="1:7" x14ac:dyDescent="0.35">
      <c r="A2236" s="30" t="s">
        <v>4184</v>
      </c>
      <c r="B2236" s="4">
        <v>2</v>
      </c>
      <c r="C2236" s="4">
        <v>6</v>
      </c>
      <c r="D2236" s="5">
        <v>5.0999999999999996</v>
      </c>
      <c r="E2236" s="5">
        <v>30.599999999999998</v>
      </c>
      <c r="F2236" s="5">
        <f t="shared" si="72"/>
        <v>1248487.0900000012</v>
      </c>
      <c r="G2236" s="5">
        <f t="shared" si="71"/>
        <v>98.745690558256101</v>
      </c>
    </row>
    <row r="2237" spans="1:7" x14ac:dyDescent="0.35">
      <c r="A2237" s="30" t="s">
        <v>902</v>
      </c>
      <c r="B2237" s="4">
        <v>1</v>
      </c>
      <c r="C2237" s="4">
        <v>10</v>
      </c>
      <c r="D2237" s="5">
        <v>3.05</v>
      </c>
      <c r="E2237" s="5">
        <v>30.5</v>
      </c>
      <c r="F2237" s="5">
        <f t="shared" si="72"/>
        <v>1248517.5900000012</v>
      </c>
      <c r="G2237" s="5">
        <f t="shared" si="71"/>
        <v>98.74810287279756</v>
      </c>
    </row>
    <row r="2238" spans="1:7" x14ac:dyDescent="0.35">
      <c r="A2238" s="30" t="s">
        <v>4306</v>
      </c>
      <c r="B2238" s="4">
        <v>2</v>
      </c>
      <c r="C2238" s="4">
        <v>3</v>
      </c>
      <c r="D2238" s="5">
        <v>10.16</v>
      </c>
      <c r="E2238" s="5">
        <v>30.48</v>
      </c>
      <c r="F2238" s="5">
        <f t="shared" si="72"/>
        <v>1248548.0700000012</v>
      </c>
      <c r="G2238" s="5">
        <f t="shared" si="71"/>
        <v>98.75051360549341</v>
      </c>
    </row>
    <row r="2239" spans="1:7" x14ac:dyDescent="0.35">
      <c r="A2239" s="30" t="s">
        <v>2932</v>
      </c>
      <c r="B2239" s="4">
        <v>5</v>
      </c>
      <c r="C2239" s="4">
        <v>29</v>
      </c>
      <c r="D2239" s="5">
        <v>1.05</v>
      </c>
      <c r="E2239" s="5">
        <v>30.450000000000003</v>
      </c>
      <c r="F2239" s="5">
        <f t="shared" si="72"/>
        <v>1248578.5200000012</v>
      </c>
      <c r="G2239" s="5">
        <f t="shared" si="71"/>
        <v>98.752921965420853</v>
      </c>
    </row>
    <row r="2240" spans="1:7" x14ac:dyDescent="0.35">
      <c r="A2240" s="30" t="s">
        <v>3904</v>
      </c>
      <c r="B2240" s="4">
        <v>1</v>
      </c>
      <c r="C2240" s="4">
        <v>80</v>
      </c>
      <c r="D2240" s="5">
        <v>0.38</v>
      </c>
      <c r="E2240" s="5">
        <v>30.4</v>
      </c>
      <c r="F2240" s="5">
        <f t="shared" si="72"/>
        <v>1248608.9200000011</v>
      </c>
      <c r="G2240" s="5">
        <f t="shared" si="71"/>
        <v>98.755326370734309</v>
      </c>
    </row>
    <row r="2241" spans="1:7" x14ac:dyDescent="0.35">
      <c r="A2241" s="30" t="s">
        <v>3977</v>
      </c>
      <c r="B2241" s="4">
        <v>3</v>
      </c>
      <c r="C2241" s="4">
        <v>40</v>
      </c>
      <c r="D2241" s="5">
        <v>0.76</v>
      </c>
      <c r="E2241" s="5">
        <v>30.4</v>
      </c>
      <c r="F2241" s="5">
        <f t="shared" si="72"/>
        <v>1248639.320000001</v>
      </c>
      <c r="G2241" s="5">
        <f t="shared" si="71"/>
        <v>98.757730776047751</v>
      </c>
    </row>
    <row r="2242" spans="1:7" x14ac:dyDescent="0.35">
      <c r="A2242" s="30" t="s">
        <v>262</v>
      </c>
      <c r="B2242" s="4">
        <v>16</v>
      </c>
      <c r="C2242" s="4">
        <v>37</v>
      </c>
      <c r="D2242" s="5">
        <v>0.82</v>
      </c>
      <c r="E2242" s="5">
        <v>30.34</v>
      </c>
      <c r="F2242" s="5">
        <f t="shared" si="72"/>
        <v>1248669.6600000011</v>
      </c>
      <c r="G2242" s="5">
        <f t="shared" si="71"/>
        <v>98.760130435824394</v>
      </c>
    </row>
    <row r="2243" spans="1:7" x14ac:dyDescent="0.35">
      <c r="A2243" s="30" t="s">
        <v>3596</v>
      </c>
      <c r="B2243" s="4">
        <v>2</v>
      </c>
      <c r="C2243" s="4">
        <v>28</v>
      </c>
      <c r="D2243" s="5">
        <v>1.08</v>
      </c>
      <c r="E2243" s="5">
        <v>30.240000000000002</v>
      </c>
      <c r="F2243" s="5">
        <f t="shared" si="72"/>
        <v>1248699.9000000011</v>
      </c>
      <c r="G2243" s="5">
        <f t="shared" ref="G2243:G2306" si="73">(F2243/$F$3485)*100</f>
        <v>98.762522186373047</v>
      </c>
    </row>
    <row r="2244" spans="1:7" x14ac:dyDescent="0.35">
      <c r="A2244" s="30" t="s">
        <v>4304</v>
      </c>
      <c r="B2244" s="4">
        <v>1</v>
      </c>
      <c r="C2244" s="4">
        <v>8</v>
      </c>
      <c r="D2244" s="5">
        <v>3.77</v>
      </c>
      <c r="E2244" s="5">
        <v>30.16</v>
      </c>
      <c r="F2244" s="5">
        <f t="shared" si="72"/>
        <v>1248730.060000001</v>
      </c>
      <c r="G2244" s="5">
        <f t="shared" si="73"/>
        <v>98.764907609539279</v>
      </c>
    </row>
    <row r="2245" spans="1:7" x14ac:dyDescent="0.35">
      <c r="A2245" s="30" t="s">
        <v>1777</v>
      </c>
      <c r="B2245" s="4">
        <v>5</v>
      </c>
      <c r="C2245" s="4">
        <v>600</v>
      </c>
      <c r="D2245" s="5">
        <v>0.05</v>
      </c>
      <c r="E2245" s="5">
        <v>30</v>
      </c>
      <c r="F2245" s="5">
        <f t="shared" si="72"/>
        <v>1248760.060000001</v>
      </c>
      <c r="G2245" s="5">
        <f t="shared" si="73"/>
        <v>98.767280377940708</v>
      </c>
    </row>
    <row r="2246" spans="1:7" x14ac:dyDescent="0.35">
      <c r="A2246" s="30" t="s">
        <v>1926</v>
      </c>
      <c r="B2246" s="4">
        <v>6</v>
      </c>
      <c r="C2246" s="4">
        <v>375</v>
      </c>
      <c r="D2246" s="5">
        <v>0.08</v>
      </c>
      <c r="E2246" s="5">
        <v>30</v>
      </c>
      <c r="F2246" s="5">
        <f t="shared" si="72"/>
        <v>1248790.060000001</v>
      </c>
      <c r="G2246" s="5">
        <f t="shared" si="73"/>
        <v>98.769653146342137</v>
      </c>
    </row>
    <row r="2247" spans="1:7" x14ac:dyDescent="0.35">
      <c r="A2247" s="30" t="s">
        <v>1754</v>
      </c>
      <c r="B2247" s="4">
        <v>3</v>
      </c>
      <c r="C2247" s="4">
        <v>250</v>
      </c>
      <c r="D2247" s="5">
        <v>0.12</v>
      </c>
      <c r="E2247" s="5">
        <v>30</v>
      </c>
      <c r="F2247" s="5">
        <f t="shared" si="72"/>
        <v>1248820.060000001</v>
      </c>
      <c r="G2247" s="5">
        <f t="shared" si="73"/>
        <v>98.77202591474358</v>
      </c>
    </row>
    <row r="2248" spans="1:7" x14ac:dyDescent="0.35">
      <c r="A2248" s="30" t="s">
        <v>2091</v>
      </c>
      <c r="B2248" s="4">
        <v>2</v>
      </c>
      <c r="C2248" s="4">
        <v>200</v>
      </c>
      <c r="D2248" s="5">
        <v>0.15</v>
      </c>
      <c r="E2248" s="5">
        <v>30</v>
      </c>
      <c r="F2248" s="5">
        <f t="shared" ref="F2248:F2311" si="74">E2248+F2247</f>
        <v>1248850.060000001</v>
      </c>
      <c r="G2248" s="5">
        <f t="shared" si="73"/>
        <v>98.774398683145009</v>
      </c>
    </row>
    <row r="2249" spans="1:7" x14ac:dyDescent="0.35">
      <c r="A2249" s="30" t="s">
        <v>2443</v>
      </c>
      <c r="B2249" s="4">
        <v>1</v>
      </c>
      <c r="C2249" s="4">
        <v>100</v>
      </c>
      <c r="D2249" s="5">
        <v>0.3</v>
      </c>
      <c r="E2249" s="5">
        <v>30</v>
      </c>
      <c r="F2249" s="5">
        <f t="shared" si="74"/>
        <v>1248880.060000001</v>
      </c>
      <c r="G2249" s="5">
        <f t="shared" si="73"/>
        <v>98.776771451546438</v>
      </c>
    </row>
    <row r="2250" spans="1:7" x14ac:dyDescent="0.35">
      <c r="A2250" s="30" t="s">
        <v>2510</v>
      </c>
      <c r="B2250" s="4">
        <v>1</v>
      </c>
      <c r="C2250" s="4">
        <v>100</v>
      </c>
      <c r="D2250" s="5">
        <v>0.3</v>
      </c>
      <c r="E2250" s="5">
        <v>30</v>
      </c>
      <c r="F2250" s="5">
        <f t="shared" si="74"/>
        <v>1248910.060000001</v>
      </c>
      <c r="G2250" s="5">
        <f t="shared" si="73"/>
        <v>98.779144219947867</v>
      </c>
    </row>
    <row r="2251" spans="1:7" x14ac:dyDescent="0.35">
      <c r="A2251" s="30" t="s">
        <v>3169</v>
      </c>
      <c r="B2251" s="4">
        <v>5</v>
      </c>
      <c r="C2251" s="4">
        <v>60</v>
      </c>
      <c r="D2251" s="5">
        <v>0.5</v>
      </c>
      <c r="E2251" s="5">
        <v>30</v>
      </c>
      <c r="F2251" s="5">
        <f t="shared" si="74"/>
        <v>1248940.060000001</v>
      </c>
      <c r="G2251" s="5">
        <f t="shared" si="73"/>
        <v>98.78151698834931</v>
      </c>
    </row>
    <row r="2252" spans="1:7" x14ac:dyDescent="0.35">
      <c r="A2252" s="30" t="s">
        <v>56</v>
      </c>
      <c r="B2252" s="4">
        <v>3</v>
      </c>
      <c r="C2252" s="4">
        <v>60</v>
      </c>
      <c r="D2252" s="5">
        <v>0.5</v>
      </c>
      <c r="E2252" s="5">
        <v>30</v>
      </c>
      <c r="F2252" s="5">
        <f t="shared" si="74"/>
        <v>1248970.060000001</v>
      </c>
      <c r="G2252" s="5">
        <f t="shared" si="73"/>
        <v>98.783889756750725</v>
      </c>
    </row>
    <row r="2253" spans="1:7" x14ac:dyDescent="0.35">
      <c r="A2253" s="30" t="s">
        <v>3497</v>
      </c>
      <c r="B2253" s="4">
        <v>1</v>
      </c>
      <c r="C2253" s="4">
        <v>1</v>
      </c>
      <c r="D2253" s="5">
        <v>29.98</v>
      </c>
      <c r="E2253" s="5">
        <v>29.98</v>
      </c>
      <c r="F2253" s="5">
        <f t="shared" si="74"/>
        <v>1249000.040000001</v>
      </c>
      <c r="G2253" s="5">
        <f t="shared" si="73"/>
        <v>98.786260943306559</v>
      </c>
    </row>
    <row r="2254" spans="1:7" x14ac:dyDescent="0.35">
      <c r="A2254" s="30" t="s">
        <v>4403</v>
      </c>
      <c r="B2254" s="4">
        <v>1</v>
      </c>
      <c r="C2254" s="4">
        <v>1</v>
      </c>
      <c r="D2254" s="5">
        <v>29.98</v>
      </c>
      <c r="E2254" s="5">
        <v>29.98</v>
      </c>
      <c r="F2254" s="5">
        <f t="shared" si="74"/>
        <v>1249030.0200000009</v>
      </c>
      <c r="G2254" s="5">
        <f t="shared" si="73"/>
        <v>98.788632129862393</v>
      </c>
    </row>
    <row r="2255" spans="1:7" x14ac:dyDescent="0.35">
      <c r="A2255" s="30" t="s">
        <v>39</v>
      </c>
      <c r="B2255" s="4">
        <v>18</v>
      </c>
      <c r="C2255" s="4">
        <v>23</v>
      </c>
      <c r="D2255" s="5">
        <v>1.3</v>
      </c>
      <c r="E2255" s="5">
        <v>29.900000000000002</v>
      </c>
      <c r="F2255" s="5">
        <f t="shared" si="74"/>
        <v>1249059.9200000009</v>
      </c>
      <c r="G2255" s="5">
        <f t="shared" si="73"/>
        <v>98.790996989035804</v>
      </c>
    </row>
    <row r="2256" spans="1:7" x14ac:dyDescent="0.35">
      <c r="A2256" s="30" t="s">
        <v>3332</v>
      </c>
      <c r="B2256" s="4">
        <v>1</v>
      </c>
      <c r="C2256" s="4">
        <v>12</v>
      </c>
      <c r="D2256" s="5">
        <v>2.4900000000000002</v>
      </c>
      <c r="E2256" s="5">
        <v>29.880000000000003</v>
      </c>
      <c r="F2256" s="5">
        <f t="shared" si="74"/>
        <v>1249089.8000000007</v>
      </c>
      <c r="G2256" s="5">
        <f t="shared" si="73"/>
        <v>98.793360266363635</v>
      </c>
    </row>
    <row r="2257" spans="1:7" x14ac:dyDescent="0.35">
      <c r="A2257" s="30" t="s">
        <v>4232</v>
      </c>
      <c r="B2257" s="4">
        <v>2</v>
      </c>
      <c r="C2257" s="4">
        <v>8</v>
      </c>
      <c r="D2257" s="5">
        <v>3.71</v>
      </c>
      <c r="E2257" s="5">
        <v>29.68</v>
      </c>
      <c r="F2257" s="5">
        <f t="shared" si="74"/>
        <v>1249119.4800000007</v>
      </c>
      <c r="G2257" s="5">
        <f t="shared" si="73"/>
        <v>98.795707725235431</v>
      </c>
    </row>
    <row r="2258" spans="1:7" x14ac:dyDescent="0.35">
      <c r="A2258" s="30" t="s">
        <v>845</v>
      </c>
      <c r="B2258" s="4">
        <v>1</v>
      </c>
      <c r="C2258" s="4">
        <v>4</v>
      </c>
      <c r="D2258" s="5">
        <v>7.42</v>
      </c>
      <c r="E2258" s="5">
        <v>29.68</v>
      </c>
      <c r="F2258" s="5">
        <f t="shared" si="74"/>
        <v>1249149.1600000006</v>
      </c>
      <c r="G2258" s="5">
        <f t="shared" si="73"/>
        <v>98.798055184107241</v>
      </c>
    </row>
    <row r="2259" spans="1:7" x14ac:dyDescent="0.35">
      <c r="A2259" s="30" t="s">
        <v>3754</v>
      </c>
      <c r="B2259" s="4">
        <v>1</v>
      </c>
      <c r="C2259" s="4">
        <v>16</v>
      </c>
      <c r="D2259" s="5">
        <v>1.85</v>
      </c>
      <c r="E2259" s="5">
        <v>29.6</v>
      </c>
      <c r="F2259" s="5">
        <f t="shared" si="74"/>
        <v>1249178.7600000007</v>
      </c>
      <c r="G2259" s="5">
        <f t="shared" si="73"/>
        <v>98.800396315596672</v>
      </c>
    </row>
    <row r="2260" spans="1:7" x14ac:dyDescent="0.35">
      <c r="A2260" s="30" t="s">
        <v>2880</v>
      </c>
      <c r="B2260" s="4">
        <v>9</v>
      </c>
      <c r="C2260" s="4">
        <v>34</v>
      </c>
      <c r="D2260" s="5">
        <v>0.87</v>
      </c>
      <c r="E2260" s="5">
        <v>29.58</v>
      </c>
      <c r="F2260" s="5">
        <f t="shared" si="74"/>
        <v>1249208.3400000008</v>
      </c>
      <c r="G2260" s="5">
        <f t="shared" si="73"/>
        <v>98.802735865240493</v>
      </c>
    </row>
    <row r="2261" spans="1:7" x14ac:dyDescent="0.35">
      <c r="A2261" s="30" t="s">
        <v>3202</v>
      </c>
      <c r="B2261" s="4">
        <v>1</v>
      </c>
      <c r="C2261" s="4">
        <v>24</v>
      </c>
      <c r="D2261" s="5">
        <v>1.23</v>
      </c>
      <c r="E2261" s="5">
        <v>29.52</v>
      </c>
      <c r="F2261" s="5">
        <f t="shared" si="74"/>
        <v>1249237.8600000008</v>
      </c>
      <c r="G2261" s="5">
        <f t="shared" si="73"/>
        <v>98.805070669347501</v>
      </c>
    </row>
    <row r="2262" spans="1:7" x14ac:dyDescent="0.35">
      <c r="A2262" s="30" t="s">
        <v>4026</v>
      </c>
      <c r="B2262" s="4">
        <v>3</v>
      </c>
      <c r="C2262" s="4">
        <v>12</v>
      </c>
      <c r="D2262" s="5">
        <v>2.46</v>
      </c>
      <c r="E2262" s="5">
        <v>29.52</v>
      </c>
      <c r="F2262" s="5">
        <f t="shared" si="74"/>
        <v>1249267.3800000008</v>
      </c>
      <c r="G2262" s="5">
        <f t="shared" si="73"/>
        <v>98.807405473454509</v>
      </c>
    </row>
    <row r="2263" spans="1:7" x14ac:dyDescent="0.35">
      <c r="A2263" s="30" t="s">
        <v>3617</v>
      </c>
      <c r="B2263" s="4">
        <v>1</v>
      </c>
      <c r="C2263" s="4">
        <v>8</v>
      </c>
      <c r="D2263" s="5">
        <v>3.69</v>
      </c>
      <c r="E2263" s="5">
        <v>29.52</v>
      </c>
      <c r="F2263" s="5">
        <f t="shared" si="74"/>
        <v>1249296.9000000008</v>
      </c>
      <c r="G2263" s="5">
        <f t="shared" si="73"/>
        <v>98.809740277561517</v>
      </c>
    </row>
    <row r="2264" spans="1:7" x14ac:dyDescent="0.35">
      <c r="A2264" s="30" t="s">
        <v>3660</v>
      </c>
      <c r="B2264" s="4">
        <v>1</v>
      </c>
      <c r="C2264" s="4">
        <v>16</v>
      </c>
      <c r="D2264" s="5">
        <v>1.84</v>
      </c>
      <c r="E2264" s="5">
        <v>29.44</v>
      </c>
      <c r="F2264" s="5">
        <f t="shared" si="74"/>
        <v>1249326.3400000008</v>
      </c>
      <c r="G2264" s="5">
        <f t="shared" si="73"/>
        <v>98.812068754286116</v>
      </c>
    </row>
    <row r="2265" spans="1:7" x14ac:dyDescent="0.35">
      <c r="A2265" s="30" t="s">
        <v>2052</v>
      </c>
      <c r="B2265" s="4">
        <v>7</v>
      </c>
      <c r="C2265" s="4">
        <v>210</v>
      </c>
      <c r="D2265" s="5">
        <v>0.14000000000000001</v>
      </c>
      <c r="E2265" s="5">
        <v>29.400000000000002</v>
      </c>
      <c r="F2265" s="5">
        <f t="shared" si="74"/>
        <v>1249355.7400000007</v>
      </c>
      <c r="G2265" s="5">
        <f t="shared" si="73"/>
        <v>98.814394067319526</v>
      </c>
    </row>
    <row r="2266" spans="1:7" x14ac:dyDescent="0.35">
      <c r="A2266" s="30" t="s">
        <v>271</v>
      </c>
      <c r="B2266" s="4">
        <v>4</v>
      </c>
      <c r="C2266" s="4">
        <v>28</v>
      </c>
      <c r="D2266" s="5">
        <v>1.05</v>
      </c>
      <c r="E2266" s="5">
        <v>29.400000000000002</v>
      </c>
      <c r="F2266" s="5">
        <f t="shared" si="74"/>
        <v>1249385.1400000006</v>
      </c>
      <c r="G2266" s="5">
        <f t="shared" si="73"/>
        <v>98.816719380352907</v>
      </c>
    </row>
    <row r="2267" spans="1:7" x14ac:dyDescent="0.35">
      <c r="A2267" s="30" t="s">
        <v>3585</v>
      </c>
      <c r="B2267" s="4">
        <v>8</v>
      </c>
      <c r="C2267" s="4">
        <v>84</v>
      </c>
      <c r="D2267" s="5">
        <v>0.35</v>
      </c>
      <c r="E2267" s="5">
        <v>29.4</v>
      </c>
      <c r="F2267" s="5">
        <f t="shared" si="74"/>
        <v>1249414.5400000005</v>
      </c>
      <c r="G2267" s="5">
        <f t="shared" si="73"/>
        <v>98.819044693386303</v>
      </c>
    </row>
    <row r="2268" spans="1:7" x14ac:dyDescent="0.35">
      <c r="A2268" s="30" t="s">
        <v>2971</v>
      </c>
      <c r="B2268" s="4">
        <v>4</v>
      </c>
      <c r="C2268" s="4">
        <v>30</v>
      </c>
      <c r="D2268" s="5">
        <v>0.98</v>
      </c>
      <c r="E2268" s="5">
        <v>29.4</v>
      </c>
      <c r="F2268" s="5">
        <f t="shared" si="74"/>
        <v>1249443.9400000004</v>
      </c>
      <c r="G2268" s="5">
        <f t="shared" si="73"/>
        <v>98.821370006419713</v>
      </c>
    </row>
    <row r="2269" spans="1:7" x14ac:dyDescent="0.35">
      <c r="A2269" s="30" t="s">
        <v>2125</v>
      </c>
      <c r="B2269" s="4">
        <v>2</v>
      </c>
      <c r="C2269" s="4">
        <v>2</v>
      </c>
      <c r="D2269" s="5">
        <v>14.64</v>
      </c>
      <c r="E2269" s="5">
        <v>29.28</v>
      </c>
      <c r="F2269" s="5">
        <f t="shared" si="74"/>
        <v>1249473.2200000004</v>
      </c>
      <c r="G2269" s="5">
        <f t="shared" si="73"/>
        <v>98.82368582837951</v>
      </c>
    </row>
    <row r="2270" spans="1:7" x14ac:dyDescent="0.35">
      <c r="A2270" s="30" t="s">
        <v>1234</v>
      </c>
      <c r="B2270" s="4">
        <v>1</v>
      </c>
      <c r="C2270" s="4">
        <v>10</v>
      </c>
      <c r="D2270" s="5">
        <v>2.92</v>
      </c>
      <c r="E2270" s="5">
        <v>29.2</v>
      </c>
      <c r="F2270" s="5">
        <f t="shared" si="74"/>
        <v>1249502.4200000004</v>
      </c>
      <c r="G2270" s="5">
        <f t="shared" si="73"/>
        <v>98.825995322956899</v>
      </c>
    </row>
    <row r="2271" spans="1:7" x14ac:dyDescent="0.35">
      <c r="A2271" s="30" t="s">
        <v>1645</v>
      </c>
      <c r="B2271" s="4">
        <v>6</v>
      </c>
      <c r="C2271" s="4">
        <v>112</v>
      </c>
      <c r="D2271" s="5">
        <v>0.26</v>
      </c>
      <c r="E2271" s="5">
        <v>29.12</v>
      </c>
      <c r="F2271" s="5">
        <f t="shared" si="74"/>
        <v>1249531.5400000005</v>
      </c>
      <c r="G2271" s="5">
        <f t="shared" si="73"/>
        <v>98.828298490151894</v>
      </c>
    </row>
    <row r="2272" spans="1:7" x14ac:dyDescent="0.35">
      <c r="A2272" s="30" t="s">
        <v>2752</v>
      </c>
      <c r="B2272" s="4">
        <v>1</v>
      </c>
      <c r="C2272" s="4">
        <v>4</v>
      </c>
      <c r="D2272" s="5">
        <v>7.26</v>
      </c>
      <c r="E2272" s="5">
        <v>29.04</v>
      </c>
      <c r="F2272" s="5">
        <f t="shared" si="74"/>
        <v>1249560.5800000005</v>
      </c>
      <c r="G2272" s="5">
        <f t="shared" si="73"/>
        <v>98.830595329964481</v>
      </c>
    </row>
    <row r="2273" spans="1:7" x14ac:dyDescent="0.35">
      <c r="A2273" s="30" t="s">
        <v>2491</v>
      </c>
      <c r="B2273" s="4">
        <v>1</v>
      </c>
      <c r="C2273" s="4">
        <v>100</v>
      </c>
      <c r="D2273" s="5">
        <v>0.28999999999999998</v>
      </c>
      <c r="E2273" s="5">
        <v>28.999999999999996</v>
      </c>
      <c r="F2273" s="5">
        <f t="shared" si="74"/>
        <v>1249589.5800000005</v>
      </c>
      <c r="G2273" s="5">
        <f t="shared" si="73"/>
        <v>98.832889006085864</v>
      </c>
    </row>
    <row r="2274" spans="1:7" x14ac:dyDescent="0.35">
      <c r="A2274" s="30" t="s">
        <v>1218</v>
      </c>
      <c r="B2274" s="4">
        <v>1</v>
      </c>
      <c r="C2274" s="4">
        <v>10</v>
      </c>
      <c r="D2274" s="5">
        <v>2.89</v>
      </c>
      <c r="E2274" s="5">
        <v>28.900000000000002</v>
      </c>
      <c r="F2274" s="5">
        <f t="shared" si="74"/>
        <v>1249618.4800000004</v>
      </c>
      <c r="G2274" s="5">
        <f t="shared" si="73"/>
        <v>98.835174772979244</v>
      </c>
    </row>
    <row r="2275" spans="1:7" x14ac:dyDescent="0.35">
      <c r="A2275" s="30" t="s">
        <v>341</v>
      </c>
      <c r="B2275" s="4">
        <v>2</v>
      </c>
      <c r="C2275" s="4">
        <v>5</v>
      </c>
      <c r="D2275" s="5">
        <v>5.77</v>
      </c>
      <c r="E2275" s="5">
        <v>28.849999999999998</v>
      </c>
      <c r="F2275" s="5">
        <f t="shared" si="74"/>
        <v>1249647.3300000005</v>
      </c>
      <c r="G2275" s="5">
        <f t="shared" si="73"/>
        <v>98.837456585258622</v>
      </c>
    </row>
    <row r="2276" spans="1:7" x14ac:dyDescent="0.35">
      <c r="A2276" s="30" t="s">
        <v>2271</v>
      </c>
      <c r="B2276" s="4">
        <v>8</v>
      </c>
      <c r="C2276" s="4">
        <v>144</v>
      </c>
      <c r="D2276" s="5">
        <v>0.2</v>
      </c>
      <c r="E2276" s="5">
        <v>28.8</v>
      </c>
      <c r="F2276" s="5">
        <f t="shared" si="74"/>
        <v>1249676.1300000006</v>
      </c>
      <c r="G2276" s="5">
        <f t="shared" si="73"/>
        <v>98.839734442923998</v>
      </c>
    </row>
    <row r="2277" spans="1:7" x14ac:dyDescent="0.35">
      <c r="A2277" s="30" t="s">
        <v>3077</v>
      </c>
      <c r="B2277" s="4">
        <v>6</v>
      </c>
      <c r="C2277" s="4">
        <v>32</v>
      </c>
      <c r="D2277" s="5">
        <v>0.9</v>
      </c>
      <c r="E2277" s="5">
        <v>28.8</v>
      </c>
      <c r="F2277" s="5">
        <f t="shared" si="74"/>
        <v>1249704.9300000006</v>
      </c>
      <c r="G2277" s="5">
        <f t="shared" si="73"/>
        <v>98.842012300589374</v>
      </c>
    </row>
    <row r="2278" spans="1:7" x14ac:dyDescent="0.35">
      <c r="A2278" s="30" t="s">
        <v>840</v>
      </c>
      <c r="B2278" s="4">
        <v>1</v>
      </c>
      <c r="C2278" s="4">
        <v>4</v>
      </c>
      <c r="D2278" s="5">
        <v>7.2</v>
      </c>
      <c r="E2278" s="5">
        <v>28.8</v>
      </c>
      <c r="F2278" s="5">
        <f t="shared" si="74"/>
        <v>1249733.7300000007</v>
      </c>
      <c r="G2278" s="5">
        <f t="shared" si="73"/>
        <v>98.844290158254751</v>
      </c>
    </row>
    <row r="2279" spans="1:7" x14ac:dyDescent="0.35">
      <c r="A2279" s="30" t="s">
        <v>4149</v>
      </c>
      <c r="B2279" s="4">
        <v>2</v>
      </c>
      <c r="C2279" s="4">
        <v>24</v>
      </c>
      <c r="D2279" s="5">
        <v>1.2</v>
      </c>
      <c r="E2279" s="5">
        <v>28.799999999999997</v>
      </c>
      <c r="F2279" s="5">
        <f t="shared" si="74"/>
        <v>1249762.5300000007</v>
      </c>
      <c r="G2279" s="5">
        <f t="shared" si="73"/>
        <v>98.846568015920127</v>
      </c>
    </row>
    <row r="2280" spans="1:7" x14ac:dyDescent="0.35">
      <c r="A2280" s="30" t="s">
        <v>3444</v>
      </c>
      <c r="B2280" s="4">
        <v>3</v>
      </c>
      <c r="C2280" s="4">
        <v>10</v>
      </c>
      <c r="D2280" s="5">
        <v>2.87</v>
      </c>
      <c r="E2280" s="5">
        <v>28.700000000000003</v>
      </c>
      <c r="F2280" s="5">
        <f t="shared" si="74"/>
        <v>1249791.2300000007</v>
      </c>
      <c r="G2280" s="5">
        <f t="shared" si="73"/>
        <v>98.8488379643575</v>
      </c>
    </row>
    <row r="2281" spans="1:7" x14ac:dyDescent="0.35">
      <c r="A2281" s="30" t="s">
        <v>3084</v>
      </c>
      <c r="B2281" s="4">
        <v>1</v>
      </c>
      <c r="C2281" s="4">
        <v>6</v>
      </c>
      <c r="D2281" s="5">
        <v>4.7699999999999996</v>
      </c>
      <c r="E2281" s="5">
        <v>28.619999999999997</v>
      </c>
      <c r="F2281" s="5">
        <f t="shared" si="74"/>
        <v>1249819.8500000008</v>
      </c>
      <c r="G2281" s="5">
        <f t="shared" si="73"/>
        <v>98.851101585412479</v>
      </c>
    </row>
    <row r="2282" spans="1:7" x14ac:dyDescent="0.35">
      <c r="A2282" s="30" t="s">
        <v>3635</v>
      </c>
      <c r="B2282" s="4">
        <v>2</v>
      </c>
      <c r="C2282" s="4">
        <v>4</v>
      </c>
      <c r="D2282" s="5">
        <v>7.13</v>
      </c>
      <c r="E2282" s="5">
        <v>28.52</v>
      </c>
      <c r="F2282" s="5">
        <f t="shared" si="74"/>
        <v>1249848.3700000008</v>
      </c>
      <c r="G2282" s="5">
        <f t="shared" si="73"/>
        <v>98.853357297239441</v>
      </c>
    </row>
    <row r="2283" spans="1:7" x14ac:dyDescent="0.35">
      <c r="A2283" s="30" t="s">
        <v>219</v>
      </c>
      <c r="B2283" s="4">
        <v>3</v>
      </c>
      <c r="C2283" s="4">
        <v>150</v>
      </c>
      <c r="D2283" s="5">
        <v>0.19</v>
      </c>
      <c r="E2283" s="5">
        <v>28.5</v>
      </c>
      <c r="F2283" s="5">
        <f t="shared" si="74"/>
        <v>1249876.8700000008</v>
      </c>
      <c r="G2283" s="5">
        <f t="shared" si="73"/>
        <v>98.855611427220808</v>
      </c>
    </row>
    <row r="2284" spans="1:7" x14ac:dyDescent="0.35">
      <c r="A2284" s="30" t="s">
        <v>525</v>
      </c>
      <c r="B2284" s="4">
        <v>1</v>
      </c>
      <c r="C2284" s="4">
        <v>150</v>
      </c>
      <c r="D2284" s="5">
        <v>0.19</v>
      </c>
      <c r="E2284" s="5">
        <v>28.5</v>
      </c>
      <c r="F2284" s="5">
        <f t="shared" si="74"/>
        <v>1249905.3700000008</v>
      </c>
      <c r="G2284" s="5">
        <f t="shared" si="73"/>
        <v>98.85786555720216</v>
      </c>
    </row>
    <row r="2285" spans="1:7" x14ac:dyDescent="0.35">
      <c r="A2285" s="30" t="s">
        <v>3632</v>
      </c>
      <c r="B2285" s="4">
        <v>1</v>
      </c>
      <c r="C2285" s="4">
        <v>16</v>
      </c>
      <c r="D2285" s="5">
        <v>1.78</v>
      </c>
      <c r="E2285" s="5">
        <v>28.48</v>
      </c>
      <c r="F2285" s="5">
        <f t="shared" si="74"/>
        <v>1249933.8500000008</v>
      </c>
      <c r="G2285" s="5">
        <f t="shared" si="73"/>
        <v>98.860118105337918</v>
      </c>
    </row>
    <row r="2286" spans="1:7" x14ac:dyDescent="0.35">
      <c r="A2286" s="30" t="s">
        <v>3855</v>
      </c>
      <c r="B2286" s="4">
        <v>2</v>
      </c>
      <c r="C2286" s="4">
        <v>40</v>
      </c>
      <c r="D2286" s="5">
        <v>0.71</v>
      </c>
      <c r="E2286" s="5">
        <v>28.4</v>
      </c>
      <c r="F2286" s="5">
        <f t="shared" si="74"/>
        <v>1249962.2500000007</v>
      </c>
      <c r="G2286" s="5">
        <f t="shared" si="73"/>
        <v>98.862364326091267</v>
      </c>
    </row>
    <row r="2287" spans="1:7" x14ac:dyDescent="0.35">
      <c r="A2287" s="30" t="s">
        <v>849</v>
      </c>
      <c r="B2287" s="4">
        <v>1</v>
      </c>
      <c r="C2287" s="4">
        <v>10</v>
      </c>
      <c r="D2287" s="5">
        <v>2.84</v>
      </c>
      <c r="E2287" s="5">
        <v>28.4</v>
      </c>
      <c r="F2287" s="5">
        <f t="shared" si="74"/>
        <v>1249990.6500000006</v>
      </c>
      <c r="G2287" s="5">
        <f t="shared" si="73"/>
        <v>98.864610546844617</v>
      </c>
    </row>
    <row r="2288" spans="1:7" x14ac:dyDescent="0.35">
      <c r="A2288" s="30">
        <v>1193492</v>
      </c>
      <c r="B2288" s="4">
        <v>2</v>
      </c>
      <c r="C2288" s="4">
        <v>6</v>
      </c>
      <c r="D2288" s="5">
        <v>4.71</v>
      </c>
      <c r="E2288" s="5">
        <v>28.259999999999998</v>
      </c>
      <c r="F2288" s="5">
        <f t="shared" si="74"/>
        <v>1250018.9100000006</v>
      </c>
      <c r="G2288" s="5">
        <f t="shared" si="73"/>
        <v>98.866845694678759</v>
      </c>
    </row>
    <row r="2289" spans="1:7" x14ac:dyDescent="0.35">
      <c r="A2289" s="30" t="s">
        <v>1000</v>
      </c>
      <c r="B2289" s="4">
        <v>4</v>
      </c>
      <c r="C2289" s="4">
        <v>88</v>
      </c>
      <c r="D2289" s="5">
        <v>0.32</v>
      </c>
      <c r="E2289" s="5">
        <v>28.16</v>
      </c>
      <c r="F2289" s="5">
        <f t="shared" si="74"/>
        <v>1250047.0700000005</v>
      </c>
      <c r="G2289" s="5">
        <f t="shared" si="73"/>
        <v>98.869072933284912</v>
      </c>
    </row>
    <row r="2290" spans="1:7" x14ac:dyDescent="0.35">
      <c r="A2290" s="30" t="s">
        <v>3267</v>
      </c>
      <c r="B2290" s="4">
        <v>3</v>
      </c>
      <c r="C2290" s="4">
        <v>18</v>
      </c>
      <c r="D2290" s="5">
        <v>1.56</v>
      </c>
      <c r="E2290" s="5">
        <v>28.080000000000002</v>
      </c>
      <c r="F2290" s="5">
        <f t="shared" si="74"/>
        <v>1250075.1500000006</v>
      </c>
      <c r="G2290" s="5">
        <f t="shared" si="73"/>
        <v>98.871293844508642</v>
      </c>
    </row>
    <row r="2291" spans="1:7" x14ac:dyDescent="0.35">
      <c r="A2291" s="30" t="s">
        <v>3161</v>
      </c>
      <c r="B2291" s="4">
        <v>3</v>
      </c>
      <c r="C2291" s="4">
        <v>24</v>
      </c>
      <c r="D2291" s="5">
        <v>1.17</v>
      </c>
      <c r="E2291" s="5">
        <v>28.08</v>
      </c>
      <c r="F2291" s="5">
        <f t="shared" si="74"/>
        <v>1250103.2300000007</v>
      </c>
      <c r="G2291" s="5">
        <f t="shared" si="73"/>
        <v>98.873514755732401</v>
      </c>
    </row>
    <row r="2292" spans="1:7" x14ac:dyDescent="0.35">
      <c r="A2292" s="30" t="s">
        <v>353</v>
      </c>
      <c r="B2292" s="4">
        <v>1</v>
      </c>
      <c r="C2292" s="4">
        <v>8</v>
      </c>
      <c r="D2292" s="5">
        <v>3.51</v>
      </c>
      <c r="E2292" s="5">
        <v>28.08</v>
      </c>
      <c r="F2292" s="5">
        <f t="shared" si="74"/>
        <v>1250131.3100000008</v>
      </c>
      <c r="G2292" s="5">
        <f t="shared" si="73"/>
        <v>98.875735666956146</v>
      </c>
    </row>
    <row r="2293" spans="1:7" x14ac:dyDescent="0.35">
      <c r="A2293" s="30" t="s">
        <v>1882</v>
      </c>
      <c r="B2293" s="4">
        <v>11</v>
      </c>
      <c r="C2293" s="4">
        <v>400</v>
      </c>
      <c r="D2293" s="5">
        <v>7.0000000000000007E-2</v>
      </c>
      <c r="E2293" s="5">
        <v>28.000000000000004</v>
      </c>
      <c r="F2293" s="5">
        <f t="shared" si="74"/>
        <v>1250159.3100000008</v>
      </c>
      <c r="G2293" s="5">
        <f t="shared" si="73"/>
        <v>98.877950250797468</v>
      </c>
    </row>
    <row r="2294" spans="1:7" x14ac:dyDescent="0.35">
      <c r="A2294" s="30" t="s">
        <v>1909</v>
      </c>
      <c r="B2294" s="4">
        <v>2</v>
      </c>
      <c r="C2294" s="4">
        <v>400</v>
      </c>
      <c r="D2294" s="5">
        <v>7.0000000000000007E-2</v>
      </c>
      <c r="E2294" s="5">
        <v>28.000000000000004</v>
      </c>
      <c r="F2294" s="5">
        <f t="shared" si="74"/>
        <v>1250187.3100000008</v>
      </c>
      <c r="G2294" s="5">
        <f t="shared" si="73"/>
        <v>98.880164834638819</v>
      </c>
    </row>
    <row r="2295" spans="1:7" x14ac:dyDescent="0.35">
      <c r="A2295" s="30" t="s">
        <v>2152</v>
      </c>
      <c r="B2295" s="4">
        <v>1</v>
      </c>
      <c r="C2295" s="4">
        <v>200</v>
      </c>
      <c r="D2295" s="5">
        <v>0.14000000000000001</v>
      </c>
      <c r="E2295" s="5">
        <v>28.000000000000004</v>
      </c>
      <c r="F2295" s="5">
        <f t="shared" si="74"/>
        <v>1250215.3100000008</v>
      </c>
      <c r="G2295" s="5">
        <f t="shared" si="73"/>
        <v>98.882379418480156</v>
      </c>
    </row>
    <row r="2296" spans="1:7" x14ac:dyDescent="0.35">
      <c r="A2296" s="30" t="s">
        <v>2486</v>
      </c>
      <c r="B2296" s="4">
        <v>1</v>
      </c>
      <c r="C2296" s="4">
        <v>100</v>
      </c>
      <c r="D2296" s="5">
        <v>0.28000000000000003</v>
      </c>
      <c r="E2296" s="5">
        <v>28.000000000000004</v>
      </c>
      <c r="F2296" s="5">
        <f t="shared" si="74"/>
        <v>1250243.3100000008</v>
      </c>
      <c r="G2296" s="5">
        <f t="shared" si="73"/>
        <v>98.884594002321492</v>
      </c>
    </row>
    <row r="2297" spans="1:7" x14ac:dyDescent="0.35">
      <c r="A2297" s="30" t="s">
        <v>2511</v>
      </c>
      <c r="B2297" s="4">
        <v>1</v>
      </c>
      <c r="C2297" s="4">
        <v>100</v>
      </c>
      <c r="D2297" s="5">
        <v>0.28000000000000003</v>
      </c>
      <c r="E2297" s="5">
        <v>28.000000000000004</v>
      </c>
      <c r="F2297" s="5">
        <f t="shared" si="74"/>
        <v>1250271.3100000008</v>
      </c>
      <c r="G2297" s="5">
        <f t="shared" si="73"/>
        <v>98.886808586162829</v>
      </c>
    </row>
    <row r="2298" spans="1:7" x14ac:dyDescent="0.35">
      <c r="A2298" s="30" t="s">
        <v>2516</v>
      </c>
      <c r="B2298" s="4">
        <v>1</v>
      </c>
      <c r="C2298" s="4">
        <v>100</v>
      </c>
      <c r="D2298" s="5">
        <v>0.28000000000000003</v>
      </c>
      <c r="E2298" s="5">
        <v>28.000000000000004</v>
      </c>
      <c r="F2298" s="5">
        <f t="shared" si="74"/>
        <v>1250299.3100000008</v>
      </c>
      <c r="G2298" s="5">
        <f t="shared" si="73"/>
        <v>98.889023170004165</v>
      </c>
    </row>
    <row r="2299" spans="1:7" x14ac:dyDescent="0.35">
      <c r="A2299" s="30" t="s">
        <v>2522</v>
      </c>
      <c r="B2299" s="4">
        <v>1</v>
      </c>
      <c r="C2299" s="4">
        <v>100</v>
      </c>
      <c r="D2299" s="5">
        <v>0.28000000000000003</v>
      </c>
      <c r="E2299" s="5">
        <v>28.000000000000004</v>
      </c>
      <c r="F2299" s="5">
        <f t="shared" si="74"/>
        <v>1250327.3100000008</v>
      </c>
      <c r="G2299" s="5">
        <f t="shared" si="73"/>
        <v>98.891237753845502</v>
      </c>
    </row>
    <row r="2300" spans="1:7" x14ac:dyDescent="0.35">
      <c r="A2300" s="30" t="s">
        <v>2543</v>
      </c>
      <c r="B2300" s="4">
        <v>10</v>
      </c>
      <c r="C2300" s="4">
        <v>96</v>
      </c>
      <c r="D2300" s="5">
        <v>0.28999999999999998</v>
      </c>
      <c r="E2300" s="5">
        <v>27.839999999999996</v>
      </c>
      <c r="F2300" s="5">
        <f t="shared" si="74"/>
        <v>1250355.1500000008</v>
      </c>
      <c r="G2300" s="5">
        <f t="shared" si="73"/>
        <v>98.893439682922036</v>
      </c>
    </row>
    <row r="2301" spans="1:7" x14ac:dyDescent="0.35">
      <c r="A2301" s="30" t="s">
        <v>249</v>
      </c>
      <c r="B2301" s="4">
        <v>6</v>
      </c>
      <c r="C2301" s="4">
        <v>44</v>
      </c>
      <c r="D2301" s="5">
        <v>0.63</v>
      </c>
      <c r="E2301" s="5">
        <v>27.72</v>
      </c>
      <c r="F2301" s="5">
        <f t="shared" si="74"/>
        <v>1250382.8700000008</v>
      </c>
      <c r="G2301" s="5">
        <f t="shared" si="73"/>
        <v>98.895632120924944</v>
      </c>
    </row>
    <row r="2302" spans="1:7" x14ac:dyDescent="0.35">
      <c r="A2302" s="30" t="s">
        <v>3013</v>
      </c>
      <c r="B2302" s="4">
        <v>5</v>
      </c>
      <c r="C2302" s="4">
        <v>26</v>
      </c>
      <c r="D2302" s="5">
        <v>1.06</v>
      </c>
      <c r="E2302" s="5">
        <v>27.560000000000002</v>
      </c>
      <c r="F2302" s="5">
        <f t="shared" si="74"/>
        <v>1250410.4300000009</v>
      </c>
      <c r="G2302" s="5">
        <f t="shared" si="73"/>
        <v>98.897811904163063</v>
      </c>
    </row>
    <row r="2303" spans="1:7" x14ac:dyDescent="0.35">
      <c r="A2303" s="30" t="s">
        <v>2595</v>
      </c>
      <c r="B2303" s="4">
        <v>10</v>
      </c>
      <c r="C2303" s="4">
        <v>25</v>
      </c>
      <c r="D2303" s="5">
        <v>1.1000000000000001</v>
      </c>
      <c r="E2303" s="5">
        <v>27.500000000000004</v>
      </c>
      <c r="F2303" s="5">
        <f t="shared" si="74"/>
        <v>1250437.9300000009</v>
      </c>
      <c r="G2303" s="5">
        <f t="shared" si="73"/>
        <v>98.899986941864384</v>
      </c>
    </row>
    <row r="2304" spans="1:7" x14ac:dyDescent="0.35">
      <c r="A2304" s="30">
        <v>1299778</v>
      </c>
      <c r="B2304" s="4">
        <v>2</v>
      </c>
      <c r="C2304" s="4">
        <v>5</v>
      </c>
      <c r="D2304" s="5">
        <v>5.49</v>
      </c>
      <c r="E2304" s="5">
        <v>27.450000000000003</v>
      </c>
      <c r="F2304" s="5">
        <f t="shared" si="74"/>
        <v>1250465.3800000008</v>
      </c>
      <c r="G2304" s="5">
        <f t="shared" si="73"/>
        <v>98.902158024951689</v>
      </c>
    </row>
    <row r="2305" spans="1:7" x14ac:dyDescent="0.35">
      <c r="A2305" s="30" t="s">
        <v>2406</v>
      </c>
      <c r="B2305" s="4">
        <v>1</v>
      </c>
      <c r="C2305" s="4">
        <v>20</v>
      </c>
      <c r="D2305" s="5">
        <v>1.37</v>
      </c>
      <c r="E2305" s="5">
        <v>27.400000000000002</v>
      </c>
      <c r="F2305" s="5">
        <f t="shared" si="74"/>
        <v>1250492.7800000007</v>
      </c>
      <c r="G2305" s="5">
        <f t="shared" si="73"/>
        <v>98.904325153424992</v>
      </c>
    </row>
    <row r="2306" spans="1:7" x14ac:dyDescent="0.35">
      <c r="A2306" s="30" t="s">
        <v>2276</v>
      </c>
      <c r="B2306" s="4">
        <v>4</v>
      </c>
      <c r="C2306" s="4">
        <v>144</v>
      </c>
      <c r="D2306" s="5">
        <v>0.19</v>
      </c>
      <c r="E2306" s="5">
        <v>27.36</v>
      </c>
      <c r="F2306" s="5">
        <f t="shared" si="74"/>
        <v>1250520.1400000008</v>
      </c>
      <c r="G2306" s="5">
        <f t="shared" si="73"/>
        <v>98.906489118207105</v>
      </c>
    </row>
    <row r="2307" spans="1:7" x14ac:dyDescent="0.35">
      <c r="A2307" s="30" t="s">
        <v>906</v>
      </c>
      <c r="B2307" s="4">
        <v>1</v>
      </c>
      <c r="C2307" s="4">
        <v>6</v>
      </c>
      <c r="D2307" s="5">
        <v>4.5599999999999996</v>
      </c>
      <c r="E2307" s="5">
        <v>27.36</v>
      </c>
      <c r="F2307" s="5">
        <f t="shared" si="74"/>
        <v>1250547.5000000009</v>
      </c>
      <c r="G2307" s="5">
        <f t="shared" ref="G2307:G2370" si="75">(F2307/$F$3485)*100</f>
        <v>98.908653082989218</v>
      </c>
    </row>
    <row r="2308" spans="1:7" x14ac:dyDescent="0.35">
      <c r="A2308" s="30" t="s">
        <v>3503</v>
      </c>
      <c r="B2308" s="4">
        <v>2</v>
      </c>
      <c r="C2308" s="4">
        <v>40</v>
      </c>
      <c r="D2308" s="5">
        <v>0.68</v>
      </c>
      <c r="E2308" s="5">
        <v>27.200000000000003</v>
      </c>
      <c r="F2308" s="5">
        <f t="shared" si="74"/>
        <v>1250574.7000000009</v>
      </c>
      <c r="G2308" s="5">
        <f t="shared" si="75"/>
        <v>98.910804393006515</v>
      </c>
    </row>
    <row r="2309" spans="1:7" x14ac:dyDescent="0.35">
      <c r="A2309" s="30" t="s">
        <v>898</v>
      </c>
      <c r="B2309" s="4">
        <v>2</v>
      </c>
      <c r="C2309" s="4">
        <v>8</v>
      </c>
      <c r="D2309" s="5">
        <v>3.4</v>
      </c>
      <c r="E2309" s="5">
        <v>27.2</v>
      </c>
      <c r="F2309" s="5">
        <f t="shared" si="74"/>
        <v>1250601.9000000008</v>
      </c>
      <c r="G2309" s="5">
        <f t="shared" si="75"/>
        <v>98.912955703023812</v>
      </c>
    </row>
    <row r="2310" spans="1:7" x14ac:dyDescent="0.35">
      <c r="A2310" s="30" t="s">
        <v>3673</v>
      </c>
      <c r="B2310" s="4">
        <v>2</v>
      </c>
      <c r="C2310" s="4">
        <v>2</v>
      </c>
      <c r="D2310" s="5">
        <v>13.6</v>
      </c>
      <c r="E2310" s="5">
        <v>27.2</v>
      </c>
      <c r="F2310" s="5">
        <f t="shared" si="74"/>
        <v>1250629.1000000008</v>
      </c>
      <c r="G2310" s="5">
        <f t="shared" si="75"/>
        <v>98.915107013041109</v>
      </c>
    </row>
    <row r="2311" spans="1:7" x14ac:dyDescent="0.35">
      <c r="A2311" s="30" t="s">
        <v>3765</v>
      </c>
      <c r="B2311" s="4">
        <v>2</v>
      </c>
      <c r="C2311" s="4">
        <v>6</v>
      </c>
      <c r="D2311" s="5">
        <v>4.5199999999999996</v>
      </c>
      <c r="E2311" s="5">
        <v>27.119999999999997</v>
      </c>
      <c r="F2311" s="5">
        <f t="shared" si="74"/>
        <v>1250656.2200000009</v>
      </c>
      <c r="G2311" s="5">
        <f t="shared" si="75"/>
        <v>98.917251995675997</v>
      </c>
    </row>
    <row r="2312" spans="1:7" x14ac:dyDescent="0.35">
      <c r="A2312" s="30" t="s">
        <v>3363</v>
      </c>
      <c r="B2312" s="4">
        <v>4</v>
      </c>
      <c r="C2312" s="4">
        <v>22</v>
      </c>
      <c r="D2312" s="5">
        <v>1.23</v>
      </c>
      <c r="E2312" s="5">
        <v>27.06</v>
      </c>
      <c r="F2312" s="5">
        <f t="shared" ref="F2312:F2375" si="76">E2312+F2311</f>
        <v>1250683.280000001</v>
      </c>
      <c r="G2312" s="5">
        <f t="shared" si="75"/>
        <v>98.919392232774101</v>
      </c>
    </row>
    <row r="2313" spans="1:7" x14ac:dyDescent="0.35">
      <c r="A2313" s="30" t="s">
        <v>252</v>
      </c>
      <c r="B2313" s="4">
        <v>1</v>
      </c>
      <c r="C2313" s="4">
        <v>300</v>
      </c>
      <c r="D2313" s="5">
        <v>0.09</v>
      </c>
      <c r="E2313" s="5">
        <v>27</v>
      </c>
      <c r="F2313" s="5">
        <f t="shared" si="76"/>
        <v>1250710.280000001</v>
      </c>
      <c r="G2313" s="5">
        <f t="shared" si="75"/>
        <v>98.921527724335391</v>
      </c>
    </row>
    <row r="2314" spans="1:7" x14ac:dyDescent="0.35">
      <c r="A2314" s="30" t="s">
        <v>2396</v>
      </c>
      <c r="B2314" s="4">
        <v>3</v>
      </c>
      <c r="C2314" s="4">
        <v>100</v>
      </c>
      <c r="D2314" s="5">
        <v>0.27</v>
      </c>
      <c r="E2314" s="5">
        <v>27</v>
      </c>
      <c r="F2314" s="5">
        <f t="shared" si="76"/>
        <v>1250737.280000001</v>
      </c>
      <c r="G2314" s="5">
        <f t="shared" si="75"/>
        <v>98.923663215896681</v>
      </c>
    </row>
    <row r="2315" spans="1:7" x14ac:dyDescent="0.35">
      <c r="A2315" s="30" t="s">
        <v>2483</v>
      </c>
      <c r="B2315" s="4">
        <v>1</v>
      </c>
      <c r="C2315" s="4">
        <v>100</v>
      </c>
      <c r="D2315" s="5">
        <v>0.27</v>
      </c>
      <c r="E2315" s="5">
        <v>27</v>
      </c>
      <c r="F2315" s="5">
        <f t="shared" si="76"/>
        <v>1250764.280000001</v>
      </c>
      <c r="G2315" s="5">
        <f t="shared" si="75"/>
        <v>98.925798707457972</v>
      </c>
    </row>
    <row r="2316" spans="1:7" x14ac:dyDescent="0.35">
      <c r="A2316" s="30" t="s">
        <v>34</v>
      </c>
      <c r="B2316" s="4">
        <v>10</v>
      </c>
      <c r="C2316" s="4">
        <v>19</v>
      </c>
      <c r="D2316" s="5">
        <v>1.42</v>
      </c>
      <c r="E2316" s="5">
        <v>26.979999999999997</v>
      </c>
      <c r="F2316" s="5">
        <f t="shared" si="76"/>
        <v>1250791.2600000009</v>
      </c>
      <c r="G2316" s="5">
        <f t="shared" si="75"/>
        <v>98.927932617173653</v>
      </c>
    </row>
    <row r="2317" spans="1:7" x14ac:dyDescent="0.35">
      <c r="A2317" s="30" t="s">
        <v>822</v>
      </c>
      <c r="B2317" s="4">
        <v>1</v>
      </c>
      <c r="C2317" s="4">
        <v>11</v>
      </c>
      <c r="D2317" s="5">
        <v>2.4500000000000002</v>
      </c>
      <c r="E2317" s="5">
        <v>26.950000000000003</v>
      </c>
      <c r="F2317" s="5">
        <f t="shared" si="76"/>
        <v>1250818.2100000009</v>
      </c>
      <c r="G2317" s="5">
        <f t="shared" si="75"/>
        <v>98.930064154120927</v>
      </c>
    </row>
    <row r="2318" spans="1:7" x14ac:dyDescent="0.35">
      <c r="A2318" s="30" t="s">
        <v>2558</v>
      </c>
      <c r="B2318" s="4">
        <v>1</v>
      </c>
      <c r="C2318" s="4">
        <v>96</v>
      </c>
      <c r="D2318" s="5">
        <v>0.28000000000000003</v>
      </c>
      <c r="E2318" s="5">
        <v>26.880000000000003</v>
      </c>
      <c r="F2318" s="5">
        <f t="shared" si="76"/>
        <v>1250845.0900000008</v>
      </c>
      <c r="G2318" s="5">
        <f t="shared" si="75"/>
        <v>98.932190154608605</v>
      </c>
    </row>
    <row r="2319" spans="1:7" x14ac:dyDescent="0.35">
      <c r="A2319" s="30" t="s">
        <v>3900</v>
      </c>
      <c r="B2319" s="4">
        <v>1</v>
      </c>
      <c r="C2319" s="4">
        <v>16</v>
      </c>
      <c r="D2319" s="5">
        <v>1.68</v>
      </c>
      <c r="E2319" s="5">
        <v>26.88</v>
      </c>
      <c r="F2319" s="5">
        <f t="shared" si="76"/>
        <v>1250871.9700000007</v>
      </c>
      <c r="G2319" s="5">
        <f t="shared" si="75"/>
        <v>98.934316155096298</v>
      </c>
    </row>
    <row r="2320" spans="1:7" x14ac:dyDescent="0.35">
      <c r="A2320" s="30" t="s">
        <v>3032</v>
      </c>
      <c r="B2320" s="4">
        <v>4</v>
      </c>
      <c r="C2320" s="4">
        <v>8</v>
      </c>
      <c r="D2320" s="5">
        <v>3.36</v>
      </c>
      <c r="E2320" s="5">
        <v>26.88</v>
      </c>
      <c r="F2320" s="5">
        <f t="shared" si="76"/>
        <v>1250898.8500000006</v>
      </c>
      <c r="G2320" s="5">
        <f t="shared" si="75"/>
        <v>98.936442155583961</v>
      </c>
    </row>
    <row r="2321" spans="1:7" x14ac:dyDescent="0.35">
      <c r="A2321" s="30" t="s">
        <v>4037</v>
      </c>
      <c r="B2321" s="4">
        <v>5</v>
      </c>
      <c r="C2321" s="4">
        <v>5</v>
      </c>
      <c r="D2321" s="5">
        <v>5.37</v>
      </c>
      <c r="E2321" s="5">
        <v>26.85</v>
      </c>
      <c r="F2321" s="5">
        <f t="shared" si="76"/>
        <v>1250925.7000000007</v>
      </c>
      <c r="G2321" s="5">
        <f t="shared" si="75"/>
        <v>98.938565783303247</v>
      </c>
    </row>
    <row r="2322" spans="1:7" x14ac:dyDescent="0.35">
      <c r="A2322" s="30" t="s">
        <v>3079</v>
      </c>
      <c r="B2322" s="4">
        <v>4</v>
      </c>
      <c r="C2322" s="4">
        <v>20</v>
      </c>
      <c r="D2322" s="5">
        <v>1.34</v>
      </c>
      <c r="E2322" s="5">
        <v>26.8</v>
      </c>
      <c r="F2322" s="5">
        <f t="shared" si="76"/>
        <v>1250952.5000000007</v>
      </c>
      <c r="G2322" s="5">
        <f t="shared" si="75"/>
        <v>98.940685456408531</v>
      </c>
    </row>
    <row r="2323" spans="1:7" x14ac:dyDescent="0.35">
      <c r="A2323" s="30" t="s">
        <v>3844</v>
      </c>
      <c r="B2323" s="4">
        <v>1</v>
      </c>
      <c r="C2323" s="4">
        <v>16</v>
      </c>
      <c r="D2323" s="5">
        <v>1.67</v>
      </c>
      <c r="E2323" s="5">
        <v>26.72</v>
      </c>
      <c r="F2323" s="5">
        <f t="shared" si="76"/>
        <v>1250979.2200000007</v>
      </c>
      <c r="G2323" s="5">
        <f t="shared" si="75"/>
        <v>98.942798802131406</v>
      </c>
    </row>
    <row r="2324" spans="1:7" x14ac:dyDescent="0.35">
      <c r="A2324" s="30" t="s">
        <v>953</v>
      </c>
      <c r="B2324" s="4">
        <v>6</v>
      </c>
      <c r="C2324" s="4">
        <v>6</v>
      </c>
      <c r="D2324" s="5">
        <v>4.45</v>
      </c>
      <c r="E2324" s="5">
        <v>26.700000000000003</v>
      </c>
      <c r="F2324" s="5">
        <f t="shared" si="76"/>
        <v>1251005.9200000006</v>
      </c>
      <c r="G2324" s="5">
        <f t="shared" si="75"/>
        <v>98.944910566008687</v>
      </c>
    </row>
    <row r="2325" spans="1:7" x14ac:dyDescent="0.35">
      <c r="A2325" s="30" t="s">
        <v>1027</v>
      </c>
      <c r="B2325" s="4">
        <v>3</v>
      </c>
      <c r="C2325" s="4">
        <v>72</v>
      </c>
      <c r="D2325" s="5">
        <v>0.37</v>
      </c>
      <c r="E2325" s="5">
        <v>26.64</v>
      </c>
      <c r="F2325" s="5">
        <f t="shared" si="76"/>
        <v>1251032.5600000005</v>
      </c>
      <c r="G2325" s="5">
        <f t="shared" si="75"/>
        <v>98.94701758434914</v>
      </c>
    </row>
    <row r="2326" spans="1:7" x14ac:dyDescent="0.35">
      <c r="A2326" s="30" t="s">
        <v>3087</v>
      </c>
      <c r="B2326" s="4">
        <v>4</v>
      </c>
      <c r="C2326" s="4">
        <v>24</v>
      </c>
      <c r="D2326" s="5">
        <v>1.1100000000000001</v>
      </c>
      <c r="E2326" s="5">
        <v>26.64</v>
      </c>
      <c r="F2326" s="5">
        <f t="shared" si="76"/>
        <v>1251059.2000000004</v>
      </c>
      <c r="G2326" s="5">
        <f t="shared" si="75"/>
        <v>98.949124602689594</v>
      </c>
    </row>
    <row r="2327" spans="1:7" x14ac:dyDescent="0.35">
      <c r="A2327" s="30" t="s">
        <v>1204</v>
      </c>
      <c r="B2327" s="4">
        <v>1</v>
      </c>
      <c r="C2327" s="4">
        <v>5</v>
      </c>
      <c r="D2327" s="5">
        <v>5.31</v>
      </c>
      <c r="E2327" s="5">
        <v>26.549999999999997</v>
      </c>
      <c r="F2327" s="5">
        <f t="shared" si="76"/>
        <v>1251085.7500000005</v>
      </c>
      <c r="G2327" s="5">
        <f t="shared" si="75"/>
        <v>98.951224502724884</v>
      </c>
    </row>
    <row r="2328" spans="1:7" x14ac:dyDescent="0.35">
      <c r="A2328" s="30" t="s">
        <v>137</v>
      </c>
      <c r="B2328" s="4">
        <v>2</v>
      </c>
      <c r="C2328" s="4">
        <v>3</v>
      </c>
      <c r="D2328" s="5">
        <v>8.83</v>
      </c>
      <c r="E2328" s="5">
        <v>26.490000000000002</v>
      </c>
      <c r="F2328" s="5">
        <f t="shared" si="76"/>
        <v>1251112.2400000005</v>
      </c>
      <c r="G2328" s="5">
        <f t="shared" si="75"/>
        <v>98.953319657223332</v>
      </c>
    </row>
    <row r="2329" spans="1:7" x14ac:dyDescent="0.35">
      <c r="A2329" s="30" t="s">
        <v>3608</v>
      </c>
      <c r="B2329" s="4">
        <v>2</v>
      </c>
      <c r="C2329" s="4">
        <v>8</v>
      </c>
      <c r="D2329" s="5">
        <v>3.31</v>
      </c>
      <c r="E2329" s="5">
        <v>26.48</v>
      </c>
      <c r="F2329" s="5">
        <f t="shared" si="76"/>
        <v>1251138.7200000004</v>
      </c>
      <c r="G2329" s="5">
        <f t="shared" si="75"/>
        <v>98.955414020798997</v>
      </c>
    </row>
    <row r="2330" spans="1:7" x14ac:dyDescent="0.35">
      <c r="A2330" s="30" t="s">
        <v>3436</v>
      </c>
      <c r="B2330" s="4">
        <v>10</v>
      </c>
      <c r="C2330" s="4">
        <v>80</v>
      </c>
      <c r="D2330" s="5">
        <v>0.33</v>
      </c>
      <c r="E2330" s="5">
        <v>26.400000000000002</v>
      </c>
      <c r="F2330" s="5">
        <f t="shared" si="76"/>
        <v>1251165.1200000003</v>
      </c>
      <c r="G2330" s="5">
        <f t="shared" si="75"/>
        <v>98.957502056992254</v>
      </c>
    </row>
    <row r="2331" spans="1:7" x14ac:dyDescent="0.35">
      <c r="A2331" s="30" t="s">
        <v>4360</v>
      </c>
      <c r="B2331" s="4">
        <v>2</v>
      </c>
      <c r="C2331" s="4">
        <v>20</v>
      </c>
      <c r="D2331" s="5">
        <v>1.32</v>
      </c>
      <c r="E2331" s="5">
        <v>26.400000000000002</v>
      </c>
      <c r="F2331" s="5">
        <f t="shared" si="76"/>
        <v>1251191.5200000003</v>
      </c>
      <c r="G2331" s="5">
        <f t="shared" si="75"/>
        <v>98.959590093185497</v>
      </c>
    </row>
    <row r="2332" spans="1:7" x14ac:dyDescent="0.35">
      <c r="A2332" s="30" t="s">
        <v>3738</v>
      </c>
      <c r="B2332" s="4">
        <v>2</v>
      </c>
      <c r="C2332" s="4">
        <v>30</v>
      </c>
      <c r="D2332" s="5">
        <v>0.88</v>
      </c>
      <c r="E2332" s="5">
        <v>26.4</v>
      </c>
      <c r="F2332" s="5">
        <f t="shared" si="76"/>
        <v>1251217.9200000002</v>
      </c>
      <c r="G2332" s="5">
        <f t="shared" si="75"/>
        <v>98.961678129378754</v>
      </c>
    </row>
    <row r="2333" spans="1:7" x14ac:dyDescent="0.35">
      <c r="A2333" s="30" t="s">
        <v>3445</v>
      </c>
      <c r="B2333" s="4">
        <v>1</v>
      </c>
      <c r="C2333" s="4">
        <v>4</v>
      </c>
      <c r="D2333" s="5">
        <v>6.6</v>
      </c>
      <c r="E2333" s="5">
        <v>26.4</v>
      </c>
      <c r="F2333" s="5">
        <f t="shared" si="76"/>
        <v>1251244.32</v>
      </c>
      <c r="G2333" s="5">
        <f t="shared" si="75"/>
        <v>98.963766165572011</v>
      </c>
    </row>
    <row r="2334" spans="1:7" x14ac:dyDescent="0.35">
      <c r="A2334" s="30" t="s">
        <v>4329</v>
      </c>
      <c r="B2334" s="4">
        <v>1</v>
      </c>
      <c r="C2334" s="4">
        <v>6</v>
      </c>
      <c r="D2334" s="5">
        <v>4.3899999999999997</v>
      </c>
      <c r="E2334" s="5">
        <v>26.339999999999996</v>
      </c>
      <c r="F2334" s="5">
        <f t="shared" si="76"/>
        <v>1251270.6600000001</v>
      </c>
      <c r="G2334" s="5">
        <f t="shared" si="75"/>
        <v>98.965849456228469</v>
      </c>
    </row>
    <row r="2335" spans="1:7" x14ac:dyDescent="0.35">
      <c r="A2335" s="30" t="s">
        <v>1492</v>
      </c>
      <c r="B2335" s="4">
        <v>9</v>
      </c>
      <c r="C2335" s="4">
        <v>375</v>
      </c>
      <c r="D2335" s="5">
        <v>7.0000000000000007E-2</v>
      </c>
      <c r="E2335" s="5">
        <v>26.250000000000004</v>
      </c>
      <c r="F2335" s="5">
        <f t="shared" si="76"/>
        <v>1251296.9100000001</v>
      </c>
      <c r="G2335" s="5">
        <f t="shared" si="75"/>
        <v>98.967925628579721</v>
      </c>
    </row>
    <row r="2336" spans="1:7" x14ac:dyDescent="0.35">
      <c r="A2336" s="30" t="s">
        <v>4102</v>
      </c>
      <c r="B2336" s="4">
        <v>3</v>
      </c>
      <c r="C2336" s="4">
        <v>64</v>
      </c>
      <c r="D2336" s="5">
        <v>0.41</v>
      </c>
      <c r="E2336" s="5">
        <v>26.24</v>
      </c>
      <c r="F2336" s="5">
        <f t="shared" si="76"/>
        <v>1251323.1500000001</v>
      </c>
      <c r="G2336" s="5">
        <f t="shared" si="75"/>
        <v>98.970001010008176</v>
      </c>
    </row>
    <row r="2337" spans="1:7" x14ac:dyDescent="0.35">
      <c r="A2337" s="30" t="s">
        <v>57</v>
      </c>
      <c r="B2337" s="4">
        <v>5</v>
      </c>
      <c r="C2337" s="4">
        <v>32</v>
      </c>
      <c r="D2337" s="5">
        <v>0.82</v>
      </c>
      <c r="E2337" s="5">
        <v>26.24</v>
      </c>
      <c r="F2337" s="5">
        <f t="shared" si="76"/>
        <v>1251349.3900000001</v>
      </c>
      <c r="G2337" s="5">
        <f t="shared" si="75"/>
        <v>98.97207639143663</v>
      </c>
    </row>
    <row r="2338" spans="1:7" x14ac:dyDescent="0.35">
      <c r="A2338" s="30" t="s">
        <v>58</v>
      </c>
      <c r="B2338" s="4">
        <v>4</v>
      </c>
      <c r="C2338" s="4">
        <v>32</v>
      </c>
      <c r="D2338" s="5">
        <v>0.82</v>
      </c>
      <c r="E2338" s="5">
        <v>26.24</v>
      </c>
      <c r="F2338" s="5">
        <f t="shared" si="76"/>
        <v>1251375.6300000001</v>
      </c>
      <c r="G2338" s="5">
        <f t="shared" si="75"/>
        <v>98.974151772865085</v>
      </c>
    </row>
    <row r="2339" spans="1:7" x14ac:dyDescent="0.35">
      <c r="A2339" s="30" t="s">
        <v>4396</v>
      </c>
      <c r="B2339" s="4">
        <v>3</v>
      </c>
      <c r="C2339" s="4">
        <v>16</v>
      </c>
      <c r="D2339" s="5">
        <v>1.64</v>
      </c>
      <c r="E2339" s="5">
        <v>26.24</v>
      </c>
      <c r="F2339" s="5">
        <f t="shared" si="76"/>
        <v>1251401.8700000001</v>
      </c>
      <c r="G2339" s="5">
        <f t="shared" si="75"/>
        <v>98.976227154293539</v>
      </c>
    </row>
    <row r="2340" spans="1:7" x14ac:dyDescent="0.35">
      <c r="A2340" s="30" t="s">
        <v>3238</v>
      </c>
      <c r="B2340" s="4">
        <v>1</v>
      </c>
      <c r="C2340" s="4">
        <v>8</v>
      </c>
      <c r="D2340" s="5">
        <v>3.28</v>
      </c>
      <c r="E2340" s="5">
        <v>26.24</v>
      </c>
      <c r="F2340" s="5">
        <f t="shared" si="76"/>
        <v>1251428.1100000001</v>
      </c>
      <c r="G2340" s="5">
        <f t="shared" si="75"/>
        <v>98.97830253572198</v>
      </c>
    </row>
    <row r="2341" spans="1:7" x14ac:dyDescent="0.35">
      <c r="A2341" s="30" t="s">
        <v>1198</v>
      </c>
      <c r="B2341" s="4">
        <v>1</v>
      </c>
      <c r="C2341" s="4">
        <v>5</v>
      </c>
      <c r="D2341" s="5">
        <v>5.24</v>
      </c>
      <c r="E2341" s="5">
        <v>26.200000000000003</v>
      </c>
      <c r="F2341" s="5">
        <f t="shared" si="76"/>
        <v>1251454.31</v>
      </c>
      <c r="G2341" s="5">
        <f t="shared" si="75"/>
        <v>98.98037475345923</v>
      </c>
    </row>
    <row r="2342" spans="1:7" x14ac:dyDescent="0.35">
      <c r="A2342" s="30" t="s">
        <v>463</v>
      </c>
      <c r="B2342" s="4">
        <v>4</v>
      </c>
      <c r="C2342" s="4">
        <v>9</v>
      </c>
      <c r="D2342" s="5">
        <v>2.91</v>
      </c>
      <c r="E2342" s="5">
        <v>26.19</v>
      </c>
      <c r="F2342" s="5">
        <f t="shared" si="76"/>
        <v>1251480.5</v>
      </c>
      <c r="G2342" s="5">
        <f t="shared" si="75"/>
        <v>98.982446180273669</v>
      </c>
    </row>
    <row r="2343" spans="1:7" x14ac:dyDescent="0.35">
      <c r="A2343" s="30" t="s">
        <v>533</v>
      </c>
      <c r="B2343" s="4">
        <v>2</v>
      </c>
      <c r="C2343" s="4">
        <v>28</v>
      </c>
      <c r="D2343" s="5">
        <v>0.93</v>
      </c>
      <c r="E2343" s="5">
        <v>26.040000000000003</v>
      </c>
      <c r="F2343" s="5">
        <f t="shared" si="76"/>
        <v>1251506.54</v>
      </c>
      <c r="G2343" s="5">
        <f t="shared" si="75"/>
        <v>98.984505743246118</v>
      </c>
    </row>
    <row r="2344" spans="1:7" x14ac:dyDescent="0.35">
      <c r="A2344" s="30" t="s">
        <v>1711</v>
      </c>
      <c r="B2344" s="4">
        <v>5</v>
      </c>
      <c r="C2344" s="4">
        <v>200</v>
      </c>
      <c r="D2344" s="5">
        <v>0.13</v>
      </c>
      <c r="E2344" s="5">
        <v>26</v>
      </c>
      <c r="F2344" s="5">
        <f t="shared" si="76"/>
        <v>1251532.54</v>
      </c>
      <c r="G2344" s="5">
        <f t="shared" si="75"/>
        <v>98.986562142527362</v>
      </c>
    </row>
    <row r="2345" spans="1:7" x14ac:dyDescent="0.35">
      <c r="A2345" s="30" t="s">
        <v>2126</v>
      </c>
      <c r="B2345" s="4">
        <v>2</v>
      </c>
      <c r="C2345" s="4">
        <v>200</v>
      </c>
      <c r="D2345" s="5">
        <v>0.13</v>
      </c>
      <c r="E2345" s="5">
        <v>26</v>
      </c>
      <c r="F2345" s="5">
        <f t="shared" si="76"/>
        <v>1251558.54</v>
      </c>
      <c r="G2345" s="5">
        <f t="shared" si="75"/>
        <v>98.988618541808606</v>
      </c>
    </row>
    <row r="2346" spans="1:7" x14ac:dyDescent="0.35">
      <c r="A2346" s="30" t="s">
        <v>2363</v>
      </c>
      <c r="B2346" s="4">
        <v>7</v>
      </c>
      <c r="C2346" s="4">
        <v>104</v>
      </c>
      <c r="D2346" s="5">
        <v>0.25</v>
      </c>
      <c r="E2346" s="5">
        <v>26</v>
      </c>
      <c r="F2346" s="5">
        <f t="shared" si="76"/>
        <v>1251584.54</v>
      </c>
      <c r="G2346" s="5">
        <f t="shared" si="75"/>
        <v>98.99067494108985</v>
      </c>
    </row>
    <row r="2347" spans="1:7" x14ac:dyDescent="0.35">
      <c r="A2347" s="30" t="s">
        <v>2085</v>
      </c>
      <c r="B2347" s="4">
        <v>1</v>
      </c>
      <c r="C2347" s="4">
        <v>100</v>
      </c>
      <c r="D2347" s="5">
        <v>0.26</v>
      </c>
      <c r="E2347" s="5">
        <v>26</v>
      </c>
      <c r="F2347" s="5">
        <f t="shared" si="76"/>
        <v>1251610.54</v>
      </c>
      <c r="G2347" s="5">
        <f t="shared" si="75"/>
        <v>98.992731340371094</v>
      </c>
    </row>
    <row r="2348" spans="1:7" x14ac:dyDescent="0.35">
      <c r="A2348" s="30" t="s">
        <v>2451</v>
      </c>
      <c r="B2348" s="4">
        <v>1</v>
      </c>
      <c r="C2348" s="4">
        <v>100</v>
      </c>
      <c r="D2348" s="5">
        <v>0.26</v>
      </c>
      <c r="E2348" s="5">
        <v>26</v>
      </c>
      <c r="F2348" s="5">
        <f t="shared" si="76"/>
        <v>1251636.54</v>
      </c>
      <c r="G2348" s="5">
        <f t="shared" si="75"/>
        <v>98.994787739652338</v>
      </c>
    </row>
    <row r="2349" spans="1:7" x14ac:dyDescent="0.35">
      <c r="A2349" s="30" t="s">
        <v>2462</v>
      </c>
      <c r="B2349" s="4">
        <v>1</v>
      </c>
      <c r="C2349" s="4">
        <v>100</v>
      </c>
      <c r="D2349" s="5">
        <v>0.26</v>
      </c>
      <c r="E2349" s="5">
        <v>26</v>
      </c>
      <c r="F2349" s="5">
        <f t="shared" si="76"/>
        <v>1251662.54</v>
      </c>
      <c r="G2349" s="5">
        <f t="shared" si="75"/>
        <v>98.996844138933568</v>
      </c>
    </row>
    <row r="2350" spans="1:7" x14ac:dyDescent="0.35">
      <c r="A2350" s="30" t="s">
        <v>2490</v>
      </c>
      <c r="B2350" s="4">
        <v>1</v>
      </c>
      <c r="C2350" s="4">
        <v>100</v>
      </c>
      <c r="D2350" s="5">
        <v>0.26</v>
      </c>
      <c r="E2350" s="5">
        <v>26</v>
      </c>
      <c r="F2350" s="5">
        <f t="shared" si="76"/>
        <v>1251688.54</v>
      </c>
      <c r="G2350" s="5">
        <f t="shared" si="75"/>
        <v>98.998900538214812</v>
      </c>
    </row>
    <row r="2351" spans="1:7" x14ac:dyDescent="0.35">
      <c r="A2351" s="30" t="s">
        <v>2499</v>
      </c>
      <c r="B2351" s="4">
        <v>1</v>
      </c>
      <c r="C2351" s="4">
        <v>100</v>
      </c>
      <c r="D2351" s="5">
        <v>0.26</v>
      </c>
      <c r="E2351" s="5">
        <v>26</v>
      </c>
      <c r="F2351" s="5">
        <f t="shared" si="76"/>
        <v>1251714.54</v>
      </c>
      <c r="G2351" s="5">
        <f t="shared" si="75"/>
        <v>99.000956937496056</v>
      </c>
    </row>
    <row r="2352" spans="1:7" x14ac:dyDescent="0.35">
      <c r="A2352" s="30" t="s">
        <v>4319</v>
      </c>
      <c r="B2352" s="4">
        <v>1</v>
      </c>
      <c r="C2352" s="4">
        <v>50</v>
      </c>
      <c r="D2352" s="5">
        <v>0.52</v>
      </c>
      <c r="E2352" s="5">
        <v>26</v>
      </c>
      <c r="F2352" s="5">
        <f t="shared" si="76"/>
        <v>1251740.54</v>
      </c>
      <c r="G2352" s="5">
        <f t="shared" si="75"/>
        <v>99.003013336777286</v>
      </c>
    </row>
    <row r="2353" spans="1:7" x14ac:dyDescent="0.35">
      <c r="A2353" s="30" t="s">
        <v>2645</v>
      </c>
      <c r="B2353" s="4">
        <v>2</v>
      </c>
      <c r="C2353" s="4">
        <v>10</v>
      </c>
      <c r="D2353" s="5">
        <v>2.6</v>
      </c>
      <c r="E2353" s="5">
        <v>26</v>
      </c>
      <c r="F2353" s="5">
        <f t="shared" si="76"/>
        <v>1251766.54</v>
      </c>
      <c r="G2353" s="5">
        <f t="shared" si="75"/>
        <v>99.005069736058545</v>
      </c>
    </row>
    <row r="2354" spans="1:7" x14ac:dyDescent="0.35">
      <c r="A2354" s="30">
        <v>1311466</v>
      </c>
      <c r="B2354" s="4">
        <v>2</v>
      </c>
      <c r="C2354" s="4">
        <v>4</v>
      </c>
      <c r="D2354" s="5">
        <v>6.5</v>
      </c>
      <c r="E2354" s="5">
        <v>26</v>
      </c>
      <c r="F2354" s="5">
        <f t="shared" si="76"/>
        <v>1251792.54</v>
      </c>
      <c r="G2354" s="5">
        <f t="shared" si="75"/>
        <v>99.007126135339774</v>
      </c>
    </row>
    <row r="2355" spans="1:7" x14ac:dyDescent="0.35">
      <c r="A2355" s="30" t="s">
        <v>552</v>
      </c>
      <c r="B2355" s="4">
        <v>4</v>
      </c>
      <c r="C2355" s="4">
        <v>6</v>
      </c>
      <c r="D2355" s="5">
        <v>4.33</v>
      </c>
      <c r="E2355" s="5">
        <v>25.98</v>
      </c>
      <c r="F2355" s="5">
        <f t="shared" si="76"/>
        <v>1251818.52</v>
      </c>
      <c r="G2355" s="5">
        <f t="shared" si="75"/>
        <v>99.009180952775409</v>
      </c>
    </row>
    <row r="2356" spans="1:7" x14ac:dyDescent="0.35">
      <c r="A2356" s="30" t="s">
        <v>1044</v>
      </c>
      <c r="B2356" s="4">
        <v>2</v>
      </c>
      <c r="C2356" s="4">
        <v>24</v>
      </c>
      <c r="D2356" s="5">
        <v>1.08</v>
      </c>
      <c r="E2356" s="5">
        <v>25.92</v>
      </c>
      <c r="F2356" s="5">
        <f t="shared" si="76"/>
        <v>1251844.44</v>
      </c>
      <c r="G2356" s="5">
        <f t="shared" si="75"/>
        <v>99.011231024674245</v>
      </c>
    </row>
    <row r="2357" spans="1:7" x14ac:dyDescent="0.35">
      <c r="A2357" s="30" t="s">
        <v>1953</v>
      </c>
      <c r="B2357" s="4">
        <v>5</v>
      </c>
      <c r="C2357" s="4">
        <v>36</v>
      </c>
      <c r="D2357" s="5">
        <v>0.72</v>
      </c>
      <c r="E2357" s="5">
        <v>25.919999999999998</v>
      </c>
      <c r="F2357" s="5">
        <f t="shared" si="76"/>
        <v>1251870.3599999999</v>
      </c>
      <c r="G2357" s="5">
        <f t="shared" si="75"/>
        <v>99.013281096573081</v>
      </c>
    </row>
    <row r="2358" spans="1:7" x14ac:dyDescent="0.35">
      <c r="A2358" s="30" t="s">
        <v>2755</v>
      </c>
      <c r="B2358" s="4">
        <v>4</v>
      </c>
      <c r="C2358" s="4">
        <v>76</v>
      </c>
      <c r="D2358" s="5">
        <v>0.34</v>
      </c>
      <c r="E2358" s="5">
        <v>25.840000000000003</v>
      </c>
      <c r="F2358" s="5">
        <f t="shared" si="76"/>
        <v>1251896.2</v>
      </c>
      <c r="G2358" s="5">
        <f t="shared" si="75"/>
        <v>99.015324841089509</v>
      </c>
    </row>
    <row r="2359" spans="1:7" x14ac:dyDescent="0.35">
      <c r="A2359" s="30" t="s">
        <v>778</v>
      </c>
      <c r="B2359" s="4">
        <v>3</v>
      </c>
      <c r="C2359" s="4">
        <v>12</v>
      </c>
      <c r="D2359" s="5">
        <v>2.15</v>
      </c>
      <c r="E2359" s="5">
        <v>25.799999999999997</v>
      </c>
      <c r="F2359" s="5">
        <f t="shared" si="76"/>
        <v>1251922</v>
      </c>
      <c r="G2359" s="5">
        <f t="shared" si="75"/>
        <v>99.017365421914747</v>
      </c>
    </row>
    <row r="2360" spans="1:7" x14ac:dyDescent="0.35">
      <c r="A2360" s="30" t="s">
        <v>3592</v>
      </c>
      <c r="B2360" s="4">
        <v>2</v>
      </c>
      <c r="C2360" s="4">
        <v>16</v>
      </c>
      <c r="D2360" s="5">
        <v>1.61</v>
      </c>
      <c r="E2360" s="5">
        <v>25.76</v>
      </c>
      <c r="F2360" s="5">
        <f t="shared" si="76"/>
        <v>1251947.76</v>
      </c>
      <c r="G2360" s="5">
        <f t="shared" si="75"/>
        <v>99.01940283904878</v>
      </c>
    </row>
    <row r="2361" spans="1:7" x14ac:dyDescent="0.35">
      <c r="A2361" s="30" t="s">
        <v>3616</v>
      </c>
      <c r="B2361" s="4">
        <v>1</v>
      </c>
      <c r="C2361" s="4">
        <v>8</v>
      </c>
      <c r="D2361" s="5">
        <v>3.22</v>
      </c>
      <c r="E2361" s="5">
        <v>25.76</v>
      </c>
      <c r="F2361" s="5">
        <f t="shared" si="76"/>
        <v>1251973.52</v>
      </c>
      <c r="G2361" s="5">
        <f t="shared" si="75"/>
        <v>99.021440256182814</v>
      </c>
    </row>
    <row r="2362" spans="1:7" x14ac:dyDescent="0.35">
      <c r="A2362" s="30" t="s">
        <v>1196</v>
      </c>
      <c r="B2362" s="4">
        <v>3</v>
      </c>
      <c r="C2362" s="4">
        <v>3</v>
      </c>
      <c r="D2362" s="5">
        <v>8.5500000000000007</v>
      </c>
      <c r="E2362" s="5">
        <v>25.650000000000002</v>
      </c>
      <c r="F2362" s="5">
        <f t="shared" si="76"/>
        <v>1251999.17</v>
      </c>
      <c r="G2362" s="5">
        <f t="shared" si="75"/>
        <v>99.023468973166032</v>
      </c>
    </row>
    <row r="2363" spans="1:7" x14ac:dyDescent="0.35">
      <c r="A2363" s="30" t="s">
        <v>4358</v>
      </c>
      <c r="B2363" s="4">
        <v>1</v>
      </c>
      <c r="C2363" s="4">
        <v>40</v>
      </c>
      <c r="D2363" s="5">
        <v>0.64</v>
      </c>
      <c r="E2363" s="5">
        <v>25.6</v>
      </c>
      <c r="F2363" s="5">
        <f t="shared" si="76"/>
        <v>1252024.77</v>
      </c>
      <c r="G2363" s="5">
        <f t="shared" si="75"/>
        <v>99.025493735535264</v>
      </c>
    </row>
    <row r="2364" spans="1:7" x14ac:dyDescent="0.35">
      <c r="A2364" s="30" t="s">
        <v>3439</v>
      </c>
      <c r="B2364" s="4">
        <v>2</v>
      </c>
      <c r="C2364" s="4">
        <v>8</v>
      </c>
      <c r="D2364" s="5">
        <v>3.2</v>
      </c>
      <c r="E2364" s="5">
        <v>25.6</v>
      </c>
      <c r="F2364" s="5">
        <f t="shared" si="76"/>
        <v>1252050.3700000001</v>
      </c>
      <c r="G2364" s="5">
        <f t="shared" si="75"/>
        <v>99.027518497904481</v>
      </c>
    </row>
    <row r="2365" spans="1:7" x14ac:dyDescent="0.35">
      <c r="A2365" s="30" t="s">
        <v>2672</v>
      </c>
      <c r="B2365" s="4">
        <v>5</v>
      </c>
      <c r="C2365" s="4">
        <v>22</v>
      </c>
      <c r="D2365" s="5">
        <v>1.1599999999999999</v>
      </c>
      <c r="E2365" s="5">
        <v>25.52</v>
      </c>
      <c r="F2365" s="5">
        <f t="shared" si="76"/>
        <v>1252075.8900000001</v>
      </c>
      <c r="G2365" s="5">
        <f t="shared" si="75"/>
        <v>99.029536932891304</v>
      </c>
    </row>
    <row r="2366" spans="1:7" x14ac:dyDescent="0.35">
      <c r="A2366" s="30" t="s">
        <v>3474</v>
      </c>
      <c r="B2366" s="4">
        <v>6</v>
      </c>
      <c r="C2366" s="4">
        <v>14</v>
      </c>
      <c r="D2366" s="5">
        <v>1.82</v>
      </c>
      <c r="E2366" s="5">
        <v>25.48</v>
      </c>
      <c r="F2366" s="5">
        <f t="shared" si="76"/>
        <v>1252101.3700000001</v>
      </c>
      <c r="G2366" s="5">
        <f t="shared" si="75"/>
        <v>99.031552204186923</v>
      </c>
    </row>
    <row r="2367" spans="1:7" x14ac:dyDescent="0.35">
      <c r="A2367" s="30" t="s">
        <v>3192</v>
      </c>
      <c r="B2367" s="4">
        <v>2</v>
      </c>
      <c r="C2367" s="4">
        <v>24</v>
      </c>
      <c r="D2367" s="5">
        <v>1.06</v>
      </c>
      <c r="E2367" s="5">
        <v>25.44</v>
      </c>
      <c r="F2367" s="5">
        <f t="shared" si="76"/>
        <v>1252126.81</v>
      </c>
      <c r="G2367" s="5">
        <f t="shared" si="75"/>
        <v>99.033564311791338</v>
      </c>
    </row>
    <row r="2368" spans="1:7" x14ac:dyDescent="0.35">
      <c r="A2368" s="30" t="s">
        <v>2844</v>
      </c>
      <c r="B2368" s="4">
        <v>3</v>
      </c>
      <c r="C2368" s="4">
        <v>16</v>
      </c>
      <c r="D2368" s="5">
        <v>1.59</v>
      </c>
      <c r="E2368" s="5">
        <v>25.44</v>
      </c>
      <c r="F2368" s="5">
        <f t="shared" si="76"/>
        <v>1252152.25</v>
      </c>
      <c r="G2368" s="5">
        <f t="shared" si="75"/>
        <v>99.035576419395738</v>
      </c>
    </row>
    <row r="2369" spans="1:7" x14ac:dyDescent="0.35">
      <c r="A2369" s="30" t="s">
        <v>2078</v>
      </c>
      <c r="B2369" s="4">
        <v>1</v>
      </c>
      <c r="C2369" s="4">
        <v>4</v>
      </c>
      <c r="D2369" s="5">
        <v>6.36</v>
      </c>
      <c r="E2369" s="5">
        <v>25.44</v>
      </c>
      <c r="F2369" s="5">
        <f t="shared" si="76"/>
        <v>1252177.69</v>
      </c>
      <c r="G2369" s="5">
        <f t="shared" si="75"/>
        <v>99.037588527000153</v>
      </c>
    </row>
    <row r="2370" spans="1:7" x14ac:dyDescent="0.35">
      <c r="A2370" s="30" t="s">
        <v>45</v>
      </c>
      <c r="B2370" s="4">
        <v>6</v>
      </c>
      <c r="C2370" s="4">
        <v>72</v>
      </c>
      <c r="D2370" s="5">
        <v>0.35</v>
      </c>
      <c r="E2370" s="5">
        <v>25.2</v>
      </c>
      <c r="F2370" s="5">
        <f t="shared" si="76"/>
        <v>1252202.8899999999</v>
      </c>
      <c r="G2370" s="5">
        <f t="shared" si="75"/>
        <v>99.039581652457358</v>
      </c>
    </row>
    <row r="2371" spans="1:7" x14ac:dyDescent="0.35">
      <c r="A2371" s="30" t="s">
        <v>397</v>
      </c>
      <c r="B2371" s="4">
        <v>6</v>
      </c>
      <c r="C2371" s="4">
        <v>60</v>
      </c>
      <c r="D2371" s="5">
        <v>0.42</v>
      </c>
      <c r="E2371" s="5">
        <v>25.2</v>
      </c>
      <c r="F2371" s="5">
        <f t="shared" si="76"/>
        <v>1252228.0899999999</v>
      </c>
      <c r="G2371" s="5">
        <f t="shared" ref="G2371:G2434" si="77">(F2371/$F$3485)*100</f>
        <v>99.041574777914548</v>
      </c>
    </row>
    <row r="2372" spans="1:7" x14ac:dyDescent="0.35">
      <c r="A2372" s="30" t="s">
        <v>3964</v>
      </c>
      <c r="B2372" s="4">
        <v>3</v>
      </c>
      <c r="C2372" s="4">
        <v>28</v>
      </c>
      <c r="D2372" s="5">
        <v>0.9</v>
      </c>
      <c r="E2372" s="5">
        <v>25.2</v>
      </c>
      <c r="F2372" s="5">
        <f t="shared" si="76"/>
        <v>1252253.2899999998</v>
      </c>
      <c r="G2372" s="5">
        <f t="shared" si="77"/>
        <v>99.043567903371752</v>
      </c>
    </row>
    <row r="2373" spans="1:7" x14ac:dyDescent="0.35">
      <c r="A2373" s="30" t="s">
        <v>3911</v>
      </c>
      <c r="B2373" s="4">
        <v>1</v>
      </c>
      <c r="C2373" s="4">
        <v>20</v>
      </c>
      <c r="D2373" s="5">
        <v>1.26</v>
      </c>
      <c r="E2373" s="5">
        <v>25.2</v>
      </c>
      <c r="F2373" s="5">
        <f t="shared" si="76"/>
        <v>1252278.4899999998</v>
      </c>
      <c r="G2373" s="5">
        <f t="shared" si="77"/>
        <v>99.045561028828942</v>
      </c>
    </row>
    <row r="2374" spans="1:7" x14ac:dyDescent="0.35">
      <c r="A2374" s="30" t="s">
        <v>3185</v>
      </c>
      <c r="B2374" s="4">
        <v>1</v>
      </c>
      <c r="C2374" s="4">
        <v>8</v>
      </c>
      <c r="D2374" s="5">
        <v>3.15</v>
      </c>
      <c r="E2374" s="5">
        <v>25.2</v>
      </c>
      <c r="F2374" s="5">
        <f t="shared" si="76"/>
        <v>1252303.6899999997</v>
      </c>
      <c r="G2374" s="5">
        <f t="shared" si="77"/>
        <v>99.047554154286146</v>
      </c>
    </row>
    <row r="2375" spans="1:7" x14ac:dyDescent="0.35">
      <c r="A2375" s="30" t="s">
        <v>3078</v>
      </c>
      <c r="B2375" s="4">
        <v>1</v>
      </c>
      <c r="C2375" s="4">
        <v>4</v>
      </c>
      <c r="D2375" s="5">
        <v>6.29</v>
      </c>
      <c r="E2375" s="5">
        <v>25.16</v>
      </c>
      <c r="F2375" s="5">
        <f t="shared" si="76"/>
        <v>1252328.8499999996</v>
      </c>
      <c r="G2375" s="5">
        <f t="shared" si="77"/>
        <v>99.049544116052147</v>
      </c>
    </row>
    <row r="2376" spans="1:7" x14ac:dyDescent="0.35">
      <c r="A2376" s="30" t="s">
        <v>3358</v>
      </c>
      <c r="B2376" s="4">
        <v>2</v>
      </c>
      <c r="C2376" s="4">
        <v>12</v>
      </c>
      <c r="D2376" s="5">
        <v>2.09</v>
      </c>
      <c r="E2376" s="5">
        <v>25.08</v>
      </c>
      <c r="F2376" s="5">
        <f t="shared" ref="F2376:F2439" si="78">E2376+F2375</f>
        <v>1252353.9299999997</v>
      </c>
      <c r="G2376" s="5">
        <f t="shared" si="77"/>
        <v>99.051527750435739</v>
      </c>
    </row>
    <row r="2377" spans="1:7" x14ac:dyDescent="0.35">
      <c r="A2377" s="30" t="s">
        <v>2312</v>
      </c>
      <c r="B2377" s="4">
        <v>3</v>
      </c>
      <c r="C2377" s="4">
        <v>125</v>
      </c>
      <c r="D2377" s="5">
        <v>0.2</v>
      </c>
      <c r="E2377" s="5">
        <v>25</v>
      </c>
      <c r="F2377" s="5">
        <f t="shared" si="78"/>
        <v>1252378.9299999997</v>
      </c>
      <c r="G2377" s="5">
        <f t="shared" si="77"/>
        <v>99.053505057436936</v>
      </c>
    </row>
    <row r="2378" spans="1:7" x14ac:dyDescent="0.35">
      <c r="A2378" s="30" t="s">
        <v>2457</v>
      </c>
      <c r="B2378" s="4">
        <v>1</v>
      </c>
      <c r="C2378" s="4">
        <v>100</v>
      </c>
      <c r="D2378" s="5">
        <v>0.25</v>
      </c>
      <c r="E2378" s="5">
        <v>25</v>
      </c>
      <c r="F2378" s="5">
        <f t="shared" si="78"/>
        <v>1252403.9299999997</v>
      </c>
      <c r="G2378" s="5">
        <f t="shared" si="77"/>
        <v>99.055482364438134</v>
      </c>
    </row>
    <row r="2379" spans="1:7" x14ac:dyDescent="0.35">
      <c r="A2379" s="30" t="s">
        <v>2624</v>
      </c>
      <c r="B2379" s="4">
        <v>1</v>
      </c>
      <c r="C2379" s="4">
        <v>50</v>
      </c>
      <c r="D2379" s="5">
        <v>0.5</v>
      </c>
      <c r="E2379" s="5">
        <v>25</v>
      </c>
      <c r="F2379" s="5">
        <f t="shared" si="78"/>
        <v>1252428.9299999997</v>
      </c>
      <c r="G2379" s="5">
        <f t="shared" si="77"/>
        <v>99.057459671439332</v>
      </c>
    </row>
    <row r="2380" spans="1:7" x14ac:dyDescent="0.35">
      <c r="A2380" s="30" t="s">
        <v>3457</v>
      </c>
      <c r="B2380" s="4">
        <v>1</v>
      </c>
      <c r="C2380" s="4">
        <v>50</v>
      </c>
      <c r="D2380" s="5">
        <v>0.5</v>
      </c>
      <c r="E2380" s="5">
        <v>25</v>
      </c>
      <c r="F2380" s="5">
        <f t="shared" si="78"/>
        <v>1252453.9299999997</v>
      </c>
      <c r="G2380" s="5">
        <f t="shared" si="77"/>
        <v>99.059436978440516</v>
      </c>
    </row>
    <row r="2381" spans="1:7" x14ac:dyDescent="0.35">
      <c r="A2381" s="30" t="s">
        <v>320</v>
      </c>
      <c r="B2381" s="4">
        <v>7</v>
      </c>
      <c r="C2381" s="4">
        <v>32</v>
      </c>
      <c r="D2381" s="5">
        <v>0.78</v>
      </c>
      <c r="E2381" s="5">
        <v>24.96</v>
      </c>
      <c r="F2381" s="5">
        <f t="shared" si="78"/>
        <v>1252478.8899999997</v>
      </c>
      <c r="G2381" s="5">
        <f t="shared" si="77"/>
        <v>99.06141112175051</v>
      </c>
    </row>
    <row r="2382" spans="1:7" x14ac:dyDescent="0.35">
      <c r="A2382" s="30" t="s">
        <v>4118</v>
      </c>
      <c r="B2382" s="4">
        <v>1</v>
      </c>
      <c r="C2382" s="4">
        <v>24</v>
      </c>
      <c r="D2382" s="5">
        <v>1.04</v>
      </c>
      <c r="E2382" s="5">
        <v>24.96</v>
      </c>
      <c r="F2382" s="5">
        <f t="shared" si="78"/>
        <v>1252503.8499999996</v>
      </c>
      <c r="G2382" s="5">
        <f t="shared" si="77"/>
        <v>99.063385265060504</v>
      </c>
    </row>
    <row r="2383" spans="1:7" x14ac:dyDescent="0.35">
      <c r="A2383" s="30" t="s">
        <v>2822</v>
      </c>
      <c r="B2383" s="4">
        <v>1</v>
      </c>
      <c r="C2383" s="4">
        <v>12</v>
      </c>
      <c r="D2383" s="5">
        <v>2.06</v>
      </c>
      <c r="E2383" s="5">
        <v>24.72</v>
      </c>
      <c r="F2383" s="5">
        <f t="shared" si="78"/>
        <v>1252528.5699999996</v>
      </c>
      <c r="G2383" s="5">
        <f t="shared" si="77"/>
        <v>99.065340426223273</v>
      </c>
    </row>
    <row r="2384" spans="1:7" x14ac:dyDescent="0.35">
      <c r="A2384" s="30" t="s">
        <v>1175</v>
      </c>
      <c r="B2384" s="4">
        <v>2</v>
      </c>
      <c r="C2384" s="4">
        <v>2</v>
      </c>
      <c r="D2384" s="5">
        <v>12.35</v>
      </c>
      <c r="E2384" s="5">
        <v>24.7</v>
      </c>
      <c r="F2384" s="5">
        <f t="shared" si="78"/>
        <v>1252553.2699999996</v>
      </c>
      <c r="G2384" s="5">
        <f t="shared" si="77"/>
        <v>99.067294005540447</v>
      </c>
    </row>
    <row r="2385" spans="1:7" x14ac:dyDescent="0.35">
      <c r="A2385" s="30" t="s">
        <v>2620</v>
      </c>
      <c r="B2385" s="4">
        <v>3</v>
      </c>
      <c r="C2385" s="4">
        <v>18</v>
      </c>
      <c r="D2385" s="5">
        <v>1.37</v>
      </c>
      <c r="E2385" s="5">
        <v>24.660000000000004</v>
      </c>
      <c r="F2385" s="5">
        <f t="shared" si="78"/>
        <v>1252577.9299999995</v>
      </c>
      <c r="G2385" s="5">
        <f t="shared" si="77"/>
        <v>99.069244421166417</v>
      </c>
    </row>
    <row r="2386" spans="1:7" x14ac:dyDescent="0.35">
      <c r="A2386" s="30" t="s">
        <v>3802</v>
      </c>
      <c r="B2386" s="4">
        <v>1</v>
      </c>
      <c r="C2386" s="4">
        <v>28</v>
      </c>
      <c r="D2386" s="5">
        <v>0.88</v>
      </c>
      <c r="E2386" s="5">
        <v>24.64</v>
      </c>
      <c r="F2386" s="5">
        <f t="shared" si="78"/>
        <v>1252602.5699999994</v>
      </c>
      <c r="G2386" s="5">
        <f t="shared" si="77"/>
        <v>99.071193254946792</v>
      </c>
    </row>
    <row r="2387" spans="1:7" x14ac:dyDescent="0.35">
      <c r="A2387" s="30" t="s">
        <v>3988</v>
      </c>
      <c r="B2387" s="4">
        <v>3</v>
      </c>
      <c r="C2387" s="4">
        <v>20</v>
      </c>
      <c r="D2387" s="5">
        <v>1.23</v>
      </c>
      <c r="E2387" s="5">
        <v>24.6</v>
      </c>
      <c r="F2387" s="5">
        <f t="shared" si="78"/>
        <v>1252627.1699999995</v>
      </c>
      <c r="G2387" s="5">
        <f t="shared" si="77"/>
        <v>99.073138925035963</v>
      </c>
    </row>
    <row r="2388" spans="1:7" x14ac:dyDescent="0.35">
      <c r="A2388" s="30" t="s">
        <v>3275</v>
      </c>
      <c r="B2388" s="4">
        <v>2</v>
      </c>
      <c r="C2388" s="4">
        <v>30</v>
      </c>
      <c r="D2388" s="5">
        <v>0.82</v>
      </c>
      <c r="E2388" s="5">
        <v>24.599999999999998</v>
      </c>
      <c r="F2388" s="5">
        <f t="shared" si="78"/>
        <v>1252651.7699999996</v>
      </c>
      <c r="G2388" s="5">
        <f t="shared" si="77"/>
        <v>99.075084595125148</v>
      </c>
    </row>
    <row r="2389" spans="1:7" x14ac:dyDescent="0.35">
      <c r="A2389" s="30" t="s">
        <v>3543</v>
      </c>
      <c r="B2389" s="4">
        <v>2</v>
      </c>
      <c r="C2389" s="4">
        <v>30</v>
      </c>
      <c r="D2389" s="5">
        <v>0.82</v>
      </c>
      <c r="E2389" s="5">
        <v>24.599999999999998</v>
      </c>
      <c r="F2389" s="5">
        <f t="shared" si="78"/>
        <v>1252676.3699999996</v>
      </c>
      <c r="G2389" s="5">
        <f t="shared" si="77"/>
        <v>99.077030265214333</v>
      </c>
    </row>
    <row r="2390" spans="1:7" x14ac:dyDescent="0.35">
      <c r="A2390" s="30" t="s">
        <v>3279</v>
      </c>
      <c r="B2390" s="4">
        <v>1</v>
      </c>
      <c r="C2390" s="4">
        <v>8</v>
      </c>
      <c r="D2390" s="5">
        <v>3.06</v>
      </c>
      <c r="E2390" s="5">
        <v>24.48</v>
      </c>
      <c r="F2390" s="5">
        <f t="shared" si="78"/>
        <v>1252700.8499999996</v>
      </c>
      <c r="G2390" s="5">
        <f t="shared" si="77"/>
        <v>99.078966444229906</v>
      </c>
    </row>
    <row r="2391" spans="1:7" x14ac:dyDescent="0.35">
      <c r="A2391" s="30" t="s">
        <v>336</v>
      </c>
      <c r="B2391" s="4">
        <v>1</v>
      </c>
      <c r="C2391" s="4">
        <v>6</v>
      </c>
      <c r="D2391" s="5">
        <v>4.07</v>
      </c>
      <c r="E2391" s="5">
        <v>24.42</v>
      </c>
      <c r="F2391" s="5">
        <f t="shared" si="78"/>
        <v>1252725.2699999996</v>
      </c>
      <c r="G2391" s="5">
        <f t="shared" si="77"/>
        <v>99.080897877708651</v>
      </c>
    </row>
    <row r="2392" spans="1:7" x14ac:dyDescent="0.35">
      <c r="A2392" s="30" t="s">
        <v>2878</v>
      </c>
      <c r="B2392" s="4">
        <v>1</v>
      </c>
      <c r="C2392" s="4">
        <v>8</v>
      </c>
      <c r="D2392" s="5">
        <v>3.05</v>
      </c>
      <c r="E2392" s="5">
        <v>24.4</v>
      </c>
      <c r="F2392" s="5">
        <f t="shared" si="78"/>
        <v>1252749.6699999995</v>
      </c>
      <c r="G2392" s="5">
        <f t="shared" si="77"/>
        <v>99.082827729341815</v>
      </c>
    </row>
    <row r="2393" spans="1:7" x14ac:dyDescent="0.35">
      <c r="A2393" s="30" t="s">
        <v>3702</v>
      </c>
      <c r="B2393" s="4">
        <v>2</v>
      </c>
      <c r="C2393" s="4">
        <v>21</v>
      </c>
      <c r="D2393" s="5">
        <v>1.1599999999999999</v>
      </c>
      <c r="E2393" s="5">
        <v>24.36</v>
      </c>
      <c r="F2393" s="5">
        <f t="shared" si="78"/>
        <v>1252774.0299999996</v>
      </c>
      <c r="G2393" s="5">
        <f t="shared" si="77"/>
        <v>99.084754417283776</v>
      </c>
    </row>
    <row r="2394" spans="1:7" x14ac:dyDescent="0.35">
      <c r="A2394" s="30" t="s">
        <v>21</v>
      </c>
      <c r="B2394" s="4">
        <v>8</v>
      </c>
      <c r="C2394" s="4">
        <v>64</v>
      </c>
      <c r="D2394" s="5">
        <v>0.38</v>
      </c>
      <c r="E2394" s="5">
        <v>24.32</v>
      </c>
      <c r="F2394" s="5">
        <f t="shared" si="78"/>
        <v>1252798.3499999996</v>
      </c>
      <c r="G2394" s="5">
        <f t="shared" si="77"/>
        <v>99.086677941534546</v>
      </c>
    </row>
    <row r="2395" spans="1:7" x14ac:dyDescent="0.35">
      <c r="A2395" s="30" t="s">
        <v>2665</v>
      </c>
      <c r="B2395" s="4">
        <v>9</v>
      </c>
      <c r="C2395" s="4">
        <v>32</v>
      </c>
      <c r="D2395" s="5">
        <v>0.76</v>
      </c>
      <c r="E2395" s="5">
        <v>24.32</v>
      </c>
      <c r="F2395" s="5">
        <f t="shared" si="78"/>
        <v>1252822.6699999997</v>
      </c>
      <c r="G2395" s="5">
        <f t="shared" si="77"/>
        <v>99.088601465785317</v>
      </c>
    </row>
    <row r="2396" spans="1:7" x14ac:dyDescent="0.35">
      <c r="A2396" s="30" t="s">
        <v>3199</v>
      </c>
      <c r="B2396" s="4">
        <v>1</v>
      </c>
      <c r="C2396" s="4">
        <v>16</v>
      </c>
      <c r="D2396" s="5">
        <v>1.52</v>
      </c>
      <c r="E2396" s="5">
        <v>24.32</v>
      </c>
      <c r="F2396" s="5">
        <f t="shared" si="78"/>
        <v>1252846.9899999998</v>
      </c>
      <c r="G2396" s="5">
        <f t="shared" si="77"/>
        <v>99.090524990036073</v>
      </c>
    </row>
    <row r="2397" spans="1:7" x14ac:dyDescent="0.35">
      <c r="A2397" s="30" t="s">
        <v>3423</v>
      </c>
      <c r="B2397" s="4">
        <v>1</v>
      </c>
      <c r="C2397" s="4">
        <v>4</v>
      </c>
      <c r="D2397" s="5">
        <v>6.08</v>
      </c>
      <c r="E2397" s="5">
        <v>24.32</v>
      </c>
      <c r="F2397" s="5">
        <f t="shared" si="78"/>
        <v>1252871.3099999998</v>
      </c>
      <c r="G2397" s="5">
        <f t="shared" si="77"/>
        <v>99.092448514286843</v>
      </c>
    </row>
    <row r="2398" spans="1:7" x14ac:dyDescent="0.35">
      <c r="A2398" s="30" t="s">
        <v>3495</v>
      </c>
      <c r="B2398" s="4">
        <v>3</v>
      </c>
      <c r="C2398" s="4">
        <v>17</v>
      </c>
      <c r="D2398" s="5">
        <v>1.43</v>
      </c>
      <c r="E2398" s="5">
        <v>24.31</v>
      </c>
      <c r="F2398" s="5">
        <f t="shared" si="78"/>
        <v>1252895.6199999999</v>
      </c>
      <c r="G2398" s="5">
        <f t="shared" si="77"/>
        <v>99.094371247614816</v>
      </c>
    </row>
    <row r="2399" spans="1:7" x14ac:dyDescent="0.35">
      <c r="A2399" s="30" t="s">
        <v>143</v>
      </c>
      <c r="B2399" s="4">
        <v>5</v>
      </c>
      <c r="C2399" s="4">
        <v>44</v>
      </c>
      <c r="D2399" s="5">
        <v>0.55000000000000004</v>
      </c>
      <c r="E2399" s="5">
        <v>24.200000000000003</v>
      </c>
      <c r="F2399" s="5">
        <f t="shared" si="78"/>
        <v>1252919.8199999998</v>
      </c>
      <c r="G2399" s="5">
        <f t="shared" si="77"/>
        <v>99.09628528079196</v>
      </c>
    </row>
    <row r="2400" spans="1:7" x14ac:dyDescent="0.35">
      <c r="A2400" s="30" t="s">
        <v>1113</v>
      </c>
      <c r="B2400" s="4">
        <v>1</v>
      </c>
      <c r="C2400" s="4">
        <v>10</v>
      </c>
      <c r="D2400" s="5">
        <v>2.42</v>
      </c>
      <c r="E2400" s="5">
        <v>24.2</v>
      </c>
      <c r="F2400" s="5">
        <f t="shared" si="78"/>
        <v>1252944.0199999998</v>
      </c>
      <c r="G2400" s="5">
        <f t="shared" si="77"/>
        <v>99.098199313969118</v>
      </c>
    </row>
    <row r="2401" spans="1:7" x14ac:dyDescent="0.35">
      <c r="A2401" s="30" t="s">
        <v>3740</v>
      </c>
      <c r="B2401" s="4">
        <v>1</v>
      </c>
      <c r="C2401" s="4">
        <v>16</v>
      </c>
      <c r="D2401" s="5">
        <v>1.51</v>
      </c>
      <c r="E2401" s="5">
        <v>24.16</v>
      </c>
      <c r="F2401" s="5">
        <f t="shared" si="78"/>
        <v>1252968.1799999997</v>
      </c>
      <c r="G2401" s="5">
        <f t="shared" si="77"/>
        <v>99.100110183455058</v>
      </c>
    </row>
    <row r="2402" spans="1:7" x14ac:dyDescent="0.35">
      <c r="A2402" s="30" t="s">
        <v>4235</v>
      </c>
      <c r="B2402" s="4">
        <v>1</v>
      </c>
      <c r="C2402" s="4">
        <v>16</v>
      </c>
      <c r="D2402" s="5">
        <v>1.51</v>
      </c>
      <c r="E2402" s="5">
        <v>24.16</v>
      </c>
      <c r="F2402" s="5">
        <f t="shared" si="78"/>
        <v>1252992.3399999996</v>
      </c>
      <c r="G2402" s="5">
        <f t="shared" si="77"/>
        <v>99.102021052941012</v>
      </c>
    </row>
    <row r="2403" spans="1:7" x14ac:dyDescent="0.35">
      <c r="A2403" s="30" t="s">
        <v>3976</v>
      </c>
      <c r="B2403" s="4">
        <v>2</v>
      </c>
      <c r="C2403" s="4">
        <v>18</v>
      </c>
      <c r="D2403" s="5">
        <v>1.34</v>
      </c>
      <c r="E2403" s="5">
        <v>24.12</v>
      </c>
      <c r="F2403" s="5">
        <f t="shared" si="78"/>
        <v>1253016.4599999997</v>
      </c>
      <c r="G2403" s="5">
        <f t="shared" si="77"/>
        <v>99.103928758735776</v>
      </c>
    </row>
    <row r="2404" spans="1:7" x14ac:dyDescent="0.35">
      <c r="A2404" s="30" t="s">
        <v>1970</v>
      </c>
      <c r="B2404" s="4">
        <v>7</v>
      </c>
      <c r="C2404" s="4">
        <v>300</v>
      </c>
      <c r="D2404" s="5">
        <v>0.08</v>
      </c>
      <c r="E2404" s="5">
        <v>24</v>
      </c>
      <c r="F2404" s="5">
        <f t="shared" si="78"/>
        <v>1253040.4599999997</v>
      </c>
      <c r="G2404" s="5">
        <f t="shared" si="77"/>
        <v>99.105826973456914</v>
      </c>
    </row>
    <row r="2405" spans="1:7" x14ac:dyDescent="0.35">
      <c r="A2405" s="30" t="s">
        <v>1932</v>
      </c>
      <c r="B2405" s="4">
        <v>1</v>
      </c>
      <c r="C2405" s="4">
        <v>200</v>
      </c>
      <c r="D2405" s="5">
        <v>0.12</v>
      </c>
      <c r="E2405" s="5">
        <v>24</v>
      </c>
      <c r="F2405" s="5">
        <f t="shared" si="78"/>
        <v>1253064.4599999997</v>
      </c>
      <c r="G2405" s="5">
        <f t="shared" si="77"/>
        <v>99.107725188178065</v>
      </c>
    </row>
    <row r="2406" spans="1:7" x14ac:dyDescent="0.35">
      <c r="A2406" s="30" t="s">
        <v>2219</v>
      </c>
      <c r="B2406" s="4">
        <v>10</v>
      </c>
      <c r="C2406" s="4">
        <v>160</v>
      </c>
      <c r="D2406" s="5">
        <v>0.15</v>
      </c>
      <c r="E2406" s="5">
        <v>24</v>
      </c>
      <c r="F2406" s="5">
        <f t="shared" si="78"/>
        <v>1253088.4599999997</v>
      </c>
      <c r="G2406" s="5">
        <f t="shared" si="77"/>
        <v>99.109623402899203</v>
      </c>
    </row>
    <row r="2407" spans="1:7" x14ac:dyDescent="0.35">
      <c r="A2407" s="30" t="s">
        <v>2437</v>
      </c>
      <c r="B2407" s="4">
        <v>1</v>
      </c>
      <c r="C2407" s="4">
        <v>100</v>
      </c>
      <c r="D2407" s="5">
        <v>0.24</v>
      </c>
      <c r="E2407" s="5">
        <v>24</v>
      </c>
      <c r="F2407" s="5">
        <f t="shared" si="78"/>
        <v>1253112.4599999997</v>
      </c>
      <c r="G2407" s="5">
        <f t="shared" si="77"/>
        <v>99.11152161762034</v>
      </c>
    </row>
    <row r="2408" spans="1:7" x14ac:dyDescent="0.35">
      <c r="A2408" s="30" t="s">
        <v>2477</v>
      </c>
      <c r="B2408" s="4">
        <v>1</v>
      </c>
      <c r="C2408" s="4">
        <v>100</v>
      </c>
      <c r="D2408" s="5">
        <v>0.24</v>
      </c>
      <c r="E2408" s="5">
        <v>24</v>
      </c>
      <c r="F2408" s="5">
        <f t="shared" si="78"/>
        <v>1253136.4599999997</v>
      </c>
      <c r="G2408" s="5">
        <f t="shared" si="77"/>
        <v>99.113419832341492</v>
      </c>
    </row>
    <row r="2409" spans="1:7" x14ac:dyDescent="0.35">
      <c r="A2409" s="30" t="s">
        <v>4274</v>
      </c>
      <c r="B2409" s="4">
        <v>1</v>
      </c>
      <c r="C2409" s="4">
        <v>8</v>
      </c>
      <c r="D2409" s="5">
        <v>3</v>
      </c>
      <c r="E2409" s="5">
        <v>24</v>
      </c>
      <c r="F2409" s="5">
        <f t="shared" si="78"/>
        <v>1253160.4599999997</v>
      </c>
      <c r="G2409" s="5">
        <f t="shared" si="77"/>
        <v>99.115318047062644</v>
      </c>
    </row>
    <row r="2410" spans="1:7" x14ac:dyDescent="0.35">
      <c r="A2410" s="30" t="s">
        <v>3081</v>
      </c>
      <c r="B2410" s="4">
        <v>1</v>
      </c>
      <c r="C2410" s="4">
        <v>4</v>
      </c>
      <c r="D2410" s="5">
        <v>5.97</v>
      </c>
      <c r="E2410" s="5">
        <v>23.88</v>
      </c>
      <c r="F2410" s="5">
        <f t="shared" si="78"/>
        <v>1253184.3399999996</v>
      </c>
      <c r="G2410" s="5">
        <f t="shared" si="77"/>
        <v>99.117206770710169</v>
      </c>
    </row>
    <row r="2411" spans="1:7" x14ac:dyDescent="0.35">
      <c r="A2411" s="30" t="s">
        <v>2748</v>
      </c>
      <c r="B2411" s="4">
        <v>1</v>
      </c>
      <c r="C2411" s="4">
        <v>4</v>
      </c>
      <c r="D2411" s="5">
        <v>5.95</v>
      </c>
      <c r="E2411" s="5">
        <v>23.8</v>
      </c>
      <c r="F2411" s="5">
        <f t="shared" si="78"/>
        <v>1253208.1399999997</v>
      </c>
      <c r="G2411" s="5">
        <f t="shared" si="77"/>
        <v>99.119089166975314</v>
      </c>
    </row>
    <row r="2412" spans="1:7" x14ac:dyDescent="0.35">
      <c r="A2412" s="30" t="s">
        <v>164</v>
      </c>
      <c r="B2412" s="4">
        <v>4</v>
      </c>
      <c r="C2412" s="4">
        <v>72</v>
      </c>
      <c r="D2412" s="5">
        <v>0.33</v>
      </c>
      <c r="E2412" s="5">
        <v>23.76</v>
      </c>
      <c r="F2412" s="5">
        <f t="shared" si="78"/>
        <v>1253231.8999999997</v>
      </c>
      <c r="G2412" s="5">
        <f t="shared" si="77"/>
        <v>99.120968399549241</v>
      </c>
    </row>
    <row r="2413" spans="1:7" x14ac:dyDescent="0.35">
      <c r="A2413" s="30" t="s">
        <v>3716</v>
      </c>
      <c r="B2413" s="4">
        <v>2</v>
      </c>
      <c r="C2413" s="4">
        <v>18</v>
      </c>
      <c r="D2413" s="5">
        <v>1.32</v>
      </c>
      <c r="E2413" s="5">
        <v>23.76</v>
      </c>
      <c r="F2413" s="5">
        <f t="shared" si="78"/>
        <v>1253255.6599999997</v>
      </c>
      <c r="G2413" s="5">
        <f t="shared" si="77"/>
        <v>99.122847632123182</v>
      </c>
    </row>
    <row r="2414" spans="1:7" x14ac:dyDescent="0.35">
      <c r="A2414" s="30" t="s">
        <v>276</v>
      </c>
      <c r="B2414" s="4">
        <v>4</v>
      </c>
      <c r="C2414" s="4">
        <v>64</v>
      </c>
      <c r="D2414" s="5">
        <v>0.37</v>
      </c>
      <c r="E2414" s="5">
        <v>23.68</v>
      </c>
      <c r="F2414" s="5">
        <f t="shared" si="78"/>
        <v>1253279.3399999996</v>
      </c>
      <c r="G2414" s="5">
        <f t="shared" si="77"/>
        <v>99.124720537314701</v>
      </c>
    </row>
    <row r="2415" spans="1:7" x14ac:dyDescent="0.35">
      <c r="A2415" s="30" t="s">
        <v>4233</v>
      </c>
      <c r="B2415" s="4">
        <v>1</v>
      </c>
      <c r="C2415" s="4">
        <v>16</v>
      </c>
      <c r="D2415" s="5">
        <v>1.48</v>
      </c>
      <c r="E2415" s="5">
        <v>23.68</v>
      </c>
      <c r="F2415" s="5">
        <f t="shared" si="78"/>
        <v>1253303.0199999996</v>
      </c>
      <c r="G2415" s="5">
        <f t="shared" si="77"/>
        <v>99.126593442506234</v>
      </c>
    </row>
    <row r="2416" spans="1:7" x14ac:dyDescent="0.35">
      <c r="A2416" s="30" t="s">
        <v>3130</v>
      </c>
      <c r="B2416" s="4">
        <v>3</v>
      </c>
      <c r="C2416" s="4">
        <v>14</v>
      </c>
      <c r="D2416" s="5">
        <v>1.69</v>
      </c>
      <c r="E2416" s="5">
        <v>23.66</v>
      </c>
      <c r="F2416" s="5">
        <f t="shared" si="78"/>
        <v>1253326.6799999995</v>
      </c>
      <c r="G2416" s="5">
        <f t="shared" si="77"/>
        <v>99.128464765852158</v>
      </c>
    </row>
    <row r="2417" spans="1:7" x14ac:dyDescent="0.35">
      <c r="A2417" s="30" t="s">
        <v>4271</v>
      </c>
      <c r="B2417" s="4">
        <v>1</v>
      </c>
      <c r="C2417" s="4">
        <v>8</v>
      </c>
      <c r="D2417" s="5">
        <v>2.94</v>
      </c>
      <c r="E2417" s="5">
        <v>23.52</v>
      </c>
      <c r="F2417" s="5">
        <f t="shared" si="78"/>
        <v>1253350.1999999995</v>
      </c>
      <c r="G2417" s="5">
        <f t="shared" si="77"/>
        <v>99.130325016278874</v>
      </c>
    </row>
    <row r="2418" spans="1:7" x14ac:dyDescent="0.35">
      <c r="A2418" s="30" t="s">
        <v>4303</v>
      </c>
      <c r="B2418" s="4">
        <v>1</v>
      </c>
      <c r="C2418" s="4">
        <v>8</v>
      </c>
      <c r="D2418" s="5">
        <v>2.93</v>
      </c>
      <c r="E2418" s="5">
        <v>23.44</v>
      </c>
      <c r="F2418" s="5">
        <f t="shared" si="78"/>
        <v>1253373.6399999994</v>
      </c>
      <c r="G2418" s="5">
        <f t="shared" si="77"/>
        <v>99.132178939323197</v>
      </c>
    </row>
    <row r="2419" spans="1:7" x14ac:dyDescent="0.35">
      <c r="A2419" s="30" t="s">
        <v>3425</v>
      </c>
      <c r="B2419" s="4">
        <v>3</v>
      </c>
      <c r="C2419" s="4">
        <v>36</v>
      </c>
      <c r="D2419" s="5">
        <v>0.65</v>
      </c>
      <c r="E2419" s="5">
        <v>23.400000000000002</v>
      </c>
      <c r="F2419" s="5">
        <f t="shared" si="78"/>
        <v>1253397.0399999993</v>
      </c>
      <c r="G2419" s="5">
        <f t="shared" si="77"/>
        <v>99.134029698676301</v>
      </c>
    </row>
    <row r="2420" spans="1:7" x14ac:dyDescent="0.35">
      <c r="A2420" s="30" t="s">
        <v>3292</v>
      </c>
      <c r="B2420" s="4">
        <v>2</v>
      </c>
      <c r="C2420" s="4">
        <v>30</v>
      </c>
      <c r="D2420" s="5">
        <v>0.78</v>
      </c>
      <c r="E2420" s="5">
        <v>23.400000000000002</v>
      </c>
      <c r="F2420" s="5">
        <f t="shared" si="78"/>
        <v>1253420.4399999992</v>
      </c>
      <c r="G2420" s="5">
        <f t="shared" si="77"/>
        <v>99.135880458029419</v>
      </c>
    </row>
    <row r="2421" spans="1:7" x14ac:dyDescent="0.35">
      <c r="A2421" s="30" t="s">
        <v>3579</v>
      </c>
      <c r="B2421" s="4">
        <v>2</v>
      </c>
      <c r="C2421" s="4">
        <v>10</v>
      </c>
      <c r="D2421" s="5">
        <v>2.34</v>
      </c>
      <c r="E2421" s="5">
        <v>23.4</v>
      </c>
      <c r="F2421" s="5">
        <f t="shared" si="78"/>
        <v>1253443.8399999992</v>
      </c>
      <c r="G2421" s="5">
        <f t="shared" si="77"/>
        <v>99.137731217382523</v>
      </c>
    </row>
    <row r="2422" spans="1:7" x14ac:dyDescent="0.35">
      <c r="A2422" s="30" t="s">
        <v>613</v>
      </c>
      <c r="B2422" s="4">
        <v>2</v>
      </c>
      <c r="C2422" s="4">
        <v>6</v>
      </c>
      <c r="D2422" s="5">
        <v>3.9</v>
      </c>
      <c r="E2422" s="5">
        <v>23.4</v>
      </c>
      <c r="F2422" s="5">
        <f t="shared" si="78"/>
        <v>1253467.2399999991</v>
      </c>
      <c r="G2422" s="5">
        <f t="shared" si="77"/>
        <v>99.139581976735641</v>
      </c>
    </row>
    <row r="2423" spans="1:7" x14ac:dyDescent="0.35">
      <c r="A2423" s="30" t="s">
        <v>1052</v>
      </c>
      <c r="B2423" s="4">
        <v>1</v>
      </c>
      <c r="C2423" s="4">
        <v>6</v>
      </c>
      <c r="D2423" s="5">
        <v>3.9</v>
      </c>
      <c r="E2423" s="5">
        <v>23.4</v>
      </c>
      <c r="F2423" s="5">
        <f t="shared" si="78"/>
        <v>1253490.639999999</v>
      </c>
      <c r="G2423" s="5">
        <f t="shared" si="77"/>
        <v>99.141432736088746</v>
      </c>
    </row>
    <row r="2424" spans="1:7" x14ac:dyDescent="0.35">
      <c r="A2424" s="30" t="s">
        <v>4349</v>
      </c>
      <c r="B2424" s="4">
        <v>1</v>
      </c>
      <c r="C2424" s="4">
        <v>75</v>
      </c>
      <c r="D2424" s="5">
        <v>0.31</v>
      </c>
      <c r="E2424" s="5">
        <v>23.25</v>
      </c>
      <c r="F2424" s="5">
        <f t="shared" si="78"/>
        <v>1253513.889999999</v>
      </c>
      <c r="G2424" s="5">
        <f t="shared" si="77"/>
        <v>99.143271631599845</v>
      </c>
    </row>
    <row r="2425" spans="1:7" x14ac:dyDescent="0.35">
      <c r="A2425" s="30" t="s">
        <v>1111</v>
      </c>
      <c r="B2425" s="4">
        <v>1</v>
      </c>
      <c r="C2425" s="4">
        <v>4</v>
      </c>
      <c r="D2425" s="5">
        <v>5.8</v>
      </c>
      <c r="E2425" s="5">
        <v>23.2</v>
      </c>
      <c r="F2425" s="5">
        <f t="shared" si="78"/>
        <v>1253537.0899999989</v>
      </c>
      <c r="G2425" s="5">
        <f t="shared" si="77"/>
        <v>99.145106572496957</v>
      </c>
    </row>
    <row r="2426" spans="1:7" x14ac:dyDescent="0.35">
      <c r="A2426" s="30" t="s">
        <v>453</v>
      </c>
      <c r="B2426" s="4">
        <v>4</v>
      </c>
      <c r="C2426" s="4">
        <v>68</v>
      </c>
      <c r="D2426" s="5">
        <v>0.34</v>
      </c>
      <c r="E2426" s="5">
        <v>23.12</v>
      </c>
      <c r="F2426" s="5">
        <f t="shared" si="78"/>
        <v>1253560.209999999</v>
      </c>
      <c r="G2426" s="5">
        <f t="shared" si="77"/>
        <v>99.14693518601166</v>
      </c>
    </row>
    <row r="2427" spans="1:7" x14ac:dyDescent="0.35">
      <c r="A2427" s="30" t="s">
        <v>3774</v>
      </c>
      <c r="B2427" s="4">
        <v>2</v>
      </c>
      <c r="C2427" s="4">
        <v>8</v>
      </c>
      <c r="D2427" s="5">
        <v>2.89</v>
      </c>
      <c r="E2427" s="5">
        <v>23.12</v>
      </c>
      <c r="F2427" s="5">
        <f t="shared" si="78"/>
        <v>1253583.3299999991</v>
      </c>
      <c r="G2427" s="5">
        <f t="shared" si="77"/>
        <v>99.148763799526378</v>
      </c>
    </row>
    <row r="2428" spans="1:7" x14ac:dyDescent="0.35">
      <c r="A2428" s="30" t="s">
        <v>3690</v>
      </c>
      <c r="B2428" s="4">
        <v>1</v>
      </c>
      <c r="C2428" s="4">
        <v>8</v>
      </c>
      <c r="D2428" s="5">
        <v>2.89</v>
      </c>
      <c r="E2428" s="5">
        <v>23.12</v>
      </c>
      <c r="F2428" s="5">
        <f t="shared" si="78"/>
        <v>1253606.4499999993</v>
      </c>
      <c r="G2428" s="5">
        <f t="shared" si="77"/>
        <v>99.150592413041096</v>
      </c>
    </row>
    <row r="2429" spans="1:7" x14ac:dyDescent="0.35">
      <c r="A2429" s="30" t="s">
        <v>3691</v>
      </c>
      <c r="B2429" s="4">
        <v>1</v>
      </c>
      <c r="C2429" s="4">
        <v>8</v>
      </c>
      <c r="D2429" s="5">
        <v>2.89</v>
      </c>
      <c r="E2429" s="5">
        <v>23.12</v>
      </c>
      <c r="F2429" s="5">
        <f t="shared" si="78"/>
        <v>1253629.5699999994</v>
      </c>
      <c r="G2429" s="5">
        <f t="shared" si="77"/>
        <v>99.1524210265558</v>
      </c>
    </row>
    <row r="2430" spans="1:7" x14ac:dyDescent="0.35">
      <c r="A2430" s="30" t="s">
        <v>4016</v>
      </c>
      <c r="B2430" s="4">
        <v>1</v>
      </c>
      <c r="C2430" s="4">
        <v>8</v>
      </c>
      <c r="D2430" s="5">
        <v>2.89</v>
      </c>
      <c r="E2430" s="5">
        <v>23.12</v>
      </c>
      <c r="F2430" s="5">
        <f t="shared" si="78"/>
        <v>1253652.6899999995</v>
      </c>
      <c r="G2430" s="5">
        <f t="shared" si="77"/>
        <v>99.154249640070518</v>
      </c>
    </row>
    <row r="2431" spans="1:7" x14ac:dyDescent="0.35">
      <c r="A2431" s="30" t="s">
        <v>4201</v>
      </c>
      <c r="B2431" s="4">
        <v>1</v>
      </c>
      <c r="C2431" s="4">
        <v>8</v>
      </c>
      <c r="D2431" s="5">
        <v>2.89</v>
      </c>
      <c r="E2431" s="5">
        <v>23.12</v>
      </c>
      <c r="F2431" s="5">
        <f t="shared" si="78"/>
        <v>1253675.8099999996</v>
      </c>
      <c r="G2431" s="5">
        <f t="shared" si="77"/>
        <v>99.156078253585235</v>
      </c>
    </row>
    <row r="2432" spans="1:7" x14ac:dyDescent="0.35">
      <c r="A2432" s="30" t="s">
        <v>4212</v>
      </c>
      <c r="B2432" s="4">
        <v>1</v>
      </c>
      <c r="C2432" s="4">
        <v>8</v>
      </c>
      <c r="D2432" s="5">
        <v>2.89</v>
      </c>
      <c r="E2432" s="5">
        <v>23.12</v>
      </c>
      <c r="F2432" s="5">
        <f t="shared" si="78"/>
        <v>1253698.9299999997</v>
      </c>
      <c r="G2432" s="5">
        <f t="shared" si="77"/>
        <v>99.157906867099939</v>
      </c>
    </row>
    <row r="2433" spans="1:7" x14ac:dyDescent="0.35">
      <c r="A2433" s="30" t="s">
        <v>3872</v>
      </c>
      <c r="B2433" s="4">
        <v>1</v>
      </c>
      <c r="C2433" s="4">
        <v>2</v>
      </c>
      <c r="D2433" s="5">
        <v>11.56</v>
      </c>
      <c r="E2433" s="5">
        <v>23.12</v>
      </c>
      <c r="F2433" s="5">
        <f t="shared" si="78"/>
        <v>1253722.0499999998</v>
      </c>
      <c r="G2433" s="5">
        <f t="shared" si="77"/>
        <v>99.159735480614657</v>
      </c>
    </row>
    <row r="2434" spans="1:7" x14ac:dyDescent="0.35">
      <c r="A2434" s="30" t="s">
        <v>4241</v>
      </c>
      <c r="B2434" s="4">
        <v>1</v>
      </c>
      <c r="C2434" s="4">
        <v>2</v>
      </c>
      <c r="D2434" s="5">
        <v>11.56</v>
      </c>
      <c r="E2434" s="5">
        <v>23.12</v>
      </c>
      <c r="F2434" s="5">
        <f t="shared" si="78"/>
        <v>1253745.17</v>
      </c>
      <c r="G2434" s="5">
        <f t="shared" si="77"/>
        <v>99.161564094129361</v>
      </c>
    </row>
    <row r="2435" spans="1:7" x14ac:dyDescent="0.35">
      <c r="A2435" s="30" t="s">
        <v>1165</v>
      </c>
      <c r="B2435" s="4">
        <v>1</v>
      </c>
      <c r="C2435" s="4">
        <v>3</v>
      </c>
      <c r="D2435" s="5">
        <v>7.7</v>
      </c>
      <c r="E2435" s="5">
        <v>23.1</v>
      </c>
      <c r="F2435" s="5">
        <f t="shared" si="78"/>
        <v>1253768.27</v>
      </c>
      <c r="G2435" s="5">
        <f t="shared" ref="G2435:G2498" si="79">(F2435/$F$3485)*100</f>
        <v>99.163391125798469</v>
      </c>
    </row>
    <row r="2436" spans="1:7" x14ac:dyDescent="0.35">
      <c r="A2436" s="30" t="s">
        <v>710</v>
      </c>
      <c r="B2436" s="4">
        <v>2</v>
      </c>
      <c r="C2436" s="4">
        <v>7</v>
      </c>
      <c r="D2436" s="5">
        <v>3.3</v>
      </c>
      <c r="E2436" s="5">
        <v>23.099999999999998</v>
      </c>
      <c r="F2436" s="5">
        <f t="shared" si="78"/>
        <v>1253791.3700000001</v>
      </c>
      <c r="G2436" s="5">
        <f t="shared" si="79"/>
        <v>99.165218157467578</v>
      </c>
    </row>
    <row r="2437" spans="1:7" x14ac:dyDescent="0.35">
      <c r="A2437" s="30" t="s">
        <v>259</v>
      </c>
      <c r="B2437" s="4">
        <v>3</v>
      </c>
      <c r="C2437" s="4">
        <v>64</v>
      </c>
      <c r="D2437" s="5">
        <v>0.36</v>
      </c>
      <c r="E2437" s="5">
        <v>23.04</v>
      </c>
      <c r="F2437" s="5">
        <f t="shared" si="78"/>
        <v>1253814.4100000001</v>
      </c>
      <c r="G2437" s="5">
        <f t="shared" si="79"/>
        <v>99.167040443599888</v>
      </c>
    </row>
    <row r="2438" spans="1:7" x14ac:dyDescent="0.35">
      <c r="A2438" s="30" t="s">
        <v>2564</v>
      </c>
      <c r="B2438" s="4">
        <v>1</v>
      </c>
      <c r="C2438" s="4">
        <v>64</v>
      </c>
      <c r="D2438" s="5">
        <v>0.36</v>
      </c>
      <c r="E2438" s="5">
        <v>23.04</v>
      </c>
      <c r="F2438" s="5">
        <f t="shared" si="78"/>
        <v>1253837.4500000002</v>
      </c>
      <c r="G2438" s="5">
        <f t="shared" si="79"/>
        <v>99.168862729732183</v>
      </c>
    </row>
    <row r="2439" spans="1:7" x14ac:dyDescent="0.35">
      <c r="A2439" s="30" t="s">
        <v>53</v>
      </c>
      <c r="B2439" s="4">
        <v>6</v>
      </c>
      <c r="C2439" s="4">
        <v>48</v>
      </c>
      <c r="D2439" s="5">
        <v>0.48</v>
      </c>
      <c r="E2439" s="5">
        <v>23.04</v>
      </c>
      <c r="F2439" s="5">
        <f t="shared" si="78"/>
        <v>1253860.4900000002</v>
      </c>
      <c r="G2439" s="5">
        <f t="shared" si="79"/>
        <v>99.170685015864493</v>
      </c>
    </row>
    <row r="2440" spans="1:7" x14ac:dyDescent="0.35">
      <c r="A2440" s="30" t="s">
        <v>393</v>
      </c>
      <c r="B2440" s="4">
        <v>4</v>
      </c>
      <c r="C2440" s="4">
        <v>24</v>
      </c>
      <c r="D2440" s="5">
        <v>0.96</v>
      </c>
      <c r="E2440" s="5">
        <v>23.04</v>
      </c>
      <c r="F2440" s="5">
        <f t="shared" ref="F2440:F2503" si="80">E2440+F2439</f>
        <v>1253883.5300000003</v>
      </c>
      <c r="G2440" s="5">
        <f t="shared" si="79"/>
        <v>99.172507301996788</v>
      </c>
    </row>
    <row r="2441" spans="1:7" x14ac:dyDescent="0.35">
      <c r="A2441" s="30" t="s">
        <v>2587</v>
      </c>
      <c r="B2441" s="4">
        <v>3</v>
      </c>
      <c r="C2441" s="4">
        <v>24</v>
      </c>
      <c r="D2441" s="5">
        <v>0.96</v>
      </c>
      <c r="E2441" s="5">
        <v>23.04</v>
      </c>
      <c r="F2441" s="5">
        <f t="shared" si="80"/>
        <v>1253906.5700000003</v>
      </c>
      <c r="G2441" s="5">
        <f t="shared" si="79"/>
        <v>99.174329588129098</v>
      </c>
    </row>
    <row r="2442" spans="1:7" x14ac:dyDescent="0.35">
      <c r="A2442" s="30" t="s">
        <v>2438</v>
      </c>
      <c r="B2442" s="4">
        <v>1</v>
      </c>
      <c r="C2442" s="4">
        <v>100</v>
      </c>
      <c r="D2442" s="5">
        <v>0.23</v>
      </c>
      <c r="E2442" s="5">
        <v>23</v>
      </c>
      <c r="F2442" s="5">
        <f t="shared" si="80"/>
        <v>1253929.5700000003</v>
      </c>
      <c r="G2442" s="5">
        <f t="shared" si="79"/>
        <v>99.176148710570203</v>
      </c>
    </row>
    <row r="2443" spans="1:7" x14ac:dyDescent="0.35">
      <c r="A2443" s="30" t="s">
        <v>3918</v>
      </c>
      <c r="B2443" s="4">
        <v>1</v>
      </c>
      <c r="C2443" s="4">
        <v>6</v>
      </c>
      <c r="D2443" s="5">
        <v>3.83</v>
      </c>
      <c r="E2443" s="5">
        <v>22.98</v>
      </c>
      <c r="F2443" s="5">
        <f t="shared" si="80"/>
        <v>1253952.5500000003</v>
      </c>
      <c r="G2443" s="5">
        <f t="shared" si="79"/>
        <v>99.177966251165699</v>
      </c>
    </row>
    <row r="2444" spans="1:7" x14ac:dyDescent="0.35">
      <c r="A2444" s="30" t="s">
        <v>3391</v>
      </c>
      <c r="B2444" s="4">
        <v>2</v>
      </c>
      <c r="C2444" s="4">
        <v>8</v>
      </c>
      <c r="D2444" s="5">
        <v>2.87</v>
      </c>
      <c r="E2444" s="5">
        <v>22.96</v>
      </c>
      <c r="F2444" s="5">
        <f t="shared" si="80"/>
        <v>1253975.5100000002</v>
      </c>
      <c r="G2444" s="5">
        <f t="shared" si="79"/>
        <v>99.179782209915587</v>
      </c>
    </row>
    <row r="2445" spans="1:7" x14ac:dyDescent="0.35">
      <c r="A2445" s="30" t="s">
        <v>4258</v>
      </c>
      <c r="B2445" s="4">
        <v>1</v>
      </c>
      <c r="C2445" s="4">
        <v>8</v>
      </c>
      <c r="D2445" s="5">
        <v>2.87</v>
      </c>
      <c r="E2445" s="5">
        <v>22.96</v>
      </c>
      <c r="F2445" s="5">
        <f t="shared" si="80"/>
        <v>1253998.4700000002</v>
      </c>
      <c r="G2445" s="5">
        <f t="shared" si="79"/>
        <v>99.181598168665474</v>
      </c>
    </row>
    <row r="2446" spans="1:7" x14ac:dyDescent="0.35">
      <c r="A2446" s="30" t="s">
        <v>4410</v>
      </c>
      <c r="B2446" s="4">
        <v>1</v>
      </c>
      <c r="C2446" s="4">
        <v>2</v>
      </c>
      <c r="D2446" s="5">
        <v>11.48</v>
      </c>
      <c r="E2446" s="5">
        <v>22.96</v>
      </c>
      <c r="F2446" s="5">
        <f t="shared" si="80"/>
        <v>1254021.4300000002</v>
      </c>
      <c r="G2446" s="5">
        <f t="shared" si="79"/>
        <v>99.183414127415375</v>
      </c>
    </row>
    <row r="2447" spans="1:7" x14ac:dyDescent="0.35">
      <c r="A2447" s="30" t="s">
        <v>3294</v>
      </c>
      <c r="B2447" s="4">
        <v>1</v>
      </c>
      <c r="C2447" s="4">
        <v>16</v>
      </c>
      <c r="D2447" s="5">
        <v>1.43</v>
      </c>
      <c r="E2447" s="5">
        <v>22.88</v>
      </c>
      <c r="F2447" s="5">
        <f t="shared" si="80"/>
        <v>1254044.31</v>
      </c>
      <c r="G2447" s="5">
        <f t="shared" si="79"/>
        <v>99.185223758782854</v>
      </c>
    </row>
    <row r="2448" spans="1:7" x14ac:dyDescent="0.35">
      <c r="A2448" s="30" t="s">
        <v>616</v>
      </c>
      <c r="B2448" s="4">
        <v>1</v>
      </c>
      <c r="C2448" s="4">
        <v>6</v>
      </c>
      <c r="D2448" s="5">
        <v>3.81</v>
      </c>
      <c r="E2448" s="5">
        <v>22.86</v>
      </c>
      <c r="F2448" s="5">
        <f t="shared" si="80"/>
        <v>1254067.1700000002</v>
      </c>
      <c r="G2448" s="5">
        <f t="shared" si="79"/>
        <v>99.187031808304752</v>
      </c>
    </row>
    <row r="2449" spans="1:7" x14ac:dyDescent="0.35">
      <c r="A2449" s="30" t="s">
        <v>3814</v>
      </c>
      <c r="B2449" s="4">
        <v>1</v>
      </c>
      <c r="C2449" s="4">
        <v>6</v>
      </c>
      <c r="D2449" s="5">
        <v>3.8</v>
      </c>
      <c r="E2449" s="5">
        <v>22.799999999999997</v>
      </c>
      <c r="F2449" s="5">
        <f t="shared" si="80"/>
        <v>1254089.9700000002</v>
      </c>
      <c r="G2449" s="5">
        <f t="shared" si="79"/>
        <v>99.188835112289837</v>
      </c>
    </row>
    <row r="2450" spans="1:7" x14ac:dyDescent="0.35">
      <c r="A2450" s="30" t="s">
        <v>128</v>
      </c>
      <c r="B2450" s="4">
        <v>4</v>
      </c>
      <c r="C2450" s="4">
        <v>28</v>
      </c>
      <c r="D2450" s="5">
        <v>0.81</v>
      </c>
      <c r="E2450" s="5">
        <v>22.68</v>
      </c>
      <c r="F2450" s="5">
        <f t="shared" si="80"/>
        <v>1254112.6500000001</v>
      </c>
      <c r="G2450" s="5">
        <f t="shared" si="79"/>
        <v>99.190628925201324</v>
      </c>
    </row>
    <row r="2451" spans="1:7" x14ac:dyDescent="0.35">
      <c r="A2451" s="30" t="s">
        <v>3276</v>
      </c>
      <c r="B2451" s="4">
        <v>1</v>
      </c>
      <c r="C2451" s="4">
        <v>18</v>
      </c>
      <c r="D2451" s="5">
        <v>1.26</v>
      </c>
      <c r="E2451" s="5">
        <v>22.68</v>
      </c>
      <c r="F2451" s="5">
        <f t="shared" si="80"/>
        <v>1254135.33</v>
      </c>
      <c r="G2451" s="5">
        <f t="shared" si="79"/>
        <v>99.192422738112796</v>
      </c>
    </row>
    <row r="2452" spans="1:7" x14ac:dyDescent="0.35">
      <c r="A2452" s="30" t="s">
        <v>3573</v>
      </c>
      <c r="B2452" s="4">
        <v>4</v>
      </c>
      <c r="C2452" s="4">
        <v>14</v>
      </c>
      <c r="D2452" s="5">
        <v>1.62</v>
      </c>
      <c r="E2452" s="5">
        <v>22.68</v>
      </c>
      <c r="F2452" s="5">
        <f t="shared" si="80"/>
        <v>1254158.01</v>
      </c>
      <c r="G2452" s="5">
        <f t="shared" si="79"/>
        <v>99.194216551024283</v>
      </c>
    </row>
    <row r="2453" spans="1:7" x14ac:dyDescent="0.35">
      <c r="A2453" s="30" t="s">
        <v>2263</v>
      </c>
      <c r="B2453" s="4">
        <v>1</v>
      </c>
      <c r="C2453" s="4">
        <v>8</v>
      </c>
      <c r="D2453" s="5">
        <v>2.83</v>
      </c>
      <c r="E2453" s="5">
        <v>22.64</v>
      </c>
      <c r="F2453" s="5">
        <f t="shared" si="80"/>
        <v>1254180.6499999999</v>
      </c>
      <c r="G2453" s="5">
        <f t="shared" si="79"/>
        <v>99.196007200244551</v>
      </c>
    </row>
    <row r="2454" spans="1:7" x14ac:dyDescent="0.35">
      <c r="A2454" s="30" t="s">
        <v>562</v>
      </c>
      <c r="B2454" s="4">
        <v>3</v>
      </c>
      <c r="C2454" s="4">
        <v>48</v>
      </c>
      <c r="D2454" s="5">
        <v>0.47</v>
      </c>
      <c r="E2454" s="5">
        <v>22.56</v>
      </c>
      <c r="F2454" s="5">
        <f t="shared" si="80"/>
        <v>1254203.21</v>
      </c>
      <c r="G2454" s="5">
        <f t="shared" si="79"/>
        <v>99.19779152208244</v>
      </c>
    </row>
    <row r="2455" spans="1:7" x14ac:dyDescent="0.35">
      <c r="A2455" s="30" t="s">
        <v>3651</v>
      </c>
      <c r="B2455" s="4">
        <v>5</v>
      </c>
      <c r="C2455" s="4">
        <v>30</v>
      </c>
      <c r="D2455" s="5">
        <v>0.75</v>
      </c>
      <c r="E2455" s="5">
        <v>22.5</v>
      </c>
      <c r="F2455" s="5">
        <f t="shared" si="80"/>
        <v>1254225.71</v>
      </c>
      <c r="G2455" s="5">
        <f t="shared" si="79"/>
        <v>99.199571098383515</v>
      </c>
    </row>
    <row r="2456" spans="1:7" x14ac:dyDescent="0.35">
      <c r="A2456" s="30" t="s">
        <v>2794</v>
      </c>
      <c r="B2456" s="4">
        <v>1</v>
      </c>
      <c r="C2456" s="4">
        <v>80</v>
      </c>
      <c r="D2456" s="5">
        <v>0.28000000000000003</v>
      </c>
      <c r="E2456" s="5">
        <v>22.400000000000002</v>
      </c>
      <c r="F2456" s="5">
        <f t="shared" si="80"/>
        <v>1254248.1099999999</v>
      </c>
      <c r="G2456" s="5">
        <f t="shared" si="79"/>
        <v>99.201342765456573</v>
      </c>
    </row>
    <row r="2457" spans="1:7" x14ac:dyDescent="0.35">
      <c r="A2457" s="30" t="s">
        <v>2460</v>
      </c>
      <c r="B2457" s="4">
        <v>3</v>
      </c>
      <c r="C2457" s="4">
        <v>20</v>
      </c>
      <c r="D2457" s="5">
        <v>1.1200000000000001</v>
      </c>
      <c r="E2457" s="5">
        <v>22.400000000000002</v>
      </c>
      <c r="F2457" s="5">
        <f t="shared" si="80"/>
        <v>1254270.5099999998</v>
      </c>
      <c r="G2457" s="5">
        <f t="shared" si="79"/>
        <v>99.203114432529631</v>
      </c>
    </row>
    <row r="2458" spans="1:7" x14ac:dyDescent="0.35">
      <c r="A2458" s="30" t="s">
        <v>1388</v>
      </c>
      <c r="B2458" s="4">
        <v>3</v>
      </c>
      <c r="C2458" s="4">
        <v>32</v>
      </c>
      <c r="D2458" s="5">
        <v>0.7</v>
      </c>
      <c r="E2458" s="5">
        <v>22.4</v>
      </c>
      <c r="F2458" s="5">
        <f t="shared" si="80"/>
        <v>1254292.9099999997</v>
      </c>
      <c r="G2458" s="5">
        <f t="shared" si="79"/>
        <v>99.204886099602703</v>
      </c>
    </row>
    <row r="2459" spans="1:7" x14ac:dyDescent="0.35">
      <c r="A2459" s="30" t="s">
        <v>2975</v>
      </c>
      <c r="B2459" s="4">
        <v>1</v>
      </c>
      <c r="C2459" s="4">
        <v>8</v>
      </c>
      <c r="D2459" s="5">
        <v>2.8</v>
      </c>
      <c r="E2459" s="5">
        <v>22.4</v>
      </c>
      <c r="F2459" s="5">
        <f t="shared" si="80"/>
        <v>1254315.3099999996</v>
      </c>
      <c r="G2459" s="5">
        <f t="shared" si="79"/>
        <v>99.206657766675761</v>
      </c>
    </row>
    <row r="2460" spans="1:7" x14ac:dyDescent="0.35">
      <c r="A2460" s="30" t="s">
        <v>4354</v>
      </c>
      <c r="B2460" s="4">
        <v>1</v>
      </c>
      <c r="C2460" s="4">
        <v>26</v>
      </c>
      <c r="D2460" s="5">
        <v>0.86</v>
      </c>
      <c r="E2460" s="5">
        <v>22.36</v>
      </c>
      <c r="F2460" s="5">
        <f t="shared" si="80"/>
        <v>1254337.6699999997</v>
      </c>
      <c r="G2460" s="5">
        <f t="shared" si="79"/>
        <v>99.208426270057629</v>
      </c>
    </row>
    <row r="2461" spans="1:7" x14ac:dyDescent="0.35">
      <c r="A2461" s="30" t="s">
        <v>1434</v>
      </c>
      <c r="B2461" s="4">
        <v>5</v>
      </c>
      <c r="C2461" s="4">
        <v>72</v>
      </c>
      <c r="D2461" s="5">
        <v>0.31</v>
      </c>
      <c r="E2461" s="5">
        <v>22.32</v>
      </c>
      <c r="F2461" s="5">
        <f t="shared" si="80"/>
        <v>1254359.9899999998</v>
      </c>
      <c r="G2461" s="5">
        <f t="shared" si="79"/>
        <v>99.210191609748293</v>
      </c>
    </row>
    <row r="2462" spans="1:7" x14ac:dyDescent="0.35">
      <c r="A2462" s="30" t="s">
        <v>3506</v>
      </c>
      <c r="B2462" s="4">
        <v>3</v>
      </c>
      <c r="C2462" s="4">
        <v>36</v>
      </c>
      <c r="D2462" s="5">
        <v>0.62</v>
      </c>
      <c r="E2462" s="5">
        <v>22.32</v>
      </c>
      <c r="F2462" s="5">
        <f t="shared" si="80"/>
        <v>1254382.3099999998</v>
      </c>
      <c r="G2462" s="5">
        <f t="shared" si="79"/>
        <v>99.211956949438971</v>
      </c>
    </row>
    <row r="2463" spans="1:7" x14ac:dyDescent="0.35">
      <c r="A2463" s="30" t="s">
        <v>3193</v>
      </c>
      <c r="B2463" s="4">
        <v>3</v>
      </c>
      <c r="C2463" s="4">
        <v>18</v>
      </c>
      <c r="D2463" s="5">
        <v>1.24</v>
      </c>
      <c r="E2463" s="5">
        <v>22.32</v>
      </c>
      <c r="F2463" s="5">
        <f t="shared" si="80"/>
        <v>1254404.6299999999</v>
      </c>
      <c r="G2463" s="5">
        <f t="shared" si="79"/>
        <v>99.213722289129635</v>
      </c>
    </row>
    <row r="2464" spans="1:7" x14ac:dyDescent="0.35">
      <c r="A2464" s="30" t="s">
        <v>3876</v>
      </c>
      <c r="B2464" s="4">
        <v>2</v>
      </c>
      <c r="C2464" s="4">
        <v>10</v>
      </c>
      <c r="D2464" s="5">
        <v>2.23</v>
      </c>
      <c r="E2464" s="5">
        <v>22.3</v>
      </c>
      <c r="F2464" s="5">
        <f t="shared" si="80"/>
        <v>1254426.93</v>
      </c>
      <c r="G2464" s="5">
        <f t="shared" si="79"/>
        <v>99.215486046974704</v>
      </c>
    </row>
    <row r="2465" spans="1:7" x14ac:dyDescent="0.35">
      <c r="A2465" s="30" t="s">
        <v>1230</v>
      </c>
      <c r="B2465" s="4">
        <v>1</v>
      </c>
      <c r="C2465" s="4">
        <v>5</v>
      </c>
      <c r="D2465" s="5">
        <v>4.45</v>
      </c>
      <c r="E2465" s="5">
        <v>22.25</v>
      </c>
      <c r="F2465" s="5">
        <f t="shared" si="80"/>
        <v>1254449.18</v>
      </c>
      <c r="G2465" s="5">
        <f t="shared" si="79"/>
        <v>99.217245850205771</v>
      </c>
    </row>
    <row r="2466" spans="1:7" x14ac:dyDescent="0.35">
      <c r="A2466" s="30" t="s">
        <v>3261</v>
      </c>
      <c r="B2466" s="4">
        <v>1</v>
      </c>
      <c r="C2466" s="4">
        <v>16</v>
      </c>
      <c r="D2466" s="5">
        <v>1.39</v>
      </c>
      <c r="E2466" s="5">
        <v>22.24</v>
      </c>
      <c r="F2466" s="5">
        <f t="shared" si="80"/>
        <v>1254471.42</v>
      </c>
      <c r="G2466" s="5">
        <f t="shared" si="79"/>
        <v>99.219004862514026</v>
      </c>
    </row>
    <row r="2467" spans="1:7" x14ac:dyDescent="0.35">
      <c r="A2467" s="30" t="s">
        <v>3357</v>
      </c>
      <c r="B2467" s="4">
        <v>2</v>
      </c>
      <c r="C2467" s="4">
        <v>10</v>
      </c>
      <c r="D2467" s="5">
        <v>2.2200000000000002</v>
      </c>
      <c r="E2467" s="5">
        <v>22.200000000000003</v>
      </c>
      <c r="F2467" s="5">
        <f t="shared" si="80"/>
        <v>1254493.6199999999</v>
      </c>
      <c r="G2467" s="5">
        <f t="shared" si="79"/>
        <v>99.220760711131078</v>
      </c>
    </row>
    <row r="2468" spans="1:7" x14ac:dyDescent="0.35">
      <c r="A2468" s="30" t="s">
        <v>3296</v>
      </c>
      <c r="B2468" s="4">
        <v>2</v>
      </c>
      <c r="C2468" s="4">
        <v>30</v>
      </c>
      <c r="D2468" s="5">
        <v>0.74</v>
      </c>
      <c r="E2468" s="5">
        <v>22.2</v>
      </c>
      <c r="F2468" s="5">
        <f t="shared" si="80"/>
        <v>1254515.8199999998</v>
      </c>
      <c r="G2468" s="5">
        <f t="shared" si="79"/>
        <v>99.222516559748144</v>
      </c>
    </row>
    <row r="2469" spans="1:7" x14ac:dyDescent="0.35">
      <c r="A2469" s="30" t="s">
        <v>4427</v>
      </c>
      <c r="B2469" s="4">
        <v>1</v>
      </c>
      <c r="C2469" s="4">
        <v>1</v>
      </c>
      <c r="D2469" s="5">
        <v>22.12</v>
      </c>
      <c r="E2469" s="5">
        <v>22.12</v>
      </c>
      <c r="F2469" s="5">
        <f t="shared" si="80"/>
        <v>1254537.94</v>
      </c>
      <c r="G2469" s="5">
        <f t="shared" si="79"/>
        <v>99.224266080982801</v>
      </c>
    </row>
    <row r="2470" spans="1:7" x14ac:dyDescent="0.35">
      <c r="A2470" s="30" t="s">
        <v>3299</v>
      </c>
      <c r="B2470" s="4">
        <v>1</v>
      </c>
      <c r="C2470" s="4">
        <v>24</v>
      </c>
      <c r="D2470" s="5">
        <v>0.92</v>
      </c>
      <c r="E2470" s="5">
        <v>22.080000000000002</v>
      </c>
      <c r="F2470" s="5">
        <f t="shared" si="80"/>
        <v>1254560.02</v>
      </c>
      <c r="G2470" s="5">
        <f t="shared" si="79"/>
        <v>99.226012438526269</v>
      </c>
    </row>
    <row r="2471" spans="1:7" x14ac:dyDescent="0.35">
      <c r="A2471" s="30" t="s">
        <v>2952</v>
      </c>
      <c r="B2471" s="4">
        <v>5</v>
      </c>
      <c r="C2471" s="4">
        <v>6</v>
      </c>
      <c r="D2471" s="5">
        <v>3.68</v>
      </c>
      <c r="E2471" s="5">
        <v>22.080000000000002</v>
      </c>
      <c r="F2471" s="5">
        <f t="shared" si="80"/>
        <v>1254582.1000000001</v>
      </c>
      <c r="G2471" s="5">
        <f t="shared" si="79"/>
        <v>99.227758796069736</v>
      </c>
    </row>
    <row r="2472" spans="1:7" x14ac:dyDescent="0.35">
      <c r="A2472" s="30" t="s">
        <v>2570</v>
      </c>
      <c r="B2472" s="4">
        <v>6</v>
      </c>
      <c r="C2472" s="4">
        <v>92</v>
      </c>
      <c r="D2472" s="5">
        <v>0.24</v>
      </c>
      <c r="E2472" s="5">
        <v>22.08</v>
      </c>
      <c r="F2472" s="5">
        <f t="shared" si="80"/>
        <v>1254604.1800000002</v>
      </c>
      <c r="G2472" s="5">
        <f t="shared" si="79"/>
        <v>99.229505153613189</v>
      </c>
    </row>
    <row r="2473" spans="1:7" x14ac:dyDescent="0.35">
      <c r="A2473" s="30" t="s">
        <v>3580</v>
      </c>
      <c r="B2473" s="4">
        <v>7</v>
      </c>
      <c r="C2473" s="4">
        <v>76</v>
      </c>
      <c r="D2473" s="5">
        <v>0.28999999999999998</v>
      </c>
      <c r="E2473" s="5">
        <v>22.04</v>
      </c>
      <c r="F2473" s="5">
        <f t="shared" si="80"/>
        <v>1254626.2200000002</v>
      </c>
      <c r="G2473" s="5">
        <f t="shared" si="79"/>
        <v>99.231248347465439</v>
      </c>
    </row>
    <row r="2474" spans="1:7" x14ac:dyDescent="0.35">
      <c r="A2474" s="30" t="s">
        <v>7</v>
      </c>
      <c r="B2474" s="4">
        <v>4</v>
      </c>
      <c r="C2474" s="4">
        <v>19</v>
      </c>
      <c r="D2474" s="5">
        <v>1.1599999999999999</v>
      </c>
      <c r="E2474" s="5">
        <v>22.04</v>
      </c>
      <c r="F2474" s="5">
        <f t="shared" si="80"/>
        <v>1254648.2600000002</v>
      </c>
      <c r="G2474" s="5">
        <f t="shared" si="79"/>
        <v>99.232991541317688</v>
      </c>
    </row>
    <row r="2475" spans="1:7" x14ac:dyDescent="0.35">
      <c r="A2475" s="30" t="s">
        <v>3894</v>
      </c>
      <c r="B2475" s="4">
        <v>1</v>
      </c>
      <c r="C2475" s="4">
        <v>50</v>
      </c>
      <c r="D2475" s="5">
        <v>0.44</v>
      </c>
      <c r="E2475" s="5">
        <v>22</v>
      </c>
      <c r="F2475" s="5">
        <f t="shared" si="80"/>
        <v>1254670.2600000002</v>
      </c>
      <c r="G2475" s="5">
        <f t="shared" si="79"/>
        <v>99.234731571478747</v>
      </c>
    </row>
    <row r="2476" spans="1:7" x14ac:dyDescent="0.35">
      <c r="A2476" s="30" t="s">
        <v>1152</v>
      </c>
      <c r="B2476" s="4">
        <v>3</v>
      </c>
      <c r="C2476" s="4">
        <v>10</v>
      </c>
      <c r="D2476" s="5">
        <v>2.2000000000000002</v>
      </c>
      <c r="E2476" s="5">
        <v>22</v>
      </c>
      <c r="F2476" s="5">
        <f t="shared" si="80"/>
        <v>1254692.2600000002</v>
      </c>
      <c r="G2476" s="5">
        <f t="shared" si="79"/>
        <v>99.236471601639792</v>
      </c>
    </row>
    <row r="2477" spans="1:7" x14ac:dyDescent="0.35">
      <c r="A2477" s="30" t="s">
        <v>4240</v>
      </c>
      <c r="B2477" s="4">
        <v>1</v>
      </c>
      <c r="C2477" s="4">
        <v>2</v>
      </c>
      <c r="D2477" s="5">
        <v>10.99</v>
      </c>
      <c r="E2477" s="5">
        <v>21.98</v>
      </c>
      <c r="F2477" s="5">
        <f t="shared" si="80"/>
        <v>1254714.2400000002</v>
      </c>
      <c r="G2477" s="5">
        <f t="shared" si="79"/>
        <v>99.238210049955242</v>
      </c>
    </row>
    <row r="2478" spans="1:7" x14ac:dyDescent="0.35">
      <c r="A2478" s="30" t="s">
        <v>3174</v>
      </c>
      <c r="B2478" s="4">
        <v>3</v>
      </c>
      <c r="C2478" s="4">
        <v>12</v>
      </c>
      <c r="D2478" s="5">
        <v>1.83</v>
      </c>
      <c r="E2478" s="5">
        <v>21.96</v>
      </c>
      <c r="F2478" s="5">
        <f t="shared" si="80"/>
        <v>1254736.2000000002</v>
      </c>
      <c r="G2478" s="5">
        <f t="shared" si="79"/>
        <v>99.239946916425097</v>
      </c>
    </row>
    <row r="2479" spans="1:7" x14ac:dyDescent="0.35">
      <c r="A2479" s="30" t="s">
        <v>3359</v>
      </c>
      <c r="B2479" s="4">
        <v>1</v>
      </c>
      <c r="C2479" s="4">
        <v>10</v>
      </c>
      <c r="D2479" s="5">
        <v>2.19</v>
      </c>
      <c r="E2479" s="5">
        <v>21.9</v>
      </c>
      <c r="F2479" s="5">
        <f t="shared" si="80"/>
        <v>1254758.1000000001</v>
      </c>
      <c r="G2479" s="5">
        <f t="shared" si="79"/>
        <v>99.241679037358139</v>
      </c>
    </row>
    <row r="2480" spans="1:7" x14ac:dyDescent="0.35">
      <c r="A2480" s="30" t="s">
        <v>912</v>
      </c>
      <c r="B2480" s="4">
        <v>1</v>
      </c>
      <c r="C2480" s="4">
        <v>6</v>
      </c>
      <c r="D2480" s="5">
        <v>3.65</v>
      </c>
      <c r="E2480" s="5">
        <v>21.9</v>
      </c>
      <c r="F2480" s="5">
        <f t="shared" si="80"/>
        <v>1254780</v>
      </c>
      <c r="G2480" s="5">
        <f t="shared" si="79"/>
        <v>99.243411158291167</v>
      </c>
    </row>
    <row r="2481" spans="1:7" x14ac:dyDescent="0.35">
      <c r="A2481" s="30" t="s">
        <v>1058</v>
      </c>
      <c r="B2481" s="4">
        <v>1</v>
      </c>
      <c r="C2481" s="4">
        <v>6</v>
      </c>
      <c r="D2481" s="5">
        <v>3.65</v>
      </c>
      <c r="E2481" s="5">
        <v>21.9</v>
      </c>
      <c r="F2481" s="5">
        <f t="shared" si="80"/>
        <v>1254801.8999999999</v>
      </c>
      <c r="G2481" s="5">
        <f t="shared" si="79"/>
        <v>99.245143279224209</v>
      </c>
    </row>
    <row r="2482" spans="1:7" x14ac:dyDescent="0.35">
      <c r="A2482" s="30" t="s">
        <v>2364</v>
      </c>
      <c r="B2482" s="4">
        <v>5</v>
      </c>
      <c r="C2482" s="4">
        <v>104</v>
      </c>
      <c r="D2482" s="5">
        <v>0.21</v>
      </c>
      <c r="E2482" s="5">
        <v>21.84</v>
      </c>
      <c r="F2482" s="5">
        <f t="shared" si="80"/>
        <v>1254823.74</v>
      </c>
      <c r="G2482" s="5">
        <f t="shared" si="79"/>
        <v>99.246870654620452</v>
      </c>
    </row>
    <row r="2483" spans="1:7" x14ac:dyDescent="0.35">
      <c r="A2483" s="30" t="s">
        <v>958</v>
      </c>
      <c r="B2483" s="4">
        <v>5</v>
      </c>
      <c r="C2483" s="4">
        <v>20</v>
      </c>
      <c r="D2483" s="5">
        <v>1.0900000000000001</v>
      </c>
      <c r="E2483" s="5">
        <v>21.8</v>
      </c>
      <c r="F2483" s="5">
        <f t="shared" si="80"/>
        <v>1254845.54</v>
      </c>
      <c r="G2483" s="5">
        <f t="shared" si="79"/>
        <v>99.248594866325504</v>
      </c>
    </row>
    <row r="2484" spans="1:7" x14ac:dyDescent="0.35">
      <c r="A2484" s="30" t="s">
        <v>1118</v>
      </c>
      <c r="B2484" s="4">
        <v>2</v>
      </c>
      <c r="C2484" s="4">
        <v>20</v>
      </c>
      <c r="D2484" s="5">
        <v>1.0900000000000001</v>
      </c>
      <c r="E2484" s="5">
        <v>21.8</v>
      </c>
      <c r="F2484" s="5">
        <f t="shared" si="80"/>
        <v>1254867.3400000001</v>
      </c>
      <c r="G2484" s="5">
        <f t="shared" si="79"/>
        <v>99.250319078030529</v>
      </c>
    </row>
    <row r="2485" spans="1:7" x14ac:dyDescent="0.35">
      <c r="A2485" s="30" t="s">
        <v>55</v>
      </c>
      <c r="B2485" s="4">
        <v>7</v>
      </c>
      <c r="C2485" s="4">
        <v>68</v>
      </c>
      <c r="D2485" s="5">
        <v>0.32</v>
      </c>
      <c r="E2485" s="5">
        <v>21.76</v>
      </c>
      <c r="F2485" s="5">
        <f t="shared" si="80"/>
        <v>1254889.1000000001</v>
      </c>
      <c r="G2485" s="5">
        <f t="shared" si="79"/>
        <v>99.252040126044378</v>
      </c>
    </row>
    <row r="2486" spans="1:7" x14ac:dyDescent="0.35">
      <c r="A2486" s="30" t="s">
        <v>2566</v>
      </c>
      <c r="B2486" s="4">
        <v>2</v>
      </c>
      <c r="C2486" s="4">
        <v>64</v>
      </c>
      <c r="D2486" s="5">
        <v>0.34</v>
      </c>
      <c r="E2486" s="5">
        <v>21.76</v>
      </c>
      <c r="F2486" s="5">
        <f t="shared" si="80"/>
        <v>1254910.8600000001</v>
      </c>
      <c r="G2486" s="5">
        <f t="shared" si="79"/>
        <v>99.253761174058212</v>
      </c>
    </row>
    <row r="2487" spans="1:7" x14ac:dyDescent="0.35">
      <c r="A2487" s="30" t="s">
        <v>1946</v>
      </c>
      <c r="B2487" s="4">
        <v>2</v>
      </c>
      <c r="C2487" s="4">
        <v>16</v>
      </c>
      <c r="D2487" s="5">
        <v>1.36</v>
      </c>
      <c r="E2487" s="5">
        <v>21.76</v>
      </c>
      <c r="F2487" s="5">
        <f t="shared" si="80"/>
        <v>1254932.6200000001</v>
      </c>
      <c r="G2487" s="5">
        <f t="shared" si="79"/>
        <v>99.255482222072061</v>
      </c>
    </row>
    <row r="2488" spans="1:7" x14ac:dyDescent="0.35">
      <c r="A2488" s="30" t="s">
        <v>2826</v>
      </c>
      <c r="B2488" s="4">
        <v>2</v>
      </c>
      <c r="C2488" s="4">
        <v>23</v>
      </c>
      <c r="D2488" s="5">
        <v>0.94</v>
      </c>
      <c r="E2488" s="5">
        <v>21.619999999999997</v>
      </c>
      <c r="F2488" s="5">
        <f t="shared" si="80"/>
        <v>1254954.2400000002</v>
      </c>
      <c r="G2488" s="5">
        <f t="shared" si="79"/>
        <v>99.257192197166702</v>
      </c>
    </row>
    <row r="2489" spans="1:7" x14ac:dyDescent="0.35">
      <c r="A2489" s="30" t="s">
        <v>4299</v>
      </c>
      <c r="B2489" s="4">
        <v>1</v>
      </c>
      <c r="C2489" s="4">
        <v>48</v>
      </c>
      <c r="D2489" s="5">
        <v>0.45</v>
      </c>
      <c r="E2489" s="5">
        <v>21.6</v>
      </c>
      <c r="F2489" s="5">
        <f t="shared" si="80"/>
        <v>1254975.8400000003</v>
      </c>
      <c r="G2489" s="5">
        <f t="shared" si="79"/>
        <v>99.258900590415735</v>
      </c>
    </row>
    <row r="2490" spans="1:7" x14ac:dyDescent="0.35">
      <c r="A2490" s="30" t="s">
        <v>3201</v>
      </c>
      <c r="B2490" s="4">
        <v>2</v>
      </c>
      <c r="C2490" s="4">
        <v>16</v>
      </c>
      <c r="D2490" s="5">
        <v>1.35</v>
      </c>
      <c r="E2490" s="5">
        <v>21.6</v>
      </c>
      <c r="F2490" s="5">
        <f t="shared" si="80"/>
        <v>1254997.4400000004</v>
      </c>
      <c r="G2490" s="5">
        <f t="shared" si="79"/>
        <v>99.260608983664781</v>
      </c>
    </row>
    <row r="2491" spans="1:7" x14ac:dyDescent="0.35">
      <c r="A2491" s="30" t="s">
        <v>620</v>
      </c>
      <c r="B2491" s="4">
        <v>3</v>
      </c>
      <c r="C2491" s="4">
        <v>8</v>
      </c>
      <c r="D2491" s="5">
        <v>2.7</v>
      </c>
      <c r="E2491" s="5">
        <v>21.6</v>
      </c>
      <c r="F2491" s="5">
        <f t="shared" si="80"/>
        <v>1255019.0400000005</v>
      </c>
      <c r="G2491" s="5">
        <f t="shared" si="79"/>
        <v>99.262317376913813</v>
      </c>
    </row>
    <row r="2492" spans="1:7" x14ac:dyDescent="0.35">
      <c r="A2492" s="30" t="s">
        <v>1210</v>
      </c>
      <c r="B2492" s="4">
        <v>2</v>
      </c>
      <c r="C2492" s="4">
        <v>6</v>
      </c>
      <c r="D2492" s="5">
        <v>3.6</v>
      </c>
      <c r="E2492" s="5">
        <v>21.6</v>
      </c>
      <c r="F2492" s="5">
        <f t="shared" si="80"/>
        <v>1255040.6400000006</v>
      </c>
      <c r="G2492" s="5">
        <f t="shared" si="79"/>
        <v>99.26402577016286</v>
      </c>
    </row>
    <row r="2493" spans="1:7" x14ac:dyDescent="0.35">
      <c r="A2493" s="30" t="s">
        <v>2574</v>
      </c>
      <c r="B2493" s="4">
        <v>6</v>
      </c>
      <c r="C2493" s="4">
        <v>90</v>
      </c>
      <c r="D2493" s="5">
        <v>0.24</v>
      </c>
      <c r="E2493" s="5">
        <v>21.599999999999998</v>
      </c>
      <c r="F2493" s="5">
        <f t="shared" si="80"/>
        <v>1255062.2400000007</v>
      </c>
      <c r="G2493" s="5">
        <f t="shared" si="79"/>
        <v>99.265734163411892</v>
      </c>
    </row>
    <row r="2494" spans="1:7" x14ac:dyDescent="0.35">
      <c r="A2494" s="30" t="s">
        <v>3804</v>
      </c>
      <c r="B2494" s="4">
        <v>3</v>
      </c>
      <c r="C2494" s="4">
        <v>36</v>
      </c>
      <c r="D2494" s="5">
        <v>0.6</v>
      </c>
      <c r="E2494" s="5">
        <v>21.599999999999998</v>
      </c>
      <c r="F2494" s="5">
        <f t="shared" si="80"/>
        <v>1255083.8400000008</v>
      </c>
      <c r="G2494" s="5">
        <f t="shared" si="79"/>
        <v>99.267442556660939</v>
      </c>
    </row>
    <row r="2495" spans="1:7" x14ac:dyDescent="0.35">
      <c r="A2495" s="30" t="s">
        <v>122</v>
      </c>
      <c r="B2495" s="4">
        <v>4</v>
      </c>
      <c r="C2495" s="4">
        <v>6</v>
      </c>
      <c r="D2495" s="5">
        <v>3.59</v>
      </c>
      <c r="E2495" s="5">
        <v>21.54</v>
      </c>
      <c r="F2495" s="5">
        <f t="shared" si="80"/>
        <v>1255105.3800000008</v>
      </c>
      <c r="G2495" s="5">
        <f t="shared" si="79"/>
        <v>99.269146204373158</v>
      </c>
    </row>
    <row r="2496" spans="1:7" x14ac:dyDescent="0.35">
      <c r="A2496" s="30" t="s">
        <v>3574</v>
      </c>
      <c r="B2496" s="4">
        <v>3</v>
      </c>
      <c r="C2496" s="4">
        <v>12</v>
      </c>
      <c r="D2496" s="5">
        <v>1.79</v>
      </c>
      <c r="E2496" s="5">
        <v>21.48</v>
      </c>
      <c r="F2496" s="5">
        <f t="shared" si="80"/>
        <v>1255126.8600000008</v>
      </c>
      <c r="G2496" s="5">
        <f t="shared" si="79"/>
        <v>99.270845106548592</v>
      </c>
    </row>
    <row r="2497" spans="1:7" x14ac:dyDescent="0.35">
      <c r="A2497" s="30" t="s">
        <v>3505</v>
      </c>
      <c r="B2497" s="4">
        <v>1</v>
      </c>
      <c r="C2497" s="4">
        <v>16</v>
      </c>
      <c r="D2497" s="5">
        <v>1.34</v>
      </c>
      <c r="E2497" s="5">
        <v>21.44</v>
      </c>
      <c r="F2497" s="5">
        <f t="shared" si="80"/>
        <v>1255148.3000000007</v>
      </c>
      <c r="G2497" s="5">
        <f t="shared" si="79"/>
        <v>99.272540845032808</v>
      </c>
    </row>
    <row r="2498" spans="1:7" x14ac:dyDescent="0.35">
      <c r="A2498" s="30" t="s">
        <v>2951</v>
      </c>
      <c r="B2498" s="4">
        <v>1</v>
      </c>
      <c r="C2498" s="4">
        <v>4</v>
      </c>
      <c r="D2498" s="5">
        <v>5.36</v>
      </c>
      <c r="E2498" s="5">
        <v>21.44</v>
      </c>
      <c r="F2498" s="5">
        <f t="shared" si="80"/>
        <v>1255169.7400000007</v>
      </c>
      <c r="G2498" s="5">
        <f t="shared" si="79"/>
        <v>99.274236583517023</v>
      </c>
    </row>
    <row r="2499" spans="1:7" x14ac:dyDescent="0.35">
      <c r="A2499" s="30" t="s">
        <v>3854</v>
      </c>
      <c r="B2499" s="4">
        <v>4</v>
      </c>
      <c r="C2499" s="4">
        <v>22</v>
      </c>
      <c r="D2499" s="5">
        <v>0.97</v>
      </c>
      <c r="E2499" s="5">
        <v>21.34</v>
      </c>
      <c r="F2499" s="5">
        <f t="shared" si="80"/>
        <v>1255191.0800000008</v>
      </c>
      <c r="G2499" s="5">
        <f t="shared" ref="G2499:G2562" si="81">(F2499/$F$3485)*100</f>
        <v>99.275924412773236</v>
      </c>
    </row>
    <row r="2500" spans="1:7" x14ac:dyDescent="0.35">
      <c r="A2500" s="30" t="s">
        <v>2496</v>
      </c>
      <c r="B2500" s="4">
        <v>7</v>
      </c>
      <c r="C2500" s="4">
        <v>30</v>
      </c>
      <c r="D2500" s="5">
        <v>0.71</v>
      </c>
      <c r="E2500" s="5">
        <v>21.299999999999997</v>
      </c>
      <c r="F2500" s="5">
        <f t="shared" si="80"/>
        <v>1255212.3800000008</v>
      </c>
      <c r="G2500" s="5">
        <f t="shared" si="81"/>
        <v>99.277609078338273</v>
      </c>
    </row>
    <row r="2501" spans="1:7" x14ac:dyDescent="0.35">
      <c r="A2501" s="30" t="s">
        <v>4366</v>
      </c>
      <c r="B2501" s="4">
        <v>1</v>
      </c>
      <c r="C2501" s="4">
        <v>16</v>
      </c>
      <c r="D2501" s="5">
        <v>1.33</v>
      </c>
      <c r="E2501" s="5">
        <v>21.28</v>
      </c>
      <c r="F2501" s="5">
        <f t="shared" si="80"/>
        <v>1255233.6600000008</v>
      </c>
      <c r="G2501" s="5">
        <f t="shared" si="81"/>
        <v>99.279292162057686</v>
      </c>
    </row>
    <row r="2502" spans="1:7" x14ac:dyDescent="0.35">
      <c r="A2502" s="30" t="s">
        <v>474</v>
      </c>
      <c r="B2502" s="4">
        <v>2</v>
      </c>
      <c r="C2502" s="4">
        <v>8</v>
      </c>
      <c r="D2502" s="5">
        <v>2.66</v>
      </c>
      <c r="E2502" s="5">
        <v>21.28</v>
      </c>
      <c r="F2502" s="5">
        <f t="shared" si="80"/>
        <v>1255254.9400000009</v>
      </c>
      <c r="G2502" s="5">
        <f t="shared" si="81"/>
        <v>99.2809752457771</v>
      </c>
    </row>
    <row r="2503" spans="1:7" x14ac:dyDescent="0.35">
      <c r="A2503" s="30" t="s">
        <v>2311</v>
      </c>
      <c r="B2503" s="4">
        <v>3</v>
      </c>
      <c r="C2503" s="4">
        <v>125</v>
      </c>
      <c r="D2503" s="5">
        <v>0.17</v>
      </c>
      <c r="E2503" s="5">
        <v>21.25</v>
      </c>
      <c r="F2503" s="5">
        <f t="shared" si="80"/>
        <v>1255276.1900000009</v>
      </c>
      <c r="G2503" s="5">
        <f t="shared" si="81"/>
        <v>99.282655956728121</v>
      </c>
    </row>
    <row r="2504" spans="1:7" x14ac:dyDescent="0.35">
      <c r="A2504" s="30" t="s">
        <v>591</v>
      </c>
      <c r="B2504" s="4">
        <v>1</v>
      </c>
      <c r="C2504" s="4">
        <v>8</v>
      </c>
      <c r="D2504" s="5">
        <v>2.65</v>
      </c>
      <c r="E2504" s="5">
        <v>21.2</v>
      </c>
      <c r="F2504" s="5">
        <f t="shared" ref="F2504:F2567" si="82">E2504+F2503</f>
        <v>1255297.3900000008</v>
      </c>
      <c r="G2504" s="5">
        <f t="shared" si="81"/>
        <v>99.284332713065126</v>
      </c>
    </row>
    <row r="2505" spans="1:7" x14ac:dyDescent="0.35">
      <c r="A2505" s="30" t="s">
        <v>2556</v>
      </c>
      <c r="B2505" s="4">
        <v>2</v>
      </c>
      <c r="C2505" s="4">
        <v>96</v>
      </c>
      <c r="D2505" s="5">
        <v>0.22</v>
      </c>
      <c r="E2505" s="5">
        <v>21.12</v>
      </c>
      <c r="F2505" s="5">
        <f t="shared" si="82"/>
        <v>1255318.5100000009</v>
      </c>
      <c r="G2505" s="5">
        <f t="shared" si="81"/>
        <v>99.286003142019737</v>
      </c>
    </row>
    <row r="2506" spans="1:7" x14ac:dyDescent="0.35">
      <c r="A2506" s="30" t="s">
        <v>1091</v>
      </c>
      <c r="B2506" s="4">
        <v>2</v>
      </c>
      <c r="C2506" s="4">
        <v>64</v>
      </c>
      <c r="D2506" s="5">
        <v>0.33</v>
      </c>
      <c r="E2506" s="5">
        <v>21.12</v>
      </c>
      <c r="F2506" s="5">
        <f t="shared" si="82"/>
        <v>1255339.6300000011</v>
      </c>
      <c r="G2506" s="5">
        <f t="shared" si="81"/>
        <v>99.287673570974349</v>
      </c>
    </row>
    <row r="2507" spans="1:7" x14ac:dyDescent="0.35">
      <c r="A2507" s="30" t="s">
        <v>125</v>
      </c>
      <c r="B2507" s="4">
        <v>8</v>
      </c>
      <c r="C2507" s="4">
        <v>10</v>
      </c>
      <c r="D2507" s="5">
        <v>2.11</v>
      </c>
      <c r="E2507" s="5">
        <v>21.099999999999998</v>
      </c>
      <c r="F2507" s="5">
        <f t="shared" si="82"/>
        <v>1255360.7300000011</v>
      </c>
      <c r="G2507" s="5">
        <f t="shared" si="81"/>
        <v>99.289342418083365</v>
      </c>
    </row>
    <row r="2508" spans="1:7" x14ac:dyDescent="0.35">
      <c r="A2508" s="30" t="s">
        <v>1851</v>
      </c>
      <c r="B2508" s="4">
        <v>3</v>
      </c>
      <c r="C2508" s="4">
        <v>300</v>
      </c>
      <c r="D2508" s="5">
        <v>7.0000000000000007E-2</v>
      </c>
      <c r="E2508" s="5">
        <v>21.000000000000004</v>
      </c>
      <c r="F2508" s="5">
        <f t="shared" si="82"/>
        <v>1255381.7300000011</v>
      </c>
      <c r="G2508" s="5">
        <f t="shared" si="81"/>
        <v>99.291003355964378</v>
      </c>
    </row>
    <row r="2509" spans="1:7" x14ac:dyDescent="0.35">
      <c r="A2509" s="30" t="s">
        <v>2239</v>
      </c>
      <c r="B2509" s="4">
        <v>5</v>
      </c>
      <c r="C2509" s="4">
        <v>150</v>
      </c>
      <c r="D2509" s="5">
        <v>0.14000000000000001</v>
      </c>
      <c r="E2509" s="5">
        <v>21.000000000000004</v>
      </c>
      <c r="F2509" s="5">
        <f t="shared" si="82"/>
        <v>1255402.7300000011</v>
      </c>
      <c r="G2509" s="5">
        <f t="shared" si="81"/>
        <v>99.292664293845377</v>
      </c>
    </row>
    <row r="2510" spans="1:7" x14ac:dyDescent="0.35">
      <c r="A2510" s="30" t="s">
        <v>1935</v>
      </c>
      <c r="B2510" s="4">
        <v>4</v>
      </c>
      <c r="C2510" s="4">
        <v>350</v>
      </c>
      <c r="D2510" s="5">
        <v>0.06</v>
      </c>
      <c r="E2510" s="5">
        <v>21</v>
      </c>
      <c r="F2510" s="5">
        <f t="shared" si="82"/>
        <v>1255423.7300000011</v>
      </c>
      <c r="G2510" s="5">
        <f t="shared" si="81"/>
        <v>99.294325231726376</v>
      </c>
    </row>
    <row r="2511" spans="1:7" x14ac:dyDescent="0.35">
      <c r="A2511" s="30" t="s">
        <v>2449</v>
      </c>
      <c r="B2511" s="4">
        <v>1</v>
      </c>
      <c r="C2511" s="4">
        <v>100</v>
      </c>
      <c r="D2511" s="5">
        <v>0.21</v>
      </c>
      <c r="E2511" s="5">
        <v>21</v>
      </c>
      <c r="F2511" s="5">
        <f t="shared" si="82"/>
        <v>1255444.7300000011</v>
      </c>
      <c r="G2511" s="5">
        <f t="shared" si="81"/>
        <v>99.295986169607389</v>
      </c>
    </row>
    <row r="2512" spans="1:7" x14ac:dyDescent="0.35">
      <c r="A2512" s="30" t="s">
        <v>2814</v>
      </c>
      <c r="B2512" s="4">
        <v>4</v>
      </c>
      <c r="C2512" s="4">
        <v>28</v>
      </c>
      <c r="D2512" s="5">
        <v>0.75</v>
      </c>
      <c r="E2512" s="5">
        <v>21</v>
      </c>
      <c r="F2512" s="5">
        <f t="shared" si="82"/>
        <v>1255465.7300000011</v>
      </c>
      <c r="G2512" s="5">
        <f t="shared" si="81"/>
        <v>99.297647107488388</v>
      </c>
    </row>
    <row r="2513" spans="1:7" x14ac:dyDescent="0.35">
      <c r="A2513" s="30" t="s">
        <v>3576</v>
      </c>
      <c r="B2513" s="4">
        <v>2</v>
      </c>
      <c r="C2513" s="4">
        <v>12</v>
      </c>
      <c r="D2513" s="5">
        <v>1.75</v>
      </c>
      <c r="E2513" s="5">
        <v>21</v>
      </c>
      <c r="F2513" s="5">
        <f t="shared" si="82"/>
        <v>1255486.7300000011</v>
      </c>
      <c r="G2513" s="5">
        <f t="shared" si="81"/>
        <v>99.299308045369386</v>
      </c>
    </row>
    <row r="2514" spans="1:7" x14ac:dyDescent="0.35">
      <c r="A2514" s="30" t="s">
        <v>862</v>
      </c>
      <c r="B2514" s="4">
        <v>2</v>
      </c>
      <c r="C2514" s="4">
        <v>6</v>
      </c>
      <c r="D2514" s="5">
        <v>3.49</v>
      </c>
      <c r="E2514" s="5">
        <v>20.94</v>
      </c>
      <c r="F2514" s="5">
        <f t="shared" si="82"/>
        <v>1255507.6700000011</v>
      </c>
      <c r="G2514" s="5">
        <f t="shared" si="81"/>
        <v>99.300964237713586</v>
      </c>
    </row>
    <row r="2515" spans="1:7" x14ac:dyDescent="0.35">
      <c r="A2515" s="30" t="s">
        <v>3302</v>
      </c>
      <c r="B2515" s="4">
        <v>2</v>
      </c>
      <c r="C2515" s="4">
        <v>24</v>
      </c>
      <c r="D2515" s="5">
        <v>0.87</v>
      </c>
      <c r="E2515" s="5">
        <v>20.88</v>
      </c>
      <c r="F2515" s="5">
        <f t="shared" si="82"/>
        <v>1255528.550000001</v>
      </c>
      <c r="G2515" s="5">
        <f t="shared" si="81"/>
        <v>99.302615684520973</v>
      </c>
    </row>
    <row r="2516" spans="1:7" x14ac:dyDescent="0.35">
      <c r="A2516" s="30" t="s">
        <v>3230</v>
      </c>
      <c r="B2516" s="4">
        <v>1</v>
      </c>
      <c r="C2516" s="4">
        <v>24</v>
      </c>
      <c r="D2516" s="5">
        <v>0.87</v>
      </c>
      <c r="E2516" s="5">
        <v>20.88</v>
      </c>
      <c r="F2516" s="5">
        <f t="shared" si="82"/>
        <v>1255549.4300000009</v>
      </c>
      <c r="G2516" s="5">
        <f t="shared" si="81"/>
        <v>99.304267131328359</v>
      </c>
    </row>
    <row r="2517" spans="1:7" x14ac:dyDescent="0.35">
      <c r="A2517" s="30" t="s">
        <v>4112</v>
      </c>
      <c r="B2517" s="4">
        <v>1</v>
      </c>
      <c r="C2517" s="4">
        <v>24</v>
      </c>
      <c r="D2517" s="5">
        <v>0.87</v>
      </c>
      <c r="E2517" s="5">
        <v>20.88</v>
      </c>
      <c r="F2517" s="5">
        <f t="shared" si="82"/>
        <v>1255570.3100000008</v>
      </c>
      <c r="G2517" s="5">
        <f t="shared" si="81"/>
        <v>99.305918578135746</v>
      </c>
    </row>
    <row r="2518" spans="1:7" x14ac:dyDescent="0.35">
      <c r="A2518" s="30" t="s">
        <v>174</v>
      </c>
      <c r="B2518" s="4">
        <v>6</v>
      </c>
      <c r="C2518" s="4">
        <v>52</v>
      </c>
      <c r="D2518" s="5">
        <v>0.4</v>
      </c>
      <c r="E2518" s="5">
        <v>20.8</v>
      </c>
      <c r="F2518" s="5">
        <f t="shared" si="82"/>
        <v>1255591.1100000008</v>
      </c>
      <c r="G2518" s="5">
        <f t="shared" si="81"/>
        <v>99.307563697560738</v>
      </c>
    </row>
    <row r="2519" spans="1:7" x14ac:dyDescent="0.35">
      <c r="A2519" s="30" t="s">
        <v>4218</v>
      </c>
      <c r="B2519" s="4">
        <v>1</v>
      </c>
      <c r="C2519" s="4">
        <v>20</v>
      </c>
      <c r="D2519" s="5">
        <v>1.04</v>
      </c>
      <c r="E2519" s="5">
        <v>20.8</v>
      </c>
      <c r="F2519" s="5">
        <f t="shared" si="82"/>
        <v>1255611.9100000008</v>
      </c>
      <c r="G2519" s="5">
        <f t="shared" si="81"/>
        <v>99.309208816985745</v>
      </c>
    </row>
    <row r="2520" spans="1:7" x14ac:dyDescent="0.35">
      <c r="A2520" s="30" t="s">
        <v>2756</v>
      </c>
      <c r="B2520" s="4">
        <v>5</v>
      </c>
      <c r="C2520" s="4">
        <v>56</v>
      </c>
      <c r="D2520" s="5">
        <v>0.37</v>
      </c>
      <c r="E2520" s="5">
        <v>20.72</v>
      </c>
      <c r="F2520" s="5">
        <f t="shared" si="82"/>
        <v>1255632.6300000008</v>
      </c>
      <c r="G2520" s="5">
        <f t="shared" si="81"/>
        <v>99.310847609028329</v>
      </c>
    </row>
    <row r="2521" spans="1:7" x14ac:dyDescent="0.35">
      <c r="A2521" s="30" t="s">
        <v>4181</v>
      </c>
      <c r="B2521" s="4">
        <v>1</v>
      </c>
      <c r="C2521" s="4">
        <v>30</v>
      </c>
      <c r="D2521" s="5">
        <v>0.69</v>
      </c>
      <c r="E2521" s="5">
        <v>20.7</v>
      </c>
      <c r="F2521" s="5">
        <f t="shared" si="82"/>
        <v>1255653.3300000008</v>
      </c>
      <c r="G2521" s="5">
        <f t="shared" si="81"/>
        <v>99.312484819225304</v>
      </c>
    </row>
    <row r="2522" spans="1:7" x14ac:dyDescent="0.35">
      <c r="A2522" s="30" t="s">
        <v>3280</v>
      </c>
      <c r="B2522" s="4">
        <v>2</v>
      </c>
      <c r="C2522" s="4">
        <v>16</v>
      </c>
      <c r="D2522" s="5">
        <v>1.29</v>
      </c>
      <c r="E2522" s="5">
        <v>20.64</v>
      </c>
      <c r="F2522" s="5">
        <f t="shared" si="82"/>
        <v>1255673.9700000007</v>
      </c>
      <c r="G2522" s="5">
        <f t="shared" si="81"/>
        <v>99.31411728388548</v>
      </c>
    </row>
    <row r="2523" spans="1:7" x14ac:dyDescent="0.35">
      <c r="A2523" s="30" t="s">
        <v>390</v>
      </c>
      <c r="B2523" s="4">
        <v>2</v>
      </c>
      <c r="C2523" s="4">
        <v>12</v>
      </c>
      <c r="D2523" s="5">
        <v>1.72</v>
      </c>
      <c r="E2523" s="5">
        <v>20.64</v>
      </c>
      <c r="F2523" s="5">
        <f t="shared" si="82"/>
        <v>1255694.6100000006</v>
      </c>
      <c r="G2523" s="5">
        <f t="shared" si="81"/>
        <v>99.31574974854567</v>
      </c>
    </row>
    <row r="2524" spans="1:7" x14ac:dyDescent="0.35">
      <c r="A2524" s="30" t="s">
        <v>3725</v>
      </c>
      <c r="B2524" s="4">
        <v>4</v>
      </c>
      <c r="C2524" s="4">
        <v>22</v>
      </c>
      <c r="D2524" s="5">
        <v>0.93</v>
      </c>
      <c r="E2524" s="5">
        <v>20.46</v>
      </c>
      <c r="F2524" s="5">
        <f t="shared" si="82"/>
        <v>1255715.0700000005</v>
      </c>
      <c r="G2524" s="5">
        <f t="shared" si="81"/>
        <v>99.317367976595435</v>
      </c>
    </row>
    <row r="2525" spans="1:7" x14ac:dyDescent="0.35">
      <c r="A2525" s="30" t="s">
        <v>254</v>
      </c>
      <c r="B2525" s="4">
        <v>7</v>
      </c>
      <c r="C2525" s="4">
        <v>14</v>
      </c>
      <c r="D2525" s="5">
        <v>1.46</v>
      </c>
      <c r="E2525" s="5">
        <v>20.439999999999998</v>
      </c>
      <c r="F2525" s="5">
        <f t="shared" si="82"/>
        <v>1255735.5100000005</v>
      </c>
      <c r="G2525" s="5">
        <f t="shared" si="81"/>
        <v>99.318984622799604</v>
      </c>
    </row>
    <row r="2526" spans="1:7" x14ac:dyDescent="0.35">
      <c r="A2526" s="30" t="s">
        <v>4435</v>
      </c>
      <c r="B2526" s="4">
        <v>1</v>
      </c>
      <c r="C2526" s="4">
        <v>6</v>
      </c>
      <c r="D2526" s="5">
        <v>3.4</v>
      </c>
      <c r="E2526" s="5">
        <v>20.399999999999999</v>
      </c>
      <c r="F2526" s="5">
        <f t="shared" si="82"/>
        <v>1255755.9100000004</v>
      </c>
      <c r="G2526" s="5">
        <f t="shared" si="81"/>
        <v>99.32059810531257</v>
      </c>
    </row>
    <row r="2527" spans="1:7" x14ac:dyDescent="0.35">
      <c r="A2527" s="30" t="s">
        <v>403</v>
      </c>
      <c r="B2527" s="4">
        <v>3</v>
      </c>
      <c r="C2527" s="4">
        <v>3</v>
      </c>
      <c r="D2527" s="5">
        <v>6.78</v>
      </c>
      <c r="E2527" s="5">
        <v>20.34</v>
      </c>
      <c r="F2527" s="5">
        <f t="shared" si="82"/>
        <v>1255776.2500000005</v>
      </c>
      <c r="G2527" s="5">
        <f t="shared" si="81"/>
        <v>99.32220684228875</v>
      </c>
    </row>
    <row r="2528" spans="1:7" x14ac:dyDescent="0.35">
      <c r="A2528" s="30" t="s">
        <v>781</v>
      </c>
      <c r="B2528" s="4">
        <v>2</v>
      </c>
      <c r="C2528" s="4">
        <v>8</v>
      </c>
      <c r="D2528" s="5">
        <v>2.54</v>
      </c>
      <c r="E2528" s="5">
        <v>20.32</v>
      </c>
      <c r="F2528" s="5">
        <f t="shared" si="82"/>
        <v>1255796.5700000005</v>
      </c>
      <c r="G2528" s="5">
        <f t="shared" si="81"/>
        <v>99.323813997419336</v>
      </c>
    </row>
    <row r="2529" spans="1:7" x14ac:dyDescent="0.35">
      <c r="A2529" s="30" t="s">
        <v>3852</v>
      </c>
      <c r="B2529" s="4">
        <v>4</v>
      </c>
      <c r="C2529" s="4">
        <v>70</v>
      </c>
      <c r="D2529" s="5">
        <v>0.28999999999999998</v>
      </c>
      <c r="E2529" s="5">
        <v>20.299999999999997</v>
      </c>
      <c r="F2529" s="5">
        <f t="shared" si="82"/>
        <v>1255816.8700000006</v>
      </c>
      <c r="G2529" s="5">
        <f t="shared" si="81"/>
        <v>99.325419570704298</v>
      </c>
    </row>
    <row r="2530" spans="1:7" x14ac:dyDescent="0.35">
      <c r="A2530" s="30" t="s">
        <v>1099</v>
      </c>
      <c r="B2530" s="4">
        <v>2</v>
      </c>
      <c r="C2530" s="4">
        <v>10</v>
      </c>
      <c r="D2530" s="5">
        <v>2.02</v>
      </c>
      <c r="E2530" s="5">
        <v>20.2</v>
      </c>
      <c r="F2530" s="5">
        <f t="shared" si="82"/>
        <v>1255837.0700000005</v>
      </c>
      <c r="G2530" s="5">
        <f t="shared" si="81"/>
        <v>99.327017234761257</v>
      </c>
    </row>
    <row r="2531" spans="1:7" x14ac:dyDescent="0.35">
      <c r="A2531" s="30" t="s">
        <v>896</v>
      </c>
      <c r="B2531" s="4">
        <v>1</v>
      </c>
      <c r="C2531" s="4">
        <v>5</v>
      </c>
      <c r="D2531" s="5">
        <v>4.04</v>
      </c>
      <c r="E2531" s="5">
        <v>20.2</v>
      </c>
      <c r="F2531" s="5">
        <f t="shared" si="82"/>
        <v>1255857.2700000005</v>
      </c>
      <c r="G2531" s="5">
        <f t="shared" si="81"/>
        <v>99.32861489881823</v>
      </c>
    </row>
    <row r="2532" spans="1:7" x14ac:dyDescent="0.35">
      <c r="A2532" s="30" t="s">
        <v>3826</v>
      </c>
      <c r="B2532" s="4">
        <v>3</v>
      </c>
      <c r="C2532" s="4">
        <v>18</v>
      </c>
      <c r="D2532" s="5">
        <v>1.1200000000000001</v>
      </c>
      <c r="E2532" s="5">
        <v>20.160000000000004</v>
      </c>
      <c r="F2532" s="5">
        <f t="shared" si="82"/>
        <v>1255877.4300000004</v>
      </c>
      <c r="G2532" s="5">
        <f t="shared" si="81"/>
        <v>99.330209399183971</v>
      </c>
    </row>
    <row r="2533" spans="1:7" x14ac:dyDescent="0.35">
      <c r="A2533" s="30" t="s">
        <v>54</v>
      </c>
      <c r="B2533" s="4">
        <v>6</v>
      </c>
      <c r="C2533" s="4">
        <v>32</v>
      </c>
      <c r="D2533" s="5">
        <v>0.63</v>
      </c>
      <c r="E2533" s="5">
        <v>20.16</v>
      </c>
      <c r="F2533" s="5">
        <f t="shared" si="82"/>
        <v>1255897.5900000003</v>
      </c>
      <c r="G2533" s="5">
        <f t="shared" si="81"/>
        <v>99.331803899549726</v>
      </c>
    </row>
    <row r="2534" spans="1:7" x14ac:dyDescent="0.35">
      <c r="A2534" s="30" t="s">
        <v>3303</v>
      </c>
      <c r="B2534" s="4">
        <v>2</v>
      </c>
      <c r="C2534" s="4">
        <v>24</v>
      </c>
      <c r="D2534" s="5">
        <v>0.84</v>
      </c>
      <c r="E2534" s="5">
        <v>20.16</v>
      </c>
      <c r="F2534" s="5">
        <f t="shared" si="82"/>
        <v>1255917.7500000002</v>
      </c>
      <c r="G2534" s="5">
        <f t="shared" si="81"/>
        <v>99.333398399915481</v>
      </c>
    </row>
    <row r="2535" spans="1:7" x14ac:dyDescent="0.35">
      <c r="A2535" s="30" t="s">
        <v>1119</v>
      </c>
      <c r="B2535" s="4">
        <v>2</v>
      </c>
      <c r="C2535" s="4">
        <v>7</v>
      </c>
      <c r="D2535" s="5">
        <v>2.88</v>
      </c>
      <c r="E2535" s="5">
        <v>20.16</v>
      </c>
      <c r="F2535" s="5">
        <f t="shared" si="82"/>
        <v>1255937.9100000001</v>
      </c>
      <c r="G2535" s="5">
        <f t="shared" si="81"/>
        <v>99.33499290028125</v>
      </c>
    </row>
    <row r="2536" spans="1:7" x14ac:dyDescent="0.35">
      <c r="A2536" s="30" t="s">
        <v>1834</v>
      </c>
      <c r="B2536" s="4">
        <v>4</v>
      </c>
      <c r="C2536" s="4">
        <v>500</v>
      </c>
      <c r="D2536" s="5">
        <v>0.04</v>
      </c>
      <c r="E2536" s="5">
        <v>20</v>
      </c>
      <c r="F2536" s="5">
        <f t="shared" si="82"/>
        <v>1255957.9100000001</v>
      </c>
      <c r="G2536" s="5">
        <f t="shared" si="81"/>
        <v>99.336574745882203</v>
      </c>
    </row>
    <row r="2537" spans="1:7" x14ac:dyDescent="0.35">
      <c r="A2537" s="30" t="s">
        <v>1836</v>
      </c>
      <c r="B2537" s="4">
        <v>3</v>
      </c>
      <c r="C2537" s="4">
        <v>500</v>
      </c>
      <c r="D2537" s="5">
        <v>0.04</v>
      </c>
      <c r="E2537" s="5">
        <v>20</v>
      </c>
      <c r="F2537" s="5">
        <f t="shared" si="82"/>
        <v>1255977.9100000001</v>
      </c>
      <c r="G2537" s="5">
        <f t="shared" si="81"/>
        <v>99.338156591483155</v>
      </c>
    </row>
    <row r="2538" spans="1:7" x14ac:dyDescent="0.35">
      <c r="A2538" s="30" t="s">
        <v>2083</v>
      </c>
      <c r="B2538" s="4">
        <v>3</v>
      </c>
      <c r="C2538" s="4">
        <v>200</v>
      </c>
      <c r="D2538" s="5">
        <v>0.1</v>
      </c>
      <c r="E2538" s="5">
        <v>20</v>
      </c>
      <c r="F2538" s="5">
        <f t="shared" si="82"/>
        <v>1255997.9100000001</v>
      </c>
      <c r="G2538" s="5">
        <f t="shared" si="81"/>
        <v>99.339738437084108</v>
      </c>
    </row>
    <row r="2539" spans="1:7" x14ac:dyDescent="0.35">
      <c r="A2539" s="30" t="s">
        <v>339</v>
      </c>
      <c r="B2539" s="4">
        <v>2</v>
      </c>
      <c r="C2539" s="4">
        <v>3</v>
      </c>
      <c r="D2539" s="5">
        <v>6.65</v>
      </c>
      <c r="E2539" s="5">
        <v>19.950000000000003</v>
      </c>
      <c r="F2539" s="5">
        <f t="shared" si="82"/>
        <v>1256017.8600000001</v>
      </c>
      <c r="G2539" s="5">
        <f t="shared" si="81"/>
        <v>99.341316328071059</v>
      </c>
    </row>
    <row r="2540" spans="1:7" x14ac:dyDescent="0.35">
      <c r="A2540" s="30" t="s">
        <v>970</v>
      </c>
      <c r="B2540" s="4">
        <v>1</v>
      </c>
      <c r="C2540" s="4">
        <v>8</v>
      </c>
      <c r="D2540" s="5">
        <v>2.4900000000000002</v>
      </c>
      <c r="E2540" s="5">
        <v>19.920000000000002</v>
      </c>
      <c r="F2540" s="5">
        <f t="shared" si="82"/>
        <v>1256037.78</v>
      </c>
      <c r="G2540" s="5">
        <f t="shared" si="81"/>
        <v>99.342891846289604</v>
      </c>
    </row>
    <row r="2541" spans="1:7" x14ac:dyDescent="0.35">
      <c r="A2541" s="30" t="s">
        <v>975</v>
      </c>
      <c r="B2541" s="4">
        <v>1</v>
      </c>
      <c r="C2541" s="4">
        <v>4</v>
      </c>
      <c r="D2541" s="5">
        <v>4.96</v>
      </c>
      <c r="E2541" s="5">
        <v>19.84</v>
      </c>
      <c r="F2541" s="5">
        <f t="shared" si="82"/>
        <v>1256057.6200000001</v>
      </c>
      <c r="G2541" s="5">
        <f t="shared" si="81"/>
        <v>99.344461037125754</v>
      </c>
    </row>
    <row r="2542" spans="1:7" x14ac:dyDescent="0.35">
      <c r="A2542" s="30" t="s">
        <v>438</v>
      </c>
      <c r="B2542" s="4">
        <v>4</v>
      </c>
      <c r="C2542" s="4">
        <v>60</v>
      </c>
      <c r="D2542" s="5">
        <v>0.33</v>
      </c>
      <c r="E2542" s="5">
        <v>19.8</v>
      </c>
      <c r="F2542" s="5">
        <f t="shared" si="82"/>
        <v>1256077.4200000002</v>
      </c>
      <c r="G2542" s="5">
        <f t="shared" si="81"/>
        <v>99.3460270642707</v>
      </c>
    </row>
    <row r="2543" spans="1:7" x14ac:dyDescent="0.35">
      <c r="A2543" s="30" t="s">
        <v>1122</v>
      </c>
      <c r="B2543" s="4">
        <v>1</v>
      </c>
      <c r="C2543" s="4">
        <v>60</v>
      </c>
      <c r="D2543" s="5">
        <v>0.33</v>
      </c>
      <c r="E2543" s="5">
        <v>19.8</v>
      </c>
      <c r="F2543" s="5">
        <f t="shared" si="82"/>
        <v>1256097.2200000002</v>
      </c>
      <c r="G2543" s="5">
        <f t="shared" si="81"/>
        <v>99.347593091415661</v>
      </c>
    </row>
    <row r="2544" spans="1:7" x14ac:dyDescent="0.35">
      <c r="A2544" s="30" t="s">
        <v>1944</v>
      </c>
      <c r="B2544" s="4">
        <v>3</v>
      </c>
      <c r="C2544" s="4">
        <v>14</v>
      </c>
      <c r="D2544" s="5">
        <v>1.41</v>
      </c>
      <c r="E2544" s="5">
        <v>19.739999999999998</v>
      </c>
      <c r="F2544" s="5">
        <f t="shared" si="82"/>
        <v>1256116.9600000002</v>
      </c>
      <c r="G2544" s="5">
        <f t="shared" si="81"/>
        <v>99.349154373023794</v>
      </c>
    </row>
    <row r="2545" spans="1:7" x14ac:dyDescent="0.35">
      <c r="A2545" s="30" t="s">
        <v>2506</v>
      </c>
      <c r="B2545" s="4">
        <v>7</v>
      </c>
      <c r="C2545" s="4">
        <v>68</v>
      </c>
      <c r="D2545" s="5">
        <v>0.28999999999999998</v>
      </c>
      <c r="E2545" s="5">
        <v>19.72</v>
      </c>
      <c r="F2545" s="5">
        <f t="shared" si="82"/>
        <v>1256136.6800000002</v>
      </c>
      <c r="G2545" s="5">
        <f t="shared" si="81"/>
        <v>99.350714072786332</v>
      </c>
    </row>
    <row r="2546" spans="1:7" x14ac:dyDescent="0.35">
      <c r="A2546" s="30" t="s">
        <v>3215</v>
      </c>
      <c r="B2546" s="4">
        <v>1</v>
      </c>
      <c r="C2546" s="4">
        <v>16</v>
      </c>
      <c r="D2546" s="5">
        <v>1.23</v>
      </c>
      <c r="E2546" s="5">
        <v>19.68</v>
      </c>
      <c r="F2546" s="5">
        <f t="shared" si="82"/>
        <v>1256156.3600000001</v>
      </c>
      <c r="G2546" s="5">
        <f t="shared" si="81"/>
        <v>99.352270608857665</v>
      </c>
    </row>
    <row r="2547" spans="1:7" x14ac:dyDescent="0.35">
      <c r="A2547" s="30" t="s">
        <v>3470</v>
      </c>
      <c r="B2547" s="4">
        <v>3</v>
      </c>
      <c r="C2547" s="4">
        <v>12</v>
      </c>
      <c r="D2547" s="5">
        <v>1.64</v>
      </c>
      <c r="E2547" s="5">
        <v>19.68</v>
      </c>
      <c r="F2547" s="5">
        <f t="shared" si="82"/>
        <v>1256176.04</v>
      </c>
      <c r="G2547" s="5">
        <f t="shared" si="81"/>
        <v>99.353827144928999</v>
      </c>
    </row>
    <row r="2548" spans="1:7" x14ac:dyDescent="0.35">
      <c r="A2548" s="30" t="s">
        <v>870</v>
      </c>
      <c r="B2548" s="4">
        <v>1</v>
      </c>
      <c r="C2548" s="4">
        <v>6</v>
      </c>
      <c r="D2548" s="5">
        <v>3.28</v>
      </c>
      <c r="E2548" s="5">
        <v>19.68</v>
      </c>
      <c r="F2548" s="5">
        <f t="shared" si="82"/>
        <v>1256195.72</v>
      </c>
      <c r="G2548" s="5">
        <f t="shared" si="81"/>
        <v>99.355383681000333</v>
      </c>
    </row>
    <row r="2549" spans="1:7" x14ac:dyDescent="0.35">
      <c r="A2549" s="30" t="s">
        <v>2669</v>
      </c>
      <c r="B2549" s="4">
        <v>3</v>
      </c>
      <c r="C2549" s="4">
        <v>10</v>
      </c>
      <c r="D2549" s="5">
        <v>1.96</v>
      </c>
      <c r="E2549" s="5">
        <v>19.600000000000001</v>
      </c>
      <c r="F2549" s="5">
        <f t="shared" si="82"/>
        <v>1256215.32</v>
      </c>
      <c r="G2549" s="5">
        <f t="shared" si="81"/>
        <v>99.356933889689287</v>
      </c>
    </row>
    <row r="2550" spans="1:7" x14ac:dyDescent="0.35">
      <c r="A2550" s="30" t="s">
        <v>1046</v>
      </c>
      <c r="B2550" s="4">
        <v>5</v>
      </c>
      <c r="C2550" s="4">
        <v>32</v>
      </c>
      <c r="D2550" s="5">
        <v>0.61</v>
      </c>
      <c r="E2550" s="5">
        <v>19.52</v>
      </c>
      <c r="F2550" s="5">
        <f t="shared" si="82"/>
        <v>1256234.8400000001</v>
      </c>
      <c r="G2550" s="5">
        <f t="shared" si="81"/>
        <v>99.358477770995819</v>
      </c>
    </row>
    <row r="2551" spans="1:7" x14ac:dyDescent="0.35">
      <c r="A2551" s="30" t="s">
        <v>1950</v>
      </c>
      <c r="B2551" s="4">
        <v>8</v>
      </c>
      <c r="C2551" s="4">
        <v>325</v>
      </c>
      <c r="D2551" s="5">
        <v>0.06</v>
      </c>
      <c r="E2551" s="5">
        <v>19.5</v>
      </c>
      <c r="F2551" s="5">
        <f t="shared" si="82"/>
        <v>1256254.3400000001</v>
      </c>
      <c r="G2551" s="5">
        <f t="shared" si="81"/>
        <v>99.360020070456741</v>
      </c>
    </row>
    <row r="2552" spans="1:7" x14ac:dyDescent="0.35">
      <c r="A2552" s="30" t="s">
        <v>2240</v>
      </c>
      <c r="B2552" s="4">
        <v>4</v>
      </c>
      <c r="C2552" s="4">
        <v>150</v>
      </c>
      <c r="D2552" s="5">
        <v>0.13</v>
      </c>
      <c r="E2552" s="5">
        <v>19.5</v>
      </c>
      <c r="F2552" s="5">
        <f t="shared" si="82"/>
        <v>1256273.8400000001</v>
      </c>
      <c r="G2552" s="5">
        <f t="shared" si="81"/>
        <v>99.361562369917678</v>
      </c>
    </row>
    <row r="2553" spans="1:7" x14ac:dyDescent="0.35">
      <c r="A2553" s="30" t="s">
        <v>3402</v>
      </c>
      <c r="B2553" s="4">
        <v>2</v>
      </c>
      <c r="C2553" s="4">
        <v>75</v>
      </c>
      <c r="D2553" s="5">
        <v>0.26</v>
      </c>
      <c r="E2553" s="5">
        <v>19.5</v>
      </c>
      <c r="F2553" s="5">
        <f t="shared" si="82"/>
        <v>1256293.3400000001</v>
      </c>
      <c r="G2553" s="5">
        <f t="shared" si="81"/>
        <v>99.3631046693786</v>
      </c>
    </row>
    <row r="2554" spans="1:7" x14ac:dyDescent="0.35">
      <c r="A2554" s="30" t="s">
        <v>103</v>
      </c>
      <c r="B2554" s="4">
        <v>1</v>
      </c>
      <c r="C2554" s="4">
        <v>15</v>
      </c>
      <c r="D2554" s="5">
        <v>1.3</v>
      </c>
      <c r="E2554" s="5">
        <v>19.5</v>
      </c>
      <c r="F2554" s="5">
        <f t="shared" si="82"/>
        <v>1256312.8400000001</v>
      </c>
      <c r="G2554" s="5">
        <f t="shared" si="81"/>
        <v>99.364646968839537</v>
      </c>
    </row>
    <row r="2555" spans="1:7" x14ac:dyDescent="0.35">
      <c r="A2555" s="30" t="s">
        <v>3910</v>
      </c>
      <c r="B2555" s="4">
        <v>2</v>
      </c>
      <c r="C2555" s="4">
        <v>24</v>
      </c>
      <c r="D2555" s="5">
        <v>0.81</v>
      </c>
      <c r="E2555" s="5">
        <v>19.440000000000001</v>
      </c>
      <c r="F2555" s="5">
        <f t="shared" si="82"/>
        <v>1256332.28</v>
      </c>
      <c r="G2555" s="5">
        <f t="shared" si="81"/>
        <v>99.36618452276366</v>
      </c>
    </row>
    <row r="2556" spans="1:7" x14ac:dyDescent="0.35">
      <c r="A2556" s="30" t="s">
        <v>3945</v>
      </c>
      <c r="B2556" s="4">
        <v>1</v>
      </c>
      <c r="C2556" s="4">
        <v>6</v>
      </c>
      <c r="D2556" s="5">
        <v>3.24</v>
      </c>
      <c r="E2556" s="5">
        <v>19.440000000000001</v>
      </c>
      <c r="F2556" s="5">
        <f t="shared" si="82"/>
        <v>1256351.72</v>
      </c>
      <c r="G2556" s="5">
        <f t="shared" si="81"/>
        <v>99.367722076687784</v>
      </c>
    </row>
    <row r="2557" spans="1:7" x14ac:dyDescent="0.35">
      <c r="A2557" s="30" t="s">
        <v>1237</v>
      </c>
      <c r="B2557" s="4">
        <v>1</v>
      </c>
      <c r="C2557" s="4">
        <v>20</v>
      </c>
      <c r="D2557" s="5">
        <v>0.97</v>
      </c>
      <c r="E2557" s="5">
        <v>19.399999999999999</v>
      </c>
      <c r="F2557" s="5">
        <f t="shared" si="82"/>
        <v>1256371.1199999999</v>
      </c>
      <c r="G2557" s="5">
        <f t="shared" si="81"/>
        <v>99.369256466920703</v>
      </c>
    </row>
    <row r="2558" spans="1:7" x14ac:dyDescent="0.35">
      <c r="A2558" s="30" t="s">
        <v>3008</v>
      </c>
      <c r="B2558" s="4">
        <v>7</v>
      </c>
      <c r="C2558" s="4">
        <v>22</v>
      </c>
      <c r="D2558" s="5">
        <v>0.88</v>
      </c>
      <c r="E2558" s="5">
        <v>19.36</v>
      </c>
      <c r="F2558" s="5">
        <f t="shared" si="82"/>
        <v>1256390.48</v>
      </c>
      <c r="G2558" s="5">
        <f t="shared" si="81"/>
        <v>99.370787693462432</v>
      </c>
    </row>
    <row r="2559" spans="1:7" x14ac:dyDescent="0.35">
      <c r="A2559" s="30" t="s">
        <v>2936</v>
      </c>
      <c r="B2559" s="4">
        <v>3</v>
      </c>
      <c r="C2559" s="4">
        <v>28</v>
      </c>
      <c r="D2559" s="5">
        <v>0.69</v>
      </c>
      <c r="E2559" s="5">
        <v>19.32</v>
      </c>
      <c r="F2559" s="5">
        <f t="shared" si="82"/>
        <v>1256409.8</v>
      </c>
      <c r="G2559" s="5">
        <f t="shared" si="81"/>
        <v>99.372315756312958</v>
      </c>
    </row>
    <row r="2560" spans="1:7" x14ac:dyDescent="0.35">
      <c r="A2560" s="30" t="s">
        <v>876</v>
      </c>
      <c r="B2560" s="4">
        <v>2</v>
      </c>
      <c r="C2560" s="4">
        <v>21</v>
      </c>
      <c r="D2560" s="5">
        <v>0.92</v>
      </c>
      <c r="E2560" s="5">
        <v>19.32</v>
      </c>
      <c r="F2560" s="5">
        <f t="shared" si="82"/>
        <v>1256429.1200000001</v>
      </c>
      <c r="G2560" s="5">
        <f t="shared" si="81"/>
        <v>99.373843819163483</v>
      </c>
    </row>
    <row r="2561" spans="1:7" x14ac:dyDescent="0.35">
      <c r="A2561" s="30" t="s">
        <v>3207</v>
      </c>
      <c r="B2561" s="4">
        <v>1</v>
      </c>
      <c r="C2561" s="4">
        <v>12</v>
      </c>
      <c r="D2561" s="5">
        <v>1.61</v>
      </c>
      <c r="E2561" s="5">
        <v>19.32</v>
      </c>
      <c r="F2561" s="5">
        <f t="shared" si="82"/>
        <v>1256448.4400000002</v>
      </c>
      <c r="G2561" s="5">
        <f t="shared" si="81"/>
        <v>99.375371882014022</v>
      </c>
    </row>
    <row r="2562" spans="1:7" x14ac:dyDescent="0.35">
      <c r="A2562" s="30" t="s">
        <v>1110</v>
      </c>
      <c r="B2562" s="4">
        <v>1</v>
      </c>
      <c r="C2562" s="4">
        <v>5</v>
      </c>
      <c r="D2562" s="5">
        <v>3.86</v>
      </c>
      <c r="E2562" s="5">
        <v>19.3</v>
      </c>
      <c r="F2562" s="5">
        <f t="shared" si="82"/>
        <v>1256467.7400000002</v>
      </c>
      <c r="G2562" s="5">
        <f t="shared" si="81"/>
        <v>99.376898363018938</v>
      </c>
    </row>
    <row r="2563" spans="1:7" x14ac:dyDescent="0.35">
      <c r="A2563" s="30" t="s">
        <v>4023</v>
      </c>
      <c r="B2563" s="4">
        <v>1</v>
      </c>
      <c r="C2563" s="4">
        <v>25</v>
      </c>
      <c r="D2563" s="5">
        <v>0.77</v>
      </c>
      <c r="E2563" s="5">
        <v>19.25</v>
      </c>
      <c r="F2563" s="5">
        <f t="shared" si="82"/>
        <v>1256486.9900000002</v>
      </c>
      <c r="G2563" s="5">
        <f t="shared" ref="G2563:G2626" si="83">(F2563/$F$3485)*100</f>
        <v>99.378420889409853</v>
      </c>
    </row>
    <row r="2564" spans="1:7" x14ac:dyDescent="0.35">
      <c r="A2564" s="30" t="s">
        <v>165</v>
      </c>
      <c r="B2564" s="4">
        <v>6</v>
      </c>
      <c r="C2564" s="4">
        <v>64</v>
      </c>
      <c r="D2564" s="5">
        <v>0.3</v>
      </c>
      <c r="E2564" s="5">
        <v>19.2</v>
      </c>
      <c r="F2564" s="5">
        <f t="shared" si="82"/>
        <v>1256506.1900000002</v>
      </c>
      <c r="G2564" s="5">
        <f t="shared" si="83"/>
        <v>99.37993946118678</v>
      </c>
    </row>
    <row r="2565" spans="1:7" x14ac:dyDescent="0.35">
      <c r="A2565" s="30" t="s">
        <v>190</v>
      </c>
      <c r="B2565" s="4">
        <v>2</v>
      </c>
      <c r="C2565" s="4">
        <v>16</v>
      </c>
      <c r="D2565" s="5">
        <v>1.2</v>
      </c>
      <c r="E2565" s="5">
        <v>19.2</v>
      </c>
      <c r="F2565" s="5">
        <f t="shared" si="82"/>
        <v>1256525.3900000001</v>
      </c>
      <c r="G2565" s="5">
        <f t="shared" si="83"/>
        <v>99.381458032963693</v>
      </c>
    </row>
    <row r="2566" spans="1:7" x14ac:dyDescent="0.35">
      <c r="A2566" s="30" t="s">
        <v>4315</v>
      </c>
      <c r="B2566" s="4">
        <v>2</v>
      </c>
      <c r="C2566" s="4">
        <v>8</v>
      </c>
      <c r="D2566" s="5">
        <v>2.4</v>
      </c>
      <c r="E2566" s="5">
        <v>19.2</v>
      </c>
      <c r="F2566" s="5">
        <f t="shared" si="82"/>
        <v>1256544.5900000001</v>
      </c>
      <c r="G2566" s="5">
        <f t="shared" si="83"/>
        <v>99.382976604740591</v>
      </c>
    </row>
    <row r="2567" spans="1:7" x14ac:dyDescent="0.35">
      <c r="A2567" s="30" t="s">
        <v>682</v>
      </c>
      <c r="B2567" s="4">
        <v>1</v>
      </c>
      <c r="C2567" s="4">
        <v>8</v>
      </c>
      <c r="D2567" s="5">
        <v>2.4</v>
      </c>
      <c r="E2567" s="5">
        <v>19.2</v>
      </c>
      <c r="F2567" s="5">
        <f t="shared" si="82"/>
        <v>1256563.79</v>
      </c>
      <c r="G2567" s="5">
        <f t="shared" si="83"/>
        <v>99.384495176517504</v>
      </c>
    </row>
    <row r="2568" spans="1:7" x14ac:dyDescent="0.35">
      <c r="A2568" s="30" t="s">
        <v>614</v>
      </c>
      <c r="B2568" s="4">
        <v>1</v>
      </c>
      <c r="C2568" s="4">
        <v>14</v>
      </c>
      <c r="D2568" s="5">
        <v>1.37</v>
      </c>
      <c r="E2568" s="5">
        <v>19.18</v>
      </c>
      <c r="F2568" s="5">
        <f t="shared" ref="F2568:F2631" si="84">E2568+F2567</f>
        <v>1256582.97</v>
      </c>
      <c r="G2568" s="5">
        <f t="shared" si="83"/>
        <v>99.386012166448822</v>
      </c>
    </row>
    <row r="2569" spans="1:7" x14ac:dyDescent="0.35">
      <c r="A2569" s="30" t="s">
        <v>2877</v>
      </c>
      <c r="B2569" s="4">
        <v>3</v>
      </c>
      <c r="C2569" s="4">
        <v>18</v>
      </c>
      <c r="D2569" s="5">
        <v>1.06</v>
      </c>
      <c r="E2569" s="5">
        <v>19.080000000000002</v>
      </c>
      <c r="F2569" s="5">
        <f t="shared" si="84"/>
        <v>1256602.05</v>
      </c>
      <c r="G2569" s="5">
        <f t="shared" si="83"/>
        <v>99.387521247152137</v>
      </c>
    </row>
    <row r="2570" spans="1:7" x14ac:dyDescent="0.35">
      <c r="A2570" s="30" t="s">
        <v>218</v>
      </c>
      <c r="B2570" s="4">
        <v>2</v>
      </c>
      <c r="C2570" s="4">
        <v>100</v>
      </c>
      <c r="D2570" s="5">
        <v>0.19</v>
      </c>
      <c r="E2570" s="5">
        <v>19</v>
      </c>
      <c r="F2570" s="5">
        <f t="shared" si="84"/>
        <v>1256621.05</v>
      </c>
      <c r="G2570" s="5">
        <f t="shared" si="83"/>
        <v>99.389024000473043</v>
      </c>
    </row>
    <row r="2571" spans="1:7" x14ac:dyDescent="0.35">
      <c r="A2571" s="30" t="s">
        <v>217</v>
      </c>
      <c r="B2571" s="4">
        <v>2</v>
      </c>
      <c r="C2571" s="4">
        <v>100</v>
      </c>
      <c r="D2571" s="5">
        <v>0.19</v>
      </c>
      <c r="E2571" s="5">
        <v>19</v>
      </c>
      <c r="F2571" s="5">
        <f t="shared" si="84"/>
        <v>1256640.05</v>
      </c>
      <c r="G2571" s="5">
        <f t="shared" si="83"/>
        <v>99.390526753793949</v>
      </c>
    </row>
    <row r="2572" spans="1:7" x14ac:dyDescent="0.35">
      <c r="A2572" s="30" t="s">
        <v>2459</v>
      </c>
      <c r="B2572" s="4">
        <v>1</v>
      </c>
      <c r="C2572" s="4">
        <v>100</v>
      </c>
      <c r="D2572" s="5">
        <v>0.19</v>
      </c>
      <c r="E2572" s="5">
        <v>19</v>
      </c>
      <c r="F2572" s="5">
        <f t="shared" si="84"/>
        <v>1256659.05</v>
      </c>
      <c r="G2572" s="5">
        <f t="shared" si="83"/>
        <v>99.392029507114856</v>
      </c>
    </row>
    <row r="2573" spans="1:7" x14ac:dyDescent="0.35">
      <c r="A2573" s="30" t="s">
        <v>2497</v>
      </c>
      <c r="B2573" s="4">
        <v>1</v>
      </c>
      <c r="C2573" s="4">
        <v>100</v>
      </c>
      <c r="D2573" s="5">
        <v>0.19</v>
      </c>
      <c r="E2573" s="5">
        <v>19</v>
      </c>
      <c r="F2573" s="5">
        <f t="shared" si="84"/>
        <v>1256678.05</v>
      </c>
      <c r="G2573" s="5">
        <f t="shared" si="83"/>
        <v>99.393532260435762</v>
      </c>
    </row>
    <row r="2574" spans="1:7" x14ac:dyDescent="0.35">
      <c r="A2574" s="30" t="s">
        <v>526</v>
      </c>
      <c r="B2574" s="4">
        <v>1</v>
      </c>
      <c r="C2574" s="4">
        <v>100</v>
      </c>
      <c r="D2574" s="5">
        <v>0.19</v>
      </c>
      <c r="E2574" s="5">
        <v>19</v>
      </c>
      <c r="F2574" s="5">
        <f t="shared" si="84"/>
        <v>1256697.05</v>
      </c>
      <c r="G2574" s="5">
        <f t="shared" si="83"/>
        <v>99.395035013756669</v>
      </c>
    </row>
    <row r="2575" spans="1:7" x14ac:dyDescent="0.35">
      <c r="A2575" s="30" t="s">
        <v>3823</v>
      </c>
      <c r="B2575" s="4">
        <v>2</v>
      </c>
      <c r="C2575" s="4">
        <v>4</v>
      </c>
      <c r="D2575" s="5">
        <v>4.75</v>
      </c>
      <c r="E2575" s="5">
        <v>19</v>
      </c>
      <c r="F2575" s="5">
        <f t="shared" si="84"/>
        <v>1256716.05</v>
      </c>
      <c r="G2575" s="5">
        <f t="shared" si="83"/>
        <v>99.396537767077575</v>
      </c>
    </row>
    <row r="2576" spans="1:7" x14ac:dyDescent="0.35">
      <c r="A2576" s="30" t="s">
        <v>3300</v>
      </c>
      <c r="B2576" s="4">
        <v>1</v>
      </c>
      <c r="C2576" s="4">
        <v>24</v>
      </c>
      <c r="D2576" s="5">
        <v>0.79</v>
      </c>
      <c r="E2576" s="5">
        <v>18.96</v>
      </c>
      <c r="F2576" s="5">
        <f t="shared" si="84"/>
        <v>1256735.01</v>
      </c>
      <c r="G2576" s="5">
        <f t="shared" si="83"/>
        <v>99.398037356707277</v>
      </c>
    </row>
    <row r="2577" spans="1:7" x14ac:dyDescent="0.35">
      <c r="A2577" s="30" t="s">
        <v>3105</v>
      </c>
      <c r="B2577" s="4">
        <v>3</v>
      </c>
      <c r="C2577" s="4">
        <v>22</v>
      </c>
      <c r="D2577" s="5">
        <v>0.86</v>
      </c>
      <c r="E2577" s="5">
        <v>18.919999999999998</v>
      </c>
      <c r="F2577" s="5">
        <f t="shared" si="84"/>
        <v>1256753.93</v>
      </c>
      <c r="G2577" s="5">
        <f t="shared" si="83"/>
        <v>99.399533782645776</v>
      </c>
    </row>
    <row r="2578" spans="1:7" x14ac:dyDescent="0.35">
      <c r="A2578" s="30" t="s">
        <v>331</v>
      </c>
      <c r="B2578" s="4">
        <v>3</v>
      </c>
      <c r="C2578" s="4">
        <v>32</v>
      </c>
      <c r="D2578" s="5">
        <v>0.59</v>
      </c>
      <c r="E2578" s="5">
        <v>18.88</v>
      </c>
      <c r="F2578" s="5">
        <f t="shared" si="84"/>
        <v>1256772.8099999998</v>
      </c>
      <c r="G2578" s="5">
        <f t="shared" si="83"/>
        <v>99.40102704489307</v>
      </c>
    </row>
    <row r="2579" spans="1:7" x14ac:dyDescent="0.35">
      <c r="A2579" s="30" t="s">
        <v>2890</v>
      </c>
      <c r="B2579" s="4">
        <v>3</v>
      </c>
      <c r="C2579" s="4">
        <v>12</v>
      </c>
      <c r="D2579" s="5">
        <v>1.57</v>
      </c>
      <c r="E2579" s="5">
        <v>18.84</v>
      </c>
      <c r="F2579" s="5">
        <f t="shared" si="84"/>
        <v>1256791.6499999999</v>
      </c>
      <c r="G2579" s="5">
        <f t="shared" si="83"/>
        <v>99.402517143449174</v>
      </c>
    </row>
    <row r="2580" spans="1:7" x14ac:dyDescent="0.35">
      <c r="A2580" s="30" t="s">
        <v>2972</v>
      </c>
      <c r="B2580" s="4">
        <v>6</v>
      </c>
      <c r="C2580" s="4">
        <v>20</v>
      </c>
      <c r="D2580" s="5">
        <v>0.94</v>
      </c>
      <c r="E2580" s="5">
        <v>18.799999999999997</v>
      </c>
      <c r="F2580" s="5">
        <f t="shared" si="84"/>
        <v>1256810.45</v>
      </c>
      <c r="G2580" s="5">
        <f t="shared" si="83"/>
        <v>99.404004078314074</v>
      </c>
    </row>
    <row r="2581" spans="1:7" x14ac:dyDescent="0.35">
      <c r="A2581" s="30" t="s">
        <v>1220</v>
      </c>
      <c r="B2581" s="4">
        <v>1</v>
      </c>
      <c r="C2581" s="4">
        <v>4</v>
      </c>
      <c r="D2581" s="5">
        <v>4.6900000000000004</v>
      </c>
      <c r="E2581" s="5">
        <v>18.760000000000002</v>
      </c>
      <c r="F2581" s="5">
        <f t="shared" si="84"/>
        <v>1256829.21</v>
      </c>
      <c r="G2581" s="5">
        <f t="shared" si="83"/>
        <v>99.40548784948777</v>
      </c>
    </row>
    <row r="2582" spans="1:7" x14ac:dyDescent="0.35">
      <c r="A2582" s="30" t="s">
        <v>4171</v>
      </c>
      <c r="B2582" s="4">
        <v>1</v>
      </c>
      <c r="C2582" s="4">
        <v>4</v>
      </c>
      <c r="D2582" s="5">
        <v>4.6900000000000004</v>
      </c>
      <c r="E2582" s="5">
        <v>18.760000000000002</v>
      </c>
      <c r="F2582" s="5">
        <f t="shared" si="84"/>
        <v>1256847.97</v>
      </c>
      <c r="G2582" s="5">
        <f t="shared" si="83"/>
        <v>99.406971620661466</v>
      </c>
    </row>
    <row r="2583" spans="1:7" x14ac:dyDescent="0.35">
      <c r="A2583" s="30" t="s">
        <v>3989</v>
      </c>
      <c r="B2583" s="4">
        <v>2</v>
      </c>
      <c r="C2583" s="4">
        <v>24</v>
      </c>
      <c r="D2583" s="5">
        <v>0.78</v>
      </c>
      <c r="E2583" s="5">
        <v>18.72</v>
      </c>
      <c r="F2583" s="5">
        <f t="shared" si="84"/>
        <v>1256866.69</v>
      </c>
      <c r="G2583" s="5">
        <f t="shared" si="83"/>
        <v>99.408452228143958</v>
      </c>
    </row>
    <row r="2584" spans="1:7" x14ac:dyDescent="0.35">
      <c r="A2584" s="30" t="s">
        <v>914</v>
      </c>
      <c r="B2584" s="4">
        <v>1</v>
      </c>
      <c r="C2584" s="4">
        <v>6</v>
      </c>
      <c r="D2584" s="5">
        <v>3.12</v>
      </c>
      <c r="E2584" s="5">
        <v>18.72</v>
      </c>
      <c r="F2584" s="5">
        <f t="shared" si="84"/>
        <v>1256885.4099999999</v>
      </c>
      <c r="G2584" s="5">
        <f t="shared" si="83"/>
        <v>99.409932835626449</v>
      </c>
    </row>
    <row r="2585" spans="1:7" x14ac:dyDescent="0.35">
      <c r="A2585" s="30" t="s">
        <v>855</v>
      </c>
      <c r="B2585" s="4">
        <v>2</v>
      </c>
      <c r="C2585" s="4">
        <v>6</v>
      </c>
      <c r="D2585" s="5">
        <v>3.11</v>
      </c>
      <c r="E2585" s="5">
        <v>18.66</v>
      </c>
      <c r="F2585" s="5">
        <f t="shared" si="84"/>
        <v>1256904.0699999998</v>
      </c>
      <c r="G2585" s="5">
        <f t="shared" si="83"/>
        <v>99.411408697572128</v>
      </c>
    </row>
    <row r="2586" spans="1:7" x14ac:dyDescent="0.35">
      <c r="A2586" s="30" t="s">
        <v>4285</v>
      </c>
      <c r="B2586" s="4">
        <v>1</v>
      </c>
      <c r="C2586" s="4">
        <v>6</v>
      </c>
      <c r="D2586" s="5">
        <v>3.11</v>
      </c>
      <c r="E2586" s="5">
        <v>18.66</v>
      </c>
      <c r="F2586" s="5">
        <f t="shared" si="84"/>
        <v>1256922.7299999997</v>
      </c>
      <c r="G2586" s="5">
        <f t="shared" si="83"/>
        <v>99.412884559517821</v>
      </c>
    </row>
    <row r="2587" spans="1:7" x14ac:dyDescent="0.35">
      <c r="A2587" s="30" t="s">
        <v>1126</v>
      </c>
      <c r="B2587" s="4">
        <v>1</v>
      </c>
      <c r="C2587" s="4">
        <v>8</v>
      </c>
      <c r="D2587" s="5">
        <v>2.33</v>
      </c>
      <c r="E2587" s="5">
        <v>18.64</v>
      </c>
      <c r="F2587" s="5">
        <f t="shared" si="84"/>
        <v>1256941.3699999996</v>
      </c>
      <c r="G2587" s="5">
        <f t="shared" si="83"/>
        <v>99.414358839617904</v>
      </c>
    </row>
    <row r="2588" spans="1:7" x14ac:dyDescent="0.35">
      <c r="A2588" s="30" t="s">
        <v>1426</v>
      </c>
      <c r="B2588" s="4">
        <v>6</v>
      </c>
      <c r="C2588" s="4">
        <v>20</v>
      </c>
      <c r="D2588" s="5">
        <v>0.93</v>
      </c>
      <c r="E2588" s="5">
        <v>18.600000000000001</v>
      </c>
      <c r="F2588" s="5">
        <f t="shared" si="84"/>
        <v>1256959.9699999997</v>
      </c>
      <c r="G2588" s="5">
        <f t="shared" si="83"/>
        <v>99.415829956026798</v>
      </c>
    </row>
    <row r="2589" spans="1:7" x14ac:dyDescent="0.35">
      <c r="A2589" s="30" t="s">
        <v>169</v>
      </c>
      <c r="B2589" s="4">
        <v>4</v>
      </c>
      <c r="C2589" s="4">
        <v>20</v>
      </c>
      <c r="D2589" s="5">
        <v>0.93</v>
      </c>
      <c r="E2589" s="5">
        <v>18.600000000000001</v>
      </c>
      <c r="F2589" s="5">
        <f t="shared" si="84"/>
        <v>1256978.5699999998</v>
      </c>
      <c r="G2589" s="5">
        <f t="shared" si="83"/>
        <v>99.417301072435691</v>
      </c>
    </row>
    <row r="2590" spans="1:7" x14ac:dyDescent="0.35">
      <c r="A2590" s="30" t="s">
        <v>658</v>
      </c>
      <c r="B2590" s="4">
        <v>3</v>
      </c>
      <c r="C2590" s="4">
        <v>12</v>
      </c>
      <c r="D2590" s="5">
        <v>1.55</v>
      </c>
      <c r="E2590" s="5">
        <v>18.600000000000001</v>
      </c>
      <c r="F2590" s="5">
        <f t="shared" si="84"/>
        <v>1256997.17</v>
      </c>
      <c r="G2590" s="5">
        <f t="shared" si="83"/>
        <v>99.418772188844585</v>
      </c>
    </row>
    <row r="2591" spans="1:7" x14ac:dyDescent="0.35">
      <c r="A2591" s="30" t="s">
        <v>2101</v>
      </c>
      <c r="B2591" s="4">
        <v>2</v>
      </c>
      <c r="C2591" s="4">
        <v>3</v>
      </c>
      <c r="D2591" s="5">
        <v>6.2</v>
      </c>
      <c r="E2591" s="5">
        <v>18.600000000000001</v>
      </c>
      <c r="F2591" s="5">
        <f t="shared" si="84"/>
        <v>1257015.77</v>
      </c>
      <c r="G2591" s="5">
        <f t="shared" si="83"/>
        <v>99.420243305253493</v>
      </c>
    </row>
    <row r="2592" spans="1:7" x14ac:dyDescent="0.35">
      <c r="A2592" s="30" t="s">
        <v>4298</v>
      </c>
      <c r="B2592" s="4">
        <v>1</v>
      </c>
      <c r="C2592" s="4">
        <v>32</v>
      </c>
      <c r="D2592" s="5">
        <v>0.57999999999999996</v>
      </c>
      <c r="E2592" s="5">
        <v>18.559999999999999</v>
      </c>
      <c r="F2592" s="5">
        <f t="shared" si="84"/>
        <v>1257034.33</v>
      </c>
      <c r="G2592" s="5">
        <f t="shared" si="83"/>
        <v>99.421711257971168</v>
      </c>
    </row>
    <row r="2593" spans="1:7" x14ac:dyDescent="0.35">
      <c r="A2593" s="30" t="s">
        <v>291</v>
      </c>
      <c r="B2593" s="4">
        <v>1</v>
      </c>
      <c r="C2593" s="4">
        <v>5</v>
      </c>
      <c r="D2593" s="5">
        <v>3.7</v>
      </c>
      <c r="E2593" s="5">
        <v>18.5</v>
      </c>
      <c r="F2593" s="5">
        <f t="shared" si="84"/>
        <v>1257052.83</v>
      </c>
      <c r="G2593" s="5">
        <f t="shared" si="83"/>
        <v>99.423174465152059</v>
      </c>
    </row>
    <row r="2594" spans="1:7" x14ac:dyDescent="0.35">
      <c r="A2594" s="30" t="s">
        <v>934</v>
      </c>
      <c r="B2594" s="4">
        <v>1</v>
      </c>
      <c r="C2594" s="4">
        <v>6</v>
      </c>
      <c r="D2594" s="5">
        <v>3.08</v>
      </c>
      <c r="E2594" s="5">
        <v>18.48</v>
      </c>
      <c r="F2594" s="5">
        <f t="shared" si="84"/>
        <v>1257071.31</v>
      </c>
      <c r="G2594" s="5">
        <f t="shared" si="83"/>
        <v>99.42463609048734</v>
      </c>
    </row>
    <row r="2595" spans="1:7" x14ac:dyDescent="0.35">
      <c r="A2595" s="30" t="s">
        <v>948</v>
      </c>
      <c r="B2595" s="4">
        <v>2</v>
      </c>
      <c r="C2595" s="4">
        <v>6</v>
      </c>
      <c r="D2595" s="5">
        <v>3.07</v>
      </c>
      <c r="E2595" s="5">
        <v>18.419999999999998</v>
      </c>
      <c r="F2595" s="5">
        <f t="shared" si="84"/>
        <v>1257089.73</v>
      </c>
      <c r="G2595" s="5">
        <f t="shared" si="83"/>
        <v>99.426092970285808</v>
      </c>
    </row>
    <row r="2596" spans="1:7" x14ac:dyDescent="0.35">
      <c r="A2596" s="30" t="s">
        <v>2719</v>
      </c>
      <c r="B2596" s="4">
        <v>1</v>
      </c>
      <c r="C2596" s="4">
        <v>16</v>
      </c>
      <c r="D2596" s="5">
        <v>1.1499999999999999</v>
      </c>
      <c r="E2596" s="5">
        <v>18.399999999999999</v>
      </c>
      <c r="F2596" s="5">
        <f t="shared" si="84"/>
        <v>1257108.1299999999</v>
      </c>
      <c r="G2596" s="5">
        <f t="shared" si="83"/>
        <v>99.427548268238681</v>
      </c>
    </row>
    <row r="2597" spans="1:7" x14ac:dyDescent="0.35">
      <c r="A2597" s="30" t="s">
        <v>1377</v>
      </c>
      <c r="B2597" s="4">
        <v>1</v>
      </c>
      <c r="C2597" s="4">
        <v>4</v>
      </c>
      <c r="D2597" s="5">
        <v>4.58</v>
      </c>
      <c r="E2597" s="5">
        <v>18.32</v>
      </c>
      <c r="F2597" s="5">
        <f t="shared" si="84"/>
        <v>1257126.45</v>
      </c>
      <c r="G2597" s="5">
        <f t="shared" si="83"/>
        <v>99.42899723880916</v>
      </c>
    </row>
    <row r="2598" spans="1:7" x14ac:dyDescent="0.35">
      <c r="A2598" s="30">
        <v>1241340</v>
      </c>
      <c r="B2598" s="4">
        <v>2</v>
      </c>
      <c r="C2598" s="4">
        <v>5</v>
      </c>
      <c r="D2598" s="5">
        <v>3.65</v>
      </c>
      <c r="E2598" s="5">
        <v>18.25</v>
      </c>
      <c r="F2598" s="5">
        <f t="shared" si="84"/>
        <v>1257144.7</v>
      </c>
      <c r="G2598" s="5">
        <f t="shared" si="83"/>
        <v>99.430440672920028</v>
      </c>
    </row>
    <row r="2599" spans="1:7" x14ac:dyDescent="0.35">
      <c r="A2599" s="30" t="s">
        <v>2559</v>
      </c>
      <c r="B2599" s="4">
        <v>1</v>
      </c>
      <c r="C2599" s="4">
        <v>96</v>
      </c>
      <c r="D2599" s="5">
        <v>0.19</v>
      </c>
      <c r="E2599" s="5">
        <v>18.240000000000002</v>
      </c>
      <c r="F2599" s="5">
        <f t="shared" si="84"/>
        <v>1257162.94</v>
      </c>
      <c r="G2599" s="5">
        <f t="shared" si="83"/>
        <v>99.431883316108099</v>
      </c>
    </row>
    <row r="2600" spans="1:7" x14ac:dyDescent="0.35">
      <c r="A2600" s="30" t="s">
        <v>176</v>
      </c>
      <c r="B2600" s="4">
        <v>1</v>
      </c>
      <c r="C2600" s="4">
        <v>32</v>
      </c>
      <c r="D2600" s="5">
        <v>0.56999999999999995</v>
      </c>
      <c r="E2600" s="5">
        <v>18.239999999999998</v>
      </c>
      <c r="F2600" s="5">
        <f t="shared" si="84"/>
        <v>1257181.18</v>
      </c>
      <c r="G2600" s="5">
        <f t="shared" si="83"/>
        <v>99.43332595929617</v>
      </c>
    </row>
    <row r="2601" spans="1:7" x14ac:dyDescent="0.35">
      <c r="A2601" s="30" t="s">
        <v>3218</v>
      </c>
      <c r="B2601" s="4">
        <v>4</v>
      </c>
      <c r="C2601" s="4">
        <v>52</v>
      </c>
      <c r="D2601" s="5">
        <v>0.35</v>
      </c>
      <c r="E2601" s="5">
        <v>18.2</v>
      </c>
      <c r="F2601" s="5">
        <f t="shared" si="84"/>
        <v>1257199.3799999999</v>
      </c>
      <c r="G2601" s="5">
        <f t="shared" si="83"/>
        <v>99.434765438793036</v>
      </c>
    </row>
    <row r="2602" spans="1:7" x14ac:dyDescent="0.35">
      <c r="A2602" s="30" t="s">
        <v>3325</v>
      </c>
      <c r="B2602" s="4">
        <v>1</v>
      </c>
      <c r="C2602" s="4">
        <v>4</v>
      </c>
      <c r="D2602" s="5">
        <v>4.55</v>
      </c>
      <c r="E2602" s="5">
        <v>18.2</v>
      </c>
      <c r="F2602" s="5">
        <f t="shared" si="84"/>
        <v>1257217.5799999998</v>
      </c>
      <c r="G2602" s="5">
        <f t="shared" si="83"/>
        <v>99.436204918289889</v>
      </c>
    </row>
    <row r="2603" spans="1:7" x14ac:dyDescent="0.35">
      <c r="A2603" s="30" t="s">
        <v>619</v>
      </c>
      <c r="B2603" s="4">
        <v>3</v>
      </c>
      <c r="C2603" s="4">
        <v>8</v>
      </c>
      <c r="D2603" s="5">
        <v>2.27</v>
      </c>
      <c r="E2603" s="5">
        <v>18.16</v>
      </c>
      <c r="F2603" s="5">
        <f t="shared" si="84"/>
        <v>1257235.7399999998</v>
      </c>
      <c r="G2603" s="5">
        <f t="shared" si="83"/>
        <v>99.437641234095565</v>
      </c>
    </row>
    <row r="2604" spans="1:7" x14ac:dyDescent="0.35">
      <c r="A2604" s="30" t="s">
        <v>4301</v>
      </c>
      <c r="B2604" s="4">
        <v>1</v>
      </c>
      <c r="C2604" s="4">
        <v>16</v>
      </c>
      <c r="D2604" s="5">
        <v>1.1299999999999999</v>
      </c>
      <c r="E2604" s="5">
        <v>18.079999999999998</v>
      </c>
      <c r="F2604" s="5">
        <f t="shared" si="84"/>
        <v>1257253.8199999998</v>
      </c>
      <c r="G2604" s="5">
        <f t="shared" si="83"/>
        <v>99.439071222518834</v>
      </c>
    </row>
    <row r="2605" spans="1:7" x14ac:dyDescent="0.35">
      <c r="A2605" s="30" t="s">
        <v>924</v>
      </c>
      <c r="B2605" s="4">
        <v>2</v>
      </c>
      <c r="C2605" s="4">
        <v>300</v>
      </c>
      <c r="D2605" s="5">
        <v>0.06</v>
      </c>
      <c r="E2605" s="5">
        <v>18</v>
      </c>
      <c r="F2605" s="5">
        <f t="shared" si="84"/>
        <v>1257271.8199999998</v>
      </c>
      <c r="G2605" s="5">
        <f t="shared" si="83"/>
        <v>99.44049488355968</v>
      </c>
    </row>
    <row r="2606" spans="1:7" x14ac:dyDescent="0.35">
      <c r="A2606" s="30" t="s">
        <v>2140</v>
      </c>
      <c r="B2606" s="4">
        <v>1</v>
      </c>
      <c r="C2606" s="4">
        <v>200</v>
      </c>
      <c r="D2606" s="5">
        <v>0.09</v>
      </c>
      <c r="E2606" s="5">
        <v>18</v>
      </c>
      <c r="F2606" s="5">
        <f t="shared" si="84"/>
        <v>1257289.8199999998</v>
      </c>
      <c r="G2606" s="5">
        <f t="shared" si="83"/>
        <v>99.441918544600554</v>
      </c>
    </row>
    <row r="2607" spans="1:7" x14ac:dyDescent="0.35">
      <c r="A2607" s="30" t="s">
        <v>2422</v>
      </c>
      <c r="B2607" s="4">
        <v>2</v>
      </c>
      <c r="C2607" s="4">
        <v>100</v>
      </c>
      <c r="D2607" s="5">
        <v>0.18</v>
      </c>
      <c r="E2607" s="5">
        <v>18</v>
      </c>
      <c r="F2607" s="5">
        <f t="shared" si="84"/>
        <v>1257307.8199999998</v>
      </c>
      <c r="G2607" s="5">
        <f t="shared" si="83"/>
        <v>99.4433422056414</v>
      </c>
    </row>
    <row r="2608" spans="1:7" x14ac:dyDescent="0.35">
      <c r="A2608" s="30" t="s">
        <v>2685</v>
      </c>
      <c r="B2608" s="4">
        <v>4</v>
      </c>
      <c r="C2608" s="4">
        <v>72</v>
      </c>
      <c r="D2608" s="5">
        <v>0.25</v>
      </c>
      <c r="E2608" s="5">
        <v>18</v>
      </c>
      <c r="F2608" s="5">
        <f t="shared" si="84"/>
        <v>1257325.8199999998</v>
      </c>
      <c r="G2608" s="5">
        <f t="shared" si="83"/>
        <v>99.44476586668226</v>
      </c>
    </row>
    <row r="2609" spans="1:7" x14ac:dyDescent="0.35">
      <c r="A2609" s="30" t="s">
        <v>3301</v>
      </c>
      <c r="B2609" s="4">
        <v>1</v>
      </c>
      <c r="C2609" s="4">
        <v>24</v>
      </c>
      <c r="D2609" s="5">
        <v>0.75</v>
      </c>
      <c r="E2609" s="5">
        <v>18</v>
      </c>
      <c r="F2609" s="5">
        <f t="shared" si="84"/>
        <v>1257343.8199999998</v>
      </c>
      <c r="G2609" s="5">
        <f t="shared" si="83"/>
        <v>99.446189527723135</v>
      </c>
    </row>
    <row r="2610" spans="1:7" x14ac:dyDescent="0.35">
      <c r="A2610" s="30" t="s">
        <v>3278</v>
      </c>
      <c r="B2610" s="4">
        <v>1</v>
      </c>
      <c r="C2610" s="4">
        <v>8</v>
      </c>
      <c r="D2610" s="5">
        <v>2.25</v>
      </c>
      <c r="E2610" s="5">
        <v>18</v>
      </c>
      <c r="F2610" s="5">
        <f t="shared" si="84"/>
        <v>1257361.8199999998</v>
      </c>
      <c r="G2610" s="5">
        <f t="shared" si="83"/>
        <v>99.447613188763981</v>
      </c>
    </row>
    <row r="2611" spans="1:7" x14ac:dyDescent="0.35">
      <c r="A2611" s="30" t="s">
        <v>809</v>
      </c>
      <c r="B2611" s="4">
        <v>1</v>
      </c>
      <c r="C2611" s="4">
        <v>5</v>
      </c>
      <c r="D2611" s="5">
        <v>3.6</v>
      </c>
      <c r="E2611" s="5">
        <v>18</v>
      </c>
      <c r="F2611" s="5">
        <f t="shared" si="84"/>
        <v>1257379.8199999998</v>
      </c>
      <c r="G2611" s="5">
        <f t="shared" si="83"/>
        <v>99.449036849804841</v>
      </c>
    </row>
    <row r="2612" spans="1:7" x14ac:dyDescent="0.35">
      <c r="A2612" s="30" t="s">
        <v>1247</v>
      </c>
      <c r="B2612" s="4">
        <v>1</v>
      </c>
      <c r="C2612" s="4">
        <v>4</v>
      </c>
      <c r="D2612" s="5">
        <v>4.5</v>
      </c>
      <c r="E2612" s="5">
        <v>18</v>
      </c>
      <c r="F2612" s="5">
        <f t="shared" si="84"/>
        <v>1257397.8199999998</v>
      </c>
      <c r="G2612" s="5">
        <f t="shared" si="83"/>
        <v>99.450460510845701</v>
      </c>
    </row>
    <row r="2613" spans="1:7" x14ac:dyDescent="0.35">
      <c r="A2613" s="30" t="s">
        <v>4174</v>
      </c>
      <c r="B2613" s="4">
        <v>1</v>
      </c>
      <c r="C2613" s="4">
        <v>8</v>
      </c>
      <c r="D2613" s="5">
        <v>2.2400000000000002</v>
      </c>
      <c r="E2613" s="5">
        <v>17.920000000000002</v>
      </c>
      <c r="F2613" s="5">
        <f t="shared" si="84"/>
        <v>1257415.7399999998</v>
      </c>
      <c r="G2613" s="5">
        <f t="shared" si="83"/>
        <v>99.451877844504153</v>
      </c>
    </row>
    <row r="2614" spans="1:7" x14ac:dyDescent="0.35">
      <c r="A2614" s="30" t="s">
        <v>887</v>
      </c>
      <c r="B2614" s="4">
        <v>1</v>
      </c>
      <c r="C2614" s="4">
        <v>2</v>
      </c>
      <c r="D2614" s="5">
        <v>8.9600000000000009</v>
      </c>
      <c r="E2614" s="5">
        <v>17.920000000000002</v>
      </c>
      <c r="F2614" s="5">
        <f t="shared" si="84"/>
        <v>1257433.6599999997</v>
      </c>
      <c r="G2614" s="5">
        <f t="shared" si="83"/>
        <v>99.453295178162605</v>
      </c>
    </row>
    <row r="2615" spans="1:7" x14ac:dyDescent="0.35">
      <c r="A2615" s="30" t="s">
        <v>3950</v>
      </c>
      <c r="B2615" s="4">
        <v>3</v>
      </c>
      <c r="C2615" s="4">
        <v>16</v>
      </c>
      <c r="D2615" s="5">
        <v>1.1100000000000001</v>
      </c>
      <c r="E2615" s="5">
        <v>17.760000000000002</v>
      </c>
      <c r="F2615" s="5">
        <f t="shared" si="84"/>
        <v>1257451.4199999997</v>
      </c>
      <c r="G2615" s="5">
        <f t="shared" si="83"/>
        <v>99.454699857056255</v>
      </c>
    </row>
    <row r="2616" spans="1:7" x14ac:dyDescent="0.35">
      <c r="A2616" s="30" t="s">
        <v>240</v>
      </c>
      <c r="B2616" s="4">
        <v>3</v>
      </c>
      <c r="C2616" s="4">
        <v>24</v>
      </c>
      <c r="D2616" s="5">
        <v>0.74</v>
      </c>
      <c r="E2616" s="5">
        <v>17.759999999999998</v>
      </c>
      <c r="F2616" s="5">
        <f t="shared" si="84"/>
        <v>1257469.1799999997</v>
      </c>
      <c r="G2616" s="5">
        <f t="shared" si="83"/>
        <v>99.456104535949891</v>
      </c>
    </row>
    <row r="2617" spans="1:7" x14ac:dyDescent="0.35">
      <c r="A2617" s="30" t="s">
        <v>3743</v>
      </c>
      <c r="B2617" s="4">
        <v>3</v>
      </c>
      <c r="C2617" s="4">
        <v>24</v>
      </c>
      <c r="D2617" s="5">
        <v>0.74</v>
      </c>
      <c r="E2617" s="5">
        <v>17.759999999999998</v>
      </c>
      <c r="F2617" s="5">
        <f t="shared" si="84"/>
        <v>1257486.9399999997</v>
      </c>
      <c r="G2617" s="5">
        <f t="shared" si="83"/>
        <v>99.45750921484354</v>
      </c>
    </row>
    <row r="2618" spans="1:7" x14ac:dyDescent="0.35">
      <c r="A2618" s="30" t="s">
        <v>3356</v>
      </c>
      <c r="B2618" s="4">
        <v>2</v>
      </c>
      <c r="C2618" s="4">
        <v>6</v>
      </c>
      <c r="D2618" s="5">
        <v>2.96</v>
      </c>
      <c r="E2618" s="5">
        <v>17.759999999999998</v>
      </c>
      <c r="F2618" s="5">
        <f t="shared" si="84"/>
        <v>1257504.6999999997</v>
      </c>
      <c r="G2618" s="5">
        <f t="shared" si="83"/>
        <v>99.458913893737204</v>
      </c>
    </row>
    <row r="2619" spans="1:7" x14ac:dyDescent="0.35">
      <c r="A2619" s="30" t="s">
        <v>4286</v>
      </c>
      <c r="B2619" s="4">
        <v>3</v>
      </c>
      <c r="C2619" s="4">
        <v>4</v>
      </c>
      <c r="D2619" s="5">
        <v>4.43</v>
      </c>
      <c r="E2619" s="5">
        <v>17.72</v>
      </c>
      <c r="F2619" s="5">
        <f t="shared" si="84"/>
        <v>1257522.4199999997</v>
      </c>
      <c r="G2619" s="5">
        <f t="shared" si="83"/>
        <v>99.460315408939636</v>
      </c>
    </row>
    <row r="2620" spans="1:7" x14ac:dyDescent="0.35">
      <c r="A2620" s="30" t="s">
        <v>337</v>
      </c>
      <c r="B2620" s="4">
        <v>1</v>
      </c>
      <c r="C2620" s="4">
        <v>2</v>
      </c>
      <c r="D2620" s="5">
        <v>8.85</v>
      </c>
      <c r="E2620" s="5">
        <v>17.7</v>
      </c>
      <c r="F2620" s="5">
        <f t="shared" si="84"/>
        <v>1257540.1199999996</v>
      </c>
      <c r="G2620" s="5">
        <f t="shared" si="83"/>
        <v>99.461715342296472</v>
      </c>
    </row>
    <row r="2621" spans="1:7" x14ac:dyDescent="0.35">
      <c r="A2621" s="30" t="s">
        <v>980</v>
      </c>
      <c r="B2621" s="4">
        <v>6</v>
      </c>
      <c r="C2621" s="4">
        <v>52</v>
      </c>
      <c r="D2621" s="5">
        <v>0.34</v>
      </c>
      <c r="E2621" s="5">
        <v>17.68</v>
      </c>
      <c r="F2621" s="5">
        <f t="shared" si="84"/>
        <v>1257557.7999999996</v>
      </c>
      <c r="G2621" s="5">
        <f t="shared" si="83"/>
        <v>99.463113693807713</v>
      </c>
    </row>
    <row r="2622" spans="1:7" x14ac:dyDescent="0.35">
      <c r="A2622" s="30" t="s">
        <v>3005</v>
      </c>
      <c r="B2622" s="4">
        <v>4</v>
      </c>
      <c r="C2622" s="4">
        <v>28</v>
      </c>
      <c r="D2622" s="5">
        <v>0.63</v>
      </c>
      <c r="E2622" s="5">
        <v>17.64</v>
      </c>
      <c r="F2622" s="5">
        <f t="shared" si="84"/>
        <v>1257575.4399999995</v>
      </c>
      <c r="G2622" s="5">
        <f t="shared" si="83"/>
        <v>99.464508881627751</v>
      </c>
    </row>
    <row r="2623" spans="1:7" x14ac:dyDescent="0.35">
      <c r="A2623" s="30" t="s">
        <v>672</v>
      </c>
      <c r="B2623" s="4">
        <v>2</v>
      </c>
      <c r="C2623" s="4">
        <v>7</v>
      </c>
      <c r="D2623" s="5">
        <v>2.52</v>
      </c>
      <c r="E2623" s="5">
        <v>17.64</v>
      </c>
      <c r="F2623" s="5">
        <f t="shared" si="84"/>
        <v>1257593.0799999994</v>
      </c>
      <c r="G2623" s="5">
        <f t="shared" si="83"/>
        <v>99.465904069447788</v>
      </c>
    </row>
    <row r="2624" spans="1:7" x14ac:dyDescent="0.35">
      <c r="A2624" s="30" t="s">
        <v>4155</v>
      </c>
      <c r="B2624" s="4">
        <v>2</v>
      </c>
      <c r="C2624" s="4">
        <v>40</v>
      </c>
      <c r="D2624" s="5">
        <v>0.44</v>
      </c>
      <c r="E2624" s="5">
        <v>17.600000000000001</v>
      </c>
      <c r="F2624" s="5">
        <f t="shared" si="84"/>
        <v>1257610.6799999995</v>
      </c>
      <c r="G2624" s="5">
        <f t="shared" si="83"/>
        <v>99.467296093576635</v>
      </c>
    </row>
    <row r="2625" spans="1:7" x14ac:dyDescent="0.35">
      <c r="A2625" s="30" t="s">
        <v>3718</v>
      </c>
      <c r="B2625" s="4">
        <v>4</v>
      </c>
      <c r="C2625" s="4">
        <v>24</v>
      </c>
      <c r="D2625" s="5">
        <v>0.73</v>
      </c>
      <c r="E2625" s="5">
        <v>17.52</v>
      </c>
      <c r="F2625" s="5">
        <f t="shared" si="84"/>
        <v>1257628.1999999995</v>
      </c>
      <c r="G2625" s="5">
        <f t="shared" si="83"/>
        <v>99.46868179032306</v>
      </c>
    </row>
    <row r="2626" spans="1:7" x14ac:dyDescent="0.35">
      <c r="A2626" s="30" t="s">
        <v>3859</v>
      </c>
      <c r="B2626" s="4">
        <v>2</v>
      </c>
      <c r="C2626" s="4">
        <v>8</v>
      </c>
      <c r="D2626" s="5">
        <v>2.19</v>
      </c>
      <c r="E2626" s="5">
        <v>17.52</v>
      </c>
      <c r="F2626" s="5">
        <f t="shared" si="84"/>
        <v>1257645.7199999995</v>
      </c>
      <c r="G2626" s="5">
        <f t="shared" si="83"/>
        <v>99.470067487069514</v>
      </c>
    </row>
    <row r="2627" spans="1:7" x14ac:dyDescent="0.35">
      <c r="A2627" s="30" t="s">
        <v>2201</v>
      </c>
      <c r="B2627" s="4">
        <v>3</v>
      </c>
      <c r="C2627" s="4">
        <v>175</v>
      </c>
      <c r="D2627" s="5">
        <v>0.1</v>
      </c>
      <c r="E2627" s="5">
        <v>17.5</v>
      </c>
      <c r="F2627" s="5">
        <f t="shared" si="84"/>
        <v>1257663.2199999995</v>
      </c>
      <c r="G2627" s="5">
        <f t="shared" ref="G2627:G2690" si="85">(F2627/$F$3485)*100</f>
        <v>99.471451601970344</v>
      </c>
    </row>
    <row r="2628" spans="1:7" x14ac:dyDescent="0.35">
      <c r="A2628" s="30" t="s">
        <v>1088</v>
      </c>
      <c r="B2628" s="4">
        <v>1</v>
      </c>
      <c r="C2628" s="4">
        <v>2</v>
      </c>
      <c r="D2628" s="5">
        <v>8.75</v>
      </c>
      <c r="E2628" s="5">
        <v>17.5</v>
      </c>
      <c r="F2628" s="5">
        <f t="shared" si="84"/>
        <v>1257680.7199999995</v>
      </c>
      <c r="G2628" s="5">
        <f t="shared" si="85"/>
        <v>99.472835716871174</v>
      </c>
    </row>
    <row r="2629" spans="1:7" x14ac:dyDescent="0.35">
      <c r="A2629" s="30" t="s">
        <v>1454</v>
      </c>
      <c r="B2629" s="4">
        <v>3</v>
      </c>
      <c r="C2629" s="4">
        <v>20</v>
      </c>
      <c r="D2629" s="5">
        <v>0.87</v>
      </c>
      <c r="E2629" s="5">
        <v>17.399999999999999</v>
      </c>
      <c r="F2629" s="5">
        <f t="shared" si="84"/>
        <v>1257698.1199999994</v>
      </c>
      <c r="G2629" s="5">
        <f t="shared" si="85"/>
        <v>99.474211922544001</v>
      </c>
    </row>
    <row r="2630" spans="1:7" x14ac:dyDescent="0.35">
      <c r="A2630" s="30" t="s">
        <v>3549</v>
      </c>
      <c r="B2630" s="4">
        <v>1</v>
      </c>
      <c r="C2630" s="4">
        <v>20</v>
      </c>
      <c r="D2630" s="5">
        <v>0.87</v>
      </c>
      <c r="E2630" s="5">
        <v>17.399999999999999</v>
      </c>
      <c r="F2630" s="5">
        <f t="shared" si="84"/>
        <v>1257715.5199999993</v>
      </c>
      <c r="G2630" s="5">
        <f t="shared" si="85"/>
        <v>99.475588128216827</v>
      </c>
    </row>
    <row r="2631" spans="1:7" x14ac:dyDescent="0.35">
      <c r="A2631" s="30" t="s">
        <v>2913</v>
      </c>
      <c r="B2631" s="4">
        <v>3</v>
      </c>
      <c r="C2631" s="4">
        <v>3</v>
      </c>
      <c r="D2631" s="5">
        <v>5.8</v>
      </c>
      <c r="E2631" s="5">
        <v>17.399999999999999</v>
      </c>
      <c r="F2631" s="5">
        <f t="shared" si="84"/>
        <v>1257732.9199999992</v>
      </c>
      <c r="G2631" s="5">
        <f t="shared" si="85"/>
        <v>99.476964333889654</v>
      </c>
    </row>
    <row r="2632" spans="1:7" x14ac:dyDescent="0.35">
      <c r="A2632" s="30" t="s">
        <v>100</v>
      </c>
      <c r="B2632" s="4">
        <v>2</v>
      </c>
      <c r="C2632" s="4">
        <v>3</v>
      </c>
      <c r="D2632" s="5">
        <v>5.8</v>
      </c>
      <c r="E2632" s="5">
        <v>17.399999999999999</v>
      </c>
      <c r="F2632" s="5">
        <f t="shared" ref="F2632:F2695" si="86">E2632+F2631</f>
        <v>1257750.3199999991</v>
      </c>
      <c r="G2632" s="5">
        <f t="shared" si="85"/>
        <v>99.478340539562467</v>
      </c>
    </row>
    <row r="2633" spans="1:7" x14ac:dyDescent="0.35">
      <c r="A2633" s="30" t="s">
        <v>3803</v>
      </c>
      <c r="B2633" s="4">
        <v>1</v>
      </c>
      <c r="C2633" s="4">
        <v>7</v>
      </c>
      <c r="D2633" s="5">
        <v>2.48</v>
      </c>
      <c r="E2633" s="5">
        <v>17.36</v>
      </c>
      <c r="F2633" s="5">
        <f t="shared" si="86"/>
        <v>1257767.6799999992</v>
      </c>
      <c r="G2633" s="5">
        <f t="shared" si="85"/>
        <v>99.479713581544104</v>
      </c>
    </row>
    <row r="2634" spans="1:7" x14ac:dyDescent="0.35">
      <c r="A2634" s="30" t="s">
        <v>246</v>
      </c>
      <c r="B2634" s="4">
        <v>6</v>
      </c>
      <c r="C2634" s="4">
        <v>7</v>
      </c>
      <c r="D2634" s="5">
        <v>2.4700000000000002</v>
      </c>
      <c r="E2634" s="5">
        <v>17.290000000000003</v>
      </c>
      <c r="F2634" s="5">
        <f t="shared" si="86"/>
        <v>1257784.9699999993</v>
      </c>
      <c r="G2634" s="5">
        <f t="shared" si="85"/>
        <v>99.48108108706613</v>
      </c>
    </row>
    <row r="2635" spans="1:7" x14ac:dyDescent="0.35">
      <c r="A2635" s="30" t="s">
        <v>3484</v>
      </c>
      <c r="B2635" s="4">
        <v>1</v>
      </c>
      <c r="C2635" s="4">
        <v>64</v>
      </c>
      <c r="D2635" s="5">
        <v>0.27</v>
      </c>
      <c r="E2635" s="5">
        <v>17.28</v>
      </c>
      <c r="F2635" s="5">
        <f t="shared" si="86"/>
        <v>1257802.2499999993</v>
      </c>
      <c r="G2635" s="5">
        <f t="shared" si="85"/>
        <v>99.482447801665359</v>
      </c>
    </row>
    <row r="2636" spans="1:7" x14ac:dyDescent="0.35">
      <c r="A2636" s="30" t="s">
        <v>573</v>
      </c>
      <c r="B2636" s="4">
        <v>2</v>
      </c>
      <c r="C2636" s="4">
        <v>32</v>
      </c>
      <c r="D2636" s="5">
        <v>0.54</v>
      </c>
      <c r="E2636" s="5">
        <v>17.28</v>
      </c>
      <c r="F2636" s="5">
        <f t="shared" si="86"/>
        <v>1257819.5299999993</v>
      </c>
      <c r="G2636" s="5">
        <f t="shared" si="85"/>
        <v>99.483814516264587</v>
      </c>
    </row>
    <row r="2637" spans="1:7" x14ac:dyDescent="0.35">
      <c r="A2637" s="30" t="s">
        <v>2391</v>
      </c>
      <c r="B2637" s="4">
        <v>1</v>
      </c>
      <c r="C2637" s="4">
        <v>16</v>
      </c>
      <c r="D2637" s="5">
        <v>1.08</v>
      </c>
      <c r="E2637" s="5">
        <v>17.28</v>
      </c>
      <c r="F2637" s="5">
        <f t="shared" si="86"/>
        <v>1257836.8099999994</v>
      </c>
      <c r="G2637" s="5">
        <f t="shared" si="85"/>
        <v>99.485181230863816</v>
      </c>
    </row>
    <row r="2638" spans="1:7" x14ac:dyDescent="0.35">
      <c r="A2638" s="30" t="s">
        <v>2882</v>
      </c>
      <c r="B2638" s="4">
        <v>1</v>
      </c>
      <c r="C2638" s="4">
        <v>6</v>
      </c>
      <c r="D2638" s="5">
        <v>2.87</v>
      </c>
      <c r="E2638" s="5">
        <v>17.22</v>
      </c>
      <c r="F2638" s="5">
        <f t="shared" si="86"/>
        <v>1257854.0299999993</v>
      </c>
      <c r="G2638" s="5">
        <f t="shared" si="85"/>
        <v>99.486543199926231</v>
      </c>
    </row>
    <row r="2639" spans="1:7" x14ac:dyDescent="0.35">
      <c r="A2639" s="30" t="s">
        <v>2771</v>
      </c>
      <c r="B2639" s="4">
        <v>3</v>
      </c>
      <c r="C2639" s="4">
        <v>40</v>
      </c>
      <c r="D2639" s="5">
        <v>0.43</v>
      </c>
      <c r="E2639" s="5">
        <v>17.2</v>
      </c>
      <c r="F2639" s="5">
        <f t="shared" si="86"/>
        <v>1257871.2299999993</v>
      </c>
      <c r="G2639" s="5">
        <f t="shared" si="85"/>
        <v>99.487903587143052</v>
      </c>
    </row>
    <row r="2640" spans="1:7" x14ac:dyDescent="0.35">
      <c r="A2640" s="30" t="s">
        <v>4347</v>
      </c>
      <c r="B2640" s="4">
        <v>2</v>
      </c>
      <c r="C2640" s="4">
        <v>6</v>
      </c>
      <c r="D2640" s="5">
        <v>2.86</v>
      </c>
      <c r="E2640" s="5">
        <v>17.16</v>
      </c>
      <c r="F2640" s="5">
        <f t="shared" si="86"/>
        <v>1257888.3899999992</v>
      </c>
      <c r="G2640" s="5">
        <f t="shared" si="85"/>
        <v>99.489260810668668</v>
      </c>
    </row>
    <row r="2641" spans="1:7" x14ac:dyDescent="0.35">
      <c r="A2641" s="30" t="s">
        <v>4124</v>
      </c>
      <c r="B2641" s="4">
        <v>2</v>
      </c>
      <c r="C2641" s="4">
        <v>8</v>
      </c>
      <c r="D2641" s="5">
        <v>2.14</v>
      </c>
      <c r="E2641" s="5">
        <v>17.12</v>
      </c>
      <c r="F2641" s="5">
        <f t="shared" si="86"/>
        <v>1257905.5099999993</v>
      </c>
      <c r="G2641" s="5">
        <f t="shared" si="85"/>
        <v>99.490614870503094</v>
      </c>
    </row>
    <row r="2642" spans="1:7" x14ac:dyDescent="0.35">
      <c r="A2642" s="30" t="s">
        <v>1258</v>
      </c>
      <c r="B2642" s="4">
        <v>2</v>
      </c>
      <c r="C2642" s="4">
        <v>2</v>
      </c>
      <c r="D2642" s="5">
        <v>8.56</v>
      </c>
      <c r="E2642" s="5">
        <v>17.12</v>
      </c>
      <c r="F2642" s="5">
        <f t="shared" si="86"/>
        <v>1257922.6299999994</v>
      </c>
      <c r="G2642" s="5">
        <f t="shared" si="85"/>
        <v>99.491968930337521</v>
      </c>
    </row>
    <row r="2643" spans="1:7" x14ac:dyDescent="0.35">
      <c r="A2643" s="30" t="s">
        <v>305</v>
      </c>
      <c r="B2643" s="4">
        <v>1</v>
      </c>
      <c r="C2643" s="4">
        <v>5</v>
      </c>
      <c r="D2643" s="5">
        <v>3.41</v>
      </c>
      <c r="E2643" s="5">
        <v>17.05</v>
      </c>
      <c r="F2643" s="5">
        <f t="shared" si="86"/>
        <v>1257939.6799999995</v>
      </c>
      <c r="G2643" s="5">
        <f t="shared" si="85"/>
        <v>99.493317453712336</v>
      </c>
    </row>
    <row r="2644" spans="1:7" x14ac:dyDescent="0.35">
      <c r="A2644" s="30" t="s">
        <v>3975</v>
      </c>
      <c r="B2644" s="4">
        <v>1</v>
      </c>
      <c r="C2644" s="4">
        <v>24</v>
      </c>
      <c r="D2644" s="5">
        <v>0.71</v>
      </c>
      <c r="E2644" s="5">
        <v>17.04</v>
      </c>
      <c r="F2644" s="5">
        <f t="shared" si="86"/>
        <v>1257956.7199999995</v>
      </c>
      <c r="G2644" s="5">
        <f t="shared" si="85"/>
        <v>99.494665186164355</v>
      </c>
    </row>
    <row r="2645" spans="1:7" x14ac:dyDescent="0.35">
      <c r="A2645" s="30" t="s">
        <v>2502</v>
      </c>
      <c r="B2645" s="4">
        <v>1</v>
      </c>
      <c r="C2645" s="4">
        <v>100</v>
      </c>
      <c r="D2645" s="5">
        <v>0.17</v>
      </c>
      <c r="E2645" s="5">
        <v>17</v>
      </c>
      <c r="F2645" s="5">
        <f t="shared" si="86"/>
        <v>1257973.7199999995</v>
      </c>
      <c r="G2645" s="5">
        <f t="shared" si="85"/>
        <v>99.496009754925169</v>
      </c>
    </row>
    <row r="2646" spans="1:7" x14ac:dyDescent="0.35">
      <c r="A2646" s="30" t="s">
        <v>539</v>
      </c>
      <c r="B2646" s="4">
        <v>3</v>
      </c>
      <c r="C2646" s="4">
        <v>10</v>
      </c>
      <c r="D2646" s="5">
        <v>1.7</v>
      </c>
      <c r="E2646" s="5">
        <v>17</v>
      </c>
      <c r="F2646" s="5">
        <f t="shared" si="86"/>
        <v>1257990.7199999995</v>
      </c>
      <c r="G2646" s="5">
        <f t="shared" si="85"/>
        <v>99.497354323685968</v>
      </c>
    </row>
    <row r="2647" spans="1:7" x14ac:dyDescent="0.35">
      <c r="A2647" s="30" t="s">
        <v>4137</v>
      </c>
      <c r="B2647" s="4">
        <v>3</v>
      </c>
      <c r="C2647" s="4">
        <v>32</v>
      </c>
      <c r="D2647" s="5">
        <v>0.53</v>
      </c>
      <c r="E2647" s="5">
        <v>16.96</v>
      </c>
      <c r="F2647" s="5">
        <f t="shared" si="86"/>
        <v>1258007.6799999995</v>
      </c>
      <c r="G2647" s="5">
        <f t="shared" si="85"/>
        <v>99.498695728755578</v>
      </c>
    </row>
    <row r="2648" spans="1:7" x14ac:dyDescent="0.35">
      <c r="A2648" s="30" t="s">
        <v>47</v>
      </c>
      <c r="B2648" s="4">
        <v>2</v>
      </c>
      <c r="C2648" s="4">
        <v>32</v>
      </c>
      <c r="D2648" s="5">
        <v>0.53</v>
      </c>
      <c r="E2648" s="5">
        <v>16.96</v>
      </c>
      <c r="F2648" s="5">
        <f t="shared" si="86"/>
        <v>1258024.6399999994</v>
      </c>
      <c r="G2648" s="5">
        <f t="shared" si="85"/>
        <v>99.500037133825188</v>
      </c>
    </row>
    <row r="2649" spans="1:7" x14ac:dyDescent="0.35">
      <c r="A2649" s="30" t="s">
        <v>2893</v>
      </c>
      <c r="B2649" s="4">
        <v>2</v>
      </c>
      <c r="C2649" s="4">
        <v>6</v>
      </c>
      <c r="D2649" s="5">
        <v>2.82</v>
      </c>
      <c r="E2649" s="5">
        <v>16.919999999999998</v>
      </c>
      <c r="F2649" s="5">
        <f t="shared" si="86"/>
        <v>1258041.5599999994</v>
      </c>
      <c r="G2649" s="5">
        <f t="shared" si="85"/>
        <v>99.501375375203594</v>
      </c>
    </row>
    <row r="2650" spans="1:7" x14ac:dyDescent="0.35">
      <c r="A2650" s="30" t="s">
        <v>625</v>
      </c>
      <c r="B2650" s="4">
        <v>1</v>
      </c>
      <c r="C2650" s="4">
        <v>10</v>
      </c>
      <c r="D2650" s="5">
        <v>1.69</v>
      </c>
      <c r="E2650" s="5">
        <v>16.899999999999999</v>
      </c>
      <c r="F2650" s="5">
        <f t="shared" si="86"/>
        <v>1258058.4599999993</v>
      </c>
      <c r="G2650" s="5">
        <f t="shared" si="85"/>
        <v>99.50271203473639</v>
      </c>
    </row>
    <row r="2651" spans="1:7" x14ac:dyDescent="0.35">
      <c r="A2651" s="30" t="s">
        <v>4057</v>
      </c>
      <c r="B2651" s="4">
        <v>1</v>
      </c>
      <c r="C2651" s="4">
        <v>6</v>
      </c>
      <c r="D2651" s="5">
        <v>2.81</v>
      </c>
      <c r="E2651" s="5">
        <v>16.86</v>
      </c>
      <c r="F2651" s="5">
        <f t="shared" si="86"/>
        <v>1258075.3199999994</v>
      </c>
      <c r="G2651" s="5">
        <f t="shared" si="85"/>
        <v>99.504045530577997</v>
      </c>
    </row>
    <row r="2652" spans="1:7" x14ac:dyDescent="0.35">
      <c r="A2652" s="30" t="s">
        <v>4159</v>
      </c>
      <c r="B2652" s="4">
        <v>1</v>
      </c>
      <c r="C2652" s="4">
        <v>20</v>
      </c>
      <c r="D2652" s="5">
        <v>0.84</v>
      </c>
      <c r="E2652" s="5">
        <v>16.8</v>
      </c>
      <c r="F2652" s="5">
        <f t="shared" si="86"/>
        <v>1258092.1199999994</v>
      </c>
      <c r="G2652" s="5">
        <f t="shared" si="85"/>
        <v>99.505374280882805</v>
      </c>
    </row>
    <row r="2653" spans="1:7" x14ac:dyDescent="0.35">
      <c r="A2653" s="30" t="s">
        <v>586</v>
      </c>
      <c r="B2653" s="4">
        <v>3</v>
      </c>
      <c r="C2653" s="4">
        <v>4</v>
      </c>
      <c r="D2653" s="5">
        <v>4.2</v>
      </c>
      <c r="E2653" s="5">
        <v>16.8</v>
      </c>
      <c r="F2653" s="5">
        <f t="shared" si="86"/>
        <v>1258108.9199999995</v>
      </c>
      <c r="G2653" s="5">
        <f t="shared" si="85"/>
        <v>99.506703031187612</v>
      </c>
    </row>
    <row r="2654" spans="1:7" x14ac:dyDescent="0.35">
      <c r="A2654" s="30" t="s">
        <v>3879</v>
      </c>
      <c r="B2654" s="4">
        <v>1</v>
      </c>
      <c r="C2654" s="4">
        <v>4</v>
      </c>
      <c r="D2654" s="5">
        <v>4.2</v>
      </c>
      <c r="E2654" s="5">
        <v>16.8</v>
      </c>
      <c r="F2654" s="5">
        <f t="shared" si="86"/>
        <v>1258125.7199999995</v>
      </c>
      <c r="G2654" s="5">
        <f t="shared" si="85"/>
        <v>99.50803178149242</v>
      </c>
    </row>
    <row r="2655" spans="1:7" x14ac:dyDescent="0.35">
      <c r="A2655" s="30" t="s">
        <v>1063</v>
      </c>
      <c r="B2655" s="4">
        <v>1</v>
      </c>
      <c r="C2655" s="4">
        <v>12</v>
      </c>
      <c r="D2655" s="5">
        <v>1.4</v>
      </c>
      <c r="E2655" s="5">
        <v>16.799999999999997</v>
      </c>
      <c r="F2655" s="5">
        <f t="shared" si="86"/>
        <v>1258142.5199999996</v>
      </c>
      <c r="G2655" s="5">
        <f t="shared" si="85"/>
        <v>99.509360531797213</v>
      </c>
    </row>
    <row r="2656" spans="1:7" x14ac:dyDescent="0.35">
      <c r="A2656" s="30" t="s">
        <v>239</v>
      </c>
      <c r="B2656" s="4">
        <v>4</v>
      </c>
      <c r="C2656" s="4">
        <v>16</v>
      </c>
      <c r="D2656" s="5">
        <v>1.04</v>
      </c>
      <c r="E2656" s="5">
        <v>16.64</v>
      </c>
      <c r="F2656" s="5">
        <f t="shared" si="86"/>
        <v>1258159.1599999995</v>
      </c>
      <c r="G2656" s="5">
        <f t="shared" si="85"/>
        <v>99.510676627337219</v>
      </c>
    </row>
    <row r="2657" spans="1:7" x14ac:dyDescent="0.35">
      <c r="A2657" s="30" t="s">
        <v>2154</v>
      </c>
      <c r="B2657" s="4">
        <v>5</v>
      </c>
      <c r="C2657" s="4">
        <v>13</v>
      </c>
      <c r="D2657" s="5">
        <v>1.28</v>
      </c>
      <c r="E2657" s="5">
        <v>16.64</v>
      </c>
      <c r="F2657" s="5">
        <f t="shared" si="86"/>
        <v>1258175.7999999993</v>
      </c>
      <c r="G2657" s="5">
        <f t="shared" si="85"/>
        <v>99.511992722877196</v>
      </c>
    </row>
    <row r="2658" spans="1:7" x14ac:dyDescent="0.35">
      <c r="A2658" s="30" t="s">
        <v>1242</v>
      </c>
      <c r="B2658" s="4">
        <v>1</v>
      </c>
      <c r="C2658" s="4">
        <v>8</v>
      </c>
      <c r="D2658" s="5">
        <v>2.0699999999999998</v>
      </c>
      <c r="E2658" s="5">
        <v>16.559999999999999</v>
      </c>
      <c r="F2658" s="5">
        <f t="shared" si="86"/>
        <v>1258192.3599999994</v>
      </c>
      <c r="G2658" s="5">
        <f t="shared" si="85"/>
        <v>99.513302491034793</v>
      </c>
    </row>
    <row r="2659" spans="1:7" x14ac:dyDescent="0.35">
      <c r="A2659" s="30" t="s">
        <v>655</v>
      </c>
      <c r="B2659" s="4">
        <v>1</v>
      </c>
      <c r="C2659" s="4">
        <v>4</v>
      </c>
      <c r="D2659" s="5">
        <v>4.1399999999999997</v>
      </c>
      <c r="E2659" s="5">
        <v>16.559999999999999</v>
      </c>
      <c r="F2659" s="5">
        <f t="shared" si="86"/>
        <v>1258208.9199999995</v>
      </c>
      <c r="G2659" s="5">
        <f t="shared" si="85"/>
        <v>99.514612259192376</v>
      </c>
    </row>
    <row r="2660" spans="1:7" x14ac:dyDescent="0.35">
      <c r="A2660" s="30" t="s">
        <v>4216</v>
      </c>
      <c r="B2660" s="4">
        <v>2</v>
      </c>
      <c r="C2660" s="4">
        <v>14</v>
      </c>
      <c r="D2660" s="5">
        <v>1.18</v>
      </c>
      <c r="E2660" s="5">
        <v>16.52</v>
      </c>
      <c r="F2660" s="5">
        <f t="shared" si="86"/>
        <v>1258225.4399999995</v>
      </c>
      <c r="G2660" s="5">
        <f t="shared" si="85"/>
        <v>99.515918863658783</v>
      </c>
    </row>
    <row r="2661" spans="1:7" x14ac:dyDescent="0.35">
      <c r="A2661" s="30" t="s">
        <v>920</v>
      </c>
      <c r="B2661" s="4">
        <v>2</v>
      </c>
      <c r="C2661" s="4">
        <v>4</v>
      </c>
      <c r="D2661" s="5">
        <v>4.12</v>
      </c>
      <c r="E2661" s="5">
        <v>16.48</v>
      </c>
      <c r="F2661" s="5">
        <f t="shared" si="86"/>
        <v>1258241.9199999995</v>
      </c>
      <c r="G2661" s="5">
        <f t="shared" si="85"/>
        <v>99.517222304433957</v>
      </c>
    </row>
    <row r="2662" spans="1:7" x14ac:dyDescent="0.35">
      <c r="A2662" s="30" t="s">
        <v>4346</v>
      </c>
      <c r="B2662" s="4">
        <v>1</v>
      </c>
      <c r="C2662" s="4">
        <v>6</v>
      </c>
      <c r="D2662" s="5">
        <v>2.73</v>
      </c>
      <c r="E2662" s="5">
        <v>16.38</v>
      </c>
      <c r="F2662" s="5">
        <f t="shared" si="86"/>
        <v>1258258.2999999993</v>
      </c>
      <c r="G2662" s="5">
        <f t="shared" si="85"/>
        <v>99.518517835981129</v>
      </c>
    </row>
    <row r="2663" spans="1:7" x14ac:dyDescent="0.35">
      <c r="A2663" s="30" t="s">
        <v>919</v>
      </c>
      <c r="B2663" s="4">
        <v>2</v>
      </c>
      <c r="C2663" s="4">
        <v>16</v>
      </c>
      <c r="D2663" s="5">
        <v>1.02</v>
      </c>
      <c r="E2663" s="5">
        <v>16.32</v>
      </c>
      <c r="F2663" s="5">
        <f t="shared" si="86"/>
        <v>1258274.6199999994</v>
      </c>
      <c r="G2663" s="5">
        <f t="shared" si="85"/>
        <v>99.51980862199153</v>
      </c>
    </row>
    <row r="2664" spans="1:7" x14ac:dyDescent="0.35">
      <c r="A2664" s="30" t="s">
        <v>2319</v>
      </c>
      <c r="B2664" s="4">
        <v>2</v>
      </c>
      <c r="C2664" s="4">
        <v>125</v>
      </c>
      <c r="D2664" s="5">
        <v>0.13</v>
      </c>
      <c r="E2664" s="5">
        <v>16.25</v>
      </c>
      <c r="F2664" s="5">
        <f t="shared" si="86"/>
        <v>1258290.8699999994</v>
      </c>
      <c r="G2664" s="5">
        <f t="shared" si="85"/>
        <v>99.521093871542305</v>
      </c>
    </row>
    <row r="2665" spans="1:7" x14ac:dyDescent="0.35">
      <c r="A2665" s="30" t="s">
        <v>585</v>
      </c>
      <c r="B2665" s="4">
        <v>2</v>
      </c>
      <c r="C2665" s="4">
        <v>4</v>
      </c>
      <c r="D2665" s="5">
        <v>4.0199999999999996</v>
      </c>
      <c r="E2665" s="5">
        <v>16.079999999999998</v>
      </c>
      <c r="F2665" s="5">
        <f t="shared" si="86"/>
        <v>1258306.9499999995</v>
      </c>
      <c r="G2665" s="5">
        <f t="shared" si="85"/>
        <v>99.522365675405467</v>
      </c>
    </row>
    <row r="2666" spans="1:7" x14ac:dyDescent="0.35">
      <c r="A2666" s="30" t="s">
        <v>2108</v>
      </c>
      <c r="B2666" s="4">
        <v>2</v>
      </c>
      <c r="C2666" s="4">
        <v>200</v>
      </c>
      <c r="D2666" s="5">
        <v>0.08</v>
      </c>
      <c r="E2666" s="5">
        <v>16</v>
      </c>
      <c r="F2666" s="5">
        <f t="shared" si="86"/>
        <v>1258322.9499999995</v>
      </c>
      <c r="G2666" s="5">
        <f t="shared" si="85"/>
        <v>99.523631151886221</v>
      </c>
    </row>
    <row r="2667" spans="1:7" x14ac:dyDescent="0.35">
      <c r="A2667" s="30" t="s">
        <v>2529</v>
      </c>
      <c r="B2667" s="4">
        <v>1</v>
      </c>
      <c r="C2667" s="4">
        <v>100</v>
      </c>
      <c r="D2667" s="5">
        <v>0.16</v>
      </c>
      <c r="E2667" s="5">
        <v>16</v>
      </c>
      <c r="F2667" s="5">
        <f t="shared" si="86"/>
        <v>1258338.9499999995</v>
      </c>
      <c r="G2667" s="5">
        <f t="shared" si="85"/>
        <v>99.524896628367003</v>
      </c>
    </row>
    <row r="2668" spans="1:7" x14ac:dyDescent="0.35">
      <c r="A2668" s="30" t="s">
        <v>563</v>
      </c>
      <c r="B2668" s="4">
        <v>2</v>
      </c>
      <c r="C2668" s="4">
        <v>40</v>
      </c>
      <c r="D2668" s="5">
        <v>0.4</v>
      </c>
      <c r="E2668" s="5">
        <v>16</v>
      </c>
      <c r="F2668" s="5">
        <f t="shared" si="86"/>
        <v>1258354.9499999995</v>
      </c>
      <c r="G2668" s="5">
        <f t="shared" si="85"/>
        <v>99.526162104847756</v>
      </c>
    </row>
    <row r="2669" spans="1:7" x14ac:dyDescent="0.35">
      <c r="A2669" s="30" t="s">
        <v>3965</v>
      </c>
      <c r="B2669" s="4">
        <v>1</v>
      </c>
      <c r="C2669" s="4">
        <v>25</v>
      </c>
      <c r="D2669" s="5">
        <v>0.64</v>
      </c>
      <c r="E2669" s="5">
        <v>16</v>
      </c>
      <c r="F2669" s="5">
        <f t="shared" si="86"/>
        <v>1258370.9499999995</v>
      </c>
      <c r="G2669" s="5">
        <f t="shared" si="85"/>
        <v>99.527427581328524</v>
      </c>
    </row>
    <row r="2670" spans="1:7" x14ac:dyDescent="0.35">
      <c r="A2670" s="30" t="s">
        <v>123</v>
      </c>
      <c r="B2670" s="4">
        <v>16</v>
      </c>
      <c r="C2670" s="4">
        <v>20</v>
      </c>
      <c r="D2670" s="5">
        <v>0.8</v>
      </c>
      <c r="E2670" s="5">
        <v>16</v>
      </c>
      <c r="F2670" s="5">
        <f t="shared" si="86"/>
        <v>1258386.9499999995</v>
      </c>
      <c r="G2670" s="5">
        <f t="shared" si="85"/>
        <v>99.528693057809278</v>
      </c>
    </row>
    <row r="2671" spans="1:7" x14ac:dyDescent="0.35">
      <c r="A2671" s="30" t="s">
        <v>3919</v>
      </c>
      <c r="B2671" s="4">
        <v>4</v>
      </c>
      <c r="C2671" s="4">
        <v>20</v>
      </c>
      <c r="D2671" s="5">
        <v>0.8</v>
      </c>
      <c r="E2671" s="5">
        <v>16</v>
      </c>
      <c r="F2671" s="5">
        <f t="shared" si="86"/>
        <v>1258402.9499999995</v>
      </c>
      <c r="G2671" s="5">
        <f t="shared" si="85"/>
        <v>99.529958534290046</v>
      </c>
    </row>
    <row r="2672" spans="1:7" x14ac:dyDescent="0.35">
      <c r="A2672" s="30" t="s">
        <v>352</v>
      </c>
      <c r="B2672" s="4">
        <v>1</v>
      </c>
      <c r="C2672" s="4">
        <v>10</v>
      </c>
      <c r="D2672" s="5">
        <v>1.59</v>
      </c>
      <c r="E2672" s="5">
        <v>15.9</v>
      </c>
      <c r="F2672" s="5">
        <f t="shared" si="86"/>
        <v>1258418.8499999994</v>
      </c>
      <c r="G2672" s="5">
        <f t="shared" si="85"/>
        <v>99.531216101542796</v>
      </c>
    </row>
    <row r="2673" spans="1:7" x14ac:dyDescent="0.35">
      <c r="A2673" s="30" t="s">
        <v>882</v>
      </c>
      <c r="B2673" s="4">
        <v>2</v>
      </c>
      <c r="C2673" s="4">
        <v>16</v>
      </c>
      <c r="D2673" s="5">
        <v>0.99</v>
      </c>
      <c r="E2673" s="5">
        <v>15.84</v>
      </c>
      <c r="F2673" s="5">
        <f t="shared" si="86"/>
        <v>1258434.6899999995</v>
      </c>
      <c r="G2673" s="5">
        <f t="shared" si="85"/>
        <v>99.532468923258762</v>
      </c>
    </row>
    <row r="2674" spans="1:7" x14ac:dyDescent="0.35">
      <c r="A2674" s="30" t="s">
        <v>798</v>
      </c>
      <c r="B2674" s="4">
        <v>1</v>
      </c>
      <c r="C2674" s="4">
        <v>4</v>
      </c>
      <c r="D2674" s="5">
        <v>3.96</v>
      </c>
      <c r="E2674" s="5">
        <v>15.84</v>
      </c>
      <c r="F2674" s="5">
        <f t="shared" si="86"/>
        <v>1258450.5299999996</v>
      </c>
      <c r="G2674" s="5">
        <f t="shared" si="85"/>
        <v>99.533721744974727</v>
      </c>
    </row>
    <row r="2675" spans="1:7" x14ac:dyDescent="0.35">
      <c r="A2675" s="30" t="s">
        <v>3019</v>
      </c>
      <c r="B2675" s="4">
        <v>3</v>
      </c>
      <c r="C2675" s="4">
        <v>14</v>
      </c>
      <c r="D2675" s="5">
        <v>1.1200000000000001</v>
      </c>
      <c r="E2675" s="5">
        <v>15.680000000000001</v>
      </c>
      <c r="F2675" s="5">
        <f t="shared" si="86"/>
        <v>1258466.2099999995</v>
      </c>
      <c r="G2675" s="5">
        <f t="shared" si="85"/>
        <v>99.534961911925862</v>
      </c>
    </row>
    <row r="2676" spans="1:7" x14ac:dyDescent="0.35">
      <c r="A2676" s="30" t="s">
        <v>3289</v>
      </c>
      <c r="B2676" s="4">
        <v>1</v>
      </c>
      <c r="C2676" s="4">
        <v>16</v>
      </c>
      <c r="D2676" s="5">
        <v>0.98</v>
      </c>
      <c r="E2676" s="5">
        <v>15.68</v>
      </c>
      <c r="F2676" s="5">
        <f t="shared" si="86"/>
        <v>1258481.8899999994</v>
      </c>
      <c r="G2676" s="5">
        <f t="shared" si="85"/>
        <v>99.536202078877011</v>
      </c>
    </row>
    <row r="2677" spans="1:7" x14ac:dyDescent="0.35">
      <c r="A2677" s="30" t="s">
        <v>292</v>
      </c>
      <c r="B2677" s="4">
        <v>1</v>
      </c>
      <c r="C2677" s="4">
        <v>4</v>
      </c>
      <c r="D2677" s="5">
        <v>3.91</v>
      </c>
      <c r="E2677" s="5">
        <v>15.64</v>
      </c>
      <c r="F2677" s="5">
        <f t="shared" si="86"/>
        <v>1258497.5299999993</v>
      </c>
      <c r="G2677" s="5">
        <f t="shared" si="85"/>
        <v>99.537439082136942</v>
      </c>
    </row>
    <row r="2678" spans="1:7" x14ac:dyDescent="0.35">
      <c r="A2678" s="30" t="s">
        <v>1499</v>
      </c>
      <c r="B2678" s="4">
        <v>4</v>
      </c>
      <c r="C2678" s="4">
        <v>40</v>
      </c>
      <c r="D2678" s="5">
        <v>0.39</v>
      </c>
      <c r="E2678" s="5">
        <v>15.600000000000001</v>
      </c>
      <c r="F2678" s="5">
        <f t="shared" si="86"/>
        <v>1258513.1299999994</v>
      </c>
      <c r="G2678" s="5">
        <f t="shared" si="85"/>
        <v>99.538672921705711</v>
      </c>
    </row>
    <row r="2679" spans="1:7" x14ac:dyDescent="0.35">
      <c r="A2679" s="30" t="s">
        <v>4109</v>
      </c>
      <c r="B2679" s="4">
        <v>1</v>
      </c>
      <c r="C2679" s="4">
        <v>12</v>
      </c>
      <c r="D2679" s="5">
        <v>1.3</v>
      </c>
      <c r="E2679" s="5">
        <v>15.600000000000001</v>
      </c>
      <c r="F2679" s="5">
        <f t="shared" si="86"/>
        <v>1258528.7299999995</v>
      </c>
      <c r="G2679" s="5">
        <f t="shared" si="85"/>
        <v>99.539906761274452</v>
      </c>
    </row>
    <row r="2680" spans="1:7" x14ac:dyDescent="0.35">
      <c r="A2680" s="30" t="s">
        <v>351</v>
      </c>
      <c r="B2680" s="4">
        <v>1</v>
      </c>
      <c r="C2680" s="4">
        <v>6</v>
      </c>
      <c r="D2680" s="5">
        <v>2.6</v>
      </c>
      <c r="E2680" s="5">
        <v>15.600000000000001</v>
      </c>
      <c r="F2680" s="5">
        <f t="shared" si="86"/>
        <v>1258544.3299999996</v>
      </c>
      <c r="G2680" s="5">
        <f t="shared" si="85"/>
        <v>99.541140600843207</v>
      </c>
    </row>
    <row r="2681" spans="1:7" x14ac:dyDescent="0.35">
      <c r="A2681" s="30" t="s">
        <v>3136</v>
      </c>
      <c r="B2681" s="4">
        <v>1</v>
      </c>
      <c r="C2681" s="4">
        <v>4</v>
      </c>
      <c r="D2681" s="5">
        <v>3.9</v>
      </c>
      <c r="E2681" s="5">
        <v>15.6</v>
      </c>
      <c r="F2681" s="5">
        <f t="shared" si="86"/>
        <v>1258559.9299999997</v>
      </c>
      <c r="G2681" s="5">
        <f t="shared" si="85"/>
        <v>99.542374440411962</v>
      </c>
    </row>
    <row r="2682" spans="1:7" x14ac:dyDescent="0.35">
      <c r="A2682" s="30" t="s">
        <v>2651</v>
      </c>
      <c r="B2682" s="4">
        <v>1</v>
      </c>
      <c r="C2682" s="4">
        <v>16</v>
      </c>
      <c r="D2682" s="5">
        <v>0.97</v>
      </c>
      <c r="E2682" s="5">
        <v>15.52</v>
      </c>
      <c r="F2682" s="5">
        <f t="shared" si="86"/>
        <v>1258575.4499999997</v>
      </c>
      <c r="G2682" s="5">
        <f t="shared" si="85"/>
        <v>99.543601952598308</v>
      </c>
    </row>
    <row r="2683" spans="1:7" x14ac:dyDescent="0.35">
      <c r="A2683" s="30" t="s">
        <v>198</v>
      </c>
      <c r="B2683" s="4">
        <v>2</v>
      </c>
      <c r="C2683" s="4">
        <v>5</v>
      </c>
      <c r="D2683" s="5">
        <v>3.1</v>
      </c>
      <c r="E2683" s="5">
        <v>15.5</v>
      </c>
      <c r="F2683" s="5">
        <f t="shared" si="86"/>
        <v>1258590.9499999997</v>
      </c>
      <c r="G2683" s="5">
        <f t="shared" si="85"/>
        <v>99.544827882939046</v>
      </c>
    </row>
    <row r="2684" spans="1:7" x14ac:dyDescent="0.35">
      <c r="A2684" s="30" t="s">
        <v>540</v>
      </c>
      <c r="B2684" s="4">
        <v>2</v>
      </c>
      <c r="C2684" s="4">
        <v>9</v>
      </c>
      <c r="D2684" s="5">
        <v>1.72</v>
      </c>
      <c r="E2684" s="5">
        <v>15.48</v>
      </c>
      <c r="F2684" s="5">
        <f t="shared" si="86"/>
        <v>1258606.4299999997</v>
      </c>
      <c r="G2684" s="5">
        <f t="shared" si="85"/>
        <v>99.546052231434174</v>
      </c>
    </row>
    <row r="2685" spans="1:7" x14ac:dyDescent="0.35">
      <c r="A2685" s="30" t="s">
        <v>502</v>
      </c>
      <c r="B2685" s="4">
        <v>1</v>
      </c>
      <c r="C2685" s="4">
        <v>2</v>
      </c>
      <c r="D2685" s="5">
        <v>7.7</v>
      </c>
      <c r="E2685" s="5">
        <v>15.4</v>
      </c>
      <c r="F2685" s="5">
        <f t="shared" si="86"/>
        <v>1258621.8299999996</v>
      </c>
      <c r="G2685" s="5">
        <f t="shared" si="85"/>
        <v>99.547270252546909</v>
      </c>
    </row>
    <row r="2686" spans="1:7" x14ac:dyDescent="0.35">
      <c r="A2686" s="30" t="s">
        <v>3720</v>
      </c>
      <c r="B2686" s="4">
        <v>3</v>
      </c>
      <c r="C2686" s="4">
        <v>24</v>
      </c>
      <c r="D2686" s="5">
        <v>0.64</v>
      </c>
      <c r="E2686" s="5">
        <v>15.36</v>
      </c>
      <c r="F2686" s="5">
        <f t="shared" si="86"/>
        <v>1258637.1899999997</v>
      </c>
      <c r="G2686" s="5">
        <f t="shared" si="85"/>
        <v>99.548485109968439</v>
      </c>
    </row>
    <row r="2687" spans="1:7" x14ac:dyDescent="0.35">
      <c r="A2687" s="30" t="s">
        <v>499</v>
      </c>
      <c r="B2687" s="4">
        <v>3</v>
      </c>
      <c r="C2687" s="4">
        <v>24</v>
      </c>
      <c r="D2687" s="5">
        <v>0.64</v>
      </c>
      <c r="E2687" s="5">
        <v>15.36</v>
      </c>
      <c r="F2687" s="5">
        <f t="shared" si="86"/>
        <v>1258652.5499999998</v>
      </c>
      <c r="G2687" s="5">
        <f t="shared" si="85"/>
        <v>99.549699967389998</v>
      </c>
    </row>
    <row r="2688" spans="1:7" x14ac:dyDescent="0.35">
      <c r="A2688" s="30" t="s">
        <v>3110</v>
      </c>
      <c r="B2688" s="4">
        <v>2</v>
      </c>
      <c r="C2688" s="4">
        <v>16</v>
      </c>
      <c r="D2688" s="5">
        <v>0.96</v>
      </c>
      <c r="E2688" s="5">
        <v>15.36</v>
      </c>
      <c r="F2688" s="5">
        <f t="shared" si="86"/>
        <v>1258667.9099999999</v>
      </c>
      <c r="G2688" s="5">
        <f t="shared" si="85"/>
        <v>99.550914824811528</v>
      </c>
    </row>
    <row r="2689" spans="1:7" x14ac:dyDescent="0.35">
      <c r="A2689" s="30" t="s">
        <v>3739</v>
      </c>
      <c r="B2689" s="4">
        <v>1</v>
      </c>
      <c r="C2689" s="4">
        <v>8</v>
      </c>
      <c r="D2689" s="5">
        <v>1.92</v>
      </c>
      <c r="E2689" s="5">
        <v>15.36</v>
      </c>
      <c r="F2689" s="5">
        <f t="shared" si="86"/>
        <v>1258683.27</v>
      </c>
      <c r="G2689" s="5">
        <f t="shared" si="85"/>
        <v>99.552129682233073</v>
      </c>
    </row>
    <row r="2690" spans="1:7" x14ac:dyDescent="0.35">
      <c r="A2690" s="30" t="s">
        <v>139</v>
      </c>
      <c r="B2690" s="4">
        <v>16</v>
      </c>
      <c r="C2690" s="4">
        <v>19</v>
      </c>
      <c r="D2690" s="5">
        <v>0.8</v>
      </c>
      <c r="E2690" s="5">
        <v>15.200000000000001</v>
      </c>
      <c r="F2690" s="5">
        <f t="shared" si="86"/>
        <v>1258698.47</v>
      </c>
      <c r="G2690" s="5">
        <f t="shared" si="85"/>
        <v>99.553331884889801</v>
      </c>
    </row>
    <row r="2691" spans="1:7" x14ac:dyDescent="0.35">
      <c r="A2691" s="30" t="s">
        <v>4311</v>
      </c>
      <c r="B2691" s="4">
        <v>1</v>
      </c>
      <c r="C2691" s="4">
        <v>16</v>
      </c>
      <c r="D2691" s="5">
        <v>0.95</v>
      </c>
      <c r="E2691" s="5">
        <v>15.2</v>
      </c>
      <c r="F2691" s="5">
        <f t="shared" si="86"/>
        <v>1258713.67</v>
      </c>
      <c r="G2691" s="5">
        <f t="shared" ref="G2691:G2754" si="87">(F2691/$F$3485)*100</f>
        <v>99.554534087546514</v>
      </c>
    </row>
    <row r="2692" spans="1:7" x14ac:dyDescent="0.35">
      <c r="A2692" s="30" t="s">
        <v>3557</v>
      </c>
      <c r="B2692" s="4">
        <v>1</v>
      </c>
      <c r="C2692" s="4">
        <v>2</v>
      </c>
      <c r="D2692" s="5">
        <v>7.6</v>
      </c>
      <c r="E2692" s="5">
        <v>15.2</v>
      </c>
      <c r="F2692" s="5">
        <f t="shared" si="86"/>
        <v>1258728.8699999999</v>
      </c>
      <c r="G2692" s="5">
        <f t="shared" si="87"/>
        <v>99.555736290203228</v>
      </c>
    </row>
    <row r="2693" spans="1:7" x14ac:dyDescent="0.35">
      <c r="A2693" s="30" t="s">
        <v>4144</v>
      </c>
      <c r="B2693" s="4">
        <v>1</v>
      </c>
      <c r="C2693" s="4">
        <v>6</v>
      </c>
      <c r="D2693" s="5">
        <v>2.52</v>
      </c>
      <c r="E2693" s="5">
        <v>15.120000000000001</v>
      </c>
      <c r="F2693" s="5">
        <f t="shared" si="86"/>
        <v>1258743.99</v>
      </c>
      <c r="G2693" s="5">
        <f t="shared" si="87"/>
        <v>99.556932165477562</v>
      </c>
    </row>
    <row r="2694" spans="1:7" x14ac:dyDescent="0.35">
      <c r="A2694" s="30" t="s">
        <v>4280</v>
      </c>
      <c r="B2694" s="4">
        <v>3</v>
      </c>
      <c r="C2694" s="4">
        <v>16</v>
      </c>
      <c r="D2694" s="5">
        <v>0.94</v>
      </c>
      <c r="E2694" s="5">
        <v>15.04</v>
      </c>
      <c r="F2694" s="5">
        <f t="shared" si="86"/>
        <v>1258759.03</v>
      </c>
      <c r="G2694" s="5">
        <f t="shared" si="87"/>
        <v>99.558121713369488</v>
      </c>
    </row>
    <row r="2695" spans="1:7" x14ac:dyDescent="0.35">
      <c r="A2695" s="30" t="s">
        <v>4039</v>
      </c>
      <c r="B2695" s="4">
        <v>2</v>
      </c>
      <c r="C2695" s="4">
        <v>16</v>
      </c>
      <c r="D2695" s="5">
        <v>0.94</v>
      </c>
      <c r="E2695" s="5">
        <v>15.04</v>
      </c>
      <c r="F2695" s="5">
        <f t="shared" si="86"/>
        <v>1258774.07</v>
      </c>
      <c r="G2695" s="5">
        <f t="shared" si="87"/>
        <v>99.559311261261414</v>
      </c>
    </row>
    <row r="2696" spans="1:7" x14ac:dyDescent="0.35">
      <c r="A2696" s="30" t="s">
        <v>2532</v>
      </c>
      <c r="B2696" s="4">
        <v>1</v>
      </c>
      <c r="C2696" s="4">
        <v>100</v>
      </c>
      <c r="D2696" s="5">
        <v>0.15</v>
      </c>
      <c r="E2696" s="5">
        <v>15</v>
      </c>
      <c r="F2696" s="5">
        <f t="shared" ref="F2696:F2759" si="88">E2696+F2695</f>
        <v>1258789.07</v>
      </c>
      <c r="G2696" s="5">
        <f t="shared" si="87"/>
        <v>99.560497645462121</v>
      </c>
    </row>
    <row r="2697" spans="1:7" x14ac:dyDescent="0.35">
      <c r="A2697" s="30" t="s">
        <v>4160</v>
      </c>
      <c r="B2697" s="4">
        <v>2</v>
      </c>
      <c r="C2697" s="4">
        <v>75</v>
      </c>
      <c r="D2697" s="5">
        <v>0.2</v>
      </c>
      <c r="E2697" s="5">
        <v>15</v>
      </c>
      <c r="F2697" s="5">
        <f t="shared" si="88"/>
        <v>1258804.07</v>
      </c>
      <c r="G2697" s="5">
        <f t="shared" si="87"/>
        <v>99.561684029662842</v>
      </c>
    </row>
    <row r="2698" spans="1:7" x14ac:dyDescent="0.35">
      <c r="A2698" s="30" t="s">
        <v>3744</v>
      </c>
      <c r="B2698" s="4">
        <v>4</v>
      </c>
      <c r="C2698" s="4">
        <v>44</v>
      </c>
      <c r="D2698" s="5">
        <v>0.34</v>
      </c>
      <c r="E2698" s="5">
        <v>14.96</v>
      </c>
      <c r="F2698" s="5">
        <f t="shared" si="88"/>
        <v>1258819.03</v>
      </c>
      <c r="G2698" s="5">
        <f t="shared" si="87"/>
        <v>99.562867250172346</v>
      </c>
    </row>
    <row r="2699" spans="1:7" x14ac:dyDescent="0.35">
      <c r="A2699" s="30" t="s">
        <v>2165</v>
      </c>
      <c r="B2699" s="4">
        <v>2</v>
      </c>
      <c r="C2699" s="4">
        <v>11</v>
      </c>
      <c r="D2699" s="5">
        <v>1.36</v>
      </c>
      <c r="E2699" s="5">
        <v>14.96</v>
      </c>
      <c r="F2699" s="5">
        <f t="shared" si="88"/>
        <v>1258833.99</v>
      </c>
      <c r="G2699" s="5">
        <f t="shared" si="87"/>
        <v>99.564050470681863</v>
      </c>
    </row>
    <row r="2700" spans="1:7" x14ac:dyDescent="0.35">
      <c r="A2700" s="30" t="s">
        <v>3514</v>
      </c>
      <c r="B2700" s="4">
        <v>2</v>
      </c>
      <c r="C2700" s="4">
        <v>24</v>
      </c>
      <c r="D2700" s="5">
        <v>0.62</v>
      </c>
      <c r="E2700" s="5">
        <v>14.879999999999999</v>
      </c>
      <c r="F2700" s="5">
        <f t="shared" si="88"/>
        <v>1258848.8699999999</v>
      </c>
      <c r="G2700" s="5">
        <f t="shared" si="87"/>
        <v>99.565227363808958</v>
      </c>
    </row>
    <row r="2701" spans="1:7" x14ac:dyDescent="0.35">
      <c r="A2701" s="30" t="s">
        <v>3561</v>
      </c>
      <c r="B2701" s="4">
        <v>2</v>
      </c>
      <c r="C2701" s="4">
        <v>20</v>
      </c>
      <c r="D2701" s="5">
        <v>0.74</v>
      </c>
      <c r="E2701" s="5">
        <v>14.8</v>
      </c>
      <c r="F2701" s="5">
        <f t="shared" si="88"/>
        <v>1258863.67</v>
      </c>
      <c r="G2701" s="5">
        <f t="shared" si="87"/>
        <v>99.566397929553673</v>
      </c>
    </row>
    <row r="2702" spans="1:7" x14ac:dyDescent="0.35">
      <c r="A2702" s="30" t="s">
        <v>2141</v>
      </c>
      <c r="B2702" s="4">
        <v>1</v>
      </c>
      <c r="C2702" s="4">
        <v>1</v>
      </c>
      <c r="D2702" s="5">
        <v>14.8</v>
      </c>
      <c r="E2702" s="5">
        <v>14.8</v>
      </c>
      <c r="F2702" s="5">
        <f t="shared" si="88"/>
        <v>1258878.47</v>
      </c>
      <c r="G2702" s="5">
        <f t="shared" si="87"/>
        <v>99.567568495298389</v>
      </c>
    </row>
    <row r="2703" spans="1:7" x14ac:dyDescent="0.35">
      <c r="A2703" s="30" t="s">
        <v>3593</v>
      </c>
      <c r="B2703" s="4">
        <v>5</v>
      </c>
      <c r="C2703" s="4">
        <v>36</v>
      </c>
      <c r="D2703" s="5">
        <v>0.41</v>
      </c>
      <c r="E2703" s="5">
        <v>14.76</v>
      </c>
      <c r="F2703" s="5">
        <f t="shared" si="88"/>
        <v>1258893.23</v>
      </c>
      <c r="G2703" s="5">
        <f t="shared" si="87"/>
        <v>99.568735897351885</v>
      </c>
    </row>
    <row r="2704" spans="1:7" x14ac:dyDescent="0.35">
      <c r="A2704" s="30" t="s">
        <v>2973</v>
      </c>
      <c r="B2704" s="4">
        <v>5</v>
      </c>
      <c r="C2704" s="4">
        <v>64</v>
      </c>
      <c r="D2704" s="5">
        <v>0.23</v>
      </c>
      <c r="E2704" s="5">
        <v>14.72</v>
      </c>
      <c r="F2704" s="5">
        <f t="shared" si="88"/>
        <v>1258907.95</v>
      </c>
      <c r="G2704" s="5">
        <f t="shared" si="87"/>
        <v>99.569900135714192</v>
      </c>
    </row>
    <row r="2705" spans="1:7" x14ac:dyDescent="0.35">
      <c r="A2705" s="30" t="s">
        <v>161</v>
      </c>
      <c r="B2705" s="4">
        <v>14</v>
      </c>
      <c r="C2705" s="4">
        <v>16</v>
      </c>
      <c r="D2705" s="5">
        <v>0.92</v>
      </c>
      <c r="E2705" s="5">
        <v>14.72</v>
      </c>
      <c r="F2705" s="5">
        <f t="shared" si="88"/>
        <v>1258922.67</v>
      </c>
      <c r="G2705" s="5">
        <f t="shared" si="87"/>
        <v>99.571064374076485</v>
      </c>
    </row>
    <row r="2706" spans="1:7" x14ac:dyDescent="0.35">
      <c r="A2706" s="30" t="s">
        <v>2966</v>
      </c>
      <c r="B2706" s="4">
        <v>3</v>
      </c>
      <c r="C2706" s="4">
        <v>8</v>
      </c>
      <c r="D2706" s="5">
        <v>1.84</v>
      </c>
      <c r="E2706" s="5">
        <v>14.72</v>
      </c>
      <c r="F2706" s="5">
        <f t="shared" si="88"/>
        <v>1258937.3899999999</v>
      </c>
      <c r="G2706" s="5">
        <f t="shared" si="87"/>
        <v>99.572228612438792</v>
      </c>
    </row>
    <row r="2707" spans="1:7" x14ac:dyDescent="0.35">
      <c r="A2707" s="30" t="s">
        <v>1090</v>
      </c>
      <c r="B2707" s="4">
        <v>1</v>
      </c>
      <c r="C2707" s="4">
        <v>1</v>
      </c>
      <c r="D2707" s="5">
        <v>14.64</v>
      </c>
      <c r="E2707" s="5">
        <v>14.64</v>
      </c>
      <c r="F2707" s="5">
        <f t="shared" si="88"/>
        <v>1258952.0299999998</v>
      </c>
      <c r="G2707" s="5">
        <f t="shared" si="87"/>
        <v>99.573386523418677</v>
      </c>
    </row>
    <row r="2708" spans="1:7" x14ac:dyDescent="0.35">
      <c r="A2708" s="30" t="s">
        <v>4030</v>
      </c>
      <c r="B2708" s="4">
        <v>2</v>
      </c>
      <c r="C2708" s="4">
        <v>20</v>
      </c>
      <c r="D2708" s="5">
        <v>0.73</v>
      </c>
      <c r="E2708" s="5">
        <v>14.6</v>
      </c>
      <c r="F2708" s="5">
        <f t="shared" si="88"/>
        <v>1258966.6299999999</v>
      </c>
      <c r="G2708" s="5">
        <f t="shared" si="87"/>
        <v>99.574541270707385</v>
      </c>
    </row>
    <row r="2709" spans="1:7" x14ac:dyDescent="0.35">
      <c r="A2709" s="30" t="s">
        <v>705</v>
      </c>
      <c r="B2709" s="4">
        <v>1</v>
      </c>
      <c r="C2709" s="4">
        <v>4</v>
      </c>
      <c r="D2709" s="5">
        <v>3.65</v>
      </c>
      <c r="E2709" s="5">
        <v>14.6</v>
      </c>
      <c r="F2709" s="5">
        <f t="shared" si="88"/>
        <v>1258981.23</v>
      </c>
      <c r="G2709" s="5">
        <f t="shared" si="87"/>
        <v>99.57569601799608</v>
      </c>
    </row>
    <row r="2710" spans="1:7" x14ac:dyDescent="0.35">
      <c r="A2710" s="30" t="s">
        <v>59</v>
      </c>
      <c r="B2710" s="4">
        <v>3</v>
      </c>
      <c r="C2710" s="4">
        <v>16</v>
      </c>
      <c r="D2710" s="5">
        <v>0.91</v>
      </c>
      <c r="E2710" s="5">
        <v>14.56</v>
      </c>
      <c r="F2710" s="5">
        <f t="shared" si="88"/>
        <v>1258995.79</v>
      </c>
      <c r="G2710" s="5">
        <f t="shared" si="87"/>
        <v>99.576847601593585</v>
      </c>
    </row>
    <row r="2711" spans="1:7" x14ac:dyDescent="0.35">
      <c r="A2711" s="30" t="s">
        <v>4188</v>
      </c>
      <c r="B2711" s="4">
        <v>3</v>
      </c>
      <c r="C2711" s="4">
        <v>16</v>
      </c>
      <c r="D2711" s="5">
        <v>0.91</v>
      </c>
      <c r="E2711" s="5">
        <v>14.56</v>
      </c>
      <c r="F2711" s="5">
        <f t="shared" si="88"/>
        <v>1259010.3500000001</v>
      </c>
      <c r="G2711" s="5">
        <f t="shared" si="87"/>
        <v>99.577999185191089</v>
      </c>
    </row>
    <row r="2712" spans="1:7" x14ac:dyDescent="0.35">
      <c r="A2712" s="30" t="s">
        <v>3471</v>
      </c>
      <c r="B2712" s="4">
        <v>2</v>
      </c>
      <c r="C2712" s="4">
        <v>16</v>
      </c>
      <c r="D2712" s="5">
        <v>0.91</v>
      </c>
      <c r="E2712" s="5">
        <v>14.56</v>
      </c>
      <c r="F2712" s="5">
        <f t="shared" si="88"/>
        <v>1259024.9100000001</v>
      </c>
      <c r="G2712" s="5">
        <f t="shared" si="87"/>
        <v>99.579150768788594</v>
      </c>
    </row>
    <row r="2713" spans="1:7" x14ac:dyDescent="0.35">
      <c r="A2713" s="30" t="s">
        <v>3979</v>
      </c>
      <c r="B2713" s="4">
        <v>1</v>
      </c>
      <c r="C2713" s="4">
        <v>16</v>
      </c>
      <c r="D2713" s="5">
        <v>0.91</v>
      </c>
      <c r="E2713" s="5">
        <v>14.56</v>
      </c>
      <c r="F2713" s="5">
        <f t="shared" si="88"/>
        <v>1259039.4700000002</v>
      </c>
      <c r="G2713" s="5">
        <f t="shared" si="87"/>
        <v>99.580302352386084</v>
      </c>
    </row>
    <row r="2714" spans="1:7" x14ac:dyDescent="0.35">
      <c r="A2714" s="30" t="s">
        <v>2976</v>
      </c>
      <c r="B2714" s="4">
        <v>5</v>
      </c>
      <c r="C2714" s="4">
        <v>44</v>
      </c>
      <c r="D2714" s="5">
        <v>0.33</v>
      </c>
      <c r="E2714" s="5">
        <v>14.520000000000001</v>
      </c>
      <c r="F2714" s="5">
        <f t="shared" si="88"/>
        <v>1259053.9900000002</v>
      </c>
      <c r="G2714" s="5">
        <f t="shared" si="87"/>
        <v>99.581450772292385</v>
      </c>
    </row>
    <row r="2715" spans="1:7" x14ac:dyDescent="0.35">
      <c r="A2715" s="30" t="s">
        <v>514</v>
      </c>
      <c r="B2715" s="4">
        <v>2</v>
      </c>
      <c r="C2715" s="4">
        <v>44</v>
      </c>
      <c r="D2715" s="5">
        <v>0.33</v>
      </c>
      <c r="E2715" s="5">
        <v>14.520000000000001</v>
      </c>
      <c r="F2715" s="5">
        <f t="shared" si="88"/>
        <v>1259068.5100000002</v>
      </c>
      <c r="G2715" s="5">
        <f t="shared" si="87"/>
        <v>99.582599192198671</v>
      </c>
    </row>
    <row r="2716" spans="1:7" x14ac:dyDescent="0.35">
      <c r="A2716" s="30" t="s">
        <v>3098</v>
      </c>
      <c r="B2716" s="4">
        <v>1</v>
      </c>
      <c r="C2716" s="4">
        <v>6</v>
      </c>
      <c r="D2716" s="5">
        <v>2.42</v>
      </c>
      <c r="E2716" s="5">
        <v>14.52</v>
      </c>
      <c r="F2716" s="5">
        <f t="shared" si="88"/>
        <v>1259083.0300000003</v>
      </c>
      <c r="G2716" s="5">
        <f t="shared" si="87"/>
        <v>99.583747612104972</v>
      </c>
    </row>
    <row r="2717" spans="1:7" x14ac:dyDescent="0.35">
      <c r="A2717" s="30" t="s">
        <v>1077</v>
      </c>
      <c r="B2717" s="4">
        <v>1</v>
      </c>
      <c r="C2717" s="4">
        <v>4</v>
      </c>
      <c r="D2717" s="5">
        <v>3.6</v>
      </c>
      <c r="E2717" s="5">
        <v>14.4</v>
      </c>
      <c r="F2717" s="5">
        <f t="shared" si="88"/>
        <v>1259097.4300000002</v>
      </c>
      <c r="G2717" s="5">
        <f t="shared" si="87"/>
        <v>99.58488654093766</v>
      </c>
    </row>
    <row r="2718" spans="1:7" x14ac:dyDescent="0.35">
      <c r="A2718" s="30" t="s">
        <v>3721</v>
      </c>
      <c r="B2718" s="4">
        <v>4</v>
      </c>
      <c r="C2718" s="4">
        <v>60</v>
      </c>
      <c r="D2718" s="5">
        <v>0.24</v>
      </c>
      <c r="E2718" s="5">
        <v>14.399999999999999</v>
      </c>
      <c r="F2718" s="5">
        <f t="shared" si="88"/>
        <v>1259111.83</v>
      </c>
      <c r="G2718" s="5">
        <f t="shared" si="87"/>
        <v>99.586025469770334</v>
      </c>
    </row>
    <row r="2719" spans="1:7" x14ac:dyDescent="0.35">
      <c r="A2719" s="30" t="s">
        <v>3067</v>
      </c>
      <c r="B2719" s="4">
        <v>3</v>
      </c>
      <c r="C2719" s="4">
        <v>48</v>
      </c>
      <c r="D2719" s="5">
        <v>0.3</v>
      </c>
      <c r="E2719" s="5">
        <v>14.399999999999999</v>
      </c>
      <c r="F2719" s="5">
        <f t="shared" si="88"/>
        <v>1259126.23</v>
      </c>
      <c r="G2719" s="5">
        <f t="shared" si="87"/>
        <v>99.587164398603008</v>
      </c>
    </row>
    <row r="2720" spans="1:7" x14ac:dyDescent="0.35">
      <c r="A2720" s="30" t="s">
        <v>38</v>
      </c>
      <c r="B2720" s="4">
        <v>15</v>
      </c>
      <c r="C2720" s="4">
        <v>20</v>
      </c>
      <c r="D2720" s="5">
        <v>0.72</v>
      </c>
      <c r="E2720" s="5">
        <v>14.399999999999999</v>
      </c>
      <c r="F2720" s="5">
        <f t="shared" si="88"/>
        <v>1259140.6299999999</v>
      </c>
      <c r="G2720" s="5">
        <f t="shared" si="87"/>
        <v>99.588303327435696</v>
      </c>
    </row>
    <row r="2721" spans="1:7" x14ac:dyDescent="0.35">
      <c r="A2721" s="30" t="s">
        <v>2965</v>
      </c>
      <c r="B2721" s="4">
        <v>4</v>
      </c>
      <c r="C2721" s="4">
        <v>12</v>
      </c>
      <c r="D2721" s="5">
        <v>1.2</v>
      </c>
      <c r="E2721" s="5">
        <v>14.399999999999999</v>
      </c>
      <c r="F2721" s="5">
        <f t="shared" si="88"/>
        <v>1259155.0299999998</v>
      </c>
      <c r="G2721" s="5">
        <f t="shared" si="87"/>
        <v>99.58944225626837</v>
      </c>
    </row>
    <row r="2722" spans="1:7" x14ac:dyDescent="0.35">
      <c r="A2722" s="30" t="s">
        <v>3106</v>
      </c>
      <c r="B2722" s="4">
        <v>1</v>
      </c>
      <c r="C2722" s="4">
        <v>4</v>
      </c>
      <c r="D2722" s="5">
        <v>3.59</v>
      </c>
      <c r="E2722" s="5">
        <v>14.36</v>
      </c>
      <c r="F2722" s="5">
        <f t="shared" si="88"/>
        <v>1259169.3899999999</v>
      </c>
      <c r="G2722" s="5">
        <f t="shared" si="87"/>
        <v>99.590578021409854</v>
      </c>
    </row>
    <row r="2723" spans="1:7" x14ac:dyDescent="0.35">
      <c r="A2723" s="30" t="s">
        <v>2024</v>
      </c>
      <c r="B2723" s="4">
        <v>4</v>
      </c>
      <c r="C2723" s="4">
        <v>130</v>
      </c>
      <c r="D2723" s="5">
        <v>0.11</v>
      </c>
      <c r="E2723" s="5">
        <v>14.3</v>
      </c>
      <c r="F2723" s="5">
        <f t="shared" si="88"/>
        <v>1259183.69</v>
      </c>
      <c r="G2723" s="5">
        <f t="shared" si="87"/>
        <v>99.591709041014553</v>
      </c>
    </row>
    <row r="2724" spans="1:7" x14ac:dyDescent="0.35">
      <c r="A2724" s="30" t="s">
        <v>1288</v>
      </c>
      <c r="B2724" s="4">
        <v>2</v>
      </c>
      <c r="C2724" s="4">
        <v>11</v>
      </c>
      <c r="D2724" s="5">
        <v>1.3</v>
      </c>
      <c r="E2724" s="5">
        <v>14.3</v>
      </c>
      <c r="F2724" s="5">
        <f t="shared" si="88"/>
        <v>1259197.99</v>
      </c>
      <c r="G2724" s="5">
        <f t="shared" si="87"/>
        <v>99.592840060619238</v>
      </c>
    </row>
    <row r="2725" spans="1:7" x14ac:dyDescent="0.35">
      <c r="A2725" s="30" t="s">
        <v>3972</v>
      </c>
      <c r="B2725" s="4">
        <v>1</v>
      </c>
      <c r="C2725" s="4">
        <v>12</v>
      </c>
      <c r="D2725" s="5">
        <v>1.19</v>
      </c>
      <c r="E2725" s="5">
        <v>14.28</v>
      </c>
      <c r="F2725" s="5">
        <f t="shared" si="88"/>
        <v>1259212.27</v>
      </c>
      <c r="G2725" s="5">
        <f t="shared" si="87"/>
        <v>99.593969498378314</v>
      </c>
    </row>
    <row r="2726" spans="1:7" x14ac:dyDescent="0.35">
      <c r="A2726" s="30" t="s">
        <v>3727</v>
      </c>
      <c r="B2726" s="4">
        <v>1</v>
      </c>
      <c r="C2726" s="4">
        <v>75</v>
      </c>
      <c r="D2726" s="5">
        <v>0.19</v>
      </c>
      <c r="E2726" s="5">
        <v>14.25</v>
      </c>
      <c r="F2726" s="5">
        <f t="shared" si="88"/>
        <v>1259226.52</v>
      </c>
      <c r="G2726" s="5">
        <f t="shared" si="87"/>
        <v>99.595096563368998</v>
      </c>
    </row>
    <row r="2727" spans="1:7" x14ac:dyDescent="0.35">
      <c r="A2727" s="30" t="s">
        <v>3591</v>
      </c>
      <c r="B2727" s="4">
        <v>3</v>
      </c>
      <c r="C2727" s="4">
        <v>16</v>
      </c>
      <c r="D2727" s="5">
        <v>0.89</v>
      </c>
      <c r="E2727" s="5">
        <v>14.24</v>
      </c>
      <c r="F2727" s="5">
        <f t="shared" si="88"/>
        <v>1259240.76</v>
      </c>
      <c r="G2727" s="5">
        <f t="shared" si="87"/>
        <v>99.596222837436869</v>
      </c>
    </row>
    <row r="2728" spans="1:7" x14ac:dyDescent="0.35">
      <c r="A2728" s="30" t="s">
        <v>209</v>
      </c>
      <c r="B2728" s="4">
        <v>3</v>
      </c>
      <c r="C2728" s="4">
        <v>16</v>
      </c>
      <c r="D2728" s="5">
        <v>0.89</v>
      </c>
      <c r="E2728" s="5">
        <v>14.24</v>
      </c>
      <c r="F2728" s="5">
        <f t="shared" si="88"/>
        <v>1259255</v>
      </c>
      <c r="G2728" s="5">
        <f t="shared" si="87"/>
        <v>99.597349111504769</v>
      </c>
    </row>
    <row r="2729" spans="1:7" x14ac:dyDescent="0.35">
      <c r="A2729" s="30" t="s">
        <v>4371</v>
      </c>
      <c r="B2729" s="4">
        <v>1</v>
      </c>
      <c r="C2729" s="4">
        <v>8</v>
      </c>
      <c r="D2729" s="5">
        <v>1.77</v>
      </c>
      <c r="E2729" s="5">
        <v>14.16</v>
      </c>
      <c r="F2729" s="5">
        <f t="shared" si="88"/>
        <v>1259269.1599999999</v>
      </c>
      <c r="G2729" s="5">
        <f t="shared" si="87"/>
        <v>99.598469058190233</v>
      </c>
    </row>
    <row r="2730" spans="1:7" x14ac:dyDescent="0.35">
      <c r="A2730" s="30" t="s">
        <v>1059</v>
      </c>
      <c r="B2730" s="4">
        <v>1</v>
      </c>
      <c r="C2730" s="4">
        <v>6</v>
      </c>
      <c r="D2730" s="5">
        <v>2.36</v>
      </c>
      <c r="E2730" s="5">
        <v>14.16</v>
      </c>
      <c r="F2730" s="5">
        <f t="shared" si="88"/>
        <v>1259283.3199999998</v>
      </c>
      <c r="G2730" s="5">
        <f t="shared" si="87"/>
        <v>99.599589004875696</v>
      </c>
    </row>
    <row r="2731" spans="1:7" x14ac:dyDescent="0.35">
      <c r="A2731" s="30" t="s">
        <v>711</v>
      </c>
      <c r="B2731" s="4">
        <v>1</v>
      </c>
      <c r="C2731" s="4">
        <v>3</v>
      </c>
      <c r="D2731" s="5">
        <v>4.72</v>
      </c>
      <c r="E2731" s="5">
        <v>14.16</v>
      </c>
      <c r="F2731" s="5">
        <f t="shared" si="88"/>
        <v>1259297.4799999997</v>
      </c>
      <c r="G2731" s="5">
        <f t="shared" si="87"/>
        <v>99.600708951561174</v>
      </c>
    </row>
    <row r="2732" spans="1:7" x14ac:dyDescent="0.35">
      <c r="A2732" s="30" t="s">
        <v>163</v>
      </c>
      <c r="B2732" s="4">
        <v>8</v>
      </c>
      <c r="C2732" s="4">
        <v>10</v>
      </c>
      <c r="D2732" s="5">
        <v>1.41</v>
      </c>
      <c r="E2732" s="5">
        <v>14.1</v>
      </c>
      <c r="F2732" s="5">
        <f t="shared" si="88"/>
        <v>1259311.5799999998</v>
      </c>
      <c r="G2732" s="5">
        <f t="shared" si="87"/>
        <v>99.601824152709852</v>
      </c>
    </row>
    <row r="2733" spans="1:7" x14ac:dyDescent="0.35">
      <c r="A2733" s="30" t="s">
        <v>3560</v>
      </c>
      <c r="B2733" s="4">
        <v>3</v>
      </c>
      <c r="C2733" s="4">
        <v>44</v>
      </c>
      <c r="D2733" s="5">
        <v>0.32</v>
      </c>
      <c r="E2733" s="5">
        <v>14.08</v>
      </c>
      <c r="F2733" s="5">
        <f t="shared" si="88"/>
        <v>1259325.6599999999</v>
      </c>
      <c r="G2733" s="5">
        <f t="shared" si="87"/>
        <v>99.602937772012922</v>
      </c>
    </row>
    <row r="2734" spans="1:7" x14ac:dyDescent="0.35">
      <c r="A2734" s="30" t="s">
        <v>1613</v>
      </c>
      <c r="B2734" s="4">
        <v>2</v>
      </c>
      <c r="C2734" s="4">
        <v>44</v>
      </c>
      <c r="D2734" s="5">
        <v>0.32</v>
      </c>
      <c r="E2734" s="5">
        <v>14.08</v>
      </c>
      <c r="F2734" s="5">
        <f t="shared" si="88"/>
        <v>1259339.74</v>
      </c>
      <c r="G2734" s="5">
        <f t="shared" si="87"/>
        <v>99.604051391316005</v>
      </c>
    </row>
    <row r="2735" spans="1:7" x14ac:dyDescent="0.35">
      <c r="A2735" s="30" t="s">
        <v>4357</v>
      </c>
      <c r="B2735" s="4">
        <v>2</v>
      </c>
      <c r="C2735" s="4">
        <v>16</v>
      </c>
      <c r="D2735" s="5">
        <v>0.88</v>
      </c>
      <c r="E2735" s="5">
        <v>14.08</v>
      </c>
      <c r="F2735" s="5">
        <f t="shared" si="88"/>
        <v>1259353.82</v>
      </c>
      <c r="G2735" s="5">
        <f t="shared" si="87"/>
        <v>99.605165010619075</v>
      </c>
    </row>
    <row r="2736" spans="1:7" x14ac:dyDescent="0.35">
      <c r="A2736" s="30" t="s">
        <v>3198</v>
      </c>
      <c r="B2736" s="4">
        <v>1</v>
      </c>
      <c r="C2736" s="4">
        <v>16</v>
      </c>
      <c r="D2736" s="5">
        <v>0.88</v>
      </c>
      <c r="E2736" s="5">
        <v>14.08</v>
      </c>
      <c r="F2736" s="5">
        <f t="shared" si="88"/>
        <v>1259367.9000000001</v>
      </c>
      <c r="G2736" s="5">
        <f t="shared" si="87"/>
        <v>99.606278629922159</v>
      </c>
    </row>
    <row r="2737" spans="1:7" x14ac:dyDescent="0.35">
      <c r="A2737" s="30" t="s">
        <v>104</v>
      </c>
      <c r="B2737" s="4">
        <v>1</v>
      </c>
      <c r="C2737" s="4">
        <v>1</v>
      </c>
      <c r="D2737" s="5">
        <v>14.08</v>
      </c>
      <c r="E2737" s="5">
        <v>14.08</v>
      </c>
      <c r="F2737" s="5">
        <f t="shared" si="88"/>
        <v>1259381.9800000002</v>
      </c>
      <c r="G2737" s="5">
        <f t="shared" si="87"/>
        <v>99.607392249225228</v>
      </c>
    </row>
    <row r="2738" spans="1:7" x14ac:dyDescent="0.35">
      <c r="A2738" s="30" t="s">
        <v>2104</v>
      </c>
      <c r="B2738" s="4">
        <v>2</v>
      </c>
      <c r="C2738" s="4">
        <v>200</v>
      </c>
      <c r="D2738" s="5">
        <v>7.0000000000000007E-2</v>
      </c>
      <c r="E2738" s="5">
        <v>14.000000000000002</v>
      </c>
      <c r="F2738" s="5">
        <f t="shared" si="88"/>
        <v>1259395.9800000002</v>
      </c>
      <c r="G2738" s="5">
        <f t="shared" si="87"/>
        <v>99.608499541145903</v>
      </c>
    </row>
    <row r="2739" spans="1:7" x14ac:dyDescent="0.35">
      <c r="A2739" s="30" t="s">
        <v>2394</v>
      </c>
      <c r="B2739" s="4">
        <v>3</v>
      </c>
      <c r="C2739" s="4">
        <v>100</v>
      </c>
      <c r="D2739" s="5">
        <v>0.14000000000000001</v>
      </c>
      <c r="E2739" s="5">
        <v>14.000000000000002</v>
      </c>
      <c r="F2739" s="5">
        <f t="shared" si="88"/>
        <v>1259409.9800000002</v>
      </c>
      <c r="G2739" s="5">
        <f t="shared" si="87"/>
        <v>99.609606833066579</v>
      </c>
    </row>
    <row r="2740" spans="1:7" x14ac:dyDescent="0.35">
      <c r="A2740" s="30" t="s">
        <v>2472</v>
      </c>
      <c r="B2740" s="4">
        <v>1</v>
      </c>
      <c r="C2740" s="4">
        <v>100</v>
      </c>
      <c r="D2740" s="5">
        <v>0.14000000000000001</v>
      </c>
      <c r="E2740" s="5">
        <v>14.000000000000002</v>
      </c>
      <c r="F2740" s="5">
        <f t="shared" si="88"/>
        <v>1259423.9800000002</v>
      </c>
      <c r="G2740" s="5">
        <f t="shared" si="87"/>
        <v>99.61071412498724</v>
      </c>
    </row>
    <row r="2741" spans="1:7" x14ac:dyDescent="0.35">
      <c r="A2741" s="30" t="s">
        <v>3217</v>
      </c>
      <c r="B2741" s="4">
        <v>2</v>
      </c>
      <c r="C2741" s="4">
        <v>40</v>
      </c>
      <c r="D2741" s="5">
        <v>0.35</v>
      </c>
      <c r="E2741" s="5">
        <v>14</v>
      </c>
      <c r="F2741" s="5">
        <f t="shared" si="88"/>
        <v>1259437.9800000002</v>
      </c>
      <c r="G2741" s="5">
        <f t="shared" si="87"/>
        <v>99.611821416907915</v>
      </c>
    </row>
    <row r="2742" spans="1:7" x14ac:dyDescent="0.35">
      <c r="A2742" s="30" t="s">
        <v>4326</v>
      </c>
      <c r="B2742" s="4">
        <v>1</v>
      </c>
      <c r="C2742" s="4">
        <v>8</v>
      </c>
      <c r="D2742" s="5">
        <v>1.75</v>
      </c>
      <c r="E2742" s="5">
        <v>14</v>
      </c>
      <c r="F2742" s="5">
        <f t="shared" si="88"/>
        <v>1259451.9800000002</v>
      </c>
      <c r="G2742" s="5">
        <f t="shared" si="87"/>
        <v>99.612928708828576</v>
      </c>
    </row>
    <row r="2743" spans="1:7" x14ac:dyDescent="0.35">
      <c r="A2743" s="30" t="s">
        <v>828</v>
      </c>
      <c r="B2743" s="4">
        <v>1</v>
      </c>
      <c r="C2743" s="4">
        <v>5</v>
      </c>
      <c r="D2743" s="5">
        <v>2.8</v>
      </c>
      <c r="E2743" s="5">
        <v>14</v>
      </c>
      <c r="F2743" s="5">
        <f t="shared" si="88"/>
        <v>1259465.9800000002</v>
      </c>
      <c r="G2743" s="5">
        <f t="shared" si="87"/>
        <v>99.614036000749252</v>
      </c>
    </row>
    <row r="2744" spans="1:7" x14ac:dyDescent="0.35">
      <c r="A2744" s="30" t="s">
        <v>3123</v>
      </c>
      <c r="B2744" s="4">
        <v>1</v>
      </c>
      <c r="C2744" s="4">
        <v>16</v>
      </c>
      <c r="D2744" s="5">
        <v>0.87</v>
      </c>
      <c r="E2744" s="5">
        <v>13.92</v>
      </c>
      <c r="F2744" s="5">
        <f t="shared" si="88"/>
        <v>1259479.9000000001</v>
      </c>
      <c r="G2744" s="5">
        <f t="shared" si="87"/>
        <v>99.615136965287505</v>
      </c>
    </row>
    <row r="2745" spans="1:7" x14ac:dyDescent="0.35">
      <c r="A2745" s="30" t="s">
        <v>4205</v>
      </c>
      <c r="B2745" s="4">
        <v>2</v>
      </c>
      <c r="C2745" s="4">
        <v>20</v>
      </c>
      <c r="D2745" s="5">
        <v>0.69</v>
      </c>
      <c r="E2745" s="5">
        <v>13.799999999999999</v>
      </c>
      <c r="F2745" s="5">
        <f t="shared" si="88"/>
        <v>1259493.7000000002</v>
      </c>
      <c r="G2745" s="5">
        <f t="shared" si="87"/>
        <v>99.616228438752159</v>
      </c>
    </row>
    <row r="2746" spans="1:7" x14ac:dyDescent="0.35">
      <c r="A2746" s="30" t="s">
        <v>783</v>
      </c>
      <c r="B2746" s="4">
        <v>2</v>
      </c>
      <c r="C2746" s="4">
        <v>12</v>
      </c>
      <c r="D2746" s="5">
        <v>1.1499999999999999</v>
      </c>
      <c r="E2746" s="5">
        <v>13.799999999999999</v>
      </c>
      <c r="F2746" s="5">
        <f t="shared" si="88"/>
        <v>1259507.5000000002</v>
      </c>
      <c r="G2746" s="5">
        <f t="shared" si="87"/>
        <v>99.617319912216828</v>
      </c>
    </row>
    <row r="2747" spans="1:7" x14ac:dyDescent="0.35">
      <c r="A2747" s="30" t="s">
        <v>478</v>
      </c>
      <c r="B2747" s="4">
        <v>2</v>
      </c>
      <c r="C2747" s="4">
        <v>12</v>
      </c>
      <c r="D2747" s="5">
        <v>1.1499999999999999</v>
      </c>
      <c r="E2747" s="5">
        <v>13.799999999999999</v>
      </c>
      <c r="F2747" s="5">
        <f t="shared" si="88"/>
        <v>1259521.3000000003</v>
      </c>
      <c r="G2747" s="5">
        <f t="shared" si="87"/>
        <v>99.618411385681497</v>
      </c>
    </row>
    <row r="2748" spans="1:7" x14ac:dyDescent="0.35">
      <c r="A2748" s="30" t="s">
        <v>1017</v>
      </c>
      <c r="B2748" s="4">
        <v>2</v>
      </c>
      <c r="C2748" s="4">
        <v>8</v>
      </c>
      <c r="D2748" s="5">
        <v>1.72</v>
      </c>
      <c r="E2748" s="5">
        <v>13.76</v>
      </c>
      <c r="F2748" s="5">
        <f t="shared" si="88"/>
        <v>1259535.0600000003</v>
      </c>
      <c r="G2748" s="5">
        <f t="shared" si="87"/>
        <v>99.619499695454948</v>
      </c>
    </row>
    <row r="2749" spans="1:7" x14ac:dyDescent="0.35">
      <c r="A2749" s="30" t="s">
        <v>3863</v>
      </c>
      <c r="B2749" s="4">
        <v>2</v>
      </c>
      <c r="C2749" s="4">
        <v>4</v>
      </c>
      <c r="D2749" s="5">
        <v>3.44</v>
      </c>
      <c r="E2749" s="5">
        <v>13.76</v>
      </c>
      <c r="F2749" s="5">
        <f t="shared" si="88"/>
        <v>1259548.8200000003</v>
      </c>
      <c r="G2749" s="5">
        <f t="shared" si="87"/>
        <v>99.620588005228399</v>
      </c>
    </row>
    <row r="2750" spans="1:7" x14ac:dyDescent="0.35">
      <c r="A2750" s="30" t="s">
        <v>1562</v>
      </c>
      <c r="B2750" s="4">
        <v>4</v>
      </c>
      <c r="C2750" s="4">
        <v>40</v>
      </c>
      <c r="D2750" s="5">
        <v>0.34</v>
      </c>
      <c r="E2750" s="5">
        <v>13.600000000000001</v>
      </c>
      <c r="F2750" s="5">
        <f t="shared" si="88"/>
        <v>1259562.4200000004</v>
      </c>
      <c r="G2750" s="5">
        <f t="shared" si="87"/>
        <v>99.621663660237061</v>
      </c>
    </row>
    <row r="2751" spans="1:7" x14ac:dyDescent="0.35">
      <c r="A2751" s="30" t="s">
        <v>1232</v>
      </c>
      <c r="B2751" s="4">
        <v>1</v>
      </c>
      <c r="C2751" s="4">
        <v>4</v>
      </c>
      <c r="D2751" s="5">
        <v>3.4</v>
      </c>
      <c r="E2751" s="5">
        <v>13.6</v>
      </c>
      <c r="F2751" s="5">
        <f t="shared" si="88"/>
        <v>1259576.0200000005</v>
      </c>
      <c r="G2751" s="5">
        <f t="shared" si="87"/>
        <v>99.622739315245724</v>
      </c>
    </row>
    <row r="2752" spans="1:7" x14ac:dyDescent="0.35">
      <c r="A2752" s="30" t="s">
        <v>4431</v>
      </c>
      <c r="B2752" s="4">
        <v>1</v>
      </c>
      <c r="C2752" s="4">
        <v>4</v>
      </c>
      <c r="D2752" s="5">
        <v>3.39</v>
      </c>
      <c r="E2752" s="5">
        <v>13.56</v>
      </c>
      <c r="F2752" s="5">
        <f t="shared" si="88"/>
        <v>1259589.5800000005</v>
      </c>
      <c r="G2752" s="5">
        <f t="shared" si="87"/>
        <v>99.623811806563168</v>
      </c>
    </row>
    <row r="2753" spans="1:7" x14ac:dyDescent="0.35">
      <c r="A2753" s="30" t="s">
        <v>2754</v>
      </c>
      <c r="B2753" s="4">
        <v>4</v>
      </c>
      <c r="C2753" s="4">
        <v>52</v>
      </c>
      <c r="D2753" s="5">
        <v>0.26</v>
      </c>
      <c r="E2753" s="5">
        <v>13.52</v>
      </c>
      <c r="F2753" s="5">
        <f t="shared" si="88"/>
        <v>1259603.1000000006</v>
      </c>
      <c r="G2753" s="5">
        <f t="shared" si="87"/>
        <v>99.624881134189408</v>
      </c>
    </row>
    <row r="2754" spans="1:7" x14ac:dyDescent="0.35">
      <c r="A2754" s="30" t="s">
        <v>2235</v>
      </c>
      <c r="B2754" s="4">
        <v>6</v>
      </c>
      <c r="C2754" s="4">
        <v>150</v>
      </c>
      <c r="D2754" s="5">
        <v>0.09</v>
      </c>
      <c r="E2754" s="5">
        <v>13.5</v>
      </c>
      <c r="F2754" s="5">
        <f t="shared" si="88"/>
        <v>1259616.6000000006</v>
      </c>
      <c r="G2754" s="5">
        <f t="shared" si="87"/>
        <v>99.625948879970068</v>
      </c>
    </row>
    <row r="2755" spans="1:7" x14ac:dyDescent="0.35">
      <c r="A2755" s="30" t="s">
        <v>2575</v>
      </c>
      <c r="B2755" s="4">
        <v>5</v>
      </c>
      <c r="C2755" s="4">
        <v>90</v>
      </c>
      <c r="D2755" s="5">
        <v>0.15</v>
      </c>
      <c r="E2755" s="5">
        <v>13.5</v>
      </c>
      <c r="F2755" s="5">
        <f t="shared" si="88"/>
        <v>1259630.1000000006</v>
      </c>
      <c r="G2755" s="5">
        <f t="shared" ref="G2755:G2818" si="89">(F2755/$F$3485)*100</f>
        <v>99.627016625750713</v>
      </c>
    </row>
    <row r="2756" spans="1:7" x14ac:dyDescent="0.35">
      <c r="A2756" s="30" t="s">
        <v>2166</v>
      </c>
      <c r="B2756" s="4">
        <v>5</v>
      </c>
      <c r="C2756" s="4">
        <v>192</v>
      </c>
      <c r="D2756" s="5">
        <v>7.0000000000000007E-2</v>
      </c>
      <c r="E2756" s="5">
        <v>13.440000000000001</v>
      </c>
      <c r="F2756" s="5">
        <f t="shared" si="88"/>
        <v>1259643.5400000005</v>
      </c>
      <c r="G2756" s="5">
        <f t="shared" si="89"/>
        <v>99.628079625994545</v>
      </c>
    </row>
    <row r="2757" spans="1:7" x14ac:dyDescent="0.35">
      <c r="A2757" s="30" t="s">
        <v>3916</v>
      </c>
      <c r="B2757" s="4">
        <v>3</v>
      </c>
      <c r="C2757" s="4">
        <v>10</v>
      </c>
      <c r="D2757" s="5">
        <v>1.34</v>
      </c>
      <c r="E2757" s="5">
        <v>13.4</v>
      </c>
      <c r="F2757" s="5">
        <f t="shared" si="88"/>
        <v>1259656.9400000004</v>
      </c>
      <c r="G2757" s="5">
        <f t="shared" si="89"/>
        <v>99.629139462547172</v>
      </c>
    </row>
    <row r="2758" spans="1:7" x14ac:dyDescent="0.35">
      <c r="A2758" s="30" t="s">
        <v>2875</v>
      </c>
      <c r="B2758" s="4">
        <v>1</v>
      </c>
      <c r="C2758" s="4">
        <v>4</v>
      </c>
      <c r="D2758" s="5">
        <v>3.35</v>
      </c>
      <c r="E2758" s="5">
        <v>13.4</v>
      </c>
      <c r="F2758" s="5">
        <f t="shared" si="88"/>
        <v>1259670.3400000003</v>
      </c>
      <c r="G2758" s="5">
        <f t="shared" si="89"/>
        <v>99.630199299099814</v>
      </c>
    </row>
    <row r="2759" spans="1:7" x14ac:dyDescent="0.35">
      <c r="A2759" s="30" t="s">
        <v>3946</v>
      </c>
      <c r="B2759" s="4">
        <v>1</v>
      </c>
      <c r="C2759" s="4">
        <v>4</v>
      </c>
      <c r="D2759" s="5">
        <v>3.33</v>
      </c>
      <c r="E2759" s="5">
        <v>13.32</v>
      </c>
      <c r="F2759" s="5">
        <f t="shared" si="88"/>
        <v>1259683.6600000004</v>
      </c>
      <c r="G2759" s="5">
        <f t="shared" si="89"/>
        <v>99.631252808270048</v>
      </c>
    </row>
    <row r="2760" spans="1:7" x14ac:dyDescent="0.35">
      <c r="A2760" s="30" t="s">
        <v>475</v>
      </c>
      <c r="B2760" s="4">
        <v>2</v>
      </c>
      <c r="C2760" s="4">
        <v>16</v>
      </c>
      <c r="D2760" s="5">
        <v>0.83</v>
      </c>
      <c r="E2760" s="5">
        <v>13.28</v>
      </c>
      <c r="F2760" s="5">
        <f t="shared" ref="F2760:F2823" si="90">E2760+F2759</f>
        <v>1259696.9400000004</v>
      </c>
      <c r="G2760" s="5">
        <f t="shared" si="89"/>
        <v>99.632303153749078</v>
      </c>
    </row>
    <row r="2761" spans="1:7" x14ac:dyDescent="0.35">
      <c r="A2761" s="30" t="s">
        <v>1080</v>
      </c>
      <c r="B2761" s="4">
        <v>1</v>
      </c>
      <c r="C2761" s="4">
        <v>5</v>
      </c>
      <c r="D2761" s="5">
        <v>2.65</v>
      </c>
      <c r="E2761" s="5">
        <v>13.25</v>
      </c>
      <c r="F2761" s="5">
        <f t="shared" si="90"/>
        <v>1259710.1900000004</v>
      </c>
      <c r="G2761" s="5">
        <f t="shared" si="89"/>
        <v>99.633351126459715</v>
      </c>
    </row>
    <row r="2762" spans="1:7" x14ac:dyDescent="0.35">
      <c r="A2762" s="30" t="s">
        <v>1517</v>
      </c>
      <c r="B2762" s="4">
        <v>3</v>
      </c>
      <c r="C2762" s="4">
        <v>40</v>
      </c>
      <c r="D2762" s="5">
        <v>0.33</v>
      </c>
      <c r="E2762" s="5">
        <v>13.200000000000001</v>
      </c>
      <c r="F2762" s="5">
        <f t="shared" si="90"/>
        <v>1259723.3900000004</v>
      </c>
      <c r="G2762" s="5">
        <f t="shared" si="89"/>
        <v>99.634395144556336</v>
      </c>
    </row>
    <row r="2763" spans="1:7" x14ac:dyDescent="0.35">
      <c r="A2763" s="30" t="s">
        <v>392</v>
      </c>
      <c r="B2763" s="4">
        <v>3</v>
      </c>
      <c r="C2763" s="4">
        <v>24</v>
      </c>
      <c r="D2763" s="5">
        <v>0.55000000000000004</v>
      </c>
      <c r="E2763" s="5">
        <v>13.200000000000001</v>
      </c>
      <c r="F2763" s="5">
        <f t="shared" si="90"/>
        <v>1259736.5900000003</v>
      </c>
      <c r="G2763" s="5">
        <f t="shared" si="89"/>
        <v>99.635439162652972</v>
      </c>
    </row>
    <row r="2764" spans="1:7" x14ac:dyDescent="0.35">
      <c r="A2764" s="30" t="s">
        <v>241</v>
      </c>
      <c r="B2764" s="4">
        <v>1</v>
      </c>
      <c r="C2764" s="4">
        <v>24</v>
      </c>
      <c r="D2764" s="5">
        <v>0.55000000000000004</v>
      </c>
      <c r="E2764" s="5">
        <v>13.200000000000001</v>
      </c>
      <c r="F2764" s="5">
        <f t="shared" si="90"/>
        <v>1259749.7900000003</v>
      </c>
      <c r="G2764" s="5">
        <f t="shared" si="89"/>
        <v>99.636483180749607</v>
      </c>
    </row>
    <row r="2765" spans="1:7" x14ac:dyDescent="0.35">
      <c r="A2765" s="30" t="s">
        <v>3912</v>
      </c>
      <c r="B2765" s="4">
        <v>2</v>
      </c>
      <c r="C2765" s="4">
        <v>20</v>
      </c>
      <c r="D2765" s="5">
        <v>0.66</v>
      </c>
      <c r="E2765" s="5">
        <v>13.200000000000001</v>
      </c>
      <c r="F2765" s="5">
        <f t="shared" si="90"/>
        <v>1259762.9900000002</v>
      </c>
      <c r="G2765" s="5">
        <f t="shared" si="89"/>
        <v>99.637527198846215</v>
      </c>
    </row>
    <row r="2766" spans="1:7" x14ac:dyDescent="0.35">
      <c r="A2766" s="30" t="s">
        <v>2931</v>
      </c>
      <c r="B2766" s="4">
        <v>1</v>
      </c>
      <c r="C2766" s="4">
        <v>12</v>
      </c>
      <c r="D2766" s="5">
        <v>1.1000000000000001</v>
      </c>
      <c r="E2766" s="5">
        <v>13.200000000000001</v>
      </c>
      <c r="F2766" s="5">
        <f t="shared" si="90"/>
        <v>1259776.1900000002</v>
      </c>
      <c r="G2766" s="5">
        <f t="shared" si="89"/>
        <v>99.63857121694285</v>
      </c>
    </row>
    <row r="2767" spans="1:7" x14ac:dyDescent="0.35">
      <c r="A2767" s="30" t="s">
        <v>4436</v>
      </c>
      <c r="B2767" s="4">
        <v>1</v>
      </c>
      <c r="C2767" s="4">
        <v>8</v>
      </c>
      <c r="D2767" s="5">
        <v>1.65</v>
      </c>
      <c r="E2767" s="5">
        <v>13.2</v>
      </c>
      <c r="F2767" s="5">
        <f t="shared" si="90"/>
        <v>1259789.3900000001</v>
      </c>
      <c r="G2767" s="5">
        <f t="shared" si="89"/>
        <v>99.639615235039486</v>
      </c>
    </row>
    <row r="2768" spans="1:7" x14ac:dyDescent="0.35">
      <c r="A2768" s="30" t="s">
        <v>2733</v>
      </c>
      <c r="B2768" s="4">
        <v>4</v>
      </c>
      <c r="C2768" s="4">
        <v>14</v>
      </c>
      <c r="D2768" s="5">
        <v>0.94</v>
      </c>
      <c r="E2768" s="5">
        <v>13.16</v>
      </c>
      <c r="F2768" s="5">
        <f t="shared" si="90"/>
        <v>1259802.55</v>
      </c>
      <c r="G2768" s="5">
        <f t="shared" si="89"/>
        <v>99.640656089444903</v>
      </c>
    </row>
    <row r="2769" spans="1:7" x14ac:dyDescent="0.35">
      <c r="A2769" s="30" t="s">
        <v>3717</v>
      </c>
      <c r="B2769" s="4">
        <v>2</v>
      </c>
      <c r="C2769" s="4">
        <v>16</v>
      </c>
      <c r="D2769" s="5">
        <v>0.82</v>
      </c>
      <c r="E2769" s="5">
        <v>13.12</v>
      </c>
      <c r="F2769" s="5">
        <f t="shared" si="90"/>
        <v>1259815.6700000002</v>
      </c>
      <c r="G2769" s="5">
        <f t="shared" si="89"/>
        <v>99.64169378015913</v>
      </c>
    </row>
    <row r="2770" spans="1:7" x14ac:dyDescent="0.35">
      <c r="A2770" s="30" t="s">
        <v>3563</v>
      </c>
      <c r="B2770" s="4">
        <v>1</v>
      </c>
      <c r="C2770" s="4">
        <v>4</v>
      </c>
      <c r="D2770" s="5">
        <v>3.28</v>
      </c>
      <c r="E2770" s="5">
        <v>13.12</v>
      </c>
      <c r="F2770" s="5">
        <f t="shared" si="90"/>
        <v>1259828.7900000003</v>
      </c>
      <c r="G2770" s="5">
        <f t="shared" si="89"/>
        <v>99.642731470873372</v>
      </c>
    </row>
    <row r="2771" spans="1:7" x14ac:dyDescent="0.35">
      <c r="A2771" s="30" t="s">
        <v>756</v>
      </c>
      <c r="B2771" s="4">
        <v>2</v>
      </c>
      <c r="C2771" s="4">
        <v>12</v>
      </c>
      <c r="D2771" s="5">
        <v>1.0900000000000001</v>
      </c>
      <c r="E2771" s="5">
        <v>13.080000000000002</v>
      </c>
      <c r="F2771" s="5">
        <f t="shared" si="90"/>
        <v>1259841.8700000003</v>
      </c>
      <c r="G2771" s="5">
        <f t="shared" si="89"/>
        <v>99.643765997896395</v>
      </c>
    </row>
    <row r="2772" spans="1:7" x14ac:dyDescent="0.35">
      <c r="A2772" s="30" t="s">
        <v>3856</v>
      </c>
      <c r="B2772" s="4">
        <v>3</v>
      </c>
      <c r="C2772" s="4">
        <v>3</v>
      </c>
      <c r="D2772" s="5">
        <v>4.3600000000000003</v>
      </c>
      <c r="E2772" s="5">
        <v>13.080000000000002</v>
      </c>
      <c r="F2772" s="5">
        <f t="shared" si="90"/>
        <v>1259854.9500000004</v>
      </c>
      <c r="G2772" s="5">
        <f t="shared" si="89"/>
        <v>99.644800524919432</v>
      </c>
    </row>
    <row r="2773" spans="1:7" x14ac:dyDescent="0.35">
      <c r="A2773" s="30" t="s">
        <v>2440</v>
      </c>
      <c r="B2773" s="4">
        <v>1</v>
      </c>
      <c r="C2773" s="4">
        <v>100</v>
      </c>
      <c r="D2773" s="5">
        <v>0.13</v>
      </c>
      <c r="E2773" s="5">
        <v>13</v>
      </c>
      <c r="F2773" s="5">
        <f t="shared" si="90"/>
        <v>1259867.9500000004</v>
      </c>
      <c r="G2773" s="5">
        <f t="shared" si="89"/>
        <v>99.645828724560047</v>
      </c>
    </row>
    <row r="2774" spans="1:7" x14ac:dyDescent="0.35">
      <c r="A2774" s="30" t="s">
        <v>2441</v>
      </c>
      <c r="B2774" s="4">
        <v>1</v>
      </c>
      <c r="C2774" s="4">
        <v>100</v>
      </c>
      <c r="D2774" s="5">
        <v>0.13</v>
      </c>
      <c r="E2774" s="5">
        <v>13</v>
      </c>
      <c r="F2774" s="5">
        <f t="shared" si="90"/>
        <v>1259880.9500000004</v>
      </c>
      <c r="G2774" s="5">
        <f t="shared" si="89"/>
        <v>99.646856924200662</v>
      </c>
    </row>
    <row r="2775" spans="1:7" x14ac:dyDescent="0.35">
      <c r="A2775" s="30" t="s">
        <v>1739</v>
      </c>
      <c r="B2775" s="4">
        <v>2</v>
      </c>
      <c r="C2775" s="4">
        <v>50</v>
      </c>
      <c r="D2775" s="5">
        <v>0.26</v>
      </c>
      <c r="E2775" s="5">
        <v>13</v>
      </c>
      <c r="F2775" s="5">
        <f t="shared" si="90"/>
        <v>1259893.9500000004</v>
      </c>
      <c r="G2775" s="5">
        <f t="shared" si="89"/>
        <v>99.647885123841291</v>
      </c>
    </row>
    <row r="2776" spans="1:7" x14ac:dyDescent="0.35">
      <c r="A2776" s="30" t="s">
        <v>3422</v>
      </c>
      <c r="B2776" s="4">
        <v>1</v>
      </c>
      <c r="C2776" s="4">
        <v>50</v>
      </c>
      <c r="D2776" s="5">
        <v>0.26</v>
      </c>
      <c r="E2776" s="5">
        <v>13</v>
      </c>
      <c r="F2776" s="5">
        <f t="shared" si="90"/>
        <v>1259906.9500000004</v>
      </c>
      <c r="G2776" s="5">
        <f t="shared" si="89"/>
        <v>99.648913323481906</v>
      </c>
    </row>
    <row r="2777" spans="1:7" x14ac:dyDescent="0.35">
      <c r="A2777" s="30" t="s">
        <v>3908</v>
      </c>
      <c r="B2777" s="4">
        <v>1</v>
      </c>
      <c r="C2777" s="4">
        <v>50</v>
      </c>
      <c r="D2777" s="5">
        <v>0.26</v>
      </c>
      <c r="E2777" s="5">
        <v>13</v>
      </c>
      <c r="F2777" s="5">
        <f t="shared" si="90"/>
        <v>1259919.9500000004</v>
      </c>
      <c r="G2777" s="5">
        <f t="shared" si="89"/>
        <v>99.649941523122536</v>
      </c>
    </row>
    <row r="2778" spans="1:7" x14ac:dyDescent="0.35">
      <c r="A2778" s="30" t="s">
        <v>437</v>
      </c>
      <c r="B2778" s="4">
        <v>4</v>
      </c>
      <c r="C2778" s="4">
        <v>20</v>
      </c>
      <c r="D2778" s="5">
        <v>0.65</v>
      </c>
      <c r="E2778" s="5">
        <v>13</v>
      </c>
      <c r="F2778" s="5">
        <f t="shared" si="90"/>
        <v>1259932.9500000004</v>
      </c>
      <c r="G2778" s="5">
        <f t="shared" si="89"/>
        <v>99.650969722763151</v>
      </c>
    </row>
    <row r="2779" spans="1:7" x14ac:dyDescent="0.35">
      <c r="A2779" s="30" t="s">
        <v>365</v>
      </c>
      <c r="B2779" s="4">
        <v>5</v>
      </c>
      <c r="C2779" s="4">
        <v>36</v>
      </c>
      <c r="D2779" s="5">
        <v>0.36</v>
      </c>
      <c r="E2779" s="5">
        <v>12.959999999999999</v>
      </c>
      <c r="F2779" s="5">
        <f t="shared" si="90"/>
        <v>1259945.9100000004</v>
      </c>
      <c r="G2779" s="5">
        <f t="shared" si="89"/>
        <v>99.651994758712576</v>
      </c>
    </row>
    <row r="2780" spans="1:7" x14ac:dyDescent="0.35">
      <c r="A2780" s="30" t="s">
        <v>4411</v>
      </c>
      <c r="B2780" s="4">
        <v>1</v>
      </c>
      <c r="C2780" s="4">
        <v>4</v>
      </c>
      <c r="D2780" s="5">
        <v>3.23</v>
      </c>
      <c r="E2780" s="5">
        <v>12.92</v>
      </c>
      <c r="F2780" s="5">
        <f t="shared" si="90"/>
        <v>1259958.8300000003</v>
      </c>
      <c r="G2780" s="5">
        <f t="shared" si="89"/>
        <v>99.653016630970782</v>
      </c>
    </row>
    <row r="2781" spans="1:7" x14ac:dyDescent="0.35">
      <c r="A2781" s="30" t="s">
        <v>2828</v>
      </c>
      <c r="B2781" s="4">
        <v>2</v>
      </c>
      <c r="C2781" s="4">
        <v>8</v>
      </c>
      <c r="D2781" s="5">
        <v>1.61</v>
      </c>
      <c r="E2781" s="5">
        <v>12.88</v>
      </c>
      <c r="F2781" s="5">
        <f t="shared" si="90"/>
        <v>1259971.7100000002</v>
      </c>
      <c r="G2781" s="5">
        <f t="shared" si="89"/>
        <v>99.654035339537785</v>
      </c>
    </row>
    <row r="2782" spans="1:7" x14ac:dyDescent="0.35">
      <c r="A2782" s="30" t="s">
        <v>3572</v>
      </c>
      <c r="B2782" s="4">
        <v>1</v>
      </c>
      <c r="C2782" s="4">
        <v>4</v>
      </c>
      <c r="D2782" s="5">
        <v>3.22</v>
      </c>
      <c r="E2782" s="5">
        <v>12.88</v>
      </c>
      <c r="F2782" s="5">
        <f t="shared" si="90"/>
        <v>1259984.5900000001</v>
      </c>
      <c r="G2782" s="5">
        <f t="shared" si="89"/>
        <v>99.655054048104788</v>
      </c>
    </row>
    <row r="2783" spans="1:7" x14ac:dyDescent="0.35">
      <c r="A2783" s="30" t="s">
        <v>1170</v>
      </c>
      <c r="B2783" s="4">
        <v>1</v>
      </c>
      <c r="C2783" s="4">
        <v>4</v>
      </c>
      <c r="D2783" s="5">
        <v>3.2</v>
      </c>
      <c r="E2783" s="5">
        <v>12.8</v>
      </c>
      <c r="F2783" s="5">
        <f t="shared" si="90"/>
        <v>1259997.3900000001</v>
      </c>
      <c r="G2783" s="5">
        <f t="shared" si="89"/>
        <v>99.656066429289396</v>
      </c>
    </row>
    <row r="2784" spans="1:7" x14ac:dyDescent="0.35">
      <c r="A2784" s="30" t="s">
        <v>3241</v>
      </c>
      <c r="B2784" s="4">
        <v>3</v>
      </c>
      <c r="C2784" s="4">
        <v>44</v>
      </c>
      <c r="D2784" s="5">
        <v>0.28999999999999998</v>
      </c>
      <c r="E2784" s="5">
        <v>12.76</v>
      </c>
      <c r="F2784" s="5">
        <f t="shared" si="90"/>
        <v>1260010.1500000001</v>
      </c>
      <c r="G2784" s="5">
        <f t="shared" si="89"/>
        <v>99.657075646782815</v>
      </c>
    </row>
    <row r="2785" spans="1:7" x14ac:dyDescent="0.35">
      <c r="A2785" s="30" t="s">
        <v>989</v>
      </c>
      <c r="B2785" s="4">
        <v>3</v>
      </c>
      <c r="C2785" s="4">
        <v>24</v>
      </c>
      <c r="D2785" s="5">
        <v>0.53</v>
      </c>
      <c r="E2785" s="5">
        <v>12.72</v>
      </c>
      <c r="F2785" s="5">
        <f t="shared" si="90"/>
        <v>1260022.8700000001</v>
      </c>
      <c r="G2785" s="5">
        <f t="shared" si="89"/>
        <v>99.658081700585015</v>
      </c>
    </row>
    <row r="2786" spans="1:7" x14ac:dyDescent="0.35">
      <c r="A2786" s="30" t="s">
        <v>3538</v>
      </c>
      <c r="B2786" s="4">
        <v>1</v>
      </c>
      <c r="C2786" s="4">
        <v>16</v>
      </c>
      <c r="D2786" s="5">
        <v>0.79</v>
      </c>
      <c r="E2786" s="5">
        <v>12.64</v>
      </c>
      <c r="F2786" s="5">
        <f t="shared" si="90"/>
        <v>1260035.51</v>
      </c>
      <c r="G2786" s="5">
        <f t="shared" si="89"/>
        <v>99.659081427004821</v>
      </c>
    </row>
    <row r="2787" spans="1:7" x14ac:dyDescent="0.35">
      <c r="A2787" s="30" t="s">
        <v>848</v>
      </c>
      <c r="B2787" s="4">
        <v>1</v>
      </c>
      <c r="C2787" s="4">
        <v>3</v>
      </c>
      <c r="D2787" s="5">
        <v>4.2</v>
      </c>
      <c r="E2787" s="5">
        <v>12.600000000000001</v>
      </c>
      <c r="F2787" s="5">
        <f t="shared" si="90"/>
        <v>1260048.1100000001</v>
      </c>
      <c r="G2787" s="5">
        <f t="shared" si="89"/>
        <v>99.660077989733423</v>
      </c>
    </row>
    <row r="2788" spans="1:7" x14ac:dyDescent="0.35">
      <c r="A2788" s="30" t="s">
        <v>327</v>
      </c>
      <c r="B2788" s="4">
        <v>3</v>
      </c>
      <c r="C2788" s="4">
        <v>36</v>
      </c>
      <c r="D2788" s="5">
        <v>0.35</v>
      </c>
      <c r="E2788" s="5">
        <v>12.6</v>
      </c>
      <c r="F2788" s="5">
        <f t="shared" si="90"/>
        <v>1260060.7100000002</v>
      </c>
      <c r="G2788" s="5">
        <f t="shared" si="89"/>
        <v>99.661074552462026</v>
      </c>
    </row>
    <row r="2789" spans="1:7" x14ac:dyDescent="0.35">
      <c r="A2789" s="30" t="s">
        <v>2874</v>
      </c>
      <c r="B2789" s="4">
        <v>2</v>
      </c>
      <c r="C2789" s="4">
        <v>14</v>
      </c>
      <c r="D2789" s="5">
        <v>0.9</v>
      </c>
      <c r="E2789" s="5">
        <v>12.6</v>
      </c>
      <c r="F2789" s="5">
        <f t="shared" si="90"/>
        <v>1260073.3100000003</v>
      </c>
      <c r="G2789" s="5">
        <f t="shared" si="89"/>
        <v>99.662071115190642</v>
      </c>
    </row>
    <row r="2790" spans="1:7" x14ac:dyDescent="0.35">
      <c r="A2790" s="30" t="s">
        <v>4178</v>
      </c>
      <c r="B2790" s="4">
        <v>2</v>
      </c>
      <c r="C2790" s="4">
        <v>4</v>
      </c>
      <c r="D2790" s="5">
        <v>3.15</v>
      </c>
      <c r="E2790" s="5">
        <v>12.6</v>
      </c>
      <c r="F2790" s="5">
        <f t="shared" si="90"/>
        <v>1260085.9100000004</v>
      </c>
      <c r="G2790" s="5">
        <f t="shared" si="89"/>
        <v>99.663067677919244</v>
      </c>
    </row>
    <row r="2791" spans="1:7" x14ac:dyDescent="0.35">
      <c r="A2791" s="30" t="s">
        <v>2780</v>
      </c>
      <c r="B2791" s="4">
        <v>3</v>
      </c>
      <c r="C2791" s="4">
        <v>22</v>
      </c>
      <c r="D2791" s="5">
        <v>0.56999999999999995</v>
      </c>
      <c r="E2791" s="5">
        <v>12.54</v>
      </c>
      <c r="F2791" s="5">
        <f t="shared" si="90"/>
        <v>1260098.4500000004</v>
      </c>
      <c r="G2791" s="5">
        <f t="shared" si="89"/>
        <v>99.664059495111047</v>
      </c>
    </row>
    <row r="2792" spans="1:7" x14ac:dyDescent="0.35">
      <c r="A2792" s="30" t="s">
        <v>2317</v>
      </c>
      <c r="B2792" s="4">
        <v>3</v>
      </c>
      <c r="C2792" s="4">
        <v>125</v>
      </c>
      <c r="D2792" s="5">
        <v>0.1</v>
      </c>
      <c r="E2792" s="5">
        <v>12.5</v>
      </c>
      <c r="F2792" s="5">
        <f t="shared" si="90"/>
        <v>1260110.9500000004</v>
      </c>
      <c r="G2792" s="5">
        <f t="shared" si="89"/>
        <v>99.665048148611646</v>
      </c>
    </row>
    <row r="2793" spans="1:7" x14ac:dyDescent="0.35">
      <c r="A2793" s="30" t="s">
        <v>3365</v>
      </c>
      <c r="B2793" s="4">
        <v>2</v>
      </c>
      <c r="C2793" s="4">
        <v>50</v>
      </c>
      <c r="D2793" s="5">
        <v>0.25</v>
      </c>
      <c r="E2793" s="5">
        <v>12.5</v>
      </c>
      <c r="F2793" s="5">
        <f t="shared" si="90"/>
        <v>1260123.4500000004</v>
      </c>
      <c r="G2793" s="5">
        <f t="shared" si="89"/>
        <v>99.666036802112245</v>
      </c>
    </row>
    <row r="2794" spans="1:7" x14ac:dyDescent="0.35">
      <c r="A2794" s="30" t="s">
        <v>3324</v>
      </c>
      <c r="B2794" s="4">
        <v>1</v>
      </c>
      <c r="C2794" s="4">
        <v>1</v>
      </c>
      <c r="D2794" s="5">
        <v>12.49</v>
      </c>
      <c r="E2794" s="5">
        <v>12.49</v>
      </c>
      <c r="F2794" s="5">
        <f t="shared" si="90"/>
        <v>1260135.9400000004</v>
      </c>
      <c r="G2794" s="5">
        <f t="shared" si="89"/>
        <v>99.667024664690047</v>
      </c>
    </row>
    <row r="2795" spans="1:7" x14ac:dyDescent="0.35">
      <c r="A2795" s="30" t="s">
        <v>3764</v>
      </c>
      <c r="B2795" s="4">
        <v>5</v>
      </c>
      <c r="C2795" s="4">
        <v>52</v>
      </c>
      <c r="D2795" s="5">
        <v>0.24</v>
      </c>
      <c r="E2795" s="5">
        <v>12.48</v>
      </c>
      <c r="F2795" s="5">
        <f t="shared" si="90"/>
        <v>1260148.4200000004</v>
      </c>
      <c r="G2795" s="5">
        <f t="shared" si="89"/>
        <v>99.668011736345036</v>
      </c>
    </row>
    <row r="2796" spans="1:7" x14ac:dyDescent="0.35">
      <c r="A2796" s="30" t="s">
        <v>3586</v>
      </c>
      <c r="B2796" s="4">
        <v>4</v>
      </c>
      <c r="C2796" s="4">
        <v>48</v>
      </c>
      <c r="D2796" s="5">
        <v>0.26</v>
      </c>
      <c r="E2796" s="5">
        <v>12.48</v>
      </c>
      <c r="F2796" s="5">
        <f t="shared" si="90"/>
        <v>1260160.9000000004</v>
      </c>
      <c r="G2796" s="5">
        <f t="shared" si="89"/>
        <v>99.668998808000026</v>
      </c>
    </row>
    <row r="2797" spans="1:7" x14ac:dyDescent="0.35">
      <c r="A2797" s="30" t="s">
        <v>3006</v>
      </c>
      <c r="B2797" s="4">
        <v>2</v>
      </c>
      <c r="C2797" s="4">
        <v>48</v>
      </c>
      <c r="D2797" s="5">
        <v>0.26</v>
      </c>
      <c r="E2797" s="5">
        <v>12.48</v>
      </c>
      <c r="F2797" s="5">
        <f t="shared" si="90"/>
        <v>1260173.3800000004</v>
      </c>
      <c r="G2797" s="5">
        <f t="shared" si="89"/>
        <v>99.669985879655016</v>
      </c>
    </row>
    <row r="2798" spans="1:7" x14ac:dyDescent="0.35">
      <c r="A2798" s="30" t="s">
        <v>3907</v>
      </c>
      <c r="B2798" s="4">
        <v>1</v>
      </c>
      <c r="C2798" s="4">
        <v>48</v>
      </c>
      <c r="D2798" s="5">
        <v>0.26</v>
      </c>
      <c r="E2798" s="5">
        <v>12.48</v>
      </c>
      <c r="F2798" s="5">
        <f t="shared" si="90"/>
        <v>1260185.8600000003</v>
      </c>
      <c r="G2798" s="5">
        <f t="shared" si="89"/>
        <v>99.670972951310006</v>
      </c>
    </row>
    <row r="2799" spans="1:7" x14ac:dyDescent="0.35">
      <c r="A2799" s="30" t="s">
        <v>2808</v>
      </c>
      <c r="B2799" s="4">
        <v>2</v>
      </c>
      <c r="C2799" s="4">
        <v>16</v>
      </c>
      <c r="D2799" s="5">
        <v>0.78</v>
      </c>
      <c r="E2799" s="5">
        <v>12.48</v>
      </c>
      <c r="F2799" s="5">
        <f t="shared" si="90"/>
        <v>1260198.3400000003</v>
      </c>
      <c r="G2799" s="5">
        <f t="shared" si="89"/>
        <v>99.67196002296501</v>
      </c>
    </row>
    <row r="2800" spans="1:7" x14ac:dyDescent="0.35">
      <c r="A2800" s="30" t="s">
        <v>3071</v>
      </c>
      <c r="B2800" s="4">
        <v>1</v>
      </c>
      <c r="C2800" s="4">
        <v>16</v>
      </c>
      <c r="D2800" s="5">
        <v>0.78</v>
      </c>
      <c r="E2800" s="5">
        <v>12.48</v>
      </c>
      <c r="F2800" s="5">
        <f t="shared" si="90"/>
        <v>1260210.8200000003</v>
      </c>
      <c r="G2800" s="5">
        <f t="shared" si="89"/>
        <v>99.67294709462</v>
      </c>
    </row>
    <row r="2801" spans="1:7" x14ac:dyDescent="0.35">
      <c r="A2801" s="30" t="s">
        <v>1194</v>
      </c>
      <c r="B2801" s="4">
        <v>1</v>
      </c>
      <c r="C2801" s="4">
        <v>8</v>
      </c>
      <c r="D2801" s="5">
        <v>1.56</v>
      </c>
      <c r="E2801" s="5">
        <v>12.48</v>
      </c>
      <c r="F2801" s="5">
        <f t="shared" si="90"/>
        <v>1260223.3000000003</v>
      </c>
      <c r="G2801" s="5">
        <f t="shared" si="89"/>
        <v>99.673934166275004</v>
      </c>
    </row>
    <row r="2802" spans="1:7" x14ac:dyDescent="0.35">
      <c r="A2802" s="30" t="s">
        <v>3820</v>
      </c>
      <c r="B2802" s="4">
        <v>1</v>
      </c>
      <c r="C2802" s="4">
        <v>8</v>
      </c>
      <c r="D2802" s="5">
        <v>1.56</v>
      </c>
      <c r="E2802" s="5">
        <v>12.48</v>
      </c>
      <c r="F2802" s="5">
        <f t="shared" si="90"/>
        <v>1260235.7800000003</v>
      </c>
      <c r="G2802" s="5">
        <f t="shared" si="89"/>
        <v>99.674921237929993</v>
      </c>
    </row>
    <row r="2803" spans="1:7" x14ac:dyDescent="0.35">
      <c r="A2803" s="30" t="s">
        <v>4029</v>
      </c>
      <c r="B2803" s="4">
        <v>1</v>
      </c>
      <c r="C2803" s="4">
        <v>8</v>
      </c>
      <c r="D2803" s="5">
        <v>1.56</v>
      </c>
      <c r="E2803" s="5">
        <v>12.48</v>
      </c>
      <c r="F2803" s="5">
        <f t="shared" si="90"/>
        <v>1260248.2600000002</v>
      </c>
      <c r="G2803" s="5">
        <f t="shared" si="89"/>
        <v>99.675908309584983</v>
      </c>
    </row>
    <row r="2804" spans="1:7" x14ac:dyDescent="0.35">
      <c r="A2804" s="30" t="s">
        <v>3955</v>
      </c>
      <c r="B2804" s="4">
        <v>4</v>
      </c>
      <c r="C2804" s="4">
        <v>40</v>
      </c>
      <c r="D2804" s="5">
        <v>0.31</v>
      </c>
      <c r="E2804" s="5">
        <v>12.4</v>
      </c>
      <c r="F2804" s="5">
        <f t="shared" si="90"/>
        <v>1260260.6600000001</v>
      </c>
      <c r="G2804" s="5">
        <f t="shared" si="89"/>
        <v>99.676889053857579</v>
      </c>
    </row>
    <row r="2805" spans="1:7" x14ac:dyDescent="0.35">
      <c r="A2805" s="30" t="s">
        <v>3669</v>
      </c>
      <c r="B2805" s="4">
        <v>2</v>
      </c>
      <c r="C2805" s="4">
        <v>40</v>
      </c>
      <c r="D2805" s="5">
        <v>0.31</v>
      </c>
      <c r="E2805" s="5">
        <v>12.4</v>
      </c>
      <c r="F2805" s="5">
        <f t="shared" si="90"/>
        <v>1260273.06</v>
      </c>
      <c r="G2805" s="5">
        <f t="shared" si="89"/>
        <v>99.67786979813016</v>
      </c>
    </row>
    <row r="2806" spans="1:7" x14ac:dyDescent="0.35">
      <c r="A2806" s="30" t="s">
        <v>441</v>
      </c>
      <c r="B2806" s="4">
        <v>2</v>
      </c>
      <c r="C2806" s="4">
        <v>8</v>
      </c>
      <c r="D2806" s="5">
        <v>1.55</v>
      </c>
      <c r="E2806" s="5">
        <v>12.4</v>
      </c>
      <c r="F2806" s="5">
        <f t="shared" si="90"/>
        <v>1260285.46</v>
      </c>
      <c r="G2806" s="5">
        <f t="shared" si="89"/>
        <v>99.678850542402742</v>
      </c>
    </row>
    <row r="2807" spans="1:7" x14ac:dyDescent="0.35">
      <c r="A2807" s="30" t="s">
        <v>12</v>
      </c>
      <c r="B2807" s="4">
        <v>16</v>
      </c>
      <c r="C2807" s="4">
        <v>21</v>
      </c>
      <c r="D2807" s="5">
        <v>0.59</v>
      </c>
      <c r="E2807" s="5">
        <v>12.389999999999999</v>
      </c>
      <c r="F2807" s="5">
        <f t="shared" si="90"/>
        <v>1260297.8499999999</v>
      </c>
      <c r="G2807" s="5">
        <f t="shared" si="89"/>
        <v>99.679830495752526</v>
      </c>
    </row>
    <row r="2808" spans="1:7" x14ac:dyDescent="0.35">
      <c r="A2808" s="30" t="s">
        <v>2115</v>
      </c>
      <c r="B2808" s="4">
        <v>2</v>
      </c>
      <c r="C2808" s="4">
        <v>9</v>
      </c>
      <c r="D2808" s="5">
        <v>1.37</v>
      </c>
      <c r="E2808" s="5">
        <v>12.330000000000002</v>
      </c>
      <c r="F2808" s="5">
        <f t="shared" si="90"/>
        <v>1260310.18</v>
      </c>
      <c r="G2808" s="5">
        <f t="shared" si="89"/>
        <v>99.680805703565525</v>
      </c>
    </row>
    <row r="2809" spans="1:7" x14ac:dyDescent="0.35">
      <c r="A2809" s="30" t="s">
        <v>3342</v>
      </c>
      <c r="B2809" s="4">
        <v>4</v>
      </c>
      <c r="C2809" s="4">
        <v>56</v>
      </c>
      <c r="D2809" s="5">
        <v>0.22</v>
      </c>
      <c r="E2809" s="5">
        <v>12.32</v>
      </c>
      <c r="F2809" s="5">
        <f t="shared" si="90"/>
        <v>1260322.5</v>
      </c>
      <c r="G2809" s="5">
        <f t="shared" si="89"/>
        <v>99.681780120455713</v>
      </c>
    </row>
    <row r="2810" spans="1:7" x14ac:dyDescent="0.35">
      <c r="A2810" s="30" t="s">
        <v>3298</v>
      </c>
      <c r="B2810" s="4">
        <v>1</v>
      </c>
      <c r="C2810" s="4">
        <v>16</v>
      </c>
      <c r="D2810" s="5">
        <v>0.77</v>
      </c>
      <c r="E2810" s="5">
        <v>12.32</v>
      </c>
      <c r="F2810" s="5">
        <f t="shared" si="90"/>
        <v>1260334.82</v>
      </c>
      <c r="G2810" s="5">
        <f t="shared" si="89"/>
        <v>99.682754537345915</v>
      </c>
    </row>
    <row r="2811" spans="1:7" x14ac:dyDescent="0.35">
      <c r="A2811" s="30" t="s">
        <v>4111</v>
      </c>
      <c r="B2811" s="4">
        <v>1</v>
      </c>
      <c r="C2811" s="4">
        <v>16</v>
      </c>
      <c r="D2811" s="5">
        <v>0.77</v>
      </c>
      <c r="E2811" s="5">
        <v>12.32</v>
      </c>
      <c r="F2811" s="5">
        <f t="shared" si="90"/>
        <v>1260347.1400000001</v>
      </c>
      <c r="G2811" s="5">
        <f t="shared" si="89"/>
        <v>99.683728954236102</v>
      </c>
    </row>
    <row r="2812" spans="1:7" x14ac:dyDescent="0.35">
      <c r="A2812" s="30" t="s">
        <v>3175</v>
      </c>
      <c r="B2812" s="4">
        <v>4</v>
      </c>
      <c r="C2812" s="4">
        <v>14</v>
      </c>
      <c r="D2812" s="5">
        <v>0.88</v>
      </c>
      <c r="E2812" s="5">
        <v>12.32</v>
      </c>
      <c r="F2812" s="5">
        <f t="shared" si="90"/>
        <v>1260359.4600000002</v>
      </c>
      <c r="G2812" s="5">
        <f t="shared" si="89"/>
        <v>99.68470337112629</v>
      </c>
    </row>
    <row r="2813" spans="1:7" x14ac:dyDescent="0.35">
      <c r="A2813" s="30" t="s">
        <v>2667</v>
      </c>
      <c r="B2813" s="4">
        <v>3</v>
      </c>
      <c r="C2813" s="4">
        <v>14</v>
      </c>
      <c r="D2813" s="5">
        <v>0.88</v>
      </c>
      <c r="E2813" s="5">
        <v>12.32</v>
      </c>
      <c r="F2813" s="5">
        <f t="shared" si="90"/>
        <v>1260371.7800000003</v>
      </c>
      <c r="G2813" s="5">
        <f t="shared" si="89"/>
        <v>99.685677788016477</v>
      </c>
    </row>
    <row r="2814" spans="1:7" x14ac:dyDescent="0.35">
      <c r="A2814" s="30" t="s">
        <v>2199</v>
      </c>
      <c r="B2814" s="4">
        <v>4</v>
      </c>
      <c r="C2814" s="4">
        <v>175</v>
      </c>
      <c r="D2814" s="5">
        <v>7.0000000000000007E-2</v>
      </c>
      <c r="E2814" s="5">
        <v>12.250000000000002</v>
      </c>
      <c r="F2814" s="5">
        <f t="shared" si="90"/>
        <v>1260384.0300000003</v>
      </c>
      <c r="G2814" s="5">
        <f t="shared" si="89"/>
        <v>99.686646668447068</v>
      </c>
    </row>
    <row r="2815" spans="1:7" x14ac:dyDescent="0.35">
      <c r="A2815" s="30" t="s">
        <v>3252</v>
      </c>
      <c r="B2815" s="4">
        <v>1</v>
      </c>
      <c r="C2815" s="4">
        <v>4</v>
      </c>
      <c r="D2815" s="5">
        <v>3.05</v>
      </c>
      <c r="E2815" s="5">
        <v>12.2</v>
      </c>
      <c r="F2815" s="5">
        <f t="shared" si="90"/>
        <v>1260396.2300000002</v>
      </c>
      <c r="G2815" s="5">
        <f t="shared" si="89"/>
        <v>99.687611594263643</v>
      </c>
    </row>
    <row r="2816" spans="1:7" x14ac:dyDescent="0.35">
      <c r="A2816" s="30" t="s">
        <v>377</v>
      </c>
      <c r="B2816" s="4">
        <v>1</v>
      </c>
      <c r="C2816" s="4">
        <v>16</v>
      </c>
      <c r="D2816" s="5">
        <v>0.76</v>
      </c>
      <c r="E2816" s="5">
        <v>12.16</v>
      </c>
      <c r="F2816" s="5">
        <f t="shared" si="90"/>
        <v>1260408.3900000001</v>
      </c>
      <c r="G2816" s="5">
        <f t="shared" si="89"/>
        <v>99.688573356389014</v>
      </c>
    </row>
    <row r="2817" spans="1:7" x14ac:dyDescent="0.35">
      <c r="A2817" s="30" t="s">
        <v>1894</v>
      </c>
      <c r="B2817" s="4">
        <v>3</v>
      </c>
      <c r="C2817" s="4">
        <v>400</v>
      </c>
      <c r="D2817" s="5">
        <v>0.03</v>
      </c>
      <c r="E2817" s="5">
        <v>12</v>
      </c>
      <c r="F2817" s="5">
        <f t="shared" si="90"/>
        <v>1260420.3900000001</v>
      </c>
      <c r="G2817" s="5">
        <f t="shared" si="89"/>
        <v>99.689522463749597</v>
      </c>
    </row>
    <row r="2818" spans="1:7" x14ac:dyDescent="0.35">
      <c r="A2818" s="30" t="s">
        <v>1969</v>
      </c>
      <c r="B2818" s="4">
        <v>9</v>
      </c>
      <c r="C2818" s="4">
        <v>300</v>
      </c>
      <c r="D2818" s="5">
        <v>0.04</v>
      </c>
      <c r="E2818" s="5">
        <v>12</v>
      </c>
      <c r="F2818" s="5">
        <f t="shared" si="90"/>
        <v>1260432.3900000001</v>
      </c>
      <c r="G2818" s="5">
        <f t="shared" si="89"/>
        <v>99.690471571110166</v>
      </c>
    </row>
    <row r="2819" spans="1:7" x14ac:dyDescent="0.35">
      <c r="A2819" s="30" t="s">
        <v>729</v>
      </c>
      <c r="B2819" s="4">
        <v>1</v>
      </c>
      <c r="C2819" s="4">
        <v>200</v>
      </c>
      <c r="D2819" s="5">
        <v>0.06</v>
      </c>
      <c r="E2819" s="5">
        <v>12</v>
      </c>
      <c r="F2819" s="5">
        <f t="shared" si="90"/>
        <v>1260444.3900000001</v>
      </c>
      <c r="G2819" s="5">
        <f t="shared" ref="G2819:G2882" si="91">(F2819/$F$3485)*100</f>
        <v>99.691420678470749</v>
      </c>
    </row>
    <row r="2820" spans="1:7" x14ac:dyDescent="0.35">
      <c r="A2820" s="30" t="s">
        <v>2527</v>
      </c>
      <c r="B2820" s="4">
        <v>1</v>
      </c>
      <c r="C2820" s="4">
        <v>100</v>
      </c>
      <c r="D2820" s="5">
        <v>0.12</v>
      </c>
      <c r="E2820" s="5">
        <v>12</v>
      </c>
      <c r="F2820" s="5">
        <f t="shared" si="90"/>
        <v>1260456.3900000001</v>
      </c>
      <c r="G2820" s="5">
        <f t="shared" si="91"/>
        <v>99.692369785831318</v>
      </c>
    </row>
    <row r="2821" spans="1:7" x14ac:dyDescent="0.35">
      <c r="A2821" s="30" t="s">
        <v>3548</v>
      </c>
      <c r="B2821" s="4">
        <v>1</v>
      </c>
      <c r="C2821" s="4">
        <v>40</v>
      </c>
      <c r="D2821" s="5">
        <v>0.3</v>
      </c>
      <c r="E2821" s="5">
        <v>12</v>
      </c>
      <c r="F2821" s="5">
        <f t="shared" si="90"/>
        <v>1260468.3900000001</v>
      </c>
      <c r="G2821" s="5">
        <f t="shared" si="91"/>
        <v>99.693318893191886</v>
      </c>
    </row>
    <row r="2822" spans="1:7" x14ac:dyDescent="0.35">
      <c r="A2822" s="30" t="s">
        <v>4161</v>
      </c>
      <c r="B2822" s="4">
        <v>2</v>
      </c>
      <c r="C2822" s="4">
        <v>30</v>
      </c>
      <c r="D2822" s="5">
        <v>0.4</v>
      </c>
      <c r="E2822" s="5">
        <v>12</v>
      </c>
      <c r="F2822" s="5">
        <f t="shared" si="90"/>
        <v>1260480.3900000001</v>
      </c>
      <c r="G2822" s="5">
        <f t="shared" si="91"/>
        <v>99.694268000552455</v>
      </c>
    </row>
    <row r="2823" spans="1:7" x14ac:dyDescent="0.35">
      <c r="A2823" s="30" t="s">
        <v>992</v>
      </c>
      <c r="B2823" s="4">
        <v>2</v>
      </c>
      <c r="C2823" s="4">
        <v>8</v>
      </c>
      <c r="D2823" s="5">
        <v>1.5</v>
      </c>
      <c r="E2823" s="5">
        <v>12</v>
      </c>
      <c r="F2823" s="5">
        <f t="shared" si="90"/>
        <v>1260492.3900000001</v>
      </c>
      <c r="G2823" s="5">
        <f t="shared" si="91"/>
        <v>99.695217107913024</v>
      </c>
    </row>
    <row r="2824" spans="1:7" x14ac:dyDescent="0.35">
      <c r="A2824" s="30" t="s">
        <v>519</v>
      </c>
      <c r="B2824" s="4">
        <v>1</v>
      </c>
      <c r="C2824" s="4">
        <v>8</v>
      </c>
      <c r="D2824" s="5">
        <v>1.5</v>
      </c>
      <c r="E2824" s="5">
        <v>12</v>
      </c>
      <c r="F2824" s="5">
        <f t="shared" ref="F2824:F2887" si="92">E2824+F2823</f>
        <v>1260504.3900000001</v>
      </c>
      <c r="G2824" s="5">
        <f t="shared" si="91"/>
        <v>99.696166215273607</v>
      </c>
    </row>
    <row r="2825" spans="1:7" x14ac:dyDescent="0.35">
      <c r="A2825" s="30" t="s">
        <v>1057</v>
      </c>
      <c r="B2825" s="4">
        <v>2</v>
      </c>
      <c r="C2825" s="4">
        <v>4</v>
      </c>
      <c r="D2825" s="5">
        <v>2.96</v>
      </c>
      <c r="E2825" s="5">
        <v>11.84</v>
      </c>
      <c r="F2825" s="5">
        <f t="shared" si="92"/>
        <v>1260516.2300000002</v>
      </c>
      <c r="G2825" s="5">
        <f t="shared" si="91"/>
        <v>99.697102667869373</v>
      </c>
    </row>
    <row r="2826" spans="1:7" x14ac:dyDescent="0.35">
      <c r="A2826" s="30" t="s">
        <v>448</v>
      </c>
      <c r="B2826" s="4">
        <v>2</v>
      </c>
      <c r="C2826" s="4">
        <v>20</v>
      </c>
      <c r="D2826" s="5">
        <v>0.59</v>
      </c>
      <c r="E2826" s="5">
        <v>11.799999999999999</v>
      </c>
      <c r="F2826" s="5">
        <f t="shared" si="92"/>
        <v>1260528.0300000003</v>
      </c>
      <c r="G2826" s="5">
        <f t="shared" si="91"/>
        <v>99.69803595677395</v>
      </c>
    </row>
    <row r="2827" spans="1:7" x14ac:dyDescent="0.35">
      <c r="A2827" s="30" t="s">
        <v>3058</v>
      </c>
      <c r="B2827" s="4">
        <v>1</v>
      </c>
      <c r="C2827" s="4">
        <v>8</v>
      </c>
      <c r="D2827" s="5">
        <v>1.47</v>
      </c>
      <c r="E2827" s="5">
        <v>11.76</v>
      </c>
      <c r="F2827" s="5">
        <f t="shared" si="92"/>
        <v>1260539.7900000003</v>
      </c>
      <c r="G2827" s="5">
        <f t="shared" si="91"/>
        <v>99.698966081987308</v>
      </c>
    </row>
    <row r="2828" spans="1:7" x14ac:dyDescent="0.35">
      <c r="A2828" s="30" t="s">
        <v>4208</v>
      </c>
      <c r="B2828" s="4">
        <v>1</v>
      </c>
      <c r="C2828" s="4">
        <v>8</v>
      </c>
      <c r="D2828" s="5">
        <v>1.47</v>
      </c>
      <c r="E2828" s="5">
        <v>11.76</v>
      </c>
      <c r="F2828" s="5">
        <f t="shared" si="92"/>
        <v>1260551.5500000003</v>
      </c>
      <c r="G2828" s="5">
        <f t="shared" si="91"/>
        <v>99.699896207200666</v>
      </c>
    </row>
    <row r="2829" spans="1:7" x14ac:dyDescent="0.35">
      <c r="A2829" s="30" t="s">
        <v>3272</v>
      </c>
      <c r="B2829" s="4">
        <v>1</v>
      </c>
      <c r="C2829" s="4">
        <v>16</v>
      </c>
      <c r="D2829" s="5">
        <v>0.73</v>
      </c>
      <c r="E2829" s="5">
        <v>11.68</v>
      </c>
      <c r="F2829" s="5">
        <f t="shared" si="92"/>
        <v>1260563.2300000002</v>
      </c>
      <c r="G2829" s="5">
        <f t="shared" si="91"/>
        <v>99.700820005031616</v>
      </c>
    </row>
    <row r="2830" spans="1:7" x14ac:dyDescent="0.35">
      <c r="A2830" s="30" t="s">
        <v>4282</v>
      </c>
      <c r="B2830" s="4">
        <v>2</v>
      </c>
      <c r="C2830" s="4">
        <v>8</v>
      </c>
      <c r="D2830" s="5">
        <v>1.46</v>
      </c>
      <c r="E2830" s="5">
        <v>11.68</v>
      </c>
      <c r="F2830" s="5">
        <f t="shared" si="92"/>
        <v>1260574.9100000001</v>
      </c>
      <c r="G2830" s="5">
        <f t="shared" si="91"/>
        <v>99.70174380286258</v>
      </c>
    </row>
    <row r="2831" spans="1:7" x14ac:dyDescent="0.35">
      <c r="A2831" s="30" t="s">
        <v>1966</v>
      </c>
      <c r="B2831" s="4">
        <v>5</v>
      </c>
      <c r="C2831" s="4">
        <v>40</v>
      </c>
      <c r="D2831" s="5">
        <v>0.28999999999999998</v>
      </c>
      <c r="E2831" s="5">
        <v>11.6</v>
      </c>
      <c r="F2831" s="5">
        <f t="shared" si="92"/>
        <v>1260586.5100000002</v>
      </c>
      <c r="G2831" s="5">
        <f t="shared" si="91"/>
        <v>99.702661273311136</v>
      </c>
    </row>
    <row r="2832" spans="1:7" x14ac:dyDescent="0.35">
      <c r="A2832" s="30" t="s">
        <v>1214</v>
      </c>
      <c r="B2832" s="4">
        <v>1</v>
      </c>
      <c r="C2832" s="4">
        <v>5</v>
      </c>
      <c r="D2832" s="5">
        <v>2.3199999999999998</v>
      </c>
      <c r="E2832" s="5">
        <v>11.6</v>
      </c>
      <c r="F2832" s="5">
        <f t="shared" si="92"/>
        <v>1260598.1100000003</v>
      </c>
      <c r="G2832" s="5">
        <f t="shared" si="91"/>
        <v>99.703578743759692</v>
      </c>
    </row>
    <row r="2833" spans="1:7" x14ac:dyDescent="0.35">
      <c r="A2833" s="30" t="s">
        <v>943</v>
      </c>
      <c r="B2833" s="4">
        <v>1</v>
      </c>
      <c r="C2833" s="4">
        <v>2</v>
      </c>
      <c r="D2833" s="5">
        <v>5.8</v>
      </c>
      <c r="E2833" s="5">
        <v>11.6</v>
      </c>
      <c r="F2833" s="5">
        <f t="shared" si="92"/>
        <v>1260609.7100000004</v>
      </c>
      <c r="G2833" s="5">
        <f t="shared" si="91"/>
        <v>99.704496214208248</v>
      </c>
    </row>
    <row r="2834" spans="1:7" x14ac:dyDescent="0.35">
      <c r="A2834" s="30" t="s">
        <v>266</v>
      </c>
      <c r="B2834" s="4">
        <v>7</v>
      </c>
      <c r="C2834" s="4">
        <v>13</v>
      </c>
      <c r="D2834" s="5">
        <v>0.89</v>
      </c>
      <c r="E2834" s="5">
        <v>11.57</v>
      </c>
      <c r="F2834" s="5">
        <f t="shared" si="92"/>
        <v>1260621.2800000005</v>
      </c>
      <c r="G2834" s="5">
        <f t="shared" si="91"/>
        <v>99.705411311888412</v>
      </c>
    </row>
    <row r="2835" spans="1:7" x14ac:dyDescent="0.35">
      <c r="A2835" s="30" t="s">
        <v>4300</v>
      </c>
      <c r="B2835" s="4">
        <v>1</v>
      </c>
      <c r="C2835" s="4">
        <v>64</v>
      </c>
      <c r="D2835" s="5">
        <v>0.18</v>
      </c>
      <c r="E2835" s="5">
        <v>11.52</v>
      </c>
      <c r="F2835" s="5">
        <f t="shared" si="92"/>
        <v>1260632.8000000005</v>
      </c>
      <c r="G2835" s="5">
        <f t="shared" si="91"/>
        <v>99.706322454954559</v>
      </c>
    </row>
    <row r="2836" spans="1:7" x14ac:dyDescent="0.35">
      <c r="A2836" s="30" t="s">
        <v>2695</v>
      </c>
      <c r="B2836" s="4">
        <v>1</v>
      </c>
      <c r="C2836" s="4">
        <v>48</v>
      </c>
      <c r="D2836" s="5">
        <v>0.24</v>
      </c>
      <c r="E2836" s="5">
        <v>11.52</v>
      </c>
      <c r="F2836" s="5">
        <f t="shared" si="92"/>
        <v>1260644.3200000005</v>
      </c>
      <c r="G2836" s="5">
        <f t="shared" si="91"/>
        <v>99.707233598020721</v>
      </c>
    </row>
    <row r="2837" spans="1:7" x14ac:dyDescent="0.35">
      <c r="A2837" s="30" t="s">
        <v>4214</v>
      </c>
      <c r="B2837" s="4">
        <v>1</v>
      </c>
      <c r="C2837" s="4">
        <v>12</v>
      </c>
      <c r="D2837" s="5">
        <v>0.96</v>
      </c>
      <c r="E2837" s="5">
        <v>11.52</v>
      </c>
      <c r="F2837" s="5">
        <f t="shared" si="92"/>
        <v>1260655.8400000005</v>
      </c>
      <c r="G2837" s="5">
        <f t="shared" si="91"/>
        <v>99.708144741086869</v>
      </c>
    </row>
    <row r="2838" spans="1:7" x14ac:dyDescent="0.35">
      <c r="A2838" s="30" t="s">
        <v>3604</v>
      </c>
      <c r="B2838" s="4">
        <v>1</v>
      </c>
      <c r="C2838" s="4">
        <v>4</v>
      </c>
      <c r="D2838" s="5">
        <v>2.87</v>
      </c>
      <c r="E2838" s="5">
        <v>11.48</v>
      </c>
      <c r="F2838" s="5">
        <f t="shared" si="92"/>
        <v>1260667.3200000005</v>
      </c>
      <c r="G2838" s="5">
        <f t="shared" si="91"/>
        <v>99.709052720461813</v>
      </c>
    </row>
    <row r="2839" spans="1:7" x14ac:dyDescent="0.35">
      <c r="A2839" s="30" t="s">
        <v>3775</v>
      </c>
      <c r="B2839" s="4">
        <v>1</v>
      </c>
      <c r="C2839" s="4">
        <v>4</v>
      </c>
      <c r="D2839" s="5">
        <v>2.87</v>
      </c>
      <c r="E2839" s="5">
        <v>11.48</v>
      </c>
      <c r="F2839" s="5">
        <f t="shared" si="92"/>
        <v>1260678.8000000005</v>
      </c>
      <c r="G2839" s="5">
        <f t="shared" si="91"/>
        <v>99.709960699836756</v>
      </c>
    </row>
    <row r="2840" spans="1:7" x14ac:dyDescent="0.35">
      <c r="A2840" s="30" t="s">
        <v>4256</v>
      </c>
      <c r="B2840" s="4">
        <v>1</v>
      </c>
      <c r="C2840" s="4">
        <v>4</v>
      </c>
      <c r="D2840" s="5">
        <v>2.87</v>
      </c>
      <c r="E2840" s="5">
        <v>11.48</v>
      </c>
      <c r="F2840" s="5">
        <f t="shared" si="92"/>
        <v>1260690.2800000005</v>
      </c>
      <c r="G2840" s="5">
        <f t="shared" si="91"/>
        <v>99.7108686792117</v>
      </c>
    </row>
    <row r="2841" spans="1:7" x14ac:dyDescent="0.35">
      <c r="A2841" s="30" t="s">
        <v>4259</v>
      </c>
      <c r="B2841" s="4">
        <v>1</v>
      </c>
      <c r="C2841" s="4">
        <v>4</v>
      </c>
      <c r="D2841" s="5">
        <v>2.87</v>
      </c>
      <c r="E2841" s="5">
        <v>11.48</v>
      </c>
      <c r="F2841" s="5">
        <f t="shared" si="92"/>
        <v>1260701.7600000005</v>
      </c>
      <c r="G2841" s="5">
        <f t="shared" si="91"/>
        <v>99.711776658586643</v>
      </c>
    </row>
    <row r="2842" spans="1:7" x14ac:dyDescent="0.35">
      <c r="A2842" s="30" t="s">
        <v>2708</v>
      </c>
      <c r="B2842" s="4">
        <v>5</v>
      </c>
      <c r="C2842" s="4">
        <v>14</v>
      </c>
      <c r="D2842" s="5">
        <v>0.82</v>
      </c>
      <c r="E2842" s="5">
        <v>11.479999999999999</v>
      </c>
      <c r="F2842" s="5">
        <f t="shared" si="92"/>
        <v>1260713.2400000005</v>
      </c>
      <c r="G2842" s="5">
        <f t="shared" si="91"/>
        <v>99.712684637961601</v>
      </c>
    </row>
    <row r="2843" spans="1:7" x14ac:dyDescent="0.35">
      <c r="A2843" s="30" t="s">
        <v>4108</v>
      </c>
      <c r="B2843" s="4">
        <v>1</v>
      </c>
      <c r="C2843" s="4">
        <v>8</v>
      </c>
      <c r="D2843" s="5">
        <v>1.43</v>
      </c>
      <c r="E2843" s="5">
        <v>11.44</v>
      </c>
      <c r="F2843" s="5">
        <f t="shared" si="92"/>
        <v>1260724.6800000004</v>
      </c>
      <c r="G2843" s="5">
        <f t="shared" si="91"/>
        <v>99.713589453645341</v>
      </c>
    </row>
    <row r="2844" spans="1:7" x14ac:dyDescent="0.35">
      <c r="A2844" s="30" t="s">
        <v>179</v>
      </c>
      <c r="B2844" s="4">
        <v>2</v>
      </c>
      <c r="C2844" s="4">
        <v>12</v>
      </c>
      <c r="D2844" s="5">
        <v>0.95</v>
      </c>
      <c r="E2844" s="5">
        <v>11.399999999999999</v>
      </c>
      <c r="F2844" s="5">
        <f t="shared" si="92"/>
        <v>1260736.0800000003</v>
      </c>
      <c r="G2844" s="5">
        <f t="shared" si="91"/>
        <v>99.714491105637876</v>
      </c>
    </row>
    <row r="2845" spans="1:7" x14ac:dyDescent="0.35">
      <c r="A2845" s="30" t="s">
        <v>3173</v>
      </c>
      <c r="B2845" s="4">
        <v>2</v>
      </c>
      <c r="C2845" s="4">
        <v>8</v>
      </c>
      <c r="D2845" s="5">
        <v>1.42</v>
      </c>
      <c r="E2845" s="5">
        <v>11.36</v>
      </c>
      <c r="F2845" s="5">
        <f t="shared" si="92"/>
        <v>1260747.4400000004</v>
      </c>
      <c r="G2845" s="5">
        <f t="shared" si="91"/>
        <v>99.715389593939236</v>
      </c>
    </row>
    <row r="2846" spans="1:7" x14ac:dyDescent="0.35">
      <c r="A2846" s="30" t="s">
        <v>3813</v>
      </c>
      <c r="B2846" s="4">
        <v>1</v>
      </c>
      <c r="C2846" s="4">
        <v>8</v>
      </c>
      <c r="D2846" s="5">
        <v>1.42</v>
      </c>
      <c r="E2846" s="5">
        <v>11.36</v>
      </c>
      <c r="F2846" s="5">
        <f t="shared" si="92"/>
        <v>1260758.8000000005</v>
      </c>
      <c r="G2846" s="5">
        <f t="shared" si="91"/>
        <v>99.716288082240581</v>
      </c>
    </row>
    <row r="2847" spans="1:7" x14ac:dyDescent="0.35">
      <c r="A2847" s="30" t="s">
        <v>4084</v>
      </c>
      <c r="B2847" s="4">
        <v>1</v>
      </c>
      <c r="C2847" s="4">
        <v>4</v>
      </c>
      <c r="D2847" s="5">
        <v>2.84</v>
      </c>
      <c r="E2847" s="5">
        <v>11.36</v>
      </c>
      <c r="F2847" s="5">
        <f t="shared" si="92"/>
        <v>1260770.1600000006</v>
      </c>
      <c r="G2847" s="5">
        <f t="shared" si="91"/>
        <v>99.717186570541926</v>
      </c>
    </row>
    <row r="2848" spans="1:7" x14ac:dyDescent="0.35">
      <c r="A2848" s="30" t="s">
        <v>3550</v>
      </c>
      <c r="B2848" s="4">
        <v>1</v>
      </c>
      <c r="C2848" s="4">
        <v>4</v>
      </c>
      <c r="D2848" s="5">
        <v>2.83</v>
      </c>
      <c r="E2848" s="5">
        <v>11.32</v>
      </c>
      <c r="F2848" s="5">
        <f t="shared" si="92"/>
        <v>1260781.4800000007</v>
      </c>
      <c r="G2848" s="5">
        <f t="shared" si="91"/>
        <v>99.718081895152082</v>
      </c>
    </row>
    <row r="2849" spans="1:7" x14ac:dyDescent="0.35">
      <c r="A2849" s="30" t="s">
        <v>4388</v>
      </c>
      <c r="B2849" s="4">
        <v>1</v>
      </c>
      <c r="C2849" s="4">
        <v>6</v>
      </c>
      <c r="D2849" s="5">
        <v>1.88</v>
      </c>
      <c r="E2849" s="5">
        <v>11.28</v>
      </c>
      <c r="F2849" s="5">
        <f t="shared" si="92"/>
        <v>1260792.7600000007</v>
      </c>
      <c r="G2849" s="5">
        <f t="shared" si="91"/>
        <v>99.718974056071005</v>
      </c>
    </row>
    <row r="2850" spans="1:7" x14ac:dyDescent="0.35">
      <c r="A2850" s="30" t="s">
        <v>3447</v>
      </c>
      <c r="B2850" s="4">
        <v>1</v>
      </c>
      <c r="C2850" s="4">
        <v>4</v>
      </c>
      <c r="D2850" s="5">
        <v>2.82</v>
      </c>
      <c r="E2850" s="5">
        <v>11.28</v>
      </c>
      <c r="F2850" s="5">
        <f t="shared" si="92"/>
        <v>1260804.0400000007</v>
      </c>
      <c r="G2850" s="5">
        <f t="shared" si="91"/>
        <v>99.719866216989956</v>
      </c>
    </row>
    <row r="2851" spans="1:7" x14ac:dyDescent="0.35">
      <c r="A2851" s="30" t="s">
        <v>2310</v>
      </c>
      <c r="B2851" s="4">
        <v>5</v>
      </c>
      <c r="C2851" s="4">
        <v>125</v>
      </c>
      <c r="D2851" s="5">
        <v>0.09</v>
      </c>
      <c r="E2851" s="5">
        <v>11.25</v>
      </c>
      <c r="F2851" s="5">
        <f t="shared" si="92"/>
        <v>1260815.2900000007</v>
      </c>
      <c r="G2851" s="5">
        <f t="shared" si="91"/>
        <v>99.720756005140487</v>
      </c>
    </row>
    <row r="2852" spans="1:7" x14ac:dyDescent="0.35">
      <c r="A2852" s="30" t="s">
        <v>600</v>
      </c>
      <c r="B2852" s="4">
        <v>2</v>
      </c>
      <c r="C2852" s="4">
        <v>3</v>
      </c>
      <c r="D2852" s="5">
        <v>3.75</v>
      </c>
      <c r="E2852" s="5">
        <v>11.25</v>
      </c>
      <c r="F2852" s="5">
        <f t="shared" si="92"/>
        <v>1260826.5400000007</v>
      </c>
      <c r="G2852" s="5">
        <f t="shared" si="91"/>
        <v>99.721645793291032</v>
      </c>
    </row>
    <row r="2853" spans="1:7" x14ac:dyDescent="0.35">
      <c r="A2853" s="30" t="s">
        <v>3696</v>
      </c>
      <c r="B2853" s="4">
        <v>4</v>
      </c>
      <c r="C2853" s="4">
        <v>40</v>
      </c>
      <c r="D2853" s="5">
        <v>0.28000000000000003</v>
      </c>
      <c r="E2853" s="5">
        <v>11.200000000000001</v>
      </c>
      <c r="F2853" s="5">
        <f t="shared" si="92"/>
        <v>1260837.7400000007</v>
      </c>
      <c r="G2853" s="5">
        <f t="shared" si="91"/>
        <v>99.722531626827561</v>
      </c>
    </row>
    <row r="2854" spans="1:7" x14ac:dyDescent="0.35">
      <c r="A2854" s="30" t="s">
        <v>166</v>
      </c>
      <c r="B2854" s="4">
        <v>2</v>
      </c>
      <c r="C2854" s="4">
        <v>40</v>
      </c>
      <c r="D2854" s="5">
        <v>0.28000000000000003</v>
      </c>
      <c r="E2854" s="5">
        <v>11.200000000000001</v>
      </c>
      <c r="F2854" s="5">
        <f t="shared" si="92"/>
        <v>1260848.9400000006</v>
      </c>
      <c r="G2854" s="5">
        <f t="shared" si="91"/>
        <v>99.723417460364089</v>
      </c>
    </row>
    <row r="2855" spans="1:7" x14ac:dyDescent="0.35">
      <c r="A2855" s="30" t="s">
        <v>3953</v>
      </c>
      <c r="B2855" s="4">
        <v>1</v>
      </c>
      <c r="C2855" s="4">
        <v>4</v>
      </c>
      <c r="D2855" s="5">
        <v>2.8</v>
      </c>
      <c r="E2855" s="5">
        <v>11.2</v>
      </c>
      <c r="F2855" s="5">
        <f t="shared" si="92"/>
        <v>1260860.1400000006</v>
      </c>
      <c r="G2855" s="5">
        <f t="shared" si="91"/>
        <v>99.724303293900618</v>
      </c>
    </row>
    <row r="2856" spans="1:7" x14ac:dyDescent="0.35">
      <c r="A2856" s="30" t="s">
        <v>477</v>
      </c>
      <c r="B2856" s="4">
        <v>2</v>
      </c>
      <c r="C2856" s="4">
        <v>12</v>
      </c>
      <c r="D2856" s="5">
        <v>0.93</v>
      </c>
      <c r="E2856" s="5">
        <v>11.16</v>
      </c>
      <c r="F2856" s="5">
        <f t="shared" si="92"/>
        <v>1260871.3000000005</v>
      </c>
      <c r="G2856" s="5">
        <f t="shared" si="91"/>
        <v>99.725185963745943</v>
      </c>
    </row>
    <row r="2857" spans="1:7" x14ac:dyDescent="0.35">
      <c r="A2857" s="30" t="s">
        <v>3773</v>
      </c>
      <c r="B2857" s="4">
        <v>1</v>
      </c>
      <c r="C2857" s="4">
        <v>4</v>
      </c>
      <c r="D2857" s="5">
        <v>2.78</v>
      </c>
      <c r="E2857" s="5">
        <v>11.12</v>
      </c>
      <c r="F2857" s="5">
        <f t="shared" si="92"/>
        <v>1260882.4200000006</v>
      </c>
      <c r="G2857" s="5">
        <f t="shared" si="91"/>
        <v>99.726065469900078</v>
      </c>
    </row>
    <row r="2858" spans="1:7" x14ac:dyDescent="0.35">
      <c r="A2858" s="30">
        <v>1240975</v>
      </c>
      <c r="B2858" s="4">
        <v>2</v>
      </c>
      <c r="C2858" s="4">
        <v>3</v>
      </c>
      <c r="D2858" s="5">
        <v>3.69</v>
      </c>
      <c r="E2858" s="5">
        <v>11.07</v>
      </c>
      <c r="F2858" s="5">
        <f t="shared" si="92"/>
        <v>1260893.4900000007</v>
      </c>
      <c r="G2858" s="5">
        <f t="shared" si="91"/>
        <v>99.726941021440211</v>
      </c>
    </row>
    <row r="2859" spans="1:7" x14ac:dyDescent="0.35">
      <c r="A2859" s="30" t="s">
        <v>3017</v>
      </c>
      <c r="B2859" s="4">
        <v>2</v>
      </c>
      <c r="C2859" s="4">
        <v>48</v>
      </c>
      <c r="D2859" s="5">
        <v>0.23</v>
      </c>
      <c r="E2859" s="5">
        <v>11.040000000000001</v>
      </c>
      <c r="F2859" s="5">
        <f t="shared" si="92"/>
        <v>1260904.5300000007</v>
      </c>
      <c r="G2859" s="5">
        <f t="shared" si="91"/>
        <v>99.727814200211952</v>
      </c>
    </row>
    <row r="2860" spans="1:7" x14ac:dyDescent="0.35">
      <c r="A2860" s="30" t="s">
        <v>4172</v>
      </c>
      <c r="B2860" s="4">
        <v>2</v>
      </c>
      <c r="C2860" s="4">
        <v>3</v>
      </c>
      <c r="D2860" s="5">
        <v>3.68</v>
      </c>
      <c r="E2860" s="5">
        <v>11.040000000000001</v>
      </c>
      <c r="F2860" s="5">
        <f t="shared" si="92"/>
        <v>1260915.5700000008</v>
      </c>
      <c r="G2860" s="5">
        <f t="shared" si="91"/>
        <v>99.728687378983679</v>
      </c>
    </row>
    <row r="2861" spans="1:7" x14ac:dyDescent="0.35">
      <c r="A2861" s="30" t="s">
        <v>2388</v>
      </c>
      <c r="B2861" s="4">
        <v>4</v>
      </c>
      <c r="C2861" s="4">
        <v>100</v>
      </c>
      <c r="D2861" s="5">
        <v>0.11</v>
      </c>
      <c r="E2861" s="5">
        <v>11</v>
      </c>
      <c r="F2861" s="5">
        <f t="shared" si="92"/>
        <v>1260926.5700000008</v>
      </c>
      <c r="G2861" s="5">
        <f t="shared" si="91"/>
        <v>99.729557394064202</v>
      </c>
    </row>
    <row r="2862" spans="1:7" x14ac:dyDescent="0.35">
      <c r="A2862" s="30" t="s">
        <v>2473</v>
      </c>
      <c r="B2862" s="4">
        <v>1</v>
      </c>
      <c r="C2862" s="4">
        <v>100</v>
      </c>
      <c r="D2862" s="5">
        <v>0.11</v>
      </c>
      <c r="E2862" s="5">
        <v>11</v>
      </c>
      <c r="F2862" s="5">
        <f t="shared" si="92"/>
        <v>1260937.5700000008</v>
      </c>
      <c r="G2862" s="5">
        <f t="shared" si="91"/>
        <v>99.730427409144724</v>
      </c>
    </row>
    <row r="2863" spans="1:7" x14ac:dyDescent="0.35">
      <c r="A2863" s="30" t="s">
        <v>3473</v>
      </c>
      <c r="B2863" s="4">
        <v>1</v>
      </c>
      <c r="C2863" s="4">
        <v>50</v>
      </c>
      <c r="D2863" s="5">
        <v>0.22</v>
      </c>
      <c r="E2863" s="5">
        <v>11</v>
      </c>
      <c r="F2863" s="5">
        <f t="shared" si="92"/>
        <v>1260948.5700000008</v>
      </c>
      <c r="G2863" s="5">
        <f t="shared" si="91"/>
        <v>99.731297424225247</v>
      </c>
    </row>
    <row r="2864" spans="1:7" x14ac:dyDescent="0.35">
      <c r="A2864" s="30" t="s">
        <v>4070</v>
      </c>
      <c r="B2864" s="4">
        <v>1</v>
      </c>
      <c r="C2864" s="4">
        <v>2</v>
      </c>
      <c r="D2864" s="5">
        <v>5.49</v>
      </c>
      <c r="E2864" s="5">
        <v>10.98</v>
      </c>
      <c r="F2864" s="5">
        <f t="shared" si="92"/>
        <v>1260959.5500000007</v>
      </c>
      <c r="G2864" s="5">
        <f t="shared" si="91"/>
        <v>99.732165857460174</v>
      </c>
    </row>
    <row r="2865" spans="1:7" x14ac:dyDescent="0.35">
      <c r="A2865" s="30" t="s">
        <v>913</v>
      </c>
      <c r="B2865" s="4">
        <v>1</v>
      </c>
      <c r="C2865" s="4">
        <v>4</v>
      </c>
      <c r="D2865" s="5">
        <v>2.74</v>
      </c>
      <c r="E2865" s="5">
        <v>10.96</v>
      </c>
      <c r="F2865" s="5">
        <f t="shared" si="92"/>
        <v>1260970.5100000007</v>
      </c>
      <c r="G2865" s="5">
        <f t="shared" si="91"/>
        <v>99.733032708849507</v>
      </c>
    </row>
    <row r="2866" spans="1:7" x14ac:dyDescent="0.35">
      <c r="A2866" s="30" t="s">
        <v>933</v>
      </c>
      <c r="B2866" s="4">
        <v>1</v>
      </c>
      <c r="C2866" s="4">
        <v>4</v>
      </c>
      <c r="D2866" s="5">
        <v>2.74</v>
      </c>
      <c r="E2866" s="5">
        <v>10.96</v>
      </c>
      <c r="F2866" s="5">
        <f t="shared" si="92"/>
        <v>1260981.4700000007</v>
      </c>
      <c r="G2866" s="5">
        <f t="shared" si="91"/>
        <v>99.733899560238811</v>
      </c>
    </row>
    <row r="2867" spans="1:7" x14ac:dyDescent="0.35">
      <c r="A2867" s="30" t="s">
        <v>624</v>
      </c>
      <c r="B2867" s="4">
        <v>1</v>
      </c>
      <c r="C2867" s="4">
        <v>4</v>
      </c>
      <c r="D2867" s="5">
        <v>2.74</v>
      </c>
      <c r="E2867" s="5">
        <v>10.96</v>
      </c>
      <c r="F2867" s="5">
        <f t="shared" si="92"/>
        <v>1260992.4300000006</v>
      </c>
      <c r="G2867" s="5">
        <f t="shared" si="91"/>
        <v>99.734766411628144</v>
      </c>
    </row>
    <row r="2868" spans="1:7" x14ac:dyDescent="0.35">
      <c r="A2868" s="30" t="s">
        <v>2843</v>
      </c>
      <c r="B2868" s="4">
        <v>3</v>
      </c>
      <c r="C2868" s="4">
        <v>14</v>
      </c>
      <c r="D2868" s="5">
        <v>0.78</v>
      </c>
      <c r="E2868" s="5">
        <v>10.92</v>
      </c>
      <c r="F2868" s="5">
        <f t="shared" si="92"/>
        <v>1261003.3500000006</v>
      </c>
      <c r="G2868" s="5">
        <f t="shared" si="91"/>
        <v>99.735630099326258</v>
      </c>
    </row>
    <row r="2869" spans="1:7" x14ac:dyDescent="0.35">
      <c r="A2869" s="30" t="s">
        <v>3935</v>
      </c>
      <c r="B2869" s="4">
        <v>1</v>
      </c>
      <c r="C2869" s="4">
        <v>1</v>
      </c>
      <c r="D2869" s="5">
        <v>10.9</v>
      </c>
      <c r="E2869" s="5">
        <v>10.9</v>
      </c>
      <c r="F2869" s="5">
        <f t="shared" si="92"/>
        <v>1261014.2500000005</v>
      </c>
      <c r="G2869" s="5">
        <f t="shared" si="91"/>
        <v>99.736492205178763</v>
      </c>
    </row>
    <row r="2870" spans="1:7" x14ac:dyDescent="0.35">
      <c r="A2870" s="30" t="s">
        <v>257</v>
      </c>
      <c r="B2870" s="4">
        <v>3</v>
      </c>
      <c r="C2870" s="4">
        <v>32</v>
      </c>
      <c r="D2870" s="5">
        <v>0.34</v>
      </c>
      <c r="E2870" s="5">
        <v>10.88</v>
      </c>
      <c r="F2870" s="5">
        <f t="shared" si="92"/>
        <v>1261025.1300000004</v>
      </c>
      <c r="G2870" s="5">
        <f t="shared" si="91"/>
        <v>99.737352729185673</v>
      </c>
    </row>
    <row r="2871" spans="1:7" x14ac:dyDescent="0.35">
      <c r="A2871" s="30" t="s">
        <v>3420</v>
      </c>
      <c r="B2871" s="4">
        <v>2</v>
      </c>
      <c r="C2871" s="4">
        <v>32</v>
      </c>
      <c r="D2871" s="5">
        <v>0.34</v>
      </c>
      <c r="E2871" s="5">
        <v>10.88</v>
      </c>
      <c r="F2871" s="5">
        <f t="shared" si="92"/>
        <v>1261036.0100000002</v>
      </c>
      <c r="G2871" s="5">
        <f t="shared" si="91"/>
        <v>99.738213253192583</v>
      </c>
    </row>
    <row r="2872" spans="1:7" x14ac:dyDescent="0.35">
      <c r="A2872" s="30" t="s">
        <v>998</v>
      </c>
      <c r="B2872" s="4">
        <v>3</v>
      </c>
      <c r="C2872" s="4">
        <v>20</v>
      </c>
      <c r="D2872" s="5">
        <v>0.54</v>
      </c>
      <c r="E2872" s="5">
        <v>10.8</v>
      </c>
      <c r="F2872" s="5">
        <f t="shared" si="92"/>
        <v>1261046.8100000003</v>
      </c>
      <c r="G2872" s="5">
        <f t="shared" si="91"/>
        <v>99.739067449817114</v>
      </c>
    </row>
    <row r="2873" spans="1:7" x14ac:dyDescent="0.35">
      <c r="A2873" s="30" t="s">
        <v>2871</v>
      </c>
      <c r="B2873" s="4">
        <v>2</v>
      </c>
      <c r="C2873" s="4">
        <v>20</v>
      </c>
      <c r="D2873" s="5">
        <v>0.54</v>
      </c>
      <c r="E2873" s="5">
        <v>10.8</v>
      </c>
      <c r="F2873" s="5">
        <f t="shared" si="92"/>
        <v>1261057.6100000003</v>
      </c>
      <c r="G2873" s="5">
        <f t="shared" si="91"/>
        <v>99.739921646441616</v>
      </c>
    </row>
    <row r="2874" spans="1:7" x14ac:dyDescent="0.35">
      <c r="A2874" s="30" t="s">
        <v>4103</v>
      </c>
      <c r="B2874" s="4">
        <v>3</v>
      </c>
      <c r="C2874" s="4">
        <v>36</v>
      </c>
      <c r="D2874" s="5">
        <v>0.3</v>
      </c>
      <c r="E2874" s="5">
        <v>10.799999999999999</v>
      </c>
      <c r="F2874" s="5">
        <f t="shared" si="92"/>
        <v>1261068.4100000004</v>
      </c>
      <c r="G2874" s="5">
        <f t="shared" si="91"/>
        <v>99.740775843066146</v>
      </c>
    </row>
    <row r="2875" spans="1:7" x14ac:dyDescent="0.35">
      <c r="A2875" s="30" t="s">
        <v>92</v>
      </c>
      <c r="B2875" s="4">
        <v>12</v>
      </c>
      <c r="C2875" s="4">
        <v>13</v>
      </c>
      <c r="D2875" s="5">
        <v>0.83</v>
      </c>
      <c r="E2875" s="5">
        <v>10.79</v>
      </c>
      <c r="F2875" s="5">
        <f t="shared" si="92"/>
        <v>1261079.2000000004</v>
      </c>
      <c r="G2875" s="5">
        <f t="shared" si="91"/>
        <v>99.741629248767865</v>
      </c>
    </row>
    <row r="2876" spans="1:7" x14ac:dyDescent="0.35">
      <c r="A2876" s="30" t="s">
        <v>3578</v>
      </c>
      <c r="B2876" s="4">
        <v>3</v>
      </c>
      <c r="C2876" s="4">
        <v>14</v>
      </c>
      <c r="D2876" s="5">
        <v>0.77</v>
      </c>
      <c r="E2876" s="5">
        <v>10.780000000000001</v>
      </c>
      <c r="F2876" s="5">
        <f t="shared" si="92"/>
        <v>1261089.9800000004</v>
      </c>
      <c r="G2876" s="5">
        <f t="shared" si="91"/>
        <v>99.742481863546786</v>
      </c>
    </row>
    <row r="2877" spans="1:7" x14ac:dyDescent="0.35">
      <c r="A2877" s="30" t="s">
        <v>4035</v>
      </c>
      <c r="B2877" s="4">
        <v>1</v>
      </c>
      <c r="C2877" s="4">
        <v>32</v>
      </c>
      <c r="D2877" s="5">
        <v>0.33</v>
      </c>
      <c r="E2877" s="5">
        <v>10.56</v>
      </c>
      <c r="F2877" s="5">
        <f t="shared" si="92"/>
        <v>1261100.5400000005</v>
      </c>
      <c r="G2877" s="5">
        <f t="shared" si="91"/>
        <v>99.743317078024091</v>
      </c>
    </row>
    <row r="2878" spans="1:7" x14ac:dyDescent="0.35">
      <c r="A2878" s="30" t="s">
        <v>3168</v>
      </c>
      <c r="B2878" s="4">
        <v>1</v>
      </c>
      <c r="C2878" s="4">
        <v>8</v>
      </c>
      <c r="D2878" s="5">
        <v>1.32</v>
      </c>
      <c r="E2878" s="5">
        <v>10.56</v>
      </c>
      <c r="F2878" s="5">
        <f t="shared" si="92"/>
        <v>1261111.1000000006</v>
      </c>
      <c r="G2878" s="5">
        <f t="shared" si="91"/>
        <v>99.744152292501397</v>
      </c>
    </row>
    <row r="2879" spans="1:7" x14ac:dyDescent="0.35">
      <c r="A2879" s="30" t="s">
        <v>584</v>
      </c>
      <c r="B2879" s="4">
        <v>1</v>
      </c>
      <c r="C2879" s="4">
        <v>4</v>
      </c>
      <c r="D2879" s="5">
        <v>2.64</v>
      </c>
      <c r="E2879" s="5">
        <v>10.56</v>
      </c>
      <c r="F2879" s="5">
        <f t="shared" si="92"/>
        <v>1261121.6600000006</v>
      </c>
      <c r="G2879" s="5">
        <f t="shared" si="91"/>
        <v>99.744987506978703</v>
      </c>
    </row>
    <row r="2880" spans="1:7" x14ac:dyDescent="0.35">
      <c r="A2880" s="30" t="s">
        <v>1596</v>
      </c>
      <c r="B2880" s="4">
        <v>5</v>
      </c>
      <c r="C2880" s="4">
        <v>175</v>
      </c>
      <c r="D2880" s="5">
        <v>0.06</v>
      </c>
      <c r="E2880" s="5">
        <v>10.5</v>
      </c>
      <c r="F2880" s="5">
        <f t="shared" si="92"/>
        <v>1261132.1600000006</v>
      </c>
      <c r="G2880" s="5">
        <f t="shared" si="91"/>
        <v>99.745817975919209</v>
      </c>
    </row>
    <row r="2881" spans="1:7" x14ac:dyDescent="0.35">
      <c r="A2881" s="30" t="s">
        <v>3825</v>
      </c>
      <c r="B2881" s="4">
        <v>2</v>
      </c>
      <c r="C2881" s="4">
        <v>10</v>
      </c>
      <c r="D2881" s="5">
        <v>1.05</v>
      </c>
      <c r="E2881" s="5">
        <v>10.5</v>
      </c>
      <c r="F2881" s="5">
        <f t="shared" si="92"/>
        <v>1261142.6600000006</v>
      </c>
      <c r="G2881" s="5">
        <f t="shared" si="91"/>
        <v>99.746648444859716</v>
      </c>
    </row>
    <row r="2882" spans="1:7" x14ac:dyDescent="0.35">
      <c r="A2882" s="30" t="s">
        <v>983</v>
      </c>
      <c r="B2882" s="4">
        <v>2</v>
      </c>
      <c r="C2882" s="4">
        <v>6</v>
      </c>
      <c r="D2882" s="5">
        <v>1.75</v>
      </c>
      <c r="E2882" s="5">
        <v>10.5</v>
      </c>
      <c r="F2882" s="5">
        <f t="shared" si="92"/>
        <v>1261153.1600000006</v>
      </c>
      <c r="G2882" s="5">
        <f t="shared" si="91"/>
        <v>99.747478913800208</v>
      </c>
    </row>
    <row r="2883" spans="1:7" x14ac:dyDescent="0.35">
      <c r="A2883" s="30" t="s">
        <v>294</v>
      </c>
      <c r="B2883" s="4">
        <v>1</v>
      </c>
      <c r="C2883" s="4">
        <v>2</v>
      </c>
      <c r="D2883" s="5">
        <v>5.25</v>
      </c>
      <c r="E2883" s="5">
        <v>10.5</v>
      </c>
      <c r="F2883" s="5">
        <f t="shared" si="92"/>
        <v>1261163.6600000006</v>
      </c>
      <c r="G2883" s="5">
        <f t="shared" ref="G2883:G2946" si="93">(F2883/$F$3485)*100</f>
        <v>99.7483093827407</v>
      </c>
    </row>
    <row r="2884" spans="1:7" x14ac:dyDescent="0.35">
      <c r="A2884" s="30" t="s">
        <v>909</v>
      </c>
      <c r="B2884" s="4">
        <v>1</v>
      </c>
      <c r="C2884" s="4">
        <v>2</v>
      </c>
      <c r="D2884" s="5">
        <v>5.24</v>
      </c>
      <c r="E2884" s="5">
        <v>10.48</v>
      </c>
      <c r="F2884" s="5">
        <f t="shared" si="92"/>
        <v>1261174.1400000006</v>
      </c>
      <c r="G2884" s="5">
        <f t="shared" si="93"/>
        <v>99.749138269835598</v>
      </c>
    </row>
    <row r="2885" spans="1:7" x14ac:dyDescent="0.35">
      <c r="A2885" s="30" t="s">
        <v>461</v>
      </c>
      <c r="B2885" s="4">
        <v>2</v>
      </c>
      <c r="C2885" s="4">
        <v>7</v>
      </c>
      <c r="D2885" s="5">
        <v>1.49</v>
      </c>
      <c r="E2885" s="5">
        <v>10.43</v>
      </c>
      <c r="F2885" s="5">
        <f t="shared" si="92"/>
        <v>1261184.5700000005</v>
      </c>
      <c r="G2885" s="5">
        <f t="shared" si="93"/>
        <v>99.749963202316508</v>
      </c>
    </row>
    <row r="2886" spans="1:7" x14ac:dyDescent="0.35">
      <c r="A2886" s="30" t="s">
        <v>3281</v>
      </c>
      <c r="B2886" s="4">
        <v>1</v>
      </c>
      <c r="C2886" s="4">
        <v>8</v>
      </c>
      <c r="D2886" s="5">
        <v>1.3</v>
      </c>
      <c r="E2886" s="5">
        <v>10.4</v>
      </c>
      <c r="F2886" s="5">
        <f t="shared" si="92"/>
        <v>1261194.9700000004</v>
      </c>
      <c r="G2886" s="5">
        <f t="shared" si="93"/>
        <v>99.750785762028997</v>
      </c>
    </row>
    <row r="2887" spans="1:7" x14ac:dyDescent="0.35">
      <c r="A2887" s="30" t="s">
        <v>3209</v>
      </c>
      <c r="B2887" s="4">
        <v>1</v>
      </c>
      <c r="C2887" s="4">
        <v>12</v>
      </c>
      <c r="D2887" s="5">
        <v>0.86</v>
      </c>
      <c r="E2887" s="5">
        <v>10.32</v>
      </c>
      <c r="F2887" s="5">
        <f t="shared" si="92"/>
        <v>1261205.2900000005</v>
      </c>
      <c r="G2887" s="5">
        <f t="shared" si="93"/>
        <v>99.751601994359078</v>
      </c>
    </row>
    <row r="2888" spans="1:7" x14ac:dyDescent="0.35">
      <c r="A2888" s="30" t="s">
        <v>4180</v>
      </c>
      <c r="B2888" s="4">
        <v>1</v>
      </c>
      <c r="C2888" s="4">
        <v>25</v>
      </c>
      <c r="D2888" s="5">
        <v>0.41</v>
      </c>
      <c r="E2888" s="5">
        <v>10.25</v>
      </c>
      <c r="F2888" s="5">
        <f t="shared" ref="F2888:F2951" si="94">E2888+F2887</f>
        <v>1261215.5400000005</v>
      </c>
      <c r="G2888" s="5">
        <f t="shared" si="93"/>
        <v>99.752412690229576</v>
      </c>
    </row>
    <row r="2889" spans="1:7" x14ac:dyDescent="0.35">
      <c r="A2889" s="30" t="s">
        <v>4021</v>
      </c>
      <c r="B2889" s="4">
        <v>2</v>
      </c>
      <c r="C2889" s="4">
        <v>32</v>
      </c>
      <c r="D2889" s="5">
        <v>0.32</v>
      </c>
      <c r="E2889" s="5">
        <v>10.24</v>
      </c>
      <c r="F2889" s="5">
        <f t="shared" si="94"/>
        <v>1261225.7800000005</v>
      </c>
      <c r="G2889" s="5">
        <f t="shared" si="93"/>
        <v>99.753222595177263</v>
      </c>
    </row>
    <row r="2890" spans="1:7" x14ac:dyDescent="0.35">
      <c r="A2890" s="30" t="s">
        <v>3757</v>
      </c>
      <c r="B2890" s="4">
        <v>1</v>
      </c>
      <c r="C2890" s="4">
        <v>32</v>
      </c>
      <c r="D2890" s="5">
        <v>0.32</v>
      </c>
      <c r="E2890" s="5">
        <v>10.24</v>
      </c>
      <c r="F2890" s="5">
        <f t="shared" si="94"/>
        <v>1261236.0200000005</v>
      </c>
      <c r="G2890" s="5">
        <f t="shared" si="93"/>
        <v>99.75403250012495</v>
      </c>
    </row>
    <row r="2891" spans="1:7" x14ac:dyDescent="0.35">
      <c r="A2891" s="30" t="s">
        <v>4006</v>
      </c>
      <c r="B2891" s="4">
        <v>1</v>
      </c>
      <c r="C2891" s="4">
        <v>16</v>
      </c>
      <c r="D2891" s="5">
        <v>0.64</v>
      </c>
      <c r="E2891" s="5">
        <v>10.24</v>
      </c>
      <c r="F2891" s="5">
        <f t="shared" si="94"/>
        <v>1261246.2600000005</v>
      </c>
      <c r="G2891" s="5">
        <f t="shared" si="93"/>
        <v>99.754842405072637</v>
      </c>
    </row>
    <row r="2892" spans="1:7" x14ac:dyDescent="0.35">
      <c r="A2892" s="30" t="s">
        <v>560</v>
      </c>
      <c r="B2892" s="4">
        <v>2</v>
      </c>
      <c r="C2892" s="4">
        <v>8</v>
      </c>
      <c r="D2892" s="5">
        <v>1.28</v>
      </c>
      <c r="E2892" s="5">
        <v>10.24</v>
      </c>
      <c r="F2892" s="5">
        <f t="shared" si="94"/>
        <v>1261256.5000000005</v>
      </c>
      <c r="G2892" s="5">
        <f t="shared" si="93"/>
        <v>99.755652310020324</v>
      </c>
    </row>
    <row r="2893" spans="1:7" x14ac:dyDescent="0.35">
      <c r="A2893" s="30" t="s">
        <v>3307</v>
      </c>
      <c r="B2893" s="4">
        <v>2</v>
      </c>
      <c r="C2893" s="4">
        <v>48</v>
      </c>
      <c r="D2893" s="5">
        <v>0.21</v>
      </c>
      <c r="E2893" s="5">
        <v>10.08</v>
      </c>
      <c r="F2893" s="5">
        <f t="shared" si="94"/>
        <v>1261266.5800000005</v>
      </c>
      <c r="G2893" s="5">
        <f t="shared" si="93"/>
        <v>99.756449560203222</v>
      </c>
    </row>
    <row r="2894" spans="1:7" x14ac:dyDescent="0.35">
      <c r="A2894" s="30" t="s">
        <v>3685</v>
      </c>
      <c r="B2894" s="4">
        <v>2</v>
      </c>
      <c r="C2894" s="4">
        <v>48</v>
      </c>
      <c r="D2894" s="5">
        <v>0.21</v>
      </c>
      <c r="E2894" s="5">
        <v>10.08</v>
      </c>
      <c r="F2894" s="5">
        <f t="shared" si="94"/>
        <v>1261276.6600000006</v>
      </c>
      <c r="G2894" s="5">
        <f t="shared" si="93"/>
        <v>99.757246810386107</v>
      </c>
    </row>
    <row r="2895" spans="1:7" x14ac:dyDescent="0.35">
      <c r="A2895" s="30" t="s">
        <v>534</v>
      </c>
      <c r="B2895" s="4">
        <v>2</v>
      </c>
      <c r="C2895" s="4">
        <v>24</v>
      </c>
      <c r="D2895" s="5">
        <v>0.42</v>
      </c>
      <c r="E2895" s="5">
        <v>10.08</v>
      </c>
      <c r="F2895" s="5">
        <f t="shared" si="94"/>
        <v>1261286.7400000007</v>
      </c>
      <c r="G2895" s="5">
        <f t="shared" si="93"/>
        <v>99.758044060568977</v>
      </c>
    </row>
    <row r="2896" spans="1:7" x14ac:dyDescent="0.35">
      <c r="A2896" s="30" t="s">
        <v>4141</v>
      </c>
      <c r="B2896" s="4">
        <v>2</v>
      </c>
      <c r="C2896" s="4">
        <v>4</v>
      </c>
      <c r="D2896" s="5">
        <v>2.52</v>
      </c>
      <c r="E2896" s="5">
        <v>10.08</v>
      </c>
      <c r="F2896" s="5">
        <f t="shared" si="94"/>
        <v>1261296.8200000008</v>
      </c>
      <c r="G2896" s="5">
        <f t="shared" si="93"/>
        <v>99.758841310751876</v>
      </c>
    </row>
    <row r="2897" spans="1:7" x14ac:dyDescent="0.35">
      <c r="A2897" s="30" t="s">
        <v>2710</v>
      </c>
      <c r="B2897" s="4">
        <v>2</v>
      </c>
      <c r="C2897" s="4">
        <v>6</v>
      </c>
      <c r="D2897" s="5">
        <v>1.67</v>
      </c>
      <c r="E2897" s="5">
        <v>10.02</v>
      </c>
      <c r="F2897" s="5">
        <f t="shared" si="94"/>
        <v>1261306.8400000008</v>
      </c>
      <c r="G2897" s="5">
        <f t="shared" si="93"/>
        <v>99.759633815397947</v>
      </c>
    </row>
    <row r="2898" spans="1:7" x14ac:dyDescent="0.35">
      <c r="A2898" s="30" t="s">
        <v>2066</v>
      </c>
      <c r="B2898" s="4">
        <v>5</v>
      </c>
      <c r="C2898" s="4">
        <v>200</v>
      </c>
      <c r="D2898" s="5">
        <v>0.05</v>
      </c>
      <c r="E2898" s="5">
        <v>10</v>
      </c>
      <c r="F2898" s="5">
        <f t="shared" si="94"/>
        <v>1261316.8400000008</v>
      </c>
      <c r="G2898" s="5">
        <f t="shared" si="93"/>
        <v>99.760424738198424</v>
      </c>
    </row>
    <row r="2899" spans="1:7" x14ac:dyDescent="0.35">
      <c r="A2899" s="30" t="s">
        <v>2067</v>
      </c>
      <c r="B2899" s="4">
        <v>5</v>
      </c>
      <c r="C2899" s="4">
        <v>200</v>
      </c>
      <c r="D2899" s="5">
        <v>0.05</v>
      </c>
      <c r="E2899" s="5">
        <v>10</v>
      </c>
      <c r="F2899" s="5">
        <f t="shared" si="94"/>
        <v>1261326.8400000008</v>
      </c>
      <c r="G2899" s="5">
        <f t="shared" si="93"/>
        <v>99.761215660998914</v>
      </c>
    </row>
    <row r="2900" spans="1:7" x14ac:dyDescent="0.35">
      <c r="A2900" s="30" t="s">
        <v>2069</v>
      </c>
      <c r="B2900" s="4">
        <v>5</v>
      </c>
      <c r="C2900" s="4">
        <v>200</v>
      </c>
      <c r="D2900" s="5">
        <v>0.05</v>
      </c>
      <c r="E2900" s="5">
        <v>10</v>
      </c>
      <c r="F2900" s="5">
        <f t="shared" si="94"/>
        <v>1261336.8400000008</v>
      </c>
      <c r="G2900" s="5">
        <f t="shared" si="93"/>
        <v>99.762006583799391</v>
      </c>
    </row>
    <row r="2901" spans="1:7" x14ac:dyDescent="0.35">
      <c r="A2901" s="30" t="s">
        <v>2124</v>
      </c>
      <c r="B2901" s="4">
        <v>2</v>
      </c>
      <c r="C2901" s="4">
        <v>200</v>
      </c>
      <c r="D2901" s="5">
        <v>0.05</v>
      </c>
      <c r="E2901" s="5">
        <v>10</v>
      </c>
      <c r="F2901" s="5">
        <f t="shared" si="94"/>
        <v>1261346.8400000008</v>
      </c>
      <c r="G2901" s="5">
        <f t="shared" si="93"/>
        <v>99.762797506599867</v>
      </c>
    </row>
    <row r="2902" spans="1:7" x14ac:dyDescent="0.35">
      <c r="A2902" s="30" t="s">
        <v>2144</v>
      </c>
      <c r="B2902" s="4">
        <v>1</v>
      </c>
      <c r="C2902" s="4">
        <v>200</v>
      </c>
      <c r="D2902" s="5">
        <v>0.05</v>
      </c>
      <c r="E2902" s="5">
        <v>10</v>
      </c>
      <c r="F2902" s="5">
        <f t="shared" si="94"/>
        <v>1261356.8400000008</v>
      </c>
      <c r="G2902" s="5">
        <f t="shared" si="93"/>
        <v>99.763588429400343</v>
      </c>
    </row>
    <row r="2903" spans="1:7" x14ac:dyDescent="0.35">
      <c r="A2903" s="30" t="s">
        <v>2314</v>
      </c>
      <c r="B2903" s="4">
        <v>3</v>
      </c>
      <c r="C2903" s="4">
        <v>125</v>
      </c>
      <c r="D2903" s="5">
        <v>0.08</v>
      </c>
      <c r="E2903" s="5">
        <v>10</v>
      </c>
      <c r="F2903" s="5">
        <f t="shared" si="94"/>
        <v>1261366.8400000008</v>
      </c>
      <c r="G2903" s="5">
        <f t="shared" si="93"/>
        <v>99.76437935220082</v>
      </c>
    </row>
    <row r="2904" spans="1:7" x14ac:dyDescent="0.35">
      <c r="A2904" s="30" t="s">
        <v>2320</v>
      </c>
      <c r="B2904" s="4">
        <v>2</v>
      </c>
      <c r="C2904" s="4">
        <v>125</v>
      </c>
      <c r="D2904" s="5">
        <v>0.08</v>
      </c>
      <c r="E2904" s="5">
        <v>10</v>
      </c>
      <c r="F2904" s="5">
        <f t="shared" si="94"/>
        <v>1261376.8400000008</v>
      </c>
      <c r="G2904" s="5">
        <f t="shared" si="93"/>
        <v>99.765170275001296</v>
      </c>
    </row>
    <row r="2905" spans="1:7" x14ac:dyDescent="0.35">
      <c r="A2905" s="30" t="s">
        <v>2411</v>
      </c>
      <c r="B2905" s="4">
        <v>2</v>
      </c>
      <c r="C2905" s="4">
        <v>100</v>
      </c>
      <c r="D2905" s="5">
        <v>0.1</v>
      </c>
      <c r="E2905" s="5">
        <v>10</v>
      </c>
      <c r="F2905" s="5">
        <f t="shared" si="94"/>
        <v>1261386.8400000008</v>
      </c>
      <c r="G2905" s="5">
        <f t="shared" si="93"/>
        <v>99.765961197801772</v>
      </c>
    </row>
    <row r="2906" spans="1:7" x14ac:dyDescent="0.35">
      <c r="A2906" s="30" t="s">
        <v>2448</v>
      </c>
      <c r="B2906" s="4">
        <v>1</v>
      </c>
      <c r="C2906" s="4">
        <v>100</v>
      </c>
      <c r="D2906" s="5">
        <v>0.1</v>
      </c>
      <c r="E2906" s="5">
        <v>10</v>
      </c>
      <c r="F2906" s="5">
        <f t="shared" si="94"/>
        <v>1261396.8400000008</v>
      </c>
      <c r="G2906" s="5">
        <f t="shared" si="93"/>
        <v>99.766752120602249</v>
      </c>
    </row>
    <row r="2907" spans="1:7" x14ac:dyDescent="0.35">
      <c r="A2907" s="30" t="s">
        <v>3980</v>
      </c>
      <c r="B2907" s="4">
        <v>1</v>
      </c>
      <c r="C2907" s="4">
        <v>8</v>
      </c>
      <c r="D2907" s="5">
        <v>1.25</v>
      </c>
      <c r="E2907" s="5">
        <v>10</v>
      </c>
      <c r="F2907" s="5">
        <f t="shared" si="94"/>
        <v>1261406.8400000008</v>
      </c>
      <c r="G2907" s="5">
        <f t="shared" si="93"/>
        <v>99.767543043402725</v>
      </c>
    </row>
    <row r="2908" spans="1:7" x14ac:dyDescent="0.35">
      <c r="A2908" s="30" t="s">
        <v>789</v>
      </c>
      <c r="B2908" s="4">
        <v>3</v>
      </c>
      <c r="C2908" s="4">
        <v>5</v>
      </c>
      <c r="D2908" s="5">
        <v>2</v>
      </c>
      <c r="E2908" s="5">
        <v>10</v>
      </c>
      <c r="F2908" s="5">
        <f t="shared" si="94"/>
        <v>1261416.8400000008</v>
      </c>
      <c r="G2908" s="5">
        <f t="shared" si="93"/>
        <v>99.768333966203201</v>
      </c>
    </row>
    <row r="2909" spans="1:7" x14ac:dyDescent="0.35">
      <c r="A2909" s="30" t="s">
        <v>1235</v>
      </c>
      <c r="B2909" s="4">
        <v>1</v>
      </c>
      <c r="C2909" s="4">
        <v>5</v>
      </c>
      <c r="D2909" s="5">
        <v>2</v>
      </c>
      <c r="E2909" s="5">
        <v>10</v>
      </c>
      <c r="F2909" s="5">
        <f t="shared" si="94"/>
        <v>1261426.8400000008</v>
      </c>
      <c r="G2909" s="5">
        <f t="shared" si="93"/>
        <v>99.769124889003677</v>
      </c>
    </row>
    <row r="2910" spans="1:7" x14ac:dyDescent="0.35">
      <c r="A2910" s="30" t="s">
        <v>4328</v>
      </c>
      <c r="B2910" s="4">
        <v>1</v>
      </c>
      <c r="C2910" s="4">
        <v>2</v>
      </c>
      <c r="D2910" s="5">
        <v>4.9800000000000004</v>
      </c>
      <c r="E2910" s="5">
        <v>9.9600000000000009</v>
      </c>
      <c r="F2910" s="5">
        <f t="shared" si="94"/>
        <v>1261436.8000000007</v>
      </c>
      <c r="G2910" s="5">
        <f t="shared" si="93"/>
        <v>99.769912648112964</v>
      </c>
    </row>
    <row r="2911" spans="1:7" x14ac:dyDescent="0.35">
      <c r="A2911" s="30" t="s">
        <v>3121</v>
      </c>
      <c r="B2911" s="4">
        <v>1</v>
      </c>
      <c r="C2911" s="4">
        <v>32</v>
      </c>
      <c r="D2911" s="5">
        <v>0.31</v>
      </c>
      <c r="E2911" s="5">
        <v>9.92</v>
      </c>
      <c r="F2911" s="5">
        <f t="shared" si="94"/>
        <v>1261446.7200000007</v>
      </c>
      <c r="G2911" s="5">
        <f t="shared" si="93"/>
        <v>99.770697243531032</v>
      </c>
    </row>
    <row r="2912" spans="1:7" x14ac:dyDescent="0.35">
      <c r="A2912" s="30" t="s">
        <v>4101</v>
      </c>
      <c r="B2912" s="4">
        <v>1</v>
      </c>
      <c r="C2912" s="4">
        <v>5</v>
      </c>
      <c r="D2912" s="5">
        <v>1.97</v>
      </c>
      <c r="E2912" s="5">
        <v>9.85</v>
      </c>
      <c r="F2912" s="5">
        <f t="shared" si="94"/>
        <v>1261456.5700000008</v>
      </c>
      <c r="G2912" s="5">
        <f t="shared" si="93"/>
        <v>99.771476302489503</v>
      </c>
    </row>
    <row r="2913" spans="1:7" x14ac:dyDescent="0.35">
      <c r="A2913" s="30" t="s">
        <v>4025</v>
      </c>
      <c r="B2913" s="4">
        <v>1</v>
      </c>
      <c r="C2913" s="4">
        <v>12</v>
      </c>
      <c r="D2913" s="5">
        <v>0.82</v>
      </c>
      <c r="E2913" s="5">
        <v>9.84</v>
      </c>
      <c r="F2913" s="5">
        <f t="shared" si="94"/>
        <v>1261466.4100000008</v>
      </c>
      <c r="G2913" s="5">
        <f t="shared" si="93"/>
        <v>99.772254570525178</v>
      </c>
    </row>
    <row r="2914" spans="1:7" x14ac:dyDescent="0.35">
      <c r="A2914" s="30" t="s">
        <v>1379</v>
      </c>
      <c r="B2914" s="4">
        <v>1</v>
      </c>
      <c r="C2914" s="4">
        <v>6</v>
      </c>
      <c r="D2914" s="5">
        <v>1.64</v>
      </c>
      <c r="E2914" s="5">
        <v>9.84</v>
      </c>
      <c r="F2914" s="5">
        <f t="shared" si="94"/>
        <v>1261476.2500000009</v>
      </c>
      <c r="G2914" s="5">
        <f t="shared" si="93"/>
        <v>99.773032838560852</v>
      </c>
    </row>
    <row r="2915" spans="1:7" x14ac:dyDescent="0.35">
      <c r="A2915" s="30" t="s">
        <v>91</v>
      </c>
      <c r="B2915" s="4">
        <v>9</v>
      </c>
      <c r="C2915" s="4">
        <v>11</v>
      </c>
      <c r="D2915" s="5">
        <v>0.89</v>
      </c>
      <c r="E2915" s="5">
        <v>9.7900000000000009</v>
      </c>
      <c r="F2915" s="5">
        <f t="shared" si="94"/>
        <v>1261486.040000001</v>
      </c>
      <c r="G2915" s="5">
        <f t="shared" si="93"/>
        <v>99.773807151982524</v>
      </c>
    </row>
    <row r="2916" spans="1:7" x14ac:dyDescent="0.35">
      <c r="A2916" s="30" t="s">
        <v>960</v>
      </c>
      <c r="B2916" s="4">
        <v>3</v>
      </c>
      <c r="C2916" s="4">
        <v>16</v>
      </c>
      <c r="D2916" s="5">
        <v>0.61</v>
      </c>
      <c r="E2916" s="5">
        <v>9.76</v>
      </c>
      <c r="F2916" s="5">
        <f t="shared" si="94"/>
        <v>1261495.800000001</v>
      </c>
      <c r="G2916" s="5">
        <f t="shared" si="93"/>
        <v>99.77457909263579</v>
      </c>
    </row>
    <row r="2917" spans="1:7" x14ac:dyDescent="0.35">
      <c r="A2917" s="30" t="s">
        <v>4018</v>
      </c>
      <c r="B2917" s="4">
        <v>2</v>
      </c>
      <c r="C2917" s="4">
        <v>8</v>
      </c>
      <c r="D2917" s="5">
        <v>1.21</v>
      </c>
      <c r="E2917" s="5">
        <v>9.68</v>
      </c>
      <c r="F2917" s="5">
        <f t="shared" si="94"/>
        <v>1261505.4800000009</v>
      </c>
      <c r="G2917" s="5">
        <f t="shared" si="93"/>
        <v>99.775344705906647</v>
      </c>
    </row>
    <row r="2918" spans="1:7" x14ac:dyDescent="0.35">
      <c r="A2918" s="30" t="s">
        <v>4308</v>
      </c>
      <c r="B2918" s="4">
        <v>1</v>
      </c>
      <c r="C2918" s="4">
        <v>9</v>
      </c>
      <c r="D2918" s="5">
        <v>1.07</v>
      </c>
      <c r="E2918" s="5">
        <v>9.6300000000000008</v>
      </c>
      <c r="F2918" s="5">
        <f t="shared" si="94"/>
        <v>1261515.1100000008</v>
      </c>
      <c r="G2918" s="5">
        <f t="shared" si="93"/>
        <v>99.776106364563503</v>
      </c>
    </row>
    <row r="2919" spans="1:7" x14ac:dyDescent="0.35">
      <c r="A2919" s="30" t="s">
        <v>3108</v>
      </c>
      <c r="B2919" s="4">
        <v>4</v>
      </c>
      <c r="C2919" s="4">
        <v>64</v>
      </c>
      <c r="D2919" s="5">
        <v>0.15</v>
      </c>
      <c r="E2919" s="5">
        <v>9.6</v>
      </c>
      <c r="F2919" s="5">
        <f t="shared" si="94"/>
        <v>1261524.7100000009</v>
      </c>
      <c r="G2919" s="5">
        <f t="shared" si="93"/>
        <v>99.776865650451967</v>
      </c>
    </row>
    <row r="2920" spans="1:7" x14ac:dyDescent="0.35">
      <c r="A2920" s="30" t="s">
        <v>4007</v>
      </c>
      <c r="B2920" s="4">
        <v>2</v>
      </c>
      <c r="C2920" s="4">
        <v>30</v>
      </c>
      <c r="D2920" s="5">
        <v>0.32</v>
      </c>
      <c r="E2920" s="5">
        <v>9.6</v>
      </c>
      <c r="F2920" s="5">
        <f t="shared" si="94"/>
        <v>1261534.310000001</v>
      </c>
      <c r="G2920" s="5">
        <f t="shared" si="93"/>
        <v>99.77762493634043</v>
      </c>
    </row>
    <row r="2921" spans="1:7" x14ac:dyDescent="0.35">
      <c r="A2921" s="30" t="s">
        <v>3963</v>
      </c>
      <c r="B2921" s="4">
        <v>1</v>
      </c>
      <c r="C2921" s="4">
        <v>8</v>
      </c>
      <c r="D2921" s="5">
        <v>1.2</v>
      </c>
      <c r="E2921" s="5">
        <v>9.6</v>
      </c>
      <c r="F2921" s="5">
        <f t="shared" si="94"/>
        <v>1261543.9100000011</v>
      </c>
      <c r="G2921" s="5">
        <f t="shared" si="93"/>
        <v>99.778384222228894</v>
      </c>
    </row>
    <row r="2922" spans="1:7" x14ac:dyDescent="0.35">
      <c r="A2922" s="30" t="s">
        <v>3380</v>
      </c>
      <c r="B2922" s="4">
        <v>1</v>
      </c>
      <c r="C2922" s="4">
        <v>4</v>
      </c>
      <c r="D2922" s="5">
        <v>2.4</v>
      </c>
      <c r="E2922" s="5">
        <v>9.6</v>
      </c>
      <c r="F2922" s="5">
        <f t="shared" si="94"/>
        <v>1261553.5100000012</v>
      </c>
      <c r="G2922" s="5">
        <f t="shared" si="93"/>
        <v>99.779143508117357</v>
      </c>
    </row>
    <row r="2923" spans="1:7" x14ac:dyDescent="0.35">
      <c r="A2923" s="30" t="s">
        <v>4183</v>
      </c>
      <c r="B2923" s="4">
        <v>1</v>
      </c>
      <c r="C2923" s="4">
        <v>4</v>
      </c>
      <c r="D2923" s="5">
        <v>2.39</v>
      </c>
      <c r="E2923" s="5">
        <v>9.56</v>
      </c>
      <c r="F2923" s="5">
        <f t="shared" si="94"/>
        <v>1261563.0700000012</v>
      </c>
      <c r="G2923" s="5">
        <f t="shared" si="93"/>
        <v>99.779899630314617</v>
      </c>
    </row>
    <row r="2924" spans="1:7" x14ac:dyDescent="0.35">
      <c r="A2924" s="30" t="s">
        <v>4316</v>
      </c>
      <c r="B2924" s="4">
        <v>1</v>
      </c>
      <c r="C2924" s="4">
        <v>4</v>
      </c>
      <c r="D2924" s="5">
        <v>2.39</v>
      </c>
      <c r="E2924" s="5">
        <v>9.56</v>
      </c>
      <c r="F2924" s="5">
        <f t="shared" si="94"/>
        <v>1261572.6300000013</v>
      </c>
      <c r="G2924" s="5">
        <f t="shared" si="93"/>
        <v>99.780655752511876</v>
      </c>
    </row>
    <row r="2925" spans="1:7" x14ac:dyDescent="0.35">
      <c r="A2925" s="30" t="s">
        <v>2671</v>
      </c>
      <c r="B2925" s="4">
        <v>2</v>
      </c>
      <c r="C2925" s="4">
        <v>6</v>
      </c>
      <c r="D2925" s="5">
        <v>1.59</v>
      </c>
      <c r="E2925" s="5">
        <v>9.5400000000000009</v>
      </c>
      <c r="F2925" s="5">
        <f t="shared" si="94"/>
        <v>1261582.1700000013</v>
      </c>
      <c r="G2925" s="5">
        <f t="shared" si="93"/>
        <v>99.781410292863541</v>
      </c>
    </row>
    <row r="2926" spans="1:7" x14ac:dyDescent="0.35">
      <c r="A2926" s="30" t="s">
        <v>4351</v>
      </c>
      <c r="B2926" s="4">
        <v>1</v>
      </c>
      <c r="C2926" s="4">
        <v>8</v>
      </c>
      <c r="D2926" s="5">
        <v>1.19</v>
      </c>
      <c r="E2926" s="5">
        <v>9.52</v>
      </c>
      <c r="F2926" s="5">
        <f t="shared" si="94"/>
        <v>1261591.6900000013</v>
      </c>
      <c r="G2926" s="5">
        <f t="shared" si="93"/>
        <v>99.782163251369596</v>
      </c>
    </row>
    <row r="2927" spans="1:7" x14ac:dyDescent="0.35">
      <c r="A2927" s="30" t="s">
        <v>220</v>
      </c>
      <c r="B2927" s="4">
        <v>1</v>
      </c>
      <c r="C2927" s="4">
        <v>50</v>
      </c>
      <c r="D2927" s="5">
        <v>0.19</v>
      </c>
      <c r="E2927" s="5">
        <v>9.5</v>
      </c>
      <c r="F2927" s="5">
        <f t="shared" si="94"/>
        <v>1261601.1900000013</v>
      </c>
      <c r="G2927" s="5">
        <f t="shared" si="93"/>
        <v>99.782914628030056</v>
      </c>
    </row>
    <row r="2928" spans="1:7" x14ac:dyDescent="0.35">
      <c r="A2928" s="30" t="s">
        <v>893</v>
      </c>
      <c r="B2928" s="4">
        <v>1</v>
      </c>
      <c r="C2928" s="4">
        <v>50</v>
      </c>
      <c r="D2928" s="5">
        <v>0.19</v>
      </c>
      <c r="E2928" s="5">
        <v>9.5</v>
      </c>
      <c r="F2928" s="5">
        <f t="shared" si="94"/>
        <v>1261610.6900000013</v>
      </c>
      <c r="G2928" s="5">
        <f t="shared" si="93"/>
        <v>99.783666004690502</v>
      </c>
    </row>
    <row r="2929" spans="1:7" x14ac:dyDescent="0.35">
      <c r="A2929" s="30" t="s">
        <v>1013</v>
      </c>
      <c r="B2929" s="4">
        <v>1</v>
      </c>
      <c r="C2929" s="4">
        <v>50</v>
      </c>
      <c r="D2929" s="5">
        <v>0.19</v>
      </c>
      <c r="E2929" s="5">
        <v>9.5</v>
      </c>
      <c r="F2929" s="5">
        <f t="shared" si="94"/>
        <v>1261620.1900000013</v>
      </c>
      <c r="G2929" s="5">
        <f t="shared" si="93"/>
        <v>99.784417381350949</v>
      </c>
    </row>
    <row r="2930" spans="1:7" x14ac:dyDescent="0.35">
      <c r="A2930" s="30" t="s">
        <v>1014</v>
      </c>
      <c r="B2930" s="4">
        <v>1</v>
      </c>
      <c r="C2930" s="4">
        <v>50</v>
      </c>
      <c r="D2930" s="5">
        <v>0.19</v>
      </c>
      <c r="E2930" s="5">
        <v>9.5</v>
      </c>
      <c r="F2930" s="5">
        <f t="shared" si="94"/>
        <v>1261629.6900000013</v>
      </c>
      <c r="G2930" s="5">
        <f t="shared" si="93"/>
        <v>99.785168758011409</v>
      </c>
    </row>
    <row r="2931" spans="1:7" x14ac:dyDescent="0.35">
      <c r="A2931" s="30" t="s">
        <v>1015</v>
      </c>
      <c r="B2931" s="4">
        <v>1</v>
      </c>
      <c r="C2931" s="4">
        <v>50</v>
      </c>
      <c r="D2931" s="5">
        <v>0.19</v>
      </c>
      <c r="E2931" s="5">
        <v>9.5</v>
      </c>
      <c r="F2931" s="5">
        <f t="shared" si="94"/>
        <v>1261639.1900000013</v>
      </c>
      <c r="G2931" s="5">
        <f t="shared" si="93"/>
        <v>99.785920134671869</v>
      </c>
    </row>
    <row r="2932" spans="1:7" x14ac:dyDescent="0.35">
      <c r="A2932" s="30" t="s">
        <v>1016</v>
      </c>
      <c r="B2932" s="4">
        <v>1</v>
      </c>
      <c r="C2932" s="4">
        <v>50</v>
      </c>
      <c r="D2932" s="5">
        <v>0.19</v>
      </c>
      <c r="E2932" s="5">
        <v>9.5</v>
      </c>
      <c r="F2932" s="5">
        <f t="shared" si="94"/>
        <v>1261648.6900000013</v>
      </c>
      <c r="G2932" s="5">
        <f t="shared" si="93"/>
        <v>99.786671511332315</v>
      </c>
    </row>
    <row r="2933" spans="1:7" x14ac:dyDescent="0.35">
      <c r="A2933" s="30" t="s">
        <v>3263</v>
      </c>
      <c r="B2933" s="4">
        <v>1</v>
      </c>
      <c r="C2933" s="4">
        <v>12</v>
      </c>
      <c r="D2933" s="5">
        <v>0.79</v>
      </c>
      <c r="E2933" s="5">
        <v>9.48</v>
      </c>
      <c r="F2933" s="5">
        <f t="shared" si="94"/>
        <v>1261658.1700000013</v>
      </c>
      <c r="G2933" s="5">
        <f t="shared" si="93"/>
        <v>99.787421306147166</v>
      </c>
    </row>
    <row r="2934" spans="1:7" x14ac:dyDescent="0.35">
      <c r="A2934" s="30" t="s">
        <v>4014</v>
      </c>
      <c r="B2934" s="4">
        <v>1</v>
      </c>
      <c r="C2934" s="4">
        <v>6</v>
      </c>
      <c r="D2934" s="5">
        <v>1.58</v>
      </c>
      <c r="E2934" s="5">
        <v>9.48</v>
      </c>
      <c r="F2934" s="5">
        <f t="shared" si="94"/>
        <v>1261667.6500000013</v>
      </c>
      <c r="G2934" s="5">
        <f t="shared" si="93"/>
        <v>99.788171100962018</v>
      </c>
    </row>
    <row r="2935" spans="1:7" x14ac:dyDescent="0.35">
      <c r="A2935" s="30" t="s">
        <v>1252</v>
      </c>
      <c r="B2935" s="4">
        <v>1</v>
      </c>
      <c r="C2935" s="4">
        <v>4</v>
      </c>
      <c r="D2935" s="5">
        <v>2.37</v>
      </c>
      <c r="E2935" s="5">
        <v>9.48</v>
      </c>
      <c r="F2935" s="5">
        <f t="shared" si="94"/>
        <v>1261677.1300000013</v>
      </c>
      <c r="G2935" s="5">
        <f t="shared" si="93"/>
        <v>99.788920895776869</v>
      </c>
    </row>
    <row r="2936" spans="1:7" x14ac:dyDescent="0.35">
      <c r="A2936" s="30" t="s">
        <v>17</v>
      </c>
      <c r="B2936" s="4">
        <v>8</v>
      </c>
      <c r="C2936" s="4">
        <v>11</v>
      </c>
      <c r="D2936" s="5">
        <v>0.86</v>
      </c>
      <c r="E2936" s="5">
        <v>9.4599999999999991</v>
      </c>
      <c r="F2936" s="5">
        <f t="shared" si="94"/>
        <v>1261686.5900000012</v>
      </c>
      <c r="G2936" s="5">
        <f t="shared" si="93"/>
        <v>99.789669108746111</v>
      </c>
    </row>
    <row r="2937" spans="1:7" x14ac:dyDescent="0.35">
      <c r="A2937" s="30" t="s">
        <v>564</v>
      </c>
      <c r="B2937" s="4">
        <v>2</v>
      </c>
      <c r="C2937" s="4">
        <v>16</v>
      </c>
      <c r="D2937" s="5">
        <v>0.59</v>
      </c>
      <c r="E2937" s="5">
        <v>9.44</v>
      </c>
      <c r="F2937" s="5">
        <f t="shared" si="94"/>
        <v>1261696.0300000012</v>
      </c>
      <c r="G2937" s="5">
        <f t="shared" si="93"/>
        <v>99.790415739869758</v>
      </c>
    </row>
    <row r="2938" spans="1:7" x14ac:dyDescent="0.35">
      <c r="A2938" s="30" t="s">
        <v>1246</v>
      </c>
      <c r="B2938" s="4">
        <v>1</v>
      </c>
      <c r="C2938" s="4">
        <v>2</v>
      </c>
      <c r="D2938" s="5">
        <v>4.7</v>
      </c>
      <c r="E2938" s="5">
        <v>9.4</v>
      </c>
      <c r="F2938" s="5">
        <f t="shared" si="94"/>
        <v>1261705.4300000011</v>
      </c>
      <c r="G2938" s="5">
        <f t="shared" si="93"/>
        <v>99.791159207302201</v>
      </c>
    </row>
    <row r="2939" spans="1:7" x14ac:dyDescent="0.35">
      <c r="A2939" s="30" t="s">
        <v>3172</v>
      </c>
      <c r="B2939" s="4">
        <v>2</v>
      </c>
      <c r="C2939" s="4">
        <v>10</v>
      </c>
      <c r="D2939" s="5">
        <v>0.94</v>
      </c>
      <c r="E2939" s="5">
        <v>9.3999999999999986</v>
      </c>
      <c r="F2939" s="5">
        <f t="shared" si="94"/>
        <v>1261714.830000001</v>
      </c>
      <c r="G2939" s="5">
        <f t="shared" si="93"/>
        <v>99.791902674734644</v>
      </c>
    </row>
    <row r="2940" spans="1:7" x14ac:dyDescent="0.35">
      <c r="A2940" s="30" t="s">
        <v>4066</v>
      </c>
      <c r="B2940" s="4">
        <v>1</v>
      </c>
      <c r="C2940" s="4">
        <v>6</v>
      </c>
      <c r="D2940" s="5">
        <v>1.56</v>
      </c>
      <c r="E2940" s="5">
        <v>9.36</v>
      </c>
      <c r="F2940" s="5">
        <f t="shared" si="94"/>
        <v>1261724.1900000011</v>
      </c>
      <c r="G2940" s="5">
        <f t="shared" si="93"/>
        <v>99.792642978475897</v>
      </c>
    </row>
    <row r="2941" spans="1:7" x14ac:dyDescent="0.35">
      <c r="A2941" s="30" t="s">
        <v>593</v>
      </c>
      <c r="B2941" s="4">
        <v>1</v>
      </c>
      <c r="C2941" s="4">
        <v>4</v>
      </c>
      <c r="D2941" s="5">
        <v>2.33</v>
      </c>
      <c r="E2941" s="5">
        <v>9.32</v>
      </c>
      <c r="F2941" s="5">
        <f t="shared" si="94"/>
        <v>1261733.5100000012</v>
      </c>
      <c r="G2941" s="5">
        <f t="shared" si="93"/>
        <v>99.79338011852596</v>
      </c>
    </row>
    <row r="2942" spans="1:7" x14ac:dyDescent="0.35">
      <c r="A2942" s="30" t="s">
        <v>892</v>
      </c>
      <c r="B2942" s="4">
        <v>1</v>
      </c>
      <c r="C2942" s="4">
        <v>3</v>
      </c>
      <c r="D2942" s="5">
        <v>3.1</v>
      </c>
      <c r="E2942" s="5">
        <v>9.3000000000000007</v>
      </c>
      <c r="F2942" s="5">
        <f t="shared" si="94"/>
        <v>1261742.8100000012</v>
      </c>
      <c r="G2942" s="5">
        <f t="shared" si="93"/>
        <v>99.794115676730399</v>
      </c>
    </row>
    <row r="2943" spans="1:7" x14ac:dyDescent="0.35">
      <c r="A2943" s="30" t="s">
        <v>3205</v>
      </c>
      <c r="B2943" s="4">
        <v>1</v>
      </c>
      <c r="C2943" s="4">
        <v>8</v>
      </c>
      <c r="D2943" s="5">
        <v>1.1599999999999999</v>
      </c>
      <c r="E2943" s="5">
        <v>9.2799999999999994</v>
      </c>
      <c r="F2943" s="5">
        <f t="shared" si="94"/>
        <v>1261752.0900000012</v>
      </c>
      <c r="G2943" s="5">
        <f t="shared" si="93"/>
        <v>99.794849653089244</v>
      </c>
    </row>
    <row r="2944" spans="1:7" x14ac:dyDescent="0.35">
      <c r="A2944" s="30" t="s">
        <v>3262</v>
      </c>
      <c r="B2944" s="4">
        <v>1</v>
      </c>
      <c r="C2944" s="4">
        <v>8</v>
      </c>
      <c r="D2944" s="5">
        <v>1.1599999999999999</v>
      </c>
      <c r="E2944" s="5">
        <v>9.2799999999999994</v>
      </c>
      <c r="F2944" s="5">
        <f t="shared" si="94"/>
        <v>1261761.3700000013</v>
      </c>
      <c r="G2944" s="5">
        <f t="shared" si="93"/>
        <v>99.795583629448089</v>
      </c>
    </row>
    <row r="2945" spans="1:7" x14ac:dyDescent="0.35">
      <c r="A2945" s="30" t="s">
        <v>1028</v>
      </c>
      <c r="B2945" s="4">
        <v>2</v>
      </c>
      <c r="C2945" s="4">
        <v>28</v>
      </c>
      <c r="D2945" s="5">
        <v>0.33</v>
      </c>
      <c r="E2945" s="5">
        <v>9.24</v>
      </c>
      <c r="F2945" s="5">
        <f t="shared" si="94"/>
        <v>1261770.6100000013</v>
      </c>
      <c r="G2945" s="5">
        <f t="shared" si="93"/>
        <v>99.79631444211573</v>
      </c>
    </row>
    <row r="2946" spans="1:7" x14ac:dyDescent="0.35">
      <c r="A2946" s="30" t="s">
        <v>3790</v>
      </c>
      <c r="B2946" s="4">
        <v>3</v>
      </c>
      <c r="C2946" s="4">
        <v>40</v>
      </c>
      <c r="D2946" s="5">
        <v>0.23</v>
      </c>
      <c r="E2946" s="5">
        <v>9.2000000000000011</v>
      </c>
      <c r="F2946" s="5">
        <f t="shared" si="94"/>
        <v>1261779.8100000012</v>
      </c>
      <c r="G2946" s="5">
        <f t="shared" si="93"/>
        <v>99.797042091092166</v>
      </c>
    </row>
    <row r="2947" spans="1:7" x14ac:dyDescent="0.35">
      <c r="A2947" s="30" t="s">
        <v>1108</v>
      </c>
      <c r="B2947" s="4">
        <v>1</v>
      </c>
      <c r="C2947" s="4">
        <v>8</v>
      </c>
      <c r="D2947" s="5">
        <v>1.1499999999999999</v>
      </c>
      <c r="E2947" s="5">
        <v>9.1999999999999993</v>
      </c>
      <c r="F2947" s="5">
        <f t="shared" si="94"/>
        <v>1261789.0100000012</v>
      </c>
      <c r="G2947" s="5">
        <f t="shared" ref="G2947:G3010" si="95">(F2947/$F$3485)*100</f>
        <v>99.797769740068603</v>
      </c>
    </row>
    <row r="2948" spans="1:7" x14ac:dyDescent="0.35">
      <c r="A2948" s="30" t="s">
        <v>4277</v>
      </c>
      <c r="B2948" s="4">
        <v>1</v>
      </c>
      <c r="C2948" s="4">
        <v>2</v>
      </c>
      <c r="D2948" s="5">
        <v>4.59</v>
      </c>
      <c r="E2948" s="5">
        <v>9.18</v>
      </c>
      <c r="F2948" s="5">
        <f t="shared" si="94"/>
        <v>1261798.1900000011</v>
      </c>
      <c r="G2948" s="5">
        <f t="shared" si="95"/>
        <v>99.798495807199444</v>
      </c>
    </row>
    <row r="2949" spans="1:7" x14ac:dyDescent="0.35">
      <c r="A2949" s="30" t="s">
        <v>173</v>
      </c>
      <c r="B2949" s="4">
        <v>2</v>
      </c>
      <c r="C2949" s="4">
        <v>12</v>
      </c>
      <c r="D2949" s="5">
        <v>0.76</v>
      </c>
      <c r="E2949" s="5">
        <v>9.120000000000001</v>
      </c>
      <c r="F2949" s="5">
        <f t="shared" si="94"/>
        <v>1261807.3100000012</v>
      </c>
      <c r="G2949" s="5">
        <f t="shared" si="95"/>
        <v>99.799217128793487</v>
      </c>
    </row>
    <row r="2950" spans="1:7" x14ac:dyDescent="0.35">
      <c r="A2950" s="30" t="s">
        <v>3726</v>
      </c>
      <c r="B2950" s="4">
        <v>2</v>
      </c>
      <c r="C2950" s="4">
        <v>12</v>
      </c>
      <c r="D2950" s="5">
        <v>0.76</v>
      </c>
      <c r="E2950" s="5">
        <v>9.120000000000001</v>
      </c>
      <c r="F2950" s="5">
        <f t="shared" si="94"/>
        <v>1261816.4300000013</v>
      </c>
      <c r="G2950" s="5">
        <f t="shared" si="95"/>
        <v>99.799938450387529</v>
      </c>
    </row>
    <row r="2951" spans="1:7" x14ac:dyDescent="0.35">
      <c r="A2951" s="30" t="s">
        <v>284</v>
      </c>
      <c r="B2951" s="4">
        <v>2</v>
      </c>
      <c r="C2951" s="4">
        <v>12</v>
      </c>
      <c r="D2951" s="5">
        <v>0.76</v>
      </c>
      <c r="E2951" s="5">
        <v>9.120000000000001</v>
      </c>
      <c r="F2951" s="5">
        <f t="shared" si="94"/>
        <v>1261825.5500000014</v>
      </c>
      <c r="G2951" s="5">
        <f t="shared" si="95"/>
        <v>99.800659771981572</v>
      </c>
    </row>
    <row r="2952" spans="1:7" x14ac:dyDescent="0.35">
      <c r="A2952" s="30" t="s">
        <v>4002</v>
      </c>
      <c r="B2952" s="4">
        <v>1</v>
      </c>
      <c r="C2952" s="4">
        <v>2</v>
      </c>
      <c r="D2952" s="5">
        <v>4.5599999999999996</v>
      </c>
      <c r="E2952" s="5">
        <v>9.1199999999999992</v>
      </c>
      <c r="F2952" s="5">
        <f t="shared" ref="F2952:F3015" si="96">E2952+F2951</f>
        <v>1261834.6700000016</v>
      </c>
      <c r="G2952" s="5">
        <f t="shared" si="95"/>
        <v>99.801381093575614</v>
      </c>
    </row>
    <row r="2953" spans="1:7" x14ac:dyDescent="0.35">
      <c r="A2953" s="30" t="s">
        <v>4283</v>
      </c>
      <c r="B2953" s="4">
        <v>2</v>
      </c>
      <c r="C2953" s="4">
        <v>10</v>
      </c>
      <c r="D2953" s="5">
        <v>0.91</v>
      </c>
      <c r="E2953" s="5">
        <v>9.1</v>
      </c>
      <c r="F2953" s="5">
        <f t="shared" si="96"/>
        <v>1261843.7700000016</v>
      </c>
      <c r="G2953" s="5">
        <f t="shared" si="95"/>
        <v>99.802100833324047</v>
      </c>
    </row>
    <row r="2954" spans="1:7" x14ac:dyDescent="0.35">
      <c r="A2954" s="30" t="s">
        <v>2249</v>
      </c>
      <c r="B2954" s="4">
        <v>3</v>
      </c>
      <c r="C2954" s="4">
        <v>150</v>
      </c>
      <c r="D2954" s="5">
        <v>0.06</v>
      </c>
      <c r="E2954" s="5">
        <v>9</v>
      </c>
      <c r="F2954" s="5">
        <f t="shared" si="96"/>
        <v>1261852.7700000016</v>
      </c>
      <c r="G2954" s="5">
        <f t="shared" si="95"/>
        <v>99.802812663844492</v>
      </c>
    </row>
    <row r="2955" spans="1:7" x14ac:dyDescent="0.35">
      <c r="A2955" s="30" t="s">
        <v>1067</v>
      </c>
      <c r="B2955" s="4">
        <v>1</v>
      </c>
      <c r="C2955" s="4">
        <v>100</v>
      </c>
      <c r="D2955" s="5">
        <v>0.09</v>
      </c>
      <c r="E2955" s="5">
        <v>9</v>
      </c>
      <c r="F2955" s="5">
        <f t="shared" si="96"/>
        <v>1261861.7700000016</v>
      </c>
      <c r="G2955" s="5">
        <f t="shared" si="95"/>
        <v>99.803524494364922</v>
      </c>
    </row>
    <row r="2956" spans="1:7" x14ac:dyDescent="0.35">
      <c r="A2956" s="30" t="s">
        <v>2520</v>
      </c>
      <c r="B2956" s="4">
        <v>1</v>
      </c>
      <c r="C2956" s="4">
        <v>100</v>
      </c>
      <c r="D2956" s="5">
        <v>0.09</v>
      </c>
      <c r="E2956" s="5">
        <v>9</v>
      </c>
      <c r="F2956" s="5">
        <f t="shared" si="96"/>
        <v>1261870.7700000016</v>
      </c>
      <c r="G2956" s="5">
        <f t="shared" si="95"/>
        <v>99.804236324885338</v>
      </c>
    </row>
    <row r="2957" spans="1:7" x14ac:dyDescent="0.35">
      <c r="A2957" s="30" t="s">
        <v>3903</v>
      </c>
      <c r="B2957" s="4">
        <v>1</v>
      </c>
      <c r="C2957" s="4">
        <v>50</v>
      </c>
      <c r="D2957" s="5">
        <v>0.18</v>
      </c>
      <c r="E2957" s="5">
        <v>9</v>
      </c>
      <c r="F2957" s="5">
        <f t="shared" si="96"/>
        <v>1261879.7700000016</v>
      </c>
      <c r="G2957" s="5">
        <f t="shared" si="95"/>
        <v>99.804948155405768</v>
      </c>
    </row>
    <row r="2958" spans="1:7" x14ac:dyDescent="0.35">
      <c r="A2958" s="30" t="s">
        <v>228</v>
      </c>
      <c r="B2958" s="4">
        <v>1</v>
      </c>
      <c r="C2958" s="4">
        <v>50</v>
      </c>
      <c r="D2958" s="5">
        <v>0.18</v>
      </c>
      <c r="E2958" s="5">
        <v>9</v>
      </c>
      <c r="F2958" s="5">
        <f t="shared" si="96"/>
        <v>1261888.7700000016</v>
      </c>
      <c r="G2958" s="5">
        <f t="shared" si="95"/>
        <v>99.805659985926198</v>
      </c>
    </row>
    <row r="2959" spans="1:7" x14ac:dyDescent="0.35">
      <c r="A2959" s="30" t="s">
        <v>3966</v>
      </c>
      <c r="B2959" s="4">
        <v>3</v>
      </c>
      <c r="C2959" s="4">
        <v>36</v>
      </c>
      <c r="D2959" s="5">
        <v>0.25</v>
      </c>
      <c r="E2959" s="5">
        <v>9</v>
      </c>
      <c r="F2959" s="5">
        <f t="shared" si="96"/>
        <v>1261897.7700000016</v>
      </c>
      <c r="G2959" s="5">
        <f t="shared" si="95"/>
        <v>99.806371816446628</v>
      </c>
    </row>
    <row r="2960" spans="1:7" x14ac:dyDescent="0.35">
      <c r="A2960" s="30" t="s">
        <v>1540</v>
      </c>
      <c r="B2960" s="4">
        <v>2</v>
      </c>
      <c r="C2960" s="4">
        <v>36</v>
      </c>
      <c r="D2960" s="5">
        <v>0.25</v>
      </c>
      <c r="E2960" s="5">
        <v>9</v>
      </c>
      <c r="F2960" s="5">
        <f t="shared" si="96"/>
        <v>1261906.7700000016</v>
      </c>
      <c r="G2960" s="5">
        <f t="shared" si="95"/>
        <v>99.807083646967058</v>
      </c>
    </row>
    <row r="2961" spans="1:7" x14ac:dyDescent="0.35">
      <c r="A2961" s="30" t="s">
        <v>512</v>
      </c>
      <c r="B2961" s="4">
        <v>3</v>
      </c>
      <c r="C2961" s="4">
        <v>3</v>
      </c>
      <c r="D2961" s="5">
        <v>3</v>
      </c>
      <c r="E2961" s="5">
        <v>9</v>
      </c>
      <c r="F2961" s="5">
        <f t="shared" si="96"/>
        <v>1261915.7700000016</v>
      </c>
      <c r="G2961" s="5">
        <f t="shared" si="95"/>
        <v>99.807795477487488</v>
      </c>
    </row>
    <row r="2962" spans="1:7" x14ac:dyDescent="0.35">
      <c r="A2962" s="30" t="s">
        <v>3434</v>
      </c>
      <c r="B2962" s="4">
        <v>3</v>
      </c>
      <c r="C2962" s="4">
        <v>32</v>
      </c>
      <c r="D2962" s="5">
        <v>0.28000000000000003</v>
      </c>
      <c r="E2962" s="5">
        <v>8.9600000000000009</v>
      </c>
      <c r="F2962" s="5">
        <f t="shared" si="96"/>
        <v>1261924.7300000016</v>
      </c>
      <c r="G2962" s="5">
        <f t="shared" si="95"/>
        <v>99.808504144316714</v>
      </c>
    </row>
    <row r="2963" spans="1:7" x14ac:dyDescent="0.35">
      <c r="A2963" s="30" t="s">
        <v>3065</v>
      </c>
      <c r="B2963" s="4">
        <v>2</v>
      </c>
      <c r="C2963" s="4">
        <v>32</v>
      </c>
      <c r="D2963" s="5">
        <v>0.28000000000000003</v>
      </c>
      <c r="E2963" s="5">
        <v>8.9600000000000009</v>
      </c>
      <c r="F2963" s="5">
        <f t="shared" si="96"/>
        <v>1261933.6900000016</v>
      </c>
      <c r="G2963" s="5">
        <f t="shared" si="95"/>
        <v>99.80921281114594</v>
      </c>
    </row>
    <row r="2964" spans="1:7" x14ac:dyDescent="0.35">
      <c r="A2964" s="30" t="s">
        <v>398</v>
      </c>
      <c r="B2964" s="4">
        <v>3</v>
      </c>
      <c r="C2964" s="4">
        <v>28</v>
      </c>
      <c r="D2964" s="5">
        <v>0.32</v>
      </c>
      <c r="E2964" s="5">
        <v>8.9600000000000009</v>
      </c>
      <c r="F2964" s="5">
        <f t="shared" si="96"/>
        <v>1261942.6500000015</v>
      </c>
      <c r="G2964" s="5">
        <f t="shared" si="95"/>
        <v>99.809921477975166</v>
      </c>
    </row>
    <row r="2965" spans="1:7" x14ac:dyDescent="0.35">
      <c r="A2965" s="30" t="s">
        <v>2103</v>
      </c>
      <c r="B2965" s="4">
        <v>3</v>
      </c>
      <c r="C2965" s="4">
        <v>7</v>
      </c>
      <c r="D2965" s="5">
        <v>1.28</v>
      </c>
      <c r="E2965" s="5">
        <v>8.9600000000000009</v>
      </c>
      <c r="F2965" s="5">
        <f t="shared" si="96"/>
        <v>1261951.6100000015</v>
      </c>
      <c r="G2965" s="5">
        <f t="shared" si="95"/>
        <v>99.810630144804392</v>
      </c>
    </row>
    <row r="2966" spans="1:7" x14ac:dyDescent="0.35">
      <c r="A2966" s="30" t="s">
        <v>3954</v>
      </c>
      <c r="B2966" s="4">
        <v>2</v>
      </c>
      <c r="C2966" s="4">
        <v>6</v>
      </c>
      <c r="D2966" s="5">
        <v>1.49</v>
      </c>
      <c r="E2966" s="5">
        <v>8.94</v>
      </c>
      <c r="F2966" s="5">
        <f t="shared" si="96"/>
        <v>1261960.5500000014</v>
      </c>
      <c r="G2966" s="5">
        <f t="shared" si="95"/>
        <v>99.811337229788009</v>
      </c>
    </row>
    <row r="2967" spans="1:7" x14ac:dyDescent="0.35">
      <c r="A2967" s="30" t="s">
        <v>140</v>
      </c>
      <c r="B2967" s="4">
        <v>10</v>
      </c>
      <c r="C2967" s="4">
        <v>10</v>
      </c>
      <c r="D2967" s="5">
        <v>0.89</v>
      </c>
      <c r="E2967" s="5">
        <v>8.9</v>
      </c>
      <c r="F2967" s="5">
        <f t="shared" si="96"/>
        <v>1261969.4500000014</v>
      </c>
      <c r="G2967" s="5">
        <f t="shared" si="95"/>
        <v>99.812041151080436</v>
      </c>
    </row>
    <row r="2968" spans="1:7" x14ac:dyDescent="0.35">
      <c r="A2968" s="30" t="s">
        <v>2969</v>
      </c>
      <c r="B2968" s="4">
        <v>4</v>
      </c>
      <c r="C2968" s="4">
        <v>10</v>
      </c>
      <c r="D2968" s="5">
        <v>0.89</v>
      </c>
      <c r="E2968" s="5">
        <v>8.9</v>
      </c>
      <c r="F2968" s="5">
        <f t="shared" si="96"/>
        <v>1261978.3500000013</v>
      </c>
      <c r="G2968" s="5">
        <f t="shared" si="95"/>
        <v>99.812745072372849</v>
      </c>
    </row>
    <row r="2969" spans="1:7" x14ac:dyDescent="0.35">
      <c r="A2969" s="30" t="s">
        <v>592</v>
      </c>
      <c r="B2969" s="4">
        <v>2</v>
      </c>
      <c r="C2969" s="4">
        <v>4</v>
      </c>
      <c r="D2969" s="5">
        <v>2.2200000000000002</v>
      </c>
      <c r="E2969" s="5">
        <v>8.8800000000000008</v>
      </c>
      <c r="F2969" s="5">
        <f t="shared" si="96"/>
        <v>1261987.2300000011</v>
      </c>
      <c r="G2969" s="5">
        <f t="shared" si="95"/>
        <v>99.813447411819652</v>
      </c>
    </row>
    <row r="2970" spans="1:7" x14ac:dyDescent="0.35">
      <c r="A2970" s="30" t="s">
        <v>3328</v>
      </c>
      <c r="B2970" s="4">
        <v>4</v>
      </c>
      <c r="C2970" s="4">
        <v>12</v>
      </c>
      <c r="D2970" s="5">
        <v>0.74</v>
      </c>
      <c r="E2970" s="5">
        <v>8.879999999999999</v>
      </c>
      <c r="F2970" s="5">
        <f t="shared" si="96"/>
        <v>1261996.110000001</v>
      </c>
      <c r="G2970" s="5">
        <f t="shared" si="95"/>
        <v>99.814149751266484</v>
      </c>
    </row>
    <row r="2971" spans="1:7" x14ac:dyDescent="0.35">
      <c r="A2971" s="30" t="s">
        <v>3200</v>
      </c>
      <c r="B2971" s="4">
        <v>1</v>
      </c>
      <c r="C2971" s="4">
        <v>12</v>
      </c>
      <c r="D2971" s="5">
        <v>0.74</v>
      </c>
      <c r="E2971" s="5">
        <v>8.879999999999999</v>
      </c>
      <c r="F2971" s="5">
        <f t="shared" si="96"/>
        <v>1262004.9900000009</v>
      </c>
      <c r="G2971" s="5">
        <f t="shared" si="95"/>
        <v>99.814852090713288</v>
      </c>
    </row>
    <row r="2972" spans="1:7" x14ac:dyDescent="0.35">
      <c r="A2972" s="30" t="s">
        <v>3920</v>
      </c>
      <c r="B2972" s="4">
        <v>2</v>
      </c>
      <c r="C2972" s="4">
        <v>10</v>
      </c>
      <c r="D2972" s="5">
        <v>0.88</v>
      </c>
      <c r="E2972" s="5">
        <v>8.8000000000000007</v>
      </c>
      <c r="F2972" s="5">
        <f t="shared" si="96"/>
        <v>1262013.790000001</v>
      </c>
      <c r="G2972" s="5">
        <f t="shared" si="95"/>
        <v>99.815548102777711</v>
      </c>
    </row>
    <row r="2973" spans="1:7" x14ac:dyDescent="0.35">
      <c r="A2973" s="30" t="s">
        <v>3737</v>
      </c>
      <c r="B2973" s="4">
        <v>1</v>
      </c>
      <c r="C2973" s="4">
        <v>10</v>
      </c>
      <c r="D2973" s="5">
        <v>0.88</v>
      </c>
      <c r="E2973" s="5">
        <v>8.8000000000000007</v>
      </c>
      <c r="F2973" s="5">
        <f t="shared" si="96"/>
        <v>1262022.590000001</v>
      </c>
      <c r="G2973" s="5">
        <f t="shared" si="95"/>
        <v>99.816244114842135</v>
      </c>
    </row>
    <row r="2974" spans="1:7" x14ac:dyDescent="0.35">
      <c r="A2974" s="30" t="s">
        <v>4046</v>
      </c>
      <c r="B2974" s="4">
        <v>1</v>
      </c>
      <c r="C2974" s="4">
        <v>8</v>
      </c>
      <c r="D2974" s="5">
        <v>1.1000000000000001</v>
      </c>
      <c r="E2974" s="5">
        <v>8.8000000000000007</v>
      </c>
      <c r="F2974" s="5">
        <f t="shared" si="96"/>
        <v>1262031.3900000011</v>
      </c>
      <c r="G2974" s="5">
        <f t="shared" si="95"/>
        <v>99.816940126906559</v>
      </c>
    </row>
    <row r="2975" spans="1:7" x14ac:dyDescent="0.35">
      <c r="A2975" s="30" t="s">
        <v>3396</v>
      </c>
      <c r="B2975" s="4">
        <v>2</v>
      </c>
      <c r="C2975" s="4">
        <v>12</v>
      </c>
      <c r="D2975" s="5">
        <v>0.73</v>
      </c>
      <c r="E2975" s="5">
        <v>8.76</v>
      </c>
      <c r="F2975" s="5">
        <f t="shared" si="96"/>
        <v>1262040.1500000011</v>
      </c>
      <c r="G2975" s="5">
        <f t="shared" si="95"/>
        <v>99.817632975279778</v>
      </c>
    </row>
    <row r="2976" spans="1:7" x14ac:dyDescent="0.35">
      <c r="A2976" s="30" t="s">
        <v>2192</v>
      </c>
      <c r="B2976" s="4">
        <v>6</v>
      </c>
      <c r="C2976" s="4">
        <v>175</v>
      </c>
      <c r="D2976" s="5">
        <v>0.05</v>
      </c>
      <c r="E2976" s="5">
        <v>8.75</v>
      </c>
      <c r="F2976" s="5">
        <f t="shared" si="96"/>
        <v>1262048.9000000011</v>
      </c>
      <c r="G2976" s="5">
        <f t="shared" si="95"/>
        <v>99.818325032730186</v>
      </c>
    </row>
    <row r="2977" spans="1:7" x14ac:dyDescent="0.35">
      <c r="A2977" s="30" t="s">
        <v>2197</v>
      </c>
      <c r="B2977" s="4">
        <v>5</v>
      </c>
      <c r="C2977" s="4">
        <v>175</v>
      </c>
      <c r="D2977" s="5">
        <v>0.05</v>
      </c>
      <c r="E2977" s="5">
        <v>8.75</v>
      </c>
      <c r="F2977" s="5">
        <f t="shared" si="96"/>
        <v>1262057.6500000011</v>
      </c>
      <c r="G2977" s="5">
        <f t="shared" si="95"/>
        <v>99.819017090180623</v>
      </c>
    </row>
    <row r="2978" spans="1:7" x14ac:dyDescent="0.35">
      <c r="A2978" s="30" t="s">
        <v>612</v>
      </c>
      <c r="B2978" s="4">
        <v>1</v>
      </c>
      <c r="C2978" s="4">
        <v>3</v>
      </c>
      <c r="D2978" s="5">
        <v>2.9</v>
      </c>
      <c r="E2978" s="5">
        <v>8.6999999999999993</v>
      </c>
      <c r="F2978" s="5">
        <f t="shared" si="96"/>
        <v>1262066.350000001</v>
      </c>
      <c r="G2978" s="5">
        <f t="shared" si="95"/>
        <v>99.819705193017029</v>
      </c>
    </row>
    <row r="2979" spans="1:7" x14ac:dyDescent="0.35">
      <c r="A2979" s="30" t="s">
        <v>216</v>
      </c>
      <c r="B2979" s="4">
        <v>2</v>
      </c>
      <c r="C2979" s="4">
        <v>7</v>
      </c>
      <c r="D2979" s="5">
        <v>1.24</v>
      </c>
      <c r="E2979" s="5">
        <v>8.68</v>
      </c>
      <c r="F2979" s="5">
        <f t="shared" si="96"/>
        <v>1262075.030000001</v>
      </c>
      <c r="G2979" s="5">
        <f t="shared" si="95"/>
        <v>99.82039171400784</v>
      </c>
    </row>
    <row r="2980" spans="1:7" x14ac:dyDescent="0.35">
      <c r="A2980" s="30" t="s">
        <v>1096</v>
      </c>
      <c r="B2980" s="4">
        <v>2</v>
      </c>
      <c r="C2980" s="4">
        <v>16</v>
      </c>
      <c r="D2980" s="5">
        <v>0.54</v>
      </c>
      <c r="E2980" s="5">
        <v>8.64</v>
      </c>
      <c r="F2980" s="5">
        <f t="shared" si="96"/>
        <v>1262083.6700000009</v>
      </c>
      <c r="G2980" s="5">
        <f t="shared" si="95"/>
        <v>99.821075071307448</v>
      </c>
    </row>
    <row r="2981" spans="1:7" x14ac:dyDescent="0.35">
      <c r="A2981" s="30" t="s">
        <v>714</v>
      </c>
      <c r="B2981" s="4">
        <v>2</v>
      </c>
      <c r="C2981" s="4">
        <v>8</v>
      </c>
      <c r="D2981" s="5">
        <v>1.08</v>
      </c>
      <c r="E2981" s="5">
        <v>8.64</v>
      </c>
      <c r="F2981" s="5">
        <f t="shared" si="96"/>
        <v>1262092.3100000008</v>
      </c>
      <c r="G2981" s="5">
        <f t="shared" si="95"/>
        <v>99.821758428607041</v>
      </c>
    </row>
    <row r="2982" spans="1:7" x14ac:dyDescent="0.35">
      <c r="A2982" s="30" t="s">
        <v>4318</v>
      </c>
      <c r="B2982" s="4">
        <v>1</v>
      </c>
      <c r="C2982" s="4">
        <v>4</v>
      </c>
      <c r="D2982" s="5">
        <v>2.15</v>
      </c>
      <c r="E2982" s="5">
        <v>8.6</v>
      </c>
      <c r="F2982" s="5">
        <f t="shared" si="96"/>
        <v>1262100.9100000008</v>
      </c>
      <c r="G2982" s="5">
        <f t="shared" si="95"/>
        <v>99.822438622215458</v>
      </c>
    </row>
    <row r="2983" spans="1:7" x14ac:dyDescent="0.35">
      <c r="A2983" s="30" t="s">
        <v>2607</v>
      </c>
      <c r="B2983" s="4">
        <v>1</v>
      </c>
      <c r="C2983" s="4">
        <v>25</v>
      </c>
      <c r="D2983" s="5">
        <v>0.34</v>
      </c>
      <c r="E2983" s="5">
        <v>8.5</v>
      </c>
      <c r="F2983" s="5">
        <f t="shared" si="96"/>
        <v>1262109.4100000008</v>
      </c>
      <c r="G2983" s="5">
        <f t="shared" si="95"/>
        <v>99.823110906595872</v>
      </c>
    </row>
    <row r="2984" spans="1:7" x14ac:dyDescent="0.35">
      <c r="A2984" s="30" t="s">
        <v>4284</v>
      </c>
      <c r="B2984" s="4">
        <v>2</v>
      </c>
      <c r="C2984" s="4">
        <v>28</v>
      </c>
      <c r="D2984" s="5">
        <v>0.3</v>
      </c>
      <c r="E2984" s="5">
        <v>8.4</v>
      </c>
      <c r="F2984" s="5">
        <f t="shared" si="96"/>
        <v>1262117.8100000008</v>
      </c>
      <c r="G2984" s="5">
        <f t="shared" si="95"/>
        <v>99.823775281748254</v>
      </c>
    </row>
    <row r="2985" spans="1:7" x14ac:dyDescent="0.35">
      <c r="A2985" s="30" t="s">
        <v>3400</v>
      </c>
      <c r="B2985" s="4">
        <v>3</v>
      </c>
      <c r="C2985" s="4">
        <v>8</v>
      </c>
      <c r="D2985" s="5">
        <v>1.05</v>
      </c>
      <c r="E2985" s="5">
        <v>8.4</v>
      </c>
      <c r="F2985" s="5">
        <f t="shared" si="96"/>
        <v>1262126.2100000007</v>
      </c>
      <c r="G2985" s="5">
        <f t="shared" si="95"/>
        <v>99.824439656900651</v>
      </c>
    </row>
    <row r="2986" spans="1:7" x14ac:dyDescent="0.35">
      <c r="A2986" s="30" t="s">
        <v>602</v>
      </c>
      <c r="B2986" s="4">
        <v>2</v>
      </c>
      <c r="C2986" s="4">
        <v>2</v>
      </c>
      <c r="D2986" s="5">
        <v>4.2</v>
      </c>
      <c r="E2986" s="5">
        <v>8.4</v>
      </c>
      <c r="F2986" s="5">
        <f t="shared" si="96"/>
        <v>1262134.6100000006</v>
      </c>
      <c r="G2986" s="5">
        <f t="shared" si="95"/>
        <v>99.825104032053048</v>
      </c>
    </row>
    <row r="2987" spans="1:7" x14ac:dyDescent="0.35">
      <c r="A2987" s="30" t="s">
        <v>565</v>
      </c>
      <c r="B2987" s="4">
        <v>2</v>
      </c>
      <c r="C2987" s="4">
        <v>24</v>
      </c>
      <c r="D2987" s="5">
        <v>0.35</v>
      </c>
      <c r="E2987" s="5">
        <v>8.3999999999999986</v>
      </c>
      <c r="F2987" s="5">
        <f t="shared" si="96"/>
        <v>1262143.0100000005</v>
      </c>
      <c r="G2987" s="5">
        <f t="shared" si="95"/>
        <v>99.825768407205445</v>
      </c>
    </row>
    <row r="2988" spans="1:7" x14ac:dyDescent="0.35">
      <c r="A2988" s="30" t="s">
        <v>984</v>
      </c>
      <c r="B2988" s="4">
        <v>1</v>
      </c>
      <c r="C2988" s="4">
        <v>2</v>
      </c>
      <c r="D2988" s="5">
        <v>4.18</v>
      </c>
      <c r="E2988" s="5">
        <v>8.36</v>
      </c>
      <c r="F2988" s="5">
        <f t="shared" si="96"/>
        <v>1262151.3700000006</v>
      </c>
      <c r="G2988" s="5">
        <f t="shared" si="95"/>
        <v>99.826429618666651</v>
      </c>
    </row>
    <row r="2989" spans="1:7" x14ac:dyDescent="0.35">
      <c r="A2989" s="30" t="s">
        <v>2872</v>
      </c>
      <c r="B2989" s="4">
        <v>3</v>
      </c>
      <c r="C2989" s="4">
        <v>32</v>
      </c>
      <c r="D2989" s="5">
        <v>0.26</v>
      </c>
      <c r="E2989" s="5">
        <v>8.32</v>
      </c>
      <c r="F2989" s="5">
        <f t="shared" si="96"/>
        <v>1262159.6900000006</v>
      </c>
      <c r="G2989" s="5">
        <f t="shared" si="95"/>
        <v>99.827087666436654</v>
      </c>
    </row>
    <row r="2990" spans="1:7" x14ac:dyDescent="0.35">
      <c r="A2990" s="30" t="s">
        <v>2328</v>
      </c>
      <c r="B2990" s="4">
        <v>2</v>
      </c>
      <c r="C2990" s="4">
        <v>36</v>
      </c>
      <c r="D2990" s="5">
        <v>0.23</v>
      </c>
      <c r="E2990" s="5">
        <v>8.2800000000000011</v>
      </c>
      <c r="F2990" s="5">
        <f t="shared" si="96"/>
        <v>1262167.9700000007</v>
      </c>
      <c r="G2990" s="5">
        <f t="shared" si="95"/>
        <v>99.827742550515453</v>
      </c>
    </row>
    <row r="2991" spans="1:7" x14ac:dyDescent="0.35">
      <c r="A2991" s="30" t="s">
        <v>918</v>
      </c>
      <c r="B2991" s="4">
        <v>1</v>
      </c>
      <c r="C2991" s="4">
        <v>12</v>
      </c>
      <c r="D2991" s="5">
        <v>0.69</v>
      </c>
      <c r="E2991" s="5">
        <v>8.2799999999999994</v>
      </c>
      <c r="F2991" s="5">
        <f t="shared" si="96"/>
        <v>1262176.2500000007</v>
      </c>
      <c r="G2991" s="5">
        <f t="shared" si="95"/>
        <v>99.828397434594251</v>
      </c>
    </row>
    <row r="2992" spans="1:7" x14ac:dyDescent="0.35">
      <c r="A2992" s="30" t="s">
        <v>2018</v>
      </c>
      <c r="B2992" s="4">
        <v>5</v>
      </c>
      <c r="C2992" s="4">
        <v>275</v>
      </c>
      <c r="D2992" s="5">
        <v>0.03</v>
      </c>
      <c r="E2992" s="5">
        <v>8.25</v>
      </c>
      <c r="F2992" s="5">
        <f t="shared" si="96"/>
        <v>1262184.5000000007</v>
      </c>
      <c r="G2992" s="5">
        <f t="shared" si="95"/>
        <v>99.829049945904629</v>
      </c>
    </row>
    <row r="2993" spans="1:7" x14ac:dyDescent="0.35">
      <c r="A2993" s="30" t="s">
        <v>3376</v>
      </c>
      <c r="B2993" s="4">
        <v>2</v>
      </c>
      <c r="C2993" s="4">
        <v>6</v>
      </c>
      <c r="D2993" s="5">
        <v>1.37</v>
      </c>
      <c r="E2993" s="5">
        <v>8.2200000000000006</v>
      </c>
      <c r="F2993" s="5">
        <f t="shared" si="96"/>
        <v>1262192.7200000007</v>
      </c>
      <c r="G2993" s="5">
        <f t="shared" si="95"/>
        <v>99.829700084446628</v>
      </c>
    </row>
    <row r="2994" spans="1:7" x14ac:dyDescent="0.35">
      <c r="A2994" s="30" t="s">
        <v>4341</v>
      </c>
      <c r="B2994" s="4">
        <v>1</v>
      </c>
      <c r="C2994" s="4">
        <v>16</v>
      </c>
      <c r="D2994" s="5">
        <v>0.51</v>
      </c>
      <c r="E2994" s="5">
        <v>8.16</v>
      </c>
      <c r="F2994" s="5">
        <f t="shared" si="96"/>
        <v>1262200.8800000006</v>
      </c>
      <c r="G2994" s="5">
        <f t="shared" si="95"/>
        <v>99.830345477451814</v>
      </c>
    </row>
    <row r="2995" spans="1:7" x14ac:dyDescent="0.35">
      <c r="A2995" s="30" t="s">
        <v>1157</v>
      </c>
      <c r="B2995" s="4">
        <v>2</v>
      </c>
      <c r="C2995" s="4">
        <v>12</v>
      </c>
      <c r="D2995" s="5">
        <v>0.68</v>
      </c>
      <c r="E2995" s="5">
        <v>8.16</v>
      </c>
      <c r="F2995" s="5">
        <f t="shared" si="96"/>
        <v>1262209.0400000005</v>
      </c>
      <c r="G2995" s="5">
        <f t="shared" si="95"/>
        <v>99.830990870456986</v>
      </c>
    </row>
    <row r="2996" spans="1:7" x14ac:dyDescent="0.35">
      <c r="A2996" s="30" t="s">
        <v>3821</v>
      </c>
      <c r="B2996" s="4">
        <v>1</v>
      </c>
      <c r="C2996" s="4">
        <v>8</v>
      </c>
      <c r="D2996" s="5">
        <v>1.02</v>
      </c>
      <c r="E2996" s="5">
        <v>8.16</v>
      </c>
      <c r="F2996" s="5">
        <f t="shared" si="96"/>
        <v>1262217.2000000004</v>
      </c>
      <c r="G2996" s="5">
        <f t="shared" si="95"/>
        <v>99.831636263462173</v>
      </c>
    </row>
    <row r="2997" spans="1:7" x14ac:dyDescent="0.35">
      <c r="A2997" s="30" t="s">
        <v>1034</v>
      </c>
      <c r="B2997" s="4">
        <v>1</v>
      </c>
      <c r="C2997" s="4">
        <v>6</v>
      </c>
      <c r="D2997" s="5">
        <v>1.36</v>
      </c>
      <c r="E2997" s="5">
        <v>8.16</v>
      </c>
      <c r="F2997" s="5">
        <f t="shared" si="96"/>
        <v>1262225.3600000003</v>
      </c>
      <c r="G2997" s="5">
        <f t="shared" si="95"/>
        <v>99.832281656467359</v>
      </c>
    </row>
    <row r="2998" spans="1:7" x14ac:dyDescent="0.35">
      <c r="A2998" s="30" t="s">
        <v>436</v>
      </c>
      <c r="B2998" s="4">
        <v>2</v>
      </c>
      <c r="C2998" s="4">
        <v>8</v>
      </c>
      <c r="D2998" s="5">
        <v>1.01</v>
      </c>
      <c r="E2998" s="5">
        <v>8.08</v>
      </c>
      <c r="F2998" s="5">
        <f t="shared" si="96"/>
        <v>1262233.4400000004</v>
      </c>
      <c r="G2998" s="5">
        <f t="shared" si="95"/>
        <v>99.832920722090151</v>
      </c>
    </row>
    <row r="2999" spans="1:7" x14ac:dyDescent="0.35">
      <c r="A2999" s="30" t="s">
        <v>3072</v>
      </c>
      <c r="B2999" s="4">
        <v>2</v>
      </c>
      <c r="C2999" s="4">
        <v>12</v>
      </c>
      <c r="D2999" s="5">
        <v>0.67</v>
      </c>
      <c r="E2999" s="5">
        <v>8.0400000000000009</v>
      </c>
      <c r="F2999" s="5">
        <f t="shared" si="96"/>
        <v>1262241.4800000004</v>
      </c>
      <c r="G2999" s="5">
        <f t="shared" si="95"/>
        <v>99.833556624021739</v>
      </c>
    </row>
    <row r="3000" spans="1:7" x14ac:dyDescent="0.35">
      <c r="A3000" s="30" t="s">
        <v>3914</v>
      </c>
      <c r="B3000" s="4">
        <v>1</v>
      </c>
      <c r="C3000" s="4">
        <v>4</v>
      </c>
      <c r="D3000" s="5">
        <v>2.0099999999999998</v>
      </c>
      <c r="E3000" s="5">
        <v>8.0399999999999991</v>
      </c>
      <c r="F3000" s="5">
        <f t="shared" si="96"/>
        <v>1262249.5200000005</v>
      </c>
      <c r="G3000" s="5">
        <f t="shared" si="95"/>
        <v>99.834192525953327</v>
      </c>
    </row>
    <row r="3001" spans="1:7" x14ac:dyDescent="0.35">
      <c r="A3001" s="30" t="s">
        <v>1100</v>
      </c>
      <c r="B3001" s="4">
        <v>1</v>
      </c>
      <c r="C3001" s="4">
        <v>2</v>
      </c>
      <c r="D3001" s="5">
        <v>4.01</v>
      </c>
      <c r="E3001" s="5">
        <v>8.02</v>
      </c>
      <c r="F3001" s="5">
        <f t="shared" si="96"/>
        <v>1262257.5400000005</v>
      </c>
      <c r="G3001" s="5">
        <f t="shared" si="95"/>
        <v>99.83482684603932</v>
      </c>
    </row>
    <row r="3002" spans="1:7" x14ac:dyDescent="0.35">
      <c r="A3002" s="30" t="s">
        <v>2081</v>
      </c>
      <c r="B3002" s="4">
        <v>3</v>
      </c>
      <c r="C3002" s="4">
        <v>200</v>
      </c>
      <c r="D3002" s="5">
        <v>0.04</v>
      </c>
      <c r="E3002" s="5">
        <v>8</v>
      </c>
      <c r="F3002" s="5">
        <f t="shared" si="96"/>
        <v>1262265.5400000005</v>
      </c>
      <c r="G3002" s="5">
        <f t="shared" si="95"/>
        <v>99.83545958427969</v>
      </c>
    </row>
    <row r="3003" spans="1:7" x14ac:dyDescent="0.35">
      <c r="A3003" s="30" t="s">
        <v>2102</v>
      </c>
      <c r="B3003" s="4">
        <v>2</v>
      </c>
      <c r="C3003" s="4">
        <v>200</v>
      </c>
      <c r="D3003" s="5">
        <v>0.04</v>
      </c>
      <c r="E3003" s="5">
        <v>8</v>
      </c>
      <c r="F3003" s="5">
        <f t="shared" si="96"/>
        <v>1262273.5400000005</v>
      </c>
      <c r="G3003" s="5">
        <f t="shared" si="95"/>
        <v>99.836092322520074</v>
      </c>
    </row>
    <row r="3004" spans="1:7" x14ac:dyDescent="0.35">
      <c r="A3004" s="30" t="s">
        <v>2122</v>
      </c>
      <c r="B3004" s="4">
        <v>2</v>
      </c>
      <c r="C3004" s="4">
        <v>200</v>
      </c>
      <c r="D3004" s="5">
        <v>0.04</v>
      </c>
      <c r="E3004" s="5">
        <v>8</v>
      </c>
      <c r="F3004" s="5">
        <f t="shared" si="96"/>
        <v>1262281.5400000005</v>
      </c>
      <c r="G3004" s="5">
        <f t="shared" si="95"/>
        <v>99.836725060760457</v>
      </c>
    </row>
    <row r="3005" spans="1:7" x14ac:dyDescent="0.35">
      <c r="A3005" s="30" t="s">
        <v>2519</v>
      </c>
      <c r="B3005" s="4">
        <v>1</v>
      </c>
      <c r="C3005" s="4">
        <v>100</v>
      </c>
      <c r="D3005" s="5">
        <v>0.08</v>
      </c>
      <c r="E3005" s="5">
        <v>8</v>
      </c>
      <c r="F3005" s="5">
        <f t="shared" si="96"/>
        <v>1262289.5400000005</v>
      </c>
      <c r="G3005" s="5">
        <f t="shared" si="95"/>
        <v>99.837357799000841</v>
      </c>
    </row>
    <row r="3006" spans="1:7" x14ac:dyDescent="0.35">
      <c r="A3006" s="30" t="s">
        <v>4095</v>
      </c>
      <c r="B3006" s="4">
        <v>2</v>
      </c>
      <c r="C3006" s="4">
        <v>32</v>
      </c>
      <c r="D3006" s="5">
        <v>0.25</v>
      </c>
      <c r="E3006" s="5">
        <v>8</v>
      </c>
      <c r="F3006" s="5">
        <f t="shared" si="96"/>
        <v>1262297.5400000005</v>
      </c>
      <c r="G3006" s="5">
        <f t="shared" si="95"/>
        <v>99.837990537241211</v>
      </c>
    </row>
    <row r="3007" spans="1:7" x14ac:dyDescent="0.35">
      <c r="A3007" s="30" t="s">
        <v>3316</v>
      </c>
      <c r="B3007" s="4">
        <v>1</v>
      </c>
      <c r="C3007" s="4">
        <v>25</v>
      </c>
      <c r="D3007" s="5">
        <v>0.32</v>
      </c>
      <c r="E3007" s="5">
        <v>8</v>
      </c>
      <c r="F3007" s="5">
        <f t="shared" si="96"/>
        <v>1262305.5400000005</v>
      </c>
      <c r="G3007" s="5">
        <f t="shared" si="95"/>
        <v>99.838623275481595</v>
      </c>
    </row>
    <row r="3008" spans="1:7" x14ac:dyDescent="0.35">
      <c r="A3008" s="30" t="s">
        <v>993</v>
      </c>
      <c r="B3008" s="4">
        <v>2</v>
      </c>
      <c r="C3008" s="4">
        <v>16</v>
      </c>
      <c r="D3008" s="5">
        <v>0.5</v>
      </c>
      <c r="E3008" s="5">
        <v>8</v>
      </c>
      <c r="F3008" s="5">
        <f t="shared" si="96"/>
        <v>1262313.5400000005</v>
      </c>
      <c r="G3008" s="5">
        <f t="shared" si="95"/>
        <v>99.839256013721993</v>
      </c>
    </row>
    <row r="3009" spans="1:7" x14ac:dyDescent="0.35">
      <c r="A3009" s="30" t="s">
        <v>3310</v>
      </c>
      <c r="B3009" s="4">
        <v>2</v>
      </c>
      <c r="C3009" s="4">
        <v>24</v>
      </c>
      <c r="D3009" s="5">
        <v>0.33</v>
      </c>
      <c r="E3009" s="5">
        <v>7.92</v>
      </c>
      <c r="F3009" s="5">
        <f t="shared" si="96"/>
        <v>1262321.4600000004</v>
      </c>
      <c r="G3009" s="5">
        <f t="shared" si="95"/>
        <v>99.839882424579955</v>
      </c>
    </row>
    <row r="3010" spans="1:7" x14ac:dyDescent="0.35">
      <c r="A3010" s="30" t="s">
        <v>3530</v>
      </c>
      <c r="B3010" s="4">
        <v>1</v>
      </c>
      <c r="C3010" s="4">
        <v>12</v>
      </c>
      <c r="D3010" s="5">
        <v>0.66</v>
      </c>
      <c r="E3010" s="5">
        <v>7.92</v>
      </c>
      <c r="F3010" s="5">
        <f t="shared" si="96"/>
        <v>1262329.3800000004</v>
      </c>
      <c r="G3010" s="5">
        <f t="shared" si="95"/>
        <v>99.84050883543793</v>
      </c>
    </row>
    <row r="3011" spans="1:7" x14ac:dyDescent="0.35">
      <c r="A3011" s="30" t="s">
        <v>4221</v>
      </c>
      <c r="B3011" s="4">
        <v>1</v>
      </c>
      <c r="C3011" s="4">
        <v>6</v>
      </c>
      <c r="D3011" s="5">
        <v>1.31</v>
      </c>
      <c r="E3011" s="5">
        <v>7.86</v>
      </c>
      <c r="F3011" s="5">
        <f t="shared" si="96"/>
        <v>1262337.2400000005</v>
      </c>
      <c r="G3011" s="5">
        <f t="shared" ref="G3011:G3074" si="97">(F3011/$F$3485)*100</f>
        <v>99.841130500759107</v>
      </c>
    </row>
    <row r="3012" spans="1:7" x14ac:dyDescent="0.35">
      <c r="A3012" s="30" t="s">
        <v>981</v>
      </c>
      <c r="B3012" s="4">
        <v>2</v>
      </c>
      <c r="C3012" s="4">
        <v>8</v>
      </c>
      <c r="D3012" s="5">
        <v>0.98</v>
      </c>
      <c r="E3012" s="5">
        <v>7.84</v>
      </c>
      <c r="F3012" s="5">
        <f t="shared" si="96"/>
        <v>1262345.0800000005</v>
      </c>
      <c r="G3012" s="5">
        <f t="shared" si="97"/>
        <v>99.841750584234688</v>
      </c>
    </row>
    <row r="3013" spans="1:7" x14ac:dyDescent="0.35">
      <c r="A3013" s="30" t="s">
        <v>145</v>
      </c>
      <c r="B3013" s="4">
        <v>2</v>
      </c>
      <c r="C3013" s="4">
        <v>12</v>
      </c>
      <c r="D3013" s="5">
        <v>0.65</v>
      </c>
      <c r="E3013" s="5">
        <v>7.8000000000000007</v>
      </c>
      <c r="F3013" s="5">
        <f t="shared" si="96"/>
        <v>1262352.8800000006</v>
      </c>
      <c r="G3013" s="5">
        <f t="shared" si="97"/>
        <v>99.842367504019066</v>
      </c>
    </row>
    <row r="3014" spans="1:7" x14ac:dyDescent="0.35">
      <c r="A3014" s="30" t="s">
        <v>444</v>
      </c>
      <c r="B3014" s="4">
        <v>2</v>
      </c>
      <c r="C3014" s="4">
        <v>12</v>
      </c>
      <c r="D3014" s="5">
        <v>0.65</v>
      </c>
      <c r="E3014" s="5">
        <v>7.8000000000000007</v>
      </c>
      <c r="F3014" s="5">
        <f t="shared" si="96"/>
        <v>1262360.6800000006</v>
      </c>
      <c r="G3014" s="5">
        <f t="shared" si="97"/>
        <v>99.842984423803443</v>
      </c>
    </row>
    <row r="3015" spans="1:7" x14ac:dyDescent="0.35">
      <c r="A3015" s="30" t="s">
        <v>3944</v>
      </c>
      <c r="B3015" s="4">
        <v>1</v>
      </c>
      <c r="C3015" s="4">
        <v>6</v>
      </c>
      <c r="D3015" s="5">
        <v>1.3</v>
      </c>
      <c r="E3015" s="5">
        <v>7.8000000000000007</v>
      </c>
      <c r="F3015" s="5">
        <f t="shared" si="96"/>
        <v>1262368.4800000007</v>
      </c>
      <c r="G3015" s="5">
        <f t="shared" si="97"/>
        <v>99.843601343587821</v>
      </c>
    </row>
    <row r="3016" spans="1:7" x14ac:dyDescent="0.35">
      <c r="A3016" s="30" t="s">
        <v>3861</v>
      </c>
      <c r="B3016" s="4">
        <v>1</v>
      </c>
      <c r="C3016" s="4">
        <v>2</v>
      </c>
      <c r="D3016" s="5">
        <v>3.9</v>
      </c>
      <c r="E3016" s="5">
        <v>7.8</v>
      </c>
      <c r="F3016" s="5">
        <f t="shared" ref="F3016:F3079" si="98">E3016+F3015</f>
        <v>1262376.2800000007</v>
      </c>
      <c r="G3016" s="5">
        <f t="shared" si="97"/>
        <v>99.844218263372198</v>
      </c>
    </row>
    <row r="3017" spans="1:7" x14ac:dyDescent="0.35">
      <c r="A3017" s="30" t="s">
        <v>48</v>
      </c>
      <c r="B3017" s="4">
        <v>2</v>
      </c>
      <c r="C3017" s="4">
        <v>8</v>
      </c>
      <c r="D3017" s="5">
        <v>0.97</v>
      </c>
      <c r="E3017" s="5">
        <v>7.76</v>
      </c>
      <c r="F3017" s="5">
        <f t="shared" si="98"/>
        <v>1262384.0400000007</v>
      </c>
      <c r="G3017" s="5">
        <f t="shared" si="97"/>
        <v>99.844832019465372</v>
      </c>
    </row>
    <row r="3018" spans="1:7" x14ac:dyDescent="0.35">
      <c r="A3018" s="30" t="s">
        <v>2769</v>
      </c>
      <c r="B3018" s="4">
        <v>1</v>
      </c>
      <c r="C3018" s="4">
        <v>25</v>
      </c>
      <c r="D3018" s="5">
        <v>0.31</v>
      </c>
      <c r="E3018" s="5">
        <v>7.75</v>
      </c>
      <c r="F3018" s="5">
        <f t="shared" si="98"/>
        <v>1262391.7900000007</v>
      </c>
      <c r="G3018" s="5">
        <f t="shared" si="97"/>
        <v>99.845444984635733</v>
      </c>
    </row>
    <row r="3019" spans="1:7" x14ac:dyDescent="0.35">
      <c r="A3019" s="30" t="s">
        <v>3129</v>
      </c>
      <c r="B3019" s="4">
        <v>1</v>
      </c>
      <c r="C3019" s="4">
        <v>4</v>
      </c>
      <c r="D3019" s="5">
        <v>1.93</v>
      </c>
      <c r="E3019" s="5">
        <v>7.72</v>
      </c>
      <c r="F3019" s="5">
        <f t="shared" si="98"/>
        <v>1262399.5100000007</v>
      </c>
      <c r="G3019" s="5">
        <f t="shared" si="97"/>
        <v>99.846055577037703</v>
      </c>
    </row>
    <row r="3020" spans="1:7" x14ac:dyDescent="0.35">
      <c r="A3020" s="30" t="s">
        <v>2676</v>
      </c>
      <c r="B3020" s="4">
        <v>1</v>
      </c>
      <c r="C3020" s="4">
        <v>2</v>
      </c>
      <c r="D3020" s="5">
        <v>3.86</v>
      </c>
      <c r="E3020" s="5">
        <v>7.72</v>
      </c>
      <c r="F3020" s="5">
        <f t="shared" si="98"/>
        <v>1262407.2300000007</v>
      </c>
      <c r="G3020" s="5">
        <f t="shared" si="97"/>
        <v>99.846666169439672</v>
      </c>
    </row>
    <row r="3021" spans="1:7" x14ac:dyDescent="0.35">
      <c r="A3021" s="30" t="s">
        <v>2294</v>
      </c>
      <c r="B3021" s="4">
        <v>2</v>
      </c>
      <c r="C3021" s="4">
        <v>96</v>
      </c>
      <c r="D3021" s="5">
        <v>0.08</v>
      </c>
      <c r="E3021" s="5">
        <v>7.68</v>
      </c>
      <c r="F3021" s="5">
        <f t="shared" si="98"/>
        <v>1262414.9100000006</v>
      </c>
      <c r="G3021" s="5">
        <f t="shared" si="97"/>
        <v>99.847273598150437</v>
      </c>
    </row>
    <row r="3022" spans="1:7" x14ac:dyDescent="0.35">
      <c r="A3022" s="30" t="s">
        <v>2873</v>
      </c>
      <c r="B3022" s="4">
        <v>3</v>
      </c>
      <c r="C3022" s="4">
        <v>32</v>
      </c>
      <c r="D3022" s="5">
        <v>0.24</v>
      </c>
      <c r="E3022" s="5">
        <v>7.68</v>
      </c>
      <c r="F3022" s="5">
        <f t="shared" si="98"/>
        <v>1262422.5900000005</v>
      </c>
      <c r="G3022" s="5">
        <f t="shared" si="97"/>
        <v>99.847881026861202</v>
      </c>
    </row>
    <row r="3023" spans="1:7" x14ac:dyDescent="0.35">
      <c r="A3023" s="30" t="s">
        <v>3880</v>
      </c>
      <c r="B3023" s="4">
        <v>2</v>
      </c>
      <c r="C3023" s="4">
        <v>32</v>
      </c>
      <c r="D3023" s="5">
        <v>0.24</v>
      </c>
      <c r="E3023" s="5">
        <v>7.68</v>
      </c>
      <c r="F3023" s="5">
        <f t="shared" si="98"/>
        <v>1262430.2700000005</v>
      </c>
      <c r="G3023" s="5">
        <f t="shared" si="97"/>
        <v>99.848488455571953</v>
      </c>
    </row>
    <row r="3024" spans="1:7" x14ac:dyDescent="0.35">
      <c r="A3024" s="30" t="s">
        <v>487</v>
      </c>
      <c r="B3024" s="4">
        <v>1</v>
      </c>
      <c r="C3024" s="4">
        <v>12</v>
      </c>
      <c r="D3024" s="5">
        <v>0.64</v>
      </c>
      <c r="E3024" s="5">
        <v>7.68</v>
      </c>
      <c r="F3024" s="5">
        <f t="shared" si="98"/>
        <v>1262437.9500000004</v>
      </c>
      <c r="G3024" s="5">
        <f t="shared" si="97"/>
        <v>99.849095884282718</v>
      </c>
    </row>
    <row r="3025" spans="1:7" x14ac:dyDescent="0.35">
      <c r="A3025" s="30" t="s">
        <v>3212</v>
      </c>
      <c r="B3025" s="4">
        <v>2</v>
      </c>
      <c r="C3025" s="4">
        <v>8</v>
      </c>
      <c r="D3025" s="5">
        <v>0.96</v>
      </c>
      <c r="E3025" s="5">
        <v>7.68</v>
      </c>
      <c r="F3025" s="5">
        <f t="shared" si="98"/>
        <v>1262445.6300000004</v>
      </c>
      <c r="G3025" s="5">
        <f t="shared" si="97"/>
        <v>99.849703312993483</v>
      </c>
    </row>
    <row r="3026" spans="1:7" x14ac:dyDescent="0.35">
      <c r="A3026" s="30" t="s">
        <v>466</v>
      </c>
      <c r="B3026" s="4">
        <v>1</v>
      </c>
      <c r="C3026" s="4">
        <v>8</v>
      </c>
      <c r="D3026" s="5">
        <v>0.96</v>
      </c>
      <c r="E3026" s="5">
        <v>7.68</v>
      </c>
      <c r="F3026" s="5">
        <f t="shared" si="98"/>
        <v>1262453.3100000003</v>
      </c>
      <c r="G3026" s="5">
        <f t="shared" si="97"/>
        <v>99.850310741704234</v>
      </c>
    </row>
    <row r="3027" spans="1:7" x14ac:dyDescent="0.35">
      <c r="A3027" s="30" t="s">
        <v>4207</v>
      </c>
      <c r="B3027" s="4">
        <v>1</v>
      </c>
      <c r="C3027" s="4">
        <v>2</v>
      </c>
      <c r="D3027" s="5">
        <v>3.83</v>
      </c>
      <c r="E3027" s="5">
        <v>7.66</v>
      </c>
      <c r="F3027" s="5">
        <f t="shared" si="98"/>
        <v>1262460.9700000002</v>
      </c>
      <c r="G3027" s="5">
        <f t="shared" si="97"/>
        <v>99.85091658856939</v>
      </c>
    </row>
    <row r="3028" spans="1:7" x14ac:dyDescent="0.35">
      <c r="A3028" s="30" t="s">
        <v>3827</v>
      </c>
      <c r="B3028" s="4">
        <v>3</v>
      </c>
      <c r="C3028" s="4">
        <v>6</v>
      </c>
      <c r="D3028" s="5">
        <v>1.27</v>
      </c>
      <c r="E3028" s="5">
        <v>7.62</v>
      </c>
      <c r="F3028" s="5">
        <f t="shared" si="98"/>
        <v>1262468.5900000003</v>
      </c>
      <c r="G3028" s="5">
        <f t="shared" si="97"/>
        <v>99.851519271743371</v>
      </c>
    </row>
    <row r="3029" spans="1:7" x14ac:dyDescent="0.35">
      <c r="A3029" s="30" t="s">
        <v>1190</v>
      </c>
      <c r="B3029" s="4">
        <v>1</v>
      </c>
      <c r="C3029" s="4">
        <v>8</v>
      </c>
      <c r="D3029" s="5">
        <v>0.95</v>
      </c>
      <c r="E3029" s="5">
        <v>7.6</v>
      </c>
      <c r="F3029" s="5">
        <f t="shared" si="98"/>
        <v>1262476.1900000004</v>
      </c>
      <c r="G3029" s="5">
        <f t="shared" si="97"/>
        <v>99.852120373071742</v>
      </c>
    </row>
    <row r="3030" spans="1:7" x14ac:dyDescent="0.35">
      <c r="A3030" s="30" t="s">
        <v>3355</v>
      </c>
      <c r="B3030" s="4">
        <v>1</v>
      </c>
      <c r="C3030" s="4">
        <v>2</v>
      </c>
      <c r="D3030" s="5">
        <v>3.8</v>
      </c>
      <c r="E3030" s="5">
        <v>7.6</v>
      </c>
      <c r="F3030" s="5">
        <f t="shared" si="98"/>
        <v>1262483.7900000005</v>
      </c>
      <c r="G3030" s="5">
        <f t="shared" si="97"/>
        <v>99.852721474400113</v>
      </c>
    </row>
    <row r="3031" spans="1:7" x14ac:dyDescent="0.35">
      <c r="A3031" s="30" t="s">
        <v>670</v>
      </c>
      <c r="B3031" s="4">
        <v>3</v>
      </c>
      <c r="C3031" s="4">
        <v>12</v>
      </c>
      <c r="D3031" s="5">
        <v>0.63</v>
      </c>
      <c r="E3031" s="5">
        <v>7.5600000000000005</v>
      </c>
      <c r="F3031" s="5">
        <f t="shared" si="98"/>
        <v>1262491.3500000006</v>
      </c>
      <c r="G3031" s="5">
        <f t="shared" si="97"/>
        <v>99.85331941203728</v>
      </c>
    </row>
    <row r="3032" spans="1:7" x14ac:dyDescent="0.35">
      <c r="A3032" s="30" t="s">
        <v>144</v>
      </c>
      <c r="B3032" s="4">
        <v>2</v>
      </c>
      <c r="C3032" s="4">
        <v>12</v>
      </c>
      <c r="D3032" s="5">
        <v>0.63</v>
      </c>
      <c r="E3032" s="5">
        <v>7.5600000000000005</v>
      </c>
      <c r="F3032" s="5">
        <f t="shared" si="98"/>
        <v>1262498.9100000006</v>
      </c>
      <c r="G3032" s="5">
        <f t="shared" si="97"/>
        <v>99.853917349674433</v>
      </c>
    </row>
    <row r="3033" spans="1:7" x14ac:dyDescent="0.35">
      <c r="A3033" s="30" t="s">
        <v>2585</v>
      </c>
      <c r="B3033" s="4">
        <v>1</v>
      </c>
      <c r="C3033" s="4">
        <v>8</v>
      </c>
      <c r="D3033" s="5">
        <v>0.94</v>
      </c>
      <c r="E3033" s="5">
        <v>7.52</v>
      </c>
      <c r="F3033" s="5">
        <f t="shared" si="98"/>
        <v>1262506.4300000006</v>
      </c>
      <c r="G3033" s="5">
        <f t="shared" si="97"/>
        <v>99.854512123620395</v>
      </c>
    </row>
    <row r="3034" spans="1:7" x14ac:dyDescent="0.35">
      <c r="A3034" s="30" t="s">
        <v>3959</v>
      </c>
      <c r="B3034" s="4">
        <v>1</v>
      </c>
      <c r="C3034" s="4">
        <v>8</v>
      </c>
      <c r="D3034" s="5">
        <v>0.94</v>
      </c>
      <c r="E3034" s="5">
        <v>7.52</v>
      </c>
      <c r="F3034" s="5">
        <f t="shared" si="98"/>
        <v>1262513.9500000007</v>
      </c>
      <c r="G3034" s="5">
        <f t="shared" si="97"/>
        <v>99.855106897566358</v>
      </c>
    </row>
    <row r="3035" spans="1:7" x14ac:dyDescent="0.35">
      <c r="A3035" s="30" t="s">
        <v>2237</v>
      </c>
      <c r="B3035" s="4">
        <v>5</v>
      </c>
      <c r="C3035" s="4">
        <v>150</v>
      </c>
      <c r="D3035" s="5">
        <v>0.05</v>
      </c>
      <c r="E3035" s="5">
        <v>7.5</v>
      </c>
      <c r="F3035" s="5">
        <f t="shared" si="98"/>
        <v>1262521.4500000007</v>
      </c>
      <c r="G3035" s="5">
        <f t="shared" si="97"/>
        <v>99.855700089666726</v>
      </c>
    </row>
    <row r="3036" spans="1:7" x14ac:dyDescent="0.35">
      <c r="A3036" s="30" t="s">
        <v>4086</v>
      </c>
      <c r="B3036" s="4">
        <v>1</v>
      </c>
      <c r="C3036" s="4">
        <v>50</v>
      </c>
      <c r="D3036" s="5">
        <v>0.15</v>
      </c>
      <c r="E3036" s="5">
        <v>7.5</v>
      </c>
      <c r="F3036" s="5">
        <f t="shared" si="98"/>
        <v>1262528.9500000007</v>
      </c>
      <c r="G3036" s="5">
        <f t="shared" si="97"/>
        <v>99.856293281767066</v>
      </c>
    </row>
    <row r="3037" spans="1:7" x14ac:dyDescent="0.35">
      <c r="A3037" s="30" t="s">
        <v>2732</v>
      </c>
      <c r="B3037" s="4">
        <v>2</v>
      </c>
      <c r="C3037" s="4">
        <v>10</v>
      </c>
      <c r="D3037" s="5">
        <v>0.75</v>
      </c>
      <c r="E3037" s="5">
        <v>7.5</v>
      </c>
      <c r="F3037" s="5">
        <f t="shared" si="98"/>
        <v>1262536.4500000007</v>
      </c>
      <c r="G3037" s="5">
        <f t="shared" si="97"/>
        <v>99.856886473867434</v>
      </c>
    </row>
    <row r="3038" spans="1:7" x14ac:dyDescent="0.35">
      <c r="A3038" s="30" t="s">
        <v>745</v>
      </c>
      <c r="B3038" s="4">
        <v>1</v>
      </c>
      <c r="C3038" s="4">
        <v>1</v>
      </c>
      <c r="D3038" s="5">
        <v>7.5</v>
      </c>
      <c r="E3038" s="5">
        <v>7.5</v>
      </c>
      <c r="F3038" s="5">
        <f t="shared" si="98"/>
        <v>1262543.9500000007</v>
      </c>
      <c r="G3038" s="5">
        <f t="shared" si="97"/>
        <v>99.857479665967801</v>
      </c>
    </row>
    <row r="3039" spans="1:7" x14ac:dyDescent="0.35">
      <c r="A3039" s="30" t="s">
        <v>195</v>
      </c>
      <c r="B3039" s="4">
        <v>2</v>
      </c>
      <c r="C3039" s="4">
        <v>8</v>
      </c>
      <c r="D3039" s="5">
        <v>0.93</v>
      </c>
      <c r="E3039" s="5">
        <v>7.44</v>
      </c>
      <c r="F3039" s="5">
        <f t="shared" si="98"/>
        <v>1262551.3900000006</v>
      </c>
      <c r="G3039" s="5">
        <f t="shared" si="97"/>
        <v>99.858068112531342</v>
      </c>
    </row>
    <row r="3040" spans="1:7" x14ac:dyDescent="0.35">
      <c r="A3040" s="30" t="s">
        <v>135</v>
      </c>
      <c r="B3040" s="4">
        <v>2</v>
      </c>
      <c r="C3040" s="4">
        <v>12</v>
      </c>
      <c r="D3040" s="5">
        <v>0.62</v>
      </c>
      <c r="E3040" s="5">
        <v>7.4399999999999995</v>
      </c>
      <c r="F3040" s="5">
        <f t="shared" si="98"/>
        <v>1262558.8300000005</v>
      </c>
      <c r="G3040" s="5">
        <f t="shared" si="97"/>
        <v>99.858656559094896</v>
      </c>
    </row>
    <row r="3041" spans="1:7" x14ac:dyDescent="0.35">
      <c r="A3041" s="30" t="s">
        <v>1121</v>
      </c>
      <c r="B3041" s="4">
        <v>2</v>
      </c>
      <c r="C3041" s="4">
        <v>12</v>
      </c>
      <c r="D3041" s="5">
        <v>0.62</v>
      </c>
      <c r="E3041" s="5">
        <v>7.4399999999999995</v>
      </c>
      <c r="F3041" s="5">
        <f t="shared" si="98"/>
        <v>1262566.2700000005</v>
      </c>
      <c r="G3041" s="5">
        <f t="shared" si="97"/>
        <v>99.859245005658451</v>
      </c>
    </row>
    <row r="3042" spans="1:7" x14ac:dyDescent="0.35">
      <c r="A3042" s="30" t="s">
        <v>3942</v>
      </c>
      <c r="B3042" s="4">
        <v>2</v>
      </c>
      <c r="C3042" s="4">
        <v>6</v>
      </c>
      <c r="D3042" s="5">
        <v>1.24</v>
      </c>
      <c r="E3042" s="5">
        <v>7.4399999999999995</v>
      </c>
      <c r="F3042" s="5">
        <f t="shared" si="98"/>
        <v>1262573.7100000004</v>
      </c>
      <c r="G3042" s="5">
        <f t="shared" si="97"/>
        <v>99.859833452221991</v>
      </c>
    </row>
    <row r="3043" spans="1:7" x14ac:dyDescent="0.35">
      <c r="A3043" s="30" t="s">
        <v>1102</v>
      </c>
      <c r="B3043" s="4">
        <v>1</v>
      </c>
      <c r="C3043" s="4">
        <v>20</v>
      </c>
      <c r="D3043" s="5">
        <v>0.37</v>
      </c>
      <c r="E3043" s="5">
        <v>7.4</v>
      </c>
      <c r="F3043" s="5">
        <f t="shared" si="98"/>
        <v>1262581.1100000003</v>
      </c>
      <c r="G3043" s="5">
        <f t="shared" si="97"/>
        <v>99.860418735094342</v>
      </c>
    </row>
    <row r="3044" spans="1:7" x14ac:dyDescent="0.35">
      <c r="A3044" s="30" t="s">
        <v>3219</v>
      </c>
      <c r="B3044" s="4">
        <v>2</v>
      </c>
      <c r="C3044" s="4">
        <v>32</v>
      </c>
      <c r="D3044" s="5">
        <v>0.23</v>
      </c>
      <c r="E3044" s="5">
        <v>7.36</v>
      </c>
      <c r="F3044" s="5">
        <f t="shared" si="98"/>
        <v>1262588.4700000004</v>
      </c>
      <c r="G3044" s="5">
        <f t="shared" si="97"/>
        <v>99.861000854275503</v>
      </c>
    </row>
    <row r="3045" spans="1:7" x14ac:dyDescent="0.35">
      <c r="A3045" s="30" t="s">
        <v>43</v>
      </c>
      <c r="B3045" s="4">
        <v>1</v>
      </c>
      <c r="C3045" s="4">
        <v>16</v>
      </c>
      <c r="D3045" s="5">
        <v>0.46</v>
      </c>
      <c r="E3045" s="5">
        <v>7.36</v>
      </c>
      <c r="F3045" s="5">
        <f t="shared" si="98"/>
        <v>1262595.8300000005</v>
      </c>
      <c r="G3045" s="5">
        <f t="shared" si="97"/>
        <v>99.861582973456663</v>
      </c>
    </row>
    <row r="3046" spans="1:7" x14ac:dyDescent="0.35">
      <c r="A3046" s="30" t="s">
        <v>3033</v>
      </c>
      <c r="B3046" s="4">
        <v>1</v>
      </c>
      <c r="C3046" s="4">
        <v>2</v>
      </c>
      <c r="D3046" s="5">
        <v>3.68</v>
      </c>
      <c r="E3046" s="5">
        <v>7.36</v>
      </c>
      <c r="F3046" s="5">
        <f t="shared" si="98"/>
        <v>1262603.1900000006</v>
      </c>
      <c r="G3046" s="5">
        <f t="shared" si="97"/>
        <v>99.862165092637824</v>
      </c>
    </row>
    <row r="3047" spans="1:7" x14ac:dyDescent="0.35">
      <c r="A3047" s="30" t="s">
        <v>2859</v>
      </c>
      <c r="B3047" s="4">
        <v>2</v>
      </c>
      <c r="C3047" s="4">
        <v>28</v>
      </c>
      <c r="D3047" s="5">
        <v>0.26</v>
      </c>
      <c r="E3047" s="5">
        <v>7.28</v>
      </c>
      <c r="F3047" s="5">
        <f t="shared" si="98"/>
        <v>1262610.4700000007</v>
      </c>
      <c r="G3047" s="5">
        <f t="shared" si="97"/>
        <v>99.862740884436576</v>
      </c>
    </row>
    <row r="3048" spans="1:7" x14ac:dyDescent="0.35">
      <c r="A3048" s="30" t="s">
        <v>846</v>
      </c>
      <c r="B3048" s="4">
        <v>2</v>
      </c>
      <c r="C3048" s="4">
        <v>2</v>
      </c>
      <c r="D3048" s="5">
        <v>3.61</v>
      </c>
      <c r="E3048" s="5">
        <v>7.22</v>
      </c>
      <c r="F3048" s="5">
        <f t="shared" si="98"/>
        <v>1262617.6900000006</v>
      </c>
      <c r="G3048" s="5">
        <f t="shared" si="97"/>
        <v>99.863311930698515</v>
      </c>
    </row>
    <row r="3049" spans="1:7" x14ac:dyDescent="0.35">
      <c r="A3049" s="30" t="s">
        <v>959</v>
      </c>
      <c r="B3049" s="4">
        <v>2</v>
      </c>
      <c r="C3049" s="4">
        <v>8</v>
      </c>
      <c r="D3049" s="5">
        <v>0.9</v>
      </c>
      <c r="E3049" s="5">
        <v>7.2</v>
      </c>
      <c r="F3049" s="5">
        <f t="shared" si="98"/>
        <v>1262624.8900000006</v>
      </c>
      <c r="G3049" s="5">
        <f t="shared" si="97"/>
        <v>99.863881395114845</v>
      </c>
    </row>
    <row r="3050" spans="1:7" x14ac:dyDescent="0.35">
      <c r="A3050" s="30" t="s">
        <v>1193</v>
      </c>
      <c r="B3050" s="4">
        <v>1</v>
      </c>
      <c r="C3050" s="4">
        <v>8</v>
      </c>
      <c r="D3050" s="5">
        <v>0.9</v>
      </c>
      <c r="E3050" s="5">
        <v>7.2</v>
      </c>
      <c r="F3050" s="5">
        <f t="shared" si="98"/>
        <v>1262632.0900000005</v>
      </c>
      <c r="G3050" s="5">
        <f t="shared" si="97"/>
        <v>99.864450859531189</v>
      </c>
    </row>
    <row r="3051" spans="1:7" x14ac:dyDescent="0.35">
      <c r="A3051" s="30" t="s">
        <v>4437</v>
      </c>
      <c r="B3051" s="4">
        <v>1</v>
      </c>
      <c r="C3051" s="4">
        <v>2</v>
      </c>
      <c r="D3051" s="5">
        <v>3.6</v>
      </c>
      <c r="E3051" s="5">
        <v>7.2</v>
      </c>
      <c r="F3051" s="5">
        <f t="shared" si="98"/>
        <v>1262639.2900000005</v>
      </c>
      <c r="G3051" s="5">
        <f t="shared" si="97"/>
        <v>99.865020323947533</v>
      </c>
    </row>
    <row r="3052" spans="1:7" x14ac:dyDescent="0.35">
      <c r="A3052" s="30" t="s">
        <v>3694</v>
      </c>
      <c r="B3052" s="4">
        <v>2</v>
      </c>
      <c r="C3052" s="4">
        <v>24</v>
      </c>
      <c r="D3052" s="5">
        <v>0.3</v>
      </c>
      <c r="E3052" s="5">
        <v>7.1999999999999993</v>
      </c>
      <c r="F3052" s="5">
        <f t="shared" si="98"/>
        <v>1262646.4900000005</v>
      </c>
      <c r="G3052" s="5">
        <f t="shared" si="97"/>
        <v>99.865589788363877</v>
      </c>
    </row>
    <row r="3053" spans="1:7" x14ac:dyDescent="0.35">
      <c r="A3053" s="30" t="s">
        <v>2399</v>
      </c>
      <c r="B3053" s="4">
        <v>1</v>
      </c>
      <c r="C3053" s="4">
        <v>8</v>
      </c>
      <c r="D3053" s="5">
        <v>0.89</v>
      </c>
      <c r="E3053" s="5">
        <v>7.12</v>
      </c>
      <c r="F3053" s="5">
        <f t="shared" si="98"/>
        <v>1262653.6100000006</v>
      </c>
      <c r="G3053" s="5">
        <f t="shared" si="97"/>
        <v>99.866152925397827</v>
      </c>
    </row>
    <row r="3054" spans="1:7" x14ac:dyDescent="0.35">
      <c r="A3054" s="30" t="s">
        <v>1208</v>
      </c>
      <c r="B3054" s="4">
        <v>1</v>
      </c>
      <c r="C3054" s="4">
        <v>8</v>
      </c>
      <c r="D3054" s="5">
        <v>0.89</v>
      </c>
      <c r="E3054" s="5">
        <v>7.12</v>
      </c>
      <c r="F3054" s="5">
        <f t="shared" si="98"/>
        <v>1262660.7300000007</v>
      </c>
      <c r="G3054" s="5">
        <f t="shared" si="97"/>
        <v>99.866716062431777</v>
      </c>
    </row>
    <row r="3055" spans="1:7" x14ac:dyDescent="0.35">
      <c r="A3055" s="30" t="s">
        <v>51</v>
      </c>
      <c r="B3055" s="4">
        <v>1</v>
      </c>
      <c r="C3055" s="4">
        <v>8</v>
      </c>
      <c r="D3055" s="5">
        <v>0.89</v>
      </c>
      <c r="E3055" s="5">
        <v>7.12</v>
      </c>
      <c r="F3055" s="5">
        <f t="shared" si="98"/>
        <v>1262667.8500000008</v>
      </c>
      <c r="G3055" s="5">
        <f t="shared" si="97"/>
        <v>99.867279199465713</v>
      </c>
    </row>
    <row r="3056" spans="1:7" x14ac:dyDescent="0.35">
      <c r="A3056" s="30" t="s">
        <v>146</v>
      </c>
      <c r="B3056" s="4">
        <v>1</v>
      </c>
      <c r="C3056" s="4">
        <v>8</v>
      </c>
      <c r="D3056" s="5">
        <v>0.89</v>
      </c>
      <c r="E3056" s="5">
        <v>7.12</v>
      </c>
      <c r="F3056" s="5">
        <f t="shared" si="98"/>
        <v>1262674.9700000009</v>
      </c>
      <c r="G3056" s="5">
        <f t="shared" si="97"/>
        <v>99.867842336499663</v>
      </c>
    </row>
    <row r="3057" spans="1:7" x14ac:dyDescent="0.35">
      <c r="A3057" s="30" t="s">
        <v>1071</v>
      </c>
      <c r="B3057" s="4">
        <v>1</v>
      </c>
      <c r="C3057" s="4">
        <v>8</v>
      </c>
      <c r="D3057" s="5">
        <v>0.89</v>
      </c>
      <c r="E3057" s="5">
        <v>7.12</v>
      </c>
      <c r="F3057" s="5">
        <f t="shared" si="98"/>
        <v>1262682.090000001</v>
      </c>
      <c r="G3057" s="5">
        <f t="shared" si="97"/>
        <v>99.868405473533613</v>
      </c>
    </row>
    <row r="3058" spans="1:7" x14ac:dyDescent="0.35">
      <c r="A3058" s="30" t="s">
        <v>4355</v>
      </c>
      <c r="B3058" s="4">
        <v>1</v>
      </c>
      <c r="C3058" s="4">
        <v>8</v>
      </c>
      <c r="D3058" s="5">
        <v>0.89</v>
      </c>
      <c r="E3058" s="5">
        <v>7.12</v>
      </c>
      <c r="F3058" s="5">
        <f t="shared" si="98"/>
        <v>1262689.2100000011</v>
      </c>
      <c r="G3058" s="5">
        <f t="shared" si="97"/>
        <v>99.868968610567563</v>
      </c>
    </row>
    <row r="3059" spans="1:7" x14ac:dyDescent="0.35">
      <c r="A3059" s="30" t="s">
        <v>3715</v>
      </c>
      <c r="B3059" s="4">
        <v>1</v>
      </c>
      <c r="C3059" s="4">
        <v>6</v>
      </c>
      <c r="D3059" s="5">
        <v>1.18</v>
      </c>
      <c r="E3059" s="5">
        <v>7.08</v>
      </c>
      <c r="F3059" s="5">
        <f t="shared" si="98"/>
        <v>1262696.2900000012</v>
      </c>
      <c r="G3059" s="5">
        <f t="shared" si="97"/>
        <v>99.869528583910309</v>
      </c>
    </row>
    <row r="3060" spans="1:7" x14ac:dyDescent="0.35">
      <c r="A3060" s="30" t="s">
        <v>1173</v>
      </c>
      <c r="B3060" s="4">
        <v>1</v>
      </c>
      <c r="C3060" s="4">
        <v>8</v>
      </c>
      <c r="D3060" s="5">
        <v>0.88</v>
      </c>
      <c r="E3060" s="5">
        <v>7.04</v>
      </c>
      <c r="F3060" s="5">
        <f t="shared" si="98"/>
        <v>1262703.3300000012</v>
      </c>
      <c r="G3060" s="5">
        <f t="shared" si="97"/>
        <v>99.870085393561851</v>
      </c>
    </row>
    <row r="3061" spans="1:7" x14ac:dyDescent="0.35">
      <c r="A3061" s="30" t="s">
        <v>3290</v>
      </c>
      <c r="B3061" s="4">
        <v>1</v>
      </c>
      <c r="C3061" s="4">
        <v>8</v>
      </c>
      <c r="D3061" s="5">
        <v>0.88</v>
      </c>
      <c r="E3061" s="5">
        <v>7.04</v>
      </c>
      <c r="F3061" s="5">
        <f t="shared" si="98"/>
        <v>1262710.3700000013</v>
      </c>
      <c r="G3061" s="5">
        <f t="shared" si="97"/>
        <v>99.870642203213393</v>
      </c>
    </row>
    <row r="3062" spans="1:7" x14ac:dyDescent="0.35">
      <c r="A3062" s="30" t="s">
        <v>4413</v>
      </c>
      <c r="B3062" s="4">
        <v>1</v>
      </c>
      <c r="C3062" s="4">
        <v>50</v>
      </c>
      <c r="D3062" s="5">
        <v>0.14000000000000001</v>
      </c>
      <c r="E3062" s="5">
        <v>7.0000000000000009</v>
      </c>
      <c r="F3062" s="5">
        <f t="shared" si="98"/>
        <v>1262717.3700000013</v>
      </c>
      <c r="G3062" s="5">
        <f t="shared" si="97"/>
        <v>99.871195849173716</v>
      </c>
    </row>
    <row r="3063" spans="1:7" x14ac:dyDescent="0.35">
      <c r="A3063" s="30" t="s">
        <v>2675</v>
      </c>
      <c r="B3063" s="4">
        <v>1</v>
      </c>
      <c r="C3063" s="4">
        <v>2</v>
      </c>
      <c r="D3063" s="5">
        <v>3.5</v>
      </c>
      <c r="E3063" s="5">
        <v>7</v>
      </c>
      <c r="F3063" s="5">
        <f t="shared" si="98"/>
        <v>1262724.3700000013</v>
      </c>
      <c r="G3063" s="5">
        <f t="shared" si="97"/>
        <v>99.871749495134054</v>
      </c>
    </row>
    <row r="3064" spans="1:7" x14ac:dyDescent="0.35">
      <c r="A3064" s="30" t="s">
        <v>1151</v>
      </c>
      <c r="B3064" s="4">
        <v>1</v>
      </c>
      <c r="C3064" s="4">
        <v>2</v>
      </c>
      <c r="D3064" s="5">
        <v>3.49</v>
      </c>
      <c r="E3064" s="5">
        <v>6.98</v>
      </c>
      <c r="F3064" s="5">
        <f t="shared" si="98"/>
        <v>1262731.3500000013</v>
      </c>
      <c r="G3064" s="5">
        <f t="shared" si="97"/>
        <v>99.872301559248783</v>
      </c>
    </row>
    <row r="3065" spans="1:7" x14ac:dyDescent="0.35">
      <c r="A3065" s="30" t="s">
        <v>1647</v>
      </c>
      <c r="B3065" s="4">
        <v>2</v>
      </c>
      <c r="C3065" s="4">
        <v>24</v>
      </c>
      <c r="D3065" s="5">
        <v>0.28999999999999998</v>
      </c>
      <c r="E3065" s="5">
        <v>6.9599999999999991</v>
      </c>
      <c r="F3065" s="5">
        <f t="shared" si="98"/>
        <v>1262738.3100000012</v>
      </c>
      <c r="G3065" s="5">
        <f t="shared" si="97"/>
        <v>99.872852041517916</v>
      </c>
    </row>
    <row r="3066" spans="1:7" x14ac:dyDescent="0.35">
      <c r="A3066" s="30" t="s">
        <v>4287</v>
      </c>
      <c r="B3066" s="4">
        <v>1</v>
      </c>
      <c r="C3066" s="4">
        <v>5</v>
      </c>
      <c r="D3066" s="5">
        <v>1.38</v>
      </c>
      <c r="E3066" s="5">
        <v>6.8999999999999995</v>
      </c>
      <c r="F3066" s="5">
        <f t="shared" si="98"/>
        <v>1262745.2100000011</v>
      </c>
      <c r="G3066" s="5">
        <f t="shared" si="97"/>
        <v>99.873397778250236</v>
      </c>
    </row>
    <row r="3067" spans="1:7" x14ac:dyDescent="0.35">
      <c r="A3067" s="30" t="s">
        <v>446</v>
      </c>
      <c r="B3067" s="4">
        <v>2</v>
      </c>
      <c r="C3067" s="4">
        <v>12</v>
      </c>
      <c r="D3067" s="5">
        <v>0.56999999999999995</v>
      </c>
      <c r="E3067" s="5">
        <v>6.84</v>
      </c>
      <c r="F3067" s="5">
        <f t="shared" si="98"/>
        <v>1262752.0500000012</v>
      </c>
      <c r="G3067" s="5">
        <f t="shared" si="97"/>
        <v>99.873938769445772</v>
      </c>
    </row>
    <row r="3068" spans="1:7" x14ac:dyDescent="0.35">
      <c r="A3068" s="30" t="s">
        <v>937</v>
      </c>
      <c r="B3068" s="4">
        <v>1</v>
      </c>
      <c r="C3068" s="4">
        <v>12</v>
      </c>
      <c r="D3068" s="5">
        <v>0.56999999999999995</v>
      </c>
      <c r="E3068" s="5">
        <v>6.84</v>
      </c>
      <c r="F3068" s="5">
        <f t="shared" si="98"/>
        <v>1262758.8900000013</v>
      </c>
      <c r="G3068" s="5">
        <f t="shared" si="97"/>
        <v>99.874479760641293</v>
      </c>
    </row>
    <row r="3069" spans="1:7" x14ac:dyDescent="0.35">
      <c r="A3069" s="30" t="s">
        <v>151</v>
      </c>
      <c r="B3069" s="4">
        <v>11</v>
      </c>
      <c r="C3069" s="4">
        <v>11</v>
      </c>
      <c r="D3069" s="5">
        <v>0.62</v>
      </c>
      <c r="E3069" s="5">
        <v>6.82</v>
      </c>
      <c r="F3069" s="5">
        <f t="shared" si="98"/>
        <v>1262765.7100000014</v>
      </c>
      <c r="G3069" s="5">
        <f t="shared" si="97"/>
        <v>99.875019169991234</v>
      </c>
    </row>
    <row r="3070" spans="1:7" x14ac:dyDescent="0.35">
      <c r="A3070" s="30" t="s">
        <v>495</v>
      </c>
      <c r="B3070" s="4">
        <v>3</v>
      </c>
      <c r="C3070" s="4">
        <v>20</v>
      </c>
      <c r="D3070" s="5">
        <v>0.34</v>
      </c>
      <c r="E3070" s="5">
        <v>6.8000000000000007</v>
      </c>
      <c r="F3070" s="5">
        <f t="shared" si="98"/>
        <v>1262772.5100000014</v>
      </c>
      <c r="G3070" s="5">
        <f t="shared" si="97"/>
        <v>99.875556997495565</v>
      </c>
    </row>
    <row r="3071" spans="1:7" x14ac:dyDescent="0.35">
      <c r="A3071" s="30" t="s">
        <v>3931</v>
      </c>
      <c r="B3071" s="4">
        <v>1</v>
      </c>
      <c r="C3071" s="4">
        <v>20</v>
      </c>
      <c r="D3071" s="5">
        <v>0.34</v>
      </c>
      <c r="E3071" s="5">
        <v>6.8000000000000007</v>
      </c>
      <c r="F3071" s="5">
        <f t="shared" si="98"/>
        <v>1262779.3100000015</v>
      </c>
      <c r="G3071" s="5">
        <f t="shared" si="97"/>
        <v>99.876094824999896</v>
      </c>
    </row>
    <row r="3072" spans="1:7" x14ac:dyDescent="0.35">
      <c r="A3072" s="30" t="s">
        <v>1084</v>
      </c>
      <c r="B3072" s="4">
        <v>1</v>
      </c>
      <c r="C3072" s="4">
        <v>1</v>
      </c>
      <c r="D3072" s="5">
        <v>6.8</v>
      </c>
      <c r="E3072" s="5">
        <v>6.8</v>
      </c>
      <c r="F3072" s="5">
        <f t="shared" si="98"/>
        <v>1262786.1100000015</v>
      </c>
      <c r="G3072" s="5">
        <f t="shared" si="97"/>
        <v>99.876632652504213</v>
      </c>
    </row>
    <row r="3073" spans="1:7" x14ac:dyDescent="0.35">
      <c r="A3073" s="30" t="s">
        <v>531</v>
      </c>
      <c r="B3073" s="4">
        <v>1</v>
      </c>
      <c r="C3073" s="4">
        <v>1</v>
      </c>
      <c r="D3073" s="5">
        <v>6.8</v>
      </c>
      <c r="E3073" s="5">
        <v>6.8</v>
      </c>
      <c r="F3073" s="5">
        <f t="shared" si="98"/>
        <v>1262792.9100000015</v>
      </c>
      <c r="G3073" s="5">
        <f t="shared" si="97"/>
        <v>99.877170480008544</v>
      </c>
    </row>
    <row r="3074" spans="1:7" x14ac:dyDescent="0.35">
      <c r="A3074" s="30" t="s">
        <v>4034</v>
      </c>
      <c r="B3074" s="4">
        <v>3</v>
      </c>
      <c r="C3074" s="4">
        <v>75</v>
      </c>
      <c r="D3074" s="5">
        <v>0.09</v>
      </c>
      <c r="E3074" s="5">
        <v>6.75</v>
      </c>
      <c r="F3074" s="5">
        <f t="shared" si="98"/>
        <v>1262799.6600000015</v>
      </c>
      <c r="G3074" s="5">
        <f t="shared" si="97"/>
        <v>99.87770435289886</v>
      </c>
    </row>
    <row r="3075" spans="1:7" x14ac:dyDescent="0.35">
      <c r="A3075" s="30" t="s">
        <v>4386</v>
      </c>
      <c r="B3075" s="4">
        <v>2</v>
      </c>
      <c r="C3075" s="4">
        <v>32</v>
      </c>
      <c r="D3075" s="5">
        <v>0.21</v>
      </c>
      <c r="E3075" s="5">
        <v>6.72</v>
      </c>
      <c r="F3075" s="5">
        <f t="shared" si="98"/>
        <v>1262806.3800000015</v>
      </c>
      <c r="G3075" s="5">
        <f t="shared" ref="G3075:G3138" si="99">(F3075/$F$3485)*100</f>
        <v>99.878235853020797</v>
      </c>
    </row>
    <row r="3076" spans="1:7" x14ac:dyDescent="0.35">
      <c r="A3076" s="30" t="s">
        <v>3446</v>
      </c>
      <c r="B3076" s="4">
        <v>4</v>
      </c>
      <c r="C3076" s="4">
        <v>28</v>
      </c>
      <c r="D3076" s="5">
        <v>0.24</v>
      </c>
      <c r="E3076" s="5">
        <v>6.72</v>
      </c>
      <c r="F3076" s="5">
        <f t="shared" si="98"/>
        <v>1262813.1000000015</v>
      </c>
      <c r="G3076" s="5">
        <f t="shared" si="99"/>
        <v>99.878767353142706</v>
      </c>
    </row>
    <row r="3077" spans="1:7" x14ac:dyDescent="0.35">
      <c r="A3077" s="30" t="s">
        <v>4224</v>
      </c>
      <c r="B3077" s="4">
        <v>1</v>
      </c>
      <c r="C3077" s="4">
        <v>4</v>
      </c>
      <c r="D3077" s="5">
        <v>1.68</v>
      </c>
      <c r="E3077" s="5">
        <v>6.72</v>
      </c>
      <c r="F3077" s="5">
        <f t="shared" si="98"/>
        <v>1262819.8200000015</v>
      </c>
      <c r="G3077" s="5">
        <f t="shared" si="99"/>
        <v>99.879298853264615</v>
      </c>
    </row>
    <row r="3078" spans="1:7" x14ac:dyDescent="0.35">
      <c r="A3078" s="30" t="s">
        <v>4177</v>
      </c>
      <c r="B3078" s="4">
        <v>2</v>
      </c>
      <c r="C3078" s="4">
        <v>4</v>
      </c>
      <c r="D3078" s="5">
        <v>1.67</v>
      </c>
      <c r="E3078" s="5">
        <v>6.68</v>
      </c>
      <c r="F3078" s="5">
        <f t="shared" si="98"/>
        <v>1262826.5000000014</v>
      </c>
      <c r="G3078" s="5">
        <f t="shared" si="99"/>
        <v>99.879827189695334</v>
      </c>
    </row>
    <row r="3079" spans="1:7" x14ac:dyDescent="0.35">
      <c r="A3079" s="30" t="s">
        <v>238</v>
      </c>
      <c r="B3079" s="4">
        <v>6</v>
      </c>
      <c r="C3079" s="4">
        <v>7</v>
      </c>
      <c r="D3079" s="5">
        <v>0.95</v>
      </c>
      <c r="E3079" s="5">
        <v>6.6499999999999995</v>
      </c>
      <c r="F3079" s="5">
        <f t="shared" si="98"/>
        <v>1262833.1500000013</v>
      </c>
      <c r="G3079" s="5">
        <f t="shared" si="99"/>
        <v>99.880353153357646</v>
      </c>
    </row>
    <row r="3080" spans="1:7" x14ac:dyDescent="0.35">
      <c r="A3080" s="30" t="s">
        <v>208</v>
      </c>
      <c r="B3080" s="4">
        <v>2</v>
      </c>
      <c r="C3080" s="4">
        <v>12</v>
      </c>
      <c r="D3080" s="5">
        <v>0.55000000000000004</v>
      </c>
      <c r="E3080" s="5">
        <v>6.6000000000000005</v>
      </c>
      <c r="F3080" s="5">
        <f t="shared" ref="F3080:F3143" si="100">E3080+F3079</f>
        <v>1262839.7500000014</v>
      </c>
      <c r="G3080" s="5">
        <f t="shared" si="99"/>
        <v>99.880875162405971</v>
      </c>
    </row>
    <row r="3081" spans="1:7" x14ac:dyDescent="0.35">
      <c r="A3081" s="30" t="s">
        <v>4296</v>
      </c>
      <c r="B3081" s="4">
        <v>1</v>
      </c>
      <c r="C3081" s="4">
        <v>10</v>
      </c>
      <c r="D3081" s="5">
        <v>0.66</v>
      </c>
      <c r="E3081" s="5">
        <v>6.6000000000000005</v>
      </c>
      <c r="F3081" s="5">
        <f t="shared" si="100"/>
        <v>1262846.3500000015</v>
      </c>
      <c r="G3081" s="5">
        <f t="shared" si="99"/>
        <v>99.881397171454296</v>
      </c>
    </row>
    <row r="3082" spans="1:7" x14ac:dyDescent="0.35">
      <c r="A3082" s="30" t="s">
        <v>3097</v>
      </c>
      <c r="B3082" s="4">
        <v>1</v>
      </c>
      <c r="C3082" s="4">
        <v>2</v>
      </c>
      <c r="D3082" s="5">
        <v>3.29</v>
      </c>
      <c r="E3082" s="5">
        <v>6.58</v>
      </c>
      <c r="F3082" s="5">
        <f t="shared" si="100"/>
        <v>1262852.9300000016</v>
      </c>
      <c r="G3082" s="5">
        <f t="shared" si="99"/>
        <v>99.881917598657012</v>
      </c>
    </row>
    <row r="3083" spans="1:7" x14ac:dyDescent="0.35">
      <c r="A3083" s="30" t="s">
        <v>3943</v>
      </c>
      <c r="B3083" s="4">
        <v>1</v>
      </c>
      <c r="C3083" s="4">
        <v>8</v>
      </c>
      <c r="D3083" s="5">
        <v>0.82</v>
      </c>
      <c r="E3083" s="5">
        <v>6.56</v>
      </c>
      <c r="F3083" s="5">
        <f t="shared" si="100"/>
        <v>1262859.4900000016</v>
      </c>
      <c r="G3083" s="5">
        <f t="shared" si="99"/>
        <v>99.882436444014132</v>
      </c>
    </row>
    <row r="3084" spans="1:7" x14ac:dyDescent="0.35">
      <c r="A3084" s="30" t="s">
        <v>4217</v>
      </c>
      <c r="B3084" s="4">
        <v>1</v>
      </c>
      <c r="C3084" s="4">
        <v>8</v>
      </c>
      <c r="D3084" s="5">
        <v>0.82</v>
      </c>
      <c r="E3084" s="5">
        <v>6.56</v>
      </c>
      <c r="F3084" s="5">
        <f t="shared" si="100"/>
        <v>1262866.0500000017</v>
      </c>
      <c r="G3084" s="5">
        <f t="shared" si="99"/>
        <v>99.882955289371239</v>
      </c>
    </row>
    <row r="3085" spans="1:7" x14ac:dyDescent="0.35">
      <c r="A3085" s="30" t="s">
        <v>4202</v>
      </c>
      <c r="B3085" s="4">
        <v>2</v>
      </c>
      <c r="C3085" s="4">
        <v>50</v>
      </c>
      <c r="D3085" s="5">
        <v>0.13</v>
      </c>
      <c r="E3085" s="5">
        <v>6.5</v>
      </c>
      <c r="F3085" s="5">
        <f t="shared" si="100"/>
        <v>1262872.5500000017</v>
      </c>
      <c r="G3085" s="5">
        <f t="shared" si="99"/>
        <v>99.883469389191561</v>
      </c>
    </row>
    <row r="3086" spans="1:7" x14ac:dyDescent="0.35">
      <c r="A3086" s="30" t="s">
        <v>2919</v>
      </c>
      <c r="B3086" s="4">
        <v>1</v>
      </c>
      <c r="C3086" s="4">
        <v>50</v>
      </c>
      <c r="D3086" s="5">
        <v>0.13</v>
      </c>
      <c r="E3086" s="5">
        <v>6.5</v>
      </c>
      <c r="F3086" s="5">
        <f t="shared" si="100"/>
        <v>1262879.0500000017</v>
      </c>
      <c r="G3086" s="5">
        <f t="shared" si="99"/>
        <v>99.883983489011868</v>
      </c>
    </row>
    <row r="3087" spans="1:7" x14ac:dyDescent="0.35">
      <c r="A3087" s="30" t="s">
        <v>273</v>
      </c>
      <c r="B3087" s="4">
        <v>10</v>
      </c>
      <c r="C3087" s="4">
        <v>12</v>
      </c>
      <c r="D3087" s="5">
        <v>0.54</v>
      </c>
      <c r="E3087" s="5">
        <v>6.48</v>
      </c>
      <c r="F3087" s="5">
        <f t="shared" si="100"/>
        <v>1262885.5300000017</v>
      </c>
      <c r="G3087" s="5">
        <f t="shared" si="99"/>
        <v>99.884496006986581</v>
      </c>
    </row>
    <row r="3088" spans="1:7" x14ac:dyDescent="0.35">
      <c r="A3088" s="30" t="s">
        <v>617</v>
      </c>
      <c r="B3088" s="4">
        <v>2</v>
      </c>
      <c r="C3088" s="4">
        <v>8</v>
      </c>
      <c r="D3088" s="5">
        <v>0.81</v>
      </c>
      <c r="E3088" s="5">
        <v>6.48</v>
      </c>
      <c r="F3088" s="5">
        <f t="shared" si="100"/>
        <v>1262892.0100000016</v>
      </c>
      <c r="G3088" s="5">
        <f t="shared" si="99"/>
        <v>99.885008524961279</v>
      </c>
    </row>
    <row r="3089" spans="1:7" x14ac:dyDescent="0.35">
      <c r="A3089" s="30" t="s">
        <v>971</v>
      </c>
      <c r="B3089" s="4">
        <v>2</v>
      </c>
      <c r="C3089" s="4">
        <v>8</v>
      </c>
      <c r="D3089" s="5">
        <v>0.81</v>
      </c>
      <c r="E3089" s="5">
        <v>6.48</v>
      </c>
      <c r="F3089" s="5">
        <f t="shared" si="100"/>
        <v>1262898.4900000016</v>
      </c>
      <c r="G3089" s="5">
        <f t="shared" si="99"/>
        <v>99.885521042935991</v>
      </c>
    </row>
    <row r="3090" spans="1:7" x14ac:dyDescent="0.35">
      <c r="A3090" s="30" t="s">
        <v>2923</v>
      </c>
      <c r="B3090" s="4">
        <v>1</v>
      </c>
      <c r="C3090" s="4">
        <v>2</v>
      </c>
      <c r="D3090" s="5">
        <v>3.24</v>
      </c>
      <c r="E3090" s="5">
        <v>6.48</v>
      </c>
      <c r="F3090" s="5">
        <f t="shared" si="100"/>
        <v>1262904.9700000016</v>
      </c>
      <c r="G3090" s="5">
        <f t="shared" si="99"/>
        <v>99.886033560910704</v>
      </c>
    </row>
    <row r="3091" spans="1:7" x14ac:dyDescent="0.35">
      <c r="A3091" s="30" t="s">
        <v>2806</v>
      </c>
      <c r="B3091" s="4">
        <v>3</v>
      </c>
      <c r="C3091" s="4">
        <v>40</v>
      </c>
      <c r="D3091" s="5">
        <v>0.16</v>
      </c>
      <c r="E3091" s="5">
        <v>6.4</v>
      </c>
      <c r="F3091" s="5">
        <f t="shared" si="100"/>
        <v>1262911.3700000015</v>
      </c>
      <c r="G3091" s="5">
        <f t="shared" si="99"/>
        <v>99.886539751502994</v>
      </c>
    </row>
    <row r="3092" spans="1:7" x14ac:dyDescent="0.35">
      <c r="A3092" s="30" t="s">
        <v>1222</v>
      </c>
      <c r="B3092" s="4">
        <v>1</v>
      </c>
      <c r="C3092" s="4">
        <v>32</v>
      </c>
      <c r="D3092" s="5">
        <v>0.2</v>
      </c>
      <c r="E3092" s="5">
        <v>6.4</v>
      </c>
      <c r="F3092" s="5">
        <f t="shared" si="100"/>
        <v>1262917.7700000014</v>
      </c>
      <c r="G3092" s="5">
        <f t="shared" si="99"/>
        <v>99.887045942095298</v>
      </c>
    </row>
    <row r="3093" spans="1:7" x14ac:dyDescent="0.35">
      <c r="A3093" s="30" t="s">
        <v>127</v>
      </c>
      <c r="B3093" s="4">
        <v>2</v>
      </c>
      <c r="C3093" s="4">
        <v>20</v>
      </c>
      <c r="D3093" s="5">
        <v>0.32</v>
      </c>
      <c r="E3093" s="5">
        <v>6.4</v>
      </c>
      <c r="F3093" s="5">
        <f t="shared" si="100"/>
        <v>1262924.1700000013</v>
      </c>
      <c r="G3093" s="5">
        <f t="shared" si="99"/>
        <v>99.887552132687603</v>
      </c>
    </row>
    <row r="3094" spans="1:7" x14ac:dyDescent="0.35">
      <c r="A3094" s="30" t="s">
        <v>3141</v>
      </c>
      <c r="B3094" s="4">
        <v>2</v>
      </c>
      <c r="C3094" s="4">
        <v>16</v>
      </c>
      <c r="D3094" s="5">
        <v>0.4</v>
      </c>
      <c r="E3094" s="5">
        <v>6.4</v>
      </c>
      <c r="F3094" s="5">
        <f t="shared" si="100"/>
        <v>1262930.5700000012</v>
      </c>
      <c r="G3094" s="5">
        <f t="shared" si="99"/>
        <v>99.888058323279893</v>
      </c>
    </row>
    <row r="3095" spans="1:7" x14ac:dyDescent="0.35">
      <c r="A3095" s="30" t="s">
        <v>3291</v>
      </c>
      <c r="B3095" s="4">
        <v>1</v>
      </c>
      <c r="C3095" s="4">
        <v>8</v>
      </c>
      <c r="D3095" s="5">
        <v>0.8</v>
      </c>
      <c r="E3095" s="5">
        <v>6.4</v>
      </c>
      <c r="F3095" s="5">
        <f t="shared" si="100"/>
        <v>1262936.9700000011</v>
      </c>
      <c r="G3095" s="5">
        <f t="shared" si="99"/>
        <v>99.888564513872197</v>
      </c>
    </row>
    <row r="3096" spans="1:7" x14ac:dyDescent="0.35">
      <c r="A3096" s="30" t="s">
        <v>2855</v>
      </c>
      <c r="B3096" s="4">
        <v>1</v>
      </c>
      <c r="C3096" s="4">
        <v>4</v>
      </c>
      <c r="D3096" s="5">
        <v>1.6</v>
      </c>
      <c r="E3096" s="5">
        <v>6.4</v>
      </c>
      <c r="F3096" s="5">
        <f t="shared" si="100"/>
        <v>1262943.370000001</v>
      </c>
      <c r="G3096" s="5">
        <f t="shared" si="99"/>
        <v>99.889070704464487</v>
      </c>
    </row>
    <row r="3097" spans="1:7" x14ac:dyDescent="0.35">
      <c r="A3097" s="30" t="s">
        <v>4077</v>
      </c>
      <c r="B3097" s="4">
        <v>1</v>
      </c>
      <c r="C3097" s="4">
        <v>1</v>
      </c>
      <c r="D3097" s="5">
        <v>6.27</v>
      </c>
      <c r="E3097" s="5">
        <v>6.27</v>
      </c>
      <c r="F3097" s="5">
        <f t="shared" si="100"/>
        <v>1262949.6400000011</v>
      </c>
      <c r="G3097" s="5">
        <f t="shared" si="99"/>
        <v>99.889566613060381</v>
      </c>
    </row>
    <row r="3098" spans="1:7" x14ac:dyDescent="0.35">
      <c r="A3098" s="30" t="s">
        <v>790</v>
      </c>
      <c r="B3098" s="4">
        <v>1</v>
      </c>
      <c r="C3098" s="4">
        <v>2</v>
      </c>
      <c r="D3098" s="5">
        <v>3.13</v>
      </c>
      <c r="E3098" s="5">
        <v>6.26</v>
      </c>
      <c r="F3098" s="5">
        <f t="shared" si="100"/>
        <v>1262955.9000000011</v>
      </c>
      <c r="G3098" s="5">
        <f t="shared" si="99"/>
        <v>99.890061730733493</v>
      </c>
    </row>
    <row r="3099" spans="1:7" x14ac:dyDescent="0.35">
      <c r="A3099" s="30" t="s">
        <v>334</v>
      </c>
      <c r="B3099" s="4">
        <v>1</v>
      </c>
      <c r="C3099" s="4">
        <v>2</v>
      </c>
      <c r="D3099" s="5">
        <v>3.12</v>
      </c>
      <c r="E3099" s="5">
        <v>6.24</v>
      </c>
      <c r="F3099" s="5">
        <f t="shared" si="100"/>
        <v>1262962.1400000011</v>
      </c>
      <c r="G3099" s="5">
        <f t="shared" si="99"/>
        <v>99.890555266560995</v>
      </c>
    </row>
    <row r="3100" spans="1:7" x14ac:dyDescent="0.35">
      <c r="A3100" s="30" t="s">
        <v>250</v>
      </c>
      <c r="B3100" s="4">
        <v>7</v>
      </c>
      <c r="C3100" s="4">
        <v>7</v>
      </c>
      <c r="D3100" s="5">
        <v>0.88</v>
      </c>
      <c r="E3100" s="5">
        <v>6.16</v>
      </c>
      <c r="F3100" s="5">
        <f t="shared" si="100"/>
        <v>1262968.300000001</v>
      </c>
      <c r="G3100" s="5">
        <f t="shared" si="99"/>
        <v>99.891042475006074</v>
      </c>
    </row>
    <row r="3101" spans="1:7" x14ac:dyDescent="0.35">
      <c r="A3101" s="30" t="s">
        <v>1001</v>
      </c>
      <c r="B3101" s="4">
        <v>3</v>
      </c>
      <c r="C3101" s="4">
        <v>16</v>
      </c>
      <c r="D3101" s="5">
        <v>0.38</v>
      </c>
      <c r="E3101" s="5">
        <v>6.08</v>
      </c>
      <c r="F3101" s="5">
        <f t="shared" si="100"/>
        <v>1262974.3800000011</v>
      </c>
      <c r="G3101" s="5">
        <f t="shared" si="99"/>
        <v>99.891523356068774</v>
      </c>
    </row>
    <row r="3102" spans="1:7" x14ac:dyDescent="0.35">
      <c r="A3102" s="30" t="s">
        <v>1147</v>
      </c>
      <c r="B3102" s="4">
        <v>2</v>
      </c>
      <c r="C3102" s="4">
        <v>8</v>
      </c>
      <c r="D3102" s="5">
        <v>0.76</v>
      </c>
      <c r="E3102" s="5">
        <v>6.08</v>
      </c>
      <c r="F3102" s="5">
        <f t="shared" si="100"/>
        <v>1262980.4600000011</v>
      </c>
      <c r="G3102" s="5">
        <f t="shared" si="99"/>
        <v>99.892004237131474</v>
      </c>
    </row>
    <row r="3103" spans="1:7" x14ac:dyDescent="0.35">
      <c r="A3103" s="30" t="s">
        <v>1207</v>
      </c>
      <c r="B3103" s="4">
        <v>1</v>
      </c>
      <c r="C3103" s="4">
        <v>8</v>
      </c>
      <c r="D3103" s="5">
        <v>0.76</v>
      </c>
      <c r="E3103" s="5">
        <v>6.08</v>
      </c>
      <c r="F3103" s="5">
        <f t="shared" si="100"/>
        <v>1262986.5400000012</v>
      </c>
      <c r="G3103" s="5">
        <f t="shared" si="99"/>
        <v>99.892485118194159</v>
      </c>
    </row>
    <row r="3104" spans="1:7" x14ac:dyDescent="0.35">
      <c r="A3104" s="30" t="s">
        <v>1177</v>
      </c>
      <c r="B3104" s="4">
        <v>1</v>
      </c>
      <c r="C3104" s="4">
        <v>8</v>
      </c>
      <c r="D3104" s="5">
        <v>0.76</v>
      </c>
      <c r="E3104" s="5">
        <v>6.08</v>
      </c>
      <c r="F3104" s="5">
        <f t="shared" si="100"/>
        <v>1262992.6200000013</v>
      </c>
      <c r="G3104" s="5">
        <f t="shared" si="99"/>
        <v>99.892965999256859</v>
      </c>
    </row>
    <row r="3105" spans="1:7" x14ac:dyDescent="0.35">
      <c r="A3105" s="30" t="s">
        <v>1159</v>
      </c>
      <c r="B3105" s="4">
        <v>1</v>
      </c>
      <c r="C3105" s="4">
        <v>8</v>
      </c>
      <c r="D3105" s="5">
        <v>0.76</v>
      </c>
      <c r="E3105" s="5">
        <v>6.08</v>
      </c>
      <c r="F3105" s="5">
        <f t="shared" si="100"/>
        <v>1262998.7000000014</v>
      </c>
      <c r="G3105" s="5">
        <f t="shared" si="99"/>
        <v>99.893446880319559</v>
      </c>
    </row>
    <row r="3106" spans="1:7" x14ac:dyDescent="0.35">
      <c r="A3106" s="30" t="s">
        <v>1249</v>
      </c>
      <c r="B3106" s="4">
        <v>1</v>
      </c>
      <c r="C3106" s="4">
        <v>4</v>
      </c>
      <c r="D3106" s="5">
        <v>1.51</v>
      </c>
      <c r="E3106" s="5">
        <v>6.04</v>
      </c>
      <c r="F3106" s="5">
        <f t="shared" si="100"/>
        <v>1263004.7400000014</v>
      </c>
      <c r="G3106" s="5">
        <f t="shared" si="99"/>
        <v>99.89392459769104</v>
      </c>
    </row>
    <row r="3107" spans="1:7" x14ac:dyDescent="0.35">
      <c r="A3107" s="30" t="s">
        <v>1003</v>
      </c>
      <c r="B3107" s="4">
        <v>1</v>
      </c>
      <c r="C3107" s="4">
        <v>4</v>
      </c>
      <c r="D3107" s="5">
        <v>1.51</v>
      </c>
      <c r="E3107" s="5">
        <v>6.04</v>
      </c>
      <c r="F3107" s="5">
        <f t="shared" si="100"/>
        <v>1263010.7800000014</v>
      </c>
      <c r="G3107" s="5">
        <f t="shared" si="99"/>
        <v>99.894402315062536</v>
      </c>
    </row>
    <row r="3108" spans="1:7" x14ac:dyDescent="0.35">
      <c r="A3108" s="30" t="s">
        <v>2097</v>
      </c>
      <c r="B3108" s="4">
        <v>2</v>
      </c>
      <c r="C3108" s="4">
        <v>200</v>
      </c>
      <c r="D3108" s="5">
        <v>0.03</v>
      </c>
      <c r="E3108" s="5">
        <v>6</v>
      </c>
      <c r="F3108" s="5">
        <f t="shared" si="100"/>
        <v>1263016.7800000014</v>
      </c>
      <c r="G3108" s="5">
        <f t="shared" si="99"/>
        <v>99.894876868742827</v>
      </c>
    </row>
    <row r="3109" spans="1:7" x14ac:dyDescent="0.35">
      <c r="A3109" s="30" t="s">
        <v>2425</v>
      </c>
      <c r="B3109" s="4">
        <v>2</v>
      </c>
      <c r="C3109" s="4">
        <v>100</v>
      </c>
      <c r="D3109" s="5">
        <v>0.06</v>
      </c>
      <c r="E3109" s="5">
        <v>6</v>
      </c>
      <c r="F3109" s="5">
        <f t="shared" si="100"/>
        <v>1263022.7800000014</v>
      </c>
      <c r="G3109" s="5">
        <f t="shared" si="99"/>
        <v>99.895351422423104</v>
      </c>
    </row>
    <row r="3110" spans="1:7" x14ac:dyDescent="0.35">
      <c r="A3110" s="30" t="s">
        <v>2454</v>
      </c>
      <c r="B3110" s="4">
        <v>1</v>
      </c>
      <c r="C3110" s="4">
        <v>100</v>
      </c>
      <c r="D3110" s="5">
        <v>0.06</v>
      </c>
      <c r="E3110" s="5">
        <v>6</v>
      </c>
      <c r="F3110" s="5">
        <f t="shared" si="100"/>
        <v>1263028.7800000014</v>
      </c>
      <c r="G3110" s="5">
        <f t="shared" si="99"/>
        <v>99.895825976103396</v>
      </c>
    </row>
    <row r="3111" spans="1:7" x14ac:dyDescent="0.35">
      <c r="A3111" s="30" t="s">
        <v>2467</v>
      </c>
      <c r="B3111" s="4">
        <v>1</v>
      </c>
      <c r="C3111" s="4">
        <v>100</v>
      </c>
      <c r="D3111" s="5">
        <v>0.06</v>
      </c>
      <c r="E3111" s="5">
        <v>6</v>
      </c>
      <c r="F3111" s="5">
        <f t="shared" si="100"/>
        <v>1263034.7800000014</v>
      </c>
      <c r="G3111" s="5">
        <f t="shared" si="99"/>
        <v>99.896300529783673</v>
      </c>
    </row>
    <row r="3112" spans="1:7" x14ac:dyDescent="0.35">
      <c r="A3112" s="30" t="s">
        <v>2492</v>
      </c>
      <c r="B3112" s="4">
        <v>1</v>
      </c>
      <c r="C3112" s="4">
        <v>100</v>
      </c>
      <c r="D3112" s="5">
        <v>0.06</v>
      </c>
      <c r="E3112" s="5">
        <v>6</v>
      </c>
      <c r="F3112" s="5">
        <f t="shared" si="100"/>
        <v>1263040.7800000014</v>
      </c>
      <c r="G3112" s="5">
        <f t="shared" si="99"/>
        <v>99.896775083463979</v>
      </c>
    </row>
    <row r="3113" spans="1:7" x14ac:dyDescent="0.35">
      <c r="A3113" s="30" t="s">
        <v>3352</v>
      </c>
      <c r="B3113" s="4">
        <v>2</v>
      </c>
      <c r="C3113" s="4">
        <v>75</v>
      </c>
      <c r="D3113" s="5">
        <v>0.08</v>
      </c>
      <c r="E3113" s="5">
        <v>6</v>
      </c>
      <c r="F3113" s="5">
        <f t="shared" si="100"/>
        <v>1263046.7800000014</v>
      </c>
      <c r="G3113" s="5">
        <f t="shared" si="99"/>
        <v>99.897249637144256</v>
      </c>
    </row>
    <row r="3114" spans="1:7" x14ac:dyDescent="0.35">
      <c r="A3114" s="30" t="s">
        <v>3952</v>
      </c>
      <c r="B3114" s="4">
        <v>1</v>
      </c>
      <c r="C3114" s="4">
        <v>50</v>
      </c>
      <c r="D3114" s="5">
        <v>0.12</v>
      </c>
      <c r="E3114" s="5">
        <v>6</v>
      </c>
      <c r="F3114" s="5">
        <f t="shared" si="100"/>
        <v>1263052.7800000014</v>
      </c>
      <c r="G3114" s="5">
        <f t="shared" si="99"/>
        <v>99.897724190824547</v>
      </c>
    </row>
    <row r="3115" spans="1:7" x14ac:dyDescent="0.35">
      <c r="A3115" s="30" t="s">
        <v>4020</v>
      </c>
      <c r="B3115" s="4">
        <v>1</v>
      </c>
      <c r="C3115" s="4">
        <v>50</v>
      </c>
      <c r="D3115" s="5">
        <v>0.12</v>
      </c>
      <c r="E3115" s="5">
        <v>6</v>
      </c>
      <c r="F3115" s="5">
        <f t="shared" si="100"/>
        <v>1263058.7800000014</v>
      </c>
      <c r="G3115" s="5">
        <f t="shared" si="99"/>
        <v>99.898198744504825</v>
      </c>
    </row>
    <row r="3116" spans="1:7" x14ac:dyDescent="0.35">
      <c r="A3116" s="30" t="s">
        <v>4136</v>
      </c>
      <c r="B3116" s="4">
        <v>1</v>
      </c>
      <c r="C3116" s="4">
        <v>50</v>
      </c>
      <c r="D3116" s="5">
        <v>0.12</v>
      </c>
      <c r="E3116" s="5">
        <v>6</v>
      </c>
      <c r="F3116" s="5">
        <f t="shared" si="100"/>
        <v>1263064.7800000014</v>
      </c>
      <c r="G3116" s="5">
        <f t="shared" si="99"/>
        <v>99.898673298185116</v>
      </c>
    </row>
    <row r="3117" spans="1:7" x14ac:dyDescent="0.35">
      <c r="A3117" s="30" t="s">
        <v>2865</v>
      </c>
      <c r="B3117" s="4">
        <v>3</v>
      </c>
      <c r="C3117" s="4">
        <v>30</v>
      </c>
      <c r="D3117" s="5">
        <v>0.2</v>
      </c>
      <c r="E3117" s="5">
        <v>6</v>
      </c>
      <c r="F3117" s="5">
        <f t="shared" si="100"/>
        <v>1263070.7800000014</v>
      </c>
      <c r="G3117" s="5">
        <f t="shared" si="99"/>
        <v>99.899147851865393</v>
      </c>
    </row>
    <row r="3118" spans="1:7" x14ac:dyDescent="0.35">
      <c r="A3118" s="30" t="s">
        <v>3424</v>
      </c>
      <c r="B3118" s="4">
        <v>1</v>
      </c>
      <c r="C3118" s="4">
        <v>25</v>
      </c>
      <c r="D3118" s="5">
        <v>0.24</v>
      </c>
      <c r="E3118" s="5">
        <v>6</v>
      </c>
      <c r="F3118" s="5">
        <f t="shared" si="100"/>
        <v>1263076.7800000014</v>
      </c>
      <c r="G3118" s="5">
        <f t="shared" si="99"/>
        <v>99.899622405545685</v>
      </c>
    </row>
    <row r="3119" spans="1:7" x14ac:dyDescent="0.35">
      <c r="A3119" s="30" t="s">
        <v>328</v>
      </c>
      <c r="B3119" s="4">
        <v>2</v>
      </c>
      <c r="C3119" s="4">
        <v>8</v>
      </c>
      <c r="D3119" s="5">
        <v>0.75</v>
      </c>
      <c r="E3119" s="5">
        <v>6</v>
      </c>
      <c r="F3119" s="5">
        <f t="shared" si="100"/>
        <v>1263082.7800000014</v>
      </c>
      <c r="G3119" s="5">
        <f t="shared" si="99"/>
        <v>99.900096959225976</v>
      </c>
    </row>
    <row r="3120" spans="1:7" x14ac:dyDescent="0.35">
      <c r="A3120" s="30" t="s">
        <v>4322</v>
      </c>
      <c r="B3120" s="4">
        <v>1</v>
      </c>
      <c r="C3120" s="4">
        <v>8</v>
      </c>
      <c r="D3120" s="5">
        <v>0.75</v>
      </c>
      <c r="E3120" s="5">
        <v>6</v>
      </c>
      <c r="F3120" s="5">
        <f t="shared" si="100"/>
        <v>1263088.7800000014</v>
      </c>
      <c r="G3120" s="5">
        <f t="shared" si="99"/>
        <v>99.900571512906254</v>
      </c>
    </row>
    <row r="3121" spans="1:7" x14ac:dyDescent="0.35">
      <c r="A3121" s="30" t="s">
        <v>3860</v>
      </c>
      <c r="B3121" s="4">
        <v>1</v>
      </c>
      <c r="C3121" s="4">
        <v>4</v>
      </c>
      <c r="D3121" s="5">
        <v>1.49</v>
      </c>
      <c r="E3121" s="5">
        <v>5.96</v>
      </c>
      <c r="F3121" s="5">
        <f t="shared" si="100"/>
        <v>1263094.7400000014</v>
      </c>
      <c r="G3121" s="5">
        <f t="shared" si="99"/>
        <v>99.901042902895341</v>
      </c>
    </row>
    <row r="3122" spans="1:7" x14ac:dyDescent="0.35">
      <c r="A3122" s="30" t="s">
        <v>607</v>
      </c>
      <c r="B3122" s="4">
        <v>2</v>
      </c>
      <c r="C3122" s="4">
        <v>2</v>
      </c>
      <c r="D3122" s="5">
        <v>2.98</v>
      </c>
      <c r="E3122" s="5">
        <v>5.96</v>
      </c>
      <c r="F3122" s="5">
        <f t="shared" si="100"/>
        <v>1263100.7000000014</v>
      </c>
      <c r="G3122" s="5">
        <f t="shared" si="99"/>
        <v>99.901514292884414</v>
      </c>
    </row>
    <row r="3123" spans="1:7" x14ac:dyDescent="0.35">
      <c r="A3123" s="30" t="s">
        <v>193</v>
      </c>
      <c r="B3123" s="4">
        <v>6</v>
      </c>
      <c r="C3123" s="4">
        <v>7</v>
      </c>
      <c r="D3123" s="5">
        <v>0.85</v>
      </c>
      <c r="E3123" s="5">
        <v>5.95</v>
      </c>
      <c r="F3123" s="5">
        <f t="shared" si="100"/>
        <v>1263106.6500000013</v>
      </c>
      <c r="G3123" s="5">
        <f t="shared" si="99"/>
        <v>99.901984891950704</v>
      </c>
    </row>
    <row r="3124" spans="1:7" x14ac:dyDescent="0.35">
      <c r="A3124" s="30" t="s">
        <v>4293</v>
      </c>
      <c r="B3124" s="4">
        <v>1</v>
      </c>
      <c r="C3124" s="4">
        <v>2</v>
      </c>
      <c r="D3124" s="5">
        <v>2.97</v>
      </c>
      <c r="E3124" s="5">
        <v>5.94</v>
      </c>
      <c r="F3124" s="5">
        <f t="shared" si="100"/>
        <v>1263112.5900000012</v>
      </c>
      <c r="G3124" s="5">
        <f t="shared" si="99"/>
        <v>99.902454700094182</v>
      </c>
    </row>
    <row r="3125" spans="1:7" x14ac:dyDescent="0.35">
      <c r="A3125" s="30" t="s">
        <v>949</v>
      </c>
      <c r="B3125" s="4">
        <v>1</v>
      </c>
      <c r="C3125" s="4">
        <v>3</v>
      </c>
      <c r="D3125" s="5">
        <v>1.98</v>
      </c>
      <c r="E3125" s="5">
        <v>5.9399999999999995</v>
      </c>
      <c r="F3125" s="5">
        <f t="shared" si="100"/>
        <v>1263118.5300000012</v>
      </c>
      <c r="G3125" s="5">
        <f t="shared" si="99"/>
        <v>99.90292450823766</v>
      </c>
    </row>
    <row r="3126" spans="1:7" x14ac:dyDescent="0.35">
      <c r="A3126" s="30" t="s">
        <v>991</v>
      </c>
      <c r="B3126" s="4">
        <v>1</v>
      </c>
      <c r="C3126" s="4">
        <v>4</v>
      </c>
      <c r="D3126" s="5">
        <v>1.47</v>
      </c>
      <c r="E3126" s="5">
        <v>5.88</v>
      </c>
      <c r="F3126" s="5">
        <f t="shared" si="100"/>
        <v>1263124.4100000011</v>
      </c>
      <c r="G3126" s="5">
        <f t="shared" si="99"/>
        <v>99.90338957084434</v>
      </c>
    </row>
    <row r="3127" spans="1:7" x14ac:dyDescent="0.35">
      <c r="A3127" s="30" t="s">
        <v>4200</v>
      </c>
      <c r="B3127" s="4">
        <v>1</v>
      </c>
      <c r="C3127" s="4">
        <v>2</v>
      </c>
      <c r="D3127" s="5">
        <v>2.93</v>
      </c>
      <c r="E3127" s="5">
        <v>5.86</v>
      </c>
      <c r="F3127" s="5">
        <f t="shared" si="100"/>
        <v>1263130.2700000012</v>
      </c>
      <c r="G3127" s="5">
        <f t="shared" si="99"/>
        <v>99.903853051605424</v>
      </c>
    </row>
    <row r="3128" spans="1:7" x14ac:dyDescent="0.35">
      <c r="A3128" s="30" t="s">
        <v>787</v>
      </c>
      <c r="B3128" s="4">
        <v>2</v>
      </c>
      <c r="C3128" s="4">
        <v>2</v>
      </c>
      <c r="D3128" s="5">
        <v>2.92</v>
      </c>
      <c r="E3128" s="5">
        <v>5.84</v>
      </c>
      <c r="F3128" s="5">
        <f t="shared" si="100"/>
        <v>1263136.1100000013</v>
      </c>
      <c r="G3128" s="5">
        <f t="shared" si="99"/>
        <v>99.904314950520899</v>
      </c>
    </row>
    <row r="3129" spans="1:7" x14ac:dyDescent="0.35">
      <c r="A3129" s="30" t="s">
        <v>4061</v>
      </c>
      <c r="B3129" s="4">
        <v>1</v>
      </c>
      <c r="C3129" s="4">
        <v>32</v>
      </c>
      <c r="D3129" s="5">
        <v>0.18</v>
      </c>
      <c r="E3129" s="5">
        <v>5.76</v>
      </c>
      <c r="F3129" s="5">
        <f t="shared" si="100"/>
        <v>1263141.8700000013</v>
      </c>
      <c r="G3129" s="5">
        <f t="shared" si="99"/>
        <v>99.90477052205398</v>
      </c>
    </row>
    <row r="3130" spans="1:7" x14ac:dyDescent="0.35">
      <c r="A3130" s="30" t="s">
        <v>2302</v>
      </c>
      <c r="B3130" s="4">
        <v>2</v>
      </c>
      <c r="C3130" s="4">
        <v>24</v>
      </c>
      <c r="D3130" s="5">
        <v>0.24</v>
      </c>
      <c r="E3130" s="5">
        <v>5.76</v>
      </c>
      <c r="F3130" s="5">
        <f t="shared" si="100"/>
        <v>1263147.6300000013</v>
      </c>
      <c r="G3130" s="5">
        <f t="shared" si="99"/>
        <v>99.905226093587046</v>
      </c>
    </row>
    <row r="3131" spans="1:7" x14ac:dyDescent="0.35">
      <c r="A3131" s="30" t="s">
        <v>267</v>
      </c>
      <c r="B3131" s="4">
        <v>7</v>
      </c>
      <c r="C3131" s="4">
        <v>9</v>
      </c>
      <c r="D3131" s="5">
        <v>0.64</v>
      </c>
      <c r="E3131" s="5">
        <v>5.76</v>
      </c>
      <c r="F3131" s="5">
        <f t="shared" si="100"/>
        <v>1263153.3900000013</v>
      </c>
      <c r="G3131" s="5">
        <f t="shared" si="99"/>
        <v>99.905681665120142</v>
      </c>
    </row>
    <row r="3132" spans="1:7" x14ac:dyDescent="0.35">
      <c r="A3132" s="30" t="s">
        <v>988</v>
      </c>
      <c r="B3132" s="4">
        <v>2</v>
      </c>
      <c r="C3132" s="4">
        <v>4</v>
      </c>
      <c r="D3132" s="5">
        <v>1.44</v>
      </c>
      <c r="E3132" s="5">
        <v>5.76</v>
      </c>
      <c r="F3132" s="5">
        <f t="shared" si="100"/>
        <v>1263159.1500000013</v>
      </c>
      <c r="G3132" s="5">
        <f t="shared" si="99"/>
        <v>99.906137236653208</v>
      </c>
    </row>
    <row r="3133" spans="1:7" x14ac:dyDescent="0.35">
      <c r="A3133" s="30" t="s">
        <v>2647</v>
      </c>
      <c r="B3133" s="4">
        <v>1</v>
      </c>
      <c r="C3133" s="4">
        <v>25</v>
      </c>
      <c r="D3133" s="5">
        <v>0.23</v>
      </c>
      <c r="E3133" s="5">
        <v>5.75</v>
      </c>
      <c r="F3133" s="5">
        <f t="shared" si="100"/>
        <v>1263164.9000000013</v>
      </c>
      <c r="G3133" s="5">
        <f t="shared" si="99"/>
        <v>99.906592017263478</v>
      </c>
    </row>
    <row r="3134" spans="1:7" x14ac:dyDescent="0.35">
      <c r="A3134" s="30" t="s">
        <v>4375</v>
      </c>
      <c r="B3134" s="4">
        <v>1</v>
      </c>
      <c r="C3134" s="4">
        <v>8</v>
      </c>
      <c r="D3134" s="5">
        <v>0.71</v>
      </c>
      <c r="E3134" s="5">
        <v>5.68</v>
      </c>
      <c r="F3134" s="5">
        <f t="shared" si="100"/>
        <v>1263170.5800000012</v>
      </c>
      <c r="G3134" s="5">
        <f t="shared" si="99"/>
        <v>99.90704126141415</v>
      </c>
    </row>
    <row r="3135" spans="1:7" x14ac:dyDescent="0.35">
      <c r="A3135" s="30" t="s">
        <v>4243</v>
      </c>
      <c r="B3135" s="4">
        <v>1</v>
      </c>
      <c r="C3135" s="4">
        <v>4</v>
      </c>
      <c r="D3135" s="5">
        <v>1.42</v>
      </c>
      <c r="E3135" s="5">
        <v>5.68</v>
      </c>
      <c r="F3135" s="5">
        <f t="shared" si="100"/>
        <v>1263176.2600000012</v>
      </c>
      <c r="G3135" s="5">
        <f t="shared" si="99"/>
        <v>99.907490505564809</v>
      </c>
    </row>
    <row r="3136" spans="1:7" x14ac:dyDescent="0.35">
      <c r="A3136" s="30" t="s">
        <v>1083</v>
      </c>
      <c r="B3136" s="4">
        <v>1</v>
      </c>
      <c r="C3136" s="4">
        <v>5</v>
      </c>
      <c r="D3136" s="5">
        <v>1.1299999999999999</v>
      </c>
      <c r="E3136" s="5">
        <v>5.6499999999999995</v>
      </c>
      <c r="F3136" s="5">
        <f t="shared" si="100"/>
        <v>1263181.9100000011</v>
      </c>
      <c r="G3136" s="5">
        <f t="shared" si="99"/>
        <v>99.907937376947075</v>
      </c>
    </row>
    <row r="3137" spans="1:7" x14ac:dyDescent="0.35">
      <c r="A3137" s="30" t="s">
        <v>2999</v>
      </c>
      <c r="B3137" s="4">
        <v>1</v>
      </c>
      <c r="C3137" s="4">
        <v>12</v>
      </c>
      <c r="D3137" s="5">
        <v>0.47</v>
      </c>
      <c r="E3137" s="5">
        <v>5.64</v>
      </c>
      <c r="F3137" s="5">
        <f t="shared" si="100"/>
        <v>1263187.550000001</v>
      </c>
      <c r="G3137" s="5">
        <f t="shared" si="99"/>
        <v>99.908383457406529</v>
      </c>
    </row>
    <row r="3138" spans="1:7" x14ac:dyDescent="0.35">
      <c r="A3138" s="30" t="s">
        <v>485</v>
      </c>
      <c r="B3138" s="4">
        <v>1</v>
      </c>
      <c r="C3138" s="4">
        <v>12</v>
      </c>
      <c r="D3138" s="5">
        <v>0.47</v>
      </c>
      <c r="E3138" s="5">
        <v>5.64</v>
      </c>
      <c r="F3138" s="5">
        <f t="shared" si="100"/>
        <v>1263193.1900000009</v>
      </c>
      <c r="G3138" s="5">
        <f t="shared" si="99"/>
        <v>99.908829537865998</v>
      </c>
    </row>
    <row r="3139" spans="1:7" x14ac:dyDescent="0.35">
      <c r="A3139" s="30" t="s">
        <v>3329</v>
      </c>
      <c r="B3139" s="4">
        <v>2</v>
      </c>
      <c r="C3139" s="4">
        <v>4</v>
      </c>
      <c r="D3139" s="5">
        <v>1.41</v>
      </c>
      <c r="E3139" s="5">
        <v>5.64</v>
      </c>
      <c r="F3139" s="5">
        <f t="shared" si="100"/>
        <v>1263198.8300000008</v>
      </c>
      <c r="G3139" s="5">
        <f t="shared" ref="G3139:G3202" si="101">(F3139/$F$3485)*100</f>
        <v>99.909275618325466</v>
      </c>
    </row>
    <row r="3140" spans="1:7" x14ac:dyDescent="0.35">
      <c r="A3140" s="30" t="s">
        <v>3001</v>
      </c>
      <c r="B3140" s="4">
        <v>1</v>
      </c>
      <c r="C3140" s="4">
        <v>4</v>
      </c>
      <c r="D3140" s="5">
        <v>1.41</v>
      </c>
      <c r="E3140" s="5">
        <v>5.64</v>
      </c>
      <c r="F3140" s="5">
        <f t="shared" si="100"/>
        <v>1263204.4700000007</v>
      </c>
      <c r="G3140" s="5">
        <f t="shared" si="101"/>
        <v>99.909721698784921</v>
      </c>
    </row>
    <row r="3141" spans="1:7" x14ac:dyDescent="0.35">
      <c r="A3141" s="30" t="s">
        <v>3792</v>
      </c>
      <c r="B3141" s="4">
        <v>2</v>
      </c>
      <c r="C3141" s="4">
        <v>20</v>
      </c>
      <c r="D3141" s="5">
        <v>0.28000000000000003</v>
      </c>
      <c r="E3141" s="5">
        <v>5.6000000000000005</v>
      </c>
      <c r="F3141" s="5">
        <f t="shared" si="100"/>
        <v>1263210.0700000008</v>
      </c>
      <c r="G3141" s="5">
        <f t="shared" si="101"/>
        <v>99.910164615553199</v>
      </c>
    </row>
    <row r="3142" spans="1:7" x14ac:dyDescent="0.35">
      <c r="A3142" s="30" t="s">
        <v>4154</v>
      </c>
      <c r="B3142" s="4">
        <v>1</v>
      </c>
      <c r="C3142" s="4">
        <v>10</v>
      </c>
      <c r="D3142" s="5">
        <v>0.56000000000000005</v>
      </c>
      <c r="E3142" s="5">
        <v>5.6000000000000005</v>
      </c>
      <c r="F3142" s="5">
        <f t="shared" si="100"/>
        <v>1263215.6700000009</v>
      </c>
      <c r="G3142" s="5">
        <f t="shared" si="101"/>
        <v>99.910607532321478</v>
      </c>
    </row>
    <row r="3143" spans="1:7" x14ac:dyDescent="0.35">
      <c r="A3143" s="30" t="s">
        <v>3982</v>
      </c>
      <c r="B3143" s="4">
        <v>1</v>
      </c>
      <c r="C3143" s="4">
        <v>8</v>
      </c>
      <c r="D3143" s="5">
        <v>0.7</v>
      </c>
      <c r="E3143" s="5">
        <v>5.6</v>
      </c>
      <c r="F3143" s="5">
        <f t="shared" si="100"/>
        <v>1263221.2700000009</v>
      </c>
      <c r="G3143" s="5">
        <f t="shared" si="101"/>
        <v>99.911050449089743</v>
      </c>
    </row>
    <row r="3144" spans="1:7" x14ac:dyDescent="0.35">
      <c r="A3144" s="30" t="s">
        <v>4379</v>
      </c>
      <c r="B3144" s="4">
        <v>1</v>
      </c>
      <c r="C3144" s="4">
        <v>4</v>
      </c>
      <c r="D3144" s="5">
        <v>1.38</v>
      </c>
      <c r="E3144" s="5">
        <v>5.52</v>
      </c>
      <c r="F3144" s="5">
        <f t="shared" ref="F3144:F3207" si="102">E3144+F3143</f>
        <v>1263226.790000001</v>
      </c>
      <c r="G3144" s="5">
        <f t="shared" si="101"/>
        <v>99.911487038475613</v>
      </c>
    </row>
    <row r="3145" spans="1:7" x14ac:dyDescent="0.35">
      <c r="A3145" s="30" t="s">
        <v>4056</v>
      </c>
      <c r="B3145" s="4">
        <v>1</v>
      </c>
      <c r="C3145" s="4">
        <v>1</v>
      </c>
      <c r="D3145" s="5">
        <v>5.5</v>
      </c>
      <c r="E3145" s="5">
        <v>5.5</v>
      </c>
      <c r="F3145" s="5">
        <f t="shared" si="102"/>
        <v>1263232.290000001</v>
      </c>
      <c r="G3145" s="5">
        <f t="shared" si="101"/>
        <v>99.911922046015874</v>
      </c>
    </row>
    <row r="3146" spans="1:7" x14ac:dyDescent="0.35">
      <c r="A3146" s="30" t="s">
        <v>982</v>
      </c>
      <c r="B3146" s="4">
        <v>1</v>
      </c>
      <c r="C3146" s="4">
        <v>1</v>
      </c>
      <c r="D3146" s="5">
        <v>5.49</v>
      </c>
      <c r="E3146" s="5">
        <v>5.49</v>
      </c>
      <c r="F3146" s="5">
        <f t="shared" si="102"/>
        <v>1263237.780000001</v>
      </c>
      <c r="G3146" s="5">
        <f t="shared" si="101"/>
        <v>99.912356262633338</v>
      </c>
    </row>
    <row r="3147" spans="1:7" x14ac:dyDescent="0.35">
      <c r="A3147" s="30" t="s">
        <v>3704</v>
      </c>
      <c r="B3147" s="4">
        <v>3</v>
      </c>
      <c r="C3147" s="4">
        <v>8</v>
      </c>
      <c r="D3147" s="5">
        <v>0.68</v>
      </c>
      <c r="E3147" s="5">
        <v>5.44</v>
      </c>
      <c r="F3147" s="5">
        <f t="shared" si="102"/>
        <v>1263243.2200000009</v>
      </c>
      <c r="G3147" s="5">
        <f t="shared" si="101"/>
        <v>99.912786524636786</v>
      </c>
    </row>
    <row r="3148" spans="1:7" x14ac:dyDescent="0.35">
      <c r="A3148" s="30" t="s">
        <v>180</v>
      </c>
      <c r="B3148" s="4">
        <v>1</v>
      </c>
      <c r="C3148" s="4">
        <v>8</v>
      </c>
      <c r="D3148" s="5">
        <v>0.68</v>
      </c>
      <c r="E3148" s="5">
        <v>5.44</v>
      </c>
      <c r="F3148" s="5">
        <f t="shared" si="102"/>
        <v>1263248.6600000008</v>
      </c>
      <c r="G3148" s="5">
        <f t="shared" si="101"/>
        <v>99.913216786640248</v>
      </c>
    </row>
    <row r="3149" spans="1:7" x14ac:dyDescent="0.35">
      <c r="A3149" s="30" t="s">
        <v>1094</v>
      </c>
      <c r="B3149" s="4">
        <v>1</v>
      </c>
      <c r="C3149" s="4">
        <v>4</v>
      </c>
      <c r="D3149" s="5">
        <v>1.36</v>
      </c>
      <c r="E3149" s="5">
        <v>5.44</v>
      </c>
      <c r="F3149" s="5">
        <f t="shared" si="102"/>
        <v>1263254.1000000008</v>
      </c>
      <c r="G3149" s="5">
        <f t="shared" si="101"/>
        <v>99.91364704864371</v>
      </c>
    </row>
    <row r="3150" spans="1:7" x14ac:dyDescent="0.35">
      <c r="A3150" s="30" t="s">
        <v>3145</v>
      </c>
      <c r="B3150" s="4">
        <v>2</v>
      </c>
      <c r="C3150" s="4">
        <v>12</v>
      </c>
      <c r="D3150" s="5">
        <v>0.45</v>
      </c>
      <c r="E3150" s="5">
        <v>5.4</v>
      </c>
      <c r="F3150" s="5">
        <f t="shared" si="102"/>
        <v>1263259.5000000007</v>
      </c>
      <c r="G3150" s="5">
        <f t="shared" si="101"/>
        <v>99.914074146955954</v>
      </c>
    </row>
    <row r="3151" spans="1:7" x14ac:dyDescent="0.35">
      <c r="A3151" s="30" t="s">
        <v>2962</v>
      </c>
      <c r="B3151" s="4">
        <v>2</v>
      </c>
      <c r="C3151" s="4">
        <v>6</v>
      </c>
      <c r="D3151" s="5">
        <v>0.9</v>
      </c>
      <c r="E3151" s="5">
        <v>5.4</v>
      </c>
      <c r="F3151" s="5">
        <f t="shared" si="102"/>
        <v>1263264.9000000006</v>
      </c>
      <c r="G3151" s="5">
        <f t="shared" si="101"/>
        <v>99.914501245268212</v>
      </c>
    </row>
    <row r="3152" spans="1:7" x14ac:dyDescent="0.35">
      <c r="A3152" s="30" t="s">
        <v>3144</v>
      </c>
      <c r="B3152" s="4">
        <v>1</v>
      </c>
      <c r="C3152" s="4">
        <v>4</v>
      </c>
      <c r="D3152" s="5">
        <v>1.35</v>
      </c>
      <c r="E3152" s="5">
        <v>5.4</v>
      </c>
      <c r="F3152" s="5">
        <f t="shared" si="102"/>
        <v>1263270.3000000005</v>
      </c>
      <c r="G3152" s="5">
        <f t="shared" si="101"/>
        <v>99.914928343580456</v>
      </c>
    </row>
    <row r="3153" spans="1:7" x14ac:dyDescent="0.35">
      <c r="A3153" s="30" t="s">
        <v>3211</v>
      </c>
      <c r="B3153" s="4">
        <v>1</v>
      </c>
      <c r="C3153" s="4">
        <v>8</v>
      </c>
      <c r="D3153" s="5">
        <v>0.67</v>
      </c>
      <c r="E3153" s="5">
        <v>5.36</v>
      </c>
      <c r="F3153" s="5">
        <f t="shared" si="102"/>
        <v>1263275.6600000006</v>
      </c>
      <c r="G3153" s="5">
        <f t="shared" si="101"/>
        <v>99.915352278201524</v>
      </c>
    </row>
    <row r="3154" spans="1:7" x14ac:dyDescent="0.35">
      <c r="A3154" s="30" t="s">
        <v>247</v>
      </c>
      <c r="B3154" s="4">
        <v>1</v>
      </c>
      <c r="C3154" s="4">
        <v>1</v>
      </c>
      <c r="D3154" s="5">
        <v>5.36</v>
      </c>
      <c r="E3154" s="5">
        <v>5.36</v>
      </c>
      <c r="F3154" s="5">
        <f t="shared" si="102"/>
        <v>1263281.0200000007</v>
      </c>
      <c r="G3154" s="5">
        <f t="shared" si="101"/>
        <v>99.915776212822578</v>
      </c>
    </row>
    <row r="3155" spans="1:7" x14ac:dyDescent="0.35">
      <c r="A3155" s="30" t="s">
        <v>3806</v>
      </c>
      <c r="B3155" s="4">
        <v>1</v>
      </c>
      <c r="C3155" s="4">
        <v>3</v>
      </c>
      <c r="D3155" s="5">
        <v>1.78</v>
      </c>
      <c r="E3155" s="5">
        <v>5.34</v>
      </c>
      <c r="F3155" s="5">
        <f t="shared" si="102"/>
        <v>1263286.3600000008</v>
      </c>
      <c r="G3155" s="5">
        <f t="shared" si="101"/>
        <v>99.916198565598037</v>
      </c>
    </row>
    <row r="3156" spans="1:7" x14ac:dyDescent="0.35">
      <c r="A3156" s="30" t="s">
        <v>1186</v>
      </c>
      <c r="B3156" s="4">
        <v>1</v>
      </c>
      <c r="C3156" s="4">
        <v>4</v>
      </c>
      <c r="D3156" s="5">
        <v>1.33</v>
      </c>
      <c r="E3156" s="5">
        <v>5.32</v>
      </c>
      <c r="F3156" s="5">
        <f t="shared" si="102"/>
        <v>1263291.6800000009</v>
      </c>
      <c r="G3156" s="5">
        <f t="shared" si="101"/>
        <v>99.916619336527901</v>
      </c>
    </row>
    <row r="3157" spans="1:7" x14ac:dyDescent="0.35">
      <c r="A3157" s="30" t="s">
        <v>3896</v>
      </c>
      <c r="B3157" s="4">
        <v>1</v>
      </c>
      <c r="C3157" s="4">
        <v>10</v>
      </c>
      <c r="D3157" s="5">
        <v>0.53</v>
      </c>
      <c r="E3157" s="5">
        <v>5.3000000000000007</v>
      </c>
      <c r="F3157" s="5">
        <f t="shared" si="102"/>
        <v>1263296.9800000009</v>
      </c>
      <c r="G3157" s="5">
        <f t="shared" si="101"/>
        <v>99.917038525612156</v>
      </c>
    </row>
    <row r="3158" spans="1:7" x14ac:dyDescent="0.35">
      <c r="A3158" s="30" t="s">
        <v>4142</v>
      </c>
      <c r="B3158" s="4">
        <v>3</v>
      </c>
      <c r="C3158" s="4">
        <v>24</v>
      </c>
      <c r="D3158" s="5">
        <v>0.22</v>
      </c>
      <c r="E3158" s="5">
        <v>5.28</v>
      </c>
      <c r="F3158" s="5">
        <f t="shared" si="102"/>
        <v>1263302.2600000009</v>
      </c>
      <c r="G3158" s="5">
        <f t="shared" si="101"/>
        <v>99.917456132850816</v>
      </c>
    </row>
    <row r="3159" spans="1:7" x14ac:dyDescent="0.35">
      <c r="A3159" s="30" t="s">
        <v>1105</v>
      </c>
      <c r="B3159" s="4">
        <v>1</v>
      </c>
      <c r="C3159" s="4">
        <v>16</v>
      </c>
      <c r="D3159" s="5">
        <v>0.33</v>
      </c>
      <c r="E3159" s="5">
        <v>5.28</v>
      </c>
      <c r="F3159" s="5">
        <f t="shared" si="102"/>
        <v>1263307.540000001</v>
      </c>
      <c r="G3159" s="5">
        <f t="shared" si="101"/>
        <v>99.917873740089476</v>
      </c>
    </row>
    <row r="3160" spans="1:7" x14ac:dyDescent="0.35">
      <c r="A3160" s="30" t="s">
        <v>78</v>
      </c>
      <c r="B3160" s="4">
        <v>1</v>
      </c>
      <c r="C3160" s="4">
        <v>12</v>
      </c>
      <c r="D3160" s="5">
        <v>0.44</v>
      </c>
      <c r="E3160" s="5">
        <v>5.28</v>
      </c>
      <c r="F3160" s="5">
        <f t="shared" si="102"/>
        <v>1263312.820000001</v>
      </c>
      <c r="G3160" s="5">
        <f t="shared" si="101"/>
        <v>99.918291347328108</v>
      </c>
    </row>
    <row r="3161" spans="1:7" x14ac:dyDescent="0.35">
      <c r="A3161" s="30" t="s">
        <v>2883</v>
      </c>
      <c r="B3161" s="4">
        <v>1</v>
      </c>
      <c r="C3161" s="4">
        <v>2</v>
      </c>
      <c r="D3161" s="5">
        <v>2.64</v>
      </c>
      <c r="E3161" s="5">
        <v>5.28</v>
      </c>
      <c r="F3161" s="5">
        <f t="shared" si="102"/>
        <v>1263318.100000001</v>
      </c>
      <c r="G3161" s="5">
        <f t="shared" si="101"/>
        <v>99.918708954566767</v>
      </c>
    </row>
    <row r="3162" spans="1:7" x14ac:dyDescent="0.35">
      <c r="A3162" s="30">
        <v>1265811</v>
      </c>
      <c r="B3162" s="4">
        <v>1</v>
      </c>
      <c r="C3162" s="4">
        <v>1</v>
      </c>
      <c r="D3162" s="5">
        <v>5.28</v>
      </c>
      <c r="E3162" s="5">
        <v>5.28</v>
      </c>
      <c r="F3162" s="5">
        <f t="shared" si="102"/>
        <v>1263323.3800000011</v>
      </c>
      <c r="G3162" s="5">
        <f t="shared" si="101"/>
        <v>99.919126561805427</v>
      </c>
    </row>
    <row r="3163" spans="1:7" x14ac:dyDescent="0.35">
      <c r="A3163" s="30" t="s">
        <v>3795</v>
      </c>
      <c r="B3163" s="4">
        <v>1</v>
      </c>
      <c r="C3163" s="4">
        <v>2</v>
      </c>
      <c r="D3163" s="5">
        <v>2.63</v>
      </c>
      <c r="E3163" s="5">
        <v>5.26</v>
      </c>
      <c r="F3163" s="5">
        <f t="shared" si="102"/>
        <v>1263328.6400000011</v>
      </c>
      <c r="G3163" s="5">
        <f t="shared" si="101"/>
        <v>99.919542587198478</v>
      </c>
    </row>
    <row r="3164" spans="1:7" x14ac:dyDescent="0.35">
      <c r="A3164" s="30" t="s">
        <v>3985</v>
      </c>
      <c r="B3164" s="4">
        <v>1</v>
      </c>
      <c r="C3164" s="4">
        <v>6</v>
      </c>
      <c r="D3164" s="5">
        <v>0.87</v>
      </c>
      <c r="E3164" s="5">
        <v>5.22</v>
      </c>
      <c r="F3164" s="5">
        <f t="shared" si="102"/>
        <v>1263333.860000001</v>
      </c>
      <c r="G3164" s="5">
        <f t="shared" si="101"/>
        <v>99.919955448900325</v>
      </c>
    </row>
    <row r="3165" spans="1:7" x14ac:dyDescent="0.35">
      <c r="A3165" s="30" t="s">
        <v>4220</v>
      </c>
      <c r="B3165" s="4">
        <v>1</v>
      </c>
      <c r="C3165" s="4">
        <v>6</v>
      </c>
      <c r="D3165" s="5">
        <v>0.87</v>
      </c>
      <c r="E3165" s="5">
        <v>5.22</v>
      </c>
      <c r="F3165" s="5">
        <f t="shared" si="102"/>
        <v>1263339.080000001</v>
      </c>
      <c r="G3165" s="5">
        <f t="shared" si="101"/>
        <v>99.920368310602171</v>
      </c>
    </row>
    <row r="3166" spans="1:7" x14ac:dyDescent="0.35">
      <c r="A3166" s="30" t="s">
        <v>439</v>
      </c>
      <c r="B3166" s="4">
        <v>1</v>
      </c>
      <c r="C3166" s="4">
        <v>8</v>
      </c>
      <c r="D3166" s="5">
        <v>0.65</v>
      </c>
      <c r="E3166" s="5">
        <v>5.2</v>
      </c>
      <c r="F3166" s="5">
        <f t="shared" si="102"/>
        <v>1263344.280000001</v>
      </c>
      <c r="G3166" s="5">
        <f t="shared" si="101"/>
        <v>99.920779590458423</v>
      </c>
    </row>
    <row r="3167" spans="1:7" x14ac:dyDescent="0.35">
      <c r="A3167" s="30" t="s">
        <v>3074</v>
      </c>
      <c r="B3167" s="4">
        <v>1</v>
      </c>
      <c r="C3167" s="4">
        <v>4</v>
      </c>
      <c r="D3167" s="5">
        <v>1.3</v>
      </c>
      <c r="E3167" s="5">
        <v>5.2</v>
      </c>
      <c r="F3167" s="5">
        <f t="shared" si="102"/>
        <v>1263349.4800000009</v>
      </c>
      <c r="G3167" s="5">
        <f t="shared" si="101"/>
        <v>99.921190870314661</v>
      </c>
    </row>
    <row r="3168" spans="1:7" x14ac:dyDescent="0.35">
      <c r="A3168" s="30" t="s">
        <v>1313</v>
      </c>
      <c r="B3168" s="4">
        <v>1</v>
      </c>
      <c r="C3168" s="4">
        <v>4</v>
      </c>
      <c r="D3168" s="5">
        <v>1.29</v>
      </c>
      <c r="E3168" s="5">
        <v>5.16</v>
      </c>
      <c r="F3168" s="5">
        <f t="shared" si="102"/>
        <v>1263354.6400000008</v>
      </c>
      <c r="G3168" s="5">
        <f t="shared" si="101"/>
        <v>99.921598986479694</v>
      </c>
    </row>
    <row r="3169" spans="1:7" x14ac:dyDescent="0.35">
      <c r="A3169" s="30" t="s">
        <v>964</v>
      </c>
      <c r="B3169" s="4">
        <v>1</v>
      </c>
      <c r="C3169" s="4">
        <v>4</v>
      </c>
      <c r="D3169" s="5">
        <v>1.29</v>
      </c>
      <c r="E3169" s="5">
        <v>5.16</v>
      </c>
      <c r="F3169" s="5">
        <f t="shared" si="102"/>
        <v>1263359.8000000007</v>
      </c>
      <c r="G3169" s="5">
        <f t="shared" si="101"/>
        <v>99.922007102644741</v>
      </c>
    </row>
    <row r="3170" spans="1:7" x14ac:dyDescent="0.35">
      <c r="A3170" s="30" t="s">
        <v>3552</v>
      </c>
      <c r="B3170" s="4">
        <v>1</v>
      </c>
      <c r="C3170" s="4">
        <v>16</v>
      </c>
      <c r="D3170" s="5">
        <v>0.32</v>
      </c>
      <c r="E3170" s="5">
        <v>5.12</v>
      </c>
      <c r="F3170" s="5">
        <f t="shared" si="102"/>
        <v>1263364.9200000009</v>
      </c>
      <c r="G3170" s="5">
        <f t="shared" si="101"/>
        <v>99.922412055118599</v>
      </c>
    </row>
    <row r="3171" spans="1:7" x14ac:dyDescent="0.35">
      <c r="A3171" s="30" t="s">
        <v>150</v>
      </c>
      <c r="B3171" s="4">
        <v>7</v>
      </c>
      <c r="C3171" s="4">
        <v>8</v>
      </c>
      <c r="D3171" s="5">
        <v>0.64</v>
      </c>
      <c r="E3171" s="5">
        <v>5.12</v>
      </c>
      <c r="F3171" s="5">
        <f t="shared" si="102"/>
        <v>1263370.040000001</v>
      </c>
      <c r="G3171" s="5">
        <f t="shared" si="101"/>
        <v>99.922817007592442</v>
      </c>
    </row>
    <row r="3172" spans="1:7" x14ac:dyDescent="0.35">
      <c r="A3172" s="30" t="s">
        <v>52</v>
      </c>
      <c r="B3172" s="4">
        <v>2</v>
      </c>
      <c r="C3172" s="4">
        <v>8</v>
      </c>
      <c r="D3172" s="5">
        <v>0.64</v>
      </c>
      <c r="E3172" s="5">
        <v>5.12</v>
      </c>
      <c r="F3172" s="5">
        <f t="shared" si="102"/>
        <v>1263375.1600000011</v>
      </c>
      <c r="G3172" s="5">
        <f t="shared" si="101"/>
        <v>99.9232219600663</v>
      </c>
    </row>
    <row r="3173" spans="1:7" x14ac:dyDescent="0.35">
      <c r="A3173" s="30" t="s">
        <v>2105</v>
      </c>
      <c r="B3173" s="4">
        <v>2</v>
      </c>
      <c r="C3173" s="4">
        <v>4</v>
      </c>
      <c r="D3173" s="5">
        <v>1.28</v>
      </c>
      <c r="E3173" s="5">
        <v>5.12</v>
      </c>
      <c r="F3173" s="5">
        <f t="shared" si="102"/>
        <v>1263380.2800000012</v>
      </c>
      <c r="G3173" s="5">
        <f t="shared" si="101"/>
        <v>99.923626912540158</v>
      </c>
    </row>
    <row r="3174" spans="1:7" x14ac:dyDescent="0.35">
      <c r="A3174" s="30" t="s">
        <v>4292</v>
      </c>
      <c r="B3174" s="4">
        <v>1</v>
      </c>
      <c r="C3174" s="4">
        <v>2</v>
      </c>
      <c r="D3174" s="5">
        <v>2.56</v>
      </c>
      <c r="E3174" s="5">
        <v>5.12</v>
      </c>
      <c r="F3174" s="5">
        <f t="shared" si="102"/>
        <v>1263385.4000000013</v>
      </c>
      <c r="G3174" s="5">
        <f t="shared" si="101"/>
        <v>99.924031865014001</v>
      </c>
    </row>
    <row r="3175" spans="1:7" x14ac:dyDescent="0.35">
      <c r="A3175" s="30" t="s">
        <v>3812</v>
      </c>
      <c r="B3175" s="4">
        <v>1</v>
      </c>
      <c r="C3175" s="4">
        <v>6</v>
      </c>
      <c r="D3175" s="5">
        <v>0.85</v>
      </c>
      <c r="E3175" s="5">
        <v>5.0999999999999996</v>
      </c>
      <c r="F3175" s="5">
        <f t="shared" si="102"/>
        <v>1263390.5000000014</v>
      </c>
      <c r="G3175" s="5">
        <f t="shared" si="101"/>
        <v>99.924435235642264</v>
      </c>
    </row>
    <row r="3176" spans="1:7" x14ac:dyDescent="0.35">
      <c r="A3176" s="30" t="s">
        <v>1011</v>
      </c>
      <c r="B3176" s="4">
        <v>1</v>
      </c>
      <c r="C3176" s="4">
        <v>4</v>
      </c>
      <c r="D3176" s="5">
        <v>1.27</v>
      </c>
      <c r="E3176" s="5">
        <v>5.08</v>
      </c>
      <c r="F3176" s="5">
        <f t="shared" si="102"/>
        <v>1263395.5800000015</v>
      </c>
      <c r="G3176" s="5">
        <f t="shared" si="101"/>
        <v>99.924837024424903</v>
      </c>
    </row>
    <row r="3177" spans="1:7" x14ac:dyDescent="0.35">
      <c r="A3177" s="30" t="s">
        <v>4236</v>
      </c>
      <c r="B3177" s="4">
        <v>1</v>
      </c>
      <c r="C3177" s="4">
        <v>4</v>
      </c>
      <c r="D3177" s="5">
        <v>1.27</v>
      </c>
      <c r="E3177" s="5">
        <v>5.08</v>
      </c>
      <c r="F3177" s="5">
        <f t="shared" si="102"/>
        <v>1263400.6600000015</v>
      </c>
      <c r="G3177" s="5">
        <f t="shared" si="101"/>
        <v>99.925238813207557</v>
      </c>
    </row>
    <row r="3178" spans="1:7" x14ac:dyDescent="0.35">
      <c r="A3178" s="30" t="s">
        <v>16</v>
      </c>
      <c r="B3178" s="4">
        <v>2</v>
      </c>
      <c r="C3178" s="4">
        <v>3</v>
      </c>
      <c r="D3178" s="5">
        <v>1.69</v>
      </c>
      <c r="E3178" s="5">
        <v>5.07</v>
      </c>
      <c r="F3178" s="5">
        <f t="shared" si="102"/>
        <v>1263405.7300000016</v>
      </c>
      <c r="G3178" s="5">
        <f t="shared" si="101"/>
        <v>99.925639811067398</v>
      </c>
    </row>
    <row r="3179" spans="1:7" x14ac:dyDescent="0.35">
      <c r="A3179" s="30" t="s">
        <v>4228</v>
      </c>
      <c r="B3179" s="4">
        <v>1</v>
      </c>
      <c r="C3179" s="4">
        <v>1</v>
      </c>
      <c r="D3179" s="5">
        <v>5.07</v>
      </c>
      <c r="E3179" s="5">
        <v>5.07</v>
      </c>
      <c r="F3179" s="5">
        <f t="shared" si="102"/>
        <v>1263410.8000000017</v>
      </c>
      <c r="G3179" s="5">
        <f t="shared" si="101"/>
        <v>99.926040808927254</v>
      </c>
    </row>
    <row r="3180" spans="1:7" x14ac:dyDescent="0.35">
      <c r="A3180" s="30" t="s">
        <v>3686</v>
      </c>
      <c r="B3180" s="4">
        <v>3</v>
      </c>
      <c r="C3180" s="4">
        <v>24</v>
      </c>
      <c r="D3180" s="5">
        <v>0.21</v>
      </c>
      <c r="E3180" s="5">
        <v>5.04</v>
      </c>
      <c r="F3180" s="5">
        <f t="shared" si="102"/>
        <v>1263415.8400000017</v>
      </c>
      <c r="G3180" s="5">
        <f t="shared" si="101"/>
        <v>99.92643943401869</v>
      </c>
    </row>
    <row r="3181" spans="1:7" x14ac:dyDescent="0.35">
      <c r="A3181" s="30" t="s">
        <v>244</v>
      </c>
      <c r="B3181" s="4">
        <v>1</v>
      </c>
      <c r="C3181" s="4">
        <v>8</v>
      </c>
      <c r="D3181" s="5">
        <v>0.63</v>
      </c>
      <c r="E3181" s="5">
        <v>5.04</v>
      </c>
      <c r="F3181" s="5">
        <f t="shared" si="102"/>
        <v>1263420.8800000018</v>
      </c>
      <c r="G3181" s="5">
        <f t="shared" si="101"/>
        <v>99.926838059110139</v>
      </c>
    </row>
    <row r="3182" spans="1:7" x14ac:dyDescent="0.35">
      <c r="A3182" s="30" t="s">
        <v>4238</v>
      </c>
      <c r="B3182" s="4">
        <v>1</v>
      </c>
      <c r="C3182" s="4">
        <v>4</v>
      </c>
      <c r="D3182" s="5">
        <v>1.26</v>
      </c>
      <c r="E3182" s="5">
        <v>5.04</v>
      </c>
      <c r="F3182" s="5">
        <f t="shared" si="102"/>
        <v>1263425.9200000018</v>
      </c>
      <c r="G3182" s="5">
        <f t="shared" si="101"/>
        <v>99.927236684201574</v>
      </c>
    </row>
    <row r="3183" spans="1:7" x14ac:dyDescent="0.35">
      <c r="A3183" s="30" t="s">
        <v>985</v>
      </c>
      <c r="B3183" s="4">
        <v>1</v>
      </c>
      <c r="C3183" s="4">
        <v>2</v>
      </c>
      <c r="D3183" s="5">
        <v>2.52</v>
      </c>
      <c r="E3183" s="5">
        <v>5.04</v>
      </c>
      <c r="F3183" s="5">
        <f t="shared" si="102"/>
        <v>1263430.9600000018</v>
      </c>
      <c r="G3183" s="5">
        <f t="shared" si="101"/>
        <v>99.927635309293024</v>
      </c>
    </row>
    <row r="3184" spans="1:7" x14ac:dyDescent="0.35">
      <c r="A3184" s="30" t="s">
        <v>2479</v>
      </c>
      <c r="B3184" s="4">
        <v>1</v>
      </c>
      <c r="C3184" s="4">
        <v>100</v>
      </c>
      <c r="D3184" s="5">
        <v>0.05</v>
      </c>
      <c r="E3184" s="5">
        <v>5</v>
      </c>
      <c r="F3184" s="5">
        <f t="shared" si="102"/>
        <v>1263435.9600000018</v>
      </c>
      <c r="G3184" s="5">
        <f t="shared" si="101"/>
        <v>99.928030770693269</v>
      </c>
    </row>
    <row r="3185" spans="1:7" x14ac:dyDescent="0.35">
      <c r="A3185" s="30" t="s">
        <v>2505</v>
      </c>
      <c r="B3185" s="4">
        <v>1</v>
      </c>
      <c r="C3185" s="4">
        <v>100</v>
      </c>
      <c r="D3185" s="5">
        <v>0.05</v>
      </c>
      <c r="E3185" s="5">
        <v>5</v>
      </c>
      <c r="F3185" s="5">
        <f t="shared" si="102"/>
        <v>1263440.9600000018</v>
      </c>
      <c r="G3185" s="5">
        <f t="shared" si="101"/>
        <v>99.9284262320935</v>
      </c>
    </row>
    <row r="3186" spans="1:7" x14ac:dyDescent="0.35">
      <c r="A3186" s="30" t="s">
        <v>2513</v>
      </c>
      <c r="B3186" s="4">
        <v>1</v>
      </c>
      <c r="C3186" s="4">
        <v>100</v>
      </c>
      <c r="D3186" s="5">
        <v>0.05</v>
      </c>
      <c r="E3186" s="5">
        <v>5</v>
      </c>
      <c r="F3186" s="5">
        <f t="shared" si="102"/>
        <v>1263445.9600000018</v>
      </c>
      <c r="G3186" s="5">
        <f t="shared" si="101"/>
        <v>99.928821693493745</v>
      </c>
    </row>
    <row r="3187" spans="1:7" x14ac:dyDescent="0.35">
      <c r="A3187" s="30" t="s">
        <v>2526</v>
      </c>
      <c r="B3187" s="4">
        <v>1</v>
      </c>
      <c r="C3187" s="4">
        <v>100</v>
      </c>
      <c r="D3187" s="5">
        <v>0.05</v>
      </c>
      <c r="E3187" s="5">
        <v>5</v>
      </c>
      <c r="F3187" s="5">
        <f t="shared" si="102"/>
        <v>1263450.9600000018</v>
      </c>
      <c r="G3187" s="5">
        <f t="shared" si="101"/>
        <v>99.929217154893976</v>
      </c>
    </row>
    <row r="3188" spans="1:7" x14ac:dyDescent="0.35">
      <c r="A3188" s="30" t="s">
        <v>3441</v>
      </c>
      <c r="B3188" s="4">
        <v>1</v>
      </c>
      <c r="C3188" s="4">
        <v>50</v>
      </c>
      <c r="D3188" s="5">
        <v>0.1</v>
      </c>
      <c r="E3188" s="5">
        <v>5</v>
      </c>
      <c r="F3188" s="5">
        <f t="shared" si="102"/>
        <v>1263455.9600000018</v>
      </c>
      <c r="G3188" s="5">
        <f t="shared" si="101"/>
        <v>99.929612616294222</v>
      </c>
    </row>
    <row r="3189" spans="1:7" x14ac:dyDescent="0.35">
      <c r="A3189" s="30" t="s">
        <v>823</v>
      </c>
      <c r="B3189" s="4">
        <v>1</v>
      </c>
      <c r="C3189" s="4">
        <v>1</v>
      </c>
      <c r="D3189" s="5">
        <v>5</v>
      </c>
      <c r="E3189" s="5">
        <v>5</v>
      </c>
      <c r="F3189" s="5">
        <f t="shared" si="102"/>
        <v>1263460.9600000018</v>
      </c>
      <c r="G3189" s="5">
        <f t="shared" si="101"/>
        <v>99.930008077694453</v>
      </c>
    </row>
    <row r="3190" spans="1:7" x14ac:dyDescent="0.35">
      <c r="A3190" s="30" t="s">
        <v>142</v>
      </c>
      <c r="B3190" s="4">
        <v>2</v>
      </c>
      <c r="C3190" s="4">
        <v>2</v>
      </c>
      <c r="D3190" s="5">
        <v>2.4900000000000002</v>
      </c>
      <c r="E3190" s="5">
        <v>4.9800000000000004</v>
      </c>
      <c r="F3190" s="5">
        <f t="shared" si="102"/>
        <v>1263465.9400000018</v>
      </c>
      <c r="G3190" s="5">
        <f t="shared" si="101"/>
        <v>99.930401957249089</v>
      </c>
    </row>
    <row r="3191" spans="1:7" x14ac:dyDescent="0.35">
      <c r="A3191" s="30" t="s">
        <v>3577</v>
      </c>
      <c r="B3191" s="4">
        <v>1</v>
      </c>
      <c r="C3191" s="4">
        <v>2</v>
      </c>
      <c r="D3191" s="5">
        <v>2.4900000000000002</v>
      </c>
      <c r="E3191" s="5">
        <v>4.9800000000000004</v>
      </c>
      <c r="F3191" s="5">
        <f t="shared" si="102"/>
        <v>1263470.9200000018</v>
      </c>
      <c r="G3191" s="5">
        <f t="shared" si="101"/>
        <v>99.930795836803725</v>
      </c>
    </row>
    <row r="3192" spans="1:7" x14ac:dyDescent="0.35">
      <c r="A3192" s="30" t="s">
        <v>4123</v>
      </c>
      <c r="B3192" s="4">
        <v>1</v>
      </c>
      <c r="C3192" s="4">
        <v>1</v>
      </c>
      <c r="D3192" s="5">
        <v>4.97</v>
      </c>
      <c r="E3192" s="5">
        <v>4.97</v>
      </c>
      <c r="F3192" s="5">
        <f t="shared" si="102"/>
        <v>1263475.8900000018</v>
      </c>
      <c r="G3192" s="5">
        <f t="shared" si="101"/>
        <v>99.931188925435563</v>
      </c>
    </row>
    <row r="3193" spans="1:7" x14ac:dyDescent="0.35">
      <c r="A3193" s="30" t="s">
        <v>2776</v>
      </c>
      <c r="B3193" s="4">
        <v>1</v>
      </c>
      <c r="C3193" s="4">
        <v>16</v>
      </c>
      <c r="D3193" s="5">
        <v>0.31</v>
      </c>
      <c r="E3193" s="5">
        <v>4.96</v>
      </c>
      <c r="F3193" s="5">
        <f t="shared" si="102"/>
        <v>1263480.8500000017</v>
      </c>
      <c r="G3193" s="5">
        <f t="shared" si="101"/>
        <v>99.93158122314459</v>
      </c>
    </row>
    <row r="3194" spans="1:7" x14ac:dyDescent="0.35">
      <c r="A3194" s="30" t="s">
        <v>2996</v>
      </c>
      <c r="B3194" s="4">
        <v>1</v>
      </c>
      <c r="C3194" s="4">
        <v>16</v>
      </c>
      <c r="D3194" s="5">
        <v>0.31</v>
      </c>
      <c r="E3194" s="5">
        <v>4.96</v>
      </c>
      <c r="F3194" s="5">
        <f t="shared" si="102"/>
        <v>1263485.8100000017</v>
      </c>
      <c r="G3194" s="5">
        <f t="shared" si="101"/>
        <v>99.931973520853631</v>
      </c>
    </row>
    <row r="3195" spans="1:7" x14ac:dyDescent="0.35">
      <c r="A3195" s="30" t="s">
        <v>4429</v>
      </c>
      <c r="B3195" s="4">
        <v>1</v>
      </c>
      <c r="C3195" s="4">
        <v>16</v>
      </c>
      <c r="D3195" s="5">
        <v>0.31</v>
      </c>
      <c r="E3195" s="5">
        <v>4.96</v>
      </c>
      <c r="F3195" s="5">
        <f t="shared" si="102"/>
        <v>1263490.7700000016</v>
      </c>
      <c r="G3195" s="5">
        <f t="shared" si="101"/>
        <v>99.932365818562658</v>
      </c>
    </row>
    <row r="3196" spans="1:7" x14ac:dyDescent="0.35">
      <c r="A3196" s="30" t="s">
        <v>1120</v>
      </c>
      <c r="B3196" s="4">
        <v>1</v>
      </c>
      <c r="C3196" s="4">
        <v>8</v>
      </c>
      <c r="D3196" s="5">
        <v>0.62</v>
      </c>
      <c r="E3196" s="5">
        <v>4.96</v>
      </c>
      <c r="F3196" s="5">
        <f t="shared" si="102"/>
        <v>1263495.7300000016</v>
      </c>
      <c r="G3196" s="5">
        <f t="shared" si="101"/>
        <v>99.9327581162717</v>
      </c>
    </row>
    <row r="3197" spans="1:7" x14ac:dyDescent="0.35">
      <c r="A3197" s="30" t="s">
        <v>3443</v>
      </c>
      <c r="B3197" s="4">
        <v>1</v>
      </c>
      <c r="C3197" s="4">
        <v>4</v>
      </c>
      <c r="D3197" s="5">
        <v>1.24</v>
      </c>
      <c r="E3197" s="5">
        <v>4.96</v>
      </c>
      <c r="F3197" s="5">
        <f t="shared" si="102"/>
        <v>1263500.6900000016</v>
      </c>
      <c r="G3197" s="5">
        <f t="shared" si="101"/>
        <v>99.933150413980727</v>
      </c>
    </row>
    <row r="3198" spans="1:7" x14ac:dyDescent="0.35">
      <c r="A3198" s="30" t="s">
        <v>2694</v>
      </c>
      <c r="B3198" s="4">
        <v>1</v>
      </c>
      <c r="C3198" s="4">
        <v>6</v>
      </c>
      <c r="D3198" s="5">
        <v>0.82</v>
      </c>
      <c r="E3198" s="5">
        <v>4.92</v>
      </c>
      <c r="F3198" s="5">
        <f t="shared" si="102"/>
        <v>1263505.6100000015</v>
      </c>
      <c r="G3198" s="5">
        <f t="shared" si="101"/>
        <v>99.933539547998564</v>
      </c>
    </row>
    <row r="3199" spans="1:7" x14ac:dyDescent="0.35">
      <c r="A3199" s="30" t="s">
        <v>3062</v>
      </c>
      <c r="B3199" s="4">
        <v>2</v>
      </c>
      <c r="C3199" s="4">
        <v>8</v>
      </c>
      <c r="D3199" s="5">
        <v>0.61</v>
      </c>
      <c r="E3199" s="5">
        <v>4.88</v>
      </c>
      <c r="F3199" s="5">
        <f t="shared" si="102"/>
        <v>1263510.4900000014</v>
      </c>
      <c r="G3199" s="5">
        <f t="shared" si="101"/>
        <v>99.933925518325182</v>
      </c>
    </row>
    <row r="3200" spans="1:7" x14ac:dyDescent="0.35">
      <c r="A3200" s="30" t="s">
        <v>451</v>
      </c>
      <c r="B3200" s="4">
        <v>2</v>
      </c>
      <c r="C3200" s="4">
        <v>8</v>
      </c>
      <c r="D3200" s="5">
        <v>0.61</v>
      </c>
      <c r="E3200" s="5">
        <v>4.88</v>
      </c>
      <c r="F3200" s="5">
        <f t="shared" si="102"/>
        <v>1263515.3700000013</v>
      </c>
      <c r="G3200" s="5">
        <f t="shared" si="101"/>
        <v>99.934311488651801</v>
      </c>
    </row>
    <row r="3201" spans="1:7" x14ac:dyDescent="0.35">
      <c r="A3201" s="30" t="s">
        <v>4373</v>
      </c>
      <c r="B3201" s="4">
        <v>1</v>
      </c>
      <c r="C3201" s="4">
        <v>8</v>
      </c>
      <c r="D3201" s="5">
        <v>0.61</v>
      </c>
      <c r="E3201" s="5">
        <v>4.88</v>
      </c>
      <c r="F3201" s="5">
        <f t="shared" si="102"/>
        <v>1263520.2500000012</v>
      </c>
      <c r="G3201" s="5">
        <f t="shared" si="101"/>
        <v>99.934697458978434</v>
      </c>
    </row>
    <row r="3202" spans="1:7" x14ac:dyDescent="0.35">
      <c r="A3202" s="30">
        <v>1201528</v>
      </c>
      <c r="B3202" s="4">
        <v>1</v>
      </c>
      <c r="C3202" s="4">
        <v>1</v>
      </c>
      <c r="D3202" s="5">
        <v>4.87</v>
      </c>
      <c r="E3202" s="5">
        <v>4.87</v>
      </c>
      <c r="F3202" s="5">
        <f t="shared" si="102"/>
        <v>1263525.1200000013</v>
      </c>
      <c r="G3202" s="5">
        <f t="shared" si="101"/>
        <v>99.935082638382283</v>
      </c>
    </row>
    <row r="3203" spans="1:7" x14ac:dyDescent="0.35">
      <c r="A3203" s="30" t="s">
        <v>162</v>
      </c>
      <c r="B3203" s="4">
        <v>7</v>
      </c>
      <c r="C3203" s="4">
        <v>7</v>
      </c>
      <c r="D3203" s="5">
        <v>0.69</v>
      </c>
      <c r="E3203" s="5">
        <v>4.83</v>
      </c>
      <c r="F3203" s="5">
        <f t="shared" si="102"/>
        <v>1263529.9500000014</v>
      </c>
      <c r="G3203" s="5">
        <f t="shared" ref="G3203:G3266" si="103">(F3203/$F$3485)*100</f>
        <v>99.935464654094915</v>
      </c>
    </row>
    <row r="3204" spans="1:7" x14ac:dyDescent="0.35">
      <c r="A3204" s="30" t="s">
        <v>3510</v>
      </c>
      <c r="B3204" s="4">
        <v>4</v>
      </c>
      <c r="C3204" s="4">
        <v>40</v>
      </c>
      <c r="D3204" s="5">
        <v>0.12</v>
      </c>
      <c r="E3204" s="5">
        <v>4.8</v>
      </c>
      <c r="F3204" s="5">
        <f t="shared" si="102"/>
        <v>1263534.7500000014</v>
      </c>
      <c r="G3204" s="5">
        <f t="shared" si="103"/>
        <v>99.935844297039139</v>
      </c>
    </row>
    <row r="3205" spans="1:7" x14ac:dyDescent="0.35">
      <c r="A3205" s="30" t="s">
        <v>4017</v>
      </c>
      <c r="B3205" s="4">
        <v>3</v>
      </c>
      <c r="C3205" s="4">
        <v>30</v>
      </c>
      <c r="D3205" s="5">
        <v>0.16</v>
      </c>
      <c r="E3205" s="5">
        <v>4.8</v>
      </c>
      <c r="F3205" s="5">
        <f t="shared" si="102"/>
        <v>1263539.5500000014</v>
      </c>
      <c r="G3205" s="5">
        <f t="shared" si="103"/>
        <v>99.936223939983378</v>
      </c>
    </row>
    <row r="3206" spans="1:7" x14ac:dyDescent="0.35">
      <c r="A3206" s="30" t="s">
        <v>4082</v>
      </c>
      <c r="B3206" s="4">
        <v>1</v>
      </c>
      <c r="C3206" s="4">
        <v>16</v>
      </c>
      <c r="D3206" s="5">
        <v>0.3</v>
      </c>
      <c r="E3206" s="5">
        <v>4.8</v>
      </c>
      <c r="F3206" s="5">
        <f t="shared" si="102"/>
        <v>1263544.3500000015</v>
      </c>
      <c r="G3206" s="5">
        <f t="shared" si="103"/>
        <v>99.936603582927603</v>
      </c>
    </row>
    <row r="3207" spans="1:7" x14ac:dyDescent="0.35">
      <c r="A3207" s="30" t="s">
        <v>576</v>
      </c>
      <c r="B3207" s="4">
        <v>1</v>
      </c>
      <c r="C3207" s="4">
        <v>4</v>
      </c>
      <c r="D3207" s="5">
        <v>1.2</v>
      </c>
      <c r="E3207" s="5">
        <v>4.8</v>
      </c>
      <c r="F3207" s="5">
        <f t="shared" si="102"/>
        <v>1263549.1500000015</v>
      </c>
      <c r="G3207" s="5">
        <f t="shared" si="103"/>
        <v>99.936983225871842</v>
      </c>
    </row>
    <row r="3208" spans="1:7" x14ac:dyDescent="0.35">
      <c r="A3208" s="30" t="s">
        <v>1156</v>
      </c>
      <c r="B3208" s="4">
        <v>1</v>
      </c>
      <c r="C3208" s="4">
        <v>2</v>
      </c>
      <c r="D3208" s="5">
        <v>2.4</v>
      </c>
      <c r="E3208" s="5">
        <v>4.8</v>
      </c>
      <c r="F3208" s="5">
        <f t="shared" ref="F3208:F3271" si="104">E3208+F3207</f>
        <v>1263553.9500000016</v>
      </c>
      <c r="G3208" s="5">
        <f t="shared" si="103"/>
        <v>99.937362868816066</v>
      </c>
    </row>
    <row r="3209" spans="1:7" x14ac:dyDescent="0.35">
      <c r="A3209" s="30" t="s">
        <v>335</v>
      </c>
      <c r="B3209" s="4">
        <v>1</v>
      </c>
      <c r="C3209" s="4">
        <v>1</v>
      </c>
      <c r="D3209" s="5">
        <v>4.8</v>
      </c>
      <c r="E3209" s="5">
        <v>4.8</v>
      </c>
      <c r="F3209" s="5">
        <f t="shared" si="104"/>
        <v>1263558.7500000016</v>
      </c>
      <c r="G3209" s="5">
        <f t="shared" si="103"/>
        <v>99.937742511760305</v>
      </c>
    </row>
    <row r="3210" spans="1:7" x14ac:dyDescent="0.35">
      <c r="A3210" s="30" t="s">
        <v>3099</v>
      </c>
      <c r="B3210" s="4">
        <v>1</v>
      </c>
      <c r="C3210" s="4">
        <v>2</v>
      </c>
      <c r="D3210" s="5">
        <v>2.38</v>
      </c>
      <c r="E3210" s="5">
        <v>4.76</v>
      </c>
      <c r="F3210" s="5">
        <f t="shared" si="104"/>
        <v>1263563.5100000016</v>
      </c>
      <c r="G3210" s="5">
        <f t="shared" si="103"/>
        <v>99.93811899101334</v>
      </c>
    </row>
    <row r="3211" spans="1:7" x14ac:dyDescent="0.35">
      <c r="A3211" s="30" t="s">
        <v>3366</v>
      </c>
      <c r="B3211" s="4">
        <v>3</v>
      </c>
      <c r="C3211" s="4">
        <v>36</v>
      </c>
      <c r="D3211" s="5">
        <v>0.13</v>
      </c>
      <c r="E3211" s="5">
        <v>4.68</v>
      </c>
      <c r="F3211" s="5">
        <f t="shared" si="104"/>
        <v>1263568.1900000016</v>
      </c>
      <c r="G3211" s="5">
        <f t="shared" si="103"/>
        <v>99.938489142883952</v>
      </c>
    </row>
    <row r="3212" spans="1:7" x14ac:dyDescent="0.35">
      <c r="A3212" s="30" t="s">
        <v>2933</v>
      </c>
      <c r="B3212" s="4">
        <v>1</v>
      </c>
      <c r="C3212" s="4">
        <v>4</v>
      </c>
      <c r="D3212" s="5">
        <v>1.17</v>
      </c>
      <c r="E3212" s="5">
        <v>4.68</v>
      </c>
      <c r="F3212" s="5">
        <f t="shared" si="104"/>
        <v>1263572.8700000015</v>
      </c>
      <c r="G3212" s="5">
        <f t="shared" si="103"/>
        <v>99.938859294754565</v>
      </c>
    </row>
    <row r="3213" spans="1:7" x14ac:dyDescent="0.35">
      <c r="A3213" s="30" t="s">
        <v>2935</v>
      </c>
      <c r="B3213" s="4">
        <v>1</v>
      </c>
      <c r="C3213" s="4">
        <v>4</v>
      </c>
      <c r="D3213" s="5">
        <v>1.17</v>
      </c>
      <c r="E3213" s="5">
        <v>4.68</v>
      </c>
      <c r="F3213" s="5">
        <f t="shared" si="104"/>
        <v>1263577.5500000014</v>
      </c>
      <c r="G3213" s="5">
        <f t="shared" si="103"/>
        <v>99.939229446625191</v>
      </c>
    </row>
    <row r="3214" spans="1:7" x14ac:dyDescent="0.35">
      <c r="A3214" s="30" t="s">
        <v>3216</v>
      </c>
      <c r="B3214" s="4">
        <v>1</v>
      </c>
      <c r="C3214" s="4">
        <v>4</v>
      </c>
      <c r="D3214" s="5">
        <v>1.1599999999999999</v>
      </c>
      <c r="E3214" s="5">
        <v>4.6399999999999997</v>
      </c>
      <c r="F3214" s="5">
        <f t="shared" si="104"/>
        <v>1263582.1900000013</v>
      </c>
      <c r="G3214" s="5">
        <f t="shared" si="103"/>
        <v>99.939596434804599</v>
      </c>
    </row>
    <row r="3215" spans="1:7" x14ac:dyDescent="0.35">
      <c r="A3215" s="30" t="s">
        <v>3450</v>
      </c>
      <c r="B3215" s="4">
        <v>1</v>
      </c>
      <c r="C3215" s="4">
        <v>2</v>
      </c>
      <c r="D3215" s="5">
        <v>2.3199999999999998</v>
      </c>
      <c r="E3215" s="5">
        <v>4.6399999999999997</v>
      </c>
      <c r="F3215" s="5">
        <f t="shared" si="104"/>
        <v>1263586.8300000012</v>
      </c>
      <c r="G3215" s="5">
        <f t="shared" si="103"/>
        <v>99.939963422984007</v>
      </c>
    </row>
    <row r="3216" spans="1:7" x14ac:dyDescent="0.35">
      <c r="A3216" s="30" t="s">
        <v>18</v>
      </c>
      <c r="B3216" s="4">
        <v>17</v>
      </c>
      <c r="C3216" s="4">
        <v>22</v>
      </c>
      <c r="D3216" s="5">
        <v>0.21</v>
      </c>
      <c r="E3216" s="5">
        <v>4.62</v>
      </c>
      <c r="F3216" s="5">
        <f t="shared" si="104"/>
        <v>1263591.4500000014</v>
      </c>
      <c r="G3216" s="5">
        <f t="shared" si="103"/>
        <v>99.940328829317849</v>
      </c>
    </row>
    <row r="3217" spans="1:7" x14ac:dyDescent="0.35">
      <c r="A3217" s="30" t="s">
        <v>3258</v>
      </c>
      <c r="B3217" s="4">
        <v>1</v>
      </c>
      <c r="C3217" s="4">
        <v>6</v>
      </c>
      <c r="D3217" s="5">
        <v>0.77</v>
      </c>
      <c r="E3217" s="5">
        <v>4.62</v>
      </c>
      <c r="F3217" s="5">
        <f t="shared" si="104"/>
        <v>1263596.0700000015</v>
      </c>
      <c r="G3217" s="5">
        <f t="shared" si="103"/>
        <v>99.940694235651677</v>
      </c>
    </row>
    <row r="3218" spans="1:7" x14ac:dyDescent="0.35">
      <c r="A3218" s="30" t="s">
        <v>4097</v>
      </c>
      <c r="B3218" s="4">
        <v>2</v>
      </c>
      <c r="C3218" s="4">
        <v>4</v>
      </c>
      <c r="D3218" s="5">
        <v>1.1499999999999999</v>
      </c>
      <c r="E3218" s="5">
        <v>4.5999999999999996</v>
      </c>
      <c r="F3218" s="5">
        <f t="shared" si="104"/>
        <v>1263600.6700000016</v>
      </c>
      <c r="G3218" s="5">
        <f t="shared" si="103"/>
        <v>99.941058060139895</v>
      </c>
    </row>
    <row r="3219" spans="1:7" x14ac:dyDescent="0.35">
      <c r="A3219" s="30" t="s">
        <v>3746</v>
      </c>
      <c r="B3219" s="4">
        <v>1</v>
      </c>
      <c r="C3219" s="4">
        <v>4</v>
      </c>
      <c r="D3219" s="5">
        <v>1.1499999999999999</v>
      </c>
      <c r="E3219" s="5">
        <v>4.5999999999999996</v>
      </c>
      <c r="F3219" s="5">
        <f t="shared" si="104"/>
        <v>1263605.2700000016</v>
      </c>
      <c r="G3219" s="5">
        <f t="shared" si="103"/>
        <v>99.941421884628141</v>
      </c>
    </row>
    <row r="3220" spans="1:7" x14ac:dyDescent="0.35">
      <c r="A3220" s="30" t="s">
        <v>2096</v>
      </c>
      <c r="B3220" s="4">
        <v>1</v>
      </c>
      <c r="C3220" s="4">
        <v>1</v>
      </c>
      <c r="D3220" s="5">
        <v>4.5999999999999996</v>
      </c>
      <c r="E3220" s="5">
        <v>4.5999999999999996</v>
      </c>
      <c r="F3220" s="5">
        <f t="shared" si="104"/>
        <v>1263609.8700000017</v>
      </c>
      <c r="G3220" s="5">
        <f t="shared" si="103"/>
        <v>99.94178570911636</v>
      </c>
    </row>
    <row r="3221" spans="1:7" x14ac:dyDescent="0.35">
      <c r="A3221" s="30" t="s">
        <v>4426</v>
      </c>
      <c r="B3221" s="4">
        <v>1</v>
      </c>
      <c r="C3221" s="4">
        <v>1</v>
      </c>
      <c r="D3221" s="5">
        <v>4.5999999999999996</v>
      </c>
      <c r="E3221" s="5">
        <v>4.5999999999999996</v>
      </c>
      <c r="F3221" s="5">
        <f t="shared" si="104"/>
        <v>1263614.4700000018</v>
      </c>
      <c r="G3221" s="5">
        <f t="shared" si="103"/>
        <v>99.942149533604578</v>
      </c>
    </row>
    <row r="3222" spans="1:7" x14ac:dyDescent="0.35">
      <c r="A3222" s="30" t="s">
        <v>1219</v>
      </c>
      <c r="B3222" s="4">
        <v>1</v>
      </c>
      <c r="C3222" s="4">
        <v>1</v>
      </c>
      <c r="D3222" s="5">
        <v>4.59</v>
      </c>
      <c r="E3222" s="5">
        <v>4.59</v>
      </c>
      <c r="F3222" s="5">
        <f t="shared" si="104"/>
        <v>1263619.0600000019</v>
      </c>
      <c r="G3222" s="5">
        <f t="shared" si="103"/>
        <v>99.942512567169999</v>
      </c>
    </row>
    <row r="3223" spans="1:7" x14ac:dyDescent="0.35">
      <c r="A3223" s="30" t="s">
        <v>3974</v>
      </c>
      <c r="B3223" s="4">
        <v>1</v>
      </c>
      <c r="C3223" s="4">
        <v>6</v>
      </c>
      <c r="D3223" s="5">
        <v>0.76</v>
      </c>
      <c r="E3223" s="5">
        <v>4.5600000000000005</v>
      </c>
      <c r="F3223" s="5">
        <f t="shared" si="104"/>
        <v>1263623.620000002</v>
      </c>
      <c r="G3223" s="5">
        <f t="shared" si="103"/>
        <v>99.942873227967027</v>
      </c>
    </row>
    <row r="3224" spans="1:7" x14ac:dyDescent="0.35">
      <c r="A3224" s="30" t="s">
        <v>4040</v>
      </c>
      <c r="B3224" s="4">
        <v>1</v>
      </c>
      <c r="C3224" s="4">
        <v>6</v>
      </c>
      <c r="D3224" s="5">
        <v>0.76</v>
      </c>
      <c r="E3224" s="5">
        <v>4.5600000000000005</v>
      </c>
      <c r="F3224" s="5">
        <f t="shared" si="104"/>
        <v>1263628.180000002</v>
      </c>
      <c r="G3224" s="5">
        <f t="shared" si="103"/>
        <v>99.943233888764055</v>
      </c>
    </row>
    <row r="3225" spans="1:7" x14ac:dyDescent="0.35">
      <c r="A3225" s="30" t="s">
        <v>1708</v>
      </c>
      <c r="B3225" s="4">
        <v>3</v>
      </c>
      <c r="C3225" s="4">
        <v>150</v>
      </c>
      <c r="D3225" s="5">
        <v>0.03</v>
      </c>
      <c r="E3225" s="5">
        <v>4.5</v>
      </c>
      <c r="F3225" s="5">
        <f t="shared" si="104"/>
        <v>1263632.680000002</v>
      </c>
      <c r="G3225" s="5">
        <f t="shared" si="103"/>
        <v>99.943589804024271</v>
      </c>
    </row>
    <row r="3226" spans="1:7" x14ac:dyDescent="0.35">
      <c r="A3226" s="30" t="s">
        <v>2256</v>
      </c>
      <c r="B3226" s="4">
        <v>2</v>
      </c>
      <c r="C3226" s="4">
        <v>150</v>
      </c>
      <c r="D3226" s="5">
        <v>0.03</v>
      </c>
      <c r="E3226" s="5">
        <v>4.5</v>
      </c>
      <c r="F3226" s="5">
        <f t="shared" si="104"/>
        <v>1263637.180000002</v>
      </c>
      <c r="G3226" s="5">
        <f t="shared" si="103"/>
        <v>99.943945719284471</v>
      </c>
    </row>
    <row r="3227" spans="1:7" x14ac:dyDescent="0.35">
      <c r="A3227" s="30" t="s">
        <v>3364</v>
      </c>
      <c r="B3227" s="4">
        <v>2</v>
      </c>
      <c r="C3227" s="4">
        <v>75</v>
      </c>
      <c r="D3227" s="5">
        <v>0.06</v>
      </c>
      <c r="E3227" s="5">
        <v>4.5</v>
      </c>
      <c r="F3227" s="5">
        <f t="shared" si="104"/>
        <v>1263641.680000002</v>
      </c>
      <c r="G3227" s="5">
        <f t="shared" si="103"/>
        <v>99.944301634544701</v>
      </c>
    </row>
    <row r="3228" spans="1:7" x14ac:dyDescent="0.35">
      <c r="A3228" s="30" t="s">
        <v>3808</v>
      </c>
      <c r="B3228" s="4">
        <v>2</v>
      </c>
      <c r="C3228" s="4">
        <v>50</v>
      </c>
      <c r="D3228" s="5">
        <v>0.09</v>
      </c>
      <c r="E3228" s="5">
        <v>4.5</v>
      </c>
      <c r="F3228" s="5">
        <f t="shared" si="104"/>
        <v>1263646.180000002</v>
      </c>
      <c r="G3228" s="5">
        <f t="shared" si="103"/>
        <v>99.944657549804916</v>
      </c>
    </row>
    <row r="3229" spans="1:7" x14ac:dyDescent="0.35">
      <c r="A3229" s="30" t="s">
        <v>3767</v>
      </c>
      <c r="B3229" s="4">
        <v>3</v>
      </c>
      <c r="C3229" s="4">
        <v>16</v>
      </c>
      <c r="D3229" s="5">
        <v>0.28000000000000003</v>
      </c>
      <c r="E3229" s="5">
        <v>4.4800000000000004</v>
      </c>
      <c r="F3229" s="5">
        <f t="shared" si="104"/>
        <v>1263650.660000002</v>
      </c>
      <c r="G3229" s="5">
        <f t="shared" si="103"/>
        <v>99.945011883219522</v>
      </c>
    </row>
    <row r="3230" spans="1:7" x14ac:dyDescent="0.35">
      <c r="A3230" s="30" t="s">
        <v>260</v>
      </c>
      <c r="B3230" s="4">
        <v>2</v>
      </c>
      <c r="C3230" s="4">
        <v>8</v>
      </c>
      <c r="D3230" s="5">
        <v>0.56000000000000005</v>
      </c>
      <c r="E3230" s="5">
        <v>4.4800000000000004</v>
      </c>
      <c r="F3230" s="5">
        <f t="shared" si="104"/>
        <v>1263655.140000002</v>
      </c>
      <c r="G3230" s="5">
        <f t="shared" si="103"/>
        <v>99.945366216634142</v>
      </c>
    </row>
    <row r="3231" spans="1:7" x14ac:dyDescent="0.35">
      <c r="A3231" s="30" t="s">
        <v>3004</v>
      </c>
      <c r="B3231" s="4">
        <v>1</v>
      </c>
      <c r="C3231" s="4">
        <v>8</v>
      </c>
      <c r="D3231" s="5">
        <v>0.56000000000000005</v>
      </c>
      <c r="E3231" s="5">
        <v>4.4800000000000004</v>
      </c>
      <c r="F3231" s="5">
        <f t="shared" si="104"/>
        <v>1263659.620000002</v>
      </c>
      <c r="G3231" s="5">
        <f t="shared" si="103"/>
        <v>99.945720550048748</v>
      </c>
    </row>
    <row r="3232" spans="1:7" x14ac:dyDescent="0.35">
      <c r="A3232" s="30" t="s">
        <v>1045</v>
      </c>
      <c r="B3232" s="4">
        <v>1</v>
      </c>
      <c r="C3232" s="4">
        <v>4</v>
      </c>
      <c r="D3232" s="5">
        <v>1.1200000000000001</v>
      </c>
      <c r="E3232" s="5">
        <v>4.4800000000000004</v>
      </c>
      <c r="F3232" s="5">
        <f t="shared" si="104"/>
        <v>1263664.100000002</v>
      </c>
      <c r="G3232" s="5">
        <f t="shared" si="103"/>
        <v>99.946074883463368</v>
      </c>
    </row>
    <row r="3233" spans="1:7" x14ac:dyDescent="0.35">
      <c r="A3233" s="30" t="s">
        <v>1026</v>
      </c>
      <c r="B3233" s="4">
        <v>1</v>
      </c>
      <c r="C3233" s="4">
        <v>4</v>
      </c>
      <c r="D3233" s="5">
        <v>1.1200000000000001</v>
      </c>
      <c r="E3233" s="5">
        <v>4.4800000000000004</v>
      </c>
      <c r="F3233" s="5">
        <f t="shared" si="104"/>
        <v>1263668.5800000019</v>
      </c>
      <c r="G3233" s="5">
        <f t="shared" si="103"/>
        <v>99.946429216877974</v>
      </c>
    </row>
    <row r="3234" spans="1:7" x14ac:dyDescent="0.35">
      <c r="A3234" s="30" t="s">
        <v>1209</v>
      </c>
      <c r="B3234" s="4">
        <v>1</v>
      </c>
      <c r="C3234" s="4">
        <v>8</v>
      </c>
      <c r="D3234" s="5">
        <v>0.55000000000000004</v>
      </c>
      <c r="E3234" s="5">
        <v>4.4000000000000004</v>
      </c>
      <c r="F3234" s="5">
        <f t="shared" si="104"/>
        <v>1263672.9800000018</v>
      </c>
      <c r="G3234" s="5">
        <f t="shared" si="103"/>
        <v>99.946777222910171</v>
      </c>
    </row>
    <row r="3235" spans="1:7" x14ac:dyDescent="0.35">
      <c r="A3235" s="30" t="s">
        <v>465</v>
      </c>
      <c r="B3235" s="4">
        <v>1</v>
      </c>
      <c r="C3235" s="4">
        <v>8</v>
      </c>
      <c r="D3235" s="5">
        <v>0.55000000000000004</v>
      </c>
      <c r="E3235" s="5">
        <v>4.4000000000000004</v>
      </c>
      <c r="F3235" s="5">
        <f t="shared" si="104"/>
        <v>1263677.3800000018</v>
      </c>
      <c r="G3235" s="5">
        <f t="shared" si="103"/>
        <v>99.947125228942383</v>
      </c>
    </row>
    <row r="3236" spans="1:7" x14ac:dyDescent="0.35">
      <c r="A3236" s="30" t="s">
        <v>4307</v>
      </c>
      <c r="B3236" s="4">
        <v>1</v>
      </c>
      <c r="C3236" s="4">
        <v>6</v>
      </c>
      <c r="D3236" s="5">
        <v>0.73</v>
      </c>
      <c r="E3236" s="5">
        <v>4.38</v>
      </c>
      <c r="F3236" s="5">
        <f t="shared" si="104"/>
        <v>1263681.7600000016</v>
      </c>
      <c r="G3236" s="5">
        <f t="shared" si="103"/>
        <v>99.947471653128986</v>
      </c>
    </row>
    <row r="3237" spans="1:7" x14ac:dyDescent="0.35">
      <c r="A3237" s="30" t="s">
        <v>4387</v>
      </c>
      <c r="B3237" s="4">
        <v>1</v>
      </c>
      <c r="C3237" s="4">
        <v>1</v>
      </c>
      <c r="D3237" s="5">
        <v>4.37</v>
      </c>
      <c r="E3237" s="5">
        <v>4.37</v>
      </c>
      <c r="F3237" s="5">
        <f t="shared" si="104"/>
        <v>1263686.1300000018</v>
      </c>
      <c r="G3237" s="5">
        <f t="shared" si="103"/>
        <v>99.947817286392791</v>
      </c>
    </row>
    <row r="3238" spans="1:7" x14ac:dyDescent="0.35">
      <c r="A3238" s="30" t="s">
        <v>1189</v>
      </c>
      <c r="B3238" s="4">
        <v>1</v>
      </c>
      <c r="C3238" s="4">
        <v>4</v>
      </c>
      <c r="D3238" s="5">
        <v>1.0900000000000001</v>
      </c>
      <c r="E3238" s="5">
        <v>4.3600000000000003</v>
      </c>
      <c r="F3238" s="5">
        <f t="shared" si="104"/>
        <v>1263690.4900000019</v>
      </c>
      <c r="G3238" s="5">
        <f t="shared" si="103"/>
        <v>99.948162128733813</v>
      </c>
    </row>
    <row r="3239" spans="1:7" x14ac:dyDescent="0.35">
      <c r="A3239" s="30" t="s">
        <v>1148</v>
      </c>
      <c r="B3239" s="4">
        <v>1</v>
      </c>
      <c r="C3239" s="4">
        <v>4</v>
      </c>
      <c r="D3239" s="5">
        <v>1.0900000000000001</v>
      </c>
      <c r="E3239" s="5">
        <v>4.3600000000000003</v>
      </c>
      <c r="F3239" s="5">
        <f t="shared" si="104"/>
        <v>1263694.850000002</v>
      </c>
      <c r="G3239" s="5">
        <f t="shared" si="103"/>
        <v>99.948506971074821</v>
      </c>
    </row>
    <row r="3240" spans="1:7" x14ac:dyDescent="0.35">
      <c r="A3240" s="30" t="s">
        <v>1095</v>
      </c>
      <c r="B3240" s="4">
        <v>1</v>
      </c>
      <c r="C3240" s="4">
        <v>4</v>
      </c>
      <c r="D3240" s="5">
        <v>1.0900000000000001</v>
      </c>
      <c r="E3240" s="5">
        <v>4.3600000000000003</v>
      </c>
      <c r="F3240" s="5">
        <f t="shared" si="104"/>
        <v>1263699.2100000021</v>
      </c>
      <c r="G3240" s="5">
        <f t="shared" si="103"/>
        <v>99.948851813415857</v>
      </c>
    </row>
    <row r="3241" spans="1:7" x14ac:dyDescent="0.35">
      <c r="A3241" s="30" t="s">
        <v>577</v>
      </c>
      <c r="B3241" s="4">
        <v>1</v>
      </c>
      <c r="C3241" s="4">
        <v>4</v>
      </c>
      <c r="D3241" s="5">
        <v>1.0900000000000001</v>
      </c>
      <c r="E3241" s="5">
        <v>4.3600000000000003</v>
      </c>
      <c r="F3241" s="5">
        <f t="shared" si="104"/>
        <v>1263703.5700000022</v>
      </c>
      <c r="G3241" s="5">
        <f t="shared" si="103"/>
        <v>99.949196655756865</v>
      </c>
    </row>
    <row r="3242" spans="1:7" x14ac:dyDescent="0.35">
      <c r="A3242" s="30" t="s">
        <v>2930</v>
      </c>
      <c r="B3242" s="4">
        <v>3</v>
      </c>
      <c r="C3242" s="4">
        <v>48</v>
      </c>
      <c r="D3242" s="5">
        <v>0.09</v>
      </c>
      <c r="E3242" s="5">
        <v>4.32</v>
      </c>
      <c r="F3242" s="5">
        <f t="shared" si="104"/>
        <v>1263707.8900000022</v>
      </c>
      <c r="G3242" s="5">
        <f t="shared" si="103"/>
        <v>99.949538334406668</v>
      </c>
    </row>
    <row r="3243" spans="1:7" x14ac:dyDescent="0.35">
      <c r="A3243" s="30" t="s">
        <v>4005</v>
      </c>
      <c r="B3243" s="4">
        <v>1</v>
      </c>
      <c r="C3243" s="4">
        <v>16</v>
      </c>
      <c r="D3243" s="5">
        <v>0.27</v>
      </c>
      <c r="E3243" s="5">
        <v>4.32</v>
      </c>
      <c r="F3243" s="5">
        <f t="shared" si="104"/>
        <v>1263712.2100000023</v>
      </c>
      <c r="G3243" s="5">
        <f t="shared" si="103"/>
        <v>99.949880013056486</v>
      </c>
    </row>
    <row r="3244" spans="1:7" x14ac:dyDescent="0.35">
      <c r="A3244" s="30" t="s">
        <v>4279</v>
      </c>
      <c r="B3244" s="4">
        <v>1</v>
      </c>
      <c r="C3244" s="4">
        <v>8</v>
      </c>
      <c r="D3244" s="5">
        <v>0.54</v>
      </c>
      <c r="E3244" s="5">
        <v>4.32</v>
      </c>
      <c r="F3244" s="5">
        <f t="shared" si="104"/>
        <v>1263716.5300000024</v>
      </c>
      <c r="G3244" s="5">
        <f t="shared" si="103"/>
        <v>99.950221691706304</v>
      </c>
    </row>
    <row r="3245" spans="1:7" x14ac:dyDescent="0.35">
      <c r="A3245" s="30" t="s">
        <v>102</v>
      </c>
      <c r="B3245" s="4">
        <v>1</v>
      </c>
      <c r="C3245" s="4">
        <v>1</v>
      </c>
      <c r="D3245" s="5">
        <v>4.3</v>
      </c>
      <c r="E3245" s="5">
        <v>4.3</v>
      </c>
      <c r="F3245" s="5">
        <f t="shared" si="104"/>
        <v>1263720.8300000024</v>
      </c>
      <c r="G3245" s="5">
        <f t="shared" si="103"/>
        <v>99.950561788510512</v>
      </c>
    </row>
    <row r="3246" spans="1:7" x14ac:dyDescent="0.35">
      <c r="A3246" s="30" t="s">
        <v>945</v>
      </c>
      <c r="B3246" s="4">
        <v>1</v>
      </c>
      <c r="C3246" s="4">
        <v>2</v>
      </c>
      <c r="D3246" s="5">
        <v>2.14</v>
      </c>
      <c r="E3246" s="5">
        <v>4.28</v>
      </c>
      <c r="F3246" s="5">
        <f t="shared" si="104"/>
        <v>1263725.1100000024</v>
      </c>
      <c r="G3246" s="5">
        <f t="shared" si="103"/>
        <v>99.950900303469112</v>
      </c>
    </row>
    <row r="3247" spans="1:7" x14ac:dyDescent="0.35">
      <c r="A3247" s="30" t="s">
        <v>242</v>
      </c>
      <c r="B3247" s="4">
        <v>5</v>
      </c>
      <c r="C3247" s="4">
        <v>6</v>
      </c>
      <c r="D3247" s="5">
        <v>0.71</v>
      </c>
      <c r="E3247" s="5">
        <v>4.26</v>
      </c>
      <c r="F3247" s="5">
        <f t="shared" si="104"/>
        <v>1263729.3700000024</v>
      </c>
      <c r="G3247" s="5">
        <f t="shared" si="103"/>
        <v>99.951237236582116</v>
      </c>
    </row>
    <row r="3248" spans="1:7" x14ac:dyDescent="0.35">
      <c r="A3248" s="30" t="s">
        <v>3973</v>
      </c>
      <c r="B3248" s="4">
        <v>1</v>
      </c>
      <c r="C3248" s="4">
        <v>6</v>
      </c>
      <c r="D3248" s="5">
        <v>0.71</v>
      </c>
      <c r="E3248" s="5">
        <v>4.26</v>
      </c>
      <c r="F3248" s="5">
        <f t="shared" si="104"/>
        <v>1263733.6300000024</v>
      </c>
      <c r="G3248" s="5">
        <f t="shared" si="103"/>
        <v>99.951574169695121</v>
      </c>
    </row>
    <row r="3249" spans="1:7" x14ac:dyDescent="0.35">
      <c r="A3249" s="30" t="s">
        <v>3562</v>
      </c>
      <c r="B3249" s="4">
        <v>1</v>
      </c>
      <c r="C3249" s="4">
        <v>25</v>
      </c>
      <c r="D3249" s="5">
        <v>0.17</v>
      </c>
      <c r="E3249" s="5">
        <v>4.25</v>
      </c>
      <c r="F3249" s="5">
        <f t="shared" si="104"/>
        <v>1263737.8800000024</v>
      </c>
      <c r="G3249" s="5">
        <f t="shared" si="103"/>
        <v>99.951910311885314</v>
      </c>
    </row>
    <row r="3250" spans="1:7" x14ac:dyDescent="0.35">
      <c r="A3250" s="30" t="s">
        <v>4059</v>
      </c>
      <c r="B3250" s="4">
        <v>1</v>
      </c>
      <c r="C3250" s="4">
        <v>25</v>
      </c>
      <c r="D3250" s="5">
        <v>0.17</v>
      </c>
      <c r="E3250" s="5">
        <v>4.25</v>
      </c>
      <c r="F3250" s="5">
        <f t="shared" si="104"/>
        <v>1263742.1300000024</v>
      </c>
      <c r="G3250" s="5">
        <f t="shared" si="103"/>
        <v>99.952246454075521</v>
      </c>
    </row>
    <row r="3251" spans="1:7" x14ac:dyDescent="0.35">
      <c r="A3251" s="30">
        <v>1190205</v>
      </c>
      <c r="B3251" s="4">
        <v>2</v>
      </c>
      <c r="C3251" s="4">
        <v>4</v>
      </c>
      <c r="D3251" s="5">
        <v>1.06</v>
      </c>
      <c r="E3251" s="5">
        <v>4.24</v>
      </c>
      <c r="F3251" s="5">
        <f t="shared" si="104"/>
        <v>1263746.3700000024</v>
      </c>
      <c r="G3251" s="5">
        <f t="shared" si="103"/>
        <v>99.952581805342916</v>
      </c>
    </row>
    <row r="3252" spans="1:7" x14ac:dyDescent="0.35">
      <c r="A3252" s="30" t="s">
        <v>147</v>
      </c>
      <c r="B3252" s="4">
        <v>1</v>
      </c>
      <c r="C3252" s="4">
        <v>4</v>
      </c>
      <c r="D3252" s="5">
        <v>1.06</v>
      </c>
      <c r="E3252" s="5">
        <v>4.24</v>
      </c>
      <c r="F3252" s="5">
        <f t="shared" si="104"/>
        <v>1263750.6100000024</v>
      </c>
      <c r="G3252" s="5">
        <f t="shared" si="103"/>
        <v>99.952917156610326</v>
      </c>
    </row>
    <row r="3253" spans="1:7" x14ac:dyDescent="0.35">
      <c r="A3253" s="30" t="s">
        <v>440</v>
      </c>
      <c r="B3253" s="4">
        <v>1</v>
      </c>
      <c r="C3253" s="4">
        <v>4</v>
      </c>
      <c r="D3253" s="5">
        <v>1.06</v>
      </c>
      <c r="E3253" s="5">
        <v>4.24</v>
      </c>
      <c r="F3253" s="5">
        <f t="shared" si="104"/>
        <v>1263754.8500000024</v>
      </c>
      <c r="G3253" s="5">
        <f t="shared" si="103"/>
        <v>99.953252507877735</v>
      </c>
    </row>
    <row r="3254" spans="1:7" x14ac:dyDescent="0.35">
      <c r="A3254" s="30" t="s">
        <v>435</v>
      </c>
      <c r="B3254" s="4">
        <v>2</v>
      </c>
      <c r="C3254" s="4">
        <v>12</v>
      </c>
      <c r="D3254" s="5">
        <v>0.35</v>
      </c>
      <c r="E3254" s="5">
        <v>4.1999999999999993</v>
      </c>
      <c r="F3254" s="5">
        <f t="shared" si="104"/>
        <v>1263759.0500000024</v>
      </c>
      <c r="G3254" s="5">
        <f t="shared" si="103"/>
        <v>99.953584695453927</v>
      </c>
    </row>
    <row r="3255" spans="1:7" x14ac:dyDescent="0.35">
      <c r="A3255" s="30" t="s">
        <v>4128</v>
      </c>
      <c r="B3255" s="4">
        <v>1</v>
      </c>
      <c r="C3255" s="4">
        <v>16</v>
      </c>
      <c r="D3255" s="5">
        <v>0.26</v>
      </c>
      <c r="E3255" s="5">
        <v>4.16</v>
      </c>
      <c r="F3255" s="5">
        <f t="shared" si="104"/>
        <v>1263763.2100000023</v>
      </c>
      <c r="G3255" s="5">
        <f t="shared" si="103"/>
        <v>99.953913719338914</v>
      </c>
    </row>
    <row r="3256" spans="1:7" x14ac:dyDescent="0.35">
      <c r="A3256" s="30" t="s">
        <v>160</v>
      </c>
      <c r="B3256" s="4">
        <v>2</v>
      </c>
      <c r="C3256" s="4">
        <v>8</v>
      </c>
      <c r="D3256" s="5">
        <v>0.52</v>
      </c>
      <c r="E3256" s="5">
        <v>4.16</v>
      </c>
      <c r="F3256" s="5">
        <f t="shared" si="104"/>
        <v>1263767.3700000022</v>
      </c>
      <c r="G3256" s="5">
        <f t="shared" si="103"/>
        <v>99.954242743223915</v>
      </c>
    </row>
    <row r="3257" spans="1:7" x14ac:dyDescent="0.35">
      <c r="A3257" s="30" t="s">
        <v>1158</v>
      </c>
      <c r="B3257" s="4">
        <v>1</v>
      </c>
      <c r="C3257" s="4">
        <v>8</v>
      </c>
      <c r="D3257" s="5">
        <v>0.52</v>
      </c>
      <c r="E3257" s="5">
        <v>4.16</v>
      </c>
      <c r="F3257" s="5">
        <f t="shared" si="104"/>
        <v>1263771.5300000021</v>
      </c>
      <c r="G3257" s="5">
        <f t="shared" si="103"/>
        <v>99.954571767108902</v>
      </c>
    </row>
    <row r="3258" spans="1:7" x14ac:dyDescent="0.35">
      <c r="A3258" s="30" t="s">
        <v>2884</v>
      </c>
      <c r="B3258" s="4">
        <v>2</v>
      </c>
      <c r="C3258" s="4">
        <v>4</v>
      </c>
      <c r="D3258" s="5">
        <v>1.04</v>
      </c>
      <c r="E3258" s="5">
        <v>4.16</v>
      </c>
      <c r="F3258" s="5">
        <f t="shared" si="104"/>
        <v>1263775.690000002</v>
      </c>
      <c r="G3258" s="5">
        <f t="shared" si="103"/>
        <v>99.954900790993889</v>
      </c>
    </row>
    <row r="3259" spans="1:7" x14ac:dyDescent="0.35">
      <c r="A3259" s="30" t="s">
        <v>3160</v>
      </c>
      <c r="B3259" s="4">
        <v>1</v>
      </c>
      <c r="C3259" s="4">
        <v>4</v>
      </c>
      <c r="D3259" s="5">
        <v>1.03</v>
      </c>
      <c r="E3259" s="5">
        <v>4.12</v>
      </c>
      <c r="F3259" s="5">
        <f t="shared" si="104"/>
        <v>1263779.8100000022</v>
      </c>
      <c r="G3259" s="5">
        <f t="shared" si="103"/>
        <v>99.955226651187701</v>
      </c>
    </row>
    <row r="3260" spans="1:7" x14ac:dyDescent="0.35">
      <c r="A3260" s="30" t="s">
        <v>3893</v>
      </c>
      <c r="B3260" s="4">
        <v>1</v>
      </c>
      <c r="C3260" s="4">
        <v>10</v>
      </c>
      <c r="D3260" s="5">
        <v>0.41</v>
      </c>
      <c r="E3260" s="5">
        <v>4.0999999999999996</v>
      </c>
      <c r="F3260" s="5">
        <f t="shared" si="104"/>
        <v>1263783.9100000022</v>
      </c>
      <c r="G3260" s="5">
        <f t="shared" si="103"/>
        <v>99.955550929535903</v>
      </c>
    </row>
    <row r="3261" spans="1:7" x14ac:dyDescent="0.35">
      <c r="A3261" s="30" t="s">
        <v>1233</v>
      </c>
      <c r="B3261" s="4">
        <v>1</v>
      </c>
      <c r="C3261" s="4">
        <v>1</v>
      </c>
      <c r="D3261" s="5">
        <v>4.0999999999999996</v>
      </c>
      <c r="E3261" s="5">
        <v>4.0999999999999996</v>
      </c>
      <c r="F3261" s="5">
        <f t="shared" si="104"/>
        <v>1263788.0100000023</v>
      </c>
      <c r="G3261" s="5">
        <f t="shared" si="103"/>
        <v>99.955875207884105</v>
      </c>
    </row>
    <row r="3262" spans="1:7" x14ac:dyDescent="0.35">
      <c r="A3262" s="30" t="s">
        <v>1251</v>
      </c>
      <c r="B3262" s="4">
        <v>1</v>
      </c>
      <c r="C3262" s="4">
        <v>4</v>
      </c>
      <c r="D3262" s="5">
        <v>1.02</v>
      </c>
      <c r="E3262" s="5">
        <v>4.08</v>
      </c>
      <c r="F3262" s="5">
        <f t="shared" si="104"/>
        <v>1263792.0900000024</v>
      </c>
      <c r="G3262" s="5">
        <f t="shared" si="103"/>
        <v>99.956197904386713</v>
      </c>
    </row>
    <row r="3263" spans="1:7" x14ac:dyDescent="0.35">
      <c r="A3263" s="30" t="s">
        <v>2385</v>
      </c>
      <c r="B3263" s="4">
        <v>4</v>
      </c>
      <c r="C3263" s="4">
        <v>100</v>
      </c>
      <c r="D3263" s="5">
        <v>0.04</v>
      </c>
      <c r="E3263" s="5">
        <v>4</v>
      </c>
      <c r="F3263" s="5">
        <f t="shared" si="104"/>
        <v>1263796.0900000024</v>
      </c>
      <c r="G3263" s="5">
        <f t="shared" si="103"/>
        <v>99.956514273506897</v>
      </c>
    </row>
    <row r="3264" spans="1:7" x14ac:dyDescent="0.35">
      <c r="A3264" s="30" t="s">
        <v>2390</v>
      </c>
      <c r="B3264" s="4">
        <v>3</v>
      </c>
      <c r="C3264" s="4">
        <v>100</v>
      </c>
      <c r="D3264" s="5">
        <v>0.04</v>
      </c>
      <c r="E3264" s="5">
        <v>4</v>
      </c>
      <c r="F3264" s="5">
        <f t="shared" si="104"/>
        <v>1263800.0900000024</v>
      </c>
      <c r="G3264" s="5">
        <f t="shared" si="103"/>
        <v>99.956830642627096</v>
      </c>
    </row>
    <row r="3265" spans="1:7" x14ac:dyDescent="0.35">
      <c r="A3265" s="30" t="s">
        <v>2401</v>
      </c>
      <c r="B3265" s="4">
        <v>2</v>
      </c>
      <c r="C3265" s="4">
        <v>100</v>
      </c>
      <c r="D3265" s="5">
        <v>0.04</v>
      </c>
      <c r="E3265" s="5">
        <v>4</v>
      </c>
      <c r="F3265" s="5">
        <f t="shared" si="104"/>
        <v>1263804.0900000024</v>
      </c>
      <c r="G3265" s="5">
        <f t="shared" si="103"/>
        <v>99.957147011747281</v>
      </c>
    </row>
    <row r="3266" spans="1:7" x14ac:dyDescent="0.35">
      <c r="A3266" s="30" t="s">
        <v>2413</v>
      </c>
      <c r="B3266" s="4">
        <v>2</v>
      </c>
      <c r="C3266" s="4">
        <v>100</v>
      </c>
      <c r="D3266" s="5">
        <v>0.04</v>
      </c>
      <c r="E3266" s="5">
        <v>4</v>
      </c>
      <c r="F3266" s="5">
        <f t="shared" si="104"/>
        <v>1263808.0900000024</v>
      </c>
      <c r="G3266" s="5">
        <f t="shared" si="103"/>
        <v>99.957463380867466</v>
      </c>
    </row>
    <row r="3267" spans="1:7" x14ac:dyDescent="0.35">
      <c r="A3267" s="30" t="s">
        <v>2468</v>
      </c>
      <c r="B3267" s="4">
        <v>1</v>
      </c>
      <c r="C3267" s="4">
        <v>100</v>
      </c>
      <c r="D3267" s="5">
        <v>0.04</v>
      </c>
      <c r="E3267" s="5">
        <v>4</v>
      </c>
      <c r="F3267" s="5">
        <f t="shared" si="104"/>
        <v>1263812.0900000024</v>
      </c>
      <c r="G3267" s="5">
        <f t="shared" ref="G3267:G3330" si="105">(F3267/$F$3485)*100</f>
        <v>99.957779749987665</v>
      </c>
    </row>
    <row r="3268" spans="1:7" x14ac:dyDescent="0.35">
      <c r="A3268" s="30" t="s">
        <v>2507</v>
      </c>
      <c r="B3268" s="4">
        <v>1</v>
      </c>
      <c r="C3268" s="4">
        <v>100</v>
      </c>
      <c r="D3268" s="5">
        <v>0.04</v>
      </c>
      <c r="E3268" s="5">
        <v>4</v>
      </c>
      <c r="F3268" s="5">
        <f t="shared" si="104"/>
        <v>1263816.0900000024</v>
      </c>
      <c r="G3268" s="5">
        <f t="shared" si="105"/>
        <v>99.95809611910785</v>
      </c>
    </row>
    <row r="3269" spans="1:7" x14ac:dyDescent="0.35">
      <c r="A3269" s="30" t="s">
        <v>2821</v>
      </c>
      <c r="B3269" s="4">
        <v>3</v>
      </c>
      <c r="C3269" s="4">
        <v>50</v>
      </c>
      <c r="D3269" s="5">
        <v>0.08</v>
      </c>
      <c r="E3269" s="5">
        <v>4</v>
      </c>
      <c r="F3269" s="5">
        <f t="shared" si="104"/>
        <v>1263820.0900000024</v>
      </c>
      <c r="G3269" s="5">
        <f t="shared" si="105"/>
        <v>99.958412488228049</v>
      </c>
    </row>
    <row r="3270" spans="1:7" x14ac:dyDescent="0.35">
      <c r="A3270" s="30" t="s">
        <v>3164</v>
      </c>
      <c r="B3270" s="4">
        <v>2</v>
      </c>
      <c r="C3270" s="4">
        <v>50</v>
      </c>
      <c r="D3270" s="5">
        <v>0.08</v>
      </c>
      <c r="E3270" s="5">
        <v>4</v>
      </c>
      <c r="F3270" s="5">
        <f t="shared" si="104"/>
        <v>1263824.0900000024</v>
      </c>
      <c r="G3270" s="5">
        <f t="shared" si="105"/>
        <v>99.958728857348234</v>
      </c>
    </row>
    <row r="3271" spans="1:7" x14ac:dyDescent="0.35">
      <c r="A3271" s="30" t="s">
        <v>4331</v>
      </c>
      <c r="B3271" s="4">
        <v>1</v>
      </c>
      <c r="C3271" s="4">
        <v>50</v>
      </c>
      <c r="D3271" s="5">
        <v>0.08</v>
      </c>
      <c r="E3271" s="5">
        <v>4</v>
      </c>
      <c r="F3271" s="5">
        <f t="shared" si="104"/>
        <v>1263828.0900000024</v>
      </c>
      <c r="G3271" s="5">
        <f t="shared" si="105"/>
        <v>99.959045226468419</v>
      </c>
    </row>
    <row r="3272" spans="1:7" x14ac:dyDescent="0.35">
      <c r="A3272" s="30" t="s">
        <v>3354</v>
      </c>
      <c r="B3272" s="4">
        <v>1</v>
      </c>
      <c r="C3272" s="4">
        <v>25</v>
      </c>
      <c r="D3272" s="5">
        <v>0.16</v>
      </c>
      <c r="E3272" s="5">
        <v>4</v>
      </c>
      <c r="F3272" s="5">
        <f t="shared" ref="F3272:F3335" si="106">E3272+F3271</f>
        <v>1263832.0900000024</v>
      </c>
      <c r="G3272" s="5">
        <f t="shared" si="105"/>
        <v>99.959361595588618</v>
      </c>
    </row>
    <row r="3273" spans="1:7" x14ac:dyDescent="0.35">
      <c r="A3273" s="30" t="s">
        <v>574</v>
      </c>
      <c r="B3273" s="4">
        <v>2</v>
      </c>
      <c r="C3273" s="4">
        <v>16</v>
      </c>
      <c r="D3273" s="5">
        <v>0.25</v>
      </c>
      <c r="E3273" s="5">
        <v>4</v>
      </c>
      <c r="F3273" s="5">
        <f t="shared" si="106"/>
        <v>1263836.0900000024</v>
      </c>
      <c r="G3273" s="5">
        <f t="shared" si="105"/>
        <v>99.959677964708803</v>
      </c>
    </row>
    <row r="3274" spans="1:7" x14ac:dyDescent="0.35">
      <c r="A3274" s="30" t="s">
        <v>3138</v>
      </c>
      <c r="B3274" s="4">
        <v>1</v>
      </c>
      <c r="C3274" s="4">
        <v>10</v>
      </c>
      <c r="D3274" s="5">
        <v>0.4</v>
      </c>
      <c r="E3274" s="5">
        <v>4</v>
      </c>
      <c r="F3274" s="5">
        <f t="shared" si="106"/>
        <v>1263840.0900000024</v>
      </c>
      <c r="G3274" s="5">
        <f t="shared" si="105"/>
        <v>99.959994333828988</v>
      </c>
    </row>
    <row r="3275" spans="1:7" x14ac:dyDescent="0.35">
      <c r="A3275" s="30" t="s">
        <v>207</v>
      </c>
      <c r="B3275" s="4">
        <v>2</v>
      </c>
      <c r="C3275" s="4">
        <v>8</v>
      </c>
      <c r="D3275" s="5">
        <v>0.5</v>
      </c>
      <c r="E3275" s="5">
        <v>4</v>
      </c>
      <c r="F3275" s="5">
        <f t="shared" si="106"/>
        <v>1263844.0900000024</v>
      </c>
      <c r="G3275" s="5">
        <f t="shared" si="105"/>
        <v>99.960310702949187</v>
      </c>
    </row>
    <row r="3276" spans="1:7" x14ac:dyDescent="0.35">
      <c r="A3276" s="30" t="s">
        <v>865</v>
      </c>
      <c r="B3276" s="4">
        <v>1</v>
      </c>
      <c r="C3276" s="4">
        <v>1</v>
      </c>
      <c r="D3276" s="5">
        <v>4</v>
      </c>
      <c r="E3276" s="5">
        <v>4</v>
      </c>
      <c r="F3276" s="5">
        <f t="shared" si="106"/>
        <v>1263848.0900000024</v>
      </c>
      <c r="G3276" s="5">
        <f t="shared" si="105"/>
        <v>99.960627072069371</v>
      </c>
    </row>
    <row r="3277" spans="1:7" x14ac:dyDescent="0.35">
      <c r="A3277" s="30" t="s">
        <v>4248</v>
      </c>
      <c r="B3277" s="4">
        <v>1</v>
      </c>
      <c r="C3277" s="4">
        <v>1</v>
      </c>
      <c r="D3277" s="5">
        <v>4</v>
      </c>
      <c r="E3277" s="5">
        <v>4</v>
      </c>
      <c r="F3277" s="5">
        <f t="shared" si="106"/>
        <v>1263852.0900000024</v>
      </c>
      <c r="G3277" s="5">
        <f t="shared" si="105"/>
        <v>99.960943441189571</v>
      </c>
    </row>
    <row r="3278" spans="1:7" x14ac:dyDescent="0.35">
      <c r="A3278" s="30" t="s">
        <v>2949</v>
      </c>
      <c r="B3278" s="4">
        <v>2</v>
      </c>
      <c r="C3278" s="4">
        <v>12</v>
      </c>
      <c r="D3278" s="5">
        <v>0.33</v>
      </c>
      <c r="E3278" s="5">
        <v>3.96</v>
      </c>
      <c r="F3278" s="5">
        <f t="shared" si="106"/>
        <v>1263856.0500000024</v>
      </c>
      <c r="G3278" s="5">
        <f t="shared" si="105"/>
        <v>99.961256646618551</v>
      </c>
    </row>
    <row r="3279" spans="1:7" x14ac:dyDescent="0.35">
      <c r="A3279" s="30" t="s">
        <v>396</v>
      </c>
      <c r="B3279" s="4">
        <v>2</v>
      </c>
      <c r="C3279" s="4">
        <v>12</v>
      </c>
      <c r="D3279" s="5">
        <v>0.33</v>
      </c>
      <c r="E3279" s="5">
        <v>3.96</v>
      </c>
      <c r="F3279" s="5">
        <f t="shared" si="106"/>
        <v>1263860.0100000023</v>
      </c>
      <c r="G3279" s="5">
        <f t="shared" si="105"/>
        <v>99.961569852047532</v>
      </c>
    </row>
    <row r="3280" spans="1:7" x14ac:dyDescent="0.35">
      <c r="A3280" s="30" t="s">
        <v>118</v>
      </c>
      <c r="B3280" s="4">
        <v>1</v>
      </c>
      <c r="C3280" s="4">
        <v>8</v>
      </c>
      <c r="D3280" s="5">
        <v>0.49</v>
      </c>
      <c r="E3280" s="5">
        <v>3.92</v>
      </c>
      <c r="F3280" s="5">
        <f t="shared" si="106"/>
        <v>1263863.9300000023</v>
      </c>
      <c r="G3280" s="5">
        <f t="shared" si="105"/>
        <v>99.961879893785323</v>
      </c>
    </row>
    <row r="3281" spans="1:7" x14ac:dyDescent="0.35">
      <c r="A3281" s="30" t="s">
        <v>1010</v>
      </c>
      <c r="B3281" s="4">
        <v>1</v>
      </c>
      <c r="C3281" s="4">
        <v>4</v>
      </c>
      <c r="D3281" s="5">
        <v>0.98</v>
      </c>
      <c r="E3281" s="5">
        <v>3.92</v>
      </c>
      <c r="F3281" s="5">
        <f t="shared" si="106"/>
        <v>1263867.8500000022</v>
      </c>
      <c r="G3281" s="5">
        <f t="shared" si="105"/>
        <v>99.962189935523099</v>
      </c>
    </row>
    <row r="3282" spans="1:7" x14ac:dyDescent="0.35">
      <c r="A3282" s="30" t="s">
        <v>1002</v>
      </c>
      <c r="B3282" s="4">
        <v>1</v>
      </c>
      <c r="C3282" s="4">
        <v>4</v>
      </c>
      <c r="D3282" s="5">
        <v>0.98</v>
      </c>
      <c r="E3282" s="5">
        <v>3.92</v>
      </c>
      <c r="F3282" s="5">
        <f t="shared" si="106"/>
        <v>1263871.7700000021</v>
      </c>
      <c r="G3282" s="5">
        <f t="shared" si="105"/>
        <v>99.96249997726089</v>
      </c>
    </row>
    <row r="3283" spans="1:7" x14ac:dyDescent="0.35">
      <c r="A3283" s="30" t="s">
        <v>2023</v>
      </c>
      <c r="B3283" s="4">
        <v>2</v>
      </c>
      <c r="C3283" s="4">
        <v>30</v>
      </c>
      <c r="D3283" s="5">
        <v>0.13</v>
      </c>
      <c r="E3283" s="5">
        <v>3.9000000000000004</v>
      </c>
      <c r="F3283" s="5">
        <f t="shared" si="106"/>
        <v>1263875.670000002</v>
      </c>
      <c r="G3283" s="5">
        <f t="shared" si="105"/>
        <v>99.962808437153058</v>
      </c>
    </row>
    <row r="3284" spans="1:7" x14ac:dyDescent="0.35">
      <c r="A3284" s="30" t="s">
        <v>2807</v>
      </c>
      <c r="B3284" s="4">
        <v>2</v>
      </c>
      <c r="C3284" s="4">
        <v>30</v>
      </c>
      <c r="D3284" s="5">
        <v>0.13</v>
      </c>
      <c r="E3284" s="5">
        <v>3.9000000000000004</v>
      </c>
      <c r="F3284" s="5">
        <f t="shared" si="106"/>
        <v>1263879.5700000019</v>
      </c>
      <c r="G3284" s="5">
        <f t="shared" si="105"/>
        <v>99.963116897045239</v>
      </c>
    </row>
    <row r="3285" spans="1:7" x14ac:dyDescent="0.35">
      <c r="A3285" s="30" t="s">
        <v>3906</v>
      </c>
      <c r="B3285" s="4">
        <v>1</v>
      </c>
      <c r="C3285" s="4">
        <v>4</v>
      </c>
      <c r="D3285" s="5">
        <v>0.97</v>
      </c>
      <c r="E3285" s="5">
        <v>3.88</v>
      </c>
      <c r="F3285" s="5">
        <f t="shared" si="106"/>
        <v>1263883.4500000018</v>
      </c>
      <c r="G3285" s="5">
        <f t="shared" si="105"/>
        <v>99.963423775091826</v>
      </c>
    </row>
    <row r="3286" spans="1:7" x14ac:dyDescent="0.35">
      <c r="A3286" s="30" t="s">
        <v>3709</v>
      </c>
      <c r="B3286" s="4">
        <v>3</v>
      </c>
      <c r="C3286" s="4">
        <v>48</v>
      </c>
      <c r="D3286" s="5">
        <v>0.08</v>
      </c>
      <c r="E3286" s="5">
        <v>3.84</v>
      </c>
      <c r="F3286" s="5">
        <f t="shared" si="106"/>
        <v>1263887.2900000019</v>
      </c>
      <c r="G3286" s="5">
        <f t="shared" si="105"/>
        <v>99.963727489447209</v>
      </c>
    </row>
    <row r="3287" spans="1:7" x14ac:dyDescent="0.35">
      <c r="A3287" s="30" t="s">
        <v>3951</v>
      </c>
      <c r="B3287" s="4">
        <v>2</v>
      </c>
      <c r="C3287" s="4">
        <v>16</v>
      </c>
      <c r="D3287" s="5">
        <v>0.24</v>
      </c>
      <c r="E3287" s="5">
        <v>3.84</v>
      </c>
      <c r="F3287" s="5">
        <f t="shared" si="106"/>
        <v>1263891.130000002</v>
      </c>
      <c r="G3287" s="5">
        <f t="shared" si="105"/>
        <v>99.964031203802591</v>
      </c>
    </row>
    <row r="3288" spans="1:7" x14ac:dyDescent="0.35">
      <c r="A3288" s="30" t="s">
        <v>532</v>
      </c>
      <c r="B3288" s="4">
        <v>3</v>
      </c>
      <c r="C3288" s="4">
        <v>4</v>
      </c>
      <c r="D3288" s="5">
        <v>0.96</v>
      </c>
      <c r="E3288" s="5">
        <v>3.84</v>
      </c>
      <c r="F3288" s="5">
        <f t="shared" si="106"/>
        <v>1263894.9700000021</v>
      </c>
      <c r="G3288" s="5">
        <f t="shared" si="105"/>
        <v>99.964334918157988</v>
      </c>
    </row>
    <row r="3289" spans="1:7" x14ac:dyDescent="0.35">
      <c r="A3289" s="30" t="s">
        <v>3034</v>
      </c>
      <c r="B3289" s="4">
        <v>1</v>
      </c>
      <c r="C3289" s="4">
        <v>4</v>
      </c>
      <c r="D3289" s="5">
        <v>0.96</v>
      </c>
      <c r="E3289" s="5">
        <v>3.84</v>
      </c>
      <c r="F3289" s="5">
        <f t="shared" si="106"/>
        <v>1263898.8100000022</v>
      </c>
      <c r="G3289" s="5">
        <f t="shared" si="105"/>
        <v>99.964638632513385</v>
      </c>
    </row>
    <row r="3290" spans="1:7" x14ac:dyDescent="0.35">
      <c r="A3290" s="30" t="s">
        <v>4365</v>
      </c>
      <c r="B3290" s="4">
        <v>1</v>
      </c>
      <c r="C3290" s="4">
        <v>4</v>
      </c>
      <c r="D3290" s="5">
        <v>0.95</v>
      </c>
      <c r="E3290" s="5">
        <v>3.8</v>
      </c>
      <c r="F3290" s="5">
        <f t="shared" si="106"/>
        <v>1263902.6100000022</v>
      </c>
      <c r="G3290" s="5">
        <f t="shared" si="105"/>
        <v>99.964939183177563</v>
      </c>
    </row>
    <row r="3291" spans="1:7" x14ac:dyDescent="0.35">
      <c r="A3291" s="30" t="s">
        <v>4038</v>
      </c>
      <c r="B3291" s="4">
        <v>1</v>
      </c>
      <c r="C3291" s="4">
        <v>2</v>
      </c>
      <c r="D3291" s="5">
        <v>1.9</v>
      </c>
      <c r="E3291" s="5">
        <v>3.8</v>
      </c>
      <c r="F3291" s="5">
        <f t="shared" si="106"/>
        <v>1263906.4100000022</v>
      </c>
      <c r="G3291" s="5">
        <f t="shared" si="105"/>
        <v>99.965239733841742</v>
      </c>
    </row>
    <row r="3292" spans="1:7" x14ac:dyDescent="0.35">
      <c r="A3292" s="30" t="s">
        <v>2987</v>
      </c>
      <c r="B3292" s="4">
        <v>1</v>
      </c>
      <c r="C3292" s="4">
        <v>25</v>
      </c>
      <c r="D3292" s="5">
        <v>0.15</v>
      </c>
      <c r="E3292" s="5">
        <v>3.75</v>
      </c>
      <c r="F3292" s="5">
        <f t="shared" si="106"/>
        <v>1263910.1600000022</v>
      </c>
      <c r="G3292" s="5">
        <f t="shared" si="105"/>
        <v>99.965536329891918</v>
      </c>
    </row>
    <row r="3293" spans="1:7" x14ac:dyDescent="0.35">
      <c r="A3293" s="30" t="s">
        <v>3793</v>
      </c>
      <c r="B3293" s="4">
        <v>1</v>
      </c>
      <c r="C3293" s="4">
        <v>25</v>
      </c>
      <c r="D3293" s="5">
        <v>0.15</v>
      </c>
      <c r="E3293" s="5">
        <v>3.75</v>
      </c>
      <c r="F3293" s="5">
        <f t="shared" si="106"/>
        <v>1263913.9100000022</v>
      </c>
      <c r="G3293" s="5">
        <f t="shared" si="105"/>
        <v>99.965832925942109</v>
      </c>
    </row>
    <row r="3294" spans="1:7" x14ac:dyDescent="0.35">
      <c r="A3294" s="30" t="s">
        <v>3368</v>
      </c>
      <c r="B3294" s="4">
        <v>1</v>
      </c>
      <c r="C3294" s="4">
        <v>6</v>
      </c>
      <c r="D3294" s="5">
        <v>0.62</v>
      </c>
      <c r="E3294" s="5">
        <v>3.7199999999999998</v>
      </c>
      <c r="F3294" s="5">
        <f t="shared" si="106"/>
        <v>1263917.6300000022</v>
      </c>
      <c r="G3294" s="5">
        <f t="shared" si="105"/>
        <v>99.96612714922388</v>
      </c>
    </row>
    <row r="3295" spans="1:7" x14ac:dyDescent="0.35">
      <c r="A3295" s="30" t="s">
        <v>3027</v>
      </c>
      <c r="B3295" s="4">
        <v>1</v>
      </c>
      <c r="C3295" s="4">
        <v>10</v>
      </c>
      <c r="D3295" s="5">
        <v>0.37</v>
      </c>
      <c r="E3295" s="5">
        <v>3.7</v>
      </c>
      <c r="F3295" s="5">
        <f t="shared" si="106"/>
        <v>1263921.3300000022</v>
      </c>
      <c r="G3295" s="5">
        <f t="shared" si="105"/>
        <v>99.966419790660055</v>
      </c>
    </row>
    <row r="3296" spans="1:7" x14ac:dyDescent="0.35">
      <c r="A3296" s="30" t="s">
        <v>1217</v>
      </c>
      <c r="B3296" s="4">
        <v>1</v>
      </c>
      <c r="C3296" s="4">
        <v>1</v>
      </c>
      <c r="D3296" s="5">
        <v>3.7</v>
      </c>
      <c r="E3296" s="5">
        <v>3.7</v>
      </c>
      <c r="F3296" s="5">
        <f t="shared" si="106"/>
        <v>1263925.0300000021</v>
      </c>
      <c r="G3296" s="5">
        <f t="shared" si="105"/>
        <v>99.96671243209623</v>
      </c>
    </row>
    <row r="3297" spans="1:7" x14ac:dyDescent="0.35">
      <c r="A3297" s="30" t="s">
        <v>3458</v>
      </c>
      <c r="B3297" s="4">
        <v>1</v>
      </c>
      <c r="C3297" s="4">
        <v>16</v>
      </c>
      <c r="D3297" s="5">
        <v>0.23</v>
      </c>
      <c r="E3297" s="5">
        <v>3.68</v>
      </c>
      <c r="F3297" s="5">
        <f t="shared" si="106"/>
        <v>1263928.7100000021</v>
      </c>
      <c r="G3297" s="5">
        <f t="shared" si="105"/>
        <v>99.967003491686796</v>
      </c>
    </row>
    <row r="3298" spans="1:7" x14ac:dyDescent="0.35">
      <c r="A3298" s="30" t="s">
        <v>3969</v>
      </c>
      <c r="B3298" s="4">
        <v>1</v>
      </c>
      <c r="C3298" s="4">
        <v>16</v>
      </c>
      <c r="D3298" s="5">
        <v>0.23</v>
      </c>
      <c r="E3298" s="5">
        <v>3.68</v>
      </c>
      <c r="F3298" s="5">
        <f t="shared" si="106"/>
        <v>1263932.390000002</v>
      </c>
      <c r="G3298" s="5">
        <f t="shared" si="105"/>
        <v>99.967294551277377</v>
      </c>
    </row>
    <row r="3299" spans="1:7" x14ac:dyDescent="0.35">
      <c r="A3299" s="30" t="s">
        <v>447</v>
      </c>
      <c r="B3299" s="4">
        <v>1</v>
      </c>
      <c r="C3299" s="4">
        <v>4</v>
      </c>
      <c r="D3299" s="5">
        <v>0.91</v>
      </c>
      <c r="E3299" s="5">
        <v>3.64</v>
      </c>
      <c r="F3299" s="5">
        <f t="shared" si="106"/>
        <v>1263936.0300000019</v>
      </c>
      <c r="G3299" s="5">
        <f t="shared" si="105"/>
        <v>99.967582447176738</v>
      </c>
    </row>
    <row r="3300" spans="1:7" x14ac:dyDescent="0.35">
      <c r="A3300" s="30" t="s">
        <v>2678</v>
      </c>
      <c r="B3300" s="4">
        <v>2</v>
      </c>
      <c r="C3300" s="4">
        <v>4</v>
      </c>
      <c r="D3300" s="5">
        <v>0.9</v>
      </c>
      <c r="E3300" s="5">
        <v>3.6</v>
      </c>
      <c r="F3300" s="5">
        <f t="shared" si="106"/>
        <v>1263939.630000002</v>
      </c>
      <c r="G3300" s="5">
        <f t="shared" si="105"/>
        <v>99.967867179384911</v>
      </c>
    </row>
    <row r="3301" spans="1:7" x14ac:dyDescent="0.35">
      <c r="A3301" s="30" t="s">
        <v>1192</v>
      </c>
      <c r="B3301" s="4">
        <v>1</v>
      </c>
      <c r="C3301" s="4">
        <v>4</v>
      </c>
      <c r="D3301" s="5">
        <v>0.9</v>
      </c>
      <c r="E3301" s="5">
        <v>3.6</v>
      </c>
      <c r="F3301" s="5">
        <f t="shared" si="106"/>
        <v>1263943.2300000021</v>
      </c>
      <c r="G3301" s="5">
        <f t="shared" si="105"/>
        <v>99.968151911593097</v>
      </c>
    </row>
    <row r="3302" spans="1:7" x14ac:dyDescent="0.35">
      <c r="A3302" s="30" t="s">
        <v>4019</v>
      </c>
      <c r="B3302" s="4">
        <v>1</v>
      </c>
      <c r="C3302" s="4">
        <v>4</v>
      </c>
      <c r="D3302" s="5">
        <v>0.9</v>
      </c>
      <c r="E3302" s="5">
        <v>3.6</v>
      </c>
      <c r="F3302" s="5">
        <f t="shared" si="106"/>
        <v>1263946.8300000022</v>
      </c>
      <c r="G3302" s="5">
        <f t="shared" si="105"/>
        <v>99.968436643801269</v>
      </c>
    </row>
    <row r="3303" spans="1:7" x14ac:dyDescent="0.35">
      <c r="A3303" s="30" t="s">
        <v>3472</v>
      </c>
      <c r="B3303" s="4">
        <v>2</v>
      </c>
      <c r="C3303" s="4">
        <v>20</v>
      </c>
      <c r="D3303" s="5">
        <v>0.18</v>
      </c>
      <c r="E3303" s="5">
        <v>3.5999999999999996</v>
      </c>
      <c r="F3303" s="5">
        <f t="shared" si="106"/>
        <v>1263950.4300000023</v>
      </c>
      <c r="G3303" s="5">
        <f t="shared" si="105"/>
        <v>99.968721376009455</v>
      </c>
    </row>
    <row r="3304" spans="1:7" x14ac:dyDescent="0.35">
      <c r="A3304" s="30" t="s">
        <v>4098</v>
      </c>
      <c r="B3304" s="4">
        <v>1</v>
      </c>
      <c r="C3304" s="4">
        <v>12</v>
      </c>
      <c r="D3304" s="5">
        <v>0.3</v>
      </c>
      <c r="E3304" s="5">
        <v>3.5999999999999996</v>
      </c>
      <c r="F3304" s="5">
        <f t="shared" si="106"/>
        <v>1263954.0300000024</v>
      </c>
      <c r="G3304" s="5">
        <f t="shared" si="105"/>
        <v>99.969006108217627</v>
      </c>
    </row>
    <row r="3305" spans="1:7" x14ac:dyDescent="0.35">
      <c r="A3305" s="30" t="s">
        <v>1238</v>
      </c>
      <c r="B3305" s="4">
        <v>1</v>
      </c>
      <c r="C3305" s="4">
        <v>4</v>
      </c>
      <c r="D3305" s="5">
        <v>0.89</v>
      </c>
      <c r="E3305" s="5">
        <v>3.56</v>
      </c>
      <c r="F3305" s="5">
        <f t="shared" si="106"/>
        <v>1263957.5900000024</v>
      </c>
      <c r="G3305" s="5">
        <f t="shared" si="105"/>
        <v>99.969287676734609</v>
      </c>
    </row>
    <row r="3306" spans="1:7" x14ac:dyDescent="0.35">
      <c r="A3306" s="30" t="s">
        <v>124</v>
      </c>
      <c r="B3306" s="4">
        <v>6</v>
      </c>
      <c r="C3306" s="4">
        <v>6</v>
      </c>
      <c r="D3306" s="5">
        <v>0.59</v>
      </c>
      <c r="E3306" s="5">
        <v>3.54</v>
      </c>
      <c r="F3306" s="5">
        <f t="shared" si="106"/>
        <v>1263961.1300000024</v>
      </c>
      <c r="G3306" s="5">
        <f t="shared" si="105"/>
        <v>99.969567663405982</v>
      </c>
    </row>
    <row r="3307" spans="1:7" x14ac:dyDescent="0.35">
      <c r="A3307" s="30" t="s">
        <v>1640</v>
      </c>
      <c r="B3307" s="4">
        <v>1</v>
      </c>
      <c r="C3307" s="4">
        <v>16</v>
      </c>
      <c r="D3307" s="5">
        <v>0.22</v>
      </c>
      <c r="E3307" s="5">
        <v>3.52</v>
      </c>
      <c r="F3307" s="5">
        <f t="shared" si="106"/>
        <v>1263964.6500000025</v>
      </c>
      <c r="G3307" s="5">
        <f t="shared" si="105"/>
        <v>99.969846068231746</v>
      </c>
    </row>
    <row r="3308" spans="1:7" x14ac:dyDescent="0.35">
      <c r="A3308" s="30" t="s">
        <v>4036</v>
      </c>
      <c r="B3308" s="4">
        <v>1</v>
      </c>
      <c r="C3308" s="4">
        <v>16</v>
      </c>
      <c r="D3308" s="5">
        <v>0.22</v>
      </c>
      <c r="E3308" s="5">
        <v>3.52</v>
      </c>
      <c r="F3308" s="5">
        <f t="shared" si="106"/>
        <v>1263968.1700000025</v>
      </c>
      <c r="G3308" s="5">
        <f t="shared" si="105"/>
        <v>99.970124473057524</v>
      </c>
    </row>
    <row r="3309" spans="1:7" x14ac:dyDescent="0.35">
      <c r="A3309" s="30" t="s">
        <v>4268</v>
      </c>
      <c r="B3309" s="4">
        <v>1</v>
      </c>
      <c r="C3309" s="4">
        <v>8</v>
      </c>
      <c r="D3309" s="5">
        <v>0.44</v>
      </c>
      <c r="E3309" s="5">
        <v>3.52</v>
      </c>
      <c r="F3309" s="5">
        <f t="shared" si="106"/>
        <v>1263971.6900000025</v>
      </c>
      <c r="G3309" s="5">
        <f t="shared" si="105"/>
        <v>99.970402877883288</v>
      </c>
    </row>
    <row r="3310" spans="1:7" x14ac:dyDescent="0.35">
      <c r="A3310" s="30" t="s">
        <v>1351</v>
      </c>
      <c r="B3310" s="4">
        <v>2</v>
      </c>
      <c r="C3310" s="4">
        <v>50</v>
      </c>
      <c r="D3310" s="5">
        <v>7.0000000000000007E-2</v>
      </c>
      <c r="E3310" s="5">
        <v>3.5000000000000004</v>
      </c>
      <c r="F3310" s="5">
        <f t="shared" si="106"/>
        <v>1263975.1900000025</v>
      </c>
      <c r="G3310" s="5">
        <f t="shared" si="105"/>
        <v>99.970679700863457</v>
      </c>
    </row>
    <row r="3311" spans="1:7" x14ac:dyDescent="0.35">
      <c r="A3311" s="30" t="s">
        <v>4087</v>
      </c>
      <c r="B3311" s="4">
        <v>2</v>
      </c>
      <c r="C3311" s="4">
        <v>50</v>
      </c>
      <c r="D3311" s="5">
        <v>7.0000000000000007E-2</v>
      </c>
      <c r="E3311" s="5">
        <v>3.5000000000000004</v>
      </c>
      <c r="F3311" s="5">
        <f t="shared" si="106"/>
        <v>1263978.6900000025</v>
      </c>
      <c r="G3311" s="5">
        <f t="shared" si="105"/>
        <v>99.970956523843626</v>
      </c>
    </row>
    <row r="3312" spans="1:7" x14ac:dyDescent="0.35">
      <c r="A3312" s="30" t="s">
        <v>3708</v>
      </c>
      <c r="B3312" s="4">
        <v>1</v>
      </c>
      <c r="C3312" s="4">
        <v>25</v>
      </c>
      <c r="D3312" s="5">
        <v>0.14000000000000001</v>
      </c>
      <c r="E3312" s="5">
        <v>3.5000000000000004</v>
      </c>
      <c r="F3312" s="5">
        <f t="shared" si="106"/>
        <v>1263982.1900000025</v>
      </c>
      <c r="G3312" s="5">
        <f t="shared" si="105"/>
        <v>99.97123334682378</v>
      </c>
    </row>
    <row r="3313" spans="1:7" x14ac:dyDescent="0.35">
      <c r="A3313" s="30" t="s">
        <v>3394</v>
      </c>
      <c r="B3313" s="4">
        <v>4</v>
      </c>
      <c r="C3313" s="4">
        <v>70</v>
      </c>
      <c r="D3313" s="5">
        <v>0.05</v>
      </c>
      <c r="E3313" s="5">
        <v>3.5</v>
      </c>
      <c r="F3313" s="5">
        <f t="shared" si="106"/>
        <v>1263985.6900000025</v>
      </c>
      <c r="G3313" s="5">
        <f t="shared" si="105"/>
        <v>99.971510169803963</v>
      </c>
    </row>
    <row r="3314" spans="1:7" x14ac:dyDescent="0.35">
      <c r="A3314" s="30" t="s">
        <v>3682</v>
      </c>
      <c r="B3314" s="4">
        <v>1</v>
      </c>
      <c r="C3314" s="4">
        <v>10</v>
      </c>
      <c r="D3314" s="5">
        <v>0.35</v>
      </c>
      <c r="E3314" s="5">
        <v>3.5</v>
      </c>
      <c r="F3314" s="5">
        <f t="shared" si="106"/>
        <v>1263989.1900000025</v>
      </c>
      <c r="G3314" s="5">
        <f t="shared" si="105"/>
        <v>99.971786992784118</v>
      </c>
    </row>
    <row r="3315" spans="1:7" x14ac:dyDescent="0.35">
      <c r="A3315" s="30" t="s">
        <v>1259</v>
      </c>
      <c r="B3315" s="4">
        <v>2</v>
      </c>
      <c r="C3315" s="4">
        <v>2</v>
      </c>
      <c r="D3315" s="5">
        <v>1.74</v>
      </c>
      <c r="E3315" s="5">
        <v>3.48</v>
      </c>
      <c r="F3315" s="5">
        <f t="shared" si="106"/>
        <v>1263992.6700000025</v>
      </c>
      <c r="G3315" s="5">
        <f t="shared" si="105"/>
        <v>99.972062233918692</v>
      </c>
    </row>
    <row r="3316" spans="1:7" x14ac:dyDescent="0.35">
      <c r="A3316" s="30" t="s">
        <v>99</v>
      </c>
      <c r="B3316" s="4">
        <v>1</v>
      </c>
      <c r="C3316" s="4">
        <v>2</v>
      </c>
      <c r="D3316" s="5">
        <v>1.73</v>
      </c>
      <c r="E3316" s="5">
        <v>3.46</v>
      </c>
      <c r="F3316" s="5">
        <f t="shared" si="106"/>
        <v>1263996.1300000024</v>
      </c>
      <c r="G3316" s="5">
        <f t="shared" si="105"/>
        <v>99.972335893207656</v>
      </c>
    </row>
    <row r="3317" spans="1:7" x14ac:dyDescent="0.35">
      <c r="A3317" s="30" t="s">
        <v>330</v>
      </c>
      <c r="B3317" s="4">
        <v>1</v>
      </c>
      <c r="C3317" s="4">
        <v>4</v>
      </c>
      <c r="D3317" s="5">
        <v>0.86</v>
      </c>
      <c r="E3317" s="5">
        <v>3.44</v>
      </c>
      <c r="F3317" s="5">
        <f t="shared" si="106"/>
        <v>1263999.5700000024</v>
      </c>
      <c r="G3317" s="5">
        <f t="shared" si="105"/>
        <v>99.972607970651012</v>
      </c>
    </row>
    <row r="3318" spans="1:7" x14ac:dyDescent="0.35">
      <c r="A3318" s="30" t="s">
        <v>269</v>
      </c>
      <c r="B3318" s="4">
        <v>1</v>
      </c>
      <c r="C3318" s="4">
        <v>4</v>
      </c>
      <c r="D3318" s="5">
        <v>0.85</v>
      </c>
      <c r="E3318" s="5">
        <v>3.4</v>
      </c>
      <c r="F3318" s="5">
        <f t="shared" si="106"/>
        <v>1264002.9700000023</v>
      </c>
      <c r="G3318" s="5">
        <f t="shared" si="105"/>
        <v>99.972876884403163</v>
      </c>
    </row>
    <row r="3319" spans="1:7" x14ac:dyDescent="0.35">
      <c r="A3319" s="30" t="s">
        <v>272</v>
      </c>
      <c r="B3319" s="4">
        <v>1</v>
      </c>
      <c r="C3319" s="4">
        <v>4</v>
      </c>
      <c r="D3319" s="5">
        <v>0.85</v>
      </c>
      <c r="E3319" s="5">
        <v>3.4</v>
      </c>
      <c r="F3319" s="5">
        <f t="shared" si="106"/>
        <v>1264006.3700000022</v>
      </c>
      <c r="G3319" s="5">
        <f t="shared" si="105"/>
        <v>99.973145798155315</v>
      </c>
    </row>
    <row r="3320" spans="1:7" x14ac:dyDescent="0.35">
      <c r="A3320" s="30" t="s">
        <v>4380</v>
      </c>
      <c r="B3320" s="4">
        <v>1</v>
      </c>
      <c r="C3320" s="4">
        <v>16</v>
      </c>
      <c r="D3320" s="5">
        <v>0.21</v>
      </c>
      <c r="E3320" s="5">
        <v>3.36</v>
      </c>
      <c r="F3320" s="5">
        <f t="shared" si="106"/>
        <v>1264009.7300000023</v>
      </c>
      <c r="G3320" s="5">
        <f t="shared" si="105"/>
        <v>99.973411548216291</v>
      </c>
    </row>
    <row r="3321" spans="1:7" x14ac:dyDescent="0.35">
      <c r="A3321" s="30" t="s">
        <v>3609</v>
      </c>
      <c r="B3321" s="4">
        <v>1</v>
      </c>
      <c r="C3321" s="4">
        <v>4</v>
      </c>
      <c r="D3321" s="5">
        <v>0.84</v>
      </c>
      <c r="E3321" s="5">
        <v>3.36</v>
      </c>
      <c r="F3321" s="5">
        <f t="shared" si="106"/>
        <v>1264013.0900000024</v>
      </c>
      <c r="G3321" s="5">
        <f t="shared" si="105"/>
        <v>99.973677298277252</v>
      </c>
    </row>
    <row r="3322" spans="1:7" x14ac:dyDescent="0.35">
      <c r="A3322" s="30" t="s">
        <v>3229</v>
      </c>
      <c r="B3322" s="4">
        <v>1</v>
      </c>
      <c r="C3322" s="4">
        <v>1</v>
      </c>
      <c r="D3322" s="5">
        <v>3.3</v>
      </c>
      <c r="E3322" s="5">
        <v>3.3</v>
      </c>
      <c r="F3322" s="5">
        <f t="shared" si="106"/>
        <v>1264016.3900000025</v>
      </c>
      <c r="G3322" s="5">
        <f t="shared" si="105"/>
        <v>99.973938302801415</v>
      </c>
    </row>
    <row r="3323" spans="1:7" x14ac:dyDescent="0.35">
      <c r="A3323" s="30" t="s">
        <v>4430</v>
      </c>
      <c r="B3323" s="4">
        <v>1</v>
      </c>
      <c r="C3323" s="4">
        <v>1</v>
      </c>
      <c r="D3323" s="5">
        <v>3.29</v>
      </c>
      <c r="E3323" s="5">
        <v>3.29</v>
      </c>
      <c r="F3323" s="5">
        <f t="shared" si="106"/>
        <v>1264019.6800000025</v>
      </c>
      <c r="G3323" s="5">
        <f t="shared" si="105"/>
        <v>99.97419851640278</v>
      </c>
    </row>
    <row r="3324" spans="1:7" x14ac:dyDescent="0.35">
      <c r="A3324" s="30" t="s">
        <v>3862</v>
      </c>
      <c r="B3324" s="4">
        <v>1</v>
      </c>
      <c r="C3324" s="4">
        <v>4</v>
      </c>
      <c r="D3324" s="5">
        <v>0.82</v>
      </c>
      <c r="E3324" s="5">
        <v>3.28</v>
      </c>
      <c r="F3324" s="5">
        <f t="shared" si="106"/>
        <v>1264022.9600000025</v>
      </c>
      <c r="G3324" s="5">
        <f t="shared" si="105"/>
        <v>99.974457939081347</v>
      </c>
    </row>
    <row r="3325" spans="1:7" x14ac:dyDescent="0.35">
      <c r="A3325" s="30" t="s">
        <v>476</v>
      </c>
      <c r="B3325" s="4">
        <v>1</v>
      </c>
      <c r="C3325" s="4">
        <v>4</v>
      </c>
      <c r="D3325" s="5">
        <v>0.82</v>
      </c>
      <c r="E3325" s="5">
        <v>3.28</v>
      </c>
      <c r="F3325" s="5">
        <f t="shared" si="106"/>
        <v>1264026.2400000026</v>
      </c>
      <c r="G3325" s="5">
        <f t="shared" si="105"/>
        <v>99.974717361759886</v>
      </c>
    </row>
    <row r="3326" spans="1:7" x14ac:dyDescent="0.35">
      <c r="A3326" s="30" t="s">
        <v>888</v>
      </c>
      <c r="B3326" s="4">
        <v>1</v>
      </c>
      <c r="C3326" s="4">
        <v>1</v>
      </c>
      <c r="D3326" s="5">
        <v>3.26</v>
      </c>
      <c r="E3326" s="5">
        <v>3.26</v>
      </c>
      <c r="F3326" s="5">
        <f t="shared" si="106"/>
        <v>1264029.5000000026</v>
      </c>
      <c r="G3326" s="5">
        <f t="shared" si="105"/>
        <v>99.974975202592859</v>
      </c>
    </row>
    <row r="3327" spans="1:7" x14ac:dyDescent="0.35">
      <c r="A3327" s="30" t="s">
        <v>279</v>
      </c>
      <c r="B3327" s="4">
        <v>1</v>
      </c>
      <c r="C3327" s="4">
        <v>1</v>
      </c>
      <c r="D3327" s="5">
        <v>3.26</v>
      </c>
      <c r="E3327" s="5">
        <v>3.26</v>
      </c>
      <c r="F3327" s="5">
        <f t="shared" si="106"/>
        <v>1264032.7600000026</v>
      </c>
      <c r="G3327" s="5">
        <f t="shared" si="105"/>
        <v>99.975233043425803</v>
      </c>
    </row>
    <row r="3328" spans="1:7" x14ac:dyDescent="0.35">
      <c r="A3328" s="30" t="s">
        <v>647</v>
      </c>
      <c r="B3328" s="4">
        <v>1</v>
      </c>
      <c r="C3328" s="4">
        <v>1</v>
      </c>
      <c r="D3328" s="5">
        <v>3.26</v>
      </c>
      <c r="E3328" s="5">
        <v>3.26</v>
      </c>
      <c r="F3328" s="5">
        <f t="shared" si="106"/>
        <v>1264036.0200000026</v>
      </c>
      <c r="G3328" s="5">
        <f t="shared" si="105"/>
        <v>99.975490884258761</v>
      </c>
    </row>
    <row r="3329" spans="1:7" x14ac:dyDescent="0.35">
      <c r="A3329" s="30" t="s">
        <v>2606</v>
      </c>
      <c r="B3329" s="4">
        <v>1</v>
      </c>
      <c r="C3329" s="4">
        <v>25</v>
      </c>
      <c r="D3329" s="5">
        <v>0.13</v>
      </c>
      <c r="E3329" s="5">
        <v>3.25</v>
      </c>
      <c r="F3329" s="5">
        <f t="shared" si="106"/>
        <v>1264039.2700000026</v>
      </c>
      <c r="G3329" s="5">
        <f t="shared" si="105"/>
        <v>99.975747934168908</v>
      </c>
    </row>
    <row r="3330" spans="1:7" x14ac:dyDescent="0.35">
      <c r="A3330" s="30" t="s">
        <v>3529</v>
      </c>
      <c r="B3330" s="4">
        <v>1</v>
      </c>
      <c r="C3330" s="4">
        <v>25</v>
      </c>
      <c r="D3330" s="5">
        <v>0.13</v>
      </c>
      <c r="E3330" s="5">
        <v>3.25</v>
      </c>
      <c r="F3330" s="5">
        <f t="shared" si="106"/>
        <v>1264042.5200000026</v>
      </c>
      <c r="G3330" s="5">
        <f t="shared" si="105"/>
        <v>99.976004984079069</v>
      </c>
    </row>
    <row r="3331" spans="1:7" x14ac:dyDescent="0.35">
      <c r="A3331" s="30" t="s">
        <v>4231</v>
      </c>
      <c r="B3331" s="4">
        <v>1</v>
      </c>
      <c r="C3331" s="4">
        <v>25</v>
      </c>
      <c r="D3331" s="5">
        <v>0.13</v>
      </c>
      <c r="E3331" s="5">
        <v>3.25</v>
      </c>
      <c r="F3331" s="5">
        <f t="shared" si="106"/>
        <v>1264045.7700000026</v>
      </c>
      <c r="G3331" s="5">
        <f t="shared" ref="G3331:G3394" si="107">(F3331/$F$3485)*100</f>
        <v>99.976262033989229</v>
      </c>
    </row>
    <row r="3332" spans="1:7" x14ac:dyDescent="0.35">
      <c r="A3332" s="30" t="s">
        <v>3810</v>
      </c>
      <c r="B3332" s="4">
        <v>1</v>
      </c>
      <c r="C3332" s="4">
        <v>4</v>
      </c>
      <c r="D3332" s="5">
        <v>0.81</v>
      </c>
      <c r="E3332" s="5">
        <v>3.24</v>
      </c>
      <c r="F3332" s="5">
        <f t="shared" si="106"/>
        <v>1264049.0100000026</v>
      </c>
      <c r="G3332" s="5">
        <f t="shared" si="107"/>
        <v>99.976518292976579</v>
      </c>
    </row>
    <row r="3333" spans="1:7" x14ac:dyDescent="0.35">
      <c r="A3333" s="30" t="s">
        <v>965</v>
      </c>
      <c r="B3333" s="4">
        <v>1</v>
      </c>
      <c r="C3333" s="4">
        <v>1</v>
      </c>
      <c r="D3333" s="5">
        <v>3.2</v>
      </c>
      <c r="E3333" s="5">
        <v>3.2</v>
      </c>
      <c r="F3333" s="5">
        <f t="shared" si="106"/>
        <v>1264052.2100000025</v>
      </c>
      <c r="G3333" s="5">
        <f t="shared" si="107"/>
        <v>99.976771388272738</v>
      </c>
    </row>
    <row r="3334" spans="1:7" x14ac:dyDescent="0.35">
      <c r="A3334" s="30" t="s">
        <v>3464</v>
      </c>
      <c r="B3334" s="4">
        <v>2</v>
      </c>
      <c r="C3334" s="4">
        <v>24</v>
      </c>
      <c r="D3334" s="5">
        <v>0.13</v>
      </c>
      <c r="E3334" s="5">
        <v>3.12</v>
      </c>
      <c r="F3334" s="5">
        <f t="shared" si="106"/>
        <v>1264055.3300000026</v>
      </c>
      <c r="G3334" s="5">
        <f t="shared" si="107"/>
        <v>99.977018156186489</v>
      </c>
    </row>
    <row r="3335" spans="1:7" x14ac:dyDescent="0.35">
      <c r="A3335" s="30" t="s">
        <v>2974</v>
      </c>
      <c r="B3335" s="4">
        <v>1</v>
      </c>
      <c r="C3335" s="4">
        <v>12</v>
      </c>
      <c r="D3335" s="5">
        <v>0.26</v>
      </c>
      <c r="E3335" s="5">
        <v>3.12</v>
      </c>
      <c r="F3335" s="5">
        <f t="shared" si="106"/>
        <v>1264058.4500000027</v>
      </c>
      <c r="G3335" s="5">
        <f t="shared" si="107"/>
        <v>99.977264924100254</v>
      </c>
    </row>
    <row r="3336" spans="1:7" x14ac:dyDescent="0.35">
      <c r="A3336" s="30" t="s">
        <v>1051</v>
      </c>
      <c r="B3336" s="4">
        <v>1</v>
      </c>
      <c r="C3336" s="4">
        <v>2</v>
      </c>
      <c r="D3336" s="5">
        <v>1.55</v>
      </c>
      <c r="E3336" s="5">
        <v>3.1</v>
      </c>
      <c r="F3336" s="5">
        <f t="shared" ref="F3336:F3399" si="108">E3336+F3335</f>
        <v>1264061.5500000028</v>
      </c>
      <c r="G3336" s="5">
        <f t="shared" si="107"/>
        <v>99.977510110168396</v>
      </c>
    </row>
    <row r="3337" spans="1:7" x14ac:dyDescent="0.35">
      <c r="A3337" s="30" t="s">
        <v>2916</v>
      </c>
      <c r="B3337" s="4">
        <v>2</v>
      </c>
      <c r="C3337" s="4">
        <v>8</v>
      </c>
      <c r="D3337" s="5">
        <v>0.38</v>
      </c>
      <c r="E3337" s="5">
        <v>3.04</v>
      </c>
      <c r="F3337" s="5">
        <f t="shared" si="108"/>
        <v>1264064.5900000029</v>
      </c>
      <c r="G3337" s="5">
        <f t="shared" si="107"/>
        <v>99.977750550699753</v>
      </c>
    </row>
    <row r="3338" spans="1:7" x14ac:dyDescent="0.35">
      <c r="A3338" s="30" t="s">
        <v>4206</v>
      </c>
      <c r="B3338" s="4">
        <v>1</v>
      </c>
      <c r="C3338" s="4">
        <v>2</v>
      </c>
      <c r="D3338" s="5">
        <v>1.51</v>
      </c>
      <c r="E3338" s="5">
        <v>3.02</v>
      </c>
      <c r="F3338" s="5">
        <f t="shared" si="108"/>
        <v>1264067.6100000029</v>
      </c>
      <c r="G3338" s="5">
        <f t="shared" si="107"/>
        <v>99.977989409385486</v>
      </c>
    </row>
    <row r="3339" spans="1:7" x14ac:dyDescent="0.35">
      <c r="A3339" s="30" t="s">
        <v>2028</v>
      </c>
      <c r="B3339" s="4">
        <v>3</v>
      </c>
      <c r="C3339" s="4">
        <v>100</v>
      </c>
      <c r="D3339" s="5">
        <v>0.03</v>
      </c>
      <c r="E3339" s="5">
        <v>3</v>
      </c>
      <c r="F3339" s="5">
        <f t="shared" si="108"/>
        <v>1264070.6100000029</v>
      </c>
      <c r="G3339" s="5">
        <f t="shared" si="107"/>
        <v>99.978226686225639</v>
      </c>
    </row>
    <row r="3340" spans="1:7" x14ac:dyDescent="0.35">
      <c r="A3340" s="30" t="s">
        <v>2395</v>
      </c>
      <c r="B3340" s="4">
        <v>3</v>
      </c>
      <c r="C3340" s="4">
        <v>100</v>
      </c>
      <c r="D3340" s="5">
        <v>0.03</v>
      </c>
      <c r="E3340" s="5">
        <v>3</v>
      </c>
      <c r="F3340" s="5">
        <f t="shared" si="108"/>
        <v>1264073.6100000029</v>
      </c>
      <c r="G3340" s="5">
        <f t="shared" si="107"/>
        <v>99.978463963065778</v>
      </c>
    </row>
    <row r="3341" spans="1:7" x14ac:dyDescent="0.35">
      <c r="A3341" s="30" t="s">
        <v>2503</v>
      </c>
      <c r="B3341" s="4">
        <v>1</v>
      </c>
      <c r="C3341" s="4">
        <v>100</v>
      </c>
      <c r="D3341" s="5">
        <v>0.03</v>
      </c>
      <c r="E3341" s="5">
        <v>3</v>
      </c>
      <c r="F3341" s="5">
        <f t="shared" si="108"/>
        <v>1264076.6100000029</v>
      </c>
      <c r="G3341" s="5">
        <f t="shared" si="107"/>
        <v>99.978701239905917</v>
      </c>
    </row>
    <row r="3342" spans="1:7" x14ac:dyDescent="0.35">
      <c r="A3342" s="30" t="s">
        <v>4332</v>
      </c>
      <c r="B3342" s="4">
        <v>1</v>
      </c>
      <c r="C3342" s="4">
        <v>50</v>
      </c>
      <c r="D3342" s="5">
        <v>0.06</v>
      </c>
      <c r="E3342" s="5">
        <v>3</v>
      </c>
      <c r="F3342" s="5">
        <f t="shared" si="108"/>
        <v>1264079.6100000029</v>
      </c>
      <c r="G3342" s="5">
        <f t="shared" si="107"/>
        <v>99.978938516746069</v>
      </c>
    </row>
    <row r="3343" spans="1:7" x14ac:dyDescent="0.35">
      <c r="A3343" s="30" t="s">
        <v>3897</v>
      </c>
      <c r="B3343" s="4">
        <v>2</v>
      </c>
      <c r="C3343" s="4">
        <v>30</v>
      </c>
      <c r="D3343" s="5">
        <v>0.1</v>
      </c>
      <c r="E3343" s="5">
        <v>3</v>
      </c>
      <c r="F3343" s="5">
        <f t="shared" si="108"/>
        <v>1264082.6100000029</v>
      </c>
      <c r="G3343" s="5">
        <f t="shared" si="107"/>
        <v>99.979175793586222</v>
      </c>
    </row>
    <row r="3344" spans="1:7" x14ac:dyDescent="0.35">
      <c r="A3344" s="30" t="s">
        <v>3418</v>
      </c>
      <c r="B3344" s="4">
        <v>1</v>
      </c>
      <c r="C3344" s="4">
        <v>25</v>
      </c>
      <c r="D3344" s="5">
        <v>0.12</v>
      </c>
      <c r="E3344" s="5">
        <v>3</v>
      </c>
      <c r="F3344" s="5">
        <f t="shared" si="108"/>
        <v>1264085.6100000029</v>
      </c>
      <c r="G3344" s="5">
        <f t="shared" si="107"/>
        <v>99.979413070426361</v>
      </c>
    </row>
    <row r="3345" spans="1:7" x14ac:dyDescent="0.35">
      <c r="A3345" s="30" t="s">
        <v>2711</v>
      </c>
      <c r="B3345" s="4">
        <v>1</v>
      </c>
      <c r="C3345" s="4">
        <v>4</v>
      </c>
      <c r="D3345" s="5">
        <v>0.75</v>
      </c>
      <c r="E3345" s="5">
        <v>3</v>
      </c>
      <c r="F3345" s="5">
        <f t="shared" si="108"/>
        <v>1264088.6100000029</v>
      </c>
      <c r="G3345" s="5">
        <f t="shared" si="107"/>
        <v>99.979650347266499</v>
      </c>
    </row>
    <row r="3346" spans="1:7" x14ac:dyDescent="0.35">
      <c r="A3346" s="30" t="s">
        <v>1012</v>
      </c>
      <c r="B3346" s="4">
        <v>1</v>
      </c>
      <c r="C3346" s="4">
        <v>4</v>
      </c>
      <c r="D3346" s="5">
        <v>0.75</v>
      </c>
      <c r="E3346" s="5">
        <v>3</v>
      </c>
      <c r="F3346" s="5">
        <f t="shared" si="108"/>
        <v>1264091.6100000029</v>
      </c>
      <c r="G3346" s="5">
        <f t="shared" si="107"/>
        <v>99.979887624106638</v>
      </c>
    </row>
    <row r="3347" spans="1:7" x14ac:dyDescent="0.35">
      <c r="A3347" s="30" t="s">
        <v>1179</v>
      </c>
      <c r="B3347" s="4">
        <v>1</v>
      </c>
      <c r="C3347" s="4">
        <v>1</v>
      </c>
      <c r="D3347" s="5">
        <v>2.98</v>
      </c>
      <c r="E3347" s="5">
        <v>2.98</v>
      </c>
      <c r="F3347" s="5">
        <f t="shared" si="108"/>
        <v>1264094.5900000029</v>
      </c>
      <c r="G3347" s="5">
        <f t="shared" si="107"/>
        <v>99.980123319101182</v>
      </c>
    </row>
    <row r="3348" spans="1:7" x14ac:dyDescent="0.35">
      <c r="A3348" s="30" t="s">
        <v>1184</v>
      </c>
      <c r="B3348" s="4">
        <v>1</v>
      </c>
      <c r="C3348" s="4">
        <v>8</v>
      </c>
      <c r="D3348" s="5">
        <v>0.37</v>
      </c>
      <c r="E3348" s="5">
        <v>2.96</v>
      </c>
      <c r="F3348" s="5">
        <f t="shared" si="108"/>
        <v>1264097.5500000028</v>
      </c>
      <c r="G3348" s="5">
        <f t="shared" si="107"/>
        <v>99.980357432250116</v>
      </c>
    </row>
    <row r="3349" spans="1:7" x14ac:dyDescent="0.35">
      <c r="A3349" s="30" t="s">
        <v>2879</v>
      </c>
      <c r="B3349" s="4">
        <v>1</v>
      </c>
      <c r="C3349" s="4">
        <v>2</v>
      </c>
      <c r="D3349" s="5">
        <v>1.48</v>
      </c>
      <c r="E3349" s="5">
        <v>2.96</v>
      </c>
      <c r="F3349" s="5">
        <f t="shared" si="108"/>
        <v>1264100.5100000028</v>
      </c>
      <c r="G3349" s="5">
        <f t="shared" si="107"/>
        <v>99.980591545399051</v>
      </c>
    </row>
    <row r="3350" spans="1:7" x14ac:dyDescent="0.35">
      <c r="A3350" s="30" t="s">
        <v>3374</v>
      </c>
      <c r="B3350" s="4">
        <v>1</v>
      </c>
      <c r="C3350" s="4">
        <v>2</v>
      </c>
      <c r="D3350" s="5">
        <v>1.47</v>
      </c>
      <c r="E3350" s="5">
        <v>2.94</v>
      </c>
      <c r="F3350" s="5">
        <f t="shared" si="108"/>
        <v>1264103.4500000027</v>
      </c>
      <c r="G3350" s="5">
        <f t="shared" si="107"/>
        <v>99.98082407670239</v>
      </c>
    </row>
    <row r="3351" spans="1:7" x14ac:dyDescent="0.35">
      <c r="A3351" s="30" t="s">
        <v>1262</v>
      </c>
      <c r="B3351" s="4">
        <v>1</v>
      </c>
      <c r="C3351" s="4">
        <v>1</v>
      </c>
      <c r="D3351" s="5">
        <v>2.91</v>
      </c>
      <c r="E3351" s="5">
        <v>2.91</v>
      </c>
      <c r="F3351" s="5">
        <f t="shared" si="108"/>
        <v>1264106.3600000027</v>
      </c>
      <c r="G3351" s="5">
        <f t="shared" si="107"/>
        <v>99.981054235237337</v>
      </c>
    </row>
    <row r="3352" spans="1:7" x14ac:dyDescent="0.35">
      <c r="A3352" s="30" t="s">
        <v>3236</v>
      </c>
      <c r="B3352" s="4">
        <v>1</v>
      </c>
      <c r="C3352" s="4">
        <v>1</v>
      </c>
      <c r="D3352" s="5">
        <v>2.89</v>
      </c>
      <c r="E3352" s="5">
        <v>2.89</v>
      </c>
      <c r="F3352" s="5">
        <f t="shared" si="108"/>
        <v>1264109.2500000026</v>
      </c>
      <c r="G3352" s="5">
        <f t="shared" si="107"/>
        <v>99.981282811926647</v>
      </c>
    </row>
    <row r="3353" spans="1:7" x14ac:dyDescent="0.35">
      <c r="A3353" s="30" t="s">
        <v>210</v>
      </c>
      <c r="B3353" s="4">
        <v>4</v>
      </c>
      <c r="C3353" s="4">
        <v>4</v>
      </c>
      <c r="D3353" s="5">
        <v>0.71</v>
      </c>
      <c r="E3353" s="5">
        <v>2.84</v>
      </c>
      <c r="F3353" s="5">
        <f t="shared" si="108"/>
        <v>1264112.0900000026</v>
      </c>
      <c r="G3353" s="5">
        <f t="shared" si="107"/>
        <v>99.981507434001998</v>
      </c>
    </row>
    <row r="3354" spans="1:7" x14ac:dyDescent="0.35">
      <c r="A3354" s="30" t="s">
        <v>1007</v>
      </c>
      <c r="B3354" s="4">
        <v>1</v>
      </c>
      <c r="C3354" s="4">
        <v>4</v>
      </c>
      <c r="D3354" s="5">
        <v>0.71</v>
      </c>
      <c r="E3354" s="5">
        <v>2.84</v>
      </c>
      <c r="F3354" s="5">
        <f t="shared" si="108"/>
        <v>1264114.9300000027</v>
      </c>
      <c r="G3354" s="5">
        <f t="shared" si="107"/>
        <v>99.981732056077348</v>
      </c>
    </row>
    <row r="3355" spans="1:7" x14ac:dyDescent="0.35">
      <c r="A3355" s="30" t="s">
        <v>4317</v>
      </c>
      <c r="B3355" s="4">
        <v>1</v>
      </c>
      <c r="C3355" s="4">
        <v>2</v>
      </c>
      <c r="D3355" s="5">
        <v>1.42</v>
      </c>
      <c r="E3355" s="5">
        <v>2.84</v>
      </c>
      <c r="F3355" s="5">
        <f t="shared" si="108"/>
        <v>1264117.7700000028</v>
      </c>
      <c r="G3355" s="5">
        <f t="shared" si="107"/>
        <v>99.981956678152685</v>
      </c>
    </row>
    <row r="3356" spans="1:7" x14ac:dyDescent="0.35">
      <c r="A3356" s="30" t="s">
        <v>274</v>
      </c>
      <c r="B3356" s="4">
        <v>1</v>
      </c>
      <c r="C3356" s="4">
        <v>8</v>
      </c>
      <c r="D3356" s="5">
        <v>0.35</v>
      </c>
      <c r="E3356" s="5">
        <v>2.8</v>
      </c>
      <c r="F3356" s="5">
        <f t="shared" si="108"/>
        <v>1264120.5700000029</v>
      </c>
      <c r="G3356" s="5">
        <f t="shared" si="107"/>
        <v>99.982178136536831</v>
      </c>
    </row>
    <row r="3357" spans="1:7" x14ac:dyDescent="0.35">
      <c r="A3357" s="30" t="s">
        <v>850</v>
      </c>
      <c r="B3357" s="4">
        <v>1</v>
      </c>
      <c r="C3357" s="4">
        <v>1</v>
      </c>
      <c r="D3357" s="5">
        <v>2.8</v>
      </c>
      <c r="E3357" s="5">
        <v>2.8</v>
      </c>
      <c r="F3357" s="5">
        <f t="shared" si="108"/>
        <v>1264123.3700000029</v>
      </c>
      <c r="G3357" s="5">
        <f t="shared" si="107"/>
        <v>99.982399594920963</v>
      </c>
    </row>
    <row r="3358" spans="1:7" x14ac:dyDescent="0.35">
      <c r="A3358" s="30" t="s">
        <v>2727</v>
      </c>
      <c r="B3358" s="4">
        <v>1</v>
      </c>
      <c r="C3358" s="4">
        <v>2</v>
      </c>
      <c r="D3358" s="5">
        <v>1.38</v>
      </c>
      <c r="E3358" s="5">
        <v>2.76</v>
      </c>
      <c r="F3358" s="5">
        <f t="shared" si="108"/>
        <v>1264126.1300000029</v>
      </c>
      <c r="G3358" s="5">
        <f t="shared" si="107"/>
        <v>99.982617889613891</v>
      </c>
    </row>
    <row r="3359" spans="1:7" x14ac:dyDescent="0.35">
      <c r="A3359" s="30" t="s">
        <v>3670</v>
      </c>
      <c r="B3359" s="4">
        <v>1</v>
      </c>
      <c r="C3359" s="4">
        <v>25</v>
      </c>
      <c r="D3359" s="5">
        <v>0.11</v>
      </c>
      <c r="E3359" s="5">
        <v>2.75</v>
      </c>
      <c r="F3359" s="5">
        <f t="shared" si="108"/>
        <v>1264128.8800000029</v>
      </c>
      <c r="G3359" s="5">
        <f t="shared" si="107"/>
        <v>99.982835393384022</v>
      </c>
    </row>
    <row r="3360" spans="1:7" x14ac:dyDescent="0.35">
      <c r="A3360" s="30" t="s">
        <v>3741</v>
      </c>
      <c r="B3360" s="4">
        <v>1</v>
      </c>
      <c r="C3360" s="4">
        <v>25</v>
      </c>
      <c r="D3360" s="5">
        <v>0.11</v>
      </c>
      <c r="E3360" s="5">
        <v>2.75</v>
      </c>
      <c r="F3360" s="5">
        <f t="shared" si="108"/>
        <v>1264131.6300000029</v>
      </c>
      <c r="G3360" s="5">
        <f t="shared" si="107"/>
        <v>99.983052897154153</v>
      </c>
    </row>
    <row r="3361" spans="1:7" x14ac:dyDescent="0.35">
      <c r="A3361" s="30" t="s">
        <v>3440</v>
      </c>
      <c r="B3361" s="4">
        <v>1</v>
      </c>
      <c r="C3361" s="4">
        <v>2</v>
      </c>
      <c r="D3361" s="5">
        <v>1.37</v>
      </c>
      <c r="E3361" s="5">
        <v>2.74</v>
      </c>
      <c r="F3361" s="5">
        <f t="shared" si="108"/>
        <v>1264134.3700000029</v>
      </c>
      <c r="G3361" s="5">
        <f t="shared" si="107"/>
        <v>99.983269610001486</v>
      </c>
    </row>
    <row r="3362" spans="1:7" x14ac:dyDescent="0.35">
      <c r="A3362" s="30" t="s">
        <v>1061</v>
      </c>
      <c r="B3362" s="4">
        <v>1</v>
      </c>
      <c r="C3362" s="4">
        <v>1</v>
      </c>
      <c r="D3362" s="5">
        <v>2.74</v>
      </c>
      <c r="E3362" s="5">
        <v>2.74</v>
      </c>
      <c r="F3362" s="5">
        <f t="shared" si="108"/>
        <v>1264137.1100000029</v>
      </c>
      <c r="G3362" s="5">
        <f t="shared" si="107"/>
        <v>99.983486322848819</v>
      </c>
    </row>
    <row r="3363" spans="1:7" x14ac:dyDescent="0.35">
      <c r="A3363" s="30" t="s">
        <v>233</v>
      </c>
      <c r="B3363" s="4">
        <v>2</v>
      </c>
      <c r="C3363" s="4">
        <v>3</v>
      </c>
      <c r="D3363" s="5">
        <v>0.91</v>
      </c>
      <c r="E3363" s="5">
        <v>2.73</v>
      </c>
      <c r="F3363" s="5">
        <f t="shared" si="108"/>
        <v>1264139.8400000029</v>
      </c>
      <c r="G3363" s="5">
        <f t="shared" si="107"/>
        <v>99.98370224477334</v>
      </c>
    </row>
    <row r="3364" spans="1:7" x14ac:dyDescent="0.35">
      <c r="A3364" s="30" t="s">
        <v>1206</v>
      </c>
      <c r="B3364" s="4">
        <v>1</v>
      </c>
      <c r="C3364" s="4">
        <v>4</v>
      </c>
      <c r="D3364" s="5">
        <v>0.68</v>
      </c>
      <c r="E3364" s="5">
        <v>2.72</v>
      </c>
      <c r="F3364" s="5">
        <f t="shared" si="108"/>
        <v>1264142.5600000028</v>
      </c>
      <c r="G3364" s="5">
        <f t="shared" si="107"/>
        <v>99.983917375775064</v>
      </c>
    </row>
    <row r="3365" spans="1:7" x14ac:dyDescent="0.35">
      <c r="A3365" s="30" t="s">
        <v>1128</v>
      </c>
      <c r="B3365" s="4">
        <v>1</v>
      </c>
      <c r="C3365" s="4">
        <v>4</v>
      </c>
      <c r="D3365" s="5">
        <v>0.68</v>
      </c>
      <c r="E3365" s="5">
        <v>2.72</v>
      </c>
      <c r="F3365" s="5">
        <f t="shared" si="108"/>
        <v>1264145.2800000028</v>
      </c>
      <c r="G3365" s="5">
        <f t="shared" si="107"/>
        <v>99.984132506776803</v>
      </c>
    </row>
    <row r="3366" spans="1:7" x14ac:dyDescent="0.35">
      <c r="A3366" s="30" t="s">
        <v>610</v>
      </c>
      <c r="B3366" s="4">
        <v>1</v>
      </c>
      <c r="C3366" s="4">
        <v>2</v>
      </c>
      <c r="D3366" s="5">
        <v>1.33</v>
      </c>
      <c r="E3366" s="5">
        <v>2.66</v>
      </c>
      <c r="F3366" s="5">
        <f t="shared" si="108"/>
        <v>1264147.9400000027</v>
      </c>
      <c r="G3366" s="5">
        <f t="shared" si="107"/>
        <v>99.984342892241713</v>
      </c>
    </row>
    <row r="3367" spans="1:7" x14ac:dyDescent="0.35">
      <c r="A3367" s="30" t="s">
        <v>1076</v>
      </c>
      <c r="B3367" s="4">
        <v>1</v>
      </c>
      <c r="C3367" s="4">
        <v>4</v>
      </c>
      <c r="D3367" s="5">
        <v>0.66</v>
      </c>
      <c r="E3367" s="5">
        <v>2.64</v>
      </c>
      <c r="F3367" s="5">
        <f t="shared" si="108"/>
        <v>1264150.5800000026</v>
      </c>
      <c r="G3367" s="5">
        <f t="shared" si="107"/>
        <v>99.984551695861029</v>
      </c>
    </row>
    <row r="3368" spans="1:7" x14ac:dyDescent="0.35">
      <c r="A3368" s="30" t="s">
        <v>2928</v>
      </c>
      <c r="B3368" s="4">
        <v>2</v>
      </c>
      <c r="C3368" s="4">
        <v>20</v>
      </c>
      <c r="D3368" s="5">
        <v>0.13</v>
      </c>
      <c r="E3368" s="5">
        <v>2.6</v>
      </c>
      <c r="F3368" s="5">
        <f t="shared" si="108"/>
        <v>1264153.1800000027</v>
      </c>
      <c r="G3368" s="5">
        <f t="shared" si="107"/>
        <v>99.984757335789169</v>
      </c>
    </row>
    <row r="3369" spans="1:7" x14ac:dyDescent="0.35">
      <c r="A3369" s="30" t="s">
        <v>3898</v>
      </c>
      <c r="B3369" s="4">
        <v>2</v>
      </c>
      <c r="C3369" s="4">
        <v>20</v>
      </c>
      <c r="D3369" s="5">
        <v>0.13</v>
      </c>
      <c r="E3369" s="5">
        <v>2.6</v>
      </c>
      <c r="F3369" s="5">
        <f t="shared" si="108"/>
        <v>1264155.7800000028</v>
      </c>
      <c r="G3369" s="5">
        <f t="shared" si="107"/>
        <v>99.984962975717295</v>
      </c>
    </row>
    <row r="3370" spans="1:7" x14ac:dyDescent="0.35">
      <c r="A3370" s="30" t="s">
        <v>4297</v>
      </c>
      <c r="B3370" s="4">
        <v>1</v>
      </c>
      <c r="C3370" s="4">
        <v>10</v>
      </c>
      <c r="D3370" s="5">
        <v>0.26</v>
      </c>
      <c r="E3370" s="5">
        <v>2.6</v>
      </c>
      <c r="F3370" s="5">
        <f t="shared" si="108"/>
        <v>1264158.3800000029</v>
      </c>
      <c r="G3370" s="5">
        <f t="shared" si="107"/>
        <v>99.985168615645421</v>
      </c>
    </row>
    <row r="3371" spans="1:7" x14ac:dyDescent="0.35">
      <c r="A3371" s="30" t="s">
        <v>130</v>
      </c>
      <c r="B3371" s="4">
        <v>1</v>
      </c>
      <c r="C3371" s="4">
        <v>4</v>
      </c>
      <c r="D3371" s="5">
        <v>0.63</v>
      </c>
      <c r="E3371" s="5">
        <v>2.52</v>
      </c>
      <c r="F3371" s="5">
        <f t="shared" si="108"/>
        <v>1264160.9000000029</v>
      </c>
      <c r="G3371" s="5">
        <f t="shared" si="107"/>
        <v>99.985367928191152</v>
      </c>
    </row>
    <row r="3372" spans="1:7" x14ac:dyDescent="0.35">
      <c r="A3372" s="30" t="s">
        <v>368</v>
      </c>
      <c r="B3372" s="4">
        <v>1</v>
      </c>
      <c r="C3372" s="4">
        <v>4</v>
      </c>
      <c r="D3372" s="5">
        <v>0.63</v>
      </c>
      <c r="E3372" s="5">
        <v>2.52</v>
      </c>
      <c r="F3372" s="5">
        <f t="shared" si="108"/>
        <v>1264163.420000003</v>
      </c>
      <c r="G3372" s="5">
        <f t="shared" si="107"/>
        <v>99.98556724073687</v>
      </c>
    </row>
    <row r="3373" spans="1:7" x14ac:dyDescent="0.35">
      <c r="A3373" s="30" t="s">
        <v>578</v>
      </c>
      <c r="B3373" s="4">
        <v>1</v>
      </c>
      <c r="C3373" s="4">
        <v>4</v>
      </c>
      <c r="D3373" s="5">
        <v>0.63</v>
      </c>
      <c r="E3373" s="5">
        <v>2.52</v>
      </c>
      <c r="F3373" s="5">
        <f t="shared" si="108"/>
        <v>1264165.940000003</v>
      </c>
      <c r="G3373" s="5">
        <f t="shared" si="107"/>
        <v>99.985766553282602</v>
      </c>
    </row>
    <row r="3374" spans="1:7" x14ac:dyDescent="0.35">
      <c r="A3374" s="30" t="s">
        <v>442</v>
      </c>
      <c r="B3374" s="4">
        <v>1</v>
      </c>
      <c r="C3374" s="4">
        <v>4</v>
      </c>
      <c r="D3374" s="5">
        <v>0.63</v>
      </c>
      <c r="E3374" s="5">
        <v>2.52</v>
      </c>
      <c r="F3374" s="5">
        <f t="shared" si="108"/>
        <v>1264168.460000003</v>
      </c>
      <c r="G3374" s="5">
        <f t="shared" si="107"/>
        <v>99.985965865828319</v>
      </c>
    </row>
    <row r="3375" spans="1:7" x14ac:dyDescent="0.35">
      <c r="A3375" s="30" t="s">
        <v>3891</v>
      </c>
      <c r="B3375" s="4">
        <v>2</v>
      </c>
      <c r="C3375" s="4">
        <v>50</v>
      </c>
      <c r="D3375" s="5">
        <v>0.05</v>
      </c>
      <c r="E3375" s="5">
        <v>2.5</v>
      </c>
      <c r="F3375" s="5">
        <f t="shared" si="108"/>
        <v>1264170.960000003</v>
      </c>
      <c r="G3375" s="5">
        <f t="shared" si="107"/>
        <v>99.986163596528428</v>
      </c>
    </row>
    <row r="3376" spans="1:7" x14ac:dyDescent="0.35">
      <c r="A3376" s="30" t="s">
        <v>2501</v>
      </c>
      <c r="B3376" s="4">
        <v>1</v>
      </c>
      <c r="C3376" s="4">
        <v>50</v>
      </c>
      <c r="D3376" s="5">
        <v>0.05</v>
      </c>
      <c r="E3376" s="5">
        <v>2.5</v>
      </c>
      <c r="F3376" s="5">
        <f t="shared" si="108"/>
        <v>1264173.460000003</v>
      </c>
      <c r="G3376" s="5">
        <f t="shared" si="107"/>
        <v>99.986361327228551</v>
      </c>
    </row>
    <row r="3377" spans="1:7" x14ac:dyDescent="0.35">
      <c r="A3377" s="30" t="s">
        <v>3828</v>
      </c>
      <c r="B3377" s="4">
        <v>1</v>
      </c>
      <c r="C3377" s="4">
        <v>50</v>
      </c>
      <c r="D3377" s="5">
        <v>0.05</v>
      </c>
      <c r="E3377" s="5">
        <v>2.5</v>
      </c>
      <c r="F3377" s="5">
        <f t="shared" si="108"/>
        <v>1264175.960000003</v>
      </c>
      <c r="G3377" s="5">
        <f t="shared" si="107"/>
        <v>99.986559057928673</v>
      </c>
    </row>
    <row r="3378" spans="1:7" x14ac:dyDescent="0.35">
      <c r="A3378" s="30" t="s">
        <v>3681</v>
      </c>
      <c r="B3378" s="4">
        <v>1</v>
      </c>
      <c r="C3378" s="4">
        <v>10</v>
      </c>
      <c r="D3378" s="5">
        <v>0.25</v>
      </c>
      <c r="E3378" s="5">
        <v>2.5</v>
      </c>
      <c r="F3378" s="5">
        <f t="shared" si="108"/>
        <v>1264178.460000003</v>
      </c>
      <c r="G3378" s="5">
        <f t="shared" si="107"/>
        <v>99.986756788628796</v>
      </c>
    </row>
    <row r="3379" spans="1:7" x14ac:dyDescent="0.35">
      <c r="A3379" s="30" t="s">
        <v>1250</v>
      </c>
      <c r="B3379" s="4">
        <v>1</v>
      </c>
      <c r="C3379" s="4">
        <v>4</v>
      </c>
      <c r="D3379" s="5">
        <v>0.62</v>
      </c>
      <c r="E3379" s="5">
        <v>2.48</v>
      </c>
      <c r="F3379" s="5">
        <f t="shared" si="108"/>
        <v>1264180.940000003</v>
      </c>
      <c r="G3379" s="5">
        <f t="shared" si="107"/>
        <v>99.986952937483309</v>
      </c>
    </row>
    <row r="3380" spans="1:7" x14ac:dyDescent="0.35">
      <c r="A3380" s="30" t="s">
        <v>1101</v>
      </c>
      <c r="B3380" s="4">
        <v>1</v>
      </c>
      <c r="C3380" s="4">
        <v>2</v>
      </c>
      <c r="D3380" s="5">
        <v>1.23</v>
      </c>
      <c r="E3380" s="5">
        <v>2.46</v>
      </c>
      <c r="F3380" s="5">
        <f t="shared" si="108"/>
        <v>1264183.4000000029</v>
      </c>
      <c r="G3380" s="5">
        <f t="shared" si="107"/>
        <v>99.987147504492228</v>
      </c>
    </row>
    <row r="3381" spans="1:7" x14ac:dyDescent="0.35">
      <c r="A3381" s="30" t="s">
        <v>3847</v>
      </c>
      <c r="B3381" s="4">
        <v>2</v>
      </c>
      <c r="C3381" s="4">
        <v>20</v>
      </c>
      <c r="D3381" s="5">
        <v>0.12</v>
      </c>
      <c r="E3381" s="5">
        <v>2.4</v>
      </c>
      <c r="F3381" s="5">
        <f t="shared" si="108"/>
        <v>1264185.8000000028</v>
      </c>
      <c r="G3381" s="5">
        <f t="shared" si="107"/>
        <v>99.987337325964333</v>
      </c>
    </row>
    <row r="3382" spans="1:7" x14ac:dyDescent="0.35">
      <c r="A3382" s="30" t="s">
        <v>4281</v>
      </c>
      <c r="B3382" s="4">
        <v>1</v>
      </c>
      <c r="C3382" s="4">
        <v>8</v>
      </c>
      <c r="D3382" s="5">
        <v>0.3</v>
      </c>
      <c r="E3382" s="5">
        <v>2.4</v>
      </c>
      <c r="F3382" s="5">
        <f t="shared" si="108"/>
        <v>1264188.2000000027</v>
      </c>
      <c r="G3382" s="5">
        <f t="shared" si="107"/>
        <v>99.987527147436438</v>
      </c>
    </row>
    <row r="3383" spans="1:7" x14ac:dyDescent="0.35">
      <c r="A3383" s="30" t="s">
        <v>443</v>
      </c>
      <c r="B3383" s="4">
        <v>1</v>
      </c>
      <c r="C3383" s="4">
        <v>4</v>
      </c>
      <c r="D3383" s="5">
        <v>0.6</v>
      </c>
      <c r="E3383" s="5">
        <v>2.4</v>
      </c>
      <c r="F3383" s="5">
        <f t="shared" si="108"/>
        <v>1264190.6000000027</v>
      </c>
      <c r="G3383" s="5">
        <f t="shared" si="107"/>
        <v>99.987716968908543</v>
      </c>
    </row>
    <row r="3384" spans="1:7" x14ac:dyDescent="0.35">
      <c r="A3384" s="30" t="s">
        <v>4169</v>
      </c>
      <c r="B3384" s="4">
        <v>2</v>
      </c>
      <c r="C3384" s="4">
        <v>8</v>
      </c>
      <c r="D3384" s="5">
        <v>0.28999999999999998</v>
      </c>
      <c r="E3384" s="5">
        <v>2.3199999999999998</v>
      </c>
      <c r="F3384" s="5">
        <f t="shared" si="108"/>
        <v>1264192.9200000027</v>
      </c>
      <c r="G3384" s="5">
        <f t="shared" si="107"/>
        <v>99.987900462998255</v>
      </c>
    </row>
    <row r="3385" spans="1:7" x14ac:dyDescent="0.35">
      <c r="A3385" s="30" t="s">
        <v>1103</v>
      </c>
      <c r="B3385" s="4">
        <v>1</v>
      </c>
      <c r="C3385" s="4">
        <v>8</v>
      </c>
      <c r="D3385" s="5">
        <v>0.28999999999999998</v>
      </c>
      <c r="E3385" s="5">
        <v>2.3199999999999998</v>
      </c>
      <c r="F3385" s="5">
        <f t="shared" si="108"/>
        <v>1264195.2400000028</v>
      </c>
      <c r="G3385" s="5">
        <f t="shared" si="107"/>
        <v>99.98808395708798</v>
      </c>
    </row>
    <row r="3386" spans="1:7" x14ac:dyDescent="0.35">
      <c r="A3386" s="30" t="s">
        <v>963</v>
      </c>
      <c r="B3386" s="4">
        <v>1</v>
      </c>
      <c r="C3386" s="4">
        <v>2</v>
      </c>
      <c r="D3386" s="5">
        <v>1.1599999999999999</v>
      </c>
      <c r="E3386" s="5">
        <v>2.3199999999999998</v>
      </c>
      <c r="F3386" s="5">
        <f t="shared" si="108"/>
        <v>1264197.5600000028</v>
      </c>
      <c r="G3386" s="5">
        <f t="shared" si="107"/>
        <v>99.988267451177691</v>
      </c>
    </row>
    <row r="3387" spans="1:7" x14ac:dyDescent="0.35">
      <c r="A3387" s="30" t="s">
        <v>947</v>
      </c>
      <c r="B3387" s="4">
        <v>1</v>
      </c>
      <c r="C3387" s="4">
        <v>2</v>
      </c>
      <c r="D3387" s="5">
        <v>1.1599999999999999</v>
      </c>
      <c r="E3387" s="5">
        <v>2.3199999999999998</v>
      </c>
      <c r="F3387" s="5">
        <f t="shared" si="108"/>
        <v>1264199.8800000029</v>
      </c>
      <c r="G3387" s="5">
        <f t="shared" si="107"/>
        <v>99.988450945267417</v>
      </c>
    </row>
    <row r="3388" spans="1:7" x14ac:dyDescent="0.35">
      <c r="A3388" s="30" t="s">
        <v>1082</v>
      </c>
      <c r="B3388" s="4">
        <v>1</v>
      </c>
      <c r="C3388" s="4">
        <v>1</v>
      </c>
      <c r="D3388" s="5">
        <v>2.2999999999999998</v>
      </c>
      <c r="E3388" s="5">
        <v>2.2999999999999998</v>
      </c>
      <c r="F3388" s="5">
        <f t="shared" si="108"/>
        <v>1264202.180000003</v>
      </c>
      <c r="G3388" s="5">
        <f t="shared" si="107"/>
        <v>99.988632857511533</v>
      </c>
    </row>
    <row r="3389" spans="1:7" x14ac:dyDescent="0.35">
      <c r="A3389" s="30" t="s">
        <v>1185</v>
      </c>
      <c r="B3389" s="4">
        <v>1</v>
      </c>
      <c r="C3389" s="4">
        <v>4</v>
      </c>
      <c r="D3389" s="5">
        <v>0.56999999999999995</v>
      </c>
      <c r="E3389" s="5">
        <v>2.2799999999999998</v>
      </c>
      <c r="F3389" s="5">
        <f t="shared" si="108"/>
        <v>1264204.460000003</v>
      </c>
      <c r="G3389" s="5">
        <f t="shared" si="107"/>
        <v>99.988813187910026</v>
      </c>
    </row>
    <row r="3390" spans="1:7" x14ac:dyDescent="0.35">
      <c r="A3390" s="30" t="s">
        <v>1104</v>
      </c>
      <c r="B3390" s="4">
        <v>1</v>
      </c>
      <c r="C3390" s="4">
        <v>4</v>
      </c>
      <c r="D3390" s="5">
        <v>0.56999999999999995</v>
      </c>
      <c r="E3390" s="5">
        <v>2.2799999999999998</v>
      </c>
      <c r="F3390" s="5">
        <f t="shared" si="108"/>
        <v>1264206.740000003</v>
      </c>
      <c r="G3390" s="5">
        <f t="shared" si="107"/>
        <v>99.988993518308547</v>
      </c>
    </row>
    <row r="3391" spans="1:7" x14ac:dyDescent="0.35">
      <c r="A3391" s="30" t="s">
        <v>1025</v>
      </c>
      <c r="B3391" s="4">
        <v>1</v>
      </c>
      <c r="C3391" s="4">
        <v>4</v>
      </c>
      <c r="D3391" s="5">
        <v>0.56999999999999995</v>
      </c>
      <c r="E3391" s="5">
        <v>2.2799999999999998</v>
      </c>
      <c r="F3391" s="5">
        <f t="shared" si="108"/>
        <v>1264209.020000003</v>
      </c>
      <c r="G3391" s="5">
        <f t="shared" si="107"/>
        <v>99.989173848707054</v>
      </c>
    </row>
    <row r="3392" spans="1:7" x14ac:dyDescent="0.35">
      <c r="A3392" s="30" t="s">
        <v>1496</v>
      </c>
      <c r="B3392" s="4">
        <v>1</v>
      </c>
      <c r="C3392" s="4">
        <v>25</v>
      </c>
      <c r="D3392" s="5">
        <v>0.09</v>
      </c>
      <c r="E3392" s="5">
        <v>2.25</v>
      </c>
      <c r="F3392" s="5">
        <f t="shared" si="108"/>
        <v>1264211.270000003</v>
      </c>
      <c r="G3392" s="5">
        <f t="shared" si="107"/>
        <v>99.989351806337169</v>
      </c>
    </row>
    <row r="3393" spans="1:7" x14ac:dyDescent="0.35">
      <c r="A3393" s="30" t="s">
        <v>2929</v>
      </c>
      <c r="B3393" s="4">
        <v>1</v>
      </c>
      <c r="C3393" s="4">
        <v>25</v>
      </c>
      <c r="D3393" s="5">
        <v>0.09</v>
      </c>
      <c r="E3393" s="5">
        <v>2.25</v>
      </c>
      <c r="F3393" s="5">
        <f t="shared" si="108"/>
        <v>1264213.520000003</v>
      </c>
      <c r="G3393" s="5">
        <f t="shared" si="107"/>
        <v>99.989529763967269</v>
      </c>
    </row>
    <row r="3394" spans="1:7" x14ac:dyDescent="0.35">
      <c r="A3394" s="30" t="s">
        <v>3932</v>
      </c>
      <c r="B3394" s="4">
        <v>1</v>
      </c>
      <c r="C3394" s="4">
        <v>25</v>
      </c>
      <c r="D3394" s="5">
        <v>0.09</v>
      </c>
      <c r="E3394" s="5">
        <v>2.25</v>
      </c>
      <c r="F3394" s="5">
        <f t="shared" si="108"/>
        <v>1264215.770000003</v>
      </c>
      <c r="G3394" s="5">
        <f t="shared" si="107"/>
        <v>99.98970772159737</v>
      </c>
    </row>
    <row r="3395" spans="1:7" x14ac:dyDescent="0.35">
      <c r="A3395" s="30" t="s">
        <v>4278</v>
      </c>
      <c r="B3395" s="4">
        <v>1</v>
      </c>
      <c r="C3395" s="4">
        <v>25</v>
      </c>
      <c r="D3395" s="5">
        <v>0.09</v>
      </c>
      <c r="E3395" s="5">
        <v>2.25</v>
      </c>
      <c r="F3395" s="5">
        <f t="shared" si="108"/>
        <v>1264218.020000003</v>
      </c>
      <c r="G3395" s="5">
        <f t="shared" ref="G3395:G3458" si="109">(F3395/$F$3485)*100</f>
        <v>99.989885679227484</v>
      </c>
    </row>
    <row r="3396" spans="1:7" x14ac:dyDescent="0.35">
      <c r="A3396" s="30" t="s">
        <v>4333</v>
      </c>
      <c r="B3396" s="4">
        <v>1</v>
      </c>
      <c r="C3396" s="4">
        <v>25</v>
      </c>
      <c r="D3396" s="5">
        <v>0.09</v>
      </c>
      <c r="E3396" s="5">
        <v>2.25</v>
      </c>
      <c r="F3396" s="5">
        <f t="shared" si="108"/>
        <v>1264220.270000003</v>
      </c>
      <c r="G3396" s="5">
        <f t="shared" si="109"/>
        <v>99.990063636857599</v>
      </c>
    </row>
    <row r="3397" spans="1:7" x14ac:dyDescent="0.35">
      <c r="A3397" s="30" t="s">
        <v>567</v>
      </c>
      <c r="B3397" s="4">
        <v>3</v>
      </c>
      <c r="C3397" s="4">
        <v>3</v>
      </c>
      <c r="D3397" s="5">
        <v>0.75</v>
      </c>
      <c r="E3397" s="5">
        <v>2.25</v>
      </c>
      <c r="F3397" s="5">
        <f t="shared" si="108"/>
        <v>1264222.520000003</v>
      </c>
      <c r="G3397" s="5">
        <f t="shared" si="109"/>
        <v>99.990241594487699</v>
      </c>
    </row>
    <row r="3398" spans="1:7" x14ac:dyDescent="0.35">
      <c r="A3398" s="30" t="s">
        <v>2867</v>
      </c>
      <c r="B3398" s="4">
        <v>2</v>
      </c>
      <c r="C3398" s="4">
        <v>20</v>
      </c>
      <c r="D3398" s="5">
        <v>0.11</v>
      </c>
      <c r="E3398" s="5">
        <v>2.2000000000000002</v>
      </c>
      <c r="F3398" s="5">
        <f t="shared" si="108"/>
        <v>1264224.720000003</v>
      </c>
      <c r="G3398" s="5">
        <f t="shared" si="109"/>
        <v>99.990415597503798</v>
      </c>
    </row>
    <row r="3399" spans="1:7" x14ac:dyDescent="0.35">
      <c r="A3399" s="30" t="s">
        <v>4288</v>
      </c>
      <c r="B3399" s="4">
        <v>1</v>
      </c>
      <c r="C3399" s="4">
        <v>10</v>
      </c>
      <c r="D3399" s="5">
        <v>0.22</v>
      </c>
      <c r="E3399" s="5">
        <v>2.2000000000000002</v>
      </c>
      <c r="F3399" s="5">
        <f t="shared" si="108"/>
        <v>1264226.920000003</v>
      </c>
      <c r="G3399" s="5">
        <f t="shared" si="109"/>
        <v>99.990589600519911</v>
      </c>
    </row>
    <row r="3400" spans="1:7" x14ac:dyDescent="0.35">
      <c r="A3400" s="30" t="s">
        <v>1264</v>
      </c>
      <c r="B3400" s="4">
        <v>1</v>
      </c>
      <c r="C3400" s="4">
        <v>1</v>
      </c>
      <c r="D3400" s="5">
        <v>2.1800000000000002</v>
      </c>
      <c r="E3400" s="5">
        <v>2.1800000000000002</v>
      </c>
      <c r="F3400" s="5">
        <f t="shared" ref="F3400:F3463" si="110">E3400+F3399</f>
        <v>1264229.1000000029</v>
      </c>
      <c r="G3400" s="5">
        <f t="shared" si="109"/>
        <v>99.990762021690401</v>
      </c>
    </row>
    <row r="3401" spans="1:7" x14ac:dyDescent="0.35">
      <c r="A3401" s="30" t="s">
        <v>3142</v>
      </c>
      <c r="B3401" s="4">
        <v>1</v>
      </c>
      <c r="C3401" s="4">
        <v>8</v>
      </c>
      <c r="D3401" s="5">
        <v>0.26</v>
      </c>
      <c r="E3401" s="5">
        <v>2.08</v>
      </c>
      <c r="F3401" s="5">
        <f t="shared" si="110"/>
        <v>1264231.180000003</v>
      </c>
      <c r="G3401" s="5">
        <f t="shared" si="109"/>
        <v>99.990926533632901</v>
      </c>
    </row>
    <row r="3402" spans="1:7" x14ac:dyDescent="0.35">
      <c r="A3402" s="30" t="s">
        <v>2094</v>
      </c>
      <c r="B3402" s="4">
        <v>1</v>
      </c>
      <c r="C3402" s="4">
        <v>4</v>
      </c>
      <c r="D3402" s="5">
        <v>0.52</v>
      </c>
      <c r="E3402" s="5">
        <v>2.08</v>
      </c>
      <c r="F3402" s="5">
        <f t="shared" si="110"/>
        <v>1264233.260000003</v>
      </c>
      <c r="G3402" s="5">
        <f t="shared" si="109"/>
        <v>99.991091045575402</v>
      </c>
    </row>
    <row r="3403" spans="1:7" x14ac:dyDescent="0.35">
      <c r="A3403" s="30" t="s">
        <v>318</v>
      </c>
      <c r="B3403" s="4">
        <v>1</v>
      </c>
      <c r="C3403" s="4">
        <v>4</v>
      </c>
      <c r="D3403" s="5">
        <v>0.52</v>
      </c>
      <c r="E3403" s="5">
        <v>2.08</v>
      </c>
      <c r="F3403" s="5">
        <f t="shared" si="110"/>
        <v>1264235.3400000031</v>
      </c>
      <c r="G3403" s="5">
        <f t="shared" si="109"/>
        <v>99.991255557517917</v>
      </c>
    </row>
    <row r="3404" spans="1:7" x14ac:dyDescent="0.35">
      <c r="A3404" s="30" t="s">
        <v>1066</v>
      </c>
      <c r="B3404" s="4">
        <v>1</v>
      </c>
      <c r="C3404" s="4">
        <v>1</v>
      </c>
      <c r="D3404" s="5">
        <v>2.02</v>
      </c>
      <c r="E3404" s="5">
        <v>2.02</v>
      </c>
      <c r="F3404" s="5">
        <f t="shared" si="110"/>
        <v>1264237.3600000031</v>
      </c>
      <c r="G3404" s="5">
        <f t="shared" si="109"/>
        <v>99.991415323923619</v>
      </c>
    </row>
    <row r="3405" spans="1:7" x14ac:dyDescent="0.35">
      <c r="A3405" s="30" t="s">
        <v>2093</v>
      </c>
      <c r="B3405" s="4">
        <v>2</v>
      </c>
      <c r="C3405" s="4">
        <v>200</v>
      </c>
      <c r="D3405" s="5">
        <v>0.01</v>
      </c>
      <c r="E3405" s="5">
        <v>2</v>
      </c>
      <c r="F3405" s="5">
        <f t="shared" si="110"/>
        <v>1264239.3600000031</v>
      </c>
      <c r="G3405" s="5">
        <f t="shared" si="109"/>
        <v>99.991573508483711</v>
      </c>
    </row>
    <row r="3406" spans="1:7" x14ac:dyDescent="0.35">
      <c r="A3406" s="30" t="s">
        <v>3658</v>
      </c>
      <c r="B3406" s="4">
        <v>2</v>
      </c>
      <c r="C3406" s="4">
        <v>50</v>
      </c>
      <c r="D3406" s="5">
        <v>0.04</v>
      </c>
      <c r="E3406" s="5">
        <v>2</v>
      </c>
      <c r="F3406" s="5">
        <f t="shared" si="110"/>
        <v>1264241.3600000031</v>
      </c>
      <c r="G3406" s="5">
        <f t="shared" si="109"/>
        <v>99.991731693043803</v>
      </c>
    </row>
    <row r="3407" spans="1:7" x14ac:dyDescent="0.35">
      <c r="A3407" s="30" t="s">
        <v>3933</v>
      </c>
      <c r="B3407" s="4">
        <v>1</v>
      </c>
      <c r="C3407" s="4">
        <v>50</v>
      </c>
      <c r="D3407" s="5">
        <v>0.04</v>
      </c>
      <c r="E3407" s="5">
        <v>2</v>
      </c>
      <c r="F3407" s="5">
        <f t="shared" si="110"/>
        <v>1264243.3600000031</v>
      </c>
      <c r="G3407" s="5">
        <f t="shared" si="109"/>
        <v>99.991889877603896</v>
      </c>
    </row>
    <row r="3408" spans="1:7" x14ac:dyDescent="0.35">
      <c r="A3408" s="30" t="s">
        <v>3657</v>
      </c>
      <c r="B3408" s="4">
        <v>1</v>
      </c>
      <c r="C3408" s="4">
        <v>25</v>
      </c>
      <c r="D3408" s="5">
        <v>0.08</v>
      </c>
      <c r="E3408" s="5">
        <v>2</v>
      </c>
      <c r="F3408" s="5">
        <f t="shared" si="110"/>
        <v>1264245.3600000031</v>
      </c>
      <c r="G3408" s="5">
        <f t="shared" si="109"/>
        <v>99.992048062164002</v>
      </c>
    </row>
    <row r="3409" spans="1:7" x14ac:dyDescent="0.35">
      <c r="A3409" s="30" t="s">
        <v>4203</v>
      </c>
      <c r="B3409" s="4">
        <v>1</v>
      </c>
      <c r="C3409" s="4">
        <v>25</v>
      </c>
      <c r="D3409" s="5">
        <v>0.08</v>
      </c>
      <c r="E3409" s="5">
        <v>2</v>
      </c>
      <c r="F3409" s="5">
        <f t="shared" si="110"/>
        <v>1264247.3600000031</v>
      </c>
      <c r="G3409" s="5">
        <f t="shared" si="109"/>
        <v>99.992206246724095</v>
      </c>
    </row>
    <row r="3410" spans="1:7" x14ac:dyDescent="0.35">
      <c r="A3410" s="30" t="s">
        <v>3941</v>
      </c>
      <c r="B3410" s="4">
        <v>2</v>
      </c>
      <c r="C3410" s="4">
        <v>20</v>
      </c>
      <c r="D3410" s="5">
        <v>0.1</v>
      </c>
      <c r="E3410" s="5">
        <v>2</v>
      </c>
      <c r="F3410" s="5">
        <f t="shared" si="110"/>
        <v>1264249.3600000031</v>
      </c>
      <c r="G3410" s="5">
        <f t="shared" si="109"/>
        <v>99.992364431284187</v>
      </c>
    </row>
    <row r="3411" spans="1:7" x14ac:dyDescent="0.35">
      <c r="A3411" s="30" t="s">
        <v>3848</v>
      </c>
      <c r="B3411" s="4">
        <v>1</v>
      </c>
      <c r="C3411" s="4">
        <v>20</v>
      </c>
      <c r="D3411" s="5">
        <v>0.1</v>
      </c>
      <c r="E3411" s="5">
        <v>2</v>
      </c>
      <c r="F3411" s="5">
        <f t="shared" si="110"/>
        <v>1264251.3600000031</v>
      </c>
      <c r="G3411" s="5">
        <f t="shared" si="109"/>
        <v>99.99252261584428</v>
      </c>
    </row>
    <row r="3412" spans="1:7" x14ac:dyDescent="0.35">
      <c r="A3412" s="30" t="s">
        <v>2648</v>
      </c>
      <c r="B3412" s="4">
        <v>1</v>
      </c>
      <c r="C3412" s="4">
        <v>8</v>
      </c>
      <c r="D3412" s="5">
        <v>0.25</v>
      </c>
      <c r="E3412" s="5">
        <v>2</v>
      </c>
      <c r="F3412" s="5">
        <f t="shared" si="110"/>
        <v>1264253.3600000031</v>
      </c>
      <c r="G3412" s="5">
        <f t="shared" si="109"/>
        <v>99.992680800404372</v>
      </c>
    </row>
    <row r="3413" spans="1:7" x14ac:dyDescent="0.35">
      <c r="A3413" s="30" t="s">
        <v>3841</v>
      </c>
      <c r="B3413" s="4">
        <v>1</v>
      </c>
      <c r="C3413" s="4">
        <v>8</v>
      </c>
      <c r="D3413" s="5">
        <v>0.25</v>
      </c>
      <c r="E3413" s="5">
        <v>2</v>
      </c>
      <c r="F3413" s="5">
        <f t="shared" si="110"/>
        <v>1264255.3600000031</v>
      </c>
      <c r="G3413" s="5">
        <f t="shared" si="109"/>
        <v>99.992838984964465</v>
      </c>
    </row>
    <row r="3414" spans="1:7" x14ac:dyDescent="0.35">
      <c r="A3414" s="30" t="s">
        <v>3427</v>
      </c>
      <c r="B3414" s="4">
        <v>1</v>
      </c>
      <c r="C3414" s="4">
        <v>4</v>
      </c>
      <c r="D3414" s="5">
        <v>0.5</v>
      </c>
      <c r="E3414" s="5">
        <v>2</v>
      </c>
      <c r="F3414" s="5">
        <f t="shared" si="110"/>
        <v>1264257.3600000031</v>
      </c>
      <c r="G3414" s="5">
        <f t="shared" si="109"/>
        <v>99.992997169524571</v>
      </c>
    </row>
    <row r="3415" spans="1:7" x14ac:dyDescent="0.35">
      <c r="A3415" s="30" t="s">
        <v>263</v>
      </c>
      <c r="B3415" s="4">
        <v>1</v>
      </c>
      <c r="C3415" s="4">
        <v>2</v>
      </c>
      <c r="D3415" s="5">
        <v>1</v>
      </c>
      <c r="E3415" s="5">
        <v>2</v>
      </c>
      <c r="F3415" s="5">
        <f t="shared" si="110"/>
        <v>1264259.3600000031</v>
      </c>
      <c r="G3415" s="5">
        <f t="shared" si="109"/>
        <v>99.993155354084664</v>
      </c>
    </row>
    <row r="3416" spans="1:7" x14ac:dyDescent="0.35">
      <c r="A3416" s="30" t="s">
        <v>2781</v>
      </c>
      <c r="B3416" s="4">
        <v>1</v>
      </c>
      <c r="C3416" s="4">
        <v>2</v>
      </c>
      <c r="D3416" s="5">
        <v>0.99</v>
      </c>
      <c r="E3416" s="5">
        <v>1.98</v>
      </c>
      <c r="F3416" s="5">
        <f t="shared" si="110"/>
        <v>1264261.3400000031</v>
      </c>
      <c r="G3416" s="5">
        <f t="shared" si="109"/>
        <v>99.993311956799161</v>
      </c>
    </row>
    <row r="3417" spans="1:7" x14ac:dyDescent="0.35">
      <c r="A3417" s="30" t="s">
        <v>3934</v>
      </c>
      <c r="B3417" s="4">
        <v>1</v>
      </c>
      <c r="C3417" s="4">
        <v>4</v>
      </c>
      <c r="D3417" s="5">
        <v>0.49</v>
      </c>
      <c r="E3417" s="5">
        <v>1.96</v>
      </c>
      <c r="F3417" s="5">
        <f t="shared" si="110"/>
        <v>1264263.3000000031</v>
      </c>
      <c r="G3417" s="5">
        <f t="shared" si="109"/>
        <v>99.993466977668049</v>
      </c>
    </row>
    <row r="3418" spans="1:7" x14ac:dyDescent="0.35">
      <c r="A3418" s="30" t="s">
        <v>3701</v>
      </c>
      <c r="B3418" s="4">
        <v>1</v>
      </c>
      <c r="C3418" s="4">
        <v>10</v>
      </c>
      <c r="D3418" s="5">
        <v>0.19</v>
      </c>
      <c r="E3418" s="5">
        <v>1.9</v>
      </c>
      <c r="F3418" s="5">
        <f t="shared" si="110"/>
        <v>1264265.200000003</v>
      </c>
      <c r="G3418" s="5">
        <f t="shared" si="109"/>
        <v>99.993617253000139</v>
      </c>
    </row>
    <row r="3419" spans="1:7" x14ac:dyDescent="0.35">
      <c r="A3419" s="30" t="s">
        <v>4334</v>
      </c>
      <c r="B3419" s="4">
        <v>1</v>
      </c>
      <c r="C3419" s="4">
        <v>10</v>
      </c>
      <c r="D3419" s="5">
        <v>0.19</v>
      </c>
      <c r="E3419" s="5">
        <v>1.9</v>
      </c>
      <c r="F3419" s="5">
        <f t="shared" si="110"/>
        <v>1264267.1000000029</v>
      </c>
      <c r="G3419" s="5">
        <f t="shared" si="109"/>
        <v>99.993767528332214</v>
      </c>
    </row>
    <row r="3420" spans="1:7" x14ac:dyDescent="0.35">
      <c r="A3420" s="30" t="s">
        <v>175</v>
      </c>
      <c r="B3420" s="4">
        <v>1</v>
      </c>
      <c r="C3420" s="4">
        <v>4</v>
      </c>
      <c r="D3420" s="5">
        <v>0.47</v>
      </c>
      <c r="E3420" s="5">
        <v>1.88</v>
      </c>
      <c r="F3420" s="5">
        <f t="shared" si="110"/>
        <v>1264268.9800000028</v>
      </c>
      <c r="G3420" s="5">
        <f t="shared" si="109"/>
        <v>99.993916221818708</v>
      </c>
    </row>
    <row r="3421" spans="1:7" x14ac:dyDescent="0.35">
      <c r="A3421" s="30" t="s">
        <v>4314</v>
      </c>
      <c r="B3421" s="4">
        <v>1</v>
      </c>
      <c r="C3421" s="4">
        <v>8</v>
      </c>
      <c r="D3421" s="5">
        <v>0.23</v>
      </c>
      <c r="E3421" s="5">
        <v>1.84</v>
      </c>
      <c r="F3421" s="5">
        <f t="shared" si="110"/>
        <v>1264270.8200000029</v>
      </c>
      <c r="G3421" s="5">
        <f t="shared" si="109"/>
        <v>99.994061751613998</v>
      </c>
    </row>
    <row r="3422" spans="1:7" x14ac:dyDescent="0.35">
      <c r="A3422" s="30" t="s">
        <v>2926</v>
      </c>
      <c r="B3422" s="4">
        <v>1</v>
      </c>
      <c r="C3422" s="4">
        <v>20</v>
      </c>
      <c r="D3422" s="5">
        <v>0.09</v>
      </c>
      <c r="E3422" s="5">
        <v>1.7999999999999998</v>
      </c>
      <c r="F3422" s="5">
        <f t="shared" si="110"/>
        <v>1264272.6200000029</v>
      </c>
      <c r="G3422" s="5">
        <f t="shared" si="109"/>
        <v>99.994204117718084</v>
      </c>
    </row>
    <row r="3423" spans="1:7" x14ac:dyDescent="0.35">
      <c r="A3423" s="30" t="s">
        <v>3606</v>
      </c>
      <c r="B3423" s="4">
        <v>1</v>
      </c>
      <c r="C3423" s="4">
        <v>20</v>
      </c>
      <c r="D3423" s="5">
        <v>0.09</v>
      </c>
      <c r="E3423" s="5">
        <v>1.7999999999999998</v>
      </c>
      <c r="F3423" s="5">
        <f t="shared" si="110"/>
        <v>1264274.420000003</v>
      </c>
      <c r="G3423" s="5">
        <f t="shared" si="109"/>
        <v>99.99434648382217</v>
      </c>
    </row>
    <row r="3424" spans="1:7" x14ac:dyDescent="0.35">
      <c r="A3424" s="30" t="s">
        <v>4398</v>
      </c>
      <c r="B3424" s="4">
        <v>1</v>
      </c>
      <c r="C3424" s="4">
        <v>20</v>
      </c>
      <c r="D3424" s="5">
        <v>0.09</v>
      </c>
      <c r="E3424" s="5">
        <v>1.7999999999999998</v>
      </c>
      <c r="F3424" s="5">
        <f t="shared" si="110"/>
        <v>1264276.220000003</v>
      </c>
      <c r="G3424" s="5">
        <f t="shared" si="109"/>
        <v>99.99448884992627</v>
      </c>
    </row>
    <row r="3425" spans="1:7" x14ac:dyDescent="0.35">
      <c r="A3425" s="30" t="s">
        <v>633</v>
      </c>
      <c r="B3425" s="4">
        <v>1</v>
      </c>
      <c r="C3425" s="4">
        <v>1</v>
      </c>
      <c r="D3425" s="5">
        <v>1.76</v>
      </c>
      <c r="E3425" s="5">
        <v>1.76</v>
      </c>
      <c r="F3425" s="5">
        <f t="shared" si="110"/>
        <v>1264277.980000003</v>
      </c>
      <c r="G3425" s="5">
        <f t="shared" si="109"/>
        <v>99.994628052339138</v>
      </c>
    </row>
    <row r="3426" spans="1:7" x14ac:dyDescent="0.35">
      <c r="A3426" s="30" t="s">
        <v>3371</v>
      </c>
      <c r="B3426" s="4">
        <v>1</v>
      </c>
      <c r="C3426" s="4">
        <v>25</v>
      </c>
      <c r="D3426" s="5">
        <v>7.0000000000000007E-2</v>
      </c>
      <c r="E3426" s="5">
        <v>1.7500000000000002</v>
      </c>
      <c r="F3426" s="5">
        <f t="shared" si="110"/>
        <v>1264279.730000003</v>
      </c>
      <c r="G3426" s="5">
        <f t="shared" si="109"/>
        <v>99.994766463829237</v>
      </c>
    </row>
    <row r="3427" spans="1:7" x14ac:dyDescent="0.35">
      <c r="A3427" s="30" t="s">
        <v>4204</v>
      </c>
      <c r="B3427" s="4">
        <v>1</v>
      </c>
      <c r="C3427" s="4">
        <v>25</v>
      </c>
      <c r="D3427" s="5">
        <v>7.0000000000000007E-2</v>
      </c>
      <c r="E3427" s="5">
        <v>1.7500000000000002</v>
      </c>
      <c r="F3427" s="5">
        <f t="shared" si="110"/>
        <v>1264281.480000003</v>
      </c>
      <c r="G3427" s="5">
        <f t="shared" si="109"/>
        <v>99.994904875319307</v>
      </c>
    </row>
    <row r="3428" spans="1:7" x14ac:dyDescent="0.35">
      <c r="A3428" s="30" t="s">
        <v>923</v>
      </c>
      <c r="B3428" s="4">
        <v>1</v>
      </c>
      <c r="C3428" s="4">
        <v>2</v>
      </c>
      <c r="D3428" s="5">
        <v>0.86</v>
      </c>
      <c r="E3428" s="5">
        <v>1.72</v>
      </c>
      <c r="F3428" s="5">
        <f t="shared" si="110"/>
        <v>1264283.200000003</v>
      </c>
      <c r="G3428" s="5">
        <f t="shared" si="109"/>
        <v>99.995040914040985</v>
      </c>
    </row>
    <row r="3429" spans="1:7" x14ac:dyDescent="0.35">
      <c r="A3429" s="30" t="s">
        <v>1263</v>
      </c>
      <c r="B3429" s="4">
        <v>1</v>
      </c>
      <c r="C3429" s="4">
        <v>2</v>
      </c>
      <c r="D3429" s="5">
        <v>0.85</v>
      </c>
      <c r="E3429" s="5">
        <v>1.7</v>
      </c>
      <c r="F3429" s="5">
        <f t="shared" si="110"/>
        <v>1264284.9000000029</v>
      </c>
      <c r="G3429" s="5">
        <f t="shared" si="109"/>
        <v>99.995175370917067</v>
      </c>
    </row>
    <row r="3430" spans="1:7" x14ac:dyDescent="0.35">
      <c r="A3430" s="30" t="s">
        <v>955</v>
      </c>
      <c r="B3430" s="4">
        <v>1</v>
      </c>
      <c r="C3430" s="4">
        <v>1</v>
      </c>
      <c r="D3430" s="5">
        <v>1.7</v>
      </c>
      <c r="E3430" s="5">
        <v>1.7</v>
      </c>
      <c r="F3430" s="5">
        <f t="shared" si="110"/>
        <v>1264286.6000000029</v>
      </c>
      <c r="G3430" s="5">
        <f t="shared" si="109"/>
        <v>99.99530982779315</v>
      </c>
    </row>
    <row r="3431" spans="1:7" x14ac:dyDescent="0.35">
      <c r="A3431" s="30" t="s">
        <v>4337</v>
      </c>
      <c r="B3431" s="4">
        <v>1</v>
      </c>
      <c r="C3431" s="4">
        <v>8</v>
      </c>
      <c r="D3431" s="5">
        <v>0.21</v>
      </c>
      <c r="E3431" s="5">
        <v>1.68</v>
      </c>
      <c r="F3431" s="5">
        <f t="shared" si="110"/>
        <v>1264288.2800000028</v>
      </c>
      <c r="G3431" s="5">
        <f t="shared" si="109"/>
        <v>99.995442702823624</v>
      </c>
    </row>
    <row r="3432" spans="1:7" x14ac:dyDescent="0.35">
      <c r="A3432" s="30">
        <v>1150394</v>
      </c>
      <c r="B3432" s="4">
        <v>1</v>
      </c>
      <c r="C3432" s="4">
        <v>1</v>
      </c>
      <c r="D3432" s="5">
        <v>1.63</v>
      </c>
      <c r="E3432" s="5">
        <v>1.63</v>
      </c>
      <c r="F3432" s="5">
        <f t="shared" si="110"/>
        <v>1264289.9100000027</v>
      </c>
      <c r="G3432" s="5">
        <f t="shared" si="109"/>
        <v>99.995571623240082</v>
      </c>
    </row>
    <row r="3433" spans="1:7" x14ac:dyDescent="0.35">
      <c r="A3433" s="30" t="s">
        <v>1154</v>
      </c>
      <c r="B3433" s="4">
        <v>2</v>
      </c>
      <c r="C3433" s="4">
        <v>3</v>
      </c>
      <c r="D3433" s="5">
        <v>0.54</v>
      </c>
      <c r="E3433" s="5">
        <v>1.62</v>
      </c>
      <c r="F3433" s="5">
        <f t="shared" si="110"/>
        <v>1264291.5300000028</v>
      </c>
      <c r="G3433" s="5">
        <f t="shared" si="109"/>
        <v>99.995699752733785</v>
      </c>
    </row>
    <row r="3434" spans="1:7" x14ac:dyDescent="0.35">
      <c r="A3434" s="30" t="s">
        <v>1626</v>
      </c>
      <c r="B3434" s="4">
        <v>1</v>
      </c>
      <c r="C3434" s="4">
        <v>2</v>
      </c>
      <c r="D3434" s="5">
        <v>0.81</v>
      </c>
      <c r="E3434" s="5">
        <v>1.62</v>
      </c>
      <c r="F3434" s="5">
        <f t="shared" si="110"/>
        <v>1264293.1500000029</v>
      </c>
      <c r="G3434" s="5">
        <f t="shared" si="109"/>
        <v>99.995827882227459</v>
      </c>
    </row>
    <row r="3435" spans="1:7" x14ac:dyDescent="0.35">
      <c r="A3435" s="30" t="s">
        <v>4146</v>
      </c>
      <c r="B3435" s="4">
        <v>1</v>
      </c>
      <c r="C3435" s="4">
        <v>2</v>
      </c>
      <c r="D3435" s="5">
        <v>0.81</v>
      </c>
      <c r="E3435" s="5">
        <v>1.62</v>
      </c>
      <c r="F3435" s="5">
        <f t="shared" si="110"/>
        <v>1264294.770000003</v>
      </c>
      <c r="G3435" s="5">
        <f t="shared" si="109"/>
        <v>99.995956011721148</v>
      </c>
    </row>
    <row r="3436" spans="1:7" x14ac:dyDescent="0.35">
      <c r="A3436" s="30" t="s">
        <v>3442</v>
      </c>
      <c r="B3436" s="4">
        <v>1</v>
      </c>
      <c r="C3436" s="4">
        <v>16</v>
      </c>
      <c r="D3436" s="5">
        <v>0.1</v>
      </c>
      <c r="E3436" s="5">
        <v>1.6</v>
      </c>
      <c r="F3436" s="5">
        <f t="shared" si="110"/>
        <v>1264296.3700000031</v>
      </c>
      <c r="G3436" s="5">
        <f t="shared" si="109"/>
        <v>99.996082559369242</v>
      </c>
    </row>
    <row r="3437" spans="1:7" x14ac:dyDescent="0.35">
      <c r="A3437" s="30" t="s">
        <v>4321</v>
      </c>
      <c r="B3437" s="4">
        <v>1</v>
      </c>
      <c r="C3437" s="4">
        <v>2</v>
      </c>
      <c r="D3437" s="5">
        <v>0.8</v>
      </c>
      <c r="E3437" s="5">
        <v>1.6</v>
      </c>
      <c r="F3437" s="5">
        <f t="shared" si="110"/>
        <v>1264297.9700000032</v>
      </c>
      <c r="G3437" s="5">
        <f t="shared" si="109"/>
        <v>99.996209107017322</v>
      </c>
    </row>
    <row r="3438" spans="1:7" x14ac:dyDescent="0.35">
      <c r="A3438" s="30" t="s">
        <v>1172</v>
      </c>
      <c r="B3438" s="4">
        <v>1</v>
      </c>
      <c r="C3438" s="4">
        <v>4</v>
      </c>
      <c r="D3438" s="5">
        <v>0.39</v>
      </c>
      <c r="E3438" s="5">
        <v>1.56</v>
      </c>
      <c r="F3438" s="5">
        <f t="shared" si="110"/>
        <v>1264299.5300000033</v>
      </c>
      <c r="G3438" s="5">
        <f t="shared" si="109"/>
        <v>99.996332490974197</v>
      </c>
    </row>
    <row r="3439" spans="1:7" x14ac:dyDescent="0.35">
      <c r="A3439" s="30" t="s">
        <v>2964</v>
      </c>
      <c r="B3439" s="4">
        <v>1</v>
      </c>
      <c r="C3439" s="4">
        <v>2</v>
      </c>
      <c r="D3439" s="5">
        <v>0.77</v>
      </c>
      <c r="E3439" s="5">
        <v>1.54</v>
      </c>
      <c r="F3439" s="5">
        <f t="shared" si="110"/>
        <v>1264301.0700000033</v>
      </c>
      <c r="G3439" s="5">
        <f t="shared" si="109"/>
        <v>99.996454293085463</v>
      </c>
    </row>
    <row r="3440" spans="1:7" x14ac:dyDescent="0.35">
      <c r="A3440" s="30" t="s">
        <v>3650</v>
      </c>
      <c r="B3440" s="4">
        <v>1</v>
      </c>
      <c r="C3440" s="4">
        <v>2</v>
      </c>
      <c r="D3440" s="5">
        <v>0.77</v>
      </c>
      <c r="E3440" s="5">
        <v>1.54</v>
      </c>
      <c r="F3440" s="5">
        <f t="shared" si="110"/>
        <v>1264302.6100000034</v>
      </c>
      <c r="G3440" s="5">
        <f t="shared" si="109"/>
        <v>99.996576095196758</v>
      </c>
    </row>
    <row r="3441" spans="1:7" x14ac:dyDescent="0.35">
      <c r="A3441" s="30" t="s">
        <v>3419</v>
      </c>
      <c r="B3441" s="4">
        <v>1</v>
      </c>
      <c r="C3441" s="4">
        <v>50</v>
      </c>
      <c r="D3441" s="5">
        <v>0.03</v>
      </c>
      <c r="E3441" s="5">
        <v>1.5</v>
      </c>
      <c r="F3441" s="5">
        <f t="shared" si="110"/>
        <v>1264304.1100000034</v>
      </c>
      <c r="G3441" s="5">
        <f t="shared" si="109"/>
        <v>99.99669473361682</v>
      </c>
    </row>
    <row r="3442" spans="1:7" x14ac:dyDescent="0.35">
      <c r="A3442" s="30" t="s">
        <v>4223</v>
      </c>
      <c r="B3442" s="4">
        <v>1</v>
      </c>
      <c r="C3442" s="4">
        <v>50</v>
      </c>
      <c r="D3442" s="5">
        <v>0.03</v>
      </c>
      <c r="E3442" s="5">
        <v>1.5</v>
      </c>
      <c r="F3442" s="5">
        <f t="shared" si="110"/>
        <v>1264305.6100000034</v>
      </c>
      <c r="G3442" s="5">
        <f t="shared" si="109"/>
        <v>99.996813372036897</v>
      </c>
    </row>
    <row r="3443" spans="1:7" x14ac:dyDescent="0.35">
      <c r="A3443" s="30" t="s">
        <v>4374</v>
      </c>
      <c r="B3443" s="4">
        <v>1</v>
      </c>
      <c r="C3443" s="4">
        <v>25</v>
      </c>
      <c r="D3443" s="5">
        <v>0.06</v>
      </c>
      <c r="E3443" s="5">
        <v>1.5</v>
      </c>
      <c r="F3443" s="5">
        <f t="shared" si="110"/>
        <v>1264307.1100000034</v>
      </c>
      <c r="G3443" s="5">
        <f t="shared" si="109"/>
        <v>99.996932010456959</v>
      </c>
    </row>
    <row r="3444" spans="1:7" x14ac:dyDescent="0.35">
      <c r="A3444" s="30" t="s">
        <v>4294</v>
      </c>
      <c r="B3444" s="4">
        <v>1</v>
      </c>
      <c r="C3444" s="4">
        <v>10</v>
      </c>
      <c r="D3444" s="5">
        <v>0.14000000000000001</v>
      </c>
      <c r="E3444" s="5">
        <v>1.4000000000000001</v>
      </c>
      <c r="F3444" s="5">
        <f t="shared" si="110"/>
        <v>1264308.5100000033</v>
      </c>
      <c r="G3444" s="5">
        <f t="shared" si="109"/>
        <v>99.997042739649018</v>
      </c>
    </row>
    <row r="3445" spans="1:7" x14ac:dyDescent="0.35">
      <c r="A3445" s="30" t="s">
        <v>1075</v>
      </c>
      <c r="B3445" s="4">
        <v>2</v>
      </c>
      <c r="C3445" s="4">
        <v>2</v>
      </c>
      <c r="D3445" s="5">
        <v>0.7</v>
      </c>
      <c r="E3445" s="5">
        <v>1.4</v>
      </c>
      <c r="F3445" s="5">
        <f t="shared" si="110"/>
        <v>1264309.9100000032</v>
      </c>
      <c r="G3445" s="5">
        <f t="shared" si="109"/>
        <v>99.997153468841077</v>
      </c>
    </row>
    <row r="3446" spans="1:7" x14ac:dyDescent="0.35">
      <c r="A3446" s="30" t="s">
        <v>931</v>
      </c>
      <c r="B3446" s="4">
        <v>1</v>
      </c>
      <c r="C3446" s="4">
        <v>4</v>
      </c>
      <c r="D3446" s="5">
        <v>0.33</v>
      </c>
      <c r="E3446" s="5">
        <v>1.32</v>
      </c>
      <c r="F3446" s="5">
        <f t="shared" si="110"/>
        <v>1264311.2300000032</v>
      </c>
      <c r="G3446" s="5">
        <f t="shared" si="109"/>
        <v>99.997257870650742</v>
      </c>
    </row>
    <row r="3447" spans="1:7" x14ac:dyDescent="0.35">
      <c r="A3447" s="30" t="s">
        <v>1008</v>
      </c>
      <c r="B3447" s="4">
        <v>2</v>
      </c>
      <c r="C3447" s="4">
        <v>2</v>
      </c>
      <c r="D3447" s="5">
        <v>0.66</v>
      </c>
      <c r="E3447" s="5">
        <v>1.32</v>
      </c>
      <c r="F3447" s="5">
        <f t="shared" si="110"/>
        <v>1264312.5500000033</v>
      </c>
      <c r="G3447" s="5">
        <f t="shared" si="109"/>
        <v>99.997362272460421</v>
      </c>
    </row>
    <row r="3448" spans="1:7" x14ac:dyDescent="0.35">
      <c r="A3448" s="30" t="s">
        <v>4313</v>
      </c>
      <c r="B3448" s="4">
        <v>1</v>
      </c>
      <c r="C3448" s="4">
        <v>4</v>
      </c>
      <c r="D3448" s="5">
        <v>0.32</v>
      </c>
      <c r="E3448" s="5">
        <v>1.28</v>
      </c>
      <c r="F3448" s="5">
        <f t="shared" si="110"/>
        <v>1264313.8300000033</v>
      </c>
      <c r="G3448" s="5">
        <f t="shared" si="109"/>
        <v>99.997463510578882</v>
      </c>
    </row>
    <row r="3449" spans="1:7" x14ac:dyDescent="0.35">
      <c r="A3449" s="30" t="s">
        <v>366</v>
      </c>
      <c r="B3449" s="4">
        <v>1</v>
      </c>
      <c r="C3449" s="4">
        <v>1</v>
      </c>
      <c r="D3449" s="5">
        <v>1.28</v>
      </c>
      <c r="E3449" s="5">
        <v>1.28</v>
      </c>
      <c r="F3449" s="5">
        <f t="shared" si="110"/>
        <v>1264315.1100000034</v>
      </c>
      <c r="G3449" s="5">
        <f t="shared" si="109"/>
        <v>99.997564748697343</v>
      </c>
    </row>
    <row r="3450" spans="1:7" x14ac:dyDescent="0.35">
      <c r="A3450" s="30" t="s">
        <v>3890</v>
      </c>
      <c r="B3450" s="4">
        <v>1</v>
      </c>
      <c r="C3450" s="4">
        <v>25</v>
      </c>
      <c r="D3450" s="5">
        <v>0.05</v>
      </c>
      <c r="E3450" s="5">
        <v>1.25</v>
      </c>
      <c r="F3450" s="5">
        <f t="shared" si="110"/>
        <v>1264316.3600000034</v>
      </c>
      <c r="G3450" s="5">
        <f t="shared" si="109"/>
        <v>99.997663614047411</v>
      </c>
    </row>
    <row r="3451" spans="1:7" x14ac:dyDescent="0.35">
      <c r="A3451" s="30" t="s">
        <v>4253</v>
      </c>
      <c r="B3451" s="4">
        <v>1</v>
      </c>
      <c r="C3451" s="4">
        <v>25</v>
      </c>
      <c r="D3451" s="5">
        <v>0.05</v>
      </c>
      <c r="E3451" s="5">
        <v>1.25</v>
      </c>
      <c r="F3451" s="5">
        <f t="shared" si="110"/>
        <v>1264317.6100000034</v>
      </c>
      <c r="G3451" s="5">
        <f t="shared" si="109"/>
        <v>99.997762479397466</v>
      </c>
    </row>
    <row r="3452" spans="1:7" x14ac:dyDescent="0.35">
      <c r="A3452" s="30" t="s">
        <v>4257</v>
      </c>
      <c r="B3452" s="4">
        <v>1</v>
      </c>
      <c r="C3452" s="4">
        <v>25</v>
      </c>
      <c r="D3452" s="5">
        <v>0.05</v>
      </c>
      <c r="E3452" s="5">
        <v>1.25</v>
      </c>
      <c r="F3452" s="5">
        <f t="shared" si="110"/>
        <v>1264318.8600000034</v>
      </c>
      <c r="G3452" s="5">
        <f t="shared" si="109"/>
        <v>99.997861344747534</v>
      </c>
    </row>
    <row r="3453" spans="1:7" x14ac:dyDescent="0.35">
      <c r="A3453" s="30" t="s">
        <v>4350</v>
      </c>
      <c r="B3453" s="4">
        <v>1</v>
      </c>
      <c r="C3453" s="4">
        <v>25</v>
      </c>
      <c r="D3453" s="5">
        <v>0.05</v>
      </c>
      <c r="E3453" s="5">
        <v>1.25</v>
      </c>
      <c r="F3453" s="5">
        <f t="shared" si="110"/>
        <v>1264320.1100000034</v>
      </c>
      <c r="G3453" s="5">
        <f t="shared" si="109"/>
        <v>99.997960210097574</v>
      </c>
    </row>
    <row r="3454" spans="1:7" x14ac:dyDescent="0.35">
      <c r="A3454" s="30" t="s">
        <v>597</v>
      </c>
      <c r="B3454" s="4">
        <v>1</v>
      </c>
      <c r="C3454" s="4">
        <v>1</v>
      </c>
      <c r="D3454" s="5">
        <v>1.2</v>
      </c>
      <c r="E3454" s="5">
        <v>1.2</v>
      </c>
      <c r="F3454" s="5">
        <f t="shared" si="110"/>
        <v>1264321.3100000033</v>
      </c>
      <c r="G3454" s="5">
        <f t="shared" si="109"/>
        <v>99.998055120833641</v>
      </c>
    </row>
    <row r="3455" spans="1:7" x14ac:dyDescent="0.35">
      <c r="A3455" s="30" t="s">
        <v>2366</v>
      </c>
      <c r="B3455" s="4">
        <v>1</v>
      </c>
      <c r="C3455" s="4">
        <v>4</v>
      </c>
      <c r="D3455" s="5">
        <v>0.28999999999999998</v>
      </c>
      <c r="E3455" s="5">
        <v>1.1599999999999999</v>
      </c>
      <c r="F3455" s="5">
        <f t="shared" si="110"/>
        <v>1264322.4700000032</v>
      </c>
      <c r="G3455" s="5">
        <f t="shared" si="109"/>
        <v>99.998146867878489</v>
      </c>
    </row>
    <row r="3456" spans="1:7" x14ac:dyDescent="0.35">
      <c r="A3456" s="30" t="s">
        <v>3947</v>
      </c>
      <c r="B3456" s="4">
        <v>1</v>
      </c>
      <c r="C3456" s="4">
        <v>10</v>
      </c>
      <c r="D3456" s="5">
        <v>0.11</v>
      </c>
      <c r="E3456" s="5">
        <v>1.1000000000000001</v>
      </c>
      <c r="F3456" s="5">
        <f t="shared" si="110"/>
        <v>1264323.5700000033</v>
      </c>
      <c r="G3456" s="5">
        <f t="shared" si="109"/>
        <v>99.998233869386539</v>
      </c>
    </row>
    <row r="3457" spans="1:7" x14ac:dyDescent="0.35">
      <c r="A3457" s="30" t="s">
        <v>2950</v>
      </c>
      <c r="B3457" s="4">
        <v>1</v>
      </c>
      <c r="C3457" s="4">
        <v>4</v>
      </c>
      <c r="D3457" s="5">
        <v>0.27</v>
      </c>
      <c r="E3457" s="5">
        <v>1.08</v>
      </c>
      <c r="F3457" s="5">
        <f t="shared" si="110"/>
        <v>1264324.6500000034</v>
      </c>
      <c r="G3457" s="5">
        <f t="shared" si="109"/>
        <v>99.998319289049007</v>
      </c>
    </row>
    <row r="3458" spans="1:7" x14ac:dyDescent="0.35">
      <c r="A3458" s="30" t="s">
        <v>4148</v>
      </c>
      <c r="B3458" s="4">
        <v>1</v>
      </c>
      <c r="C3458" s="4">
        <v>25</v>
      </c>
      <c r="D3458" s="5">
        <v>0.04</v>
      </c>
      <c r="E3458" s="5">
        <v>1</v>
      </c>
      <c r="F3458" s="5">
        <f t="shared" si="110"/>
        <v>1264325.6500000034</v>
      </c>
      <c r="G3458" s="5">
        <f t="shared" si="109"/>
        <v>99.998398381329054</v>
      </c>
    </row>
    <row r="3459" spans="1:7" x14ac:dyDescent="0.35">
      <c r="A3459" s="30" t="s">
        <v>4230</v>
      </c>
      <c r="B3459" s="4">
        <v>1</v>
      </c>
      <c r="C3459" s="4">
        <v>25</v>
      </c>
      <c r="D3459" s="5">
        <v>0.04</v>
      </c>
      <c r="E3459" s="5">
        <v>1</v>
      </c>
      <c r="F3459" s="5">
        <f t="shared" si="110"/>
        <v>1264326.6500000034</v>
      </c>
      <c r="G3459" s="5">
        <f t="shared" ref="G3459:G3485" si="111">(F3459/$F$3485)*100</f>
        <v>99.9984774736091</v>
      </c>
    </row>
    <row r="3460" spans="1:7" x14ac:dyDescent="0.35">
      <c r="A3460" s="30" t="s">
        <v>3851</v>
      </c>
      <c r="B3460" s="4">
        <v>1</v>
      </c>
      <c r="C3460" s="4">
        <v>10</v>
      </c>
      <c r="D3460" s="5">
        <v>0.1</v>
      </c>
      <c r="E3460" s="5">
        <v>1</v>
      </c>
      <c r="F3460" s="5">
        <f t="shared" si="110"/>
        <v>1264327.6500000034</v>
      </c>
      <c r="G3460" s="5">
        <f t="shared" si="111"/>
        <v>99.998556565889146</v>
      </c>
    </row>
    <row r="3461" spans="1:7" x14ac:dyDescent="0.35">
      <c r="A3461" s="30" t="s">
        <v>3188</v>
      </c>
      <c r="B3461" s="4">
        <v>1</v>
      </c>
      <c r="C3461" s="4">
        <v>4</v>
      </c>
      <c r="D3461" s="5">
        <v>0.25</v>
      </c>
      <c r="E3461" s="5">
        <v>1</v>
      </c>
      <c r="F3461" s="5">
        <f t="shared" si="110"/>
        <v>1264328.6500000034</v>
      </c>
      <c r="G3461" s="5">
        <f t="shared" si="111"/>
        <v>99.998635658169206</v>
      </c>
    </row>
    <row r="3462" spans="1:7" x14ac:dyDescent="0.35">
      <c r="A3462" s="30" t="s">
        <v>4385</v>
      </c>
      <c r="B3462" s="4">
        <v>1</v>
      </c>
      <c r="C3462" s="4">
        <v>16</v>
      </c>
      <c r="D3462" s="5">
        <v>0.06</v>
      </c>
      <c r="E3462" s="5">
        <v>0.96</v>
      </c>
      <c r="F3462" s="5">
        <f t="shared" si="110"/>
        <v>1264329.6100000034</v>
      </c>
      <c r="G3462" s="5">
        <f t="shared" si="111"/>
        <v>99.998711586758034</v>
      </c>
    </row>
    <row r="3463" spans="1:7" x14ac:dyDescent="0.35">
      <c r="A3463" s="30" t="s">
        <v>1160</v>
      </c>
      <c r="B3463" s="4">
        <v>1</v>
      </c>
      <c r="C3463" s="4">
        <v>1</v>
      </c>
      <c r="D3463" s="5">
        <v>0.92</v>
      </c>
      <c r="E3463" s="5">
        <v>0.92</v>
      </c>
      <c r="F3463" s="5">
        <f t="shared" si="110"/>
        <v>1264330.5300000033</v>
      </c>
      <c r="G3463" s="5">
        <f t="shared" si="111"/>
        <v>99.998784351655672</v>
      </c>
    </row>
    <row r="3464" spans="1:7" x14ac:dyDescent="0.35">
      <c r="A3464" s="30" t="s">
        <v>1248</v>
      </c>
      <c r="B3464" s="4">
        <v>1</v>
      </c>
      <c r="C3464" s="4">
        <v>1</v>
      </c>
      <c r="D3464" s="5">
        <v>0.91</v>
      </c>
      <c r="E3464" s="5">
        <v>0.91</v>
      </c>
      <c r="F3464" s="5">
        <f t="shared" ref="F3464:F3485" si="112">E3464+F3463</f>
        <v>1264331.4400000032</v>
      </c>
      <c r="G3464" s="5">
        <f t="shared" si="111"/>
        <v>99.998856325630513</v>
      </c>
    </row>
    <row r="3465" spans="1:7" x14ac:dyDescent="0.35">
      <c r="A3465" s="30" t="s">
        <v>3353</v>
      </c>
      <c r="B3465" s="4">
        <v>1</v>
      </c>
      <c r="C3465" s="4">
        <v>10</v>
      </c>
      <c r="D3465" s="5">
        <v>0.09</v>
      </c>
      <c r="E3465" s="5">
        <v>0.89999999999999991</v>
      </c>
      <c r="F3465" s="5">
        <f t="shared" si="112"/>
        <v>1264332.3400000031</v>
      </c>
      <c r="G3465" s="5">
        <f t="shared" si="111"/>
        <v>99.998927508682542</v>
      </c>
    </row>
    <row r="3466" spans="1:7" x14ac:dyDescent="0.35">
      <c r="A3466" s="30" t="s">
        <v>3642</v>
      </c>
      <c r="B3466" s="4">
        <v>1</v>
      </c>
      <c r="C3466" s="4">
        <v>4</v>
      </c>
      <c r="D3466" s="5">
        <v>0.22</v>
      </c>
      <c r="E3466" s="5">
        <v>0.88</v>
      </c>
      <c r="F3466" s="5">
        <f t="shared" si="112"/>
        <v>1264333.220000003</v>
      </c>
      <c r="G3466" s="5">
        <f t="shared" si="111"/>
        <v>99.998997109888975</v>
      </c>
    </row>
    <row r="3467" spans="1:7" x14ac:dyDescent="0.35">
      <c r="A3467" s="30" t="s">
        <v>997</v>
      </c>
      <c r="B3467" s="4">
        <v>1</v>
      </c>
      <c r="C3467" s="4">
        <v>1</v>
      </c>
      <c r="D3467" s="5">
        <v>0.88</v>
      </c>
      <c r="E3467" s="5">
        <v>0.88</v>
      </c>
      <c r="F3467" s="5">
        <f t="shared" si="112"/>
        <v>1264334.1000000029</v>
      </c>
      <c r="G3467" s="5">
        <f t="shared" si="111"/>
        <v>99.999066711095423</v>
      </c>
    </row>
    <row r="3468" spans="1:7" x14ac:dyDescent="0.35">
      <c r="A3468" s="30" t="s">
        <v>1093</v>
      </c>
      <c r="B3468" s="4">
        <v>1</v>
      </c>
      <c r="C3468" s="4">
        <v>1</v>
      </c>
      <c r="D3468" s="5">
        <v>0.87</v>
      </c>
      <c r="E3468" s="5">
        <v>0.87</v>
      </c>
      <c r="F3468" s="5">
        <f t="shared" si="112"/>
        <v>1264334.970000003</v>
      </c>
      <c r="G3468" s="5">
        <f t="shared" si="111"/>
        <v>99.999135521379074</v>
      </c>
    </row>
    <row r="3469" spans="1:7" x14ac:dyDescent="0.35">
      <c r="A3469" s="30" t="s">
        <v>1006</v>
      </c>
      <c r="B3469" s="4">
        <v>1</v>
      </c>
      <c r="C3469" s="4">
        <v>1</v>
      </c>
      <c r="D3469" s="5">
        <v>0.81</v>
      </c>
      <c r="E3469" s="5">
        <v>0.81</v>
      </c>
      <c r="F3469" s="5">
        <f t="shared" si="112"/>
        <v>1264335.7800000031</v>
      </c>
      <c r="G3469" s="5">
        <f t="shared" si="111"/>
        <v>99.999199586125911</v>
      </c>
    </row>
    <row r="3470" spans="1:7" x14ac:dyDescent="0.35">
      <c r="A3470" s="30" t="s">
        <v>3794</v>
      </c>
      <c r="B3470" s="4">
        <v>2</v>
      </c>
      <c r="C3470" s="4">
        <v>8</v>
      </c>
      <c r="D3470" s="5">
        <v>0.1</v>
      </c>
      <c r="E3470" s="5">
        <v>0.8</v>
      </c>
      <c r="F3470" s="5">
        <f t="shared" si="112"/>
        <v>1264336.5800000031</v>
      </c>
      <c r="G3470" s="5">
        <f t="shared" si="111"/>
        <v>99.999262859949951</v>
      </c>
    </row>
    <row r="3471" spans="1:7" x14ac:dyDescent="0.35">
      <c r="A3471" s="30" t="s">
        <v>1150</v>
      </c>
      <c r="B3471" s="4">
        <v>1</v>
      </c>
      <c r="C3471" s="4">
        <v>1</v>
      </c>
      <c r="D3471" s="5">
        <v>0.8</v>
      </c>
      <c r="E3471" s="5">
        <v>0.8</v>
      </c>
      <c r="F3471" s="5">
        <f t="shared" si="112"/>
        <v>1264337.3800000031</v>
      </c>
      <c r="G3471" s="5">
        <f t="shared" si="111"/>
        <v>99.999326133773991</v>
      </c>
    </row>
    <row r="3472" spans="1:7" x14ac:dyDescent="0.35">
      <c r="A3472" s="30" t="s">
        <v>962</v>
      </c>
      <c r="B3472" s="4">
        <v>1</v>
      </c>
      <c r="C3472" s="4">
        <v>1</v>
      </c>
      <c r="D3472" s="5">
        <v>0.8</v>
      </c>
      <c r="E3472" s="5">
        <v>0.8</v>
      </c>
      <c r="F3472" s="5">
        <f t="shared" si="112"/>
        <v>1264338.1800000032</v>
      </c>
      <c r="G3472" s="5">
        <f t="shared" si="111"/>
        <v>99.999389407598045</v>
      </c>
    </row>
    <row r="3473" spans="1:7" x14ac:dyDescent="0.35">
      <c r="A3473" s="30" t="s">
        <v>961</v>
      </c>
      <c r="B3473" s="4">
        <v>1</v>
      </c>
      <c r="C3473" s="4">
        <v>1</v>
      </c>
      <c r="D3473" s="5">
        <v>0.79</v>
      </c>
      <c r="E3473" s="5">
        <v>0.79</v>
      </c>
      <c r="F3473" s="5">
        <f t="shared" si="112"/>
        <v>1264338.9700000032</v>
      </c>
      <c r="G3473" s="5">
        <f t="shared" si="111"/>
        <v>99.999451890499273</v>
      </c>
    </row>
    <row r="3474" spans="1:7" x14ac:dyDescent="0.35">
      <c r="A3474" s="30" t="s">
        <v>2770</v>
      </c>
      <c r="B3474" s="4">
        <v>1</v>
      </c>
      <c r="C3474" s="4">
        <v>25</v>
      </c>
      <c r="D3474" s="5">
        <v>0.03</v>
      </c>
      <c r="E3474" s="5">
        <v>0.75</v>
      </c>
      <c r="F3474" s="5">
        <f t="shared" si="112"/>
        <v>1264339.7200000032</v>
      </c>
      <c r="G3474" s="5">
        <f t="shared" si="111"/>
        <v>99.999511209709311</v>
      </c>
    </row>
    <row r="3475" spans="1:7" x14ac:dyDescent="0.35">
      <c r="A3475" s="30" t="s">
        <v>3892</v>
      </c>
      <c r="B3475" s="4">
        <v>1</v>
      </c>
      <c r="C3475" s="4">
        <v>25</v>
      </c>
      <c r="D3475" s="5">
        <v>0.03</v>
      </c>
      <c r="E3475" s="5">
        <v>0.75</v>
      </c>
      <c r="F3475" s="5">
        <f t="shared" si="112"/>
        <v>1264340.4700000032</v>
      </c>
      <c r="G3475" s="5">
        <f t="shared" si="111"/>
        <v>99.999570528919349</v>
      </c>
    </row>
    <row r="3476" spans="1:7" x14ac:dyDescent="0.35">
      <c r="A3476" s="30" t="s">
        <v>4295</v>
      </c>
      <c r="B3476" s="4">
        <v>1</v>
      </c>
      <c r="C3476" s="4">
        <v>25</v>
      </c>
      <c r="D3476" s="5">
        <v>0.03</v>
      </c>
      <c r="E3476" s="5">
        <v>0.75</v>
      </c>
      <c r="F3476" s="5">
        <f t="shared" si="112"/>
        <v>1264341.2200000032</v>
      </c>
      <c r="G3476" s="5">
        <f t="shared" si="111"/>
        <v>99.999629848129373</v>
      </c>
    </row>
    <row r="3477" spans="1:7" x14ac:dyDescent="0.35">
      <c r="A3477" s="30" t="s">
        <v>4335</v>
      </c>
      <c r="B3477" s="4">
        <v>1</v>
      </c>
      <c r="C3477" s="4">
        <v>25</v>
      </c>
      <c r="D3477" s="5">
        <v>0.03</v>
      </c>
      <c r="E3477" s="5">
        <v>0.75</v>
      </c>
      <c r="F3477" s="5">
        <f t="shared" si="112"/>
        <v>1264341.9700000032</v>
      </c>
      <c r="G3477" s="5">
        <f t="shared" si="111"/>
        <v>99.999689167339426</v>
      </c>
    </row>
    <row r="3478" spans="1:7" x14ac:dyDescent="0.35">
      <c r="A3478" s="30" t="s">
        <v>996</v>
      </c>
      <c r="B3478" s="4">
        <v>1</v>
      </c>
      <c r="C3478" s="4">
        <v>1</v>
      </c>
      <c r="D3478" s="5">
        <v>0.73</v>
      </c>
      <c r="E3478" s="5">
        <v>0.73</v>
      </c>
      <c r="F3478" s="5">
        <f t="shared" si="112"/>
        <v>1264342.7000000032</v>
      </c>
      <c r="G3478" s="5">
        <f t="shared" si="111"/>
        <v>99.999746904703841</v>
      </c>
    </row>
    <row r="3479" spans="1:7" x14ac:dyDescent="0.35">
      <c r="A3479" s="30" t="s">
        <v>454</v>
      </c>
      <c r="B3479" s="4">
        <v>1</v>
      </c>
      <c r="C3479" s="4">
        <v>1</v>
      </c>
      <c r="D3479" s="5">
        <v>0.68</v>
      </c>
      <c r="E3479" s="5">
        <v>0.68</v>
      </c>
      <c r="F3479" s="5">
        <f t="shared" si="112"/>
        <v>1264343.3800000031</v>
      </c>
      <c r="G3479" s="5">
        <f t="shared" si="111"/>
        <v>99.999800687454282</v>
      </c>
    </row>
    <row r="3480" spans="1:7" x14ac:dyDescent="0.35">
      <c r="A3480" s="30" t="s">
        <v>3367</v>
      </c>
      <c r="B3480" s="4">
        <v>1</v>
      </c>
      <c r="C3480" s="4">
        <v>12</v>
      </c>
      <c r="D3480" s="5">
        <v>0.05</v>
      </c>
      <c r="E3480" s="5">
        <v>0.60000000000000009</v>
      </c>
      <c r="F3480" s="5">
        <f t="shared" si="112"/>
        <v>1264343.9800000032</v>
      </c>
      <c r="G3480" s="5">
        <f t="shared" si="111"/>
        <v>99.999848142822316</v>
      </c>
    </row>
    <row r="3481" spans="1:7" x14ac:dyDescent="0.35">
      <c r="A3481" s="30" t="s">
        <v>3895</v>
      </c>
      <c r="B3481" s="4">
        <v>1</v>
      </c>
      <c r="C3481" s="4">
        <v>10</v>
      </c>
      <c r="D3481" s="5">
        <v>0.06</v>
      </c>
      <c r="E3481" s="5">
        <v>0.6</v>
      </c>
      <c r="F3481" s="5">
        <f t="shared" si="112"/>
        <v>1264344.5800000033</v>
      </c>
      <c r="G3481" s="5">
        <f t="shared" si="111"/>
        <v>99.999895598190349</v>
      </c>
    </row>
    <row r="3482" spans="1:7" x14ac:dyDescent="0.35">
      <c r="A3482" s="30" t="s">
        <v>3668</v>
      </c>
      <c r="B3482" s="4">
        <v>2</v>
      </c>
      <c r="C3482" s="4">
        <v>20</v>
      </c>
      <c r="D3482" s="5">
        <v>0.02</v>
      </c>
      <c r="E3482" s="5">
        <v>0.4</v>
      </c>
      <c r="F3482" s="5">
        <f t="shared" si="112"/>
        <v>1264344.9800000032</v>
      </c>
      <c r="G3482" s="5">
        <f t="shared" si="111"/>
        <v>99.999927235102362</v>
      </c>
    </row>
    <row r="3483" spans="1:7" x14ac:dyDescent="0.35">
      <c r="A3483" s="30" t="s">
        <v>2927</v>
      </c>
      <c r="B3483" s="4">
        <v>1</v>
      </c>
      <c r="C3483" s="4">
        <v>10</v>
      </c>
      <c r="D3483" s="5">
        <v>0.04</v>
      </c>
      <c r="E3483" s="5">
        <v>0.4</v>
      </c>
      <c r="F3483" s="5">
        <f t="shared" si="112"/>
        <v>1264345.3800000031</v>
      </c>
      <c r="G3483" s="5">
        <f t="shared" si="111"/>
        <v>99.999958872014375</v>
      </c>
    </row>
    <row r="3484" spans="1:7" x14ac:dyDescent="0.35">
      <c r="A3484" s="30" t="s">
        <v>3462</v>
      </c>
      <c r="B3484" s="4">
        <v>1</v>
      </c>
      <c r="C3484" s="4">
        <v>10</v>
      </c>
      <c r="D3484" s="5">
        <v>0.04</v>
      </c>
      <c r="E3484" s="5">
        <v>0.4</v>
      </c>
      <c r="F3484" s="5">
        <f t="shared" si="112"/>
        <v>1264345.7800000031</v>
      </c>
      <c r="G3484" s="5">
        <f t="shared" si="111"/>
        <v>99.999990508926388</v>
      </c>
    </row>
    <row r="3485" spans="1:7" x14ac:dyDescent="0.35">
      <c r="A3485" s="30" t="s">
        <v>2831</v>
      </c>
      <c r="B3485" s="4">
        <v>1</v>
      </c>
      <c r="C3485" s="4">
        <v>2</v>
      </c>
      <c r="D3485" s="5">
        <v>0.06</v>
      </c>
      <c r="E3485" s="5">
        <v>0.12</v>
      </c>
      <c r="F3485" s="5">
        <f t="shared" si="112"/>
        <v>1264345.9000000032</v>
      </c>
      <c r="G3485" s="5">
        <f t="shared" si="111"/>
        <v>100</v>
      </c>
    </row>
  </sheetData>
  <autoFilter ref="A1:F3485" xr:uid="{00000000-0009-0000-0000-000004000000}"/>
  <sortState xmlns:xlrd2="http://schemas.microsoft.com/office/spreadsheetml/2017/richdata2" ref="A2:F3485">
    <sortCondition descending="1" ref="E2:E3485"/>
  </sortState>
  <mergeCells count="1">
    <mergeCell ref="K1:L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R435"/>
  <sheetViews>
    <sheetView topLeftCell="L1" workbookViewId="0">
      <selection activeCell="Q8" sqref="Q8"/>
    </sheetView>
  </sheetViews>
  <sheetFormatPr defaultRowHeight="14.5" x14ac:dyDescent="0.35"/>
  <cols>
    <col min="1" max="2" width="9.54296875" customWidth="1"/>
    <col min="3" max="3" width="10.1796875" bestFit="1" customWidth="1"/>
    <col min="4" max="9" width="9.54296875" customWidth="1"/>
    <col min="12" max="12" width="14.26953125" customWidth="1"/>
    <col min="13" max="13" width="16" bestFit="1" customWidth="1"/>
    <col min="34" max="34" width="14.1796875" bestFit="1" customWidth="1"/>
  </cols>
  <sheetData>
    <row r="1" spans="1:44" x14ac:dyDescent="0.35">
      <c r="A1" s="47" t="s">
        <v>0</v>
      </c>
      <c r="B1" s="48"/>
      <c r="C1" s="48" t="s">
        <v>1</v>
      </c>
      <c r="D1" s="48" t="s">
        <v>1270</v>
      </c>
      <c r="E1" s="48" t="s">
        <v>1271</v>
      </c>
      <c r="F1" s="48" t="s">
        <v>1272</v>
      </c>
      <c r="G1" s="48" t="s">
        <v>1273</v>
      </c>
      <c r="H1" s="48" t="s">
        <v>2</v>
      </c>
      <c r="I1" s="48" t="s">
        <v>3</v>
      </c>
      <c r="L1" s="54" t="s">
        <v>4563</v>
      </c>
      <c r="M1" t="s">
        <v>4564</v>
      </c>
      <c r="P1" s="2" t="s">
        <v>2187</v>
      </c>
      <c r="Q1">
        <f>SUM(Q2:Q20)</f>
        <v>80</v>
      </c>
      <c r="S1" s="52" t="s">
        <v>2380</v>
      </c>
      <c r="T1" s="53">
        <v>101</v>
      </c>
      <c r="V1" s="52" t="s">
        <v>1580</v>
      </c>
      <c r="W1" s="53">
        <v>484</v>
      </c>
      <c r="Y1" s="52" t="s">
        <v>1324</v>
      </c>
      <c r="Z1" s="53">
        <v>13268</v>
      </c>
      <c r="AB1" s="52" t="s">
        <v>1344</v>
      </c>
      <c r="AC1" s="53">
        <v>6016</v>
      </c>
      <c r="AE1" s="52" t="s">
        <v>1279</v>
      </c>
      <c r="AF1" s="53">
        <v>49700</v>
      </c>
      <c r="AH1" s="52" t="s">
        <v>1283</v>
      </c>
      <c r="AI1" s="53">
        <v>55500</v>
      </c>
      <c r="AK1" s="52" t="s">
        <v>1382</v>
      </c>
      <c r="AL1" s="53">
        <v>3600</v>
      </c>
      <c r="AN1" s="52" t="s">
        <v>1339</v>
      </c>
      <c r="AO1" s="53">
        <v>8500</v>
      </c>
      <c r="AQ1" s="52" t="s">
        <v>1299</v>
      </c>
      <c r="AR1" s="53">
        <v>26600</v>
      </c>
    </row>
    <row r="2" spans="1:44" x14ac:dyDescent="0.35">
      <c r="A2" t="s">
        <v>4565</v>
      </c>
      <c r="B2" t="s">
        <v>4566</v>
      </c>
      <c r="C2" s="1" t="s">
        <v>4567</v>
      </c>
      <c r="D2" t="s">
        <v>4568</v>
      </c>
      <c r="E2" t="s">
        <v>4569</v>
      </c>
      <c r="F2" t="s">
        <v>4570</v>
      </c>
      <c r="G2" t="s">
        <v>4571</v>
      </c>
      <c r="H2" t="s">
        <v>4572</v>
      </c>
      <c r="I2" t="s">
        <v>4573</v>
      </c>
      <c r="L2" s="49" t="s">
        <v>2187</v>
      </c>
      <c r="M2">
        <v>80</v>
      </c>
      <c r="P2" t="s">
        <v>4574</v>
      </c>
      <c r="Q2">
        <v>4</v>
      </c>
      <c r="S2" s="51" t="s">
        <v>4575</v>
      </c>
      <c r="T2">
        <v>1</v>
      </c>
      <c r="V2" s="51" t="s">
        <v>4576</v>
      </c>
      <c r="W2">
        <v>1</v>
      </c>
      <c r="Y2" s="51" t="s">
        <v>4577</v>
      </c>
      <c r="Z2">
        <v>968</v>
      </c>
      <c r="AB2" s="51" t="s">
        <v>4577</v>
      </c>
      <c r="AC2">
        <v>384</v>
      </c>
      <c r="AE2" s="51" t="s">
        <v>4576</v>
      </c>
      <c r="AF2">
        <v>200</v>
      </c>
      <c r="AH2" s="51" t="s">
        <v>4577</v>
      </c>
      <c r="AI2">
        <v>6000</v>
      </c>
      <c r="AK2" s="51" t="s">
        <v>4574</v>
      </c>
      <c r="AL2">
        <v>300</v>
      </c>
      <c r="AN2" s="51" t="s">
        <v>4578</v>
      </c>
      <c r="AO2">
        <v>1350</v>
      </c>
      <c r="AQ2" s="51" t="s">
        <v>4576</v>
      </c>
      <c r="AR2">
        <v>50</v>
      </c>
    </row>
    <row r="3" spans="1:44" x14ac:dyDescent="0.35">
      <c r="A3" t="s">
        <v>1580</v>
      </c>
      <c r="C3" s="1">
        <v>44228</v>
      </c>
      <c r="D3" t="s">
        <v>1581</v>
      </c>
      <c r="E3" t="s">
        <v>678</v>
      </c>
      <c r="F3">
        <v>553952</v>
      </c>
      <c r="G3" t="s">
        <v>4</v>
      </c>
      <c r="H3" t="s">
        <v>5</v>
      </c>
      <c r="I3">
        <v>1</v>
      </c>
      <c r="L3" s="49" t="s">
        <v>2380</v>
      </c>
      <c r="M3">
        <v>101</v>
      </c>
      <c r="P3" t="s">
        <v>4579</v>
      </c>
      <c r="Q3">
        <v>1</v>
      </c>
      <c r="S3" s="51" t="s">
        <v>4580</v>
      </c>
      <c r="T3">
        <v>1</v>
      </c>
      <c r="V3" s="51" t="s">
        <v>4574</v>
      </c>
      <c r="W3">
        <v>98</v>
      </c>
      <c r="Y3" s="51" t="s">
        <v>4581</v>
      </c>
      <c r="Z3">
        <v>1216</v>
      </c>
      <c r="AB3" s="51" t="s">
        <v>4581</v>
      </c>
      <c r="AC3">
        <v>384</v>
      </c>
      <c r="AE3" s="51" t="s">
        <v>4582</v>
      </c>
      <c r="AF3">
        <v>3300</v>
      </c>
      <c r="AH3" s="51" t="s">
        <v>4580</v>
      </c>
      <c r="AI3">
        <v>3500</v>
      </c>
      <c r="AK3" s="51" t="s">
        <v>4583</v>
      </c>
      <c r="AL3">
        <v>200</v>
      </c>
      <c r="AN3" s="51" t="s">
        <v>4583</v>
      </c>
      <c r="AO3">
        <v>1450</v>
      </c>
      <c r="AQ3" s="51" t="s">
        <v>4582</v>
      </c>
      <c r="AR3">
        <v>400</v>
      </c>
    </row>
    <row r="4" spans="1:44" x14ac:dyDescent="0.35">
      <c r="A4" t="s">
        <v>1580</v>
      </c>
      <c r="C4" s="1">
        <v>44230</v>
      </c>
      <c r="D4" t="s">
        <v>879</v>
      </c>
      <c r="E4" t="s">
        <v>880</v>
      </c>
      <c r="F4">
        <v>554096</v>
      </c>
      <c r="G4" t="s">
        <v>4</v>
      </c>
      <c r="H4" t="s">
        <v>5</v>
      </c>
      <c r="I4">
        <v>68</v>
      </c>
      <c r="L4" s="49" t="s">
        <v>1580</v>
      </c>
      <c r="M4">
        <v>484</v>
      </c>
      <c r="P4" t="s">
        <v>4584</v>
      </c>
      <c r="Q4">
        <v>3</v>
      </c>
      <c r="S4" s="51" t="s">
        <v>4579</v>
      </c>
      <c r="T4">
        <v>2</v>
      </c>
      <c r="V4" s="51" t="s">
        <v>4575</v>
      </c>
      <c r="W4">
        <v>2</v>
      </c>
      <c r="Y4" s="51" t="s">
        <v>4585</v>
      </c>
      <c r="Z4">
        <v>1028</v>
      </c>
      <c r="AB4" s="51" t="s">
        <v>4579</v>
      </c>
      <c r="AC4">
        <v>128</v>
      </c>
      <c r="AE4" s="51" t="s">
        <v>4580</v>
      </c>
      <c r="AF4">
        <v>400</v>
      </c>
      <c r="AH4" s="51" t="s">
        <v>4579</v>
      </c>
      <c r="AI4">
        <v>3000</v>
      </c>
      <c r="AK4" s="51" t="s">
        <v>4586</v>
      </c>
      <c r="AL4">
        <v>700</v>
      </c>
      <c r="AN4" s="51" t="s">
        <v>4587</v>
      </c>
      <c r="AO4">
        <v>950</v>
      </c>
      <c r="AQ4" s="51" t="s">
        <v>4574</v>
      </c>
      <c r="AR4">
        <v>200</v>
      </c>
    </row>
    <row r="5" spans="1:44" x14ac:dyDescent="0.35">
      <c r="A5" t="s">
        <v>1580</v>
      </c>
      <c r="C5" s="1">
        <v>44230</v>
      </c>
      <c r="D5" t="s">
        <v>879</v>
      </c>
      <c r="E5" t="s">
        <v>881</v>
      </c>
      <c r="F5">
        <v>554094</v>
      </c>
      <c r="G5" t="s">
        <v>4</v>
      </c>
      <c r="H5" t="s">
        <v>5</v>
      </c>
      <c r="I5">
        <v>30</v>
      </c>
      <c r="L5" s="49" t="s">
        <v>1324</v>
      </c>
      <c r="M5">
        <v>13268</v>
      </c>
      <c r="P5" t="s">
        <v>4588</v>
      </c>
      <c r="Q5">
        <v>3</v>
      </c>
      <c r="S5" s="51" t="s">
        <v>4585</v>
      </c>
      <c r="T5">
        <v>7</v>
      </c>
      <c r="V5" s="51" t="s">
        <v>4581</v>
      </c>
      <c r="W5">
        <v>5</v>
      </c>
      <c r="Y5" s="51" t="s">
        <v>4589</v>
      </c>
      <c r="Z5">
        <v>256</v>
      </c>
      <c r="AB5" s="51" t="s">
        <v>4585</v>
      </c>
      <c r="AC5">
        <v>128</v>
      </c>
      <c r="AE5" s="51" t="s">
        <v>4581</v>
      </c>
      <c r="AF5">
        <v>100</v>
      </c>
      <c r="AH5" s="51" t="s">
        <v>4590</v>
      </c>
      <c r="AI5">
        <v>3900</v>
      </c>
      <c r="AK5" s="51" t="s">
        <v>4591</v>
      </c>
      <c r="AL5">
        <v>1050</v>
      </c>
      <c r="AN5" s="51" t="s">
        <v>4592</v>
      </c>
      <c r="AO5">
        <v>950</v>
      </c>
      <c r="AQ5" s="51" t="s">
        <v>4593</v>
      </c>
      <c r="AR5">
        <v>2300</v>
      </c>
    </row>
    <row r="6" spans="1:44" x14ac:dyDescent="0.35">
      <c r="A6" t="s">
        <v>1580</v>
      </c>
      <c r="C6" s="1">
        <v>44232</v>
      </c>
      <c r="D6" t="s">
        <v>1581</v>
      </c>
      <c r="E6" t="s">
        <v>68</v>
      </c>
      <c r="F6">
        <v>554246</v>
      </c>
      <c r="G6" t="s">
        <v>26</v>
      </c>
      <c r="H6" t="s">
        <v>5</v>
      </c>
      <c r="I6">
        <v>2</v>
      </c>
      <c r="L6" s="49" t="s">
        <v>1344</v>
      </c>
      <c r="M6">
        <v>6016</v>
      </c>
      <c r="P6" t="s">
        <v>4590</v>
      </c>
      <c r="Q6">
        <v>1</v>
      </c>
      <c r="S6" s="51" t="s">
        <v>4578</v>
      </c>
      <c r="T6">
        <v>1</v>
      </c>
      <c r="V6" s="51" t="s">
        <v>4579</v>
      </c>
      <c r="W6">
        <v>4</v>
      </c>
      <c r="Y6" s="51" t="s">
        <v>4594</v>
      </c>
      <c r="Z6">
        <v>276</v>
      </c>
      <c r="AB6" s="51" t="s">
        <v>4590</v>
      </c>
      <c r="AC6">
        <v>128</v>
      </c>
      <c r="AE6" s="51" t="s">
        <v>4579</v>
      </c>
      <c r="AF6">
        <v>200</v>
      </c>
      <c r="AH6" s="51" t="s">
        <v>4595</v>
      </c>
      <c r="AI6">
        <v>200</v>
      </c>
      <c r="AK6" s="51" t="s">
        <v>4596</v>
      </c>
      <c r="AL6">
        <v>50</v>
      </c>
      <c r="AN6" s="51" t="s">
        <v>4597</v>
      </c>
      <c r="AO6">
        <v>300</v>
      </c>
      <c r="AQ6" s="51" t="s">
        <v>4580</v>
      </c>
      <c r="AR6">
        <v>300</v>
      </c>
    </row>
    <row r="7" spans="1:44" x14ac:dyDescent="0.35">
      <c r="A7" t="s">
        <v>1580</v>
      </c>
      <c r="C7" s="1">
        <v>44237</v>
      </c>
      <c r="D7" t="s">
        <v>2370</v>
      </c>
      <c r="E7" t="s">
        <v>868</v>
      </c>
      <c r="F7">
        <v>554235</v>
      </c>
      <c r="G7" t="s">
        <v>4</v>
      </c>
      <c r="H7" t="s">
        <v>5</v>
      </c>
      <c r="I7">
        <v>1</v>
      </c>
      <c r="L7" s="49" t="s">
        <v>1279</v>
      </c>
      <c r="M7">
        <v>49700</v>
      </c>
      <c r="P7" t="s">
        <v>4598</v>
      </c>
      <c r="Q7">
        <v>1</v>
      </c>
      <c r="S7" s="51" t="s">
        <v>4588</v>
      </c>
      <c r="T7">
        <v>4</v>
      </c>
      <c r="V7" s="51" t="s">
        <v>4585</v>
      </c>
      <c r="W7">
        <v>3</v>
      </c>
      <c r="Y7" s="51" t="s">
        <v>4599</v>
      </c>
      <c r="Z7">
        <v>20</v>
      </c>
      <c r="AB7" s="51" t="s">
        <v>4600</v>
      </c>
      <c r="AC7">
        <v>1024</v>
      </c>
      <c r="AE7" s="51" t="s">
        <v>4585</v>
      </c>
      <c r="AF7">
        <v>100</v>
      </c>
      <c r="AH7" s="51" t="s">
        <v>4583</v>
      </c>
      <c r="AI7">
        <v>3100</v>
      </c>
      <c r="AK7" s="51" t="s">
        <v>4601</v>
      </c>
      <c r="AL7">
        <v>100</v>
      </c>
      <c r="AN7" s="51" t="s">
        <v>4602</v>
      </c>
      <c r="AO7">
        <v>1350</v>
      </c>
      <c r="AQ7" s="51" t="s">
        <v>4581</v>
      </c>
      <c r="AR7">
        <v>450</v>
      </c>
    </row>
    <row r="8" spans="1:44" x14ac:dyDescent="0.35">
      <c r="A8" t="s">
        <v>1580</v>
      </c>
      <c r="C8" s="1">
        <v>44237</v>
      </c>
      <c r="D8" t="s">
        <v>2370</v>
      </c>
      <c r="E8" t="s">
        <v>76</v>
      </c>
      <c r="F8">
        <v>554479</v>
      </c>
      <c r="G8" t="s">
        <v>26</v>
      </c>
      <c r="H8" t="s">
        <v>5</v>
      </c>
      <c r="I8">
        <v>4</v>
      </c>
      <c r="L8" s="49" t="s">
        <v>1283</v>
      </c>
      <c r="M8">
        <v>55500</v>
      </c>
      <c r="P8" t="s">
        <v>4603</v>
      </c>
      <c r="Q8">
        <v>16</v>
      </c>
      <c r="S8" s="51" t="s">
        <v>4604</v>
      </c>
      <c r="T8">
        <v>1</v>
      </c>
      <c r="V8" s="51" t="s">
        <v>4584</v>
      </c>
      <c r="W8">
        <v>6</v>
      </c>
      <c r="Y8" s="51" t="s">
        <v>4600</v>
      </c>
      <c r="Z8">
        <v>2484</v>
      </c>
      <c r="AB8" s="51" t="s">
        <v>4605</v>
      </c>
      <c r="AC8">
        <v>1152</v>
      </c>
      <c r="AE8" s="51" t="s">
        <v>4584</v>
      </c>
      <c r="AF8">
        <v>400</v>
      </c>
      <c r="AH8" s="51" t="s">
        <v>4600</v>
      </c>
      <c r="AI8">
        <v>3000</v>
      </c>
      <c r="AK8" s="51" t="s">
        <v>4606</v>
      </c>
      <c r="AL8">
        <v>100</v>
      </c>
      <c r="AN8" s="51" t="s">
        <v>4607</v>
      </c>
      <c r="AO8">
        <v>900</v>
      </c>
      <c r="AQ8" s="51" t="s">
        <v>4589</v>
      </c>
      <c r="AR8">
        <v>500</v>
      </c>
    </row>
    <row r="9" spans="1:44" x14ac:dyDescent="0.35">
      <c r="A9" t="s">
        <v>1580</v>
      </c>
      <c r="C9" s="1">
        <v>44238</v>
      </c>
      <c r="D9" t="s">
        <v>2370</v>
      </c>
      <c r="E9" t="s">
        <v>827</v>
      </c>
      <c r="F9">
        <v>554232</v>
      </c>
      <c r="G9" t="s">
        <v>4</v>
      </c>
      <c r="H9" t="s">
        <v>5</v>
      </c>
      <c r="I9">
        <v>1</v>
      </c>
      <c r="L9" s="49" t="s">
        <v>1382</v>
      </c>
      <c r="M9">
        <v>3600</v>
      </c>
      <c r="P9" t="s">
        <v>4605</v>
      </c>
      <c r="Q9">
        <v>2</v>
      </c>
      <c r="S9" s="51" t="s">
        <v>4595</v>
      </c>
      <c r="T9">
        <v>1</v>
      </c>
      <c r="V9" s="51" t="s">
        <v>4594</v>
      </c>
      <c r="W9">
        <v>23</v>
      </c>
      <c r="Y9" s="51" t="s">
        <v>4605</v>
      </c>
      <c r="Z9">
        <v>52</v>
      </c>
      <c r="AB9" s="51" t="s">
        <v>4608</v>
      </c>
      <c r="AC9">
        <v>128</v>
      </c>
      <c r="AE9" s="51" t="s">
        <v>4609</v>
      </c>
      <c r="AF9">
        <v>100</v>
      </c>
      <c r="AH9" s="51" t="s">
        <v>4610</v>
      </c>
      <c r="AI9">
        <v>1900</v>
      </c>
      <c r="AK9" s="51" t="s">
        <v>4611</v>
      </c>
      <c r="AL9">
        <v>900</v>
      </c>
      <c r="AN9" s="51" t="s">
        <v>4612</v>
      </c>
      <c r="AO9">
        <v>1250</v>
      </c>
      <c r="AQ9" s="51" t="s">
        <v>4584</v>
      </c>
      <c r="AR9">
        <v>600</v>
      </c>
    </row>
    <row r="10" spans="1:44" x14ac:dyDescent="0.35">
      <c r="A10" t="s">
        <v>1580</v>
      </c>
      <c r="C10" s="1">
        <v>44238</v>
      </c>
      <c r="D10" t="s">
        <v>2370</v>
      </c>
      <c r="E10" t="s">
        <v>753</v>
      </c>
      <c r="F10">
        <v>554218</v>
      </c>
      <c r="G10" t="s">
        <v>4</v>
      </c>
      <c r="H10" t="s">
        <v>5</v>
      </c>
      <c r="I10">
        <v>1</v>
      </c>
      <c r="L10" s="49" t="s">
        <v>1339</v>
      </c>
      <c r="M10">
        <v>8500</v>
      </c>
      <c r="P10" t="s">
        <v>4587</v>
      </c>
      <c r="Q10">
        <v>2</v>
      </c>
      <c r="S10" s="51" t="s">
        <v>4599</v>
      </c>
      <c r="T10">
        <v>1</v>
      </c>
      <c r="V10" s="51" t="s">
        <v>4609</v>
      </c>
      <c r="W10">
        <v>1</v>
      </c>
      <c r="Y10" s="51" t="s">
        <v>4613</v>
      </c>
      <c r="Z10">
        <v>200</v>
      </c>
      <c r="AB10" s="51" t="s">
        <v>4610</v>
      </c>
      <c r="AC10">
        <v>128</v>
      </c>
      <c r="AE10" s="51" t="s">
        <v>4578</v>
      </c>
      <c r="AF10">
        <v>1400</v>
      </c>
      <c r="AH10" s="51" t="s">
        <v>4592</v>
      </c>
      <c r="AI10">
        <v>3600</v>
      </c>
      <c r="AK10" s="51" t="s">
        <v>4602</v>
      </c>
      <c r="AL10">
        <v>150</v>
      </c>
      <c r="AQ10" s="51" t="s">
        <v>4594</v>
      </c>
      <c r="AR10">
        <v>200</v>
      </c>
    </row>
    <row r="11" spans="1:44" x14ac:dyDescent="0.35">
      <c r="A11" t="s">
        <v>1580</v>
      </c>
      <c r="C11" s="1">
        <v>44238</v>
      </c>
      <c r="D11" t="s">
        <v>2370</v>
      </c>
      <c r="E11" t="s">
        <v>771</v>
      </c>
      <c r="F11">
        <v>554427</v>
      </c>
      <c r="G11" t="s">
        <v>4</v>
      </c>
      <c r="H11" t="s">
        <v>5</v>
      </c>
      <c r="I11">
        <v>2</v>
      </c>
      <c r="L11" s="49" t="s">
        <v>1299</v>
      </c>
      <c r="M11">
        <v>26600</v>
      </c>
      <c r="P11" t="s">
        <v>4586</v>
      </c>
      <c r="Q11">
        <v>22</v>
      </c>
      <c r="S11" s="51" t="s">
        <v>4587</v>
      </c>
      <c r="T11">
        <v>6</v>
      </c>
      <c r="V11" s="51" t="s">
        <v>4578</v>
      </c>
      <c r="W11">
        <v>2</v>
      </c>
      <c r="Y11" s="51" t="s">
        <v>4586</v>
      </c>
      <c r="Z11">
        <v>8</v>
      </c>
      <c r="AB11" s="51" t="s">
        <v>4614</v>
      </c>
      <c r="AC11">
        <v>128</v>
      </c>
      <c r="AE11" s="51" t="s">
        <v>4615</v>
      </c>
      <c r="AF11">
        <v>100</v>
      </c>
      <c r="AH11" s="51" t="s">
        <v>4597</v>
      </c>
      <c r="AI11">
        <v>5300</v>
      </c>
      <c r="AK11" s="51" t="s">
        <v>4616</v>
      </c>
      <c r="AL11">
        <v>50</v>
      </c>
      <c r="AN11" s="56" t="s">
        <v>4617</v>
      </c>
      <c r="AO11" s="55">
        <f>_xlfn.STDEV.P(AO2:AO9)</f>
        <v>350.66900347763846</v>
      </c>
      <c r="AQ11" s="51" t="s">
        <v>4609</v>
      </c>
      <c r="AR11">
        <v>100</v>
      </c>
    </row>
    <row r="12" spans="1:44" x14ac:dyDescent="0.35">
      <c r="A12" t="s">
        <v>1580</v>
      </c>
      <c r="C12" s="1">
        <v>44239</v>
      </c>
      <c r="D12" t="s">
        <v>2370</v>
      </c>
      <c r="E12" t="s">
        <v>158</v>
      </c>
      <c r="F12">
        <v>554575</v>
      </c>
      <c r="G12" t="s">
        <v>26</v>
      </c>
      <c r="H12" t="s">
        <v>5</v>
      </c>
      <c r="I12">
        <v>1</v>
      </c>
      <c r="L12" s="49" t="s">
        <v>4618</v>
      </c>
      <c r="M12">
        <v>163849</v>
      </c>
      <c r="P12" t="s">
        <v>4619</v>
      </c>
      <c r="Q12">
        <v>10</v>
      </c>
      <c r="S12" s="51" t="s">
        <v>4620</v>
      </c>
      <c r="T12">
        <v>1</v>
      </c>
      <c r="V12" s="51" t="s">
        <v>4615</v>
      </c>
      <c r="W12">
        <v>4</v>
      </c>
      <c r="Y12" s="51" t="s">
        <v>4621</v>
      </c>
      <c r="Z12">
        <v>16</v>
      </c>
      <c r="AB12" s="51" t="s">
        <v>4622</v>
      </c>
      <c r="AC12">
        <v>128</v>
      </c>
      <c r="AE12" s="51" t="s">
        <v>4623</v>
      </c>
      <c r="AF12">
        <v>100</v>
      </c>
      <c r="AH12" s="51" t="s">
        <v>4591</v>
      </c>
      <c r="AI12">
        <v>3100</v>
      </c>
      <c r="AQ12" s="51" t="s">
        <v>4590</v>
      </c>
      <c r="AR12">
        <v>150</v>
      </c>
    </row>
    <row r="13" spans="1:44" x14ac:dyDescent="0.35">
      <c r="A13" t="s">
        <v>1580</v>
      </c>
      <c r="C13" s="1">
        <v>44239</v>
      </c>
      <c r="D13" t="s">
        <v>2370</v>
      </c>
      <c r="E13" t="s">
        <v>1203</v>
      </c>
      <c r="F13">
        <v>554443</v>
      </c>
      <c r="G13" t="s">
        <v>4</v>
      </c>
      <c r="H13" t="s">
        <v>5</v>
      </c>
      <c r="I13">
        <v>2</v>
      </c>
      <c r="P13" t="s">
        <v>4621</v>
      </c>
      <c r="Q13">
        <v>2</v>
      </c>
      <c r="S13" s="51" t="s">
        <v>4614</v>
      </c>
      <c r="T13">
        <v>7</v>
      </c>
      <c r="V13" s="51" t="s">
        <v>4588</v>
      </c>
      <c r="W13">
        <v>2</v>
      </c>
      <c r="Y13" s="51" t="s">
        <v>4597</v>
      </c>
      <c r="Z13">
        <v>32</v>
      </c>
      <c r="AB13" s="51" t="s">
        <v>4597</v>
      </c>
      <c r="AC13">
        <v>768</v>
      </c>
      <c r="AE13" s="51" t="s">
        <v>4624</v>
      </c>
      <c r="AF13">
        <v>10100</v>
      </c>
      <c r="AH13" s="51" t="s">
        <v>4625</v>
      </c>
      <c r="AI13">
        <v>3400</v>
      </c>
      <c r="AK13" s="55" t="s">
        <v>4617</v>
      </c>
      <c r="AL13" s="55">
        <f>_xlfn.STDEV.P(AL2:AL11)</f>
        <v>358.32945734337835</v>
      </c>
      <c r="AQ13" s="51" t="s">
        <v>4598</v>
      </c>
      <c r="AR13">
        <v>300</v>
      </c>
    </row>
    <row r="14" spans="1:44" x14ac:dyDescent="0.35">
      <c r="A14" t="s">
        <v>1580</v>
      </c>
      <c r="C14" s="1">
        <v>44242</v>
      </c>
      <c r="D14" t="s">
        <v>2370</v>
      </c>
      <c r="E14" t="s">
        <v>693</v>
      </c>
      <c r="F14">
        <v>554586</v>
      </c>
      <c r="G14" t="s">
        <v>4</v>
      </c>
      <c r="H14" t="s">
        <v>5</v>
      </c>
      <c r="I14">
        <v>4</v>
      </c>
      <c r="P14" t="s">
        <v>4626</v>
      </c>
      <c r="Q14">
        <v>3</v>
      </c>
      <c r="S14" s="51" t="s">
        <v>4619</v>
      </c>
      <c r="T14">
        <v>1</v>
      </c>
      <c r="V14" s="51" t="s">
        <v>4598</v>
      </c>
      <c r="W14">
        <v>10</v>
      </c>
      <c r="Y14" s="51" t="s">
        <v>4626</v>
      </c>
      <c r="Z14">
        <v>48</v>
      </c>
      <c r="AB14" s="51" t="s">
        <v>4627</v>
      </c>
      <c r="AC14">
        <v>128</v>
      </c>
      <c r="AE14" s="51" t="s">
        <v>4628</v>
      </c>
      <c r="AF14">
        <v>100</v>
      </c>
      <c r="AH14" s="51" t="s">
        <v>4629</v>
      </c>
      <c r="AI14">
        <v>2900</v>
      </c>
      <c r="AQ14" s="51" t="s">
        <v>4628</v>
      </c>
      <c r="AR14">
        <v>50</v>
      </c>
    </row>
    <row r="15" spans="1:44" x14ac:dyDescent="0.35">
      <c r="A15" t="s">
        <v>1580</v>
      </c>
      <c r="C15" s="1">
        <v>44242</v>
      </c>
      <c r="D15" t="s">
        <v>2370</v>
      </c>
      <c r="E15" t="s">
        <v>693</v>
      </c>
      <c r="F15">
        <v>554466</v>
      </c>
      <c r="G15" t="s">
        <v>4</v>
      </c>
      <c r="H15" t="s">
        <v>5</v>
      </c>
      <c r="I15">
        <v>2</v>
      </c>
      <c r="P15" t="s">
        <v>4630</v>
      </c>
      <c r="Q15">
        <v>2</v>
      </c>
      <c r="S15" s="51" t="s">
        <v>4631</v>
      </c>
      <c r="T15">
        <v>10</v>
      </c>
      <c r="V15" s="51" t="s">
        <v>4623</v>
      </c>
      <c r="W15">
        <v>3</v>
      </c>
      <c r="Y15" s="51" t="s">
        <v>4632</v>
      </c>
      <c r="Z15">
        <v>248</v>
      </c>
      <c r="AB15" s="51" t="s">
        <v>4625</v>
      </c>
      <c r="AC15">
        <v>1280</v>
      </c>
      <c r="AE15" s="51" t="s">
        <v>4633</v>
      </c>
      <c r="AF15">
        <v>7300</v>
      </c>
      <c r="AH15" s="51" t="s">
        <v>4634</v>
      </c>
      <c r="AI15">
        <v>3200</v>
      </c>
      <c r="AQ15" s="51" t="s">
        <v>4633</v>
      </c>
      <c r="AR15">
        <v>650</v>
      </c>
    </row>
    <row r="16" spans="1:44" x14ac:dyDescent="0.35">
      <c r="A16" t="s">
        <v>1580</v>
      </c>
      <c r="C16" s="1">
        <v>44243</v>
      </c>
      <c r="D16" t="s">
        <v>1982</v>
      </c>
      <c r="E16" t="s">
        <v>80</v>
      </c>
      <c r="F16">
        <v>554715</v>
      </c>
      <c r="G16" t="s">
        <v>26</v>
      </c>
      <c r="H16" t="s">
        <v>5</v>
      </c>
      <c r="I16">
        <v>9</v>
      </c>
      <c r="P16" t="s">
        <v>4629</v>
      </c>
      <c r="Q16">
        <v>2</v>
      </c>
      <c r="S16" s="51" t="s">
        <v>4621</v>
      </c>
      <c r="T16">
        <v>3</v>
      </c>
      <c r="V16" s="51" t="s">
        <v>4624</v>
      </c>
      <c r="W16">
        <v>15</v>
      </c>
      <c r="Y16" s="51" t="s">
        <v>4635</v>
      </c>
      <c r="Z16">
        <v>192</v>
      </c>
      <c r="AE16" s="51" t="s">
        <v>4636</v>
      </c>
      <c r="AF16">
        <v>200</v>
      </c>
      <c r="AH16" s="51" t="s">
        <v>4607</v>
      </c>
      <c r="AI16">
        <v>4900</v>
      </c>
      <c r="AQ16" s="51" t="s">
        <v>4595</v>
      </c>
      <c r="AR16">
        <v>50</v>
      </c>
    </row>
    <row r="17" spans="1:44" x14ac:dyDescent="0.35">
      <c r="A17" t="s">
        <v>1580</v>
      </c>
      <c r="C17" s="1">
        <v>44243</v>
      </c>
      <c r="D17" t="s">
        <v>2370</v>
      </c>
      <c r="E17" t="s">
        <v>80</v>
      </c>
      <c r="F17">
        <v>554715</v>
      </c>
      <c r="G17" t="s">
        <v>26</v>
      </c>
      <c r="H17" t="s">
        <v>5</v>
      </c>
      <c r="I17">
        <v>1</v>
      </c>
      <c r="P17" t="s">
        <v>4637</v>
      </c>
      <c r="Q17">
        <v>2</v>
      </c>
      <c r="S17" s="51" t="s">
        <v>4638</v>
      </c>
      <c r="T17">
        <v>1</v>
      </c>
      <c r="V17" s="51" t="s">
        <v>4604</v>
      </c>
      <c r="W17">
        <v>1</v>
      </c>
      <c r="Y17" s="51" t="s">
        <v>4637</v>
      </c>
      <c r="Z17">
        <v>2232</v>
      </c>
      <c r="AB17" s="55" t="s">
        <v>4639</v>
      </c>
      <c r="AC17" s="55">
        <f>_xlfn.STDEV.P(AC2:AC15)</f>
        <v>417.87958425696689</v>
      </c>
      <c r="AE17" s="51" t="s">
        <v>4640</v>
      </c>
      <c r="AF17">
        <v>300</v>
      </c>
      <c r="AH17" s="51" t="s">
        <v>4612</v>
      </c>
      <c r="AI17">
        <v>4500</v>
      </c>
      <c r="AQ17" s="51" t="s">
        <v>4641</v>
      </c>
      <c r="AR17">
        <v>500</v>
      </c>
    </row>
    <row r="18" spans="1:44" x14ac:dyDescent="0.35">
      <c r="A18" t="s">
        <v>1580</v>
      </c>
      <c r="C18" s="1">
        <v>44243</v>
      </c>
      <c r="D18" t="s">
        <v>2370</v>
      </c>
      <c r="E18" t="s">
        <v>779</v>
      </c>
      <c r="F18">
        <v>554588</v>
      </c>
      <c r="G18" t="s">
        <v>4</v>
      </c>
      <c r="H18" t="s">
        <v>5</v>
      </c>
      <c r="I18">
        <v>4</v>
      </c>
      <c r="P18" t="s">
        <v>4611</v>
      </c>
      <c r="Q18">
        <v>1</v>
      </c>
      <c r="S18" s="51" t="s">
        <v>4626</v>
      </c>
      <c r="T18">
        <v>1</v>
      </c>
      <c r="V18" s="51" t="s">
        <v>4595</v>
      </c>
      <c r="W18">
        <v>2</v>
      </c>
      <c r="Y18" s="51" t="s">
        <v>4642</v>
      </c>
      <c r="Z18">
        <v>124</v>
      </c>
      <c r="AE18" s="51" t="s">
        <v>4613</v>
      </c>
      <c r="AF18">
        <v>7400</v>
      </c>
      <c r="AH18" s="51"/>
      <c r="AQ18" s="51" t="s">
        <v>4643</v>
      </c>
      <c r="AR18">
        <v>500</v>
      </c>
    </row>
    <row r="19" spans="1:44" x14ac:dyDescent="0.35">
      <c r="A19" t="s">
        <v>1580</v>
      </c>
      <c r="C19" s="1">
        <v>44243</v>
      </c>
      <c r="D19" t="s">
        <v>2370</v>
      </c>
      <c r="E19" t="s">
        <v>779</v>
      </c>
      <c r="F19">
        <v>554461</v>
      </c>
      <c r="G19" t="s">
        <v>4</v>
      </c>
      <c r="H19" t="s">
        <v>5</v>
      </c>
      <c r="I19">
        <v>2</v>
      </c>
      <c r="P19" t="s">
        <v>4607</v>
      </c>
      <c r="Q19">
        <v>1</v>
      </c>
      <c r="S19" s="51" t="s">
        <v>4596</v>
      </c>
      <c r="T19">
        <v>8</v>
      </c>
      <c r="V19" s="51" t="s">
        <v>4641</v>
      </c>
      <c r="W19">
        <v>2</v>
      </c>
      <c r="Y19" s="51" t="s">
        <v>4606</v>
      </c>
      <c r="Z19">
        <v>112</v>
      </c>
      <c r="AE19" s="51" t="s">
        <v>4587</v>
      </c>
      <c r="AF19">
        <v>200</v>
      </c>
      <c r="AH19" s="57" t="s">
        <v>4617</v>
      </c>
      <c r="AI19" s="55">
        <f>_xlfn.STDEV.P(AI2:AI17)</f>
        <v>1307.057166882918</v>
      </c>
      <c r="AQ19" s="51" t="s">
        <v>4644</v>
      </c>
      <c r="AR19">
        <v>700</v>
      </c>
    </row>
    <row r="20" spans="1:44" x14ac:dyDescent="0.35">
      <c r="A20" t="s">
        <v>1580</v>
      </c>
      <c r="C20" s="1">
        <v>44243</v>
      </c>
      <c r="D20" t="s">
        <v>2370</v>
      </c>
      <c r="E20" t="s">
        <v>779</v>
      </c>
      <c r="F20">
        <v>554227</v>
      </c>
      <c r="G20" t="s">
        <v>4</v>
      </c>
      <c r="H20" t="s">
        <v>5</v>
      </c>
      <c r="I20">
        <v>7</v>
      </c>
      <c r="P20" t="s">
        <v>4645</v>
      </c>
      <c r="Q20">
        <v>2</v>
      </c>
      <c r="S20" s="51" t="s">
        <v>4630</v>
      </c>
      <c r="T20">
        <v>6</v>
      </c>
      <c r="V20" s="51" t="s">
        <v>4643</v>
      </c>
      <c r="W20">
        <v>1</v>
      </c>
      <c r="Y20" s="51" t="s">
        <v>4611</v>
      </c>
      <c r="Z20">
        <v>16</v>
      </c>
      <c r="AE20" s="51" t="s">
        <v>4608</v>
      </c>
      <c r="AF20">
        <v>100</v>
      </c>
      <c r="AH20" s="50"/>
      <c r="AQ20" s="51" t="s">
        <v>4600</v>
      </c>
      <c r="AR20">
        <v>500</v>
      </c>
    </row>
    <row r="21" spans="1:44" x14ac:dyDescent="0.35">
      <c r="A21" t="s">
        <v>1580</v>
      </c>
      <c r="C21" s="1">
        <v>44244</v>
      </c>
      <c r="D21" t="s">
        <v>1982</v>
      </c>
      <c r="E21" t="s">
        <v>757</v>
      </c>
      <c r="F21">
        <v>554468</v>
      </c>
      <c r="G21" t="s">
        <v>4</v>
      </c>
      <c r="H21" t="s">
        <v>5</v>
      </c>
      <c r="I21">
        <v>1</v>
      </c>
      <c r="S21" s="51" t="s">
        <v>4634</v>
      </c>
      <c r="T21">
        <v>2</v>
      </c>
      <c r="V21" s="51" t="s">
        <v>4646</v>
      </c>
      <c r="W21">
        <v>20</v>
      </c>
      <c r="Y21" s="51" t="s">
        <v>4602</v>
      </c>
      <c r="Z21">
        <v>320</v>
      </c>
      <c r="AE21" s="51" t="s">
        <v>4647</v>
      </c>
      <c r="AF21">
        <v>5000</v>
      </c>
      <c r="AH21" s="51"/>
      <c r="AQ21" s="51" t="s">
        <v>4613</v>
      </c>
      <c r="AR21">
        <v>100</v>
      </c>
    </row>
    <row r="22" spans="1:44" x14ac:dyDescent="0.35">
      <c r="A22" t="s">
        <v>1580</v>
      </c>
      <c r="C22" s="1">
        <v>44245</v>
      </c>
      <c r="D22" t="s">
        <v>2196</v>
      </c>
      <c r="E22" t="s">
        <v>769</v>
      </c>
      <c r="F22">
        <v>554600</v>
      </c>
      <c r="G22" t="s">
        <v>4</v>
      </c>
      <c r="H22" t="s">
        <v>5</v>
      </c>
      <c r="I22">
        <v>1</v>
      </c>
      <c r="P22" s="55" t="s">
        <v>4617</v>
      </c>
      <c r="Q22" s="55">
        <f>_xlfn.STDEV.P(Q2:Q20)</f>
        <v>5.5210501229235183</v>
      </c>
      <c r="S22" s="51" t="s">
        <v>4648</v>
      </c>
      <c r="T22">
        <v>4</v>
      </c>
      <c r="V22" s="51" t="s">
        <v>4640</v>
      </c>
      <c r="W22">
        <v>2</v>
      </c>
      <c r="Y22" s="51" t="s">
        <v>4649</v>
      </c>
      <c r="Z22">
        <v>904</v>
      </c>
      <c r="AE22" s="51" t="s">
        <v>4614</v>
      </c>
      <c r="AF22">
        <v>1500</v>
      </c>
      <c r="AH22" s="51"/>
      <c r="AQ22" s="51" t="s">
        <v>4587</v>
      </c>
      <c r="AR22">
        <v>900</v>
      </c>
    </row>
    <row r="23" spans="1:44" x14ac:dyDescent="0.35">
      <c r="A23" t="s">
        <v>1580</v>
      </c>
      <c r="C23" s="1">
        <v>44245</v>
      </c>
      <c r="D23" t="s">
        <v>2196</v>
      </c>
      <c r="E23" t="s">
        <v>769</v>
      </c>
      <c r="F23">
        <v>554526</v>
      </c>
      <c r="G23" t="s">
        <v>4</v>
      </c>
      <c r="H23" t="s">
        <v>5</v>
      </c>
      <c r="I23">
        <v>1</v>
      </c>
      <c r="S23" s="51" t="s">
        <v>4650</v>
      </c>
      <c r="T23">
        <v>9</v>
      </c>
      <c r="V23" s="51" t="s">
        <v>4605</v>
      </c>
      <c r="W23">
        <v>11</v>
      </c>
      <c r="Y23" s="51" t="s">
        <v>4607</v>
      </c>
      <c r="Z23">
        <v>748</v>
      </c>
      <c r="AE23" s="51" t="s">
        <v>4619</v>
      </c>
      <c r="AF23">
        <v>500</v>
      </c>
      <c r="AQ23" s="51" t="s">
        <v>4586</v>
      </c>
      <c r="AR23">
        <v>400</v>
      </c>
    </row>
    <row r="24" spans="1:44" x14ac:dyDescent="0.35">
      <c r="A24" t="s">
        <v>1580</v>
      </c>
      <c r="C24" s="1">
        <v>44246</v>
      </c>
      <c r="D24" t="s">
        <v>2196</v>
      </c>
      <c r="E24" t="s">
        <v>775</v>
      </c>
      <c r="F24">
        <v>554776</v>
      </c>
      <c r="G24" t="s">
        <v>4</v>
      </c>
      <c r="H24" t="s">
        <v>5</v>
      </c>
      <c r="I24">
        <v>1</v>
      </c>
      <c r="S24" s="51" t="s">
        <v>4637</v>
      </c>
      <c r="T24">
        <v>1</v>
      </c>
      <c r="V24" s="51" t="s">
        <v>4613</v>
      </c>
      <c r="W24">
        <v>4</v>
      </c>
      <c r="Y24" s="51" t="s">
        <v>4645</v>
      </c>
      <c r="Z24">
        <v>944</v>
      </c>
      <c r="AE24" s="51" t="s">
        <v>4592</v>
      </c>
      <c r="AF24">
        <v>200</v>
      </c>
      <c r="AQ24" s="51" t="s">
        <v>4620</v>
      </c>
      <c r="AR24">
        <v>100</v>
      </c>
    </row>
    <row r="25" spans="1:44" x14ac:dyDescent="0.35">
      <c r="A25" t="s">
        <v>1580</v>
      </c>
      <c r="C25" s="1">
        <v>44246</v>
      </c>
      <c r="D25" t="s">
        <v>2196</v>
      </c>
      <c r="E25" t="s">
        <v>774</v>
      </c>
      <c r="F25">
        <v>554779</v>
      </c>
      <c r="G25" t="s">
        <v>4</v>
      </c>
      <c r="H25" t="s">
        <v>5</v>
      </c>
      <c r="I25">
        <v>1</v>
      </c>
      <c r="S25" s="51" t="s">
        <v>4645</v>
      </c>
      <c r="T25">
        <v>3</v>
      </c>
      <c r="V25" s="51" t="s">
        <v>4587</v>
      </c>
      <c r="W25">
        <v>18</v>
      </c>
      <c r="Y25" s="51" t="s">
        <v>4612</v>
      </c>
      <c r="Z25">
        <v>192</v>
      </c>
      <c r="AE25" s="51" t="s">
        <v>4597</v>
      </c>
      <c r="AF25">
        <v>1000</v>
      </c>
      <c r="AQ25" s="51" t="s">
        <v>4610</v>
      </c>
      <c r="AR25">
        <v>300</v>
      </c>
    </row>
    <row r="26" spans="1:44" x14ac:dyDescent="0.35">
      <c r="A26" t="s">
        <v>1580</v>
      </c>
      <c r="C26" s="1">
        <v>44246</v>
      </c>
      <c r="D26" t="s">
        <v>2196</v>
      </c>
      <c r="E26" t="s">
        <v>67</v>
      </c>
      <c r="F26">
        <v>554843</v>
      </c>
      <c r="G26" t="s">
        <v>26</v>
      </c>
      <c r="H26" t="s">
        <v>5</v>
      </c>
      <c r="I26">
        <v>2</v>
      </c>
      <c r="S26" s="51" t="s">
        <v>4616</v>
      </c>
      <c r="T26">
        <v>2</v>
      </c>
      <c r="V26" s="51" t="s">
        <v>4608</v>
      </c>
      <c r="W26">
        <v>1</v>
      </c>
      <c r="Y26" s="51" t="s">
        <v>4651</v>
      </c>
      <c r="Z26">
        <v>632</v>
      </c>
      <c r="AE26" s="51" t="s">
        <v>4626</v>
      </c>
      <c r="AF26">
        <v>100</v>
      </c>
      <c r="AQ26" s="51" t="s">
        <v>4614</v>
      </c>
      <c r="AR26">
        <v>500</v>
      </c>
    </row>
    <row r="27" spans="1:44" x14ac:dyDescent="0.35">
      <c r="A27" t="s">
        <v>1580</v>
      </c>
      <c r="C27" s="1">
        <v>44249</v>
      </c>
      <c r="D27" t="s">
        <v>2196</v>
      </c>
      <c r="E27" t="s">
        <v>758</v>
      </c>
      <c r="F27">
        <v>554781</v>
      </c>
      <c r="G27" t="s">
        <v>4</v>
      </c>
      <c r="H27" t="s">
        <v>5</v>
      </c>
      <c r="I27">
        <v>2</v>
      </c>
      <c r="S27" s="51" t="s">
        <v>4612</v>
      </c>
      <c r="T27">
        <v>1</v>
      </c>
      <c r="V27" s="51" t="s">
        <v>4647</v>
      </c>
      <c r="W27">
        <v>2</v>
      </c>
      <c r="AE27" s="51" t="s">
        <v>4591</v>
      </c>
      <c r="AF27">
        <v>400</v>
      </c>
      <c r="AQ27" s="51" t="s">
        <v>4619</v>
      </c>
      <c r="AR27">
        <v>100</v>
      </c>
    </row>
    <row r="28" spans="1:44" x14ac:dyDescent="0.35">
      <c r="A28" t="s">
        <v>1580</v>
      </c>
      <c r="C28" s="1">
        <v>44251</v>
      </c>
      <c r="D28" t="s">
        <v>2196</v>
      </c>
      <c r="E28" t="s">
        <v>1166</v>
      </c>
      <c r="F28">
        <v>555037</v>
      </c>
      <c r="G28" t="s">
        <v>4</v>
      </c>
      <c r="H28" t="s">
        <v>5</v>
      </c>
      <c r="I28">
        <v>10</v>
      </c>
      <c r="S28" s="51" t="s">
        <v>4651</v>
      </c>
      <c r="T28">
        <v>16</v>
      </c>
      <c r="V28" s="51" t="s">
        <v>4586</v>
      </c>
      <c r="W28">
        <v>65</v>
      </c>
      <c r="Y28" s="55" t="s">
        <v>4639</v>
      </c>
      <c r="Z28" s="55">
        <f>_xlfn.STDEV.P(Z2:Z26)</f>
        <v>654.3547368209388</v>
      </c>
      <c r="AE28" s="51" t="s">
        <v>4652</v>
      </c>
      <c r="AF28">
        <v>400</v>
      </c>
      <c r="AQ28" s="51" t="s">
        <v>4653</v>
      </c>
      <c r="AR28">
        <v>400</v>
      </c>
    </row>
    <row r="29" spans="1:44" x14ac:dyDescent="0.35">
      <c r="A29" t="s">
        <v>1580</v>
      </c>
      <c r="C29" s="1">
        <v>44252</v>
      </c>
      <c r="D29" t="s">
        <v>2196</v>
      </c>
      <c r="E29" t="s">
        <v>780</v>
      </c>
      <c r="F29">
        <v>555015</v>
      </c>
      <c r="G29" t="s">
        <v>4</v>
      </c>
      <c r="H29" t="s">
        <v>5</v>
      </c>
      <c r="I29">
        <v>3</v>
      </c>
      <c r="V29" s="51" t="s">
        <v>4620</v>
      </c>
      <c r="W29">
        <v>14</v>
      </c>
      <c r="AE29" s="51" t="s">
        <v>4637</v>
      </c>
      <c r="AF29">
        <v>5100</v>
      </c>
      <c r="AQ29" s="51" t="s">
        <v>4654</v>
      </c>
      <c r="AR29">
        <v>1050</v>
      </c>
    </row>
    <row r="30" spans="1:44" x14ac:dyDescent="0.35">
      <c r="A30" t="s">
        <v>1580</v>
      </c>
      <c r="C30" s="1">
        <v>44253</v>
      </c>
      <c r="D30" t="s">
        <v>2373</v>
      </c>
      <c r="E30" t="s">
        <v>752</v>
      </c>
      <c r="F30">
        <v>555123</v>
      </c>
      <c r="G30" t="s">
        <v>4</v>
      </c>
      <c r="H30" t="s">
        <v>5</v>
      </c>
      <c r="I30">
        <v>9</v>
      </c>
      <c r="S30" s="55" t="s">
        <v>4639</v>
      </c>
      <c r="T30" s="55">
        <f>_xlfn.STDEV.P(T2:T28)</f>
        <v>3.6877433890056674</v>
      </c>
      <c r="V30" s="51" t="s">
        <v>4614</v>
      </c>
      <c r="W30">
        <v>10</v>
      </c>
      <c r="AE30" s="51" t="s">
        <v>4655</v>
      </c>
      <c r="AF30">
        <v>100</v>
      </c>
      <c r="AQ30" s="51" t="s">
        <v>4621</v>
      </c>
      <c r="AR30">
        <v>100</v>
      </c>
    </row>
    <row r="31" spans="1:44" x14ac:dyDescent="0.35">
      <c r="A31" t="s">
        <v>1580</v>
      </c>
      <c r="C31" s="1">
        <v>44253</v>
      </c>
      <c r="D31" t="s">
        <v>2196</v>
      </c>
      <c r="E31" t="s">
        <v>752</v>
      </c>
      <c r="F31">
        <v>555123</v>
      </c>
      <c r="G31" t="s">
        <v>4</v>
      </c>
      <c r="H31" t="s">
        <v>5</v>
      </c>
      <c r="I31">
        <v>6</v>
      </c>
      <c r="V31" s="51" t="s">
        <v>4619</v>
      </c>
      <c r="W31">
        <v>7</v>
      </c>
      <c r="AE31" s="51" t="s">
        <v>4642</v>
      </c>
      <c r="AF31">
        <v>1800</v>
      </c>
      <c r="AQ31" s="51" t="s">
        <v>4638</v>
      </c>
      <c r="AR31">
        <v>550</v>
      </c>
    </row>
    <row r="32" spans="1:44" x14ac:dyDescent="0.35">
      <c r="A32" t="s">
        <v>1580</v>
      </c>
      <c r="C32" s="1">
        <v>44256</v>
      </c>
      <c r="D32" t="s">
        <v>2373</v>
      </c>
      <c r="E32" t="s">
        <v>743</v>
      </c>
      <c r="F32">
        <v>555146</v>
      </c>
      <c r="G32" t="s">
        <v>4</v>
      </c>
      <c r="H32" t="s">
        <v>5</v>
      </c>
      <c r="I32">
        <v>1</v>
      </c>
      <c r="V32" s="51" t="s">
        <v>4637</v>
      </c>
      <c r="W32">
        <v>1</v>
      </c>
      <c r="AE32" s="51" t="s">
        <v>4611</v>
      </c>
      <c r="AF32">
        <v>100</v>
      </c>
      <c r="AQ32" s="51" t="s">
        <v>4597</v>
      </c>
      <c r="AR32">
        <v>200</v>
      </c>
    </row>
    <row r="33" spans="1:44" x14ac:dyDescent="0.35">
      <c r="A33" t="s">
        <v>1580</v>
      </c>
      <c r="C33" s="1">
        <v>44259</v>
      </c>
      <c r="D33" t="s">
        <v>2373</v>
      </c>
      <c r="E33" t="s">
        <v>764</v>
      </c>
      <c r="F33">
        <v>555341</v>
      </c>
      <c r="G33" t="s">
        <v>4</v>
      </c>
      <c r="H33" t="s">
        <v>5</v>
      </c>
      <c r="I33">
        <v>1</v>
      </c>
      <c r="V33" s="51" t="s">
        <v>4655</v>
      </c>
      <c r="W33">
        <v>76</v>
      </c>
      <c r="AE33" s="51" t="s">
        <v>4649</v>
      </c>
      <c r="AF33">
        <v>200</v>
      </c>
      <c r="AQ33" s="51" t="s">
        <v>4627</v>
      </c>
      <c r="AR33">
        <v>650</v>
      </c>
    </row>
    <row r="34" spans="1:44" x14ac:dyDescent="0.35">
      <c r="A34" t="s">
        <v>1580</v>
      </c>
      <c r="C34" s="1">
        <v>44259</v>
      </c>
      <c r="D34" t="s">
        <v>2373</v>
      </c>
      <c r="E34" t="s">
        <v>763</v>
      </c>
      <c r="F34">
        <v>555302</v>
      </c>
      <c r="G34" t="s">
        <v>4</v>
      </c>
      <c r="H34" t="s">
        <v>5</v>
      </c>
      <c r="I34">
        <v>1</v>
      </c>
      <c r="V34" s="51" t="s">
        <v>4606</v>
      </c>
      <c r="W34">
        <v>10</v>
      </c>
      <c r="AE34" s="51" t="s">
        <v>4607</v>
      </c>
      <c r="AF34">
        <v>200</v>
      </c>
      <c r="AQ34" s="51" t="s">
        <v>4652</v>
      </c>
      <c r="AR34">
        <v>200</v>
      </c>
    </row>
    <row r="35" spans="1:44" x14ac:dyDescent="0.35">
      <c r="A35" t="s">
        <v>1580</v>
      </c>
      <c r="C35" s="1">
        <v>44263</v>
      </c>
      <c r="D35" t="s">
        <v>2715</v>
      </c>
      <c r="E35" t="s">
        <v>758</v>
      </c>
      <c r="F35">
        <v>555460</v>
      </c>
      <c r="G35" t="s">
        <v>4</v>
      </c>
      <c r="H35" t="s">
        <v>5</v>
      </c>
      <c r="I35">
        <v>1</v>
      </c>
      <c r="V35" s="51" t="s">
        <v>4602</v>
      </c>
      <c r="W35">
        <v>27</v>
      </c>
      <c r="AE35" s="51" t="s">
        <v>4616</v>
      </c>
      <c r="AF35">
        <v>200</v>
      </c>
      <c r="AQ35" s="51" t="s">
        <v>4625</v>
      </c>
      <c r="AR35">
        <v>2150</v>
      </c>
    </row>
    <row r="36" spans="1:44" x14ac:dyDescent="0.35">
      <c r="A36" t="s">
        <v>1580</v>
      </c>
      <c r="C36" s="1">
        <v>44263</v>
      </c>
      <c r="D36" t="s">
        <v>2715</v>
      </c>
      <c r="E36" t="s">
        <v>656</v>
      </c>
      <c r="F36">
        <v>555447</v>
      </c>
      <c r="G36" t="s">
        <v>4</v>
      </c>
      <c r="H36" t="s">
        <v>5</v>
      </c>
      <c r="I36">
        <v>1</v>
      </c>
      <c r="V36" s="51" t="s">
        <v>4656</v>
      </c>
      <c r="W36">
        <v>20</v>
      </c>
      <c r="AE36" s="51" t="s">
        <v>4612</v>
      </c>
      <c r="AF36">
        <v>600</v>
      </c>
      <c r="AQ36" s="51" t="s">
        <v>4596</v>
      </c>
      <c r="AR36">
        <v>950</v>
      </c>
    </row>
    <row r="37" spans="1:44" x14ac:dyDescent="0.35">
      <c r="A37" t="s">
        <v>1580</v>
      </c>
      <c r="C37" s="1">
        <v>44265</v>
      </c>
      <c r="D37" t="s">
        <v>2715</v>
      </c>
      <c r="E37" t="s">
        <v>1153</v>
      </c>
      <c r="F37">
        <v>555633</v>
      </c>
      <c r="G37" t="s">
        <v>4</v>
      </c>
      <c r="H37" t="s">
        <v>5</v>
      </c>
      <c r="I37">
        <v>1</v>
      </c>
      <c r="V37" s="51" t="s">
        <v>4657</v>
      </c>
      <c r="W37">
        <v>10</v>
      </c>
      <c r="AE37" s="51" t="s">
        <v>4651</v>
      </c>
      <c r="AF37">
        <v>200</v>
      </c>
      <c r="AQ37" s="51" t="s">
        <v>4629</v>
      </c>
      <c r="AR37">
        <v>100</v>
      </c>
    </row>
    <row r="38" spans="1:44" x14ac:dyDescent="0.35">
      <c r="A38" t="s">
        <v>1580</v>
      </c>
      <c r="C38" s="1">
        <v>44272</v>
      </c>
      <c r="D38" t="s">
        <v>2715</v>
      </c>
      <c r="E38" t="s">
        <v>1146</v>
      </c>
      <c r="F38">
        <v>555827</v>
      </c>
      <c r="G38" t="s">
        <v>4</v>
      </c>
      <c r="H38" t="s">
        <v>5</v>
      </c>
      <c r="I38">
        <v>20</v>
      </c>
      <c r="V38" s="51" t="s">
        <v>4651</v>
      </c>
      <c r="W38">
        <v>1</v>
      </c>
      <c r="AQ38" s="51" t="s">
        <v>4634</v>
      </c>
      <c r="AR38">
        <v>1000</v>
      </c>
    </row>
    <row r="39" spans="1:44" x14ac:dyDescent="0.35">
      <c r="A39" t="s">
        <v>1580</v>
      </c>
      <c r="C39" s="1">
        <v>44277</v>
      </c>
      <c r="D39" t="s">
        <v>3653</v>
      </c>
      <c r="E39" t="s">
        <v>712</v>
      </c>
      <c r="F39">
        <v>555912</v>
      </c>
      <c r="G39" t="s">
        <v>4</v>
      </c>
      <c r="H39" t="s">
        <v>5</v>
      </c>
      <c r="I39">
        <v>1</v>
      </c>
      <c r="AE39" s="55" t="s">
        <v>4639</v>
      </c>
      <c r="AF39" s="55">
        <f>_xlfn.STDEV.P(AF2:AF37)</f>
        <v>2435.8228639807448</v>
      </c>
      <c r="AQ39" s="51" t="s">
        <v>4658</v>
      </c>
      <c r="AR39">
        <v>100</v>
      </c>
    </row>
    <row r="40" spans="1:44" x14ac:dyDescent="0.35">
      <c r="A40" t="s">
        <v>1580</v>
      </c>
      <c r="C40" s="1">
        <v>44277</v>
      </c>
      <c r="D40" t="s">
        <v>3653</v>
      </c>
      <c r="E40" t="s">
        <v>727</v>
      </c>
      <c r="F40">
        <v>556016</v>
      </c>
      <c r="G40" t="s">
        <v>4</v>
      </c>
      <c r="H40" t="s">
        <v>5</v>
      </c>
      <c r="I40">
        <v>1</v>
      </c>
      <c r="V40" s="55" t="s">
        <v>4639</v>
      </c>
      <c r="W40" s="55">
        <f>_xlfn.STDEV.P(W2:W38)</f>
        <v>21.314096817730466</v>
      </c>
      <c r="AQ40" s="51" t="s">
        <v>4637</v>
      </c>
      <c r="AR40">
        <v>100</v>
      </c>
    </row>
    <row r="41" spans="1:44" x14ac:dyDescent="0.35">
      <c r="A41" t="s">
        <v>1580</v>
      </c>
      <c r="C41" s="1">
        <v>44278</v>
      </c>
      <c r="D41" t="s">
        <v>3666</v>
      </c>
      <c r="E41" t="s">
        <v>1137</v>
      </c>
      <c r="F41">
        <v>556152</v>
      </c>
      <c r="G41" t="s">
        <v>4</v>
      </c>
      <c r="H41" t="s">
        <v>5</v>
      </c>
      <c r="I41">
        <v>6</v>
      </c>
      <c r="AQ41" s="51" t="s">
        <v>4642</v>
      </c>
      <c r="AR41">
        <v>1300</v>
      </c>
    </row>
    <row r="42" spans="1:44" x14ac:dyDescent="0.35">
      <c r="A42" t="s">
        <v>1580</v>
      </c>
      <c r="C42" s="1">
        <v>44278</v>
      </c>
      <c r="D42" t="s">
        <v>3653</v>
      </c>
      <c r="E42" t="s">
        <v>1137</v>
      </c>
      <c r="F42">
        <v>556152</v>
      </c>
      <c r="G42" t="s">
        <v>4</v>
      </c>
      <c r="H42" t="s">
        <v>5</v>
      </c>
      <c r="I42">
        <v>5</v>
      </c>
      <c r="AQ42" s="51" t="s">
        <v>4611</v>
      </c>
      <c r="AR42">
        <v>400</v>
      </c>
    </row>
    <row r="43" spans="1:44" x14ac:dyDescent="0.35">
      <c r="A43" t="s">
        <v>1580</v>
      </c>
      <c r="C43" s="1">
        <v>44279</v>
      </c>
      <c r="D43" t="s">
        <v>3666</v>
      </c>
      <c r="E43" t="s">
        <v>743</v>
      </c>
      <c r="F43">
        <v>556144</v>
      </c>
      <c r="G43" t="s">
        <v>4</v>
      </c>
      <c r="H43" t="s">
        <v>5</v>
      </c>
      <c r="I43">
        <v>3</v>
      </c>
      <c r="AQ43" s="51" t="s">
        <v>4649</v>
      </c>
      <c r="AR43">
        <v>1500</v>
      </c>
    </row>
    <row r="44" spans="1:44" x14ac:dyDescent="0.35">
      <c r="A44" t="s">
        <v>1580</v>
      </c>
      <c r="C44" s="1">
        <v>44279</v>
      </c>
      <c r="D44" t="s">
        <v>3666</v>
      </c>
      <c r="E44" t="s">
        <v>378</v>
      </c>
      <c r="F44">
        <v>556140</v>
      </c>
      <c r="G44" t="s">
        <v>4</v>
      </c>
      <c r="H44" t="s">
        <v>5</v>
      </c>
      <c r="I44">
        <v>1</v>
      </c>
      <c r="AQ44" s="51" t="s">
        <v>4607</v>
      </c>
      <c r="AR44">
        <v>600</v>
      </c>
    </row>
    <row r="45" spans="1:44" x14ac:dyDescent="0.35">
      <c r="A45" t="s">
        <v>1580</v>
      </c>
      <c r="C45" s="1">
        <v>44280</v>
      </c>
      <c r="D45" t="s">
        <v>3666</v>
      </c>
      <c r="E45" t="s">
        <v>572</v>
      </c>
      <c r="F45">
        <v>556272</v>
      </c>
      <c r="G45" t="s">
        <v>4</v>
      </c>
      <c r="H45" t="s">
        <v>5</v>
      </c>
      <c r="I45">
        <v>2</v>
      </c>
      <c r="AQ45" s="51" t="s">
        <v>4645</v>
      </c>
      <c r="AR45">
        <v>600</v>
      </c>
    </row>
    <row r="46" spans="1:44" x14ac:dyDescent="0.35">
      <c r="A46" t="s">
        <v>1580</v>
      </c>
      <c r="C46" s="1">
        <v>44280</v>
      </c>
      <c r="D46" t="s">
        <v>3666</v>
      </c>
      <c r="E46" t="s">
        <v>1129</v>
      </c>
      <c r="F46">
        <v>556278</v>
      </c>
      <c r="G46" t="s">
        <v>4</v>
      </c>
      <c r="H46" t="s">
        <v>5</v>
      </c>
      <c r="I46">
        <v>1</v>
      </c>
      <c r="AQ46" s="51" t="s">
        <v>4616</v>
      </c>
      <c r="AR46">
        <v>100</v>
      </c>
    </row>
    <row r="47" spans="1:44" x14ac:dyDescent="0.35">
      <c r="A47" t="s">
        <v>1580</v>
      </c>
      <c r="C47" s="1">
        <v>44280</v>
      </c>
      <c r="D47" t="s">
        <v>3666</v>
      </c>
      <c r="E47" t="s">
        <v>1132</v>
      </c>
      <c r="F47">
        <v>556231</v>
      </c>
      <c r="G47" t="s">
        <v>4</v>
      </c>
      <c r="H47" t="s">
        <v>5</v>
      </c>
      <c r="I47">
        <v>15</v>
      </c>
      <c r="AQ47" s="51" t="s">
        <v>4657</v>
      </c>
      <c r="AR47">
        <v>1200</v>
      </c>
    </row>
    <row r="48" spans="1:44" x14ac:dyDescent="0.35">
      <c r="A48" t="s">
        <v>1580</v>
      </c>
      <c r="C48" s="1">
        <v>44281</v>
      </c>
      <c r="D48" t="s">
        <v>3666</v>
      </c>
      <c r="E48" t="s">
        <v>712</v>
      </c>
      <c r="F48">
        <v>556298</v>
      </c>
      <c r="G48" t="s">
        <v>4</v>
      </c>
      <c r="H48" t="s">
        <v>5</v>
      </c>
      <c r="I48">
        <v>1</v>
      </c>
      <c r="AQ48" s="51" t="s">
        <v>4612</v>
      </c>
      <c r="AR48">
        <v>550</v>
      </c>
    </row>
    <row r="49" spans="1:44" x14ac:dyDescent="0.35">
      <c r="A49" t="s">
        <v>1580</v>
      </c>
      <c r="C49" s="1">
        <v>44284</v>
      </c>
      <c r="D49" t="s">
        <v>3666</v>
      </c>
      <c r="E49" t="s">
        <v>713</v>
      </c>
      <c r="F49">
        <v>556356</v>
      </c>
      <c r="G49" t="s">
        <v>4</v>
      </c>
      <c r="H49" t="s">
        <v>5</v>
      </c>
      <c r="I49">
        <v>2</v>
      </c>
      <c r="AQ49" s="51" t="s">
        <v>4651</v>
      </c>
      <c r="AR49">
        <v>1900</v>
      </c>
    </row>
    <row r="50" spans="1:44" x14ac:dyDescent="0.35">
      <c r="A50" t="s">
        <v>1580</v>
      </c>
      <c r="C50" s="1">
        <v>44285</v>
      </c>
      <c r="D50" t="s">
        <v>2902</v>
      </c>
      <c r="E50" t="s">
        <v>687</v>
      </c>
      <c r="F50">
        <v>556454</v>
      </c>
      <c r="G50" t="s">
        <v>4</v>
      </c>
      <c r="H50" t="s">
        <v>5</v>
      </c>
      <c r="I50">
        <v>1</v>
      </c>
      <c r="AQ50" s="51"/>
    </row>
    <row r="51" spans="1:44" x14ac:dyDescent="0.35">
      <c r="A51" t="s">
        <v>1580</v>
      </c>
      <c r="C51" s="1">
        <v>44285</v>
      </c>
      <c r="D51" t="s">
        <v>2902</v>
      </c>
      <c r="E51" t="s">
        <v>700</v>
      </c>
      <c r="F51">
        <v>556411</v>
      </c>
      <c r="G51" t="s">
        <v>4</v>
      </c>
      <c r="H51" t="s">
        <v>5</v>
      </c>
      <c r="I51">
        <v>28</v>
      </c>
      <c r="AQ51" s="57" t="s">
        <v>4617</v>
      </c>
      <c r="AR51" s="55">
        <f>_xlfn.STDEV.P(AR2:AR49)</f>
        <v>533.05656881381321</v>
      </c>
    </row>
    <row r="52" spans="1:44" x14ac:dyDescent="0.35">
      <c r="A52" t="s">
        <v>1580</v>
      </c>
      <c r="C52" s="1">
        <v>44285</v>
      </c>
      <c r="D52" t="s">
        <v>1982</v>
      </c>
      <c r="E52" t="s">
        <v>700</v>
      </c>
      <c r="F52">
        <v>556411</v>
      </c>
      <c r="G52" t="s">
        <v>4</v>
      </c>
      <c r="H52" t="s">
        <v>5</v>
      </c>
      <c r="I52">
        <v>29</v>
      </c>
      <c r="AQ52" s="51"/>
    </row>
    <row r="53" spans="1:44" x14ac:dyDescent="0.35">
      <c r="A53" t="s">
        <v>1580</v>
      </c>
      <c r="C53" s="1">
        <v>44285</v>
      </c>
      <c r="D53" t="s">
        <v>3666</v>
      </c>
      <c r="E53" t="s">
        <v>700</v>
      </c>
      <c r="F53">
        <v>556411</v>
      </c>
      <c r="G53" t="s">
        <v>4</v>
      </c>
      <c r="H53" t="s">
        <v>5</v>
      </c>
      <c r="I53">
        <v>3</v>
      </c>
      <c r="AQ53" s="51"/>
    </row>
    <row r="54" spans="1:44" x14ac:dyDescent="0.35">
      <c r="A54" t="s">
        <v>1580</v>
      </c>
      <c r="C54" s="1">
        <v>44285</v>
      </c>
      <c r="D54" t="s">
        <v>3666</v>
      </c>
      <c r="E54" t="s">
        <v>571</v>
      </c>
      <c r="F54">
        <v>556360</v>
      </c>
      <c r="G54" t="s">
        <v>4</v>
      </c>
      <c r="H54" t="s">
        <v>5</v>
      </c>
      <c r="I54">
        <v>1</v>
      </c>
      <c r="AQ54" s="51"/>
    </row>
    <row r="55" spans="1:44" x14ac:dyDescent="0.35">
      <c r="A55" t="s">
        <v>1580</v>
      </c>
      <c r="C55" s="1">
        <v>44285</v>
      </c>
      <c r="D55" t="s">
        <v>3666</v>
      </c>
      <c r="E55" t="s">
        <v>1115</v>
      </c>
      <c r="F55">
        <v>556394</v>
      </c>
      <c r="G55" t="s">
        <v>4</v>
      </c>
      <c r="H55" t="s">
        <v>5</v>
      </c>
      <c r="I55">
        <v>1</v>
      </c>
    </row>
    <row r="56" spans="1:44" x14ac:dyDescent="0.35">
      <c r="A56" t="s">
        <v>1580</v>
      </c>
      <c r="C56" s="1">
        <v>44285</v>
      </c>
      <c r="D56" t="s">
        <v>3666</v>
      </c>
      <c r="E56" t="s">
        <v>689</v>
      </c>
      <c r="F56">
        <v>556349</v>
      </c>
      <c r="G56" t="s">
        <v>4</v>
      </c>
      <c r="H56" t="s">
        <v>5</v>
      </c>
      <c r="I56">
        <v>2</v>
      </c>
    </row>
    <row r="57" spans="1:44" x14ac:dyDescent="0.35">
      <c r="A57" t="s">
        <v>1580</v>
      </c>
      <c r="C57" s="1">
        <v>44286</v>
      </c>
      <c r="D57" t="s">
        <v>1581</v>
      </c>
      <c r="E57" t="s">
        <v>1107</v>
      </c>
      <c r="F57">
        <v>556456</v>
      </c>
      <c r="G57" t="s">
        <v>4</v>
      </c>
      <c r="H57" t="s">
        <v>5</v>
      </c>
      <c r="I57">
        <v>1</v>
      </c>
    </row>
    <row r="58" spans="1:44" x14ac:dyDescent="0.35">
      <c r="A58" t="s">
        <v>1580</v>
      </c>
      <c r="C58" s="1">
        <v>44286</v>
      </c>
      <c r="D58" t="s">
        <v>1581</v>
      </c>
      <c r="E58" t="s">
        <v>691</v>
      </c>
      <c r="F58">
        <v>556421</v>
      </c>
      <c r="G58" t="s">
        <v>4</v>
      </c>
      <c r="H58" t="s">
        <v>5</v>
      </c>
      <c r="I58">
        <v>2</v>
      </c>
    </row>
    <row r="59" spans="1:44" x14ac:dyDescent="0.35">
      <c r="A59" t="s">
        <v>1580</v>
      </c>
      <c r="C59" s="1">
        <v>44286</v>
      </c>
      <c r="D59" t="s">
        <v>1581</v>
      </c>
      <c r="E59" t="s">
        <v>1073</v>
      </c>
      <c r="F59">
        <v>556420</v>
      </c>
      <c r="G59" t="s">
        <v>4</v>
      </c>
      <c r="H59" t="s">
        <v>5</v>
      </c>
      <c r="I59">
        <v>10</v>
      </c>
    </row>
    <row r="60" spans="1:44" x14ac:dyDescent="0.35">
      <c r="A60" t="s">
        <v>1580</v>
      </c>
      <c r="C60" s="1">
        <v>44286</v>
      </c>
      <c r="D60" t="s">
        <v>1581</v>
      </c>
      <c r="E60" t="s">
        <v>642</v>
      </c>
      <c r="F60">
        <v>556464</v>
      </c>
      <c r="G60" t="s">
        <v>4</v>
      </c>
      <c r="H60" t="s">
        <v>5</v>
      </c>
      <c r="I60">
        <v>1</v>
      </c>
    </row>
    <row r="61" spans="1:44" x14ac:dyDescent="0.35">
      <c r="A61" t="s">
        <v>1580</v>
      </c>
      <c r="C61" s="1">
        <v>44288</v>
      </c>
      <c r="D61" t="s">
        <v>1581</v>
      </c>
      <c r="E61" t="s">
        <v>1065</v>
      </c>
      <c r="F61">
        <v>556575</v>
      </c>
      <c r="G61" t="s">
        <v>4</v>
      </c>
      <c r="H61" t="s">
        <v>5</v>
      </c>
      <c r="I61">
        <v>10</v>
      </c>
    </row>
    <row r="62" spans="1:44" x14ac:dyDescent="0.35">
      <c r="A62" t="s">
        <v>1580</v>
      </c>
      <c r="C62" s="1">
        <v>44291</v>
      </c>
      <c r="D62" t="s">
        <v>3889</v>
      </c>
      <c r="E62" t="s">
        <v>571</v>
      </c>
      <c r="F62">
        <v>556400</v>
      </c>
      <c r="G62" t="s">
        <v>4</v>
      </c>
      <c r="H62" t="s">
        <v>5</v>
      </c>
      <c r="I62">
        <v>1</v>
      </c>
    </row>
    <row r="63" spans="1:44" x14ac:dyDescent="0.35">
      <c r="A63" t="s">
        <v>1580</v>
      </c>
      <c r="C63" s="1">
        <v>44291</v>
      </c>
      <c r="D63" t="s">
        <v>1581</v>
      </c>
      <c r="E63" t="s">
        <v>571</v>
      </c>
      <c r="F63">
        <v>556400</v>
      </c>
      <c r="G63" t="s">
        <v>4</v>
      </c>
      <c r="H63" t="s">
        <v>5</v>
      </c>
      <c r="I63">
        <v>3</v>
      </c>
    </row>
    <row r="64" spans="1:44" x14ac:dyDescent="0.35">
      <c r="A64" t="s">
        <v>1580</v>
      </c>
      <c r="C64" s="1">
        <v>44291</v>
      </c>
      <c r="D64" t="s">
        <v>1581</v>
      </c>
      <c r="E64" t="s">
        <v>1020</v>
      </c>
      <c r="F64">
        <v>556448</v>
      </c>
      <c r="G64" t="s">
        <v>4</v>
      </c>
      <c r="H64" t="s">
        <v>5</v>
      </c>
      <c r="I64">
        <v>3</v>
      </c>
    </row>
    <row r="65" spans="1:9" x14ac:dyDescent="0.35">
      <c r="A65" t="s">
        <v>1580</v>
      </c>
      <c r="C65" s="1">
        <v>44326</v>
      </c>
      <c r="D65" t="s">
        <v>2191</v>
      </c>
      <c r="E65" t="s">
        <v>401</v>
      </c>
      <c r="F65">
        <v>557108</v>
      </c>
      <c r="G65" t="s">
        <v>4</v>
      </c>
      <c r="H65" t="s">
        <v>5</v>
      </c>
      <c r="I65">
        <v>1</v>
      </c>
    </row>
    <row r="66" spans="1:9" x14ac:dyDescent="0.35">
      <c r="A66" t="s">
        <v>1580</v>
      </c>
      <c r="C66" s="1">
        <v>44327</v>
      </c>
      <c r="D66" t="s">
        <v>1240</v>
      </c>
      <c r="E66" t="s">
        <v>1241</v>
      </c>
      <c r="F66">
        <v>556520</v>
      </c>
      <c r="G66" t="s">
        <v>4</v>
      </c>
      <c r="H66" t="s">
        <v>5</v>
      </c>
      <c r="I66">
        <v>71</v>
      </c>
    </row>
    <row r="67" spans="1:9" x14ac:dyDescent="0.35">
      <c r="A67" t="s">
        <v>1580</v>
      </c>
      <c r="C67" s="1">
        <v>44327</v>
      </c>
      <c r="D67" t="s">
        <v>1240</v>
      </c>
      <c r="E67" t="s">
        <v>1678</v>
      </c>
      <c r="F67">
        <v>557851</v>
      </c>
      <c r="G67" t="s">
        <v>4</v>
      </c>
      <c r="H67" t="s">
        <v>5</v>
      </c>
      <c r="I67">
        <v>3</v>
      </c>
    </row>
    <row r="68" spans="1:9" x14ac:dyDescent="0.35">
      <c r="A68" t="s">
        <v>1580</v>
      </c>
      <c r="C68" s="1">
        <v>44327</v>
      </c>
      <c r="D68" t="s">
        <v>1240</v>
      </c>
      <c r="E68" t="s">
        <v>2643</v>
      </c>
      <c r="F68">
        <v>557924</v>
      </c>
      <c r="G68" t="s">
        <v>4</v>
      </c>
      <c r="H68" t="s">
        <v>5</v>
      </c>
      <c r="I68">
        <v>2</v>
      </c>
    </row>
    <row r="69" spans="1:9" x14ac:dyDescent="0.35">
      <c r="A69" t="s">
        <v>1580</v>
      </c>
      <c r="C69" s="1">
        <v>44330</v>
      </c>
      <c r="D69" t="s">
        <v>2910</v>
      </c>
      <c r="E69" t="s">
        <v>484</v>
      </c>
      <c r="F69">
        <v>558210</v>
      </c>
      <c r="G69" t="s">
        <v>4</v>
      </c>
      <c r="H69" t="s">
        <v>5</v>
      </c>
      <c r="I69">
        <v>10</v>
      </c>
    </row>
    <row r="70" spans="1:9" x14ac:dyDescent="0.35">
      <c r="A70" t="s">
        <v>1580</v>
      </c>
      <c r="C70" s="1">
        <v>44334</v>
      </c>
      <c r="D70" t="s">
        <v>2910</v>
      </c>
      <c r="E70" t="s">
        <v>469</v>
      </c>
      <c r="F70">
        <v>557055</v>
      </c>
      <c r="G70" t="s">
        <v>4</v>
      </c>
      <c r="H70" t="s">
        <v>5</v>
      </c>
      <c r="I70">
        <v>27</v>
      </c>
    </row>
    <row r="71" spans="1:9" x14ac:dyDescent="0.35">
      <c r="A71" t="s">
        <v>1580</v>
      </c>
      <c r="C71" s="1">
        <v>44337</v>
      </c>
      <c r="D71" t="s">
        <v>2191</v>
      </c>
      <c r="E71" t="s">
        <v>29</v>
      </c>
      <c r="F71">
        <v>558531</v>
      </c>
      <c r="G71" t="s">
        <v>26</v>
      </c>
      <c r="H71" t="s">
        <v>5</v>
      </c>
      <c r="I71">
        <v>4</v>
      </c>
    </row>
    <row r="72" spans="1:9" x14ac:dyDescent="0.35">
      <c r="A72" t="s">
        <v>1580</v>
      </c>
      <c r="C72" s="1">
        <v>44337</v>
      </c>
      <c r="D72" t="s">
        <v>3508</v>
      </c>
      <c r="E72" t="s">
        <v>29</v>
      </c>
      <c r="F72">
        <v>558531</v>
      </c>
      <c r="G72" t="s">
        <v>26</v>
      </c>
      <c r="H72" t="s">
        <v>5</v>
      </c>
      <c r="I72">
        <v>4</v>
      </c>
    </row>
    <row r="73" spans="1:9" x14ac:dyDescent="0.35">
      <c r="A73" t="s">
        <v>1580</v>
      </c>
      <c r="C73" s="1">
        <v>44337</v>
      </c>
      <c r="D73" t="s">
        <v>2910</v>
      </c>
      <c r="E73" t="s">
        <v>29</v>
      </c>
      <c r="F73">
        <v>558531</v>
      </c>
      <c r="G73" t="s">
        <v>26</v>
      </c>
      <c r="H73" t="s">
        <v>5</v>
      </c>
      <c r="I73">
        <v>2</v>
      </c>
    </row>
    <row r="74" spans="1:9" x14ac:dyDescent="0.35">
      <c r="A74" t="s">
        <v>1580</v>
      </c>
      <c r="C74" s="1">
        <v>44337</v>
      </c>
      <c r="D74" t="s">
        <v>2910</v>
      </c>
      <c r="E74" t="s">
        <v>566</v>
      </c>
      <c r="F74">
        <v>558492</v>
      </c>
      <c r="G74" t="s">
        <v>4</v>
      </c>
      <c r="H74" t="s">
        <v>5</v>
      </c>
      <c r="I74">
        <v>10</v>
      </c>
    </row>
    <row r="75" spans="1:9" x14ac:dyDescent="0.35">
      <c r="A75" t="s">
        <v>1580</v>
      </c>
      <c r="C75" s="1">
        <v>44342</v>
      </c>
      <c r="D75" t="s">
        <v>2998</v>
      </c>
      <c r="E75" t="s">
        <v>401</v>
      </c>
      <c r="F75">
        <v>558685</v>
      </c>
      <c r="G75" t="s">
        <v>4</v>
      </c>
      <c r="H75" t="s">
        <v>5</v>
      </c>
      <c r="I75">
        <v>7</v>
      </c>
    </row>
    <row r="76" spans="1:9" x14ac:dyDescent="0.35">
      <c r="A76" t="s">
        <v>1580</v>
      </c>
      <c r="C76" s="1">
        <v>44342</v>
      </c>
      <c r="D76" t="s">
        <v>2191</v>
      </c>
      <c r="E76" t="s">
        <v>401</v>
      </c>
      <c r="F76">
        <v>558685</v>
      </c>
      <c r="G76" t="s">
        <v>4</v>
      </c>
      <c r="H76" t="s">
        <v>5</v>
      </c>
      <c r="I76">
        <v>3</v>
      </c>
    </row>
    <row r="77" spans="1:9" x14ac:dyDescent="0.35">
      <c r="A77" t="s">
        <v>1580</v>
      </c>
      <c r="C77" s="1">
        <v>44344</v>
      </c>
      <c r="D77" t="s">
        <v>2998</v>
      </c>
      <c r="E77" t="s">
        <v>76</v>
      </c>
      <c r="F77">
        <v>558760</v>
      </c>
      <c r="G77" t="s">
        <v>26</v>
      </c>
      <c r="H77" t="s">
        <v>5</v>
      </c>
      <c r="I77">
        <v>1</v>
      </c>
    </row>
    <row r="78" spans="1:9" x14ac:dyDescent="0.35">
      <c r="A78" t="s">
        <v>1324</v>
      </c>
      <c r="C78" s="1">
        <v>44231</v>
      </c>
      <c r="D78" t="s">
        <v>874</v>
      </c>
      <c r="E78" t="s">
        <v>753</v>
      </c>
      <c r="F78">
        <v>553566</v>
      </c>
      <c r="G78" t="s">
        <v>4</v>
      </c>
      <c r="H78" t="s">
        <v>5</v>
      </c>
      <c r="I78">
        <v>196</v>
      </c>
    </row>
    <row r="79" spans="1:9" x14ac:dyDescent="0.35">
      <c r="A79" t="s">
        <v>1324</v>
      </c>
      <c r="C79" s="1">
        <v>44231</v>
      </c>
      <c r="D79" t="s">
        <v>874</v>
      </c>
      <c r="E79" t="s">
        <v>875</v>
      </c>
      <c r="F79">
        <v>554040</v>
      </c>
      <c r="G79" t="s">
        <v>4</v>
      </c>
      <c r="H79" t="s">
        <v>5</v>
      </c>
      <c r="I79">
        <v>352</v>
      </c>
    </row>
    <row r="80" spans="1:9" x14ac:dyDescent="0.35">
      <c r="A80" t="s">
        <v>1324</v>
      </c>
      <c r="C80" s="1">
        <v>44231</v>
      </c>
      <c r="D80" t="s">
        <v>874</v>
      </c>
      <c r="E80" t="s">
        <v>875</v>
      </c>
      <c r="F80">
        <v>553873</v>
      </c>
      <c r="G80" t="s">
        <v>4</v>
      </c>
      <c r="H80" t="s">
        <v>5</v>
      </c>
      <c r="I80">
        <v>44</v>
      </c>
    </row>
    <row r="81" spans="1:9" x14ac:dyDescent="0.35">
      <c r="A81" t="s">
        <v>1324</v>
      </c>
      <c r="C81" s="1">
        <v>44231</v>
      </c>
      <c r="D81" t="s">
        <v>874</v>
      </c>
      <c r="E81" t="s">
        <v>875</v>
      </c>
      <c r="F81">
        <v>553723</v>
      </c>
      <c r="G81" t="s">
        <v>4</v>
      </c>
      <c r="H81" t="s">
        <v>5</v>
      </c>
      <c r="I81">
        <v>100</v>
      </c>
    </row>
    <row r="82" spans="1:9" x14ac:dyDescent="0.35">
      <c r="A82" t="s">
        <v>1324</v>
      </c>
      <c r="C82" s="1">
        <v>44231</v>
      </c>
      <c r="D82" t="s">
        <v>874</v>
      </c>
      <c r="E82" t="s">
        <v>875</v>
      </c>
      <c r="F82">
        <v>553565</v>
      </c>
      <c r="G82" t="s">
        <v>4</v>
      </c>
      <c r="H82" t="s">
        <v>5</v>
      </c>
      <c r="I82">
        <v>276</v>
      </c>
    </row>
    <row r="83" spans="1:9" x14ac:dyDescent="0.35">
      <c r="A83" t="s">
        <v>1324</v>
      </c>
      <c r="C83" s="1">
        <v>44237</v>
      </c>
      <c r="D83" t="s">
        <v>2706</v>
      </c>
      <c r="E83" t="s">
        <v>1221</v>
      </c>
      <c r="F83">
        <v>547889</v>
      </c>
      <c r="G83" t="s">
        <v>4</v>
      </c>
      <c r="H83" t="s">
        <v>5</v>
      </c>
      <c r="I83">
        <v>128</v>
      </c>
    </row>
    <row r="84" spans="1:9" x14ac:dyDescent="0.35">
      <c r="A84" t="s">
        <v>1324</v>
      </c>
      <c r="C84" s="1">
        <v>44237</v>
      </c>
      <c r="D84" t="s">
        <v>2707</v>
      </c>
      <c r="E84" t="s">
        <v>1221</v>
      </c>
      <c r="F84">
        <v>547889</v>
      </c>
      <c r="G84" t="s">
        <v>4</v>
      </c>
      <c r="H84" t="s">
        <v>5</v>
      </c>
      <c r="I84">
        <v>384</v>
      </c>
    </row>
    <row r="85" spans="1:9" x14ac:dyDescent="0.35">
      <c r="A85" t="s">
        <v>1324</v>
      </c>
      <c r="C85" s="1">
        <v>44237</v>
      </c>
      <c r="D85" t="s">
        <v>2707</v>
      </c>
      <c r="E85" t="s">
        <v>1199</v>
      </c>
      <c r="F85">
        <v>554431</v>
      </c>
      <c r="G85" t="s">
        <v>4</v>
      </c>
      <c r="H85" t="s">
        <v>5</v>
      </c>
      <c r="I85">
        <v>168</v>
      </c>
    </row>
    <row r="86" spans="1:9" x14ac:dyDescent="0.35">
      <c r="A86" t="s">
        <v>1324</v>
      </c>
      <c r="C86" s="1">
        <v>44237</v>
      </c>
      <c r="D86" t="s">
        <v>2707</v>
      </c>
      <c r="E86" t="s">
        <v>770</v>
      </c>
      <c r="F86">
        <v>554429</v>
      </c>
      <c r="G86" t="s">
        <v>4</v>
      </c>
      <c r="H86" t="s">
        <v>5</v>
      </c>
      <c r="I86">
        <v>408</v>
      </c>
    </row>
    <row r="87" spans="1:9" x14ac:dyDescent="0.35">
      <c r="A87" t="s">
        <v>1324</v>
      </c>
      <c r="C87" s="1">
        <v>44237</v>
      </c>
      <c r="D87" t="s">
        <v>2706</v>
      </c>
      <c r="E87" t="s">
        <v>76</v>
      </c>
      <c r="F87">
        <v>554167</v>
      </c>
      <c r="G87" t="s">
        <v>26</v>
      </c>
      <c r="H87" t="s">
        <v>5</v>
      </c>
      <c r="I87">
        <v>128</v>
      </c>
    </row>
    <row r="88" spans="1:9" x14ac:dyDescent="0.35">
      <c r="A88" t="s">
        <v>1324</v>
      </c>
      <c r="C88" s="1">
        <v>44239</v>
      </c>
      <c r="D88" t="s">
        <v>2706</v>
      </c>
      <c r="E88" t="s">
        <v>1202</v>
      </c>
      <c r="F88">
        <v>553844</v>
      </c>
      <c r="G88" t="s">
        <v>4</v>
      </c>
      <c r="H88" t="s">
        <v>5</v>
      </c>
      <c r="I88">
        <v>256</v>
      </c>
    </row>
    <row r="89" spans="1:9" x14ac:dyDescent="0.35">
      <c r="A89" t="s">
        <v>1324</v>
      </c>
      <c r="C89" s="1">
        <v>44239</v>
      </c>
      <c r="D89" t="s">
        <v>2706</v>
      </c>
      <c r="E89" t="s">
        <v>1202</v>
      </c>
      <c r="F89">
        <v>552999</v>
      </c>
      <c r="G89" t="s">
        <v>4</v>
      </c>
      <c r="H89" t="s">
        <v>5</v>
      </c>
      <c r="I89">
        <v>256</v>
      </c>
    </row>
    <row r="90" spans="1:9" x14ac:dyDescent="0.35">
      <c r="A90" t="s">
        <v>1324</v>
      </c>
      <c r="C90" s="1">
        <v>44239</v>
      </c>
      <c r="D90" t="s">
        <v>2706</v>
      </c>
      <c r="E90" t="s">
        <v>757</v>
      </c>
      <c r="F90">
        <v>554236</v>
      </c>
      <c r="G90" t="s">
        <v>4</v>
      </c>
      <c r="H90" t="s">
        <v>5</v>
      </c>
      <c r="I90">
        <v>188</v>
      </c>
    </row>
    <row r="91" spans="1:9" x14ac:dyDescent="0.35">
      <c r="A91" t="s">
        <v>1324</v>
      </c>
      <c r="C91" s="1">
        <v>44239</v>
      </c>
      <c r="D91" t="s">
        <v>2706</v>
      </c>
      <c r="E91" t="s">
        <v>757</v>
      </c>
      <c r="F91">
        <v>554047</v>
      </c>
      <c r="G91" t="s">
        <v>4</v>
      </c>
      <c r="H91" t="s">
        <v>5</v>
      </c>
      <c r="I91">
        <v>244</v>
      </c>
    </row>
    <row r="92" spans="1:9" x14ac:dyDescent="0.35">
      <c r="A92" t="s">
        <v>1324</v>
      </c>
      <c r="C92" s="1">
        <v>44239</v>
      </c>
      <c r="D92" t="s">
        <v>2707</v>
      </c>
      <c r="E92" t="s">
        <v>757</v>
      </c>
      <c r="F92">
        <v>554047</v>
      </c>
      <c r="G92" t="s">
        <v>4</v>
      </c>
      <c r="H92" t="s">
        <v>5</v>
      </c>
      <c r="I92">
        <v>84</v>
      </c>
    </row>
    <row r="93" spans="1:9" x14ac:dyDescent="0.35">
      <c r="A93" t="s">
        <v>1324</v>
      </c>
      <c r="C93" s="1">
        <v>44240</v>
      </c>
      <c r="D93" t="s">
        <v>2706</v>
      </c>
      <c r="E93" t="s">
        <v>771</v>
      </c>
      <c r="F93">
        <v>552891</v>
      </c>
      <c r="G93" t="s">
        <v>94</v>
      </c>
      <c r="H93" t="s">
        <v>5</v>
      </c>
      <c r="I93">
        <v>128</v>
      </c>
    </row>
    <row r="94" spans="1:9" x14ac:dyDescent="0.35">
      <c r="A94" t="s">
        <v>1324</v>
      </c>
      <c r="C94" s="1">
        <v>44240</v>
      </c>
      <c r="D94" t="s">
        <v>2706</v>
      </c>
      <c r="E94" t="s">
        <v>771</v>
      </c>
      <c r="F94">
        <v>551588</v>
      </c>
      <c r="G94" t="s">
        <v>94</v>
      </c>
      <c r="H94" t="s">
        <v>5</v>
      </c>
      <c r="I94">
        <v>128</v>
      </c>
    </row>
    <row r="95" spans="1:9" x14ac:dyDescent="0.35">
      <c r="A95" t="s">
        <v>1324</v>
      </c>
      <c r="C95" s="1">
        <v>44243</v>
      </c>
      <c r="D95" t="s">
        <v>776</v>
      </c>
      <c r="E95" t="s">
        <v>1668</v>
      </c>
      <c r="F95">
        <v>554467</v>
      </c>
      <c r="G95" t="s">
        <v>4</v>
      </c>
      <c r="H95" t="s">
        <v>5</v>
      </c>
      <c r="I95">
        <v>256</v>
      </c>
    </row>
    <row r="96" spans="1:9" x14ac:dyDescent="0.35">
      <c r="A96" t="s">
        <v>1324</v>
      </c>
      <c r="C96" s="1">
        <v>44243</v>
      </c>
      <c r="D96" t="s">
        <v>2706</v>
      </c>
      <c r="E96" t="s">
        <v>779</v>
      </c>
      <c r="F96">
        <v>554462</v>
      </c>
      <c r="G96" t="s">
        <v>4</v>
      </c>
      <c r="H96" t="s">
        <v>5</v>
      </c>
      <c r="I96">
        <v>20</v>
      </c>
    </row>
    <row r="97" spans="1:9" x14ac:dyDescent="0.35">
      <c r="A97" t="s">
        <v>1324</v>
      </c>
      <c r="C97" s="1">
        <v>44270</v>
      </c>
      <c r="D97" t="s">
        <v>2706</v>
      </c>
      <c r="E97" t="s">
        <v>468</v>
      </c>
      <c r="F97">
        <v>555800</v>
      </c>
      <c r="G97" t="s">
        <v>4</v>
      </c>
      <c r="H97" t="s">
        <v>5</v>
      </c>
      <c r="I97">
        <v>20</v>
      </c>
    </row>
    <row r="98" spans="1:9" x14ac:dyDescent="0.35">
      <c r="A98" t="s">
        <v>1324</v>
      </c>
      <c r="C98" s="1">
        <v>44271</v>
      </c>
      <c r="D98" t="s">
        <v>1328</v>
      </c>
      <c r="E98" t="s">
        <v>542</v>
      </c>
      <c r="F98">
        <v>555628</v>
      </c>
      <c r="G98" t="s">
        <v>4</v>
      </c>
      <c r="H98" t="s">
        <v>5</v>
      </c>
      <c r="I98">
        <v>160</v>
      </c>
    </row>
    <row r="99" spans="1:9" x14ac:dyDescent="0.35">
      <c r="A99" t="s">
        <v>1324</v>
      </c>
      <c r="C99" s="1">
        <v>44271</v>
      </c>
      <c r="D99" t="s">
        <v>739</v>
      </c>
      <c r="E99" t="s">
        <v>740</v>
      </c>
      <c r="F99">
        <v>554599</v>
      </c>
      <c r="G99" t="s">
        <v>4</v>
      </c>
      <c r="H99" t="s">
        <v>5</v>
      </c>
      <c r="I99">
        <v>304</v>
      </c>
    </row>
    <row r="100" spans="1:9" x14ac:dyDescent="0.35">
      <c r="A100" t="s">
        <v>1324</v>
      </c>
      <c r="C100" s="1">
        <v>44271</v>
      </c>
      <c r="D100" t="s">
        <v>739</v>
      </c>
      <c r="E100" t="s">
        <v>740</v>
      </c>
      <c r="F100">
        <v>554234</v>
      </c>
      <c r="G100" t="s">
        <v>4</v>
      </c>
      <c r="H100" t="s">
        <v>5</v>
      </c>
      <c r="I100">
        <v>172</v>
      </c>
    </row>
    <row r="101" spans="1:9" x14ac:dyDescent="0.35">
      <c r="A101" t="s">
        <v>1324</v>
      </c>
      <c r="C101" s="1">
        <v>44271</v>
      </c>
      <c r="D101" t="s">
        <v>739</v>
      </c>
      <c r="E101" t="s">
        <v>741</v>
      </c>
      <c r="F101">
        <v>555036</v>
      </c>
      <c r="G101" t="s">
        <v>4</v>
      </c>
      <c r="H101" t="s">
        <v>5</v>
      </c>
      <c r="I101">
        <v>1024</v>
      </c>
    </row>
    <row r="102" spans="1:9" x14ac:dyDescent="0.35">
      <c r="A102" t="s">
        <v>1324</v>
      </c>
      <c r="C102" s="1">
        <v>44271</v>
      </c>
      <c r="D102" t="s">
        <v>739</v>
      </c>
      <c r="E102" t="s">
        <v>736</v>
      </c>
      <c r="F102">
        <v>555803</v>
      </c>
      <c r="G102" t="s">
        <v>4</v>
      </c>
      <c r="H102" t="s">
        <v>5</v>
      </c>
      <c r="I102">
        <v>220</v>
      </c>
    </row>
    <row r="103" spans="1:9" x14ac:dyDescent="0.35">
      <c r="A103" t="s">
        <v>1324</v>
      </c>
      <c r="C103" s="1">
        <v>44271</v>
      </c>
      <c r="D103" t="s">
        <v>739</v>
      </c>
      <c r="E103" t="s">
        <v>742</v>
      </c>
      <c r="F103">
        <v>555800</v>
      </c>
      <c r="G103" t="s">
        <v>4</v>
      </c>
      <c r="H103" t="s">
        <v>5</v>
      </c>
      <c r="I103">
        <v>20</v>
      </c>
    </row>
    <row r="104" spans="1:9" x14ac:dyDescent="0.35">
      <c r="A104" t="s">
        <v>1324</v>
      </c>
      <c r="C104" s="1">
        <v>44271</v>
      </c>
      <c r="D104" t="s">
        <v>739</v>
      </c>
      <c r="E104" t="s">
        <v>1328</v>
      </c>
      <c r="F104">
        <v>555628</v>
      </c>
      <c r="G104" t="s">
        <v>4</v>
      </c>
      <c r="H104" t="s">
        <v>5</v>
      </c>
      <c r="I104">
        <v>160</v>
      </c>
    </row>
    <row r="105" spans="1:9" x14ac:dyDescent="0.35">
      <c r="A105" t="s">
        <v>1324</v>
      </c>
      <c r="C105" s="1">
        <v>44271</v>
      </c>
      <c r="D105" t="s">
        <v>739</v>
      </c>
      <c r="E105" t="s">
        <v>2282</v>
      </c>
      <c r="F105">
        <v>555632</v>
      </c>
      <c r="G105" t="s">
        <v>4</v>
      </c>
      <c r="H105" t="s">
        <v>5</v>
      </c>
      <c r="I105">
        <v>424</v>
      </c>
    </row>
    <row r="106" spans="1:9" x14ac:dyDescent="0.35">
      <c r="A106" t="s">
        <v>1324</v>
      </c>
      <c r="C106" s="1">
        <v>44278</v>
      </c>
      <c r="D106" t="s">
        <v>2766</v>
      </c>
      <c r="E106" t="s">
        <v>743</v>
      </c>
      <c r="F106">
        <v>555035</v>
      </c>
      <c r="G106" t="s">
        <v>4</v>
      </c>
      <c r="H106" t="s">
        <v>5</v>
      </c>
      <c r="I106">
        <v>8</v>
      </c>
    </row>
    <row r="107" spans="1:9" x14ac:dyDescent="0.35">
      <c r="A107" t="s">
        <v>1324</v>
      </c>
      <c r="C107" s="1">
        <v>44278</v>
      </c>
      <c r="D107" t="s">
        <v>2766</v>
      </c>
      <c r="E107" t="s">
        <v>1139</v>
      </c>
      <c r="F107">
        <v>555901</v>
      </c>
      <c r="G107" t="s">
        <v>4</v>
      </c>
      <c r="H107" t="s">
        <v>5</v>
      </c>
      <c r="I107">
        <v>44</v>
      </c>
    </row>
    <row r="108" spans="1:9" x14ac:dyDescent="0.35">
      <c r="A108" t="s">
        <v>1324</v>
      </c>
      <c r="C108" s="1">
        <v>44279</v>
      </c>
      <c r="D108" t="s">
        <v>1301</v>
      </c>
      <c r="E108" t="s">
        <v>727</v>
      </c>
      <c r="F108">
        <v>556016</v>
      </c>
      <c r="G108" t="s">
        <v>4</v>
      </c>
      <c r="H108" t="s">
        <v>5</v>
      </c>
      <c r="I108">
        <v>200</v>
      </c>
    </row>
    <row r="109" spans="1:9" x14ac:dyDescent="0.35">
      <c r="A109" t="s">
        <v>1324</v>
      </c>
      <c r="C109" s="1">
        <v>44285</v>
      </c>
      <c r="D109" t="s">
        <v>283</v>
      </c>
      <c r="E109" t="s">
        <v>713</v>
      </c>
      <c r="F109">
        <v>556356</v>
      </c>
      <c r="G109" t="s">
        <v>4</v>
      </c>
      <c r="H109" t="s">
        <v>5</v>
      </c>
      <c r="I109">
        <v>8</v>
      </c>
    </row>
    <row r="110" spans="1:9" x14ac:dyDescent="0.35">
      <c r="A110" t="s">
        <v>1324</v>
      </c>
      <c r="C110" s="1">
        <v>44299</v>
      </c>
      <c r="D110" t="s">
        <v>581</v>
      </c>
      <c r="E110" t="s">
        <v>3336</v>
      </c>
      <c r="F110">
        <v>556953</v>
      </c>
      <c r="G110" t="s">
        <v>26</v>
      </c>
      <c r="H110" t="s">
        <v>5</v>
      </c>
      <c r="I110">
        <v>16</v>
      </c>
    </row>
    <row r="111" spans="1:9" x14ac:dyDescent="0.35">
      <c r="A111" t="s">
        <v>1324</v>
      </c>
      <c r="C111" s="1">
        <v>44301</v>
      </c>
      <c r="D111" t="s">
        <v>2707</v>
      </c>
      <c r="E111" t="s">
        <v>283</v>
      </c>
      <c r="F111">
        <v>557108</v>
      </c>
      <c r="G111" t="s">
        <v>4</v>
      </c>
      <c r="H111" t="s">
        <v>5</v>
      </c>
      <c r="I111">
        <v>32</v>
      </c>
    </row>
    <row r="112" spans="1:9" x14ac:dyDescent="0.35">
      <c r="A112" t="s">
        <v>1324</v>
      </c>
      <c r="C112" s="1">
        <v>44305</v>
      </c>
      <c r="D112" t="s">
        <v>2707</v>
      </c>
      <c r="E112" t="s">
        <v>608</v>
      </c>
      <c r="F112">
        <v>557202</v>
      </c>
      <c r="G112" t="s">
        <v>4</v>
      </c>
      <c r="H112" t="s">
        <v>5</v>
      </c>
      <c r="I112">
        <v>16</v>
      </c>
    </row>
    <row r="113" spans="1:9" x14ac:dyDescent="0.35">
      <c r="A113" t="s">
        <v>1324</v>
      </c>
      <c r="C113" s="1">
        <v>44305</v>
      </c>
      <c r="D113" t="s">
        <v>2707</v>
      </c>
      <c r="E113" t="s">
        <v>570</v>
      </c>
      <c r="F113">
        <v>557201</v>
      </c>
      <c r="G113" t="s">
        <v>4</v>
      </c>
      <c r="H113" t="s">
        <v>5</v>
      </c>
      <c r="I113">
        <v>32</v>
      </c>
    </row>
    <row r="114" spans="1:9" x14ac:dyDescent="0.35">
      <c r="A114" t="s">
        <v>1324</v>
      </c>
      <c r="C114" s="1">
        <v>44321</v>
      </c>
      <c r="D114" t="s">
        <v>1474</v>
      </c>
      <c r="E114" t="s">
        <v>510</v>
      </c>
      <c r="F114">
        <v>557502</v>
      </c>
      <c r="G114" t="s">
        <v>79</v>
      </c>
      <c r="H114" t="s">
        <v>5</v>
      </c>
      <c r="I114">
        <v>120</v>
      </c>
    </row>
    <row r="115" spans="1:9" x14ac:dyDescent="0.35">
      <c r="A115" t="s">
        <v>1324</v>
      </c>
      <c r="C115" s="1">
        <v>44321</v>
      </c>
      <c r="D115" t="s">
        <v>1474</v>
      </c>
      <c r="E115" t="s">
        <v>80</v>
      </c>
      <c r="F115">
        <v>557874</v>
      </c>
      <c r="G115" t="s">
        <v>26</v>
      </c>
      <c r="H115" t="s">
        <v>5</v>
      </c>
      <c r="I115">
        <v>128</v>
      </c>
    </row>
    <row r="116" spans="1:9" x14ac:dyDescent="0.35">
      <c r="A116" t="s">
        <v>1324</v>
      </c>
      <c r="C116" s="1">
        <v>44322</v>
      </c>
      <c r="D116" t="s">
        <v>1474</v>
      </c>
      <c r="E116" t="s">
        <v>427</v>
      </c>
      <c r="F116">
        <v>557803</v>
      </c>
      <c r="G116" t="s">
        <v>4</v>
      </c>
      <c r="H116" t="s">
        <v>5</v>
      </c>
      <c r="I116">
        <v>172</v>
      </c>
    </row>
    <row r="117" spans="1:9" x14ac:dyDescent="0.35">
      <c r="A117" t="s">
        <v>1324</v>
      </c>
      <c r="C117" s="1">
        <v>44322</v>
      </c>
      <c r="D117" t="s">
        <v>1474</v>
      </c>
      <c r="E117" t="s">
        <v>399</v>
      </c>
      <c r="F117">
        <v>557804</v>
      </c>
      <c r="G117" t="s">
        <v>4</v>
      </c>
      <c r="H117" t="s">
        <v>5</v>
      </c>
      <c r="I117">
        <v>20</v>
      </c>
    </row>
    <row r="118" spans="1:9" x14ac:dyDescent="0.35">
      <c r="A118" t="s">
        <v>1324</v>
      </c>
      <c r="C118" s="1">
        <v>44326</v>
      </c>
      <c r="D118" t="s">
        <v>1829</v>
      </c>
      <c r="E118" t="s">
        <v>488</v>
      </c>
      <c r="F118">
        <v>558054</v>
      </c>
      <c r="G118" t="s">
        <v>4</v>
      </c>
      <c r="H118" t="s">
        <v>5</v>
      </c>
      <c r="I118">
        <v>640</v>
      </c>
    </row>
    <row r="119" spans="1:9" x14ac:dyDescent="0.35">
      <c r="A119" t="s">
        <v>1324</v>
      </c>
      <c r="C119" s="1">
        <v>44326</v>
      </c>
      <c r="D119" t="s">
        <v>1829</v>
      </c>
      <c r="E119" t="s">
        <v>408</v>
      </c>
      <c r="F119">
        <v>557981</v>
      </c>
      <c r="G119" t="s">
        <v>4</v>
      </c>
      <c r="H119" t="s">
        <v>5</v>
      </c>
      <c r="I119">
        <v>136</v>
      </c>
    </row>
    <row r="120" spans="1:9" x14ac:dyDescent="0.35">
      <c r="A120" t="s">
        <v>1324</v>
      </c>
      <c r="C120" s="1">
        <v>44326</v>
      </c>
      <c r="D120" t="s">
        <v>1472</v>
      </c>
      <c r="E120" t="s">
        <v>408</v>
      </c>
      <c r="F120">
        <v>557981</v>
      </c>
      <c r="G120" t="s">
        <v>4</v>
      </c>
      <c r="H120" t="s">
        <v>5</v>
      </c>
      <c r="I120">
        <v>116</v>
      </c>
    </row>
    <row r="121" spans="1:9" x14ac:dyDescent="0.35">
      <c r="A121" t="s">
        <v>1324</v>
      </c>
      <c r="C121" s="1">
        <v>44326</v>
      </c>
      <c r="D121" t="s">
        <v>1472</v>
      </c>
      <c r="E121" t="s">
        <v>513</v>
      </c>
      <c r="F121">
        <v>557979</v>
      </c>
      <c r="G121" t="s">
        <v>4</v>
      </c>
      <c r="H121" t="s">
        <v>5</v>
      </c>
      <c r="I121">
        <v>240</v>
      </c>
    </row>
    <row r="122" spans="1:9" x14ac:dyDescent="0.35">
      <c r="A122" t="s">
        <v>1324</v>
      </c>
      <c r="C122" s="1">
        <v>44326</v>
      </c>
      <c r="D122" t="s">
        <v>1829</v>
      </c>
      <c r="E122" t="s">
        <v>314</v>
      </c>
      <c r="F122">
        <v>557983</v>
      </c>
      <c r="G122" t="s">
        <v>4</v>
      </c>
      <c r="H122" t="s">
        <v>5</v>
      </c>
      <c r="I122">
        <v>252</v>
      </c>
    </row>
    <row r="123" spans="1:9" x14ac:dyDescent="0.35">
      <c r="A123" t="s">
        <v>1324</v>
      </c>
      <c r="C123" s="1">
        <v>44326</v>
      </c>
      <c r="D123" t="s">
        <v>1829</v>
      </c>
      <c r="E123" t="s">
        <v>521</v>
      </c>
      <c r="F123">
        <v>557982</v>
      </c>
      <c r="G123" t="s">
        <v>4</v>
      </c>
      <c r="H123" t="s">
        <v>5</v>
      </c>
      <c r="I123">
        <v>80</v>
      </c>
    </row>
    <row r="124" spans="1:9" x14ac:dyDescent="0.35">
      <c r="A124" t="s">
        <v>1324</v>
      </c>
      <c r="C124" s="1">
        <v>44326</v>
      </c>
      <c r="D124" t="s">
        <v>1472</v>
      </c>
      <c r="E124" t="s">
        <v>497</v>
      </c>
      <c r="F124">
        <v>557851</v>
      </c>
      <c r="G124" t="s">
        <v>4</v>
      </c>
      <c r="H124" t="s">
        <v>5</v>
      </c>
      <c r="I124">
        <v>768</v>
      </c>
    </row>
    <row r="125" spans="1:9" x14ac:dyDescent="0.35">
      <c r="A125" t="s">
        <v>1324</v>
      </c>
      <c r="C125" s="1">
        <v>44329</v>
      </c>
      <c r="D125" t="s">
        <v>1829</v>
      </c>
      <c r="E125" t="s">
        <v>314</v>
      </c>
      <c r="F125">
        <v>558090</v>
      </c>
      <c r="G125" t="s">
        <v>4</v>
      </c>
      <c r="H125" t="s">
        <v>5</v>
      </c>
      <c r="I125">
        <v>124</v>
      </c>
    </row>
    <row r="126" spans="1:9" x14ac:dyDescent="0.35">
      <c r="A126" t="s">
        <v>1324</v>
      </c>
      <c r="C126" s="1">
        <v>44330</v>
      </c>
      <c r="D126" t="s">
        <v>1829</v>
      </c>
      <c r="E126" t="s">
        <v>354</v>
      </c>
      <c r="F126">
        <v>558095</v>
      </c>
      <c r="G126" t="s">
        <v>4</v>
      </c>
      <c r="H126" t="s">
        <v>5</v>
      </c>
      <c r="I126">
        <v>92</v>
      </c>
    </row>
    <row r="127" spans="1:9" x14ac:dyDescent="0.35">
      <c r="A127" t="s">
        <v>1324</v>
      </c>
      <c r="C127" s="1">
        <v>44330</v>
      </c>
      <c r="D127" t="s">
        <v>1829</v>
      </c>
      <c r="E127" t="s">
        <v>488</v>
      </c>
      <c r="F127">
        <v>558097</v>
      </c>
      <c r="G127" t="s">
        <v>4</v>
      </c>
      <c r="H127" t="s">
        <v>5</v>
      </c>
      <c r="I127">
        <v>20</v>
      </c>
    </row>
    <row r="128" spans="1:9" x14ac:dyDescent="0.35">
      <c r="A128" t="s">
        <v>1324</v>
      </c>
      <c r="C128" s="1">
        <v>44333</v>
      </c>
      <c r="D128" t="s">
        <v>1829</v>
      </c>
      <c r="E128" t="s">
        <v>76</v>
      </c>
      <c r="F128">
        <v>557594</v>
      </c>
      <c r="G128" t="s">
        <v>26</v>
      </c>
      <c r="H128" t="s">
        <v>5</v>
      </c>
      <c r="I128">
        <v>16</v>
      </c>
    </row>
    <row r="129" spans="1:9" x14ac:dyDescent="0.35">
      <c r="A129" t="s">
        <v>1324</v>
      </c>
      <c r="C129" s="1">
        <v>44334</v>
      </c>
      <c r="D129" t="s">
        <v>1474</v>
      </c>
      <c r="E129" t="s">
        <v>423</v>
      </c>
      <c r="F129">
        <v>558334</v>
      </c>
      <c r="G129" t="s">
        <v>4</v>
      </c>
      <c r="H129" t="s">
        <v>5</v>
      </c>
      <c r="I129">
        <v>320</v>
      </c>
    </row>
    <row r="130" spans="1:9" x14ac:dyDescent="0.35">
      <c r="A130" t="s">
        <v>1324</v>
      </c>
      <c r="C130" s="1">
        <v>44335</v>
      </c>
      <c r="D130" t="s">
        <v>1474</v>
      </c>
      <c r="E130" t="s">
        <v>68</v>
      </c>
      <c r="F130">
        <v>558424</v>
      </c>
      <c r="G130" t="s">
        <v>26</v>
      </c>
      <c r="H130" t="s">
        <v>5</v>
      </c>
      <c r="I130">
        <v>640</v>
      </c>
    </row>
    <row r="131" spans="1:9" x14ac:dyDescent="0.35">
      <c r="A131" t="s">
        <v>1324</v>
      </c>
      <c r="C131" s="1">
        <v>44335</v>
      </c>
      <c r="D131" t="s">
        <v>1474</v>
      </c>
      <c r="E131" t="s">
        <v>427</v>
      </c>
      <c r="F131">
        <v>558382</v>
      </c>
      <c r="G131" t="s">
        <v>4</v>
      </c>
      <c r="H131" t="s">
        <v>5</v>
      </c>
      <c r="I131">
        <v>136</v>
      </c>
    </row>
    <row r="132" spans="1:9" x14ac:dyDescent="0.35">
      <c r="A132" t="s">
        <v>1324</v>
      </c>
      <c r="C132" s="1">
        <v>44335</v>
      </c>
      <c r="D132" t="s">
        <v>1474</v>
      </c>
      <c r="E132" t="s">
        <v>458</v>
      </c>
      <c r="F132">
        <v>558379</v>
      </c>
      <c r="G132" t="s">
        <v>4</v>
      </c>
      <c r="H132" t="s">
        <v>5</v>
      </c>
      <c r="I132">
        <v>128</v>
      </c>
    </row>
    <row r="133" spans="1:9" x14ac:dyDescent="0.35">
      <c r="A133" t="s">
        <v>1324</v>
      </c>
      <c r="C133" s="1">
        <v>44336</v>
      </c>
      <c r="D133" t="s">
        <v>2706</v>
      </c>
      <c r="E133" t="s">
        <v>423</v>
      </c>
      <c r="F133">
        <v>558386</v>
      </c>
      <c r="G133" t="s">
        <v>4</v>
      </c>
      <c r="H133" t="s">
        <v>5</v>
      </c>
      <c r="I133">
        <v>52</v>
      </c>
    </row>
    <row r="134" spans="1:9" x14ac:dyDescent="0.35">
      <c r="A134" t="s">
        <v>1324</v>
      </c>
      <c r="C134" s="1">
        <v>44336</v>
      </c>
      <c r="D134" t="s">
        <v>1474</v>
      </c>
      <c r="E134" t="s">
        <v>423</v>
      </c>
      <c r="F134">
        <v>558386</v>
      </c>
      <c r="G134" t="s">
        <v>4</v>
      </c>
      <c r="H134" t="s">
        <v>5</v>
      </c>
      <c r="I134">
        <v>60</v>
      </c>
    </row>
    <row r="135" spans="1:9" x14ac:dyDescent="0.35">
      <c r="A135" t="s">
        <v>1324</v>
      </c>
      <c r="C135" s="1">
        <v>44336</v>
      </c>
      <c r="D135" t="s">
        <v>1474</v>
      </c>
      <c r="E135" t="s">
        <v>455</v>
      </c>
      <c r="F135">
        <v>558383</v>
      </c>
      <c r="G135" t="s">
        <v>4</v>
      </c>
      <c r="H135" t="s">
        <v>5</v>
      </c>
      <c r="I135">
        <v>276</v>
      </c>
    </row>
    <row r="136" spans="1:9" x14ac:dyDescent="0.35">
      <c r="A136" t="s">
        <v>1324</v>
      </c>
      <c r="C136" s="1">
        <v>44336</v>
      </c>
      <c r="D136" t="s">
        <v>1474</v>
      </c>
      <c r="E136" t="s">
        <v>400</v>
      </c>
      <c r="F136">
        <v>557181</v>
      </c>
      <c r="G136" t="s">
        <v>79</v>
      </c>
      <c r="H136" t="s">
        <v>5</v>
      </c>
      <c r="I136">
        <v>360</v>
      </c>
    </row>
    <row r="137" spans="1:9" x14ac:dyDescent="0.35">
      <c r="A137" t="s">
        <v>1324</v>
      </c>
      <c r="C137" s="1">
        <v>44340</v>
      </c>
      <c r="D137" t="s">
        <v>2706</v>
      </c>
      <c r="E137" t="s">
        <v>427</v>
      </c>
      <c r="F137">
        <v>558548</v>
      </c>
      <c r="G137" t="s">
        <v>4</v>
      </c>
      <c r="H137" t="s">
        <v>5</v>
      </c>
      <c r="I137">
        <v>228</v>
      </c>
    </row>
    <row r="138" spans="1:9" x14ac:dyDescent="0.35">
      <c r="A138" t="s">
        <v>1324</v>
      </c>
      <c r="C138" s="1">
        <v>44340</v>
      </c>
      <c r="D138" t="s">
        <v>2706</v>
      </c>
      <c r="E138" t="s">
        <v>394</v>
      </c>
      <c r="F138">
        <v>558543</v>
      </c>
      <c r="G138" t="s">
        <v>4</v>
      </c>
      <c r="H138" t="s">
        <v>5</v>
      </c>
      <c r="I138">
        <v>56</v>
      </c>
    </row>
    <row r="139" spans="1:9" x14ac:dyDescent="0.35">
      <c r="A139" t="s">
        <v>1324</v>
      </c>
      <c r="C139" s="1">
        <v>44340</v>
      </c>
      <c r="D139" t="s">
        <v>2706</v>
      </c>
      <c r="E139" t="s">
        <v>426</v>
      </c>
      <c r="F139">
        <v>558545</v>
      </c>
      <c r="G139" t="s">
        <v>4</v>
      </c>
      <c r="H139" t="s">
        <v>5</v>
      </c>
      <c r="I139">
        <v>456</v>
      </c>
    </row>
    <row r="140" spans="1:9" x14ac:dyDescent="0.35">
      <c r="A140" t="s">
        <v>1324</v>
      </c>
      <c r="C140" s="1">
        <v>44340</v>
      </c>
      <c r="D140" t="s">
        <v>2706</v>
      </c>
      <c r="E140" t="s">
        <v>301</v>
      </c>
      <c r="F140">
        <v>558538</v>
      </c>
      <c r="G140" t="s">
        <v>4</v>
      </c>
      <c r="H140" t="s">
        <v>5</v>
      </c>
      <c r="I140">
        <v>204</v>
      </c>
    </row>
    <row r="141" spans="1:9" x14ac:dyDescent="0.35">
      <c r="A141" t="s">
        <v>1324</v>
      </c>
      <c r="C141" s="1">
        <v>44343</v>
      </c>
      <c r="D141" t="s">
        <v>2706</v>
      </c>
      <c r="E141" t="s">
        <v>972</v>
      </c>
      <c r="F141">
        <v>558701</v>
      </c>
      <c r="G141" t="s">
        <v>4</v>
      </c>
      <c r="H141" t="s">
        <v>5</v>
      </c>
      <c r="I141">
        <v>128</v>
      </c>
    </row>
    <row r="142" spans="1:9" x14ac:dyDescent="0.35">
      <c r="A142" t="s">
        <v>1324</v>
      </c>
      <c r="C142" s="1">
        <v>44343</v>
      </c>
      <c r="D142" t="s">
        <v>2706</v>
      </c>
      <c r="E142" t="s">
        <v>973</v>
      </c>
      <c r="F142">
        <v>558699</v>
      </c>
      <c r="G142" t="s">
        <v>4</v>
      </c>
      <c r="H142" t="s">
        <v>5</v>
      </c>
      <c r="I142">
        <v>16</v>
      </c>
    </row>
    <row r="143" spans="1:9" x14ac:dyDescent="0.35">
      <c r="A143" t="s">
        <v>1324</v>
      </c>
      <c r="C143" s="1">
        <v>44343</v>
      </c>
      <c r="D143" t="s">
        <v>1474</v>
      </c>
      <c r="E143" t="s">
        <v>973</v>
      </c>
      <c r="F143">
        <v>558699</v>
      </c>
      <c r="G143" t="s">
        <v>4</v>
      </c>
      <c r="H143" t="s">
        <v>5</v>
      </c>
      <c r="I143">
        <v>48</v>
      </c>
    </row>
    <row r="144" spans="1:9" x14ac:dyDescent="0.35">
      <c r="A144" t="s">
        <v>1324</v>
      </c>
      <c r="C144" s="1">
        <v>44344</v>
      </c>
      <c r="D144" t="s">
        <v>405</v>
      </c>
      <c r="E144" t="s">
        <v>2600</v>
      </c>
      <c r="F144">
        <v>558676</v>
      </c>
      <c r="G144" t="s">
        <v>4</v>
      </c>
      <c r="H144" t="s">
        <v>5</v>
      </c>
      <c r="I144">
        <v>172</v>
      </c>
    </row>
    <row r="145" spans="1:9" x14ac:dyDescent="0.35">
      <c r="A145" t="s">
        <v>1324</v>
      </c>
      <c r="C145" s="1">
        <v>44344</v>
      </c>
      <c r="D145" t="s">
        <v>405</v>
      </c>
      <c r="E145" t="s">
        <v>3451</v>
      </c>
      <c r="F145">
        <v>558675</v>
      </c>
      <c r="G145" t="s">
        <v>4</v>
      </c>
      <c r="H145" t="s">
        <v>5</v>
      </c>
      <c r="I145">
        <v>232</v>
      </c>
    </row>
    <row r="146" spans="1:9" x14ac:dyDescent="0.35">
      <c r="A146" t="s">
        <v>1324</v>
      </c>
      <c r="C146" s="1">
        <v>44344</v>
      </c>
      <c r="D146" t="s">
        <v>1980</v>
      </c>
      <c r="E146" t="s">
        <v>410</v>
      </c>
      <c r="F146">
        <v>558673</v>
      </c>
      <c r="G146" t="s">
        <v>4</v>
      </c>
      <c r="H146" t="s">
        <v>5</v>
      </c>
      <c r="I146">
        <v>164</v>
      </c>
    </row>
    <row r="147" spans="1:9" x14ac:dyDescent="0.35">
      <c r="A147" t="s">
        <v>1324</v>
      </c>
      <c r="C147" s="1">
        <v>44344</v>
      </c>
      <c r="D147" t="s">
        <v>2706</v>
      </c>
      <c r="E147" t="s">
        <v>410</v>
      </c>
      <c r="F147">
        <v>558673</v>
      </c>
      <c r="G147" t="s">
        <v>4</v>
      </c>
      <c r="H147" t="s">
        <v>5</v>
      </c>
      <c r="I147">
        <v>12</v>
      </c>
    </row>
    <row r="148" spans="1:9" x14ac:dyDescent="0.35">
      <c r="A148" t="s">
        <v>1324</v>
      </c>
      <c r="C148" s="1">
        <v>44344</v>
      </c>
      <c r="D148" t="s">
        <v>1980</v>
      </c>
      <c r="E148" t="s">
        <v>954</v>
      </c>
      <c r="F148">
        <v>558674</v>
      </c>
      <c r="G148" t="s">
        <v>4</v>
      </c>
      <c r="H148" t="s">
        <v>5</v>
      </c>
      <c r="I148">
        <v>52</v>
      </c>
    </row>
    <row r="149" spans="1:9" x14ac:dyDescent="0.35">
      <c r="A149" t="s">
        <v>1344</v>
      </c>
      <c r="C149" s="1">
        <v>44231</v>
      </c>
      <c r="D149" t="s">
        <v>773</v>
      </c>
      <c r="E149" t="s">
        <v>2278</v>
      </c>
      <c r="F149">
        <v>554157</v>
      </c>
      <c r="G149" t="s">
        <v>26</v>
      </c>
      <c r="H149" t="s">
        <v>5</v>
      </c>
      <c r="I149">
        <v>256</v>
      </c>
    </row>
    <row r="150" spans="1:9" x14ac:dyDescent="0.35">
      <c r="A150" t="s">
        <v>1344</v>
      </c>
      <c r="C150" s="1">
        <v>44231</v>
      </c>
      <c r="D150" t="s">
        <v>773</v>
      </c>
      <c r="E150" t="s">
        <v>1282</v>
      </c>
      <c r="F150">
        <v>553907</v>
      </c>
      <c r="G150" t="s">
        <v>94</v>
      </c>
      <c r="H150" t="s">
        <v>5</v>
      </c>
      <c r="I150">
        <v>128</v>
      </c>
    </row>
    <row r="151" spans="1:9" x14ac:dyDescent="0.35">
      <c r="A151" t="s">
        <v>1344</v>
      </c>
      <c r="C151" s="1">
        <v>44237</v>
      </c>
      <c r="D151" t="s">
        <v>773</v>
      </c>
      <c r="E151" t="s">
        <v>1678</v>
      </c>
      <c r="F151">
        <v>553983</v>
      </c>
      <c r="G151" t="s">
        <v>4</v>
      </c>
      <c r="H151" t="s">
        <v>5</v>
      </c>
      <c r="I151">
        <v>384</v>
      </c>
    </row>
    <row r="152" spans="1:9" x14ac:dyDescent="0.35">
      <c r="A152" t="s">
        <v>1344</v>
      </c>
      <c r="C152" s="1">
        <v>44238</v>
      </c>
      <c r="D152" t="s">
        <v>773</v>
      </c>
      <c r="E152" t="s">
        <v>1873</v>
      </c>
      <c r="F152">
        <v>554531</v>
      </c>
      <c r="G152" t="s">
        <v>26</v>
      </c>
      <c r="H152" t="s">
        <v>5</v>
      </c>
      <c r="I152">
        <v>128</v>
      </c>
    </row>
    <row r="153" spans="1:9" x14ac:dyDescent="0.35">
      <c r="A153" t="s">
        <v>1344</v>
      </c>
      <c r="C153" s="1">
        <v>44239</v>
      </c>
      <c r="D153" t="s">
        <v>773</v>
      </c>
      <c r="E153" t="s">
        <v>812</v>
      </c>
      <c r="F153">
        <v>554573</v>
      </c>
      <c r="G153" t="s">
        <v>26</v>
      </c>
      <c r="H153" t="s">
        <v>5</v>
      </c>
      <c r="I153">
        <v>128</v>
      </c>
    </row>
    <row r="154" spans="1:9" x14ac:dyDescent="0.35">
      <c r="A154" t="s">
        <v>1344</v>
      </c>
      <c r="C154" s="1">
        <v>44250</v>
      </c>
      <c r="D154" t="s">
        <v>773</v>
      </c>
      <c r="E154" t="s">
        <v>1301</v>
      </c>
      <c r="F154">
        <v>554684</v>
      </c>
      <c r="G154" t="s">
        <v>94</v>
      </c>
      <c r="H154" t="s">
        <v>5</v>
      </c>
      <c r="I154">
        <v>128</v>
      </c>
    </row>
    <row r="155" spans="1:9" x14ac:dyDescent="0.35">
      <c r="A155" t="s">
        <v>1344</v>
      </c>
      <c r="C155" s="1">
        <v>44271</v>
      </c>
      <c r="D155" t="s">
        <v>737</v>
      </c>
      <c r="E155" t="s">
        <v>738</v>
      </c>
      <c r="F155">
        <v>555711</v>
      </c>
      <c r="G155" t="s">
        <v>4</v>
      </c>
      <c r="H155" t="s">
        <v>5</v>
      </c>
      <c r="I155">
        <v>1024</v>
      </c>
    </row>
    <row r="156" spans="1:9" x14ac:dyDescent="0.35">
      <c r="A156" t="s">
        <v>1344</v>
      </c>
      <c r="C156" s="1">
        <v>44278</v>
      </c>
      <c r="D156" t="s">
        <v>730</v>
      </c>
      <c r="E156" t="s">
        <v>717</v>
      </c>
      <c r="F156">
        <v>556050</v>
      </c>
      <c r="G156" t="s">
        <v>4</v>
      </c>
      <c r="H156" t="s">
        <v>5</v>
      </c>
      <c r="I156">
        <v>1152</v>
      </c>
    </row>
    <row r="157" spans="1:9" x14ac:dyDescent="0.35">
      <c r="A157" t="s">
        <v>1344</v>
      </c>
      <c r="C157" s="1">
        <v>44281</v>
      </c>
      <c r="D157" t="s">
        <v>717</v>
      </c>
      <c r="E157" t="s">
        <v>2282</v>
      </c>
      <c r="F157">
        <v>555881</v>
      </c>
      <c r="G157" t="s">
        <v>94</v>
      </c>
      <c r="H157" t="s">
        <v>5</v>
      </c>
      <c r="I157">
        <v>128</v>
      </c>
    </row>
    <row r="158" spans="1:9" x14ac:dyDescent="0.35">
      <c r="A158" t="s">
        <v>1344</v>
      </c>
      <c r="C158" s="1">
        <v>44287</v>
      </c>
      <c r="D158" t="s">
        <v>701</v>
      </c>
      <c r="E158" t="s">
        <v>2282</v>
      </c>
      <c r="F158">
        <v>556566</v>
      </c>
      <c r="G158" t="s">
        <v>4</v>
      </c>
      <c r="H158" t="s">
        <v>5</v>
      </c>
      <c r="I158">
        <v>128</v>
      </c>
    </row>
    <row r="159" spans="1:9" x14ac:dyDescent="0.35">
      <c r="A159" t="s">
        <v>1344</v>
      </c>
      <c r="C159" s="1">
        <v>44288</v>
      </c>
      <c r="D159" t="s">
        <v>2282</v>
      </c>
      <c r="E159" t="s">
        <v>694</v>
      </c>
      <c r="F159">
        <v>556566</v>
      </c>
      <c r="G159" t="s">
        <v>4</v>
      </c>
      <c r="H159" t="s">
        <v>5</v>
      </c>
      <c r="I159">
        <v>128</v>
      </c>
    </row>
    <row r="160" spans="1:9" x14ac:dyDescent="0.35">
      <c r="A160" t="s">
        <v>1344</v>
      </c>
      <c r="C160" s="1">
        <v>44295</v>
      </c>
      <c r="D160" t="s">
        <v>661</v>
      </c>
      <c r="E160" t="s">
        <v>1323</v>
      </c>
      <c r="F160">
        <v>556766</v>
      </c>
      <c r="G160" t="s">
        <v>4</v>
      </c>
      <c r="H160" t="s">
        <v>5</v>
      </c>
      <c r="I160">
        <v>128</v>
      </c>
    </row>
    <row r="161" spans="1:9" x14ac:dyDescent="0.35">
      <c r="A161" t="s">
        <v>1344</v>
      </c>
      <c r="C161" s="1">
        <v>44301</v>
      </c>
      <c r="D161" t="s">
        <v>639</v>
      </c>
      <c r="E161" t="s">
        <v>2639</v>
      </c>
      <c r="F161">
        <v>557034</v>
      </c>
      <c r="G161" t="s">
        <v>4</v>
      </c>
      <c r="H161" t="s">
        <v>5</v>
      </c>
      <c r="I161">
        <v>128</v>
      </c>
    </row>
    <row r="162" spans="1:9" x14ac:dyDescent="0.35">
      <c r="A162" t="s">
        <v>1344</v>
      </c>
      <c r="C162" s="1">
        <v>44301</v>
      </c>
      <c r="D162" t="s">
        <v>639</v>
      </c>
      <c r="E162" t="s">
        <v>640</v>
      </c>
      <c r="F162">
        <v>557036</v>
      </c>
      <c r="G162" t="s">
        <v>4</v>
      </c>
      <c r="H162" t="s">
        <v>5</v>
      </c>
      <c r="I162">
        <v>512</v>
      </c>
    </row>
    <row r="163" spans="1:9" x14ac:dyDescent="0.35">
      <c r="A163" t="s">
        <v>1344</v>
      </c>
      <c r="C163" s="1">
        <v>44301</v>
      </c>
      <c r="D163" t="s">
        <v>627</v>
      </c>
      <c r="E163" t="s">
        <v>1311</v>
      </c>
      <c r="F163">
        <v>557060</v>
      </c>
      <c r="G163" t="s">
        <v>26</v>
      </c>
      <c r="H163" t="s">
        <v>5</v>
      </c>
      <c r="I163">
        <v>128</v>
      </c>
    </row>
    <row r="164" spans="1:9" x14ac:dyDescent="0.35">
      <c r="A164" t="s">
        <v>1344</v>
      </c>
      <c r="C164" s="1">
        <v>44302</v>
      </c>
      <c r="D164" t="s">
        <v>507</v>
      </c>
      <c r="E164" t="s">
        <v>1292</v>
      </c>
      <c r="F164">
        <v>557084</v>
      </c>
      <c r="G164" t="s">
        <v>94</v>
      </c>
      <c r="H164" t="s">
        <v>5</v>
      </c>
      <c r="I164">
        <v>128</v>
      </c>
    </row>
    <row r="165" spans="1:9" x14ac:dyDescent="0.35">
      <c r="A165" t="s">
        <v>1344</v>
      </c>
      <c r="C165" s="1">
        <v>44308</v>
      </c>
      <c r="D165" t="s">
        <v>507</v>
      </c>
      <c r="E165" t="s">
        <v>1311</v>
      </c>
      <c r="F165">
        <v>557340</v>
      </c>
      <c r="G165" t="s">
        <v>4</v>
      </c>
      <c r="H165" t="s">
        <v>5</v>
      </c>
      <c r="I165">
        <v>768</v>
      </c>
    </row>
    <row r="166" spans="1:9" x14ac:dyDescent="0.35">
      <c r="A166" t="s">
        <v>1344</v>
      </c>
      <c r="C166" s="1">
        <v>44308</v>
      </c>
      <c r="D166" t="s">
        <v>582</v>
      </c>
      <c r="E166" t="s">
        <v>1311</v>
      </c>
      <c r="F166">
        <v>557340</v>
      </c>
      <c r="G166" t="s">
        <v>4</v>
      </c>
      <c r="H166" t="s">
        <v>5</v>
      </c>
      <c r="I166">
        <v>512</v>
      </c>
    </row>
    <row r="167" spans="1:9" x14ac:dyDescent="0.35">
      <c r="A167" t="s">
        <v>1382</v>
      </c>
      <c r="C167" s="1">
        <v>44230</v>
      </c>
      <c r="D167" t="s">
        <v>1989</v>
      </c>
      <c r="E167" t="s">
        <v>28</v>
      </c>
      <c r="F167">
        <v>554176</v>
      </c>
      <c r="G167" t="s">
        <v>26</v>
      </c>
      <c r="H167" t="s">
        <v>5</v>
      </c>
      <c r="I167">
        <v>200</v>
      </c>
    </row>
    <row r="168" spans="1:9" x14ac:dyDescent="0.35">
      <c r="A168" t="s">
        <v>1382</v>
      </c>
      <c r="C168" s="1">
        <v>44230</v>
      </c>
      <c r="D168" t="s">
        <v>1989</v>
      </c>
      <c r="E168" t="s">
        <v>87</v>
      </c>
      <c r="F168">
        <v>554175</v>
      </c>
      <c r="G168" t="s">
        <v>26</v>
      </c>
      <c r="H168" t="s">
        <v>5</v>
      </c>
      <c r="I168">
        <v>100</v>
      </c>
    </row>
    <row r="169" spans="1:9" x14ac:dyDescent="0.35">
      <c r="A169" t="s">
        <v>1382</v>
      </c>
      <c r="C169" s="1">
        <v>44266</v>
      </c>
      <c r="D169" t="s">
        <v>3551</v>
      </c>
      <c r="E169" t="s">
        <v>87</v>
      </c>
      <c r="F169">
        <v>555701</v>
      </c>
      <c r="G169" t="s">
        <v>26</v>
      </c>
      <c r="H169" t="s">
        <v>5</v>
      </c>
      <c r="I169">
        <v>200</v>
      </c>
    </row>
    <row r="170" spans="1:9" x14ac:dyDescent="0.35">
      <c r="A170" t="s">
        <v>1382</v>
      </c>
      <c r="C170" s="1">
        <v>44285</v>
      </c>
      <c r="D170" t="s">
        <v>3551</v>
      </c>
      <c r="E170" t="s">
        <v>1114</v>
      </c>
      <c r="F170">
        <v>556462</v>
      </c>
      <c r="G170" t="s">
        <v>4</v>
      </c>
      <c r="H170" t="s">
        <v>5</v>
      </c>
      <c r="I170">
        <v>700</v>
      </c>
    </row>
    <row r="171" spans="1:9" x14ac:dyDescent="0.35">
      <c r="A171" t="s">
        <v>1382</v>
      </c>
      <c r="C171" s="1">
        <v>44306</v>
      </c>
      <c r="D171" t="s">
        <v>4100</v>
      </c>
      <c r="E171" t="s">
        <v>1032</v>
      </c>
      <c r="F171">
        <v>557276</v>
      </c>
      <c r="G171" t="s">
        <v>4</v>
      </c>
      <c r="H171" t="s">
        <v>5</v>
      </c>
      <c r="I171">
        <v>800</v>
      </c>
    </row>
    <row r="172" spans="1:9" x14ac:dyDescent="0.35">
      <c r="A172" t="s">
        <v>1382</v>
      </c>
      <c r="C172" s="1">
        <v>44306</v>
      </c>
      <c r="D172" t="s">
        <v>3551</v>
      </c>
      <c r="E172" t="s">
        <v>1032</v>
      </c>
      <c r="F172">
        <v>557276</v>
      </c>
      <c r="G172" t="s">
        <v>4</v>
      </c>
      <c r="H172" t="s">
        <v>5</v>
      </c>
      <c r="I172">
        <v>250</v>
      </c>
    </row>
    <row r="173" spans="1:9" x14ac:dyDescent="0.35">
      <c r="A173" t="s">
        <v>1382</v>
      </c>
      <c r="C173" s="1">
        <v>44309</v>
      </c>
      <c r="D173" t="s">
        <v>4100</v>
      </c>
      <c r="E173" t="s">
        <v>369</v>
      </c>
      <c r="F173">
        <v>557403</v>
      </c>
      <c r="G173" t="s">
        <v>94</v>
      </c>
      <c r="H173" t="s">
        <v>5</v>
      </c>
      <c r="I173">
        <v>50</v>
      </c>
    </row>
    <row r="174" spans="1:9" x14ac:dyDescent="0.35">
      <c r="A174" t="s">
        <v>1382</v>
      </c>
      <c r="C174" s="1">
        <v>44323</v>
      </c>
      <c r="D174" t="s">
        <v>3927</v>
      </c>
      <c r="E174" t="s">
        <v>743</v>
      </c>
      <c r="F174">
        <v>557937</v>
      </c>
      <c r="G174" t="s">
        <v>4</v>
      </c>
      <c r="H174" t="s">
        <v>5</v>
      </c>
      <c r="I174">
        <v>100</v>
      </c>
    </row>
    <row r="175" spans="1:9" x14ac:dyDescent="0.35">
      <c r="A175" t="s">
        <v>1382</v>
      </c>
      <c r="C175" s="1">
        <v>44330</v>
      </c>
      <c r="D175" t="s">
        <v>3927</v>
      </c>
      <c r="E175" t="s">
        <v>66</v>
      </c>
      <c r="F175">
        <v>558243</v>
      </c>
      <c r="G175" t="s">
        <v>26</v>
      </c>
      <c r="H175" t="s">
        <v>5</v>
      </c>
      <c r="I175">
        <v>100</v>
      </c>
    </row>
    <row r="176" spans="1:9" x14ac:dyDescent="0.35">
      <c r="A176" t="s">
        <v>1382</v>
      </c>
      <c r="C176" s="1">
        <v>44333</v>
      </c>
      <c r="D176" t="s">
        <v>1992</v>
      </c>
      <c r="E176" t="s">
        <v>427</v>
      </c>
      <c r="F176">
        <v>558248</v>
      </c>
      <c r="G176" t="s">
        <v>4</v>
      </c>
      <c r="H176" t="s">
        <v>5</v>
      </c>
      <c r="I176">
        <v>100</v>
      </c>
    </row>
    <row r="177" spans="1:9" x14ac:dyDescent="0.35">
      <c r="A177" t="s">
        <v>1382</v>
      </c>
      <c r="C177" s="1">
        <v>44333</v>
      </c>
      <c r="D177" t="s">
        <v>4100</v>
      </c>
      <c r="E177" t="s">
        <v>427</v>
      </c>
      <c r="F177">
        <v>558248</v>
      </c>
      <c r="G177" t="s">
        <v>4</v>
      </c>
      <c r="H177" t="s">
        <v>5</v>
      </c>
      <c r="I177">
        <v>200</v>
      </c>
    </row>
    <row r="178" spans="1:9" x14ac:dyDescent="0.35">
      <c r="A178" t="s">
        <v>1382</v>
      </c>
      <c r="C178" s="1">
        <v>44333</v>
      </c>
      <c r="D178" t="s">
        <v>3927</v>
      </c>
      <c r="E178" t="s">
        <v>427</v>
      </c>
      <c r="F178">
        <v>558248</v>
      </c>
      <c r="G178" t="s">
        <v>4</v>
      </c>
      <c r="H178" t="s">
        <v>5</v>
      </c>
      <c r="I178">
        <v>600</v>
      </c>
    </row>
    <row r="179" spans="1:9" x14ac:dyDescent="0.35">
      <c r="A179" t="s">
        <v>1382</v>
      </c>
      <c r="C179" s="1">
        <v>44334</v>
      </c>
      <c r="D179" t="s">
        <v>2596</v>
      </c>
      <c r="E179" t="s">
        <v>467</v>
      </c>
      <c r="F179">
        <v>558388</v>
      </c>
      <c r="G179" t="s">
        <v>4</v>
      </c>
      <c r="H179" t="s">
        <v>5</v>
      </c>
      <c r="I179">
        <v>50</v>
      </c>
    </row>
    <row r="180" spans="1:9" x14ac:dyDescent="0.35">
      <c r="A180" t="s">
        <v>1382</v>
      </c>
      <c r="C180" s="1">
        <v>44334</v>
      </c>
      <c r="D180" t="s">
        <v>3940</v>
      </c>
      <c r="E180" t="s">
        <v>467</v>
      </c>
      <c r="F180">
        <v>558388</v>
      </c>
      <c r="G180" t="s">
        <v>4</v>
      </c>
      <c r="H180" t="s">
        <v>5</v>
      </c>
      <c r="I180">
        <v>100</v>
      </c>
    </row>
    <row r="181" spans="1:9" x14ac:dyDescent="0.35">
      <c r="A181" t="s">
        <v>1382</v>
      </c>
      <c r="C181" s="1">
        <v>44341</v>
      </c>
      <c r="D181" t="s">
        <v>3926</v>
      </c>
      <c r="E181" t="s">
        <v>415</v>
      </c>
      <c r="F181">
        <v>558638</v>
      </c>
      <c r="G181" t="s">
        <v>4</v>
      </c>
      <c r="H181" t="s">
        <v>5</v>
      </c>
      <c r="I181">
        <v>50</v>
      </c>
    </row>
    <row r="182" spans="1:9" x14ac:dyDescent="0.35">
      <c r="A182" t="s">
        <v>1339</v>
      </c>
      <c r="C182" s="1">
        <v>44245</v>
      </c>
      <c r="D182" t="s">
        <v>2638</v>
      </c>
      <c r="E182" t="s">
        <v>313</v>
      </c>
      <c r="F182">
        <v>554820</v>
      </c>
      <c r="G182" t="s">
        <v>4</v>
      </c>
      <c r="H182" t="s">
        <v>5</v>
      </c>
      <c r="I182">
        <v>1350</v>
      </c>
    </row>
    <row r="183" spans="1:9" x14ac:dyDescent="0.35">
      <c r="A183" t="s">
        <v>1339</v>
      </c>
      <c r="C183" s="1">
        <v>44266</v>
      </c>
      <c r="D183" t="s">
        <v>3246</v>
      </c>
      <c r="E183" t="s">
        <v>378</v>
      </c>
      <c r="F183">
        <v>555686</v>
      </c>
      <c r="G183" t="s">
        <v>4</v>
      </c>
      <c r="H183" t="s">
        <v>5</v>
      </c>
      <c r="I183">
        <v>950</v>
      </c>
    </row>
    <row r="184" spans="1:9" x14ac:dyDescent="0.35">
      <c r="A184" t="s">
        <v>1339</v>
      </c>
      <c r="C184" s="1">
        <v>44266</v>
      </c>
      <c r="D184" t="s">
        <v>2638</v>
      </c>
      <c r="E184" t="s">
        <v>378</v>
      </c>
      <c r="F184">
        <v>555686</v>
      </c>
      <c r="G184" t="s">
        <v>4</v>
      </c>
      <c r="H184" t="s">
        <v>5</v>
      </c>
      <c r="I184">
        <v>500</v>
      </c>
    </row>
    <row r="185" spans="1:9" x14ac:dyDescent="0.35">
      <c r="A185" t="s">
        <v>1339</v>
      </c>
      <c r="C185" s="1">
        <v>44280</v>
      </c>
      <c r="D185" t="s">
        <v>1726</v>
      </c>
      <c r="E185" t="s">
        <v>706</v>
      </c>
      <c r="F185">
        <v>556254</v>
      </c>
      <c r="G185" t="s">
        <v>4</v>
      </c>
      <c r="H185" t="s">
        <v>5</v>
      </c>
      <c r="I185">
        <v>950</v>
      </c>
    </row>
    <row r="186" spans="1:9" x14ac:dyDescent="0.35">
      <c r="A186" t="s">
        <v>1339</v>
      </c>
      <c r="C186" s="1">
        <v>44294</v>
      </c>
      <c r="D186" t="s">
        <v>1726</v>
      </c>
      <c r="E186" t="s">
        <v>844</v>
      </c>
      <c r="F186">
        <v>556841</v>
      </c>
      <c r="G186" t="s">
        <v>4</v>
      </c>
      <c r="H186" t="s">
        <v>5</v>
      </c>
      <c r="I186">
        <v>950</v>
      </c>
    </row>
    <row r="187" spans="1:9" x14ac:dyDescent="0.35">
      <c r="A187" t="s">
        <v>1339</v>
      </c>
      <c r="C187" s="1">
        <v>44301</v>
      </c>
      <c r="D187" t="s">
        <v>1726</v>
      </c>
      <c r="E187" t="s">
        <v>641</v>
      </c>
      <c r="F187">
        <v>557055</v>
      </c>
      <c r="G187" t="s">
        <v>4</v>
      </c>
      <c r="H187" t="s">
        <v>5</v>
      </c>
      <c r="I187">
        <v>300</v>
      </c>
    </row>
    <row r="188" spans="1:9" x14ac:dyDescent="0.35">
      <c r="A188" t="s">
        <v>1339</v>
      </c>
      <c r="C188" s="1">
        <v>44334</v>
      </c>
      <c r="D188" t="s">
        <v>2638</v>
      </c>
      <c r="E188" t="s">
        <v>427</v>
      </c>
      <c r="F188">
        <v>558390</v>
      </c>
      <c r="G188" t="s">
        <v>4</v>
      </c>
      <c r="H188" t="s">
        <v>5</v>
      </c>
      <c r="I188">
        <v>1300</v>
      </c>
    </row>
    <row r="189" spans="1:9" x14ac:dyDescent="0.35">
      <c r="A189" t="s">
        <v>1339</v>
      </c>
      <c r="C189" s="1">
        <v>44334</v>
      </c>
      <c r="D189" t="s">
        <v>1924</v>
      </c>
      <c r="E189" t="s">
        <v>427</v>
      </c>
      <c r="F189">
        <v>558390</v>
      </c>
      <c r="G189" t="s">
        <v>4</v>
      </c>
      <c r="H189" t="s">
        <v>5</v>
      </c>
      <c r="I189">
        <v>50</v>
      </c>
    </row>
    <row r="190" spans="1:9" x14ac:dyDescent="0.35">
      <c r="A190" t="s">
        <v>1339</v>
      </c>
      <c r="C190" s="1">
        <v>44336</v>
      </c>
      <c r="D190" t="s">
        <v>2638</v>
      </c>
      <c r="E190" t="s">
        <v>456</v>
      </c>
      <c r="F190">
        <v>558471</v>
      </c>
      <c r="G190" t="s">
        <v>4</v>
      </c>
      <c r="H190" t="s">
        <v>5</v>
      </c>
      <c r="I190">
        <v>900</v>
      </c>
    </row>
    <row r="191" spans="1:9" x14ac:dyDescent="0.35">
      <c r="A191" t="s">
        <v>1339</v>
      </c>
      <c r="C191" s="1">
        <v>44343</v>
      </c>
      <c r="D191" t="s">
        <v>1726</v>
      </c>
      <c r="E191" t="s">
        <v>408</v>
      </c>
      <c r="F191">
        <v>558719</v>
      </c>
      <c r="G191" t="s">
        <v>4</v>
      </c>
      <c r="H191" t="s">
        <v>5</v>
      </c>
      <c r="I191">
        <v>550</v>
      </c>
    </row>
    <row r="192" spans="1:9" x14ac:dyDescent="0.35">
      <c r="A192" t="s">
        <v>1339</v>
      </c>
      <c r="C192" s="1">
        <v>44343</v>
      </c>
      <c r="D192" t="s">
        <v>2638</v>
      </c>
      <c r="E192" t="s">
        <v>408</v>
      </c>
      <c r="F192">
        <v>558719</v>
      </c>
      <c r="G192" t="s">
        <v>4</v>
      </c>
      <c r="H192" t="s">
        <v>5</v>
      </c>
      <c r="I192">
        <v>700</v>
      </c>
    </row>
    <row r="193" spans="1:9" x14ac:dyDescent="0.35">
      <c r="A193" t="s">
        <v>1279</v>
      </c>
      <c r="C193" s="1">
        <v>44228</v>
      </c>
      <c r="D193" t="s">
        <v>883</v>
      </c>
      <c r="E193" t="s">
        <v>884</v>
      </c>
      <c r="F193">
        <v>554038</v>
      </c>
      <c r="G193" t="s">
        <v>4</v>
      </c>
      <c r="H193" t="s">
        <v>5</v>
      </c>
      <c r="I193">
        <v>100</v>
      </c>
    </row>
    <row r="194" spans="1:9" x14ac:dyDescent="0.35">
      <c r="A194" t="s">
        <v>1279</v>
      </c>
      <c r="C194" s="1">
        <v>44228</v>
      </c>
      <c r="D194" t="s">
        <v>883</v>
      </c>
      <c r="E194" t="s">
        <v>1282</v>
      </c>
      <c r="F194">
        <v>554054</v>
      </c>
      <c r="G194" t="s">
        <v>26</v>
      </c>
      <c r="H194" t="s">
        <v>5</v>
      </c>
      <c r="I194">
        <v>100</v>
      </c>
    </row>
    <row r="195" spans="1:9" x14ac:dyDescent="0.35">
      <c r="A195" t="s">
        <v>1279</v>
      </c>
      <c r="C195" s="1">
        <v>44229</v>
      </c>
      <c r="D195" t="s">
        <v>883</v>
      </c>
      <c r="E195" t="s">
        <v>1674</v>
      </c>
      <c r="F195">
        <v>553907</v>
      </c>
      <c r="G195" t="s">
        <v>94</v>
      </c>
      <c r="H195" t="s">
        <v>5</v>
      </c>
      <c r="I195">
        <v>300</v>
      </c>
    </row>
    <row r="196" spans="1:9" x14ac:dyDescent="0.35">
      <c r="A196" t="s">
        <v>1279</v>
      </c>
      <c r="C196" s="1">
        <v>44229</v>
      </c>
      <c r="D196" t="s">
        <v>883</v>
      </c>
      <c r="E196" t="s">
        <v>663</v>
      </c>
      <c r="F196">
        <v>552499</v>
      </c>
      <c r="G196" t="s">
        <v>4</v>
      </c>
      <c r="H196" t="s">
        <v>5</v>
      </c>
      <c r="I196">
        <v>3000</v>
      </c>
    </row>
    <row r="197" spans="1:9" x14ac:dyDescent="0.35">
      <c r="A197" t="s">
        <v>1279</v>
      </c>
      <c r="C197" s="1">
        <v>44236</v>
      </c>
      <c r="D197" t="s">
        <v>2547</v>
      </c>
      <c r="E197" t="s">
        <v>1223</v>
      </c>
      <c r="F197">
        <v>554397</v>
      </c>
      <c r="G197" t="s">
        <v>4</v>
      </c>
      <c r="H197" t="s">
        <v>5</v>
      </c>
      <c r="I197">
        <v>400</v>
      </c>
    </row>
    <row r="198" spans="1:9" x14ac:dyDescent="0.35">
      <c r="A198" t="s">
        <v>1279</v>
      </c>
      <c r="C198" s="1">
        <v>44237</v>
      </c>
      <c r="D198" t="s">
        <v>2547</v>
      </c>
      <c r="E198" t="s">
        <v>827</v>
      </c>
      <c r="F198">
        <v>554418</v>
      </c>
      <c r="G198" t="s">
        <v>4</v>
      </c>
      <c r="H198" t="s">
        <v>5</v>
      </c>
      <c r="I198">
        <v>100</v>
      </c>
    </row>
    <row r="199" spans="1:9" x14ac:dyDescent="0.35">
      <c r="A199" t="s">
        <v>1279</v>
      </c>
      <c r="C199" s="1">
        <v>44238</v>
      </c>
      <c r="D199" t="s">
        <v>1472</v>
      </c>
      <c r="E199" t="s">
        <v>827</v>
      </c>
      <c r="F199">
        <v>554232</v>
      </c>
      <c r="G199" t="s">
        <v>4</v>
      </c>
      <c r="H199" t="s">
        <v>5</v>
      </c>
      <c r="I199">
        <v>100</v>
      </c>
    </row>
    <row r="200" spans="1:9" x14ac:dyDescent="0.35">
      <c r="A200" t="s">
        <v>1279</v>
      </c>
      <c r="C200" s="1">
        <v>44238</v>
      </c>
      <c r="D200" t="s">
        <v>1472</v>
      </c>
      <c r="E200" t="s">
        <v>827</v>
      </c>
      <c r="F200">
        <v>554044</v>
      </c>
      <c r="G200" t="s">
        <v>4</v>
      </c>
      <c r="H200" t="s">
        <v>5</v>
      </c>
      <c r="I200">
        <v>100</v>
      </c>
    </row>
    <row r="201" spans="1:9" x14ac:dyDescent="0.35">
      <c r="A201" t="s">
        <v>1279</v>
      </c>
      <c r="C201" s="1">
        <v>44239</v>
      </c>
      <c r="D201" t="s">
        <v>1472</v>
      </c>
      <c r="E201" t="s">
        <v>814</v>
      </c>
      <c r="F201">
        <v>554532</v>
      </c>
      <c r="G201" t="s">
        <v>4</v>
      </c>
      <c r="H201" t="s">
        <v>5</v>
      </c>
      <c r="I201">
        <v>100</v>
      </c>
    </row>
    <row r="202" spans="1:9" x14ac:dyDescent="0.35">
      <c r="A202" t="s">
        <v>1279</v>
      </c>
      <c r="C202" s="1">
        <v>44242</v>
      </c>
      <c r="D202" t="s">
        <v>2547</v>
      </c>
      <c r="E202" t="s">
        <v>780</v>
      </c>
      <c r="F202">
        <v>553956</v>
      </c>
      <c r="G202" t="s">
        <v>94</v>
      </c>
      <c r="H202" t="s">
        <v>5</v>
      </c>
      <c r="I202">
        <v>300</v>
      </c>
    </row>
    <row r="203" spans="1:9" x14ac:dyDescent="0.35">
      <c r="A203" t="s">
        <v>1279</v>
      </c>
      <c r="C203" s="1">
        <v>44242</v>
      </c>
      <c r="D203" t="s">
        <v>1472</v>
      </c>
      <c r="E203" t="s">
        <v>780</v>
      </c>
      <c r="F203">
        <v>553956</v>
      </c>
      <c r="G203" t="s">
        <v>94</v>
      </c>
      <c r="H203" t="s">
        <v>5</v>
      </c>
      <c r="I203">
        <v>100</v>
      </c>
    </row>
    <row r="204" spans="1:9" x14ac:dyDescent="0.35">
      <c r="A204" t="s">
        <v>1279</v>
      </c>
      <c r="C204" s="1">
        <v>44244</v>
      </c>
      <c r="D204" t="s">
        <v>2547</v>
      </c>
      <c r="E204" t="s">
        <v>757</v>
      </c>
      <c r="F204">
        <v>554598</v>
      </c>
      <c r="G204" t="s">
        <v>4</v>
      </c>
      <c r="H204" t="s">
        <v>5</v>
      </c>
      <c r="I204">
        <v>100</v>
      </c>
    </row>
    <row r="205" spans="1:9" x14ac:dyDescent="0.35">
      <c r="A205" t="s">
        <v>1279</v>
      </c>
      <c r="C205" s="1">
        <v>44245</v>
      </c>
      <c r="D205" t="s">
        <v>2547</v>
      </c>
      <c r="E205" t="s">
        <v>779</v>
      </c>
      <c r="F205">
        <v>554788</v>
      </c>
      <c r="G205" t="s">
        <v>4</v>
      </c>
      <c r="H205" t="s">
        <v>5</v>
      </c>
      <c r="I205">
        <v>300</v>
      </c>
    </row>
    <row r="206" spans="1:9" x14ac:dyDescent="0.35">
      <c r="A206" t="s">
        <v>1279</v>
      </c>
      <c r="C206" s="1">
        <v>44245</v>
      </c>
      <c r="D206" t="s">
        <v>2547</v>
      </c>
      <c r="E206" t="s">
        <v>1181</v>
      </c>
      <c r="F206">
        <v>553002</v>
      </c>
      <c r="G206" t="s">
        <v>4</v>
      </c>
      <c r="H206" t="s">
        <v>5</v>
      </c>
      <c r="I206">
        <v>1000</v>
      </c>
    </row>
    <row r="207" spans="1:9" x14ac:dyDescent="0.35">
      <c r="A207" t="s">
        <v>1279</v>
      </c>
      <c r="C207" s="1">
        <v>44245</v>
      </c>
      <c r="D207" t="s">
        <v>2547</v>
      </c>
      <c r="E207" t="s">
        <v>25</v>
      </c>
      <c r="F207">
        <v>554829</v>
      </c>
      <c r="G207" t="s">
        <v>26</v>
      </c>
      <c r="H207" t="s">
        <v>5</v>
      </c>
      <c r="I207">
        <v>100</v>
      </c>
    </row>
    <row r="208" spans="1:9" x14ac:dyDescent="0.35">
      <c r="A208" t="s">
        <v>1279</v>
      </c>
      <c r="C208" s="1">
        <v>44246</v>
      </c>
      <c r="D208" t="s">
        <v>2547</v>
      </c>
      <c r="E208" t="s">
        <v>264</v>
      </c>
      <c r="F208">
        <v>554772</v>
      </c>
      <c r="G208" t="s">
        <v>4</v>
      </c>
      <c r="H208" t="s">
        <v>5</v>
      </c>
      <c r="I208">
        <v>100</v>
      </c>
    </row>
    <row r="209" spans="1:9" x14ac:dyDescent="0.35">
      <c r="A209" t="s">
        <v>1279</v>
      </c>
      <c r="C209" s="1">
        <v>44252</v>
      </c>
      <c r="D209" t="s">
        <v>2547</v>
      </c>
      <c r="E209" t="s">
        <v>622</v>
      </c>
      <c r="F209">
        <v>555040</v>
      </c>
      <c r="G209" t="s">
        <v>4</v>
      </c>
      <c r="H209" t="s">
        <v>5</v>
      </c>
      <c r="I209">
        <v>100</v>
      </c>
    </row>
    <row r="210" spans="1:9" x14ac:dyDescent="0.35">
      <c r="A210" t="s">
        <v>1279</v>
      </c>
      <c r="C210" s="1">
        <v>44253</v>
      </c>
      <c r="D210" t="s">
        <v>2544</v>
      </c>
      <c r="E210" t="s">
        <v>827</v>
      </c>
      <c r="F210">
        <v>555101</v>
      </c>
      <c r="G210" t="s">
        <v>4</v>
      </c>
      <c r="H210" t="s">
        <v>5</v>
      </c>
      <c r="I210">
        <v>3300</v>
      </c>
    </row>
    <row r="211" spans="1:9" x14ac:dyDescent="0.35">
      <c r="A211" t="s">
        <v>1279</v>
      </c>
      <c r="C211" s="1">
        <v>44253</v>
      </c>
      <c r="D211" t="s">
        <v>1609</v>
      </c>
      <c r="E211" t="s">
        <v>827</v>
      </c>
      <c r="F211">
        <v>555101</v>
      </c>
      <c r="G211" t="s">
        <v>4</v>
      </c>
      <c r="H211" t="s">
        <v>5</v>
      </c>
      <c r="I211">
        <v>4400</v>
      </c>
    </row>
    <row r="212" spans="1:9" x14ac:dyDescent="0.35">
      <c r="A212" t="s">
        <v>1279</v>
      </c>
      <c r="C212" s="1">
        <v>44253</v>
      </c>
      <c r="D212" t="s">
        <v>2547</v>
      </c>
      <c r="E212" t="s">
        <v>827</v>
      </c>
      <c r="F212">
        <v>555101</v>
      </c>
      <c r="G212" t="s">
        <v>4</v>
      </c>
      <c r="H212" t="s">
        <v>5</v>
      </c>
      <c r="I212">
        <v>2300</v>
      </c>
    </row>
    <row r="213" spans="1:9" x14ac:dyDescent="0.35">
      <c r="A213" t="s">
        <v>1279</v>
      </c>
      <c r="C213" s="1">
        <v>44253</v>
      </c>
      <c r="D213" t="s">
        <v>2544</v>
      </c>
      <c r="E213" t="s">
        <v>877</v>
      </c>
      <c r="F213">
        <v>554968</v>
      </c>
      <c r="G213" t="s">
        <v>94</v>
      </c>
      <c r="H213" t="s">
        <v>5</v>
      </c>
      <c r="I213">
        <v>100</v>
      </c>
    </row>
    <row r="214" spans="1:9" x14ac:dyDescent="0.35">
      <c r="A214" t="s">
        <v>1279</v>
      </c>
      <c r="C214" s="1">
        <v>44257</v>
      </c>
      <c r="D214" t="s">
        <v>2544</v>
      </c>
      <c r="E214" t="s">
        <v>25</v>
      </c>
      <c r="F214">
        <v>555262</v>
      </c>
      <c r="G214" t="s">
        <v>26</v>
      </c>
      <c r="H214" t="s">
        <v>5</v>
      </c>
      <c r="I214">
        <v>100</v>
      </c>
    </row>
    <row r="215" spans="1:9" x14ac:dyDescent="0.35">
      <c r="A215" t="s">
        <v>1279</v>
      </c>
      <c r="C215" s="1">
        <v>44258</v>
      </c>
      <c r="D215" t="s">
        <v>766</v>
      </c>
      <c r="E215" t="s">
        <v>749</v>
      </c>
      <c r="F215">
        <v>554266</v>
      </c>
      <c r="G215" t="s">
        <v>4</v>
      </c>
      <c r="H215" t="s">
        <v>5</v>
      </c>
      <c r="I215">
        <v>7000</v>
      </c>
    </row>
    <row r="216" spans="1:9" x14ac:dyDescent="0.35">
      <c r="A216" t="s">
        <v>1279</v>
      </c>
      <c r="C216" s="1">
        <v>44258</v>
      </c>
      <c r="D216" t="s">
        <v>2544</v>
      </c>
      <c r="E216" t="s">
        <v>741</v>
      </c>
      <c r="F216">
        <v>555306</v>
      </c>
      <c r="G216" t="s">
        <v>4</v>
      </c>
      <c r="H216" t="s">
        <v>5</v>
      </c>
      <c r="I216">
        <v>100</v>
      </c>
    </row>
    <row r="217" spans="1:9" x14ac:dyDescent="0.35">
      <c r="A217" t="s">
        <v>1279</v>
      </c>
      <c r="C217" s="1">
        <v>44258</v>
      </c>
      <c r="D217" t="s">
        <v>2544</v>
      </c>
      <c r="E217" t="s">
        <v>761</v>
      </c>
      <c r="F217">
        <v>555328</v>
      </c>
      <c r="G217" t="s">
        <v>4</v>
      </c>
      <c r="H217" t="s">
        <v>5</v>
      </c>
      <c r="I217">
        <v>100</v>
      </c>
    </row>
    <row r="218" spans="1:9" x14ac:dyDescent="0.35">
      <c r="A218" t="s">
        <v>1279</v>
      </c>
      <c r="C218" s="1">
        <v>44258</v>
      </c>
      <c r="D218" t="s">
        <v>2544</v>
      </c>
      <c r="E218" t="s">
        <v>659</v>
      </c>
      <c r="F218">
        <v>555298</v>
      </c>
      <c r="G218" t="s">
        <v>4</v>
      </c>
      <c r="H218" t="s">
        <v>5</v>
      </c>
      <c r="I218">
        <v>100</v>
      </c>
    </row>
    <row r="219" spans="1:9" x14ac:dyDescent="0.35">
      <c r="A219" t="s">
        <v>1279</v>
      </c>
      <c r="C219" s="1">
        <v>44273</v>
      </c>
      <c r="D219" t="s">
        <v>690</v>
      </c>
      <c r="E219" t="s">
        <v>731</v>
      </c>
      <c r="F219">
        <v>555905</v>
      </c>
      <c r="G219" t="s">
        <v>4</v>
      </c>
      <c r="H219" t="s">
        <v>5</v>
      </c>
      <c r="I219">
        <v>100</v>
      </c>
    </row>
    <row r="220" spans="1:9" x14ac:dyDescent="0.35">
      <c r="A220" t="s">
        <v>1279</v>
      </c>
      <c r="C220" s="1">
        <v>44273</v>
      </c>
      <c r="D220" t="s">
        <v>690</v>
      </c>
      <c r="E220" t="s">
        <v>1285</v>
      </c>
      <c r="F220">
        <v>555890</v>
      </c>
      <c r="G220" t="s">
        <v>4</v>
      </c>
      <c r="H220" t="s">
        <v>5</v>
      </c>
      <c r="I220">
        <v>100</v>
      </c>
    </row>
    <row r="221" spans="1:9" x14ac:dyDescent="0.35">
      <c r="A221" t="s">
        <v>1279</v>
      </c>
      <c r="C221" s="1">
        <v>44277</v>
      </c>
      <c r="D221" t="s">
        <v>1472</v>
      </c>
      <c r="E221" t="s">
        <v>468</v>
      </c>
      <c r="F221">
        <v>555623</v>
      </c>
      <c r="G221" t="s">
        <v>4</v>
      </c>
      <c r="H221" t="s">
        <v>5</v>
      </c>
      <c r="I221">
        <v>100</v>
      </c>
    </row>
    <row r="222" spans="1:9" x14ac:dyDescent="0.35">
      <c r="A222" t="s">
        <v>1279</v>
      </c>
      <c r="C222" s="1">
        <v>44277</v>
      </c>
      <c r="D222" t="s">
        <v>1472</v>
      </c>
      <c r="E222" t="s">
        <v>316</v>
      </c>
      <c r="F222">
        <v>554349</v>
      </c>
      <c r="G222" t="s">
        <v>4</v>
      </c>
      <c r="H222" t="s">
        <v>5</v>
      </c>
      <c r="I222">
        <v>200</v>
      </c>
    </row>
    <row r="223" spans="1:9" x14ac:dyDescent="0.35">
      <c r="A223" t="s">
        <v>1279</v>
      </c>
      <c r="C223" s="1">
        <v>44279</v>
      </c>
      <c r="D223" t="s">
        <v>719</v>
      </c>
      <c r="E223" t="s">
        <v>720</v>
      </c>
      <c r="F223">
        <v>554254</v>
      </c>
      <c r="G223" t="s">
        <v>4</v>
      </c>
      <c r="H223" t="s">
        <v>5</v>
      </c>
      <c r="I223">
        <v>4100</v>
      </c>
    </row>
    <row r="224" spans="1:9" x14ac:dyDescent="0.35">
      <c r="A224" t="s">
        <v>1279</v>
      </c>
      <c r="C224" s="1">
        <v>44279</v>
      </c>
      <c r="D224" t="s">
        <v>723</v>
      </c>
      <c r="E224" t="s">
        <v>724</v>
      </c>
      <c r="F224">
        <v>554254</v>
      </c>
      <c r="G224" t="s">
        <v>4</v>
      </c>
      <c r="H224" t="s">
        <v>5</v>
      </c>
      <c r="I224">
        <v>2700</v>
      </c>
    </row>
    <row r="225" spans="1:9" x14ac:dyDescent="0.35">
      <c r="A225" t="s">
        <v>1279</v>
      </c>
      <c r="C225" s="1">
        <v>44279</v>
      </c>
      <c r="D225" t="s">
        <v>1472</v>
      </c>
      <c r="E225" t="s">
        <v>66</v>
      </c>
      <c r="F225">
        <v>556205</v>
      </c>
      <c r="G225" t="s">
        <v>26</v>
      </c>
      <c r="H225" t="s">
        <v>5</v>
      </c>
      <c r="I225">
        <v>100</v>
      </c>
    </row>
    <row r="226" spans="1:9" x14ac:dyDescent="0.35">
      <c r="A226" t="s">
        <v>1279</v>
      </c>
      <c r="C226" s="1">
        <v>44279</v>
      </c>
      <c r="D226" t="s">
        <v>1472</v>
      </c>
      <c r="E226" t="s">
        <v>743</v>
      </c>
      <c r="F226">
        <v>556144</v>
      </c>
      <c r="G226" t="s">
        <v>4</v>
      </c>
      <c r="H226" t="s">
        <v>5</v>
      </c>
      <c r="I226">
        <v>100</v>
      </c>
    </row>
    <row r="227" spans="1:9" x14ac:dyDescent="0.35">
      <c r="A227" t="s">
        <v>1279</v>
      </c>
      <c r="C227" s="1">
        <v>44279</v>
      </c>
      <c r="D227" t="s">
        <v>1472</v>
      </c>
      <c r="E227" t="s">
        <v>660</v>
      </c>
      <c r="F227">
        <v>556198</v>
      </c>
      <c r="G227" t="s">
        <v>4</v>
      </c>
      <c r="H227" t="s">
        <v>5</v>
      </c>
      <c r="I227">
        <v>100</v>
      </c>
    </row>
    <row r="228" spans="1:9" x14ac:dyDescent="0.35">
      <c r="A228" t="s">
        <v>1279</v>
      </c>
      <c r="C228" s="1">
        <v>44279</v>
      </c>
      <c r="D228" t="s">
        <v>1472</v>
      </c>
      <c r="E228" t="s">
        <v>378</v>
      </c>
      <c r="F228">
        <v>556140</v>
      </c>
      <c r="G228" t="s">
        <v>4</v>
      </c>
      <c r="H228" t="s">
        <v>5</v>
      </c>
      <c r="I228">
        <v>300</v>
      </c>
    </row>
    <row r="229" spans="1:9" x14ac:dyDescent="0.35">
      <c r="A229" t="s">
        <v>1279</v>
      </c>
      <c r="C229" s="1">
        <v>44280</v>
      </c>
      <c r="D229" t="s">
        <v>1130</v>
      </c>
      <c r="E229" t="s">
        <v>722</v>
      </c>
      <c r="F229">
        <v>555881</v>
      </c>
      <c r="G229" t="s">
        <v>94</v>
      </c>
      <c r="H229" t="s">
        <v>5</v>
      </c>
      <c r="I229">
        <v>100</v>
      </c>
    </row>
    <row r="230" spans="1:9" x14ac:dyDescent="0.35">
      <c r="A230" t="s">
        <v>1279</v>
      </c>
      <c r="C230" s="1">
        <v>44280</v>
      </c>
      <c r="D230" t="s">
        <v>1472</v>
      </c>
      <c r="E230" t="s">
        <v>1130</v>
      </c>
      <c r="F230">
        <v>555881</v>
      </c>
      <c r="G230" t="s">
        <v>94</v>
      </c>
      <c r="H230" t="s">
        <v>5</v>
      </c>
      <c r="I230">
        <v>100</v>
      </c>
    </row>
    <row r="231" spans="1:9" x14ac:dyDescent="0.35">
      <c r="A231" t="s">
        <v>1279</v>
      </c>
      <c r="C231" s="1">
        <v>44281</v>
      </c>
      <c r="D231" t="s">
        <v>1472</v>
      </c>
      <c r="E231" t="s">
        <v>420</v>
      </c>
      <c r="F231">
        <v>556286</v>
      </c>
      <c r="G231" t="s">
        <v>4</v>
      </c>
      <c r="H231" t="s">
        <v>5</v>
      </c>
      <c r="I231">
        <v>100</v>
      </c>
    </row>
    <row r="232" spans="1:9" x14ac:dyDescent="0.35">
      <c r="A232" t="s">
        <v>1279</v>
      </c>
      <c r="C232" s="1">
        <v>44284</v>
      </c>
      <c r="D232" t="s">
        <v>2547</v>
      </c>
      <c r="E232" t="s">
        <v>67</v>
      </c>
      <c r="F232">
        <v>556391</v>
      </c>
      <c r="G232" t="s">
        <v>26</v>
      </c>
      <c r="H232" t="s">
        <v>5</v>
      </c>
      <c r="I232">
        <v>100</v>
      </c>
    </row>
    <row r="233" spans="1:9" x14ac:dyDescent="0.35">
      <c r="A233" t="s">
        <v>1279</v>
      </c>
      <c r="C233" s="1">
        <v>44284</v>
      </c>
      <c r="D233" t="s">
        <v>1578</v>
      </c>
      <c r="E233" t="s">
        <v>713</v>
      </c>
      <c r="F233">
        <v>556356</v>
      </c>
      <c r="G233" t="s">
        <v>4</v>
      </c>
      <c r="H233" t="s">
        <v>5</v>
      </c>
      <c r="I233">
        <v>300</v>
      </c>
    </row>
    <row r="234" spans="1:9" x14ac:dyDescent="0.35">
      <c r="A234" t="s">
        <v>1279</v>
      </c>
      <c r="C234" s="1">
        <v>44284</v>
      </c>
      <c r="D234" t="s">
        <v>1578</v>
      </c>
      <c r="E234" t="s">
        <v>378</v>
      </c>
      <c r="F234">
        <v>554947</v>
      </c>
      <c r="G234" t="s">
        <v>4</v>
      </c>
      <c r="H234" t="s">
        <v>5</v>
      </c>
      <c r="I234">
        <v>1900</v>
      </c>
    </row>
    <row r="235" spans="1:9" x14ac:dyDescent="0.35">
      <c r="A235" t="s">
        <v>1279</v>
      </c>
      <c r="C235" s="1">
        <v>44284</v>
      </c>
      <c r="D235" t="s">
        <v>1829</v>
      </c>
      <c r="E235" t="s">
        <v>378</v>
      </c>
      <c r="F235">
        <v>554947</v>
      </c>
      <c r="G235" t="s">
        <v>4</v>
      </c>
      <c r="H235" t="s">
        <v>5</v>
      </c>
      <c r="I235">
        <v>2200</v>
      </c>
    </row>
    <row r="236" spans="1:9" x14ac:dyDescent="0.35">
      <c r="A236" t="s">
        <v>1279</v>
      </c>
      <c r="C236" s="1">
        <v>44284</v>
      </c>
      <c r="D236" t="s">
        <v>1472</v>
      </c>
      <c r="E236" t="s">
        <v>378</v>
      </c>
      <c r="F236">
        <v>554947</v>
      </c>
      <c r="G236" t="s">
        <v>4</v>
      </c>
      <c r="H236" t="s">
        <v>5</v>
      </c>
      <c r="I236">
        <v>500</v>
      </c>
    </row>
    <row r="237" spans="1:9" x14ac:dyDescent="0.35">
      <c r="A237" t="s">
        <v>1279</v>
      </c>
      <c r="C237" s="1">
        <v>44288</v>
      </c>
      <c r="D237" t="s">
        <v>1282</v>
      </c>
      <c r="E237" t="s">
        <v>693</v>
      </c>
      <c r="F237">
        <v>556511</v>
      </c>
      <c r="G237" t="s">
        <v>4</v>
      </c>
      <c r="H237" t="s">
        <v>5</v>
      </c>
      <c r="I237">
        <v>200</v>
      </c>
    </row>
    <row r="238" spans="1:9" x14ac:dyDescent="0.35">
      <c r="A238" t="s">
        <v>1279</v>
      </c>
      <c r="C238" s="1">
        <v>44288</v>
      </c>
      <c r="D238" t="s">
        <v>1678</v>
      </c>
      <c r="E238" t="s">
        <v>686</v>
      </c>
      <c r="F238">
        <v>556498</v>
      </c>
      <c r="G238" t="s">
        <v>4</v>
      </c>
      <c r="H238" t="s">
        <v>5</v>
      </c>
      <c r="I238">
        <v>400</v>
      </c>
    </row>
    <row r="239" spans="1:9" x14ac:dyDescent="0.35">
      <c r="A239" t="s">
        <v>1279</v>
      </c>
      <c r="C239" s="1">
        <v>44288</v>
      </c>
      <c r="D239" t="s">
        <v>696</v>
      </c>
      <c r="E239" t="s">
        <v>697</v>
      </c>
      <c r="F239">
        <v>555996</v>
      </c>
      <c r="G239" t="s">
        <v>94</v>
      </c>
      <c r="H239" t="s">
        <v>5</v>
      </c>
      <c r="I239">
        <v>200</v>
      </c>
    </row>
    <row r="240" spans="1:9" x14ac:dyDescent="0.35">
      <c r="A240" t="s">
        <v>1279</v>
      </c>
      <c r="C240" s="1">
        <v>44288</v>
      </c>
      <c r="D240" t="s">
        <v>696</v>
      </c>
      <c r="E240" t="s">
        <v>695</v>
      </c>
      <c r="F240">
        <v>556181</v>
      </c>
      <c r="G240" t="s">
        <v>94</v>
      </c>
      <c r="H240" t="s">
        <v>5</v>
      </c>
      <c r="I240">
        <v>100</v>
      </c>
    </row>
    <row r="241" spans="1:9" x14ac:dyDescent="0.35">
      <c r="A241" t="s">
        <v>1279</v>
      </c>
      <c r="C241" s="1">
        <v>44288</v>
      </c>
      <c r="D241" t="s">
        <v>696</v>
      </c>
      <c r="E241" t="s">
        <v>1678</v>
      </c>
      <c r="F241">
        <v>556498</v>
      </c>
      <c r="G241" t="s">
        <v>4</v>
      </c>
      <c r="H241" t="s">
        <v>5</v>
      </c>
      <c r="I241">
        <v>400</v>
      </c>
    </row>
    <row r="242" spans="1:9" x14ac:dyDescent="0.35">
      <c r="A242" t="s">
        <v>1279</v>
      </c>
      <c r="C242" s="1">
        <v>44288</v>
      </c>
      <c r="D242" t="s">
        <v>696</v>
      </c>
      <c r="E242" t="s">
        <v>1282</v>
      </c>
      <c r="F242">
        <v>556511</v>
      </c>
      <c r="G242" t="s">
        <v>4</v>
      </c>
      <c r="H242" t="s">
        <v>5</v>
      </c>
      <c r="I242">
        <v>200</v>
      </c>
    </row>
    <row r="243" spans="1:9" x14ac:dyDescent="0.35">
      <c r="A243" t="s">
        <v>1279</v>
      </c>
      <c r="C243" s="1">
        <v>44291</v>
      </c>
      <c r="D243" t="s">
        <v>2547</v>
      </c>
      <c r="E243" t="s">
        <v>1098</v>
      </c>
      <c r="F243">
        <v>555845</v>
      </c>
      <c r="G243" t="s">
        <v>4</v>
      </c>
      <c r="H243" t="s">
        <v>5</v>
      </c>
      <c r="I243">
        <v>400</v>
      </c>
    </row>
    <row r="244" spans="1:9" x14ac:dyDescent="0.35">
      <c r="A244" t="s">
        <v>1279</v>
      </c>
      <c r="C244" s="1">
        <v>44291</v>
      </c>
      <c r="D244" t="s">
        <v>2547</v>
      </c>
      <c r="E244" t="s">
        <v>712</v>
      </c>
      <c r="F244">
        <v>556640</v>
      </c>
      <c r="G244" t="s">
        <v>4</v>
      </c>
      <c r="H244" t="s">
        <v>5</v>
      </c>
      <c r="I244">
        <v>100</v>
      </c>
    </row>
    <row r="245" spans="1:9" x14ac:dyDescent="0.35">
      <c r="A245" t="s">
        <v>1279</v>
      </c>
      <c r="C245" s="1">
        <v>44294</v>
      </c>
      <c r="D245" t="s">
        <v>674</v>
      </c>
      <c r="E245" t="s">
        <v>31</v>
      </c>
      <c r="F245">
        <v>556848</v>
      </c>
      <c r="G245" t="s">
        <v>4</v>
      </c>
      <c r="H245" t="s">
        <v>5</v>
      </c>
      <c r="I245">
        <v>100</v>
      </c>
    </row>
    <row r="246" spans="1:9" x14ac:dyDescent="0.35">
      <c r="A246" t="s">
        <v>1279</v>
      </c>
      <c r="C246" s="1">
        <v>44294</v>
      </c>
      <c r="D246" t="s">
        <v>675</v>
      </c>
      <c r="E246" t="s">
        <v>674</v>
      </c>
      <c r="F246">
        <v>556848</v>
      </c>
      <c r="G246" t="s">
        <v>4</v>
      </c>
      <c r="H246" t="s">
        <v>5</v>
      </c>
      <c r="I246">
        <v>100</v>
      </c>
    </row>
    <row r="247" spans="1:9" x14ac:dyDescent="0.35">
      <c r="A247" t="s">
        <v>1279</v>
      </c>
      <c r="C247" s="1">
        <v>44301</v>
      </c>
      <c r="D247" t="s">
        <v>2547</v>
      </c>
      <c r="E247" t="s">
        <v>641</v>
      </c>
      <c r="F247">
        <v>557055</v>
      </c>
      <c r="G247" t="s">
        <v>4</v>
      </c>
      <c r="H247" t="s">
        <v>5</v>
      </c>
      <c r="I247">
        <v>1000</v>
      </c>
    </row>
    <row r="248" spans="1:9" x14ac:dyDescent="0.35">
      <c r="A248" t="s">
        <v>1279</v>
      </c>
      <c r="C248" s="1">
        <v>44305</v>
      </c>
      <c r="D248" t="s">
        <v>2547</v>
      </c>
      <c r="E248" t="s">
        <v>570</v>
      </c>
      <c r="F248">
        <v>557201</v>
      </c>
      <c r="G248" t="s">
        <v>4</v>
      </c>
      <c r="H248" t="s">
        <v>5</v>
      </c>
      <c r="I248">
        <v>100</v>
      </c>
    </row>
    <row r="249" spans="1:9" x14ac:dyDescent="0.35">
      <c r="A249" t="s">
        <v>1279</v>
      </c>
      <c r="C249" s="1">
        <v>44306</v>
      </c>
      <c r="D249" t="s">
        <v>2547</v>
      </c>
      <c r="E249" t="s">
        <v>571</v>
      </c>
      <c r="F249">
        <v>556902</v>
      </c>
      <c r="G249" t="s">
        <v>94</v>
      </c>
      <c r="H249" t="s">
        <v>5</v>
      </c>
      <c r="I249">
        <v>300</v>
      </c>
    </row>
    <row r="250" spans="1:9" x14ac:dyDescent="0.35">
      <c r="A250" t="s">
        <v>1279</v>
      </c>
      <c r="C250" s="1">
        <v>44306</v>
      </c>
      <c r="D250" t="s">
        <v>2547</v>
      </c>
      <c r="E250" t="s">
        <v>283</v>
      </c>
      <c r="F250">
        <v>557180</v>
      </c>
      <c r="G250" t="s">
        <v>4</v>
      </c>
      <c r="H250" t="s">
        <v>5</v>
      </c>
      <c r="I250">
        <v>100</v>
      </c>
    </row>
    <row r="251" spans="1:9" x14ac:dyDescent="0.35">
      <c r="A251" t="s">
        <v>1279</v>
      </c>
      <c r="C251" s="1">
        <v>44307</v>
      </c>
      <c r="D251" t="s">
        <v>2547</v>
      </c>
      <c r="E251" t="s">
        <v>1031</v>
      </c>
      <c r="F251">
        <v>555265</v>
      </c>
      <c r="G251" t="s">
        <v>4</v>
      </c>
      <c r="H251" t="s">
        <v>5</v>
      </c>
      <c r="I251">
        <v>400</v>
      </c>
    </row>
    <row r="252" spans="1:9" x14ac:dyDescent="0.35">
      <c r="A252" t="s">
        <v>1279</v>
      </c>
      <c r="C252" s="1">
        <v>44326</v>
      </c>
      <c r="D252" t="s">
        <v>2546</v>
      </c>
      <c r="E252" t="s">
        <v>510</v>
      </c>
      <c r="F252">
        <v>557855</v>
      </c>
      <c r="G252" t="s">
        <v>94</v>
      </c>
      <c r="H252" t="s">
        <v>5</v>
      </c>
      <c r="I252">
        <v>100</v>
      </c>
    </row>
    <row r="253" spans="1:9" x14ac:dyDescent="0.35">
      <c r="A253" t="s">
        <v>1279</v>
      </c>
      <c r="C253" s="1">
        <v>44326</v>
      </c>
      <c r="D253" t="s">
        <v>2546</v>
      </c>
      <c r="E253" t="s">
        <v>24</v>
      </c>
      <c r="F253">
        <v>556521</v>
      </c>
      <c r="G253" t="s">
        <v>4</v>
      </c>
      <c r="H253" t="s">
        <v>5</v>
      </c>
      <c r="I253">
        <v>600</v>
      </c>
    </row>
    <row r="254" spans="1:9" x14ac:dyDescent="0.35">
      <c r="A254" t="s">
        <v>1279</v>
      </c>
      <c r="C254" s="1">
        <v>44326</v>
      </c>
      <c r="D254" t="s">
        <v>1472</v>
      </c>
      <c r="E254" t="s">
        <v>24</v>
      </c>
      <c r="F254">
        <v>556521</v>
      </c>
      <c r="G254" t="s">
        <v>4</v>
      </c>
      <c r="H254" t="s">
        <v>5</v>
      </c>
      <c r="I254">
        <v>4400</v>
      </c>
    </row>
    <row r="255" spans="1:9" x14ac:dyDescent="0.35">
      <c r="A255" t="s">
        <v>1279</v>
      </c>
      <c r="C255" s="1">
        <v>44327</v>
      </c>
      <c r="D255" t="s">
        <v>2546</v>
      </c>
      <c r="E255" t="s">
        <v>283</v>
      </c>
      <c r="F255">
        <v>558089</v>
      </c>
      <c r="G255" t="s">
        <v>4</v>
      </c>
      <c r="H255" t="s">
        <v>5</v>
      </c>
      <c r="I255">
        <v>100</v>
      </c>
    </row>
    <row r="256" spans="1:9" x14ac:dyDescent="0.35">
      <c r="A256" t="s">
        <v>1279</v>
      </c>
      <c r="C256" s="1">
        <v>44329</v>
      </c>
      <c r="D256" t="s">
        <v>2546</v>
      </c>
      <c r="E256" t="s">
        <v>427</v>
      </c>
      <c r="F256">
        <v>558190</v>
      </c>
      <c r="G256" t="s">
        <v>4</v>
      </c>
      <c r="H256" t="s">
        <v>5</v>
      </c>
      <c r="I256">
        <v>400</v>
      </c>
    </row>
    <row r="257" spans="1:9" x14ac:dyDescent="0.35">
      <c r="A257" t="s">
        <v>1279</v>
      </c>
      <c r="C257" s="1">
        <v>44329</v>
      </c>
      <c r="D257" t="s">
        <v>1829</v>
      </c>
      <c r="E257" t="s">
        <v>498</v>
      </c>
      <c r="F257">
        <v>556053</v>
      </c>
      <c r="G257" t="s">
        <v>4</v>
      </c>
      <c r="H257" t="s">
        <v>5</v>
      </c>
      <c r="I257">
        <v>1300</v>
      </c>
    </row>
    <row r="258" spans="1:9" x14ac:dyDescent="0.35">
      <c r="A258" t="s">
        <v>1279</v>
      </c>
      <c r="C258" s="1">
        <v>44329</v>
      </c>
      <c r="D258" t="s">
        <v>1829</v>
      </c>
      <c r="E258" t="s">
        <v>314</v>
      </c>
      <c r="F258">
        <v>558092</v>
      </c>
      <c r="G258" t="s">
        <v>4</v>
      </c>
      <c r="H258" t="s">
        <v>5</v>
      </c>
      <c r="I258">
        <v>100</v>
      </c>
    </row>
    <row r="259" spans="1:9" x14ac:dyDescent="0.35">
      <c r="A259" t="s">
        <v>1279</v>
      </c>
      <c r="C259" s="1">
        <v>44333</v>
      </c>
      <c r="D259" t="s">
        <v>2546</v>
      </c>
      <c r="E259" t="s">
        <v>678</v>
      </c>
      <c r="F259">
        <v>558232</v>
      </c>
      <c r="G259" t="s">
        <v>4</v>
      </c>
      <c r="H259" t="s">
        <v>5</v>
      </c>
      <c r="I259">
        <v>100</v>
      </c>
    </row>
    <row r="260" spans="1:9" x14ac:dyDescent="0.35">
      <c r="A260" t="s">
        <v>1279</v>
      </c>
      <c r="C260" s="1">
        <v>44335</v>
      </c>
      <c r="D260" t="s">
        <v>1472</v>
      </c>
      <c r="E260" t="s">
        <v>458</v>
      </c>
      <c r="F260">
        <v>556389</v>
      </c>
      <c r="G260" t="s">
        <v>4</v>
      </c>
      <c r="H260" t="s">
        <v>5</v>
      </c>
      <c r="I260">
        <v>100</v>
      </c>
    </row>
    <row r="261" spans="1:9" x14ac:dyDescent="0.35">
      <c r="A261" t="s">
        <v>1279</v>
      </c>
      <c r="C261" s="1">
        <v>44335</v>
      </c>
      <c r="D261" t="s">
        <v>1472</v>
      </c>
      <c r="E261" t="s">
        <v>457</v>
      </c>
      <c r="F261">
        <v>558418</v>
      </c>
      <c r="G261" t="s">
        <v>4</v>
      </c>
      <c r="H261" t="s">
        <v>5</v>
      </c>
      <c r="I261">
        <v>100</v>
      </c>
    </row>
    <row r="262" spans="1:9" x14ac:dyDescent="0.35">
      <c r="A262" t="s">
        <v>1279</v>
      </c>
      <c r="C262" s="1">
        <v>44336</v>
      </c>
      <c r="D262" t="s">
        <v>1829</v>
      </c>
      <c r="E262" t="s">
        <v>455</v>
      </c>
      <c r="F262">
        <v>558383</v>
      </c>
      <c r="G262" t="s">
        <v>4</v>
      </c>
      <c r="H262" t="s">
        <v>5</v>
      </c>
      <c r="I262">
        <v>100</v>
      </c>
    </row>
    <row r="263" spans="1:9" x14ac:dyDescent="0.35">
      <c r="A263" t="s">
        <v>1279</v>
      </c>
      <c r="C263" s="1">
        <v>44336</v>
      </c>
      <c r="D263" t="s">
        <v>1829</v>
      </c>
      <c r="E263" t="s">
        <v>456</v>
      </c>
      <c r="F263">
        <v>558471</v>
      </c>
      <c r="G263" t="s">
        <v>4</v>
      </c>
      <c r="H263" t="s">
        <v>5</v>
      </c>
      <c r="I263">
        <v>100</v>
      </c>
    </row>
    <row r="264" spans="1:9" x14ac:dyDescent="0.35">
      <c r="A264" t="s">
        <v>1279</v>
      </c>
      <c r="C264" s="1">
        <v>44341</v>
      </c>
      <c r="D264" t="s">
        <v>1472</v>
      </c>
      <c r="E264" t="s">
        <v>371</v>
      </c>
      <c r="F264">
        <v>558636</v>
      </c>
      <c r="G264" t="s">
        <v>4</v>
      </c>
      <c r="H264" t="s">
        <v>5</v>
      </c>
      <c r="I264">
        <v>200</v>
      </c>
    </row>
    <row r="265" spans="1:9" x14ac:dyDescent="0.35">
      <c r="A265" t="s">
        <v>1279</v>
      </c>
      <c r="C265" s="1">
        <v>44343</v>
      </c>
      <c r="D265" t="s">
        <v>1472</v>
      </c>
      <c r="E265" t="s">
        <v>408</v>
      </c>
      <c r="F265">
        <v>558707</v>
      </c>
      <c r="G265" t="s">
        <v>94</v>
      </c>
      <c r="H265" t="s">
        <v>5</v>
      </c>
      <c r="I265">
        <v>200</v>
      </c>
    </row>
    <row r="266" spans="1:9" x14ac:dyDescent="0.35">
      <c r="A266" t="s">
        <v>1279</v>
      </c>
      <c r="C266" s="1">
        <v>44343</v>
      </c>
      <c r="D266" t="s">
        <v>1472</v>
      </c>
      <c r="E266" t="s">
        <v>413</v>
      </c>
      <c r="F266">
        <v>558684</v>
      </c>
      <c r="G266" t="s">
        <v>4</v>
      </c>
      <c r="H266" t="s">
        <v>5</v>
      </c>
      <c r="I266">
        <v>400</v>
      </c>
    </row>
    <row r="267" spans="1:9" x14ac:dyDescent="0.35">
      <c r="A267" t="s">
        <v>1279</v>
      </c>
      <c r="C267" s="1">
        <v>44344</v>
      </c>
      <c r="D267" t="s">
        <v>1472</v>
      </c>
      <c r="E267" t="s">
        <v>408</v>
      </c>
      <c r="F267">
        <v>558675</v>
      </c>
      <c r="G267" t="s">
        <v>4</v>
      </c>
      <c r="H267" t="s">
        <v>5</v>
      </c>
      <c r="I267">
        <v>100</v>
      </c>
    </row>
    <row r="268" spans="1:9" x14ac:dyDescent="0.35">
      <c r="A268" t="s">
        <v>1279</v>
      </c>
      <c r="C268" s="1">
        <v>44344</v>
      </c>
      <c r="D268" t="s">
        <v>1472</v>
      </c>
      <c r="E268" t="s">
        <v>280</v>
      </c>
      <c r="F268">
        <v>558764</v>
      </c>
      <c r="G268" t="s">
        <v>4</v>
      </c>
      <c r="H268" t="s">
        <v>5</v>
      </c>
      <c r="I268">
        <v>100</v>
      </c>
    </row>
    <row r="269" spans="1:9" x14ac:dyDescent="0.35">
      <c r="A269" t="s">
        <v>1283</v>
      </c>
      <c r="C269" s="1">
        <v>44231</v>
      </c>
      <c r="D269" t="s">
        <v>2334</v>
      </c>
      <c r="E269" t="s">
        <v>1266</v>
      </c>
      <c r="F269">
        <v>554208</v>
      </c>
      <c r="G269" t="s">
        <v>4</v>
      </c>
      <c r="H269" t="s">
        <v>5</v>
      </c>
      <c r="I269">
        <v>3500</v>
      </c>
    </row>
    <row r="270" spans="1:9" x14ac:dyDescent="0.35">
      <c r="A270" t="s">
        <v>1283</v>
      </c>
      <c r="C270" s="1">
        <v>44231</v>
      </c>
      <c r="D270" t="s">
        <v>2336</v>
      </c>
      <c r="E270" t="s">
        <v>1266</v>
      </c>
      <c r="F270">
        <v>554208</v>
      </c>
      <c r="G270" t="s">
        <v>4</v>
      </c>
      <c r="H270" t="s">
        <v>5</v>
      </c>
      <c r="I270">
        <v>2500</v>
      </c>
    </row>
    <row r="271" spans="1:9" x14ac:dyDescent="0.35">
      <c r="A271" t="s">
        <v>1283</v>
      </c>
      <c r="C271" s="1">
        <v>44236</v>
      </c>
      <c r="D271" t="s">
        <v>2623</v>
      </c>
      <c r="E271" t="s">
        <v>1226</v>
      </c>
      <c r="F271">
        <v>554385</v>
      </c>
      <c r="G271" t="s">
        <v>4</v>
      </c>
      <c r="H271" t="s">
        <v>5</v>
      </c>
      <c r="I271">
        <v>900</v>
      </c>
    </row>
    <row r="272" spans="1:9" x14ac:dyDescent="0.35">
      <c r="A272" t="s">
        <v>1283</v>
      </c>
      <c r="C272" s="1">
        <v>44236</v>
      </c>
      <c r="D272" t="s">
        <v>1501</v>
      </c>
      <c r="E272" t="s">
        <v>1226</v>
      </c>
      <c r="F272">
        <v>554385</v>
      </c>
      <c r="G272" t="s">
        <v>4</v>
      </c>
      <c r="H272" t="s">
        <v>5</v>
      </c>
      <c r="I272">
        <v>2100</v>
      </c>
    </row>
    <row r="273" spans="1:9" x14ac:dyDescent="0.35">
      <c r="A273" t="s">
        <v>1283</v>
      </c>
      <c r="C273" s="1">
        <v>44236</v>
      </c>
      <c r="D273" t="s">
        <v>2334</v>
      </c>
      <c r="E273" t="s">
        <v>1226</v>
      </c>
      <c r="F273">
        <v>554385</v>
      </c>
      <c r="G273" t="s">
        <v>4</v>
      </c>
      <c r="H273" t="s">
        <v>5</v>
      </c>
      <c r="I273">
        <v>500</v>
      </c>
    </row>
    <row r="274" spans="1:9" x14ac:dyDescent="0.35">
      <c r="A274" t="s">
        <v>1283</v>
      </c>
      <c r="C274" s="1">
        <v>44238</v>
      </c>
      <c r="D274" t="s">
        <v>2623</v>
      </c>
      <c r="E274" t="s">
        <v>691</v>
      </c>
      <c r="F274">
        <v>554537</v>
      </c>
      <c r="G274" t="s">
        <v>4</v>
      </c>
      <c r="H274" t="s">
        <v>5</v>
      </c>
      <c r="I274">
        <v>3000</v>
      </c>
    </row>
    <row r="275" spans="1:9" x14ac:dyDescent="0.35">
      <c r="A275" t="s">
        <v>1283</v>
      </c>
      <c r="C275" s="1">
        <v>44250</v>
      </c>
      <c r="D275" t="s">
        <v>3181</v>
      </c>
      <c r="E275" t="s">
        <v>771</v>
      </c>
      <c r="F275">
        <v>554975</v>
      </c>
      <c r="G275" t="s">
        <v>4</v>
      </c>
      <c r="H275" t="s">
        <v>5</v>
      </c>
      <c r="I275">
        <v>3500</v>
      </c>
    </row>
    <row r="276" spans="1:9" x14ac:dyDescent="0.35">
      <c r="A276" t="s">
        <v>1283</v>
      </c>
      <c r="C276" s="1">
        <v>44250</v>
      </c>
      <c r="D276" t="s">
        <v>2623</v>
      </c>
      <c r="E276" t="s">
        <v>771</v>
      </c>
      <c r="F276">
        <v>554975</v>
      </c>
      <c r="G276" t="s">
        <v>4</v>
      </c>
      <c r="H276" t="s">
        <v>5</v>
      </c>
      <c r="I276">
        <v>400</v>
      </c>
    </row>
    <row r="277" spans="1:9" x14ac:dyDescent="0.35">
      <c r="A277" t="s">
        <v>1283</v>
      </c>
      <c r="C277" s="1">
        <v>44259</v>
      </c>
      <c r="D277" t="s">
        <v>3181</v>
      </c>
      <c r="E277" t="s">
        <v>743</v>
      </c>
      <c r="F277">
        <v>555374</v>
      </c>
      <c r="G277" t="s">
        <v>4</v>
      </c>
      <c r="H277" t="s">
        <v>5</v>
      </c>
      <c r="I277">
        <v>200</v>
      </c>
    </row>
    <row r="278" spans="1:9" x14ac:dyDescent="0.35">
      <c r="A278" t="s">
        <v>1283</v>
      </c>
      <c r="C278" s="1">
        <v>44266</v>
      </c>
      <c r="D278" t="s">
        <v>751</v>
      </c>
      <c r="E278" t="s">
        <v>626</v>
      </c>
      <c r="F278">
        <v>555374</v>
      </c>
      <c r="G278" t="s">
        <v>4</v>
      </c>
      <c r="H278" t="s">
        <v>5</v>
      </c>
      <c r="I278">
        <v>3100</v>
      </c>
    </row>
    <row r="279" spans="1:9" x14ac:dyDescent="0.35">
      <c r="A279" t="s">
        <v>1283</v>
      </c>
      <c r="C279" s="1">
        <v>44271</v>
      </c>
      <c r="D279" t="s">
        <v>2340</v>
      </c>
      <c r="E279" t="s">
        <v>399</v>
      </c>
      <c r="F279">
        <v>555856</v>
      </c>
      <c r="G279" t="s">
        <v>4</v>
      </c>
      <c r="H279" t="s">
        <v>5</v>
      </c>
      <c r="I279">
        <v>3000</v>
      </c>
    </row>
    <row r="280" spans="1:9" x14ac:dyDescent="0.35">
      <c r="A280" t="s">
        <v>1283</v>
      </c>
      <c r="C280" s="1">
        <v>44287</v>
      </c>
      <c r="D280" t="s">
        <v>704</v>
      </c>
      <c r="E280" t="s">
        <v>703</v>
      </c>
      <c r="F280">
        <v>556273</v>
      </c>
      <c r="G280" t="s">
        <v>4</v>
      </c>
      <c r="H280" t="s">
        <v>5</v>
      </c>
      <c r="I280">
        <v>1900</v>
      </c>
    </row>
    <row r="281" spans="1:9" x14ac:dyDescent="0.35">
      <c r="A281" t="s">
        <v>1283</v>
      </c>
      <c r="C281" s="1">
        <v>44294</v>
      </c>
      <c r="D281" t="s">
        <v>3967</v>
      </c>
      <c r="E281" t="s">
        <v>484</v>
      </c>
      <c r="F281">
        <v>556845</v>
      </c>
      <c r="G281" t="s">
        <v>4</v>
      </c>
      <c r="H281" t="s">
        <v>5</v>
      </c>
      <c r="I281">
        <v>1900</v>
      </c>
    </row>
    <row r="282" spans="1:9" x14ac:dyDescent="0.35">
      <c r="A282" t="s">
        <v>1283</v>
      </c>
      <c r="C282" s="1">
        <v>44294</v>
      </c>
      <c r="D282" t="s">
        <v>3405</v>
      </c>
      <c r="E282" t="s">
        <v>484</v>
      </c>
      <c r="F282">
        <v>556845</v>
      </c>
      <c r="G282" t="s">
        <v>4</v>
      </c>
      <c r="H282" t="s">
        <v>5</v>
      </c>
      <c r="I282">
        <v>1700</v>
      </c>
    </row>
    <row r="283" spans="1:9" x14ac:dyDescent="0.35">
      <c r="A283" t="s">
        <v>1283</v>
      </c>
      <c r="C283" s="1">
        <v>44301</v>
      </c>
      <c r="D283" t="s">
        <v>4064</v>
      </c>
      <c r="E283" t="s">
        <v>657</v>
      </c>
      <c r="F283">
        <v>557103</v>
      </c>
      <c r="G283" t="s">
        <v>4</v>
      </c>
      <c r="H283" t="s">
        <v>5</v>
      </c>
      <c r="I283">
        <v>2900</v>
      </c>
    </row>
    <row r="284" spans="1:9" x14ac:dyDescent="0.35">
      <c r="A284" t="s">
        <v>1283</v>
      </c>
      <c r="C284" s="1">
        <v>44301</v>
      </c>
      <c r="D284" t="s">
        <v>3967</v>
      </c>
      <c r="E284" t="s">
        <v>657</v>
      </c>
      <c r="F284">
        <v>557103</v>
      </c>
      <c r="G284" t="s">
        <v>4</v>
      </c>
      <c r="H284" t="s">
        <v>5</v>
      </c>
      <c r="I284">
        <v>2400</v>
      </c>
    </row>
    <row r="285" spans="1:9" x14ac:dyDescent="0.35">
      <c r="A285" t="s">
        <v>1283</v>
      </c>
      <c r="C285" s="1">
        <v>44306</v>
      </c>
      <c r="D285" t="s">
        <v>605</v>
      </c>
      <c r="E285" t="s">
        <v>606</v>
      </c>
      <c r="F285">
        <v>557276</v>
      </c>
      <c r="G285" t="s">
        <v>4</v>
      </c>
      <c r="H285" t="s">
        <v>5</v>
      </c>
      <c r="I285">
        <v>3100</v>
      </c>
    </row>
    <row r="286" spans="1:9" x14ac:dyDescent="0.35">
      <c r="A286" t="s">
        <v>1283</v>
      </c>
      <c r="C286" s="1">
        <v>44308</v>
      </c>
      <c r="D286" t="s">
        <v>3967</v>
      </c>
      <c r="E286" t="s">
        <v>227</v>
      </c>
      <c r="F286">
        <v>557399</v>
      </c>
      <c r="G286" t="s">
        <v>4</v>
      </c>
      <c r="H286" t="s">
        <v>5</v>
      </c>
      <c r="I286">
        <v>3400</v>
      </c>
    </row>
    <row r="287" spans="1:9" x14ac:dyDescent="0.35">
      <c r="A287" t="s">
        <v>1283</v>
      </c>
      <c r="C287" s="1">
        <v>44313</v>
      </c>
      <c r="D287" t="s">
        <v>2817</v>
      </c>
      <c r="E287" t="s">
        <v>378</v>
      </c>
      <c r="F287">
        <v>557535</v>
      </c>
      <c r="G287" t="s">
        <v>4</v>
      </c>
      <c r="H287" t="s">
        <v>5</v>
      </c>
      <c r="I287">
        <v>1200</v>
      </c>
    </row>
    <row r="288" spans="1:9" x14ac:dyDescent="0.35">
      <c r="A288" t="s">
        <v>1283</v>
      </c>
      <c r="C288" s="1">
        <v>44313</v>
      </c>
      <c r="D288" t="s">
        <v>3134</v>
      </c>
      <c r="E288" t="s">
        <v>378</v>
      </c>
      <c r="F288">
        <v>557535</v>
      </c>
      <c r="G288" t="s">
        <v>4</v>
      </c>
      <c r="H288" t="s">
        <v>5</v>
      </c>
      <c r="I288">
        <v>1100</v>
      </c>
    </row>
    <row r="289" spans="1:9" x14ac:dyDescent="0.35">
      <c r="A289" t="s">
        <v>1283</v>
      </c>
      <c r="C289" s="1">
        <v>44313</v>
      </c>
      <c r="D289" t="s">
        <v>3967</v>
      </c>
      <c r="E289" t="s">
        <v>378</v>
      </c>
      <c r="F289">
        <v>557535</v>
      </c>
      <c r="G289" t="s">
        <v>4</v>
      </c>
      <c r="H289" t="s">
        <v>5</v>
      </c>
      <c r="I289">
        <v>600</v>
      </c>
    </row>
    <row r="290" spans="1:9" x14ac:dyDescent="0.35">
      <c r="A290" t="s">
        <v>1283</v>
      </c>
      <c r="C290" s="1">
        <v>44315</v>
      </c>
      <c r="D290" t="s">
        <v>4064</v>
      </c>
      <c r="E290" t="s">
        <v>677</v>
      </c>
      <c r="F290">
        <v>557666</v>
      </c>
      <c r="G290" t="s">
        <v>4</v>
      </c>
      <c r="H290" t="s">
        <v>5</v>
      </c>
      <c r="I290">
        <v>400</v>
      </c>
    </row>
    <row r="291" spans="1:9" x14ac:dyDescent="0.35">
      <c r="A291" t="s">
        <v>1283</v>
      </c>
      <c r="C291" s="1">
        <v>44315</v>
      </c>
      <c r="D291" t="s">
        <v>2817</v>
      </c>
      <c r="E291" t="s">
        <v>677</v>
      </c>
      <c r="F291">
        <v>557666</v>
      </c>
      <c r="G291" t="s">
        <v>4</v>
      </c>
      <c r="H291" t="s">
        <v>5</v>
      </c>
      <c r="I291">
        <v>2800</v>
      </c>
    </row>
    <row r="292" spans="1:9" x14ac:dyDescent="0.35">
      <c r="A292" t="s">
        <v>1283</v>
      </c>
      <c r="C292" s="1">
        <v>44336</v>
      </c>
      <c r="D292" t="s">
        <v>4064</v>
      </c>
      <c r="E292" t="s">
        <v>977</v>
      </c>
      <c r="F292">
        <v>558473</v>
      </c>
      <c r="G292" t="s">
        <v>4</v>
      </c>
      <c r="H292" t="s">
        <v>5</v>
      </c>
      <c r="I292">
        <v>2100</v>
      </c>
    </row>
    <row r="293" spans="1:9" x14ac:dyDescent="0.35">
      <c r="A293" t="s">
        <v>1283</v>
      </c>
      <c r="C293" s="1">
        <v>44336</v>
      </c>
      <c r="D293" t="s">
        <v>3967</v>
      </c>
      <c r="E293" t="s">
        <v>977</v>
      </c>
      <c r="F293">
        <v>558473</v>
      </c>
      <c r="G293" t="s">
        <v>4</v>
      </c>
      <c r="H293" t="s">
        <v>5</v>
      </c>
      <c r="I293">
        <v>2800</v>
      </c>
    </row>
    <row r="294" spans="1:9" x14ac:dyDescent="0.35">
      <c r="A294" t="s">
        <v>1283</v>
      </c>
      <c r="C294" s="1">
        <v>44343</v>
      </c>
      <c r="D294" t="s">
        <v>2817</v>
      </c>
      <c r="E294" t="s">
        <v>323</v>
      </c>
      <c r="F294">
        <v>558717</v>
      </c>
      <c r="G294" t="s">
        <v>4</v>
      </c>
      <c r="H294" t="s">
        <v>5</v>
      </c>
      <c r="I294">
        <v>500</v>
      </c>
    </row>
    <row r="295" spans="1:9" x14ac:dyDescent="0.35">
      <c r="A295" t="s">
        <v>1283</v>
      </c>
      <c r="C295" s="1">
        <v>44343</v>
      </c>
      <c r="D295" t="s">
        <v>3967</v>
      </c>
      <c r="E295" t="s">
        <v>323</v>
      </c>
      <c r="F295">
        <v>558717</v>
      </c>
      <c r="G295" t="s">
        <v>4</v>
      </c>
      <c r="H295" t="s">
        <v>5</v>
      </c>
      <c r="I295">
        <v>4000</v>
      </c>
    </row>
    <row r="296" spans="1:9" x14ac:dyDescent="0.35">
      <c r="A296" t="s">
        <v>1299</v>
      </c>
      <c r="C296" s="1">
        <v>44228</v>
      </c>
      <c r="D296" t="s">
        <v>1609</v>
      </c>
      <c r="E296" t="s">
        <v>1236</v>
      </c>
      <c r="F296">
        <v>553849</v>
      </c>
      <c r="G296" t="s">
        <v>4</v>
      </c>
      <c r="H296" t="s">
        <v>5</v>
      </c>
      <c r="I296">
        <v>50</v>
      </c>
    </row>
    <row r="297" spans="1:9" x14ac:dyDescent="0.35">
      <c r="A297" t="s">
        <v>1299</v>
      </c>
      <c r="C297" s="1">
        <v>44229</v>
      </c>
      <c r="D297" t="s">
        <v>1609</v>
      </c>
      <c r="E297" t="s">
        <v>770</v>
      </c>
      <c r="F297">
        <v>553907</v>
      </c>
      <c r="G297" t="s">
        <v>94</v>
      </c>
      <c r="H297" t="s">
        <v>5</v>
      </c>
      <c r="I297">
        <v>400</v>
      </c>
    </row>
    <row r="298" spans="1:9" x14ac:dyDescent="0.35">
      <c r="A298" t="s">
        <v>1299</v>
      </c>
      <c r="C298" s="1">
        <v>44230</v>
      </c>
      <c r="D298" t="s">
        <v>1609</v>
      </c>
      <c r="E298" t="s">
        <v>90</v>
      </c>
      <c r="F298">
        <v>554173</v>
      </c>
      <c r="G298" t="s">
        <v>26</v>
      </c>
      <c r="H298" t="s">
        <v>5</v>
      </c>
      <c r="I298">
        <v>200</v>
      </c>
    </row>
    <row r="299" spans="1:9" x14ac:dyDescent="0.35">
      <c r="A299" t="s">
        <v>1299</v>
      </c>
      <c r="C299" s="1">
        <v>44235</v>
      </c>
      <c r="D299" t="s">
        <v>2542</v>
      </c>
      <c r="E299" t="s">
        <v>874</v>
      </c>
      <c r="F299">
        <v>554271</v>
      </c>
      <c r="G299" t="s">
        <v>4</v>
      </c>
      <c r="H299" t="s">
        <v>5</v>
      </c>
      <c r="I299">
        <v>450</v>
      </c>
    </row>
    <row r="300" spans="1:9" x14ac:dyDescent="0.35">
      <c r="A300" t="s">
        <v>1299</v>
      </c>
      <c r="C300" s="1">
        <v>44235</v>
      </c>
      <c r="D300" t="s">
        <v>2544</v>
      </c>
      <c r="E300" t="s">
        <v>874</v>
      </c>
      <c r="F300">
        <v>554271</v>
      </c>
      <c r="G300" t="s">
        <v>4</v>
      </c>
      <c r="H300" t="s">
        <v>5</v>
      </c>
      <c r="I300">
        <v>1350</v>
      </c>
    </row>
    <row r="301" spans="1:9" x14ac:dyDescent="0.35">
      <c r="A301" t="s">
        <v>1299</v>
      </c>
      <c r="C301" s="1">
        <v>44235</v>
      </c>
      <c r="D301" t="s">
        <v>1609</v>
      </c>
      <c r="E301" t="s">
        <v>874</v>
      </c>
      <c r="F301">
        <v>554271</v>
      </c>
      <c r="G301" t="s">
        <v>4</v>
      </c>
      <c r="H301" t="s">
        <v>5</v>
      </c>
      <c r="I301">
        <v>200</v>
      </c>
    </row>
    <row r="302" spans="1:9" x14ac:dyDescent="0.35">
      <c r="A302" t="s">
        <v>1299</v>
      </c>
      <c r="C302" s="1">
        <v>44235</v>
      </c>
      <c r="D302" t="s">
        <v>1609</v>
      </c>
      <c r="E302" t="s">
        <v>1228</v>
      </c>
      <c r="F302">
        <v>554230</v>
      </c>
      <c r="G302" t="s">
        <v>4</v>
      </c>
      <c r="H302" t="s">
        <v>5</v>
      </c>
      <c r="I302">
        <v>300</v>
      </c>
    </row>
    <row r="303" spans="1:9" x14ac:dyDescent="0.35">
      <c r="A303" t="s">
        <v>1299</v>
      </c>
      <c r="C303" s="1">
        <v>44236</v>
      </c>
      <c r="D303" t="s">
        <v>2542</v>
      </c>
      <c r="E303" t="s">
        <v>1223</v>
      </c>
      <c r="F303">
        <v>554397</v>
      </c>
      <c r="G303" t="s">
        <v>4</v>
      </c>
      <c r="H303" t="s">
        <v>5</v>
      </c>
      <c r="I303">
        <v>300</v>
      </c>
    </row>
    <row r="304" spans="1:9" x14ac:dyDescent="0.35">
      <c r="A304" t="s">
        <v>1299</v>
      </c>
      <c r="C304" s="1">
        <v>44237</v>
      </c>
      <c r="D304" t="s">
        <v>2542</v>
      </c>
      <c r="E304" t="s">
        <v>1205</v>
      </c>
      <c r="F304">
        <v>554424</v>
      </c>
      <c r="G304" t="s">
        <v>4</v>
      </c>
      <c r="H304" t="s">
        <v>5</v>
      </c>
      <c r="I304">
        <v>200</v>
      </c>
    </row>
    <row r="305" spans="1:9" x14ac:dyDescent="0.35">
      <c r="A305" t="s">
        <v>1299</v>
      </c>
      <c r="C305" s="1">
        <v>44237</v>
      </c>
      <c r="D305" t="s">
        <v>2546</v>
      </c>
      <c r="E305" t="s">
        <v>753</v>
      </c>
      <c r="F305">
        <v>554286</v>
      </c>
      <c r="G305" t="s">
        <v>94</v>
      </c>
      <c r="H305" t="s">
        <v>5</v>
      </c>
      <c r="I305">
        <v>150</v>
      </c>
    </row>
    <row r="306" spans="1:9" x14ac:dyDescent="0.35">
      <c r="A306" t="s">
        <v>1299</v>
      </c>
      <c r="C306" s="1">
        <v>44237</v>
      </c>
      <c r="D306" t="s">
        <v>2542</v>
      </c>
      <c r="E306" t="s">
        <v>827</v>
      </c>
      <c r="F306">
        <v>554418</v>
      </c>
      <c r="G306" t="s">
        <v>4</v>
      </c>
      <c r="H306" t="s">
        <v>5</v>
      </c>
      <c r="I306">
        <v>100</v>
      </c>
    </row>
    <row r="307" spans="1:9" x14ac:dyDescent="0.35">
      <c r="A307" t="s">
        <v>1299</v>
      </c>
      <c r="C307" s="1">
        <v>44240</v>
      </c>
      <c r="D307" t="s">
        <v>2542</v>
      </c>
      <c r="E307" t="s">
        <v>826</v>
      </c>
      <c r="F307">
        <v>554393</v>
      </c>
      <c r="G307" t="s">
        <v>94</v>
      </c>
      <c r="H307" t="s">
        <v>5</v>
      </c>
      <c r="I307">
        <v>50</v>
      </c>
    </row>
    <row r="308" spans="1:9" x14ac:dyDescent="0.35">
      <c r="A308" t="s">
        <v>1299</v>
      </c>
      <c r="C308" s="1">
        <v>44240</v>
      </c>
      <c r="D308" t="s">
        <v>1575</v>
      </c>
      <c r="E308" t="s">
        <v>826</v>
      </c>
      <c r="F308">
        <v>554393</v>
      </c>
      <c r="G308" t="s">
        <v>94</v>
      </c>
      <c r="H308" t="s">
        <v>5</v>
      </c>
      <c r="I308">
        <v>450</v>
      </c>
    </row>
    <row r="309" spans="1:9" x14ac:dyDescent="0.35">
      <c r="A309" t="s">
        <v>1299</v>
      </c>
      <c r="C309" s="1">
        <v>44242</v>
      </c>
      <c r="D309" t="s">
        <v>2542</v>
      </c>
      <c r="E309" t="s">
        <v>826</v>
      </c>
      <c r="F309">
        <v>554619</v>
      </c>
      <c r="G309" t="s">
        <v>4</v>
      </c>
      <c r="H309" t="s">
        <v>5</v>
      </c>
      <c r="I309">
        <v>600</v>
      </c>
    </row>
    <row r="310" spans="1:9" x14ac:dyDescent="0.35">
      <c r="A310" t="s">
        <v>1299</v>
      </c>
      <c r="C310" s="1">
        <v>44243</v>
      </c>
      <c r="D310" t="s">
        <v>2542</v>
      </c>
      <c r="E310" t="s">
        <v>827</v>
      </c>
      <c r="F310">
        <v>554736</v>
      </c>
      <c r="G310" t="s">
        <v>4</v>
      </c>
      <c r="H310" t="s">
        <v>5</v>
      </c>
      <c r="I310">
        <v>200</v>
      </c>
    </row>
    <row r="311" spans="1:9" x14ac:dyDescent="0.35">
      <c r="A311" t="s">
        <v>1299</v>
      </c>
      <c r="C311" s="1">
        <v>44244</v>
      </c>
      <c r="D311" t="s">
        <v>2542</v>
      </c>
      <c r="E311" t="s">
        <v>782</v>
      </c>
      <c r="F311">
        <v>554374</v>
      </c>
      <c r="G311" t="s">
        <v>94</v>
      </c>
      <c r="H311" t="s">
        <v>5</v>
      </c>
      <c r="I311">
        <v>100</v>
      </c>
    </row>
    <row r="312" spans="1:9" x14ac:dyDescent="0.35">
      <c r="A312" t="s">
        <v>1299</v>
      </c>
      <c r="C312" s="1">
        <v>44250</v>
      </c>
      <c r="D312" t="s">
        <v>2542</v>
      </c>
      <c r="E312" t="s">
        <v>811</v>
      </c>
      <c r="F312">
        <v>554684</v>
      </c>
      <c r="G312" t="s">
        <v>94</v>
      </c>
      <c r="H312" t="s">
        <v>5</v>
      </c>
      <c r="I312">
        <v>150</v>
      </c>
    </row>
    <row r="313" spans="1:9" x14ac:dyDescent="0.35">
      <c r="A313" t="s">
        <v>1299</v>
      </c>
      <c r="C313" s="1">
        <v>44251</v>
      </c>
      <c r="D313" t="s">
        <v>2784</v>
      </c>
      <c r="E313" t="s">
        <v>772</v>
      </c>
      <c r="F313">
        <v>555018</v>
      </c>
      <c r="G313" t="s">
        <v>4</v>
      </c>
      <c r="H313" t="s">
        <v>5</v>
      </c>
      <c r="I313">
        <v>50</v>
      </c>
    </row>
    <row r="314" spans="1:9" x14ac:dyDescent="0.35">
      <c r="A314" t="s">
        <v>1299</v>
      </c>
      <c r="C314" s="1">
        <v>44251</v>
      </c>
      <c r="D314" t="s">
        <v>2542</v>
      </c>
      <c r="E314" t="s">
        <v>772</v>
      </c>
      <c r="F314">
        <v>555018</v>
      </c>
      <c r="G314" t="s">
        <v>4</v>
      </c>
      <c r="H314" t="s">
        <v>5</v>
      </c>
      <c r="I314">
        <v>250</v>
      </c>
    </row>
    <row r="315" spans="1:9" x14ac:dyDescent="0.35">
      <c r="A315" t="s">
        <v>1299</v>
      </c>
      <c r="C315" s="1">
        <v>44257</v>
      </c>
      <c r="D315" t="s">
        <v>2784</v>
      </c>
      <c r="E315" t="s">
        <v>25</v>
      </c>
      <c r="F315">
        <v>555262</v>
      </c>
      <c r="G315" t="s">
        <v>26</v>
      </c>
      <c r="H315" t="s">
        <v>5</v>
      </c>
      <c r="I315">
        <v>50</v>
      </c>
    </row>
    <row r="316" spans="1:9" x14ac:dyDescent="0.35">
      <c r="A316" t="s">
        <v>1299</v>
      </c>
      <c r="C316" s="1">
        <v>44258</v>
      </c>
      <c r="D316" t="s">
        <v>2784</v>
      </c>
      <c r="E316" t="s">
        <v>768</v>
      </c>
      <c r="F316">
        <v>555300</v>
      </c>
      <c r="G316" t="s">
        <v>4</v>
      </c>
      <c r="H316" t="s">
        <v>5</v>
      </c>
      <c r="I316">
        <v>400</v>
      </c>
    </row>
    <row r="317" spans="1:9" x14ac:dyDescent="0.35">
      <c r="A317" t="s">
        <v>1299</v>
      </c>
      <c r="C317" s="1">
        <v>44258</v>
      </c>
      <c r="D317" t="s">
        <v>2784</v>
      </c>
      <c r="E317" t="s">
        <v>761</v>
      </c>
      <c r="F317">
        <v>555259</v>
      </c>
      <c r="G317" t="s">
        <v>4</v>
      </c>
      <c r="H317" t="s">
        <v>5</v>
      </c>
      <c r="I317">
        <v>250</v>
      </c>
    </row>
    <row r="318" spans="1:9" x14ac:dyDescent="0.35">
      <c r="A318" t="s">
        <v>1299</v>
      </c>
      <c r="C318" s="1">
        <v>44259</v>
      </c>
      <c r="D318" t="s">
        <v>2784</v>
      </c>
      <c r="E318" t="s">
        <v>763</v>
      </c>
      <c r="F318">
        <v>555302</v>
      </c>
      <c r="G318" t="s">
        <v>4</v>
      </c>
      <c r="H318" t="s">
        <v>5</v>
      </c>
      <c r="I318">
        <v>50</v>
      </c>
    </row>
    <row r="319" spans="1:9" x14ac:dyDescent="0.35">
      <c r="A319" t="s">
        <v>1299</v>
      </c>
      <c r="C319" s="1">
        <v>44263</v>
      </c>
      <c r="D319" t="s">
        <v>2784</v>
      </c>
      <c r="E319" t="s">
        <v>90</v>
      </c>
      <c r="F319">
        <v>555542</v>
      </c>
      <c r="G319" t="s">
        <v>26</v>
      </c>
      <c r="H319" t="s">
        <v>5</v>
      </c>
      <c r="I319">
        <v>500</v>
      </c>
    </row>
    <row r="320" spans="1:9" x14ac:dyDescent="0.35">
      <c r="A320" t="s">
        <v>1299</v>
      </c>
      <c r="C320" s="1">
        <v>44265</v>
      </c>
      <c r="D320" t="s">
        <v>3534</v>
      </c>
      <c r="E320" t="s">
        <v>468</v>
      </c>
      <c r="F320">
        <v>555616</v>
      </c>
      <c r="G320" t="s">
        <v>4</v>
      </c>
      <c r="H320" t="s">
        <v>5</v>
      </c>
      <c r="I320">
        <v>500</v>
      </c>
    </row>
    <row r="321" spans="1:9" x14ac:dyDescent="0.35">
      <c r="A321" t="s">
        <v>1299</v>
      </c>
      <c r="C321" s="1">
        <v>44267</v>
      </c>
      <c r="D321" t="s">
        <v>748</v>
      </c>
      <c r="E321" t="s">
        <v>1301</v>
      </c>
      <c r="F321">
        <v>555707</v>
      </c>
      <c r="G321" t="s">
        <v>26</v>
      </c>
      <c r="H321" t="s">
        <v>5</v>
      </c>
      <c r="I321">
        <v>500</v>
      </c>
    </row>
    <row r="322" spans="1:9" x14ac:dyDescent="0.35">
      <c r="A322" t="s">
        <v>1299</v>
      </c>
      <c r="C322" s="1">
        <v>44267</v>
      </c>
      <c r="D322" t="s">
        <v>3534</v>
      </c>
      <c r="E322" t="s">
        <v>741</v>
      </c>
      <c r="F322">
        <v>555689</v>
      </c>
      <c r="G322" t="s">
        <v>94</v>
      </c>
      <c r="H322" t="s">
        <v>5</v>
      </c>
      <c r="I322">
        <v>200</v>
      </c>
    </row>
    <row r="323" spans="1:9" x14ac:dyDescent="0.35">
      <c r="A323" t="s">
        <v>1299</v>
      </c>
      <c r="C323" s="1">
        <v>44271</v>
      </c>
      <c r="D323" t="s">
        <v>744</v>
      </c>
      <c r="E323" t="s">
        <v>2639</v>
      </c>
      <c r="F323">
        <v>555678</v>
      </c>
      <c r="G323" t="s">
        <v>4</v>
      </c>
      <c r="H323" t="s">
        <v>5</v>
      </c>
      <c r="I323">
        <v>500</v>
      </c>
    </row>
    <row r="324" spans="1:9" x14ac:dyDescent="0.35">
      <c r="A324" t="s">
        <v>1299</v>
      </c>
      <c r="C324" s="1">
        <v>44279</v>
      </c>
      <c r="D324" t="s">
        <v>2547</v>
      </c>
      <c r="E324" t="s">
        <v>718</v>
      </c>
      <c r="F324">
        <v>556192</v>
      </c>
      <c r="G324" t="s">
        <v>4</v>
      </c>
      <c r="H324" t="s">
        <v>5</v>
      </c>
      <c r="I324">
        <v>100</v>
      </c>
    </row>
    <row r="325" spans="1:9" x14ac:dyDescent="0.35">
      <c r="A325" t="s">
        <v>1299</v>
      </c>
      <c r="C325" s="1">
        <v>44280</v>
      </c>
      <c r="D325" t="s">
        <v>1130</v>
      </c>
      <c r="E325" t="s">
        <v>722</v>
      </c>
      <c r="F325">
        <v>555881</v>
      </c>
      <c r="G325" t="s">
        <v>94</v>
      </c>
      <c r="H325" t="s">
        <v>5</v>
      </c>
      <c r="I325">
        <v>400</v>
      </c>
    </row>
    <row r="326" spans="1:9" x14ac:dyDescent="0.35">
      <c r="A326" t="s">
        <v>1299</v>
      </c>
      <c r="C326" s="1">
        <v>44280</v>
      </c>
      <c r="D326" t="s">
        <v>1609</v>
      </c>
      <c r="E326" t="s">
        <v>1130</v>
      </c>
      <c r="F326">
        <v>555881</v>
      </c>
      <c r="G326" t="s">
        <v>94</v>
      </c>
      <c r="H326" t="s">
        <v>5</v>
      </c>
      <c r="I326">
        <v>350</v>
      </c>
    </row>
    <row r="327" spans="1:9" x14ac:dyDescent="0.35">
      <c r="A327" t="s">
        <v>1299</v>
      </c>
      <c r="C327" s="1">
        <v>44280</v>
      </c>
      <c r="D327" t="s">
        <v>2547</v>
      </c>
      <c r="E327" t="s">
        <v>1130</v>
      </c>
      <c r="F327">
        <v>555881</v>
      </c>
      <c r="G327" t="s">
        <v>94</v>
      </c>
      <c r="H327" t="s">
        <v>5</v>
      </c>
      <c r="I327">
        <v>50</v>
      </c>
    </row>
    <row r="328" spans="1:9" x14ac:dyDescent="0.35">
      <c r="A328" t="s">
        <v>1299</v>
      </c>
      <c r="C328" s="1">
        <v>44280</v>
      </c>
      <c r="D328" t="s">
        <v>2547</v>
      </c>
      <c r="E328" t="s">
        <v>420</v>
      </c>
      <c r="F328">
        <v>556146</v>
      </c>
      <c r="G328" t="s">
        <v>4</v>
      </c>
      <c r="H328" t="s">
        <v>5</v>
      </c>
      <c r="I328">
        <v>100</v>
      </c>
    </row>
    <row r="329" spans="1:9" x14ac:dyDescent="0.35">
      <c r="A329" t="s">
        <v>1299</v>
      </c>
      <c r="C329" s="1">
        <v>44285</v>
      </c>
      <c r="D329" t="s">
        <v>1609</v>
      </c>
      <c r="E329" t="s">
        <v>699</v>
      </c>
      <c r="F329">
        <v>556380</v>
      </c>
      <c r="G329" t="s">
        <v>4</v>
      </c>
      <c r="H329" t="s">
        <v>5</v>
      </c>
      <c r="I329">
        <v>400</v>
      </c>
    </row>
    <row r="330" spans="1:9" x14ac:dyDescent="0.35">
      <c r="A330" t="s">
        <v>1299</v>
      </c>
      <c r="C330" s="1">
        <v>44286</v>
      </c>
      <c r="D330" t="s">
        <v>1609</v>
      </c>
      <c r="E330" t="s">
        <v>700</v>
      </c>
      <c r="F330">
        <v>556480</v>
      </c>
      <c r="G330" t="s">
        <v>4</v>
      </c>
      <c r="H330" t="s">
        <v>5</v>
      </c>
      <c r="I330">
        <v>100</v>
      </c>
    </row>
    <row r="331" spans="1:9" x14ac:dyDescent="0.35">
      <c r="A331" t="s">
        <v>1299</v>
      </c>
      <c r="C331" s="1">
        <v>44287</v>
      </c>
      <c r="D331" t="s">
        <v>1609</v>
      </c>
      <c r="E331" t="s">
        <v>693</v>
      </c>
      <c r="F331">
        <v>556511</v>
      </c>
      <c r="G331" t="s">
        <v>4</v>
      </c>
      <c r="H331" t="s">
        <v>5</v>
      </c>
      <c r="I331">
        <v>300</v>
      </c>
    </row>
    <row r="332" spans="1:9" x14ac:dyDescent="0.35">
      <c r="A332" t="s">
        <v>1299</v>
      </c>
      <c r="C332" s="1">
        <v>44288</v>
      </c>
      <c r="D332" t="s">
        <v>2544</v>
      </c>
      <c r="E332" t="s">
        <v>686</v>
      </c>
      <c r="F332">
        <v>556498</v>
      </c>
      <c r="G332" t="s">
        <v>4</v>
      </c>
      <c r="H332" t="s">
        <v>5</v>
      </c>
      <c r="I332">
        <v>300</v>
      </c>
    </row>
    <row r="333" spans="1:9" x14ac:dyDescent="0.35">
      <c r="A333" t="s">
        <v>1299</v>
      </c>
      <c r="C333" s="1">
        <v>44288</v>
      </c>
      <c r="D333" t="s">
        <v>1609</v>
      </c>
      <c r="E333" t="s">
        <v>687</v>
      </c>
      <c r="F333">
        <v>556181</v>
      </c>
      <c r="G333" t="s">
        <v>94</v>
      </c>
      <c r="H333" t="s">
        <v>5</v>
      </c>
      <c r="I333">
        <v>200</v>
      </c>
    </row>
    <row r="334" spans="1:9" x14ac:dyDescent="0.35">
      <c r="A334" t="s">
        <v>1299</v>
      </c>
      <c r="C334" s="1">
        <v>44291</v>
      </c>
      <c r="D334" t="s">
        <v>3886</v>
      </c>
      <c r="E334" t="s">
        <v>30</v>
      </c>
      <c r="F334">
        <v>556647</v>
      </c>
      <c r="G334" t="s">
        <v>26</v>
      </c>
      <c r="H334" t="s">
        <v>5</v>
      </c>
      <c r="I334">
        <v>100</v>
      </c>
    </row>
    <row r="335" spans="1:9" x14ac:dyDescent="0.35">
      <c r="A335" t="s">
        <v>1299</v>
      </c>
      <c r="C335" s="1">
        <v>44293</v>
      </c>
      <c r="D335" t="s">
        <v>3886</v>
      </c>
      <c r="E335" t="s">
        <v>777</v>
      </c>
      <c r="F335">
        <v>556768</v>
      </c>
      <c r="G335" t="s">
        <v>4</v>
      </c>
      <c r="H335" t="s">
        <v>5</v>
      </c>
      <c r="I335">
        <v>400</v>
      </c>
    </row>
    <row r="336" spans="1:9" x14ac:dyDescent="0.35">
      <c r="A336" t="s">
        <v>1299</v>
      </c>
      <c r="C336" s="1">
        <v>44298</v>
      </c>
      <c r="D336" t="s">
        <v>1609</v>
      </c>
      <c r="E336" t="s">
        <v>662</v>
      </c>
      <c r="F336">
        <v>556949</v>
      </c>
      <c r="G336" t="s">
        <v>4</v>
      </c>
      <c r="H336" t="s">
        <v>5</v>
      </c>
      <c r="I336">
        <v>200</v>
      </c>
    </row>
    <row r="337" spans="1:9" x14ac:dyDescent="0.35">
      <c r="A337" t="s">
        <v>1299</v>
      </c>
      <c r="C337" s="1">
        <v>44298</v>
      </c>
      <c r="D337" t="s">
        <v>3886</v>
      </c>
      <c r="E337" t="s">
        <v>662</v>
      </c>
      <c r="F337">
        <v>556949</v>
      </c>
      <c r="G337" t="s">
        <v>4</v>
      </c>
      <c r="H337" t="s">
        <v>5</v>
      </c>
      <c r="I337">
        <v>100</v>
      </c>
    </row>
    <row r="338" spans="1:9" x14ac:dyDescent="0.35">
      <c r="A338" t="s">
        <v>1299</v>
      </c>
      <c r="C338" s="1">
        <v>44298</v>
      </c>
      <c r="D338" t="s">
        <v>3886</v>
      </c>
      <c r="E338" t="s">
        <v>571</v>
      </c>
      <c r="F338">
        <v>556888</v>
      </c>
      <c r="G338" t="s">
        <v>4</v>
      </c>
      <c r="H338" t="s">
        <v>5</v>
      </c>
      <c r="I338">
        <v>50</v>
      </c>
    </row>
    <row r="339" spans="1:9" x14ac:dyDescent="0.35">
      <c r="A339" t="s">
        <v>1299</v>
      </c>
      <c r="C339" s="1">
        <v>44298</v>
      </c>
      <c r="D339" t="s">
        <v>3886</v>
      </c>
      <c r="E339" t="s">
        <v>662</v>
      </c>
      <c r="F339">
        <v>556792</v>
      </c>
      <c r="G339" t="s">
        <v>4</v>
      </c>
      <c r="H339" t="s">
        <v>5</v>
      </c>
      <c r="I339">
        <v>700</v>
      </c>
    </row>
    <row r="340" spans="1:9" x14ac:dyDescent="0.35">
      <c r="A340" t="s">
        <v>1299</v>
      </c>
      <c r="C340" s="1">
        <v>44299</v>
      </c>
      <c r="D340" t="s">
        <v>1609</v>
      </c>
      <c r="E340" t="s">
        <v>867</v>
      </c>
      <c r="F340">
        <v>556675</v>
      </c>
      <c r="G340" t="s">
        <v>94</v>
      </c>
      <c r="H340" t="s">
        <v>5</v>
      </c>
      <c r="I340">
        <v>100</v>
      </c>
    </row>
    <row r="341" spans="1:9" x14ac:dyDescent="0.35">
      <c r="A341" t="s">
        <v>1299</v>
      </c>
      <c r="C341" s="1">
        <v>44300</v>
      </c>
      <c r="D341" t="s">
        <v>1609</v>
      </c>
      <c r="E341" t="s">
        <v>11</v>
      </c>
      <c r="F341">
        <v>557010</v>
      </c>
      <c r="G341" t="s">
        <v>4</v>
      </c>
      <c r="H341" t="s">
        <v>5</v>
      </c>
      <c r="I341">
        <v>50</v>
      </c>
    </row>
    <row r="342" spans="1:9" x14ac:dyDescent="0.35">
      <c r="A342" t="s">
        <v>1299</v>
      </c>
      <c r="C342" s="1">
        <v>44300</v>
      </c>
      <c r="D342" t="s">
        <v>1609</v>
      </c>
      <c r="E342" t="s">
        <v>675</v>
      </c>
      <c r="F342">
        <v>557036</v>
      </c>
      <c r="G342" t="s">
        <v>4</v>
      </c>
      <c r="H342" t="s">
        <v>5</v>
      </c>
      <c r="I342">
        <v>500</v>
      </c>
    </row>
    <row r="343" spans="1:9" x14ac:dyDescent="0.35">
      <c r="A343" t="s">
        <v>1299</v>
      </c>
      <c r="C343" s="1">
        <v>44301</v>
      </c>
      <c r="D343" t="s">
        <v>1609</v>
      </c>
      <c r="E343" t="s">
        <v>1245</v>
      </c>
      <c r="F343">
        <v>557049</v>
      </c>
      <c r="G343" t="s">
        <v>4</v>
      </c>
      <c r="H343" t="s">
        <v>5</v>
      </c>
      <c r="I343">
        <v>200</v>
      </c>
    </row>
    <row r="344" spans="1:9" x14ac:dyDescent="0.35">
      <c r="A344" t="s">
        <v>1299</v>
      </c>
      <c r="C344" s="1">
        <v>44302</v>
      </c>
      <c r="D344" t="s">
        <v>1609</v>
      </c>
      <c r="E344" t="s">
        <v>1048</v>
      </c>
      <c r="F344">
        <v>557084</v>
      </c>
      <c r="G344" t="s">
        <v>94</v>
      </c>
      <c r="H344" t="s">
        <v>5</v>
      </c>
      <c r="I344">
        <v>650</v>
      </c>
    </row>
    <row r="345" spans="1:9" x14ac:dyDescent="0.35">
      <c r="A345" t="s">
        <v>1299</v>
      </c>
      <c r="C345" s="1">
        <v>44307</v>
      </c>
      <c r="D345" t="s">
        <v>1609</v>
      </c>
      <c r="E345" t="s">
        <v>1033</v>
      </c>
      <c r="F345">
        <v>557289</v>
      </c>
      <c r="G345" t="s">
        <v>4</v>
      </c>
      <c r="H345" t="s">
        <v>5</v>
      </c>
      <c r="I345">
        <v>200</v>
      </c>
    </row>
    <row r="346" spans="1:9" x14ac:dyDescent="0.35">
      <c r="A346" t="s">
        <v>1299</v>
      </c>
      <c r="C346" s="1">
        <v>44308</v>
      </c>
      <c r="D346" t="s">
        <v>2544</v>
      </c>
      <c r="E346" t="s">
        <v>227</v>
      </c>
      <c r="F346">
        <v>557399</v>
      </c>
      <c r="G346" t="s">
        <v>4</v>
      </c>
      <c r="H346" t="s">
        <v>5</v>
      </c>
      <c r="I346">
        <v>1100</v>
      </c>
    </row>
    <row r="347" spans="1:9" x14ac:dyDescent="0.35">
      <c r="A347" t="s">
        <v>1299</v>
      </c>
      <c r="C347" s="1">
        <v>44308</v>
      </c>
      <c r="D347" t="s">
        <v>2544</v>
      </c>
      <c r="E347" t="s">
        <v>679</v>
      </c>
      <c r="F347">
        <v>557351</v>
      </c>
      <c r="G347" t="s">
        <v>4</v>
      </c>
      <c r="H347" t="s">
        <v>5</v>
      </c>
      <c r="I347">
        <v>1000</v>
      </c>
    </row>
    <row r="348" spans="1:9" x14ac:dyDescent="0.35">
      <c r="A348" t="s">
        <v>1299</v>
      </c>
      <c r="C348" s="1">
        <v>44308</v>
      </c>
      <c r="D348" t="s">
        <v>1609</v>
      </c>
      <c r="E348" t="s">
        <v>646</v>
      </c>
      <c r="F348">
        <v>557347</v>
      </c>
      <c r="G348" t="s">
        <v>4</v>
      </c>
      <c r="H348" t="s">
        <v>5</v>
      </c>
      <c r="I348">
        <v>50</v>
      </c>
    </row>
    <row r="349" spans="1:9" x14ac:dyDescent="0.35">
      <c r="A349" t="s">
        <v>1299</v>
      </c>
      <c r="C349" s="1">
        <v>44309</v>
      </c>
      <c r="D349" t="s">
        <v>2542</v>
      </c>
      <c r="E349" t="s">
        <v>1022</v>
      </c>
      <c r="F349">
        <v>557445</v>
      </c>
      <c r="G349" t="s">
        <v>4</v>
      </c>
      <c r="H349" t="s">
        <v>5</v>
      </c>
      <c r="I349">
        <v>200</v>
      </c>
    </row>
    <row r="350" spans="1:9" x14ac:dyDescent="0.35">
      <c r="A350" t="s">
        <v>1299</v>
      </c>
      <c r="C350" s="1">
        <v>44309</v>
      </c>
      <c r="D350" t="s">
        <v>2542</v>
      </c>
      <c r="E350" t="s">
        <v>878</v>
      </c>
      <c r="F350">
        <v>557403</v>
      </c>
      <c r="G350" t="s">
        <v>94</v>
      </c>
      <c r="H350" t="s">
        <v>5</v>
      </c>
      <c r="I350">
        <v>150</v>
      </c>
    </row>
    <row r="351" spans="1:9" x14ac:dyDescent="0.35">
      <c r="A351" t="s">
        <v>1299</v>
      </c>
      <c r="C351" s="1">
        <v>44309</v>
      </c>
      <c r="D351" t="s">
        <v>2544</v>
      </c>
      <c r="E351" t="s">
        <v>878</v>
      </c>
      <c r="F351">
        <v>557403</v>
      </c>
      <c r="G351" t="s">
        <v>94</v>
      </c>
      <c r="H351" t="s">
        <v>5</v>
      </c>
      <c r="I351">
        <v>600</v>
      </c>
    </row>
    <row r="352" spans="1:9" x14ac:dyDescent="0.35">
      <c r="A352" t="s">
        <v>1299</v>
      </c>
      <c r="C352" s="1">
        <v>44313</v>
      </c>
      <c r="D352" t="s">
        <v>2542</v>
      </c>
      <c r="E352" t="s">
        <v>1020</v>
      </c>
      <c r="F352">
        <v>557548</v>
      </c>
      <c r="G352" t="s">
        <v>4</v>
      </c>
      <c r="H352" t="s">
        <v>5</v>
      </c>
      <c r="I352">
        <v>100</v>
      </c>
    </row>
    <row r="353" spans="1:9" x14ac:dyDescent="0.35">
      <c r="A353" t="s">
        <v>1299</v>
      </c>
      <c r="C353" s="1">
        <v>44315</v>
      </c>
      <c r="D353" t="s">
        <v>3534</v>
      </c>
      <c r="E353" t="s">
        <v>677</v>
      </c>
      <c r="F353">
        <v>557666</v>
      </c>
      <c r="G353" t="s">
        <v>4</v>
      </c>
      <c r="H353" t="s">
        <v>5</v>
      </c>
      <c r="I353">
        <v>100</v>
      </c>
    </row>
    <row r="354" spans="1:9" x14ac:dyDescent="0.35">
      <c r="A354" t="s">
        <v>1299</v>
      </c>
      <c r="C354" s="1">
        <v>44315</v>
      </c>
      <c r="D354" t="s">
        <v>2542</v>
      </c>
      <c r="E354" t="s">
        <v>677</v>
      </c>
      <c r="F354">
        <v>557666</v>
      </c>
      <c r="G354" t="s">
        <v>4</v>
      </c>
      <c r="H354" t="s">
        <v>5</v>
      </c>
      <c r="I354">
        <v>900</v>
      </c>
    </row>
    <row r="355" spans="1:9" x14ac:dyDescent="0.35">
      <c r="A355" t="s">
        <v>1299</v>
      </c>
      <c r="C355" s="1">
        <v>44319</v>
      </c>
      <c r="D355" t="s">
        <v>3534</v>
      </c>
      <c r="E355" t="s">
        <v>455</v>
      </c>
      <c r="F355">
        <v>557696</v>
      </c>
      <c r="G355" t="s">
        <v>4</v>
      </c>
      <c r="H355" t="s">
        <v>5</v>
      </c>
      <c r="I355">
        <v>100</v>
      </c>
    </row>
    <row r="356" spans="1:9" x14ac:dyDescent="0.35">
      <c r="A356" t="s">
        <v>1299</v>
      </c>
      <c r="C356" s="1">
        <v>44326</v>
      </c>
      <c r="D356" t="s">
        <v>3534</v>
      </c>
      <c r="E356" t="s">
        <v>497</v>
      </c>
      <c r="F356">
        <v>557851</v>
      </c>
      <c r="G356" t="s">
        <v>4</v>
      </c>
      <c r="H356" t="s">
        <v>5</v>
      </c>
      <c r="I356">
        <v>100</v>
      </c>
    </row>
    <row r="357" spans="1:9" x14ac:dyDescent="0.35">
      <c r="A357" t="s">
        <v>1299</v>
      </c>
      <c r="C357" s="1">
        <v>44329</v>
      </c>
      <c r="D357" t="s">
        <v>3850</v>
      </c>
      <c r="E357" t="s">
        <v>32</v>
      </c>
      <c r="F357">
        <v>558178</v>
      </c>
      <c r="G357" t="s">
        <v>4</v>
      </c>
      <c r="H357" t="s">
        <v>5</v>
      </c>
      <c r="I357">
        <v>1300</v>
      </c>
    </row>
    <row r="358" spans="1:9" x14ac:dyDescent="0.35">
      <c r="A358" t="s">
        <v>1299</v>
      </c>
      <c r="C358" s="1">
        <v>44333</v>
      </c>
      <c r="D358" t="s">
        <v>3850</v>
      </c>
      <c r="E358" t="s">
        <v>211</v>
      </c>
      <c r="F358">
        <v>558142</v>
      </c>
      <c r="G358" t="s">
        <v>94</v>
      </c>
      <c r="H358" t="s">
        <v>5</v>
      </c>
      <c r="I358">
        <v>150</v>
      </c>
    </row>
    <row r="359" spans="1:9" x14ac:dyDescent="0.35">
      <c r="A359" t="s">
        <v>1299</v>
      </c>
      <c r="C359" s="1">
        <v>44333</v>
      </c>
      <c r="D359" t="s">
        <v>3850</v>
      </c>
      <c r="E359" t="s">
        <v>522</v>
      </c>
      <c r="F359">
        <v>558079</v>
      </c>
      <c r="G359" t="s">
        <v>94</v>
      </c>
      <c r="H359" t="s">
        <v>5</v>
      </c>
      <c r="I359">
        <v>250</v>
      </c>
    </row>
    <row r="360" spans="1:9" x14ac:dyDescent="0.35">
      <c r="A360" t="s">
        <v>1299</v>
      </c>
      <c r="C360" s="1">
        <v>44335</v>
      </c>
      <c r="D360" t="s">
        <v>3886</v>
      </c>
      <c r="E360" t="s">
        <v>979</v>
      </c>
      <c r="F360">
        <v>558432</v>
      </c>
      <c r="G360" t="s">
        <v>4</v>
      </c>
      <c r="H360" t="s">
        <v>5</v>
      </c>
      <c r="I360">
        <v>1000</v>
      </c>
    </row>
    <row r="361" spans="1:9" x14ac:dyDescent="0.35">
      <c r="A361" t="s">
        <v>1299</v>
      </c>
      <c r="C361" s="1">
        <v>44335</v>
      </c>
      <c r="D361" t="s">
        <v>3850</v>
      </c>
      <c r="E361" t="s">
        <v>979</v>
      </c>
      <c r="F361">
        <v>558432</v>
      </c>
      <c r="G361" t="s">
        <v>4</v>
      </c>
      <c r="H361" t="s">
        <v>5</v>
      </c>
      <c r="I361">
        <v>500</v>
      </c>
    </row>
    <row r="362" spans="1:9" x14ac:dyDescent="0.35">
      <c r="A362" t="s">
        <v>1299</v>
      </c>
      <c r="C362" s="1">
        <v>44336</v>
      </c>
      <c r="D362" t="s">
        <v>3886</v>
      </c>
      <c r="E362" t="s">
        <v>423</v>
      </c>
      <c r="F362">
        <v>558433</v>
      </c>
      <c r="G362" t="s">
        <v>4</v>
      </c>
      <c r="H362" t="s">
        <v>5</v>
      </c>
      <c r="I362">
        <v>600</v>
      </c>
    </row>
    <row r="363" spans="1:9" x14ac:dyDescent="0.35">
      <c r="A363" t="s">
        <v>1299</v>
      </c>
      <c r="C363" s="1">
        <v>44340</v>
      </c>
      <c r="D363" t="s">
        <v>2544</v>
      </c>
      <c r="E363" t="s">
        <v>387</v>
      </c>
      <c r="F363">
        <v>558510</v>
      </c>
      <c r="G363" t="s">
        <v>94</v>
      </c>
      <c r="H363" t="s">
        <v>5</v>
      </c>
      <c r="I363">
        <v>200</v>
      </c>
    </row>
    <row r="364" spans="1:9" x14ac:dyDescent="0.35">
      <c r="A364" t="s">
        <v>1299</v>
      </c>
      <c r="C364" s="1">
        <v>44340</v>
      </c>
      <c r="D364" t="s">
        <v>3886</v>
      </c>
      <c r="E364" t="s">
        <v>387</v>
      </c>
      <c r="F364">
        <v>558510</v>
      </c>
      <c r="G364" t="s">
        <v>94</v>
      </c>
      <c r="H364" t="s">
        <v>5</v>
      </c>
      <c r="I364">
        <v>400</v>
      </c>
    </row>
    <row r="365" spans="1:9" x14ac:dyDescent="0.35">
      <c r="A365" t="s">
        <v>1299</v>
      </c>
      <c r="C365" s="1">
        <v>44341</v>
      </c>
      <c r="D365" t="s">
        <v>2544</v>
      </c>
      <c r="E365" t="s">
        <v>371</v>
      </c>
      <c r="F365">
        <v>558636</v>
      </c>
      <c r="G365" t="s">
        <v>4</v>
      </c>
      <c r="H365" t="s">
        <v>5</v>
      </c>
      <c r="I365">
        <v>100</v>
      </c>
    </row>
    <row r="366" spans="1:9" x14ac:dyDescent="0.35">
      <c r="A366" t="s">
        <v>1299</v>
      </c>
      <c r="C366" s="1">
        <v>44342</v>
      </c>
      <c r="D366" t="s">
        <v>2544</v>
      </c>
      <c r="E366" t="s">
        <v>413</v>
      </c>
      <c r="F366">
        <v>558646</v>
      </c>
      <c r="G366" t="s">
        <v>4</v>
      </c>
      <c r="H366" t="s">
        <v>5</v>
      </c>
      <c r="I366">
        <v>1200</v>
      </c>
    </row>
    <row r="367" spans="1:9" x14ac:dyDescent="0.35">
      <c r="A367" t="s">
        <v>1299</v>
      </c>
      <c r="C367" s="1">
        <v>44343</v>
      </c>
      <c r="D367" t="s">
        <v>3088</v>
      </c>
      <c r="E367" t="s">
        <v>408</v>
      </c>
      <c r="F367">
        <v>558707</v>
      </c>
      <c r="G367" t="s">
        <v>94</v>
      </c>
      <c r="H367" t="s">
        <v>5</v>
      </c>
      <c r="I367">
        <v>250</v>
      </c>
    </row>
    <row r="368" spans="1:9" x14ac:dyDescent="0.35">
      <c r="A368" t="s">
        <v>1299</v>
      </c>
      <c r="C368" s="1">
        <v>44343</v>
      </c>
      <c r="D368" t="s">
        <v>2544</v>
      </c>
      <c r="E368" t="s">
        <v>408</v>
      </c>
      <c r="F368">
        <v>558719</v>
      </c>
      <c r="G368" t="s">
        <v>4</v>
      </c>
      <c r="H368" t="s">
        <v>5</v>
      </c>
      <c r="I368">
        <v>300</v>
      </c>
    </row>
    <row r="369" spans="1:9" x14ac:dyDescent="0.35">
      <c r="A369" t="s">
        <v>1299</v>
      </c>
      <c r="C369" s="1">
        <v>44344</v>
      </c>
      <c r="D369" t="s">
        <v>3088</v>
      </c>
      <c r="E369" t="s">
        <v>90</v>
      </c>
      <c r="F369">
        <v>558745</v>
      </c>
      <c r="G369" t="s">
        <v>26</v>
      </c>
      <c r="H369" t="s">
        <v>5</v>
      </c>
      <c r="I369">
        <v>50</v>
      </c>
    </row>
    <row r="370" spans="1:9" x14ac:dyDescent="0.35">
      <c r="A370" t="s">
        <v>1299</v>
      </c>
      <c r="C370" s="1">
        <v>44344</v>
      </c>
      <c r="D370" t="s">
        <v>3534</v>
      </c>
      <c r="E370" t="s">
        <v>386</v>
      </c>
      <c r="F370">
        <v>558778</v>
      </c>
      <c r="G370" t="s">
        <v>94</v>
      </c>
      <c r="H370" t="s">
        <v>5</v>
      </c>
      <c r="I370">
        <v>800</v>
      </c>
    </row>
    <row r="371" spans="1:9" x14ac:dyDescent="0.35">
      <c r="A371" t="s">
        <v>1299</v>
      </c>
      <c r="C371" s="1">
        <v>44344</v>
      </c>
      <c r="D371" t="s">
        <v>3088</v>
      </c>
      <c r="E371" t="s">
        <v>386</v>
      </c>
      <c r="F371">
        <v>558778</v>
      </c>
      <c r="G371" t="s">
        <v>94</v>
      </c>
      <c r="H371" t="s">
        <v>5</v>
      </c>
      <c r="I371">
        <v>50</v>
      </c>
    </row>
    <row r="372" spans="1:9" x14ac:dyDescent="0.35">
      <c r="A372" t="s">
        <v>1299</v>
      </c>
      <c r="C372" s="1">
        <v>44344</v>
      </c>
      <c r="D372" t="s">
        <v>3088</v>
      </c>
      <c r="E372" t="s">
        <v>386</v>
      </c>
      <c r="F372">
        <v>558765</v>
      </c>
      <c r="G372" t="s">
        <v>4</v>
      </c>
      <c r="H372" t="s">
        <v>5</v>
      </c>
      <c r="I372">
        <v>1000</v>
      </c>
    </row>
    <row r="373" spans="1:9" x14ac:dyDescent="0.35">
      <c r="A373" t="s">
        <v>2380</v>
      </c>
      <c r="C373" s="1">
        <v>44232</v>
      </c>
      <c r="D373" t="s">
        <v>2508</v>
      </c>
      <c r="E373" t="s">
        <v>68</v>
      </c>
      <c r="F373">
        <v>554246</v>
      </c>
      <c r="G373" t="s">
        <v>26</v>
      </c>
      <c r="H373" t="s">
        <v>5</v>
      </c>
      <c r="I373">
        <v>1</v>
      </c>
    </row>
    <row r="374" spans="1:9" x14ac:dyDescent="0.35">
      <c r="A374" t="s">
        <v>2380</v>
      </c>
      <c r="C374" s="1">
        <v>44236</v>
      </c>
      <c r="D374" t="s">
        <v>2508</v>
      </c>
      <c r="E374" t="s">
        <v>1227</v>
      </c>
      <c r="F374">
        <v>554280</v>
      </c>
      <c r="G374" t="s">
        <v>4</v>
      </c>
      <c r="H374" t="s">
        <v>5</v>
      </c>
      <c r="I374">
        <v>1</v>
      </c>
    </row>
    <row r="375" spans="1:9" x14ac:dyDescent="0.35">
      <c r="A375" t="s">
        <v>2380</v>
      </c>
      <c r="C375" s="1">
        <v>44238</v>
      </c>
      <c r="D375" t="s">
        <v>2508</v>
      </c>
      <c r="E375" t="s">
        <v>771</v>
      </c>
      <c r="F375">
        <v>554427</v>
      </c>
      <c r="G375" t="s">
        <v>4</v>
      </c>
      <c r="H375" t="s">
        <v>5</v>
      </c>
      <c r="I375">
        <v>2</v>
      </c>
    </row>
    <row r="376" spans="1:9" x14ac:dyDescent="0.35">
      <c r="A376" t="s">
        <v>2380</v>
      </c>
      <c r="C376" s="1">
        <v>44239</v>
      </c>
      <c r="D376" t="s">
        <v>2508</v>
      </c>
      <c r="E376" t="s">
        <v>779</v>
      </c>
      <c r="F376">
        <v>554433</v>
      </c>
      <c r="G376" t="s">
        <v>4</v>
      </c>
      <c r="H376" t="s">
        <v>5</v>
      </c>
      <c r="I376">
        <v>3</v>
      </c>
    </row>
    <row r="377" spans="1:9" x14ac:dyDescent="0.35">
      <c r="A377" t="s">
        <v>2380</v>
      </c>
      <c r="C377" s="1">
        <v>44239</v>
      </c>
      <c r="D377" t="s">
        <v>2508</v>
      </c>
      <c r="E377" t="s">
        <v>1203</v>
      </c>
      <c r="F377">
        <v>554443</v>
      </c>
      <c r="G377" t="s">
        <v>4</v>
      </c>
      <c r="H377" t="s">
        <v>5</v>
      </c>
      <c r="I377">
        <v>3</v>
      </c>
    </row>
    <row r="378" spans="1:9" x14ac:dyDescent="0.35">
      <c r="A378" t="s">
        <v>2380</v>
      </c>
      <c r="C378" s="1">
        <v>44239</v>
      </c>
      <c r="D378" t="s">
        <v>2508</v>
      </c>
      <c r="E378" t="s">
        <v>1203</v>
      </c>
      <c r="F378">
        <v>554280</v>
      </c>
      <c r="G378" t="s">
        <v>4</v>
      </c>
      <c r="H378" t="s">
        <v>5</v>
      </c>
      <c r="I378">
        <v>1</v>
      </c>
    </row>
    <row r="379" spans="1:9" x14ac:dyDescent="0.35">
      <c r="A379" t="s">
        <v>2380</v>
      </c>
      <c r="C379" s="1">
        <v>44245</v>
      </c>
      <c r="D379" t="s">
        <v>2508</v>
      </c>
      <c r="E379" t="s">
        <v>769</v>
      </c>
      <c r="F379">
        <v>554600</v>
      </c>
      <c r="G379" t="s">
        <v>4</v>
      </c>
      <c r="H379" t="s">
        <v>5</v>
      </c>
      <c r="I379">
        <v>1</v>
      </c>
    </row>
    <row r="380" spans="1:9" x14ac:dyDescent="0.35">
      <c r="A380" t="s">
        <v>2380</v>
      </c>
      <c r="C380" s="1">
        <v>44249</v>
      </c>
      <c r="D380" t="s">
        <v>2508</v>
      </c>
      <c r="E380" t="s">
        <v>1178</v>
      </c>
      <c r="F380">
        <v>554740</v>
      </c>
      <c r="G380" t="s">
        <v>4</v>
      </c>
      <c r="H380" t="s">
        <v>5</v>
      </c>
      <c r="I380">
        <v>4</v>
      </c>
    </row>
    <row r="381" spans="1:9" x14ac:dyDescent="0.35">
      <c r="A381" t="s">
        <v>2380</v>
      </c>
      <c r="C381" s="1">
        <v>44256</v>
      </c>
      <c r="D381" t="s">
        <v>1323</v>
      </c>
      <c r="E381" t="s">
        <v>758</v>
      </c>
      <c r="F381">
        <v>554990</v>
      </c>
      <c r="G381" t="s">
        <v>4</v>
      </c>
      <c r="H381" t="s">
        <v>5</v>
      </c>
      <c r="I381">
        <v>1</v>
      </c>
    </row>
    <row r="382" spans="1:9" x14ac:dyDescent="0.35">
      <c r="A382" t="s">
        <v>2380</v>
      </c>
      <c r="C382" s="1">
        <v>44259</v>
      </c>
      <c r="D382" t="s">
        <v>3449</v>
      </c>
      <c r="E382" t="s">
        <v>750</v>
      </c>
      <c r="F382">
        <v>555286</v>
      </c>
      <c r="G382" t="s">
        <v>4</v>
      </c>
      <c r="H382" t="s">
        <v>5</v>
      </c>
      <c r="I382">
        <v>1</v>
      </c>
    </row>
    <row r="383" spans="1:9" x14ac:dyDescent="0.35">
      <c r="A383" t="s">
        <v>2380</v>
      </c>
      <c r="C383" s="1">
        <v>44270</v>
      </c>
      <c r="D383" t="s">
        <v>3449</v>
      </c>
      <c r="E383" t="s">
        <v>1133</v>
      </c>
      <c r="F383">
        <v>555704</v>
      </c>
      <c r="G383" t="s">
        <v>4</v>
      </c>
      <c r="H383" t="s">
        <v>5</v>
      </c>
      <c r="I383">
        <v>1</v>
      </c>
    </row>
    <row r="384" spans="1:9" x14ac:dyDescent="0.35">
      <c r="A384" t="s">
        <v>2380</v>
      </c>
      <c r="C384" s="1">
        <v>44280</v>
      </c>
      <c r="D384" t="s">
        <v>3449</v>
      </c>
      <c r="E384" t="s">
        <v>572</v>
      </c>
      <c r="F384">
        <v>556272</v>
      </c>
      <c r="G384" t="s">
        <v>4</v>
      </c>
      <c r="H384" t="s">
        <v>5</v>
      </c>
      <c r="I384">
        <v>4</v>
      </c>
    </row>
    <row r="385" spans="1:9" x14ac:dyDescent="0.35">
      <c r="A385" t="s">
        <v>2380</v>
      </c>
      <c r="C385" s="1">
        <v>44280</v>
      </c>
      <c r="D385" t="s">
        <v>3449</v>
      </c>
      <c r="E385" t="s">
        <v>669</v>
      </c>
      <c r="F385">
        <v>556012</v>
      </c>
      <c r="G385" t="s">
        <v>4</v>
      </c>
      <c r="H385" t="s">
        <v>5</v>
      </c>
      <c r="I385">
        <v>2</v>
      </c>
    </row>
    <row r="386" spans="1:9" x14ac:dyDescent="0.35">
      <c r="A386" t="s">
        <v>2380</v>
      </c>
      <c r="C386" s="1">
        <v>44286</v>
      </c>
      <c r="D386" t="s">
        <v>3449</v>
      </c>
      <c r="E386" t="s">
        <v>777</v>
      </c>
      <c r="F386">
        <v>556449</v>
      </c>
      <c r="G386" t="s">
        <v>4</v>
      </c>
      <c r="H386" t="s">
        <v>5</v>
      </c>
      <c r="I386">
        <v>1</v>
      </c>
    </row>
    <row r="387" spans="1:9" x14ac:dyDescent="0.35">
      <c r="A387" t="s">
        <v>2380</v>
      </c>
      <c r="C387" s="1">
        <v>44288</v>
      </c>
      <c r="D387" t="s">
        <v>3449</v>
      </c>
      <c r="E387" t="s">
        <v>692</v>
      </c>
      <c r="F387">
        <v>556520</v>
      </c>
      <c r="G387" t="s">
        <v>4</v>
      </c>
      <c r="H387" t="s">
        <v>5</v>
      </c>
      <c r="I387">
        <v>7</v>
      </c>
    </row>
    <row r="388" spans="1:9" x14ac:dyDescent="0.35">
      <c r="A388" t="s">
        <v>2380</v>
      </c>
      <c r="C388" s="1">
        <v>44291</v>
      </c>
      <c r="D388" t="s">
        <v>3449</v>
      </c>
      <c r="E388" t="s">
        <v>399</v>
      </c>
      <c r="F388">
        <v>556608</v>
      </c>
      <c r="G388" t="s">
        <v>4</v>
      </c>
      <c r="H388" t="s">
        <v>5</v>
      </c>
      <c r="I388">
        <v>1</v>
      </c>
    </row>
    <row r="389" spans="1:9" x14ac:dyDescent="0.35">
      <c r="A389" t="s">
        <v>2380</v>
      </c>
      <c r="C389" s="1">
        <v>44292</v>
      </c>
      <c r="D389" t="s">
        <v>680</v>
      </c>
      <c r="E389" t="s">
        <v>1884</v>
      </c>
      <c r="F389">
        <v>556583</v>
      </c>
      <c r="G389" t="s">
        <v>4</v>
      </c>
      <c r="H389" t="s">
        <v>5</v>
      </c>
      <c r="I389">
        <v>8</v>
      </c>
    </row>
    <row r="390" spans="1:9" x14ac:dyDescent="0.35">
      <c r="A390" t="s">
        <v>2380</v>
      </c>
      <c r="C390" s="1">
        <v>44292</v>
      </c>
      <c r="D390" t="s">
        <v>3449</v>
      </c>
      <c r="E390" t="s">
        <v>90</v>
      </c>
      <c r="F390">
        <v>556661</v>
      </c>
      <c r="G390" t="s">
        <v>26</v>
      </c>
      <c r="H390" t="s">
        <v>5</v>
      </c>
      <c r="I390">
        <v>2</v>
      </c>
    </row>
    <row r="391" spans="1:9" x14ac:dyDescent="0.35">
      <c r="A391" t="s">
        <v>2380</v>
      </c>
      <c r="C391" s="1">
        <v>44299</v>
      </c>
      <c r="D391" t="s">
        <v>3449</v>
      </c>
      <c r="E391" t="s">
        <v>1064</v>
      </c>
      <c r="F391">
        <v>556954</v>
      </c>
      <c r="G391" t="s">
        <v>4</v>
      </c>
      <c r="H391" t="s">
        <v>5</v>
      </c>
      <c r="I391">
        <v>1</v>
      </c>
    </row>
    <row r="392" spans="1:9" x14ac:dyDescent="0.35">
      <c r="A392" t="s">
        <v>2380</v>
      </c>
      <c r="C392" s="1">
        <v>44299</v>
      </c>
      <c r="D392" t="s">
        <v>3449</v>
      </c>
      <c r="E392" t="s">
        <v>623</v>
      </c>
      <c r="F392">
        <v>556928</v>
      </c>
      <c r="G392" t="s">
        <v>4</v>
      </c>
      <c r="H392" t="s">
        <v>5</v>
      </c>
      <c r="I392">
        <v>2</v>
      </c>
    </row>
    <row r="393" spans="1:9" x14ac:dyDescent="0.35">
      <c r="A393" t="s">
        <v>2380</v>
      </c>
      <c r="C393" s="1">
        <v>44300</v>
      </c>
      <c r="D393" t="s">
        <v>4047</v>
      </c>
      <c r="E393" t="s">
        <v>378</v>
      </c>
      <c r="F393">
        <v>557018</v>
      </c>
      <c r="G393" t="s">
        <v>4</v>
      </c>
      <c r="H393" t="s">
        <v>5</v>
      </c>
      <c r="I393">
        <v>1</v>
      </c>
    </row>
    <row r="394" spans="1:9" x14ac:dyDescent="0.35">
      <c r="A394" t="s">
        <v>2380</v>
      </c>
      <c r="C394" s="1">
        <v>44305</v>
      </c>
      <c r="D394" t="s">
        <v>4047</v>
      </c>
      <c r="E394" t="s">
        <v>1020</v>
      </c>
      <c r="F394">
        <v>557155</v>
      </c>
      <c r="G394" t="s">
        <v>4</v>
      </c>
      <c r="H394" t="s">
        <v>5</v>
      </c>
      <c r="I394">
        <v>1</v>
      </c>
    </row>
    <row r="395" spans="1:9" x14ac:dyDescent="0.35">
      <c r="A395" t="s">
        <v>2380</v>
      </c>
      <c r="C395" s="1">
        <v>44309</v>
      </c>
      <c r="D395" t="s">
        <v>4047</v>
      </c>
      <c r="E395" t="s">
        <v>1024</v>
      </c>
      <c r="F395">
        <v>557290</v>
      </c>
      <c r="G395" t="s">
        <v>4</v>
      </c>
      <c r="H395" t="s">
        <v>5</v>
      </c>
      <c r="I395">
        <v>8</v>
      </c>
    </row>
    <row r="396" spans="1:9" x14ac:dyDescent="0.35">
      <c r="A396" t="s">
        <v>2380</v>
      </c>
      <c r="C396" s="1">
        <v>44312</v>
      </c>
      <c r="D396" t="s">
        <v>4047</v>
      </c>
      <c r="E396" t="s">
        <v>314</v>
      </c>
      <c r="F396">
        <v>557485</v>
      </c>
      <c r="G396" t="s">
        <v>4</v>
      </c>
      <c r="H396" t="s">
        <v>5</v>
      </c>
      <c r="I396">
        <v>6</v>
      </c>
    </row>
    <row r="397" spans="1:9" x14ac:dyDescent="0.35">
      <c r="A397" t="s">
        <v>2380</v>
      </c>
      <c r="C397" s="1">
        <v>44315</v>
      </c>
      <c r="D397" t="s">
        <v>2188</v>
      </c>
      <c r="E397" t="s">
        <v>644</v>
      </c>
      <c r="F397">
        <v>557607</v>
      </c>
      <c r="G397" t="s">
        <v>4</v>
      </c>
      <c r="H397" t="s">
        <v>5</v>
      </c>
      <c r="I397">
        <v>2</v>
      </c>
    </row>
    <row r="398" spans="1:9" x14ac:dyDescent="0.35">
      <c r="A398" t="s">
        <v>2380</v>
      </c>
      <c r="C398" s="1">
        <v>44316</v>
      </c>
      <c r="D398" t="s">
        <v>4047</v>
      </c>
      <c r="E398" t="s">
        <v>25</v>
      </c>
      <c r="F398">
        <v>557704</v>
      </c>
      <c r="G398" t="s">
        <v>26</v>
      </c>
      <c r="H398" t="s">
        <v>5</v>
      </c>
      <c r="I398">
        <v>1</v>
      </c>
    </row>
    <row r="399" spans="1:9" x14ac:dyDescent="0.35">
      <c r="A399" t="s">
        <v>2380</v>
      </c>
      <c r="C399" s="1">
        <v>44316</v>
      </c>
      <c r="D399" t="s">
        <v>4047</v>
      </c>
      <c r="E399" t="s">
        <v>67</v>
      </c>
      <c r="F399">
        <v>557689</v>
      </c>
      <c r="G399" t="s">
        <v>26</v>
      </c>
      <c r="H399" t="s">
        <v>5</v>
      </c>
      <c r="I399">
        <v>3</v>
      </c>
    </row>
    <row r="400" spans="1:9" x14ac:dyDescent="0.35">
      <c r="A400" t="s">
        <v>2380</v>
      </c>
      <c r="C400" s="1">
        <v>44320</v>
      </c>
      <c r="D400" t="s">
        <v>4047</v>
      </c>
      <c r="E400" t="s">
        <v>551</v>
      </c>
      <c r="F400">
        <v>557800</v>
      </c>
      <c r="G400" t="s">
        <v>4</v>
      </c>
      <c r="H400" t="s">
        <v>5</v>
      </c>
      <c r="I400">
        <v>1</v>
      </c>
    </row>
    <row r="401" spans="1:9" x14ac:dyDescent="0.35">
      <c r="A401" t="s">
        <v>2380</v>
      </c>
      <c r="C401" s="1">
        <v>44320</v>
      </c>
      <c r="D401" t="s">
        <v>4047</v>
      </c>
      <c r="E401" t="s">
        <v>535</v>
      </c>
      <c r="F401">
        <v>557692</v>
      </c>
      <c r="G401" t="s">
        <v>4</v>
      </c>
      <c r="H401" t="s">
        <v>5</v>
      </c>
      <c r="I401">
        <v>8</v>
      </c>
    </row>
    <row r="402" spans="1:9" x14ac:dyDescent="0.35">
      <c r="A402" t="s">
        <v>2380</v>
      </c>
      <c r="C402" s="1">
        <v>44326</v>
      </c>
      <c r="D402" t="s">
        <v>4047</v>
      </c>
      <c r="E402" t="s">
        <v>314</v>
      </c>
      <c r="F402">
        <v>557983</v>
      </c>
      <c r="G402" t="s">
        <v>4</v>
      </c>
      <c r="H402" t="s">
        <v>5</v>
      </c>
      <c r="I402">
        <v>1</v>
      </c>
    </row>
    <row r="403" spans="1:9" x14ac:dyDescent="0.35">
      <c r="A403" t="s">
        <v>2380</v>
      </c>
      <c r="C403" s="1">
        <v>44340</v>
      </c>
      <c r="D403" t="s">
        <v>4047</v>
      </c>
      <c r="E403" t="s">
        <v>301</v>
      </c>
      <c r="F403">
        <v>558538</v>
      </c>
      <c r="G403" t="s">
        <v>4</v>
      </c>
      <c r="H403" t="s">
        <v>5</v>
      </c>
      <c r="I403">
        <v>3</v>
      </c>
    </row>
    <row r="404" spans="1:9" x14ac:dyDescent="0.35">
      <c r="A404" t="s">
        <v>2380</v>
      </c>
      <c r="C404" s="1">
        <v>44341</v>
      </c>
      <c r="D404" t="s">
        <v>4047</v>
      </c>
      <c r="E404" t="s">
        <v>422</v>
      </c>
      <c r="F404">
        <v>558570</v>
      </c>
      <c r="G404" t="s">
        <v>4</v>
      </c>
      <c r="H404" t="s">
        <v>5</v>
      </c>
      <c r="I404">
        <v>1</v>
      </c>
    </row>
    <row r="405" spans="1:9" x14ac:dyDescent="0.35">
      <c r="A405" t="s">
        <v>2380</v>
      </c>
      <c r="C405" s="1">
        <v>44341</v>
      </c>
      <c r="D405" t="s">
        <v>3883</v>
      </c>
      <c r="E405" t="s">
        <v>422</v>
      </c>
      <c r="F405">
        <v>558570</v>
      </c>
      <c r="G405" t="s">
        <v>4</v>
      </c>
      <c r="H405" t="s">
        <v>5</v>
      </c>
      <c r="I405">
        <v>1</v>
      </c>
    </row>
    <row r="406" spans="1:9" x14ac:dyDescent="0.35">
      <c r="A406" t="s">
        <v>2380</v>
      </c>
      <c r="C406" s="1">
        <v>44343</v>
      </c>
      <c r="D406" t="s">
        <v>4047</v>
      </c>
      <c r="E406" t="s">
        <v>973</v>
      </c>
      <c r="F406">
        <v>558699</v>
      </c>
      <c r="G406" t="s">
        <v>4</v>
      </c>
      <c r="H406" t="s">
        <v>5</v>
      </c>
      <c r="I406">
        <v>1</v>
      </c>
    </row>
    <row r="407" spans="1:9" x14ac:dyDescent="0.35">
      <c r="A407" t="s">
        <v>2380</v>
      </c>
      <c r="C407" s="1">
        <v>44344</v>
      </c>
      <c r="D407" t="s">
        <v>4047</v>
      </c>
      <c r="E407" t="s">
        <v>409</v>
      </c>
      <c r="F407">
        <v>558734</v>
      </c>
      <c r="G407" t="s">
        <v>4</v>
      </c>
      <c r="H407" t="s">
        <v>5</v>
      </c>
      <c r="I407">
        <v>8</v>
      </c>
    </row>
    <row r="408" spans="1:9" x14ac:dyDescent="0.35">
      <c r="A408" t="s">
        <v>2380</v>
      </c>
      <c r="C408" s="1">
        <v>44344</v>
      </c>
      <c r="D408" t="s">
        <v>4047</v>
      </c>
      <c r="E408" t="s">
        <v>76</v>
      </c>
      <c r="F408">
        <v>558760</v>
      </c>
      <c r="G408" t="s">
        <v>26</v>
      </c>
      <c r="H408" t="s">
        <v>5</v>
      </c>
      <c r="I408">
        <v>1</v>
      </c>
    </row>
    <row r="409" spans="1:9" x14ac:dyDescent="0.35">
      <c r="A409" t="s">
        <v>2380</v>
      </c>
      <c r="C409" s="1">
        <v>44344</v>
      </c>
      <c r="D409" t="s">
        <v>4047</v>
      </c>
      <c r="E409" t="s">
        <v>285</v>
      </c>
      <c r="F409">
        <v>558689</v>
      </c>
      <c r="G409" t="s">
        <v>4</v>
      </c>
      <c r="H409" t="s">
        <v>5</v>
      </c>
      <c r="I409">
        <v>5</v>
      </c>
    </row>
    <row r="410" spans="1:9" x14ac:dyDescent="0.35">
      <c r="A410" t="s">
        <v>2380</v>
      </c>
      <c r="C410" s="1">
        <v>44344</v>
      </c>
      <c r="D410" t="s">
        <v>4047</v>
      </c>
      <c r="E410" t="s">
        <v>400</v>
      </c>
      <c r="F410">
        <v>558676</v>
      </c>
      <c r="G410" t="s">
        <v>4</v>
      </c>
      <c r="H410" t="s">
        <v>5</v>
      </c>
      <c r="I410">
        <v>2</v>
      </c>
    </row>
    <row r="411" spans="1:9" x14ac:dyDescent="0.35">
      <c r="A411" t="s">
        <v>2187</v>
      </c>
      <c r="C411" s="1">
        <v>44230</v>
      </c>
      <c r="D411" t="s">
        <v>2188</v>
      </c>
      <c r="E411" t="s">
        <v>770</v>
      </c>
      <c r="F411">
        <v>554096</v>
      </c>
      <c r="G411" t="s">
        <v>4</v>
      </c>
      <c r="H411" t="s">
        <v>5</v>
      </c>
      <c r="I411">
        <v>4</v>
      </c>
    </row>
    <row r="412" spans="1:9" x14ac:dyDescent="0.35">
      <c r="A412" t="s">
        <v>2187</v>
      </c>
      <c r="C412" s="1">
        <v>44238</v>
      </c>
      <c r="D412" t="s">
        <v>2188</v>
      </c>
      <c r="E412" t="s">
        <v>771</v>
      </c>
      <c r="F412">
        <v>554427</v>
      </c>
      <c r="G412" t="s">
        <v>4</v>
      </c>
      <c r="H412" t="s">
        <v>5</v>
      </c>
      <c r="I412">
        <v>1</v>
      </c>
    </row>
    <row r="413" spans="1:9" x14ac:dyDescent="0.35">
      <c r="A413" t="s">
        <v>2187</v>
      </c>
      <c r="C413" s="1">
        <v>44242</v>
      </c>
      <c r="D413" t="s">
        <v>759</v>
      </c>
      <c r="E413" t="s">
        <v>1306</v>
      </c>
      <c r="F413">
        <v>554437</v>
      </c>
      <c r="G413" t="s">
        <v>4</v>
      </c>
      <c r="H413" t="s">
        <v>5</v>
      </c>
      <c r="I413">
        <v>1</v>
      </c>
    </row>
    <row r="414" spans="1:9" x14ac:dyDescent="0.35">
      <c r="A414" t="s">
        <v>2187</v>
      </c>
      <c r="C414" s="1">
        <v>44242</v>
      </c>
      <c r="D414" t="s">
        <v>759</v>
      </c>
      <c r="E414" t="s">
        <v>793</v>
      </c>
      <c r="F414">
        <v>554443</v>
      </c>
      <c r="G414" t="s">
        <v>4</v>
      </c>
      <c r="H414" t="s">
        <v>5</v>
      </c>
      <c r="I414">
        <v>2</v>
      </c>
    </row>
    <row r="415" spans="1:9" x14ac:dyDescent="0.35">
      <c r="A415" t="s">
        <v>2187</v>
      </c>
      <c r="C415" s="1">
        <v>44249</v>
      </c>
      <c r="D415" t="s">
        <v>2183</v>
      </c>
      <c r="E415" t="s">
        <v>1178</v>
      </c>
      <c r="F415">
        <v>554740</v>
      </c>
      <c r="G415" t="s">
        <v>4</v>
      </c>
      <c r="H415" t="s">
        <v>5</v>
      </c>
      <c r="I415">
        <v>3</v>
      </c>
    </row>
    <row r="416" spans="1:9" x14ac:dyDescent="0.35">
      <c r="A416" t="s">
        <v>2187</v>
      </c>
      <c r="C416" s="1">
        <v>44250</v>
      </c>
      <c r="D416" t="s">
        <v>2183</v>
      </c>
      <c r="E416" t="s">
        <v>765</v>
      </c>
      <c r="F416">
        <v>554826</v>
      </c>
      <c r="G416" t="s">
        <v>4</v>
      </c>
      <c r="H416" t="s">
        <v>5</v>
      </c>
      <c r="I416">
        <v>1</v>
      </c>
    </row>
    <row r="417" spans="1:9" x14ac:dyDescent="0.35">
      <c r="A417" t="s">
        <v>2187</v>
      </c>
      <c r="C417" s="1">
        <v>44251</v>
      </c>
      <c r="D417" t="s">
        <v>2183</v>
      </c>
      <c r="E417" t="s">
        <v>264</v>
      </c>
      <c r="F417">
        <v>554761</v>
      </c>
      <c r="G417" t="s">
        <v>4</v>
      </c>
      <c r="H417" t="s">
        <v>5</v>
      </c>
      <c r="I417">
        <v>1</v>
      </c>
    </row>
    <row r="418" spans="1:9" x14ac:dyDescent="0.35">
      <c r="A418" t="s">
        <v>2187</v>
      </c>
      <c r="C418" s="1">
        <v>44264</v>
      </c>
      <c r="D418" t="s">
        <v>759</v>
      </c>
      <c r="E418" t="s">
        <v>2718</v>
      </c>
      <c r="F418">
        <v>555443</v>
      </c>
      <c r="G418" t="s">
        <v>4</v>
      </c>
      <c r="H418" t="s">
        <v>5</v>
      </c>
      <c r="I418">
        <v>16</v>
      </c>
    </row>
    <row r="419" spans="1:9" x14ac:dyDescent="0.35">
      <c r="A419" t="s">
        <v>2187</v>
      </c>
      <c r="C419" s="1">
        <v>44278</v>
      </c>
      <c r="D419" t="s">
        <v>2183</v>
      </c>
      <c r="E419" t="s">
        <v>66</v>
      </c>
      <c r="F419">
        <v>556089</v>
      </c>
      <c r="G419" t="s">
        <v>26</v>
      </c>
      <c r="H419" t="s">
        <v>5</v>
      </c>
      <c r="I419">
        <v>2</v>
      </c>
    </row>
    <row r="420" spans="1:9" x14ac:dyDescent="0.35">
      <c r="A420" t="s">
        <v>2187</v>
      </c>
      <c r="C420" s="1">
        <v>44280</v>
      </c>
      <c r="D420" t="s">
        <v>2183</v>
      </c>
      <c r="E420" t="s">
        <v>87</v>
      </c>
      <c r="F420">
        <v>556282</v>
      </c>
      <c r="G420" t="s">
        <v>26</v>
      </c>
      <c r="H420" t="s">
        <v>5</v>
      </c>
      <c r="I420">
        <v>1</v>
      </c>
    </row>
    <row r="421" spans="1:9" x14ac:dyDescent="0.35">
      <c r="A421" t="s">
        <v>2187</v>
      </c>
      <c r="C421" s="1">
        <v>44280</v>
      </c>
      <c r="D421" t="s">
        <v>2183</v>
      </c>
      <c r="E421" t="s">
        <v>420</v>
      </c>
      <c r="F421">
        <v>556146</v>
      </c>
      <c r="G421" t="s">
        <v>4</v>
      </c>
      <c r="H421" t="s">
        <v>5</v>
      </c>
      <c r="I421">
        <v>1</v>
      </c>
    </row>
    <row r="422" spans="1:9" x14ac:dyDescent="0.35">
      <c r="A422" t="s">
        <v>2187</v>
      </c>
      <c r="C422" s="1">
        <v>44285</v>
      </c>
      <c r="D422" t="s">
        <v>549</v>
      </c>
      <c r="E422" t="s">
        <v>708</v>
      </c>
      <c r="F422">
        <v>556400</v>
      </c>
      <c r="G422" t="s">
        <v>4</v>
      </c>
      <c r="H422" t="s">
        <v>5</v>
      </c>
      <c r="I422">
        <v>1</v>
      </c>
    </row>
    <row r="423" spans="1:9" x14ac:dyDescent="0.35">
      <c r="A423" t="s">
        <v>2187</v>
      </c>
      <c r="C423" s="1">
        <v>44285</v>
      </c>
      <c r="D423" t="s">
        <v>698</v>
      </c>
      <c r="E423" t="s">
        <v>708</v>
      </c>
      <c r="F423">
        <v>556400</v>
      </c>
      <c r="G423" t="s">
        <v>4</v>
      </c>
      <c r="H423" t="s">
        <v>5</v>
      </c>
      <c r="I423">
        <v>18</v>
      </c>
    </row>
    <row r="424" spans="1:9" x14ac:dyDescent="0.35">
      <c r="A424" t="s">
        <v>2187</v>
      </c>
      <c r="C424" s="1">
        <v>44285</v>
      </c>
      <c r="D424" t="s">
        <v>2183</v>
      </c>
      <c r="E424" t="s">
        <v>691</v>
      </c>
      <c r="F424">
        <v>556400</v>
      </c>
      <c r="G424" t="s">
        <v>4</v>
      </c>
      <c r="H424" t="s">
        <v>5</v>
      </c>
      <c r="I424">
        <v>1</v>
      </c>
    </row>
    <row r="425" spans="1:9" x14ac:dyDescent="0.35">
      <c r="A425" t="s">
        <v>2187</v>
      </c>
      <c r="C425" s="1">
        <v>44285</v>
      </c>
      <c r="D425" t="s">
        <v>2183</v>
      </c>
      <c r="E425" t="s">
        <v>689</v>
      </c>
      <c r="F425">
        <v>556349</v>
      </c>
      <c r="G425" t="s">
        <v>4</v>
      </c>
      <c r="H425" t="s">
        <v>5</v>
      </c>
      <c r="I425">
        <v>2</v>
      </c>
    </row>
    <row r="426" spans="1:9" x14ac:dyDescent="0.35">
      <c r="A426" t="s">
        <v>2187</v>
      </c>
      <c r="C426" s="1">
        <v>44291</v>
      </c>
      <c r="D426" t="s">
        <v>549</v>
      </c>
      <c r="E426" t="s">
        <v>1678</v>
      </c>
      <c r="F426">
        <v>556520</v>
      </c>
      <c r="G426" t="s">
        <v>4</v>
      </c>
      <c r="H426" t="s">
        <v>5</v>
      </c>
      <c r="I426">
        <v>7</v>
      </c>
    </row>
    <row r="427" spans="1:9" x14ac:dyDescent="0.35">
      <c r="A427" t="s">
        <v>2187</v>
      </c>
      <c r="C427" s="1">
        <v>44291</v>
      </c>
      <c r="D427" t="s">
        <v>2183</v>
      </c>
      <c r="E427" t="s">
        <v>739</v>
      </c>
      <c r="F427">
        <v>556603</v>
      </c>
      <c r="G427" t="s">
        <v>4</v>
      </c>
      <c r="H427" t="s">
        <v>5</v>
      </c>
      <c r="I427">
        <v>3</v>
      </c>
    </row>
    <row r="428" spans="1:9" x14ac:dyDescent="0.35">
      <c r="A428" t="s">
        <v>2187</v>
      </c>
      <c r="C428" s="1">
        <v>44299</v>
      </c>
      <c r="D428" t="s">
        <v>2183</v>
      </c>
      <c r="E428" t="s">
        <v>867</v>
      </c>
      <c r="F428">
        <v>556675</v>
      </c>
      <c r="G428" t="s">
        <v>94</v>
      </c>
      <c r="H428" t="s">
        <v>5</v>
      </c>
      <c r="I428">
        <v>2</v>
      </c>
    </row>
    <row r="429" spans="1:9" x14ac:dyDescent="0.35">
      <c r="A429" t="s">
        <v>2187</v>
      </c>
      <c r="C429" s="1">
        <v>44305</v>
      </c>
      <c r="D429" t="s">
        <v>2183</v>
      </c>
      <c r="E429" t="s">
        <v>675</v>
      </c>
      <c r="F429">
        <v>557173</v>
      </c>
      <c r="G429" t="s">
        <v>4</v>
      </c>
      <c r="H429" t="s">
        <v>5</v>
      </c>
      <c r="I429">
        <v>3</v>
      </c>
    </row>
    <row r="430" spans="1:9" x14ac:dyDescent="0.35">
      <c r="A430" t="s">
        <v>2187</v>
      </c>
      <c r="C430" s="1">
        <v>44312</v>
      </c>
      <c r="D430" t="s">
        <v>2183</v>
      </c>
      <c r="E430" t="s">
        <v>369</v>
      </c>
      <c r="F430">
        <v>557492</v>
      </c>
      <c r="G430" t="s">
        <v>4</v>
      </c>
      <c r="H430" t="s">
        <v>5</v>
      </c>
      <c r="I430">
        <v>2</v>
      </c>
    </row>
    <row r="431" spans="1:9" x14ac:dyDescent="0.35">
      <c r="A431" t="s">
        <v>2187</v>
      </c>
      <c r="C431" s="1">
        <v>44313</v>
      </c>
      <c r="D431" t="s">
        <v>2183</v>
      </c>
      <c r="E431" t="s">
        <v>68</v>
      </c>
      <c r="F431">
        <v>557552</v>
      </c>
      <c r="G431" t="s">
        <v>26</v>
      </c>
      <c r="H431" t="s">
        <v>5</v>
      </c>
      <c r="I431">
        <v>2</v>
      </c>
    </row>
    <row r="432" spans="1:9" x14ac:dyDescent="0.35">
      <c r="A432" t="s">
        <v>2187</v>
      </c>
      <c r="C432" s="1">
        <v>44326</v>
      </c>
      <c r="D432" t="s">
        <v>3889</v>
      </c>
      <c r="E432" t="s">
        <v>68</v>
      </c>
      <c r="F432">
        <v>558051</v>
      </c>
      <c r="G432" t="s">
        <v>26</v>
      </c>
      <c r="H432" t="s">
        <v>5</v>
      </c>
      <c r="I432">
        <v>2</v>
      </c>
    </row>
    <row r="433" spans="1:9" x14ac:dyDescent="0.35">
      <c r="A433" t="s">
        <v>2187</v>
      </c>
      <c r="C433" s="1">
        <v>44333</v>
      </c>
      <c r="D433" t="s">
        <v>3889</v>
      </c>
      <c r="E433" t="s">
        <v>522</v>
      </c>
      <c r="F433">
        <v>558079</v>
      </c>
      <c r="G433" t="s">
        <v>94</v>
      </c>
      <c r="H433" t="s">
        <v>5</v>
      </c>
      <c r="I433">
        <v>1</v>
      </c>
    </row>
    <row r="434" spans="1:9" x14ac:dyDescent="0.35">
      <c r="A434" t="s">
        <v>2187</v>
      </c>
      <c r="C434" s="1">
        <v>44336</v>
      </c>
      <c r="D434" t="s">
        <v>3889</v>
      </c>
      <c r="E434" t="s">
        <v>401</v>
      </c>
      <c r="F434">
        <v>558420</v>
      </c>
      <c r="G434" t="s">
        <v>4</v>
      </c>
      <c r="H434" t="s">
        <v>5</v>
      </c>
      <c r="I434">
        <v>1</v>
      </c>
    </row>
    <row r="435" spans="1:9" x14ac:dyDescent="0.35">
      <c r="A435" t="s">
        <v>2187</v>
      </c>
      <c r="C435" s="1">
        <v>44340</v>
      </c>
      <c r="D435" t="s">
        <v>3889</v>
      </c>
      <c r="E435" t="s">
        <v>387</v>
      </c>
      <c r="F435">
        <v>558510</v>
      </c>
      <c r="G435" t="s">
        <v>94</v>
      </c>
      <c r="H435" t="s">
        <v>5</v>
      </c>
      <c r="I435">
        <v>2</v>
      </c>
    </row>
  </sheetData>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69"/>
  <sheetViews>
    <sheetView topLeftCell="A153" workbookViewId="0">
      <selection sqref="A1:C169"/>
    </sheetView>
  </sheetViews>
  <sheetFormatPr defaultRowHeight="14.5" x14ac:dyDescent="0.35"/>
  <cols>
    <col min="6" max="6" width="13.1796875" bestFit="1" customWidth="1"/>
    <col min="7" max="7" width="10.453125" bestFit="1" customWidth="1"/>
    <col min="9" max="9" width="10.54296875" bestFit="1" customWidth="1"/>
    <col min="10" max="10" width="10.54296875" customWidth="1"/>
    <col min="13" max="13" width="9" style="61"/>
  </cols>
  <sheetData>
    <row r="1" spans="1:22" x14ac:dyDescent="0.35">
      <c r="A1" s="58" t="s">
        <v>0</v>
      </c>
      <c r="B1" s="58" t="s">
        <v>1</v>
      </c>
      <c r="C1" s="58" t="s">
        <v>3</v>
      </c>
      <c r="D1" s="59"/>
      <c r="E1" s="59"/>
      <c r="F1" s="54" t="s">
        <v>4563</v>
      </c>
      <c r="G1" t="s">
        <v>4659</v>
      </c>
      <c r="I1" s="59"/>
      <c r="J1" s="59"/>
      <c r="K1" s="55" t="s">
        <v>95</v>
      </c>
      <c r="L1" s="55"/>
      <c r="M1" s="60">
        <f>_xlfn.STDEV.P(L2:L4)</f>
        <v>5.9066817155564495</v>
      </c>
      <c r="N1" s="59"/>
      <c r="O1" s="59"/>
      <c r="P1" s="59"/>
      <c r="Q1" s="59"/>
      <c r="R1" s="59"/>
      <c r="S1" s="59"/>
      <c r="T1" s="59"/>
      <c r="U1" s="59"/>
      <c r="V1" s="59"/>
    </row>
    <row r="2" spans="1:22" x14ac:dyDescent="0.35">
      <c r="A2" t="s">
        <v>1840</v>
      </c>
      <c r="B2" s="1">
        <v>44244</v>
      </c>
      <c r="C2">
        <v>100</v>
      </c>
      <c r="F2" s="49" t="s">
        <v>95</v>
      </c>
      <c r="G2">
        <v>53</v>
      </c>
      <c r="I2" s="59" t="s">
        <v>95</v>
      </c>
      <c r="J2" s="59"/>
      <c r="K2" t="s">
        <v>4646</v>
      </c>
      <c r="L2">
        <v>14</v>
      </c>
    </row>
    <row r="3" spans="1:22" x14ac:dyDescent="0.35">
      <c r="A3" t="s">
        <v>1840</v>
      </c>
      <c r="B3" s="1">
        <v>44302</v>
      </c>
      <c r="C3">
        <v>200</v>
      </c>
      <c r="F3" s="49" t="s">
        <v>2206</v>
      </c>
      <c r="G3">
        <v>10</v>
      </c>
      <c r="I3" s="59" t="s">
        <v>2206</v>
      </c>
      <c r="J3" s="59"/>
      <c r="K3" t="s">
        <v>4592</v>
      </c>
      <c r="L3">
        <v>13</v>
      </c>
    </row>
    <row r="4" spans="1:22" x14ac:dyDescent="0.35">
      <c r="A4" t="s">
        <v>1840</v>
      </c>
      <c r="B4" s="1">
        <v>44329</v>
      </c>
      <c r="C4">
        <v>200</v>
      </c>
      <c r="F4" s="49" t="s">
        <v>2405</v>
      </c>
      <c r="G4">
        <v>100</v>
      </c>
      <c r="I4" s="59" t="s">
        <v>2405</v>
      </c>
      <c r="J4" s="59"/>
      <c r="K4" t="s">
        <v>4652</v>
      </c>
      <c r="L4">
        <v>26</v>
      </c>
    </row>
    <row r="5" spans="1:22" x14ac:dyDescent="0.35">
      <c r="A5" t="s">
        <v>1568</v>
      </c>
      <c r="B5" s="1">
        <v>44228</v>
      </c>
      <c r="C5">
        <v>2</v>
      </c>
      <c r="F5" s="49" t="s">
        <v>3453</v>
      </c>
      <c r="G5">
        <v>10</v>
      </c>
      <c r="I5" s="59" t="s">
        <v>3453</v>
      </c>
      <c r="J5" s="59"/>
      <c r="K5" s="55" t="s">
        <v>2206</v>
      </c>
      <c r="L5" s="55"/>
      <c r="M5" s="60">
        <f>_xlfn.STDEV.P(L6:L9)</f>
        <v>1.6583123951776999</v>
      </c>
    </row>
    <row r="6" spans="1:22" x14ac:dyDescent="0.35">
      <c r="A6" t="s">
        <v>1568</v>
      </c>
      <c r="B6" s="1">
        <v>44238</v>
      </c>
      <c r="C6">
        <v>2</v>
      </c>
      <c r="F6" s="49" t="s">
        <v>3637</v>
      </c>
      <c r="G6">
        <v>6</v>
      </c>
      <c r="I6" s="59" t="s">
        <v>3637</v>
      </c>
      <c r="J6" s="59"/>
      <c r="K6" t="s">
        <v>4574</v>
      </c>
      <c r="L6">
        <v>1</v>
      </c>
    </row>
    <row r="7" spans="1:22" x14ac:dyDescent="0.35">
      <c r="A7" t="s">
        <v>1568</v>
      </c>
      <c r="B7" s="1">
        <v>44256</v>
      </c>
      <c r="C7">
        <v>2</v>
      </c>
      <c r="F7" s="49" t="s">
        <v>2303</v>
      </c>
      <c r="G7">
        <v>24</v>
      </c>
      <c r="I7" s="59" t="s">
        <v>2303</v>
      </c>
      <c r="J7" s="59"/>
      <c r="K7" t="s">
        <v>4614</v>
      </c>
      <c r="L7">
        <v>1</v>
      </c>
    </row>
    <row r="8" spans="1:22" x14ac:dyDescent="0.35">
      <c r="A8" t="s">
        <v>1568</v>
      </c>
      <c r="B8" s="1">
        <v>44258</v>
      </c>
      <c r="C8">
        <v>2</v>
      </c>
      <c r="F8" s="49" t="s">
        <v>3481</v>
      </c>
      <c r="G8">
        <v>11</v>
      </c>
      <c r="I8" s="59" t="s">
        <v>3481</v>
      </c>
      <c r="J8" s="59"/>
      <c r="K8" t="s">
        <v>4621</v>
      </c>
      <c r="L8">
        <v>5</v>
      </c>
    </row>
    <row r="9" spans="1:22" x14ac:dyDescent="0.35">
      <c r="A9" t="s">
        <v>1568</v>
      </c>
      <c r="B9" s="1">
        <v>44265</v>
      </c>
      <c r="C9">
        <v>1</v>
      </c>
      <c r="F9" s="49" t="s">
        <v>382</v>
      </c>
      <c r="G9">
        <v>71</v>
      </c>
      <c r="I9" s="59" t="s">
        <v>382</v>
      </c>
      <c r="J9" s="59"/>
      <c r="K9" t="s">
        <v>4650</v>
      </c>
      <c r="L9">
        <v>3</v>
      </c>
    </row>
    <row r="10" spans="1:22" x14ac:dyDescent="0.35">
      <c r="A10" t="s">
        <v>1568</v>
      </c>
      <c r="B10" s="1">
        <v>44285</v>
      </c>
      <c r="C10">
        <v>3</v>
      </c>
      <c r="F10" s="49" t="s">
        <v>1971</v>
      </c>
      <c r="G10">
        <v>300</v>
      </c>
      <c r="I10" s="59" t="s">
        <v>1971</v>
      </c>
      <c r="J10" s="59"/>
      <c r="K10" s="55" t="s">
        <v>2405</v>
      </c>
      <c r="L10" s="55"/>
      <c r="M10" s="60">
        <f>_xlfn.STDEV.P(L11:L12)</f>
        <v>0</v>
      </c>
    </row>
    <row r="11" spans="1:22" x14ac:dyDescent="0.35">
      <c r="A11" t="s">
        <v>1568</v>
      </c>
      <c r="B11" s="1">
        <v>44319</v>
      </c>
      <c r="C11">
        <v>1</v>
      </c>
      <c r="F11" s="49" t="s">
        <v>2550</v>
      </c>
      <c r="G11">
        <v>96</v>
      </c>
      <c r="I11" s="59" t="s">
        <v>2550</v>
      </c>
      <c r="J11" s="59"/>
      <c r="K11" t="s">
        <v>4581</v>
      </c>
      <c r="L11">
        <v>50</v>
      </c>
    </row>
    <row r="12" spans="1:22" x14ac:dyDescent="0.35">
      <c r="A12" t="s">
        <v>1568</v>
      </c>
      <c r="B12" s="1">
        <v>44319</v>
      </c>
      <c r="C12">
        <v>4</v>
      </c>
      <c r="F12" s="49" t="s">
        <v>2020</v>
      </c>
      <c r="G12">
        <v>264</v>
      </c>
      <c r="I12" s="59" t="s">
        <v>2020</v>
      </c>
      <c r="J12" s="59"/>
      <c r="K12" t="s">
        <v>4651</v>
      </c>
      <c r="L12">
        <v>50</v>
      </c>
    </row>
    <row r="13" spans="1:22" x14ac:dyDescent="0.35">
      <c r="A13" t="s">
        <v>1568</v>
      </c>
      <c r="B13" s="1">
        <v>44320</v>
      </c>
      <c r="C13">
        <v>3</v>
      </c>
      <c r="F13" s="49" t="s">
        <v>1557</v>
      </c>
      <c r="G13">
        <v>1300</v>
      </c>
      <c r="I13" s="59" t="s">
        <v>2223</v>
      </c>
      <c r="J13" s="59"/>
      <c r="K13" s="55" t="s">
        <v>3453</v>
      </c>
      <c r="L13" s="55"/>
      <c r="M13" s="60">
        <f>_xlfn.STDEV.P(L14:L18)</f>
        <v>0.89442719099991586</v>
      </c>
    </row>
    <row r="14" spans="1:22" x14ac:dyDescent="0.35">
      <c r="A14" t="s">
        <v>1515</v>
      </c>
      <c r="B14" s="1">
        <v>44239</v>
      </c>
      <c r="C14">
        <v>500</v>
      </c>
      <c r="F14" s="49" t="s">
        <v>1519</v>
      </c>
      <c r="G14">
        <v>1600</v>
      </c>
      <c r="I14" s="59" t="s">
        <v>1557</v>
      </c>
      <c r="J14" s="59"/>
      <c r="K14" t="s">
        <v>4641</v>
      </c>
      <c r="L14">
        <v>1</v>
      </c>
    </row>
    <row r="15" spans="1:22" x14ac:dyDescent="0.35">
      <c r="A15" t="s">
        <v>1515</v>
      </c>
      <c r="B15" s="1">
        <v>44258</v>
      </c>
      <c r="C15">
        <v>100</v>
      </c>
      <c r="F15" s="49" t="s">
        <v>1586</v>
      </c>
      <c r="G15">
        <v>1176</v>
      </c>
      <c r="I15" s="59" t="s">
        <v>1519</v>
      </c>
      <c r="J15" s="59"/>
      <c r="K15" t="s">
        <v>4644</v>
      </c>
      <c r="L15">
        <v>1</v>
      </c>
    </row>
    <row r="16" spans="1:22" x14ac:dyDescent="0.35">
      <c r="A16" t="s">
        <v>1515</v>
      </c>
      <c r="B16" s="1">
        <v>44288</v>
      </c>
      <c r="C16">
        <v>400</v>
      </c>
      <c r="F16" s="49" t="s">
        <v>1515</v>
      </c>
      <c r="G16">
        <v>1600</v>
      </c>
      <c r="I16" s="59" t="s">
        <v>1586</v>
      </c>
      <c r="J16" s="59"/>
      <c r="K16" t="s">
        <v>4599</v>
      </c>
      <c r="L16">
        <v>2</v>
      </c>
    </row>
    <row r="17" spans="1:13" x14ac:dyDescent="0.35">
      <c r="A17" t="s">
        <v>1515</v>
      </c>
      <c r="B17" s="1">
        <v>44288</v>
      </c>
      <c r="C17">
        <v>600</v>
      </c>
      <c r="F17" s="49" t="s">
        <v>1840</v>
      </c>
      <c r="G17">
        <v>500</v>
      </c>
      <c r="I17" s="59" t="s">
        <v>1515</v>
      </c>
      <c r="J17" s="59"/>
      <c r="K17" t="s">
        <v>4635</v>
      </c>
      <c r="L17">
        <v>3</v>
      </c>
    </row>
    <row r="18" spans="1:13" x14ac:dyDescent="0.35">
      <c r="A18" t="s">
        <v>1519</v>
      </c>
      <c r="B18" s="1">
        <v>44326</v>
      </c>
      <c r="C18">
        <v>100</v>
      </c>
      <c r="F18" s="49" t="s">
        <v>1769</v>
      </c>
      <c r="G18">
        <v>600</v>
      </c>
      <c r="I18" s="59" t="s">
        <v>1769</v>
      </c>
      <c r="J18" s="59"/>
      <c r="K18" t="s">
        <v>4645</v>
      </c>
      <c r="L18">
        <v>3</v>
      </c>
    </row>
    <row r="19" spans="1:13" x14ac:dyDescent="0.35">
      <c r="A19" t="s">
        <v>1519</v>
      </c>
      <c r="B19" s="1">
        <v>44329</v>
      </c>
      <c r="C19">
        <v>1500</v>
      </c>
      <c r="F19" s="49" t="s">
        <v>2114</v>
      </c>
      <c r="G19">
        <v>200</v>
      </c>
      <c r="I19" s="59" t="s">
        <v>2114</v>
      </c>
      <c r="J19" s="59"/>
      <c r="K19" s="55" t="s">
        <v>3637</v>
      </c>
      <c r="L19" s="55"/>
      <c r="M19" s="60">
        <f>_xlfn.STDEV.P(L20:L21)</f>
        <v>2</v>
      </c>
    </row>
    <row r="20" spans="1:13" x14ac:dyDescent="0.35">
      <c r="A20" t="s">
        <v>2303</v>
      </c>
      <c r="B20" s="1">
        <v>44231</v>
      </c>
      <c r="C20">
        <v>2</v>
      </c>
      <c r="F20" s="49" t="s">
        <v>1568</v>
      </c>
      <c r="G20">
        <v>20</v>
      </c>
      <c r="I20" s="59" t="s">
        <v>1568</v>
      </c>
      <c r="J20" s="59"/>
      <c r="K20" t="s">
        <v>4646</v>
      </c>
      <c r="L20">
        <v>5</v>
      </c>
    </row>
    <row r="21" spans="1:13" x14ac:dyDescent="0.35">
      <c r="A21" t="s">
        <v>2303</v>
      </c>
      <c r="B21" s="1">
        <v>44270</v>
      </c>
      <c r="C21">
        <v>1</v>
      </c>
      <c r="F21" s="49" t="s">
        <v>1310</v>
      </c>
      <c r="G21">
        <v>11</v>
      </c>
      <c r="I21" t="s">
        <v>1310</v>
      </c>
      <c r="K21" t="s">
        <v>4619</v>
      </c>
      <c r="L21">
        <v>1</v>
      </c>
    </row>
    <row r="22" spans="1:13" x14ac:dyDescent="0.35">
      <c r="A22" t="s">
        <v>2303</v>
      </c>
      <c r="B22" s="1">
        <v>44280</v>
      </c>
      <c r="C22">
        <v>1</v>
      </c>
      <c r="F22" s="49" t="s">
        <v>4618</v>
      </c>
      <c r="G22">
        <v>7952</v>
      </c>
      <c r="K22" s="55" t="s">
        <v>2303</v>
      </c>
      <c r="L22" s="55"/>
      <c r="M22" s="60">
        <f>_xlfn.STDEV.P(L23:L32)</f>
        <v>2.2000000000000002</v>
      </c>
    </row>
    <row r="23" spans="1:13" x14ac:dyDescent="0.35">
      <c r="A23" t="s">
        <v>2303</v>
      </c>
      <c r="B23" s="1">
        <v>44280</v>
      </c>
      <c r="C23">
        <v>1</v>
      </c>
      <c r="K23" t="s">
        <v>4577</v>
      </c>
      <c r="L23">
        <v>2</v>
      </c>
    </row>
    <row r="24" spans="1:13" x14ac:dyDescent="0.35">
      <c r="A24" t="s">
        <v>2303</v>
      </c>
      <c r="B24" s="1">
        <v>44288</v>
      </c>
      <c r="C24">
        <v>1</v>
      </c>
      <c r="K24" t="s">
        <v>4599</v>
      </c>
      <c r="L24">
        <v>1</v>
      </c>
    </row>
    <row r="25" spans="1:13" x14ac:dyDescent="0.35">
      <c r="A25" t="s">
        <v>2303</v>
      </c>
      <c r="B25" s="1">
        <v>44314</v>
      </c>
      <c r="C25">
        <v>1</v>
      </c>
      <c r="K25" t="s">
        <v>4587</v>
      </c>
      <c r="L25">
        <v>2</v>
      </c>
    </row>
    <row r="26" spans="1:13" x14ac:dyDescent="0.35">
      <c r="A26" t="s">
        <v>2303</v>
      </c>
      <c r="B26" s="1">
        <v>44322</v>
      </c>
      <c r="C26">
        <v>2</v>
      </c>
      <c r="K26" t="s">
        <v>4614</v>
      </c>
      <c r="L26">
        <v>1</v>
      </c>
    </row>
    <row r="27" spans="1:13" x14ac:dyDescent="0.35">
      <c r="A27" t="s">
        <v>2303</v>
      </c>
      <c r="B27" s="1">
        <v>44323</v>
      </c>
      <c r="C27">
        <v>1</v>
      </c>
      <c r="K27" t="s">
        <v>4660</v>
      </c>
      <c r="L27">
        <v>1</v>
      </c>
    </row>
    <row r="28" spans="1:13" x14ac:dyDescent="0.35">
      <c r="A28" t="s">
        <v>2303</v>
      </c>
      <c r="B28" s="1">
        <v>44333</v>
      </c>
      <c r="C28">
        <v>1</v>
      </c>
      <c r="K28" t="s">
        <v>4635</v>
      </c>
      <c r="L28">
        <v>2</v>
      </c>
    </row>
    <row r="29" spans="1:13" x14ac:dyDescent="0.35">
      <c r="A29" t="s">
        <v>2303</v>
      </c>
      <c r="B29" s="1">
        <v>44340</v>
      </c>
      <c r="C29">
        <v>5</v>
      </c>
      <c r="K29" t="s">
        <v>4601</v>
      </c>
      <c r="L29">
        <v>1</v>
      </c>
    </row>
    <row r="30" spans="1:13" x14ac:dyDescent="0.35">
      <c r="A30" t="s">
        <v>2303</v>
      </c>
      <c r="B30" s="1">
        <v>44340</v>
      </c>
      <c r="C30">
        <v>3</v>
      </c>
      <c r="K30" t="s">
        <v>4611</v>
      </c>
      <c r="L30">
        <v>1</v>
      </c>
    </row>
    <row r="31" spans="1:13" x14ac:dyDescent="0.35">
      <c r="A31" t="s">
        <v>2303</v>
      </c>
      <c r="B31" s="1">
        <v>44343</v>
      </c>
      <c r="C31">
        <v>5</v>
      </c>
      <c r="K31" t="s">
        <v>4645</v>
      </c>
      <c r="L31">
        <v>8</v>
      </c>
    </row>
    <row r="32" spans="1:13" x14ac:dyDescent="0.35">
      <c r="A32" t="s">
        <v>1769</v>
      </c>
      <c r="B32" s="1">
        <v>44237</v>
      </c>
      <c r="C32">
        <v>100</v>
      </c>
      <c r="K32" t="s">
        <v>4612</v>
      </c>
      <c r="L32">
        <v>5</v>
      </c>
    </row>
    <row r="33" spans="1:13" x14ac:dyDescent="0.35">
      <c r="A33" t="s">
        <v>1769</v>
      </c>
      <c r="B33" s="1">
        <v>44250</v>
      </c>
      <c r="C33">
        <v>50</v>
      </c>
      <c r="K33" s="55" t="s">
        <v>3481</v>
      </c>
      <c r="L33" s="55">
        <v>11</v>
      </c>
      <c r="M33" s="60">
        <f>_xlfn.STDEV.P(L34:L35)</f>
        <v>4.5</v>
      </c>
    </row>
    <row r="34" spans="1:13" x14ac:dyDescent="0.35">
      <c r="A34" t="s">
        <v>1769</v>
      </c>
      <c r="B34" s="1">
        <v>44251</v>
      </c>
      <c r="C34">
        <v>50</v>
      </c>
      <c r="K34" t="s">
        <v>4603</v>
      </c>
      <c r="L34">
        <v>10</v>
      </c>
    </row>
    <row r="35" spans="1:13" x14ac:dyDescent="0.35">
      <c r="A35" t="s">
        <v>1769</v>
      </c>
      <c r="B35" s="1">
        <v>44265</v>
      </c>
      <c r="C35">
        <v>50</v>
      </c>
      <c r="K35" t="s">
        <v>4600</v>
      </c>
      <c r="L35">
        <v>1</v>
      </c>
    </row>
    <row r="36" spans="1:13" x14ac:dyDescent="0.35">
      <c r="A36" t="s">
        <v>1769</v>
      </c>
      <c r="B36" s="1">
        <v>44267</v>
      </c>
      <c r="C36">
        <v>50</v>
      </c>
      <c r="K36" s="55" t="s">
        <v>382</v>
      </c>
      <c r="L36" s="55">
        <v>71</v>
      </c>
      <c r="M36" s="60">
        <f>_xlfn.STDEV.P(L37:L47)</f>
        <v>5.3319557449509745</v>
      </c>
    </row>
    <row r="37" spans="1:13" x14ac:dyDescent="0.35">
      <c r="A37" t="s">
        <v>1769</v>
      </c>
      <c r="B37" s="1">
        <v>44287</v>
      </c>
      <c r="C37">
        <v>100</v>
      </c>
      <c r="K37" t="s">
        <v>4574</v>
      </c>
      <c r="L37">
        <v>11</v>
      </c>
    </row>
    <row r="38" spans="1:13" x14ac:dyDescent="0.35">
      <c r="A38" t="s">
        <v>1769</v>
      </c>
      <c r="B38" s="1">
        <v>44309</v>
      </c>
      <c r="C38">
        <v>100</v>
      </c>
      <c r="K38" t="s">
        <v>4575</v>
      </c>
      <c r="L38">
        <v>3</v>
      </c>
    </row>
    <row r="39" spans="1:13" x14ac:dyDescent="0.35">
      <c r="A39" t="s">
        <v>1769</v>
      </c>
      <c r="B39" s="1">
        <v>44316</v>
      </c>
      <c r="C39">
        <v>50</v>
      </c>
      <c r="K39" t="s">
        <v>4588</v>
      </c>
      <c r="L39">
        <v>10</v>
      </c>
    </row>
    <row r="40" spans="1:13" x14ac:dyDescent="0.35">
      <c r="A40" t="s">
        <v>1769</v>
      </c>
      <c r="B40" s="1">
        <v>44326</v>
      </c>
      <c r="C40">
        <v>50</v>
      </c>
      <c r="K40" t="s">
        <v>4608</v>
      </c>
      <c r="L40">
        <v>3</v>
      </c>
    </row>
    <row r="41" spans="1:13" x14ac:dyDescent="0.35">
      <c r="A41" t="s">
        <v>2550</v>
      </c>
      <c r="B41" s="1">
        <v>44243</v>
      </c>
      <c r="C41">
        <v>12</v>
      </c>
      <c r="K41" t="s">
        <v>4614</v>
      </c>
      <c r="L41">
        <v>9</v>
      </c>
    </row>
    <row r="42" spans="1:13" x14ac:dyDescent="0.35">
      <c r="A42" t="s">
        <v>2550</v>
      </c>
      <c r="B42" s="1">
        <v>44243</v>
      </c>
      <c r="C42">
        <v>48</v>
      </c>
      <c r="K42" t="s">
        <v>4627</v>
      </c>
      <c r="L42">
        <v>3</v>
      </c>
    </row>
    <row r="43" spans="1:13" x14ac:dyDescent="0.35">
      <c r="A43" t="s">
        <v>2550</v>
      </c>
      <c r="B43" s="1">
        <v>44243</v>
      </c>
      <c r="C43">
        <v>32</v>
      </c>
      <c r="K43" t="s">
        <v>4630</v>
      </c>
      <c r="L43">
        <v>1</v>
      </c>
    </row>
    <row r="44" spans="1:13" x14ac:dyDescent="0.35">
      <c r="A44" t="s">
        <v>2550</v>
      </c>
      <c r="B44" s="1">
        <v>44252</v>
      </c>
      <c r="C44">
        <v>4</v>
      </c>
      <c r="K44" t="s">
        <v>4660</v>
      </c>
      <c r="L44">
        <v>4</v>
      </c>
    </row>
    <row r="45" spans="1:13" x14ac:dyDescent="0.35">
      <c r="A45" t="s">
        <v>3481</v>
      </c>
      <c r="B45" s="1">
        <v>44264</v>
      </c>
      <c r="C45">
        <v>10</v>
      </c>
      <c r="K45" t="s">
        <v>4650</v>
      </c>
      <c r="L45">
        <v>20</v>
      </c>
    </row>
    <row r="46" spans="1:13" x14ac:dyDescent="0.35">
      <c r="A46" t="s">
        <v>3481</v>
      </c>
      <c r="B46" s="1">
        <v>44271</v>
      </c>
      <c r="C46">
        <v>1</v>
      </c>
      <c r="K46" t="s">
        <v>4649</v>
      </c>
      <c r="L46">
        <v>4</v>
      </c>
    </row>
    <row r="47" spans="1:13" x14ac:dyDescent="0.35">
      <c r="A47" t="s">
        <v>3453</v>
      </c>
      <c r="B47" s="1">
        <v>44263</v>
      </c>
      <c r="C47">
        <v>1</v>
      </c>
      <c r="K47" t="s">
        <v>4651</v>
      </c>
      <c r="L47">
        <v>3</v>
      </c>
    </row>
    <row r="48" spans="1:13" x14ac:dyDescent="0.35">
      <c r="A48" t="s">
        <v>3453</v>
      </c>
      <c r="B48" s="1">
        <v>44267</v>
      </c>
      <c r="C48">
        <v>1</v>
      </c>
      <c r="K48" s="55" t="s">
        <v>1971</v>
      </c>
      <c r="L48" s="55">
        <v>300</v>
      </c>
      <c r="M48" s="60">
        <f>_xlfn.STDEV.P(L49)</f>
        <v>0</v>
      </c>
    </row>
    <row r="49" spans="1:13" x14ac:dyDescent="0.35">
      <c r="A49" t="s">
        <v>3453</v>
      </c>
      <c r="B49" s="1">
        <v>44270</v>
      </c>
      <c r="C49">
        <v>2</v>
      </c>
      <c r="K49" s="62" t="s">
        <v>4577</v>
      </c>
      <c r="L49">
        <v>300</v>
      </c>
    </row>
    <row r="50" spans="1:13" x14ac:dyDescent="0.35">
      <c r="A50" t="s">
        <v>3453</v>
      </c>
      <c r="B50" s="1">
        <v>44322</v>
      </c>
      <c r="C50">
        <v>3</v>
      </c>
      <c r="K50" s="55" t="s">
        <v>2550</v>
      </c>
      <c r="L50" s="55">
        <v>96</v>
      </c>
      <c r="M50" s="60">
        <f>_xlfn.STDEV.P(L51:L52)</f>
        <v>44</v>
      </c>
    </row>
    <row r="51" spans="1:13" x14ac:dyDescent="0.35">
      <c r="A51" t="s">
        <v>3453</v>
      </c>
      <c r="B51" s="1">
        <v>44340</v>
      </c>
      <c r="C51">
        <v>3</v>
      </c>
      <c r="K51" t="s">
        <v>4594</v>
      </c>
      <c r="L51">
        <v>92</v>
      </c>
    </row>
    <row r="52" spans="1:13" x14ac:dyDescent="0.35">
      <c r="A52" t="s">
        <v>382</v>
      </c>
      <c r="B52" s="1">
        <v>44230</v>
      </c>
      <c r="C52">
        <v>1</v>
      </c>
      <c r="K52" t="s">
        <v>4623</v>
      </c>
      <c r="L52">
        <v>4</v>
      </c>
    </row>
    <row r="53" spans="1:13" x14ac:dyDescent="0.35">
      <c r="A53" t="s">
        <v>382</v>
      </c>
      <c r="B53" s="1">
        <v>44230</v>
      </c>
      <c r="C53">
        <v>10</v>
      </c>
      <c r="K53" s="55" t="s">
        <v>2020</v>
      </c>
      <c r="L53" s="55">
        <v>264</v>
      </c>
      <c r="M53" s="60">
        <f>_xlfn.STDEV.P(L54:L64)</f>
        <v>11.313708498984761</v>
      </c>
    </row>
    <row r="54" spans="1:13" x14ac:dyDescent="0.35">
      <c r="A54" t="s">
        <v>382</v>
      </c>
      <c r="B54" s="1">
        <v>44232</v>
      </c>
      <c r="C54">
        <v>3</v>
      </c>
      <c r="K54" t="s">
        <v>4581</v>
      </c>
      <c r="L54">
        <v>8</v>
      </c>
    </row>
    <row r="55" spans="1:13" x14ac:dyDescent="0.35">
      <c r="A55" t="s">
        <v>382</v>
      </c>
      <c r="B55" s="1">
        <v>44249</v>
      </c>
      <c r="C55">
        <v>10</v>
      </c>
      <c r="K55" t="s">
        <v>4585</v>
      </c>
      <c r="L55">
        <v>40</v>
      </c>
    </row>
    <row r="56" spans="1:13" x14ac:dyDescent="0.35">
      <c r="A56" t="s">
        <v>382</v>
      </c>
      <c r="B56" s="1">
        <v>44281</v>
      </c>
      <c r="C56">
        <v>3</v>
      </c>
      <c r="K56" t="s">
        <v>4594</v>
      </c>
      <c r="L56">
        <v>16</v>
      </c>
    </row>
    <row r="57" spans="1:13" x14ac:dyDescent="0.35">
      <c r="A57" t="s">
        <v>382</v>
      </c>
      <c r="B57" s="1">
        <v>44288</v>
      </c>
      <c r="C57">
        <v>9</v>
      </c>
      <c r="K57" t="s">
        <v>4578</v>
      </c>
      <c r="L57">
        <v>24</v>
      </c>
    </row>
    <row r="58" spans="1:13" x14ac:dyDescent="0.35">
      <c r="A58" t="s">
        <v>382</v>
      </c>
      <c r="B58" s="1">
        <v>44302</v>
      </c>
      <c r="C58">
        <v>3</v>
      </c>
      <c r="K58" t="s">
        <v>4605</v>
      </c>
      <c r="L58">
        <v>32</v>
      </c>
    </row>
    <row r="59" spans="1:13" x14ac:dyDescent="0.35">
      <c r="A59" t="s">
        <v>382</v>
      </c>
      <c r="B59" s="1">
        <v>44312</v>
      </c>
      <c r="C59">
        <v>1</v>
      </c>
      <c r="K59" t="s">
        <v>4613</v>
      </c>
      <c r="L59">
        <v>24</v>
      </c>
    </row>
    <row r="60" spans="1:13" x14ac:dyDescent="0.35">
      <c r="A60" t="s">
        <v>382</v>
      </c>
      <c r="B60" s="1">
        <v>44314</v>
      </c>
      <c r="C60">
        <v>4</v>
      </c>
      <c r="K60" t="s">
        <v>4608</v>
      </c>
      <c r="L60">
        <v>48</v>
      </c>
    </row>
    <row r="61" spans="1:13" x14ac:dyDescent="0.35">
      <c r="A61" t="s">
        <v>382</v>
      </c>
      <c r="B61" s="1">
        <v>44320</v>
      </c>
      <c r="C61">
        <v>11</v>
      </c>
      <c r="K61" t="s">
        <v>4647</v>
      </c>
      <c r="L61">
        <v>16</v>
      </c>
    </row>
    <row r="62" spans="1:13" x14ac:dyDescent="0.35">
      <c r="A62" t="s">
        <v>382</v>
      </c>
      <c r="B62" s="1">
        <v>44320</v>
      </c>
      <c r="C62">
        <v>9</v>
      </c>
      <c r="K62" t="s">
        <v>4601</v>
      </c>
      <c r="L62">
        <v>16</v>
      </c>
    </row>
    <row r="63" spans="1:13" x14ac:dyDescent="0.35">
      <c r="A63" t="s">
        <v>382</v>
      </c>
      <c r="B63" s="1">
        <v>44335</v>
      </c>
      <c r="C63">
        <v>4</v>
      </c>
      <c r="K63" t="s">
        <v>4637</v>
      </c>
      <c r="L63">
        <v>16</v>
      </c>
    </row>
    <row r="64" spans="1:13" x14ac:dyDescent="0.35">
      <c r="A64" t="s">
        <v>382</v>
      </c>
      <c r="B64" s="1">
        <v>44344</v>
      </c>
      <c r="C64">
        <v>3</v>
      </c>
      <c r="K64" t="s">
        <v>4649</v>
      </c>
      <c r="L64">
        <v>24</v>
      </c>
    </row>
    <row r="65" spans="1:13" x14ac:dyDescent="0.35">
      <c r="A65" t="s">
        <v>1971</v>
      </c>
      <c r="B65" s="1">
        <v>44231</v>
      </c>
      <c r="C65">
        <v>16</v>
      </c>
      <c r="K65" s="55" t="s">
        <v>1557</v>
      </c>
      <c r="L65" s="55">
        <v>1300</v>
      </c>
      <c r="M65" s="60">
        <f>_xlfn.STDEV.P(L66:L72)</f>
        <v>112.4858267715973</v>
      </c>
    </row>
    <row r="66" spans="1:13" x14ac:dyDescent="0.35">
      <c r="A66" t="s">
        <v>1971</v>
      </c>
      <c r="B66" s="1">
        <v>44231</v>
      </c>
      <c r="C66">
        <v>32</v>
      </c>
      <c r="K66" t="s">
        <v>4580</v>
      </c>
      <c r="L66">
        <v>100</v>
      </c>
    </row>
    <row r="67" spans="1:13" x14ac:dyDescent="0.35">
      <c r="A67" t="s">
        <v>1971</v>
      </c>
      <c r="B67" s="1">
        <v>44231</v>
      </c>
      <c r="C67">
        <v>120</v>
      </c>
      <c r="K67" t="s">
        <v>4581</v>
      </c>
      <c r="L67">
        <v>100</v>
      </c>
    </row>
    <row r="68" spans="1:13" x14ac:dyDescent="0.35">
      <c r="A68" t="s">
        <v>1971</v>
      </c>
      <c r="B68" s="1">
        <v>44231</v>
      </c>
      <c r="C68">
        <v>76</v>
      </c>
      <c r="K68" t="s">
        <v>4613</v>
      </c>
      <c r="L68">
        <v>400</v>
      </c>
    </row>
    <row r="69" spans="1:13" x14ac:dyDescent="0.35">
      <c r="A69" t="s">
        <v>1971</v>
      </c>
      <c r="B69" s="1">
        <v>44231</v>
      </c>
      <c r="C69">
        <v>24</v>
      </c>
      <c r="K69" t="s">
        <v>4621</v>
      </c>
      <c r="L69">
        <v>100</v>
      </c>
    </row>
    <row r="70" spans="1:13" x14ac:dyDescent="0.35">
      <c r="A70" t="s">
        <v>1971</v>
      </c>
      <c r="B70" s="1">
        <v>44231</v>
      </c>
      <c r="C70">
        <v>32</v>
      </c>
      <c r="K70" t="s">
        <v>4597</v>
      </c>
      <c r="L70">
        <v>100</v>
      </c>
    </row>
    <row r="71" spans="1:13" x14ac:dyDescent="0.35">
      <c r="A71" t="s">
        <v>2206</v>
      </c>
      <c r="B71" s="1">
        <v>44230</v>
      </c>
      <c r="C71">
        <v>1</v>
      </c>
      <c r="K71" t="s">
        <v>4596</v>
      </c>
      <c r="L71">
        <v>200</v>
      </c>
    </row>
    <row r="72" spans="1:13" x14ac:dyDescent="0.35">
      <c r="A72" t="s">
        <v>2206</v>
      </c>
      <c r="B72" s="1">
        <v>44288</v>
      </c>
      <c r="C72">
        <v>1</v>
      </c>
      <c r="K72" t="s">
        <v>4637</v>
      </c>
      <c r="L72">
        <v>300</v>
      </c>
    </row>
    <row r="73" spans="1:13" x14ac:dyDescent="0.35">
      <c r="A73" t="s">
        <v>2206</v>
      </c>
      <c r="B73" s="1">
        <v>44299</v>
      </c>
      <c r="C73">
        <v>5</v>
      </c>
      <c r="K73" s="55" t="s">
        <v>1519</v>
      </c>
      <c r="L73" s="55">
        <v>1600</v>
      </c>
      <c r="M73" s="60">
        <f>_xlfn.STDEV.P(L74:L75)</f>
        <v>700</v>
      </c>
    </row>
    <row r="74" spans="1:13" x14ac:dyDescent="0.35">
      <c r="A74" t="s">
        <v>2206</v>
      </c>
      <c r="B74" s="1">
        <v>44320</v>
      </c>
      <c r="C74">
        <v>3</v>
      </c>
      <c r="K74" t="s">
        <v>4637</v>
      </c>
      <c r="L74">
        <v>100</v>
      </c>
    </row>
    <row r="75" spans="1:13" x14ac:dyDescent="0.35">
      <c r="A75" t="s">
        <v>1586</v>
      </c>
      <c r="B75" s="1">
        <v>44238</v>
      </c>
      <c r="C75">
        <v>8</v>
      </c>
      <c r="K75" t="s">
        <v>4642</v>
      </c>
      <c r="L75">
        <v>1500</v>
      </c>
    </row>
    <row r="76" spans="1:13" x14ac:dyDescent="0.35">
      <c r="A76" t="s">
        <v>1586</v>
      </c>
      <c r="B76" s="1">
        <v>44238</v>
      </c>
      <c r="C76">
        <v>20</v>
      </c>
      <c r="K76" s="55" t="s">
        <v>1586</v>
      </c>
      <c r="L76" s="55">
        <v>1176</v>
      </c>
      <c r="M76" s="60">
        <f>_xlfn.STDEV.P(L77:L119)</f>
        <v>26.546040497403343</v>
      </c>
    </row>
    <row r="77" spans="1:13" x14ac:dyDescent="0.35">
      <c r="A77" t="s">
        <v>1586</v>
      </c>
      <c r="B77" s="1">
        <v>44238</v>
      </c>
      <c r="C77">
        <v>4</v>
      </c>
      <c r="K77" t="s">
        <v>4579</v>
      </c>
      <c r="L77">
        <v>32</v>
      </c>
    </row>
    <row r="78" spans="1:13" x14ac:dyDescent="0.35">
      <c r="A78" t="s">
        <v>1586</v>
      </c>
      <c r="B78" s="1">
        <v>44243</v>
      </c>
      <c r="C78">
        <v>40</v>
      </c>
      <c r="K78" t="s">
        <v>4594</v>
      </c>
      <c r="L78">
        <v>48</v>
      </c>
    </row>
    <row r="79" spans="1:13" x14ac:dyDescent="0.35">
      <c r="A79" t="s">
        <v>1586</v>
      </c>
      <c r="B79" s="1">
        <v>44243</v>
      </c>
      <c r="C79">
        <v>8</v>
      </c>
      <c r="K79" t="s">
        <v>4609</v>
      </c>
      <c r="L79">
        <v>8</v>
      </c>
    </row>
    <row r="80" spans="1:13" x14ac:dyDescent="0.35">
      <c r="A80" t="s">
        <v>1586</v>
      </c>
      <c r="B80" s="1">
        <v>44244</v>
      </c>
      <c r="C80">
        <v>8</v>
      </c>
      <c r="K80" t="s">
        <v>4578</v>
      </c>
      <c r="L80">
        <v>32</v>
      </c>
    </row>
    <row r="81" spans="1:12" x14ac:dyDescent="0.35">
      <c r="A81" t="s">
        <v>1586</v>
      </c>
      <c r="B81" s="1">
        <v>44245</v>
      </c>
      <c r="C81">
        <v>32</v>
      </c>
      <c r="K81" t="s">
        <v>4615</v>
      </c>
      <c r="L81">
        <v>16</v>
      </c>
    </row>
    <row r="82" spans="1:12" x14ac:dyDescent="0.35">
      <c r="A82" t="s">
        <v>1586</v>
      </c>
      <c r="B82" s="1">
        <v>44246</v>
      </c>
      <c r="C82">
        <v>8</v>
      </c>
      <c r="K82" t="s">
        <v>4588</v>
      </c>
      <c r="L82">
        <v>56</v>
      </c>
    </row>
    <row r="83" spans="1:12" x14ac:dyDescent="0.35">
      <c r="A83" t="s">
        <v>1586</v>
      </c>
      <c r="B83" s="1">
        <v>44246</v>
      </c>
      <c r="C83">
        <v>8</v>
      </c>
      <c r="K83" t="s">
        <v>4598</v>
      </c>
      <c r="L83">
        <v>48</v>
      </c>
    </row>
    <row r="84" spans="1:12" x14ac:dyDescent="0.35">
      <c r="A84" t="s">
        <v>1586</v>
      </c>
      <c r="B84" s="1">
        <v>44249</v>
      </c>
      <c r="C84">
        <v>8</v>
      </c>
      <c r="K84" t="s">
        <v>4623</v>
      </c>
      <c r="L84">
        <v>4</v>
      </c>
    </row>
    <row r="85" spans="1:12" x14ac:dyDescent="0.35">
      <c r="A85" t="s">
        <v>1586</v>
      </c>
      <c r="B85" s="1">
        <v>44249</v>
      </c>
      <c r="C85">
        <v>48</v>
      </c>
      <c r="K85" t="s">
        <v>4604</v>
      </c>
      <c r="L85">
        <v>8</v>
      </c>
    </row>
    <row r="86" spans="1:12" x14ac:dyDescent="0.35">
      <c r="A86" t="s">
        <v>1586</v>
      </c>
      <c r="B86" s="1">
        <v>44251</v>
      </c>
      <c r="C86">
        <v>16</v>
      </c>
      <c r="K86" t="s">
        <v>4595</v>
      </c>
      <c r="L86">
        <v>24</v>
      </c>
    </row>
    <row r="87" spans="1:12" x14ac:dyDescent="0.35">
      <c r="A87" t="s">
        <v>1586</v>
      </c>
      <c r="B87" s="1">
        <v>44251</v>
      </c>
      <c r="C87">
        <v>16</v>
      </c>
      <c r="K87" t="s">
        <v>4641</v>
      </c>
      <c r="L87">
        <v>8</v>
      </c>
    </row>
    <row r="88" spans="1:12" x14ac:dyDescent="0.35">
      <c r="A88" t="s">
        <v>1586</v>
      </c>
      <c r="B88" s="1">
        <v>44251</v>
      </c>
      <c r="C88">
        <v>16</v>
      </c>
      <c r="K88" t="s">
        <v>4603</v>
      </c>
      <c r="L88">
        <v>32</v>
      </c>
    </row>
    <row r="89" spans="1:12" x14ac:dyDescent="0.35">
      <c r="A89" t="s">
        <v>1586</v>
      </c>
      <c r="B89" s="1">
        <v>44252</v>
      </c>
      <c r="C89">
        <v>4</v>
      </c>
      <c r="K89" t="s">
        <v>4643</v>
      </c>
      <c r="L89">
        <v>32</v>
      </c>
    </row>
    <row r="90" spans="1:12" x14ac:dyDescent="0.35">
      <c r="A90" t="s">
        <v>1586</v>
      </c>
      <c r="B90" s="1">
        <v>44256</v>
      </c>
      <c r="C90">
        <v>8</v>
      </c>
      <c r="K90" t="s">
        <v>4600</v>
      </c>
      <c r="L90">
        <v>88</v>
      </c>
    </row>
    <row r="91" spans="1:12" x14ac:dyDescent="0.35">
      <c r="A91" t="s">
        <v>1586</v>
      </c>
      <c r="B91" s="1">
        <v>44259</v>
      </c>
      <c r="C91">
        <v>16</v>
      </c>
      <c r="K91" t="s">
        <v>4605</v>
      </c>
      <c r="L91">
        <v>8</v>
      </c>
    </row>
    <row r="92" spans="1:12" x14ac:dyDescent="0.35">
      <c r="A92" t="s">
        <v>1586</v>
      </c>
      <c r="B92" s="1">
        <v>44259</v>
      </c>
      <c r="C92">
        <v>8</v>
      </c>
      <c r="K92" t="s">
        <v>4613</v>
      </c>
      <c r="L92">
        <v>20</v>
      </c>
    </row>
    <row r="93" spans="1:12" x14ac:dyDescent="0.35">
      <c r="A93" t="s">
        <v>1586</v>
      </c>
      <c r="B93" s="1">
        <v>44263</v>
      </c>
      <c r="C93">
        <v>8</v>
      </c>
      <c r="K93" t="s">
        <v>4587</v>
      </c>
      <c r="L93">
        <v>8</v>
      </c>
    </row>
    <row r="94" spans="1:12" x14ac:dyDescent="0.35">
      <c r="A94" t="s">
        <v>1586</v>
      </c>
      <c r="B94" s="1">
        <v>44264</v>
      </c>
      <c r="C94">
        <v>32</v>
      </c>
      <c r="K94" t="s">
        <v>4608</v>
      </c>
      <c r="L94">
        <v>48</v>
      </c>
    </row>
    <row r="95" spans="1:12" x14ac:dyDescent="0.35">
      <c r="A95" t="s">
        <v>1586</v>
      </c>
      <c r="B95" s="1">
        <v>44265</v>
      </c>
      <c r="C95">
        <v>32</v>
      </c>
      <c r="K95" t="s">
        <v>4586</v>
      </c>
      <c r="L95">
        <v>16</v>
      </c>
    </row>
    <row r="96" spans="1:12" x14ac:dyDescent="0.35">
      <c r="A96" t="s">
        <v>1586</v>
      </c>
      <c r="B96" s="1">
        <v>44271</v>
      </c>
      <c r="C96">
        <v>88</v>
      </c>
      <c r="K96" t="s">
        <v>4620</v>
      </c>
      <c r="L96">
        <v>24</v>
      </c>
    </row>
    <row r="97" spans="1:12" x14ac:dyDescent="0.35">
      <c r="A97" t="s">
        <v>1586</v>
      </c>
      <c r="B97" s="1">
        <v>44278</v>
      </c>
      <c r="C97">
        <v>8</v>
      </c>
      <c r="K97" t="s">
        <v>4619</v>
      </c>
      <c r="L97">
        <v>48</v>
      </c>
    </row>
    <row r="98" spans="1:12" x14ac:dyDescent="0.35">
      <c r="A98" t="s">
        <v>1586</v>
      </c>
      <c r="B98" s="1">
        <v>44279</v>
      </c>
      <c r="C98">
        <v>12</v>
      </c>
      <c r="K98" t="s">
        <v>4653</v>
      </c>
      <c r="L98">
        <v>32</v>
      </c>
    </row>
    <row r="99" spans="1:12" x14ac:dyDescent="0.35">
      <c r="A99" t="s">
        <v>1586</v>
      </c>
      <c r="B99" s="1">
        <v>44279</v>
      </c>
      <c r="C99">
        <v>8</v>
      </c>
      <c r="K99" t="s">
        <v>4654</v>
      </c>
      <c r="L99">
        <v>8</v>
      </c>
    </row>
    <row r="100" spans="1:12" x14ac:dyDescent="0.35">
      <c r="A100" t="s">
        <v>1586</v>
      </c>
      <c r="B100" s="1">
        <v>44280</v>
      </c>
      <c r="C100">
        <v>8</v>
      </c>
      <c r="K100" t="s">
        <v>4621</v>
      </c>
      <c r="L100">
        <v>16</v>
      </c>
    </row>
    <row r="101" spans="1:12" x14ac:dyDescent="0.35">
      <c r="A101" t="s">
        <v>1586</v>
      </c>
      <c r="B101" s="1">
        <v>44281</v>
      </c>
      <c r="C101">
        <v>48</v>
      </c>
      <c r="K101" t="s">
        <v>4638</v>
      </c>
      <c r="L101">
        <v>8</v>
      </c>
    </row>
    <row r="102" spans="1:12" x14ac:dyDescent="0.35">
      <c r="A102" t="s">
        <v>1586</v>
      </c>
      <c r="B102" s="1">
        <v>44285</v>
      </c>
      <c r="C102">
        <v>16</v>
      </c>
      <c r="K102" t="s">
        <v>4627</v>
      </c>
      <c r="L102">
        <v>80</v>
      </c>
    </row>
    <row r="103" spans="1:12" x14ac:dyDescent="0.35">
      <c r="A103" t="s">
        <v>1586</v>
      </c>
      <c r="B103" s="1">
        <v>44286</v>
      </c>
      <c r="C103">
        <v>24</v>
      </c>
      <c r="K103" t="s">
        <v>4626</v>
      </c>
      <c r="L103">
        <v>8</v>
      </c>
    </row>
    <row r="104" spans="1:12" x14ac:dyDescent="0.35">
      <c r="A104" t="s">
        <v>1586</v>
      </c>
      <c r="B104" s="1">
        <v>44291</v>
      </c>
      <c r="C104">
        <v>40</v>
      </c>
      <c r="K104" t="s">
        <v>4625</v>
      </c>
      <c r="L104">
        <v>36</v>
      </c>
    </row>
    <row r="105" spans="1:12" x14ac:dyDescent="0.35">
      <c r="A105" t="s">
        <v>1586</v>
      </c>
      <c r="B105" s="1">
        <v>44291</v>
      </c>
      <c r="C105">
        <v>8</v>
      </c>
      <c r="K105" t="s">
        <v>4630</v>
      </c>
      <c r="L105">
        <v>8</v>
      </c>
    </row>
    <row r="106" spans="1:12" x14ac:dyDescent="0.35">
      <c r="A106" t="s">
        <v>1586</v>
      </c>
      <c r="B106" s="1">
        <v>44293</v>
      </c>
      <c r="C106">
        <v>8</v>
      </c>
      <c r="K106" t="s">
        <v>4660</v>
      </c>
      <c r="L106">
        <v>48</v>
      </c>
    </row>
    <row r="107" spans="1:12" x14ac:dyDescent="0.35">
      <c r="A107" t="s">
        <v>1586</v>
      </c>
      <c r="B107" s="1">
        <v>44293</v>
      </c>
      <c r="C107">
        <v>24</v>
      </c>
      <c r="K107" t="s">
        <v>4634</v>
      </c>
      <c r="L107">
        <v>16</v>
      </c>
    </row>
    <row r="108" spans="1:12" x14ac:dyDescent="0.35">
      <c r="A108" t="s">
        <v>1586</v>
      </c>
      <c r="B108" s="1">
        <v>44298</v>
      </c>
      <c r="C108">
        <v>8</v>
      </c>
      <c r="K108" t="s">
        <v>4658</v>
      </c>
      <c r="L108">
        <v>8</v>
      </c>
    </row>
    <row r="109" spans="1:12" x14ac:dyDescent="0.35">
      <c r="A109" t="s">
        <v>1586</v>
      </c>
      <c r="B109" s="1">
        <v>44299</v>
      </c>
      <c r="C109">
        <v>16</v>
      </c>
      <c r="K109" t="s">
        <v>4632</v>
      </c>
      <c r="L109">
        <v>136</v>
      </c>
    </row>
    <row r="110" spans="1:12" x14ac:dyDescent="0.35">
      <c r="A110" t="s">
        <v>1586</v>
      </c>
      <c r="B110" s="1">
        <v>44300</v>
      </c>
      <c r="C110">
        <v>8</v>
      </c>
      <c r="K110" t="s">
        <v>4635</v>
      </c>
      <c r="L110">
        <v>4</v>
      </c>
    </row>
    <row r="111" spans="1:12" x14ac:dyDescent="0.35">
      <c r="A111" t="s">
        <v>1586</v>
      </c>
      <c r="B111" s="1">
        <v>44302</v>
      </c>
      <c r="C111">
        <v>80</v>
      </c>
      <c r="K111" t="s">
        <v>4637</v>
      </c>
      <c r="L111">
        <v>16</v>
      </c>
    </row>
    <row r="112" spans="1:12" x14ac:dyDescent="0.35">
      <c r="A112" t="s">
        <v>1586</v>
      </c>
      <c r="B112" s="1">
        <v>44305</v>
      </c>
      <c r="C112">
        <v>8</v>
      </c>
      <c r="K112" t="s">
        <v>4642</v>
      </c>
      <c r="L112">
        <v>8</v>
      </c>
    </row>
    <row r="113" spans="1:13" x14ac:dyDescent="0.35">
      <c r="A113" t="s">
        <v>1586</v>
      </c>
      <c r="B113" s="1">
        <v>44308</v>
      </c>
      <c r="C113">
        <v>28</v>
      </c>
      <c r="K113" t="s">
        <v>4606</v>
      </c>
      <c r="L113">
        <v>24</v>
      </c>
    </row>
    <row r="114" spans="1:13" x14ac:dyDescent="0.35">
      <c r="A114" t="s">
        <v>1586</v>
      </c>
      <c r="B114" s="1">
        <v>44308</v>
      </c>
      <c r="C114">
        <v>8</v>
      </c>
      <c r="K114" t="s">
        <v>4611</v>
      </c>
      <c r="L114">
        <v>8</v>
      </c>
    </row>
    <row r="115" spans="1:13" x14ac:dyDescent="0.35">
      <c r="A115" t="s">
        <v>1586</v>
      </c>
      <c r="B115" s="1">
        <v>44312</v>
      </c>
      <c r="C115">
        <v>8</v>
      </c>
      <c r="K115" t="s">
        <v>4649</v>
      </c>
      <c r="L115">
        <v>64</v>
      </c>
    </row>
    <row r="116" spans="1:13" x14ac:dyDescent="0.35">
      <c r="A116" t="s">
        <v>1586</v>
      </c>
      <c r="B116" s="1">
        <v>44314</v>
      </c>
      <c r="C116">
        <v>48</v>
      </c>
      <c r="K116" t="s">
        <v>4607</v>
      </c>
      <c r="L116">
        <v>8</v>
      </c>
    </row>
    <row r="117" spans="1:13" x14ac:dyDescent="0.35">
      <c r="A117" t="s">
        <v>1586</v>
      </c>
      <c r="B117" s="1">
        <v>44315</v>
      </c>
      <c r="C117">
        <v>16</v>
      </c>
      <c r="K117" t="s">
        <v>4656</v>
      </c>
      <c r="L117">
        <v>16</v>
      </c>
    </row>
    <row r="118" spans="1:13" x14ac:dyDescent="0.35">
      <c r="A118" t="s">
        <v>1586</v>
      </c>
      <c r="B118" s="1">
        <v>44319</v>
      </c>
      <c r="C118">
        <v>8</v>
      </c>
      <c r="K118" t="s">
        <v>4645</v>
      </c>
      <c r="L118">
        <v>8</v>
      </c>
    </row>
    <row r="119" spans="1:13" x14ac:dyDescent="0.35">
      <c r="A119" t="s">
        <v>1586</v>
      </c>
      <c r="B119" s="1">
        <v>44321</v>
      </c>
      <c r="C119">
        <v>8</v>
      </c>
      <c r="K119" t="s">
        <v>4651</v>
      </c>
      <c r="L119">
        <v>8</v>
      </c>
    </row>
    <row r="120" spans="1:13" x14ac:dyDescent="0.35">
      <c r="A120" t="s">
        <v>1586</v>
      </c>
      <c r="B120" s="1">
        <v>44321</v>
      </c>
      <c r="C120">
        <v>64</v>
      </c>
      <c r="K120" s="55" t="s">
        <v>1515</v>
      </c>
      <c r="L120" s="55">
        <v>1600</v>
      </c>
      <c r="M120" s="60">
        <f>_xlfn.STDEV.P(L121:L123)</f>
        <v>368.17870057290872</v>
      </c>
    </row>
    <row r="121" spans="1:13" x14ac:dyDescent="0.35">
      <c r="A121" t="s">
        <v>1586</v>
      </c>
      <c r="B121" s="1">
        <v>44321</v>
      </c>
      <c r="C121">
        <v>64</v>
      </c>
      <c r="K121" t="s">
        <v>4585</v>
      </c>
      <c r="L121">
        <v>500</v>
      </c>
    </row>
    <row r="122" spans="1:13" x14ac:dyDescent="0.35">
      <c r="A122" t="s">
        <v>1586</v>
      </c>
      <c r="B122" s="1">
        <v>44322</v>
      </c>
      <c r="C122">
        <v>4</v>
      </c>
      <c r="K122" t="s">
        <v>4633</v>
      </c>
      <c r="L122">
        <v>100</v>
      </c>
    </row>
    <row r="123" spans="1:13" x14ac:dyDescent="0.35">
      <c r="A123" t="s">
        <v>1586</v>
      </c>
      <c r="B123" s="1">
        <v>44326</v>
      </c>
      <c r="C123">
        <v>16</v>
      </c>
      <c r="K123" t="s">
        <v>4614</v>
      </c>
      <c r="L123">
        <v>1000</v>
      </c>
    </row>
    <row r="124" spans="1:13" x14ac:dyDescent="0.35">
      <c r="A124" t="s">
        <v>1586</v>
      </c>
      <c r="B124" s="1">
        <v>44329</v>
      </c>
      <c r="C124">
        <v>8</v>
      </c>
      <c r="K124" s="55" t="s">
        <v>1840</v>
      </c>
      <c r="L124" s="55">
        <v>500</v>
      </c>
      <c r="M124" s="60">
        <f>_xlfn.STDEV.P(L125:L127)</f>
        <v>47.14045207910317</v>
      </c>
    </row>
    <row r="125" spans="1:13" x14ac:dyDescent="0.35">
      <c r="A125" t="s">
        <v>1586</v>
      </c>
      <c r="B125" s="1">
        <v>44330</v>
      </c>
      <c r="C125">
        <v>24</v>
      </c>
      <c r="K125" t="s">
        <v>4609</v>
      </c>
      <c r="L125">
        <v>100</v>
      </c>
    </row>
    <row r="126" spans="1:13" x14ac:dyDescent="0.35">
      <c r="A126" t="s">
        <v>1586</v>
      </c>
      <c r="B126" s="1">
        <v>44333</v>
      </c>
      <c r="C126">
        <v>8</v>
      </c>
      <c r="K126" t="s">
        <v>4627</v>
      </c>
      <c r="L126">
        <v>200</v>
      </c>
    </row>
    <row r="127" spans="1:13" x14ac:dyDescent="0.35">
      <c r="A127" t="s">
        <v>1586</v>
      </c>
      <c r="B127" s="1">
        <v>44335</v>
      </c>
      <c r="C127">
        <v>64</v>
      </c>
      <c r="K127" t="s">
        <v>4642</v>
      </c>
      <c r="L127">
        <v>200</v>
      </c>
    </row>
    <row r="128" spans="1:13" x14ac:dyDescent="0.35">
      <c r="A128" t="s">
        <v>1586</v>
      </c>
      <c r="B128" s="1">
        <v>44336</v>
      </c>
      <c r="C128">
        <v>8</v>
      </c>
      <c r="K128" s="55" t="s">
        <v>1769</v>
      </c>
      <c r="L128" s="55">
        <v>600</v>
      </c>
      <c r="M128" s="60">
        <f>_xlfn.STDEV.P(L129:L137)</f>
        <v>23.570226039551585</v>
      </c>
    </row>
    <row r="129" spans="1:13" x14ac:dyDescent="0.35">
      <c r="A129" t="s">
        <v>1586</v>
      </c>
      <c r="B129" s="1">
        <v>44337</v>
      </c>
      <c r="C129">
        <v>16</v>
      </c>
      <c r="K129" t="s">
        <v>4581</v>
      </c>
      <c r="L129">
        <v>100</v>
      </c>
    </row>
    <row r="130" spans="1:13" x14ac:dyDescent="0.35">
      <c r="A130" t="s">
        <v>1586</v>
      </c>
      <c r="B130" s="1">
        <v>44340</v>
      </c>
      <c r="C130">
        <v>8</v>
      </c>
      <c r="K130" t="s">
        <v>4590</v>
      </c>
      <c r="L130">
        <v>50</v>
      </c>
    </row>
    <row r="131" spans="1:13" x14ac:dyDescent="0.35">
      <c r="A131" t="s">
        <v>1586</v>
      </c>
      <c r="B131" s="1">
        <v>44344</v>
      </c>
      <c r="C131">
        <v>8</v>
      </c>
      <c r="K131" t="s">
        <v>4598</v>
      </c>
      <c r="L131">
        <v>50</v>
      </c>
    </row>
    <row r="132" spans="1:13" x14ac:dyDescent="0.35">
      <c r="A132" t="s">
        <v>2114</v>
      </c>
      <c r="B132" s="1">
        <v>44292</v>
      </c>
      <c r="C132">
        <v>100</v>
      </c>
      <c r="K132" t="s">
        <v>4643</v>
      </c>
      <c r="L132">
        <v>50</v>
      </c>
    </row>
    <row r="133" spans="1:13" x14ac:dyDescent="0.35">
      <c r="A133" t="s">
        <v>2114</v>
      </c>
      <c r="B133" s="1">
        <v>44312</v>
      </c>
      <c r="C133">
        <v>100</v>
      </c>
      <c r="K133" t="s">
        <v>4644</v>
      </c>
      <c r="L133">
        <v>50</v>
      </c>
    </row>
    <row r="134" spans="1:13" x14ac:dyDescent="0.35">
      <c r="A134" t="s">
        <v>1557</v>
      </c>
      <c r="B134" s="1">
        <v>44236</v>
      </c>
      <c r="C134">
        <v>100</v>
      </c>
      <c r="K134" t="s">
        <v>4610</v>
      </c>
      <c r="L134">
        <v>100</v>
      </c>
    </row>
    <row r="135" spans="1:13" x14ac:dyDescent="0.35">
      <c r="A135" t="s">
        <v>1557</v>
      </c>
      <c r="B135" s="1">
        <v>44237</v>
      </c>
      <c r="C135">
        <v>100</v>
      </c>
      <c r="K135" t="s">
        <v>4596</v>
      </c>
      <c r="L135">
        <v>100</v>
      </c>
    </row>
    <row r="136" spans="1:13" x14ac:dyDescent="0.35">
      <c r="A136" t="s">
        <v>1557</v>
      </c>
      <c r="B136" s="1">
        <v>44279</v>
      </c>
      <c r="C136">
        <v>400</v>
      </c>
      <c r="K136" t="s">
        <v>4648</v>
      </c>
      <c r="L136">
        <v>50</v>
      </c>
    </row>
    <row r="137" spans="1:13" x14ac:dyDescent="0.35">
      <c r="A137" t="s">
        <v>1557</v>
      </c>
      <c r="B137" s="1">
        <v>44299</v>
      </c>
      <c r="C137">
        <v>100</v>
      </c>
      <c r="K137" t="s">
        <v>4637</v>
      </c>
      <c r="L137">
        <v>50</v>
      </c>
    </row>
    <row r="138" spans="1:13" x14ac:dyDescent="0.35">
      <c r="A138" t="s">
        <v>1557</v>
      </c>
      <c r="B138" s="1">
        <v>44301</v>
      </c>
      <c r="C138">
        <v>100</v>
      </c>
      <c r="K138" s="55" t="s">
        <v>2114</v>
      </c>
      <c r="L138" s="55">
        <v>200</v>
      </c>
      <c r="M138" s="60">
        <f>_xlfn.STDEV.P(L139:L140)</f>
        <v>0</v>
      </c>
    </row>
    <row r="139" spans="1:13" x14ac:dyDescent="0.35">
      <c r="A139" t="s">
        <v>1557</v>
      </c>
      <c r="B139" s="1">
        <v>44309</v>
      </c>
      <c r="C139">
        <v>200</v>
      </c>
      <c r="K139" t="s">
        <v>4631</v>
      </c>
      <c r="L139">
        <v>100</v>
      </c>
    </row>
    <row r="140" spans="1:13" x14ac:dyDescent="0.35">
      <c r="A140" t="s">
        <v>1557</v>
      </c>
      <c r="B140" s="1">
        <v>44326</v>
      </c>
      <c r="C140">
        <v>200</v>
      </c>
      <c r="K140" t="s">
        <v>4630</v>
      </c>
      <c r="L140">
        <v>100</v>
      </c>
    </row>
    <row r="141" spans="1:13" x14ac:dyDescent="0.35">
      <c r="A141" t="s">
        <v>1557</v>
      </c>
      <c r="B141" s="1">
        <v>44326</v>
      </c>
      <c r="C141">
        <v>100</v>
      </c>
      <c r="K141" s="55" t="s">
        <v>1568</v>
      </c>
      <c r="L141" s="55">
        <v>20</v>
      </c>
      <c r="M141" s="60">
        <f>_xlfn.STDEV.P(L142:L149)</f>
        <v>1.1180339887498949</v>
      </c>
    </row>
    <row r="142" spans="1:13" x14ac:dyDescent="0.35">
      <c r="A142" t="s">
        <v>2020</v>
      </c>
      <c r="B142" s="1">
        <v>44237</v>
      </c>
      <c r="C142">
        <v>8</v>
      </c>
      <c r="K142" t="s">
        <v>4576</v>
      </c>
      <c r="L142">
        <v>2</v>
      </c>
    </row>
    <row r="143" spans="1:13" x14ac:dyDescent="0.35">
      <c r="A143" t="s">
        <v>2020</v>
      </c>
      <c r="B143" s="1">
        <v>44239</v>
      </c>
      <c r="C143">
        <v>32</v>
      </c>
      <c r="K143" t="s">
        <v>4579</v>
      </c>
      <c r="L143">
        <v>2</v>
      </c>
    </row>
    <row r="144" spans="1:13" x14ac:dyDescent="0.35">
      <c r="A144" t="s">
        <v>2020</v>
      </c>
      <c r="B144" s="1">
        <v>44239</v>
      </c>
      <c r="C144">
        <v>8</v>
      </c>
      <c r="K144" t="s">
        <v>4604</v>
      </c>
      <c r="L144">
        <v>2</v>
      </c>
    </row>
    <row r="145" spans="1:13" x14ac:dyDescent="0.35">
      <c r="A145" t="s">
        <v>2020</v>
      </c>
      <c r="B145" s="1">
        <v>44243</v>
      </c>
      <c r="C145">
        <v>16</v>
      </c>
      <c r="K145" t="s">
        <v>4633</v>
      </c>
      <c r="L145">
        <v>2</v>
      </c>
    </row>
    <row r="146" spans="1:13" x14ac:dyDescent="0.35">
      <c r="A146" t="s">
        <v>2020</v>
      </c>
      <c r="B146" s="1">
        <v>44245</v>
      </c>
      <c r="C146">
        <v>8</v>
      </c>
      <c r="K146" t="s">
        <v>4643</v>
      </c>
      <c r="L146">
        <v>1</v>
      </c>
    </row>
    <row r="147" spans="1:13" x14ac:dyDescent="0.35">
      <c r="A147" t="s">
        <v>2020</v>
      </c>
      <c r="B147" s="1">
        <v>44245</v>
      </c>
      <c r="C147">
        <v>8</v>
      </c>
      <c r="K147" t="s">
        <v>4586</v>
      </c>
      <c r="L147">
        <v>3</v>
      </c>
    </row>
    <row r="148" spans="1:13" x14ac:dyDescent="0.35">
      <c r="A148" t="s">
        <v>2020</v>
      </c>
      <c r="B148" s="1">
        <v>44245</v>
      </c>
      <c r="C148">
        <v>8</v>
      </c>
      <c r="K148" t="s">
        <v>4658</v>
      </c>
      <c r="L148">
        <v>5</v>
      </c>
    </row>
    <row r="149" spans="1:13" x14ac:dyDescent="0.35">
      <c r="A149" t="s">
        <v>2020</v>
      </c>
      <c r="B149" s="1">
        <v>44278</v>
      </c>
      <c r="C149">
        <v>32</v>
      </c>
      <c r="K149" t="s">
        <v>4650</v>
      </c>
      <c r="L149">
        <v>3</v>
      </c>
    </row>
    <row r="150" spans="1:13" x14ac:dyDescent="0.35">
      <c r="A150" t="s">
        <v>2020</v>
      </c>
      <c r="B150" s="1">
        <v>44279</v>
      </c>
      <c r="C150">
        <v>16</v>
      </c>
      <c r="K150" s="55" t="s">
        <v>1310</v>
      </c>
      <c r="L150" s="55">
        <v>11</v>
      </c>
      <c r="M150" s="60">
        <f>_xlfn.STDEV.P(L151)</f>
        <v>0</v>
      </c>
    </row>
    <row r="151" spans="1:13" x14ac:dyDescent="0.35">
      <c r="A151" t="s">
        <v>2020</v>
      </c>
      <c r="B151" s="1">
        <v>44279</v>
      </c>
      <c r="C151">
        <v>8</v>
      </c>
      <c r="K151" t="s">
        <v>4576</v>
      </c>
      <c r="L151">
        <v>11</v>
      </c>
    </row>
    <row r="152" spans="1:13" x14ac:dyDescent="0.35">
      <c r="A152" t="s">
        <v>2020</v>
      </c>
      <c r="B152" s="1">
        <v>44281</v>
      </c>
      <c r="C152">
        <v>32</v>
      </c>
      <c r="K152" s="55" t="s">
        <v>2223</v>
      </c>
      <c r="L152" s="55"/>
      <c r="M152" s="60">
        <f>_xlfn.STDEV.P(L153:L157)</f>
        <v>24.13296500639737</v>
      </c>
    </row>
    <row r="153" spans="1:13" x14ac:dyDescent="0.35">
      <c r="A153" t="s">
        <v>2020</v>
      </c>
      <c r="B153" s="1">
        <v>44281</v>
      </c>
      <c r="C153">
        <v>16</v>
      </c>
      <c r="K153" s="1">
        <v>44232</v>
      </c>
      <c r="L153">
        <v>76</v>
      </c>
    </row>
    <row r="154" spans="1:13" x14ac:dyDescent="0.35">
      <c r="A154" t="s">
        <v>2020</v>
      </c>
      <c r="B154" s="1">
        <v>44284</v>
      </c>
      <c r="C154">
        <v>16</v>
      </c>
      <c r="K154" s="1">
        <v>44256</v>
      </c>
      <c r="L154">
        <v>40</v>
      </c>
    </row>
    <row r="155" spans="1:13" x14ac:dyDescent="0.35">
      <c r="A155" t="s">
        <v>2020</v>
      </c>
      <c r="B155" s="1">
        <v>44323</v>
      </c>
      <c r="C155">
        <v>16</v>
      </c>
      <c r="K155" s="1">
        <v>44263</v>
      </c>
      <c r="L155">
        <v>16</v>
      </c>
    </row>
    <row r="156" spans="1:13" x14ac:dyDescent="0.35">
      <c r="A156" t="s">
        <v>2020</v>
      </c>
      <c r="B156" s="1">
        <v>44326</v>
      </c>
      <c r="C156">
        <v>8</v>
      </c>
      <c r="K156" s="1">
        <v>44305</v>
      </c>
      <c r="L156">
        <v>12</v>
      </c>
    </row>
    <row r="157" spans="1:13" x14ac:dyDescent="0.35">
      <c r="A157" t="s">
        <v>2020</v>
      </c>
      <c r="B157" s="1">
        <v>44326</v>
      </c>
      <c r="C157">
        <v>8</v>
      </c>
      <c r="K157" s="1">
        <v>44312</v>
      </c>
      <c r="L157">
        <v>16</v>
      </c>
    </row>
    <row r="158" spans="1:13" x14ac:dyDescent="0.35">
      <c r="A158" t="s">
        <v>2020</v>
      </c>
      <c r="B158" s="1">
        <v>44335</v>
      </c>
      <c r="C158">
        <v>24</v>
      </c>
    </row>
    <row r="159" spans="1:13" x14ac:dyDescent="0.35">
      <c r="A159" t="s">
        <v>3637</v>
      </c>
      <c r="B159" s="1">
        <v>44272</v>
      </c>
      <c r="C159">
        <v>5</v>
      </c>
    </row>
    <row r="160" spans="1:13" x14ac:dyDescent="0.35">
      <c r="A160" t="s">
        <v>3637</v>
      </c>
      <c r="B160" s="1">
        <v>44291</v>
      </c>
      <c r="C160">
        <v>1</v>
      </c>
    </row>
    <row r="161" spans="1:3" x14ac:dyDescent="0.35">
      <c r="A161" t="s">
        <v>95</v>
      </c>
      <c r="B161" s="1">
        <v>44272</v>
      </c>
      <c r="C161">
        <v>14</v>
      </c>
    </row>
    <row r="162" spans="1:3" x14ac:dyDescent="0.35">
      <c r="A162" t="s">
        <v>95</v>
      </c>
      <c r="B162" s="1">
        <v>44294</v>
      </c>
      <c r="C162">
        <v>2</v>
      </c>
    </row>
    <row r="163" spans="1:3" x14ac:dyDescent="0.35">
      <c r="A163" t="s">
        <v>95</v>
      </c>
      <c r="B163" s="1">
        <v>44294</v>
      </c>
      <c r="C163">
        <v>1</v>
      </c>
    </row>
    <row r="164" spans="1:3" x14ac:dyDescent="0.35">
      <c r="A164" t="s">
        <v>95</v>
      </c>
      <c r="B164" s="1">
        <v>44294</v>
      </c>
      <c r="C164">
        <v>10</v>
      </c>
    </row>
    <row r="165" spans="1:3" x14ac:dyDescent="0.35">
      <c r="A165" t="s">
        <v>95</v>
      </c>
      <c r="B165" s="1">
        <v>44307</v>
      </c>
      <c r="C165">
        <v>26</v>
      </c>
    </row>
    <row r="166" spans="1:3" x14ac:dyDescent="0.35">
      <c r="A166" t="s">
        <v>2405</v>
      </c>
      <c r="B166" s="1">
        <v>44237</v>
      </c>
      <c r="C166">
        <v>50</v>
      </c>
    </row>
    <row r="167" spans="1:3" x14ac:dyDescent="0.35">
      <c r="A167" t="s">
        <v>2405</v>
      </c>
      <c r="B167" s="1">
        <v>44344</v>
      </c>
      <c r="C167">
        <v>50</v>
      </c>
    </row>
    <row r="168" spans="1:3" x14ac:dyDescent="0.35">
      <c r="A168" t="s">
        <v>1310</v>
      </c>
      <c r="B168" s="1">
        <v>44228</v>
      </c>
      <c r="C168">
        <v>2</v>
      </c>
    </row>
    <row r="169" spans="1:3" x14ac:dyDescent="0.35">
      <c r="A169" t="s">
        <v>1310</v>
      </c>
      <c r="B169" s="1">
        <v>44228</v>
      </c>
      <c r="C169">
        <v>9</v>
      </c>
    </row>
  </sheetData>
  <sortState xmlns:xlrd2="http://schemas.microsoft.com/office/spreadsheetml/2017/richdata2" ref="I2:I21">
    <sortCondition ref="I2"/>
  </sortState>
  <pageMargins left="0.7" right="0.7" top="0.75" bottom="0.75"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4"/>
  <sheetViews>
    <sheetView topLeftCell="F1" zoomScaleNormal="100" workbookViewId="0">
      <selection activeCell="T24" sqref="T24"/>
    </sheetView>
  </sheetViews>
  <sheetFormatPr defaultRowHeight="14.5" x14ac:dyDescent="0.35"/>
  <cols>
    <col min="1" max="1" width="12.81640625" bestFit="1" customWidth="1"/>
    <col min="2" max="2" width="10.453125" bestFit="1" customWidth="1"/>
    <col min="3" max="3" width="13.7265625" bestFit="1" customWidth="1"/>
    <col min="4" max="4" width="9.26953125" bestFit="1" customWidth="1"/>
    <col min="5" max="5" width="10.7265625" bestFit="1" customWidth="1"/>
    <col min="6" max="6" width="19.7265625" bestFit="1" customWidth="1"/>
    <col min="7" max="7" width="8.453125" bestFit="1" customWidth="1"/>
    <col min="8" max="8" width="26.453125" bestFit="1" customWidth="1"/>
    <col min="9" max="9" width="9.54296875" bestFit="1" customWidth="1"/>
    <col min="10" max="10" width="16.26953125" bestFit="1" customWidth="1"/>
    <col min="11" max="11" width="12.54296875" bestFit="1" customWidth="1"/>
    <col min="12" max="12" width="10.81640625" bestFit="1" customWidth="1"/>
    <col min="14" max="14" width="38.54296875" bestFit="1" customWidth="1"/>
    <col min="18" max="18" width="10.81640625" bestFit="1" customWidth="1"/>
    <col min="19" max="19" width="14.453125" bestFit="1" customWidth="1"/>
    <col min="20" max="20" width="23.1796875" bestFit="1" customWidth="1"/>
    <col min="21" max="21" width="11.26953125" bestFit="1" customWidth="1"/>
  </cols>
  <sheetData>
    <row r="1" spans="1:23" x14ac:dyDescent="0.35">
      <c r="A1" s="63" t="s">
        <v>4552</v>
      </c>
      <c r="B1" s="63" t="s">
        <v>1275</v>
      </c>
      <c r="C1" s="63" t="s">
        <v>4553</v>
      </c>
      <c r="D1" s="63" t="s">
        <v>4439</v>
      </c>
      <c r="E1" s="63" t="s">
        <v>4554</v>
      </c>
      <c r="F1" s="63" t="s">
        <v>4555</v>
      </c>
      <c r="G1" s="64" t="s">
        <v>4556</v>
      </c>
      <c r="H1" s="63" t="s">
        <v>4557</v>
      </c>
      <c r="I1" s="65" t="s">
        <v>4558</v>
      </c>
      <c r="J1" s="65" t="s">
        <v>4661</v>
      </c>
      <c r="K1" s="65" t="s">
        <v>4662</v>
      </c>
      <c r="L1" s="65" t="s">
        <v>4663</v>
      </c>
      <c r="M1" s="66" t="s">
        <v>4664</v>
      </c>
      <c r="N1" s="65" t="s">
        <v>4665</v>
      </c>
      <c r="O1" s="65" t="s">
        <v>4666</v>
      </c>
      <c r="P1" s="66" t="s">
        <v>4667</v>
      </c>
      <c r="Q1" s="67" t="s">
        <v>4668</v>
      </c>
      <c r="R1" s="67" t="s">
        <v>4663</v>
      </c>
      <c r="S1" s="67" t="s">
        <v>4669</v>
      </c>
      <c r="T1" s="67" t="s">
        <v>4670</v>
      </c>
      <c r="U1" s="67" t="s">
        <v>4671</v>
      </c>
    </row>
    <row r="2" spans="1:23" x14ac:dyDescent="0.35">
      <c r="A2" s="68" t="s">
        <v>1580</v>
      </c>
      <c r="B2" s="69">
        <v>75</v>
      </c>
      <c r="C2" s="69">
        <v>484</v>
      </c>
      <c r="D2" s="70">
        <v>101.85</v>
      </c>
      <c r="E2" s="70">
        <v>49295.399999999994</v>
      </c>
      <c r="F2" s="70">
        <f>E2</f>
        <v>49295.399999999994</v>
      </c>
      <c r="G2" s="70">
        <v>3.8988855818648895</v>
      </c>
      <c r="H2" s="70">
        <f>D2*0.8</f>
        <v>81.48</v>
      </c>
      <c r="I2" s="70">
        <f>SQRT((2*12*(C2/4))/(D2*0.12))</f>
        <v>15.414419226118994</v>
      </c>
      <c r="J2" s="69">
        <f>C2/16</f>
        <v>30.25</v>
      </c>
      <c r="K2" s="15">
        <v>21.31</v>
      </c>
      <c r="L2" s="15">
        <v>12</v>
      </c>
      <c r="M2" s="71">
        <v>15</v>
      </c>
      <c r="N2" s="15" t="s">
        <v>4672</v>
      </c>
      <c r="O2" s="72">
        <f>1.5*K2</f>
        <v>31.964999999999996</v>
      </c>
      <c r="P2" s="73">
        <f>O2+J2</f>
        <v>62.214999999999996</v>
      </c>
      <c r="Q2">
        <v>6.6799999999999998E-2</v>
      </c>
      <c r="R2" s="74">
        <f>(12*J2)/M2</f>
        <v>24.2</v>
      </c>
      <c r="S2">
        <f>((M2/2)+(1.5*K2))*12*0.12</f>
        <v>56.829599999999992</v>
      </c>
      <c r="T2">
        <f>(J2/M2)*Q2*H2</f>
        <v>10.9764424</v>
      </c>
      <c r="U2" s="75">
        <f>SUM(R2:T2)</f>
        <v>92.006042399999984</v>
      </c>
    </row>
    <row r="3" spans="1:23" x14ac:dyDescent="0.35">
      <c r="A3" s="68" t="s">
        <v>1324</v>
      </c>
      <c r="B3" s="69">
        <v>71</v>
      </c>
      <c r="C3" s="69">
        <v>13268</v>
      </c>
      <c r="D3" s="70">
        <v>3.15</v>
      </c>
      <c r="E3" s="70">
        <v>41794.199999999997</v>
      </c>
      <c r="F3" s="70">
        <f t="shared" ref="F3:F11" si="0">E3+F2</f>
        <v>91089.599999999991</v>
      </c>
      <c r="G3" s="70">
        <v>7.204484152635743</v>
      </c>
      <c r="H3" s="70">
        <f t="shared" ref="H3:H11" si="1">D3*0.8</f>
        <v>2.52</v>
      </c>
      <c r="I3" s="70">
        <f t="shared" ref="I3:I11" si="2">SQRT((2*12*(C3/4))/(D3*0.12))</f>
        <v>458.91521504867825</v>
      </c>
      <c r="J3" s="69">
        <f t="shared" ref="J3:J11" si="3">C3/16</f>
        <v>829.25</v>
      </c>
      <c r="K3" s="15">
        <v>654.35</v>
      </c>
      <c r="L3" s="15">
        <v>12</v>
      </c>
      <c r="M3" s="71">
        <v>459</v>
      </c>
      <c r="N3" s="15" t="s">
        <v>4672</v>
      </c>
      <c r="O3" s="72">
        <f t="shared" ref="O3:O9" si="4">1.5*K3</f>
        <v>981.52500000000009</v>
      </c>
      <c r="P3" s="73">
        <f t="shared" ref="P3:P11" si="5">O3+J3</f>
        <v>1810.7750000000001</v>
      </c>
      <c r="Q3">
        <v>6.6799999999999998E-2</v>
      </c>
      <c r="R3" s="74">
        <f t="shared" ref="R3:R11" si="6">(12*J3)/M3</f>
        <v>21.679738562091504</v>
      </c>
      <c r="S3">
        <f t="shared" ref="S3:S9" si="7">((M3/2)+(1.5*K3))*12*0.12</f>
        <v>1743.876</v>
      </c>
      <c r="T3">
        <f t="shared" ref="T3:T11" si="8">(J3/M3)*Q3*H3</f>
        <v>0.30412337254901961</v>
      </c>
      <c r="U3" s="75">
        <f t="shared" ref="U3:U11" si="9">SUM(R3:T3)</f>
        <v>1765.8598619346403</v>
      </c>
    </row>
    <row r="4" spans="1:23" x14ac:dyDescent="0.35">
      <c r="A4" s="68" t="s">
        <v>1344</v>
      </c>
      <c r="B4" s="69">
        <v>18</v>
      </c>
      <c r="C4" s="69">
        <v>6016</v>
      </c>
      <c r="D4" s="70">
        <v>3.54</v>
      </c>
      <c r="E4" s="70">
        <v>21296.639999999999</v>
      </c>
      <c r="F4" s="70">
        <f t="shared" si="0"/>
        <v>112386.23999999999</v>
      </c>
      <c r="G4" s="70">
        <v>8.8888839675914397</v>
      </c>
      <c r="H4" s="70">
        <f t="shared" si="1"/>
        <v>2.8320000000000003</v>
      </c>
      <c r="I4" s="70">
        <f t="shared" si="2"/>
        <v>291.49914478850428</v>
      </c>
      <c r="J4" s="69">
        <f t="shared" si="3"/>
        <v>376</v>
      </c>
      <c r="K4" s="15">
        <v>417.8</v>
      </c>
      <c r="L4" s="15">
        <v>12</v>
      </c>
      <c r="M4" s="71">
        <v>291</v>
      </c>
      <c r="N4" s="15" t="s">
        <v>4672</v>
      </c>
      <c r="O4" s="72">
        <f t="shared" si="4"/>
        <v>626.70000000000005</v>
      </c>
      <c r="P4" s="73">
        <f t="shared" si="5"/>
        <v>1002.7</v>
      </c>
      <c r="Q4">
        <v>6.6799999999999998E-2</v>
      </c>
      <c r="R4" s="74">
        <f t="shared" si="6"/>
        <v>15.505154639175258</v>
      </c>
      <c r="S4">
        <f t="shared" si="7"/>
        <v>1111.9680000000001</v>
      </c>
      <c r="T4">
        <f t="shared" si="8"/>
        <v>0.24443566185567014</v>
      </c>
      <c r="U4" s="75">
        <f t="shared" si="9"/>
        <v>1127.7175903010311</v>
      </c>
    </row>
    <row r="5" spans="1:23" x14ac:dyDescent="0.35">
      <c r="A5" s="68" t="s">
        <v>1382</v>
      </c>
      <c r="B5" s="69">
        <v>15</v>
      </c>
      <c r="C5" s="69">
        <v>3600</v>
      </c>
      <c r="D5" s="70">
        <v>5.3</v>
      </c>
      <c r="E5" s="70">
        <v>19080</v>
      </c>
      <c r="F5" s="70">
        <f t="shared" si="0"/>
        <v>131466.23999999999</v>
      </c>
      <c r="G5" s="70">
        <v>10.397964670902136</v>
      </c>
      <c r="H5" s="70">
        <f t="shared" si="1"/>
        <v>4.24</v>
      </c>
      <c r="I5" s="70">
        <f t="shared" si="2"/>
        <v>184.28853505018535</v>
      </c>
      <c r="J5" s="69">
        <f t="shared" si="3"/>
        <v>225</v>
      </c>
      <c r="K5" s="15">
        <v>358.3</v>
      </c>
      <c r="L5" s="15">
        <v>12</v>
      </c>
      <c r="M5" s="71">
        <v>184</v>
      </c>
      <c r="N5" s="15" t="s">
        <v>4672</v>
      </c>
      <c r="O5" s="72">
        <f t="shared" si="4"/>
        <v>537.45000000000005</v>
      </c>
      <c r="P5" s="73">
        <f t="shared" si="5"/>
        <v>762.45</v>
      </c>
      <c r="Q5">
        <v>6.6799999999999998E-2</v>
      </c>
      <c r="R5" s="74">
        <f t="shared" si="6"/>
        <v>14.673913043478262</v>
      </c>
      <c r="S5">
        <f t="shared" si="7"/>
        <v>906.40800000000002</v>
      </c>
      <c r="T5">
        <f t="shared" si="8"/>
        <v>0.34634347826086959</v>
      </c>
      <c r="U5" s="75">
        <f t="shared" si="9"/>
        <v>921.42825652173917</v>
      </c>
    </row>
    <row r="6" spans="1:23" x14ac:dyDescent="0.35">
      <c r="A6" s="68" t="s">
        <v>1339</v>
      </c>
      <c r="B6" s="69">
        <v>11</v>
      </c>
      <c r="C6" s="69">
        <v>8500</v>
      </c>
      <c r="D6" s="70">
        <v>2.15</v>
      </c>
      <c r="E6" s="70">
        <v>18275</v>
      </c>
      <c r="F6" s="70">
        <f t="shared" si="0"/>
        <v>149741.24</v>
      </c>
      <c r="G6" s="70">
        <v>11.843376088774409</v>
      </c>
      <c r="H6" s="70">
        <f t="shared" si="1"/>
        <v>1.72</v>
      </c>
      <c r="I6" s="70">
        <f t="shared" si="2"/>
        <v>444.60591382105025</v>
      </c>
      <c r="J6" s="69">
        <f t="shared" si="3"/>
        <v>531.25</v>
      </c>
      <c r="K6" s="15">
        <v>350.6</v>
      </c>
      <c r="L6" s="15">
        <v>12</v>
      </c>
      <c r="M6" s="71">
        <v>445</v>
      </c>
      <c r="N6" s="15" t="s">
        <v>4672</v>
      </c>
      <c r="O6" s="72">
        <f t="shared" si="4"/>
        <v>525.90000000000009</v>
      </c>
      <c r="P6" s="73">
        <f t="shared" si="5"/>
        <v>1057.1500000000001</v>
      </c>
      <c r="Q6">
        <v>6.6799999999999998E-2</v>
      </c>
      <c r="R6" s="74">
        <f t="shared" si="6"/>
        <v>14.325842696629213</v>
      </c>
      <c r="S6">
        <f t="shared" si="7"/>
        <v>1077.6960000000001</v>
      </c>
      <c r="T6">
        <f t="shared" si="8"/>
        <v>0.13716516853932587</v>
      </c>
      <c r="U6" s="75">
        <f t="shared" si="9"/>
        <v>1092.1590078651686</v>
      </c>
    </row>
    <row r="7" spans="1:23" x14ac:dyDescent="0.35">
      <c r="A7" s="68" t="s">
        <v>1279</v>
      </c>
      <c r="B7" s="69">
        <v>76</v>
      </c>
      <c r="C7" s="69">
        <v>49700</v>
      </c>
      <c r="D7" s="70">
        <v>0.32</v>
      </c>
      <c r="E7" s="70">
        <v>15904</v>
      </c>
      <c r="F7" s="70">
        <f t="shared" si="0"/>
        <v>165645.24</v>
      </c>
      <c r="G7" s="70">
        <v>13.101259710653515</v>
      </c>
      <c r="H7" s="70">
        <f t="shared" si="1"/>
        <v>0.25600000000000001</v>
      </c>
      <c r="I7" s="70">
        <f t="shared" si="2"/>
        <v>2786.6871012009942</v>
      </c>
      <c r="J7" s="69">
        <f t="shared" si="3"/>
        <v>3106.25</v>
      </c>
      <c r="K7" s="15">
        <v>2435.8000000000002</v>
      </c>
      <c r="L7" s="15">
        <v>12</v>
      </c>
      <c r="M7" s="71">
        <v>2787</v>
      </c>
      <c r="N7" s="15" t="s">
        <v>4672</v>
      </c>
      <c r="O7" s="72">
        <f t="shared" si="4"/>
        <v>3653.7000000000003</v>
      </c>
      <c r="P7" s="73">
        <f t="shared" si="5"/>
        <v>6759.9500000000007</v>
      </c>
      <c r="Q7">
        <v>6.6799999999999998E-2</v>
      </c>
      <c r="R7" s="74">
        <f t="shared" si="6"/>
        <v>13.374596340150699</v>
      </c>
      <c r="S7">
        <f t="shared" si="7"/>
        <v>7267.9680000000008</v>
      </c>
      <c r="T7">
        <f t="shared" si="8"/>
        <v>1.9059691424470761E-2</v>
      </c>
      <c r="U7" s="75">
        <f t="shared" si="9"/>
        <v>7281.3616560315759</v>
      </c>
    </row>
    <row r="8" spans="1:23" x14ac:dyDescent="0.35">
      <c r="A8" s="68" t="s">
        <v>1283</v>
      </c>
      <c r="B8" s="69">
        <v>27</v>
      </c>
      <c r="C8" s="69">
        <v>55500</v>
      </c>
      <c r="D8" s="70">
        <v>0.28000000000000003</v>
      </c>
      <c r="E8" s="70">
        <v>15540.000000000002</v>
      </c>
      <c r="F8" s="70">
        <f t="shared" si="0"/>
        <v>181185.24</v>
      </c>
      <c r="G8" s="70">
        <v>14.330353742595245</v>
      </c>
      <c r="H8" s="70">
        <f t="shared" si="1"/>
        <v>0.22400000000000003</v>
      </c>
      <c r="I8" s="70">
        <f t="shared" si="2"/>
        <v>3148.1286958627156</v>
      </c>
      <c r="J8" s="69">
        <f t="shared" si="3"/>
        <v>3468.75</v>
      </c>
      <c r="K8" s="15">
        <v>1307</v>
      </c>
      <c r="L8" s="15">
        <v>12</v>
      </c>
      <c r="M8" s="71">
        <v>3148</v>
      </c>
      <c r="N8" s="15" t="s">
        <v>4672</v>
      </c>
      <c r="O8" s="72">
        <f t="shared" si="4"/>
        <v>1960.5</v>
      </c>
      <c r="P8" s="73">
        <f t="shared" si="5"/>
        <v>5429.25</v>
      </c>
      <c r="Q8">
        <v>6.6799999999999998E-2</v>
      </c>
      <c r="R8" s="74">
        <f t="shared" si="6"/>
        <v>13.222681067344345</v>
      </c>
      <c r="S8">
        <f t="shared" si="7"/>
        <v>5089.6799999999994</v>
      </c>
      <c r="T8">
        <f t="shared" si="8"/>
        <v>1.6487801778907244E-2</v>
      </c>
      <c r="U8" s="75">
        <f t="shared" si="9"/>
        <v>5102.9191688691226</v>
      </c>
    </row>
    <row r="9" spans="1:23" x14ac:dyDescent="0.35">
      <c r="A9" s="68" t="s">
        <v>1299</v>
      </c>
      <c r="B9" s="69">
        <v>77</v>
      </c>
      <c r="C9" s="69">
        <v>26600</v>
      </c>
      <c r="D9" s="70">
        <v>0.56000000000000005</v>
      </c>
      <c r="E9" s="70">
        <v>14896.000000000002</v>
      </c>
      <c r="F9" s="70">
        <f t="shared" si="0"/>
        <v>196081.24</v>
      </c>
      <c r="G9" s="70">
        <v>15.508512346186237</v>
      </c>
      <c r="H9" s="70">
        <f t="shared" si="1"/>
        <v>0.44800000000000006</v>
      </c>
      <c r="I9" s="70">
        <f t="shared" si="2"/>
        <v>1541.103500742244</v>
      </c>
      <c r="J9" s="69">
        <f t="shared" si="3"/>
        <v>1662.5</v>
      </c>
      <c r="K9" s="15">
        <v>533</v>
      </c>
      <c r="L9" s="15">
        <v>12</v>
      </c>
      <c r="M9" s="71">
        <v>1541</v>
      </c>
      <c r="N9" s="15" t="s">
        <v>4672</v>
      </c>
      <c r="O9" s="72">
        <f t="shared" si="4"/>
        <v>799.5</v>
      </c>
      <c r="P9" s="73">
        <f t="shared" si="5"/>
        <v>2462</v>
      </c>
      <c r="Q9">
        <v>6.6799999999999998E-2</v>
      </c>
      <c r="R9" s="74">
        <f t="shared" si="6"/>
        <v>12.946138870863075</v>
      </c>
      <c r="S9">
        <f t="shared" si="7"/>
        <v>2260.7999999999997</v>
      </c>
      <c r="T9">
        <f t="shared" si="8"/>
        <v>3.2285944192083062E-2</v>
      </c>
      <c r="U9" s="75">
        <f t="shared" si="9"/>
        <v>2273.7784248150551</v>
      </c>
    </row>
    <row r="10" spans="1:23" x14ac:dyDescent="0.35">
      <c r="A10" s="68" t="s">
        <v>2380</v>
      </c>
      <c r="B10" s="69">
        <v>38</v>
      </c>
      <c r="C10" s="69">
        <v>101</v>
      </c>
      <c r="D10" s="70">
        <v>116.51</v>
      </c>
      <c r="E10" s="70">
        <v>11767.51</v>
      </c>
      <c r="F10" s="70">
        <f t="shared" si="0"/>
        <v>207848.75</v>
      </c>
      <c r="G10" s="70">
        <v>16.439231542570706</v>
      </c>
      <c r="H10" s="70">
        <f t="shared" si="1"/>
        <v>93.208000000000013</v>
      </c>
      <c r="I10" s="70">
        <f t="shared" si="2"/>
        <v>6.5836098742947895</v>
      </c>
      <c r="J10" s="69">
        <f t="shared" si="3"/>
        <v>6.3125</v>
      </c>
      <c r="K10" s="15">
        <v>3.68</v>
      </c>
      <c r="L10" s="15">
        <v>12</v>
      </c>
      <c r="M10" s="71">
        <v>9</v>
      </c>
      <c r="N10" s="15">
        <v>1.1749000000000001</v>
      </c>
      <c r="O10" s="72">
        <f>N10*K10</f>
        <v>4.3236320000000008</v>
      </c>
      <c r="P10" s="73">
        <f t="shared" si="5"/>
        <v>10.636132</v>
      </c>
      <c r="Q10">
        <v>0.121</v>
      </c>
      <c r="R10" s="74">
        <f t="shared" si="6"/>
        <v>8.4166666666666661</v>
      </c>
      <c r="S10">
        <f>((M10/2)+(N10*K10))*12*0.12</f>
        <v>12.70603008</v>
      </c>
      <c r="T10">
        <f t="shared" si="8"/>
        <v>7.9103817222222226</v>
      </c>
      <c r="U10" s="75">
        <f t="shared" si="9"/>
        <v>29.033078468888888</v>
      </c>
    </row>
    <row r="11" spans="1:23" x14ac:dyDescent="0.35">
      <c r="A11" s="68" t="s">
        <v>2187</v>
      </c>
      <c r="B11" s="69">
        <v>25</v>
      </c>
      <c r="C11" s="69">
        <v>80</v>
      </c>
      <c r="D11" s="70">
        <v>140</v>
      </c>
      <c r="E11" s="70">
        <v>11200</v>
      </c>
      <c r="F11" s="70">
        <f t="shared" si="0"/>
        <v>219048.75</v>
      </c>
      <c r="G11" s="70">
        <v>17.325065079105286</v>
      </c>
      <c r="H11" s="70">
        <f t="shared" si="1"/>
        <v>112</v>
      </c>
      <c r="I11" s="70">
        <f t="shared" si="2"/>
        <v>5.3452248382484875</v>
      </c>
      <c r="J11" s="69">
        <f t="shared" si="3"/>
        <v>5</v>
      </c>
      <c r="K11" s="15">
        <v>5.52</v>
      </c>
      <c r="L11" s="15">
        <v>12</v>
      </c>
      <c r="M11" s="71">
        <v>10</v>
      </c>
      <c r="N11" s="15">
        <v>0.58960000000000001</v>
      </c>
      <c r="O11" s="72">
        <f>N11*K11</f>
        <v>3.2545919999999997</v>
      </c>
      <c r="P11" s="73">
        <f t="shared" si="5"/>
        <v>8.2545919999999988</v>
      </c>
      <c r="Q11">
        <v>0.27429999999999999</v>
      </c>
      <c r="R11" s="74">
        <f t="shared" si="6"/>
        <v>6</v>
      </c>
      <c r="S11">
        <f>((M11/2)+(N11*K11))*12*0.12</f>
        <v>11.886612479999998</v>
      </c>
      <c r="T11">
        <f t="shared" si="8"/>
        <v>15.360799999999999</v>
      </c>
      <c r="U11" s="75">
        <f t="shared" si="9"/>
        <v>33.247412479999994</v>
      </c>
    </row>
    <row r="13" spans="1:23" x14ac:dyDescent="0.35">
      <c r="A13" s="46"/>
      <c r="R13" s="75">
        <f t="shared" ref="R13:T13" si="10">SUM(R2:R11)</f>
        <v>144.34473188639902</v>
      </c>
      <c r="S13" s="75">
        <f t="shared" si="10"/>
        <v>19539.818242560003</v>
      </c>
      <c r="T13" s="75">
        <f t="shared" si="10"/>
        <v>35.34752524082257</v>
      </c>
      <c r="U13" s="76">
        <f>SUM(U2:U11)</f>
        <v>19719.510499687221</v>
      </c>
      <c r="V13" s="77" t="s">
        <v>4673</v>
      </c>
      <c r="W13" s="77"/>
    </row>
    <row r="14" spans="1:23" x14ac:dyDescent="0.35">
      <c r="B14" s="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43"/>
  <sheetViews>
    <sheetView workbookViewId="0">
      <selection activeCell="K2" sqref="K2:K21"/>
    </sheetView>
  </sheetViews>
  <sheetFormatPr defaultRowHeight="14.5" x14ac:dyDescent="0.35"/>
  <cols>
    <col min="2" max="2" width="8" bestFit="1" customWidth="1"/>
    <col min="3" max="3" width="10.453125" bestFit="1" customWidth="1"/>
    <col min="4" max="4" width="7.1796875" bestFit="1" customWidth="1"/>
    <col min="5" max="5" width="6.54296875" bestFit="1" customWidth="1"/>
    <col min="6" max="6" width="15.1796875" bestFit="1" customWidth="1"/>
    <col min="7" max="7" width="10.26953125" bestFit="1" customWidth="1"/>
    <col min="8" max="8" width="18.54296875" bestFit="1" customWidth="1"/>
    <col min="9" max="9" width="10.453125" bestFit="1" customWidth="1"/>
    <col min="10" max="10" width="16" bestFit="1" customWidth="1"/>
    <col min="11" max="11" width="9" style="61"/>
    <col min="12" max="12" width="17.1796875" customWidth="1"/>
    <col min="13" max="13" width="10.26953125" bestFit="1" customWidth="1"/>
    <col min="14" max="14" width="21" bestFit="1" customWidth="1"/>
    <col min="15" max="15" width="10.1796875" bestFit="1" customWidth="1"/>
  </cols>
  <sheetData>
    <row r="1" spans="1:15" x14ac:dyDescent="0.35">
      <c r="A1" s="78" t="s">
        <v>4552</v>
      </c>
      <c r="B1" s="78" t="s">
        <v>1275</v>
      </c>
      <c r="C1" s="78" t="s">
        <v>4553</v>
      </c>
      <c r="D1" s="78" t="s">
        <v>4439</v>
      </c>
      <c r="E1" s="78" t="s">
        <v>4554</v>
      </c>
      <c r="F1" s="78" t="s">
        <v>4555</v>
      </c>
      <c r="G1" s="79" t="s">
        <v>4556</v>
      </c>
      <c r="H1" s="78" t="s">
        <v>4668</v>
      </c>
      <c r="I1" s="78" t="s">
        <v>4674</v>
      </c>
      <c r="J1" s="78" t="s">
        <v>4675</v>
      </c>
      <c r="K1" s="80" t="s">
        <v>4676</v>
      </c>
      <c r="L1" s="78" t="s">
        <v>4677</v>
      </c>
      <c r="M1" s="78" t="s">
        <v>4678</v>
      </c>
      <c r="N1" s="78" t="s">
        <v>4679</v>
      </c>
      <c r="O1" s="78" t="s">
        <v>4680</v>
      </c>
    </row>
    <row r="2" spans="1:15" x14ac:dyDescent="0.35">
      <c r="A2" s="59" t="s">
        <v>1568</v>
      </c>
      <c r="B2" s="59">
        <v>9</v>
      </c>
      <c r="C2" s="59">
        <v>20</v>
      </c>
      <c r="D2" s="59">
        <v>23.23</v>
      </c>
      <c r="E2" s="59">
        <v>464.6</v>
      </c>
      <c r="F2" s="59">
        <v>1011928.0599999998</v>
      </c>
      <c r="G2" s="81">
        <v>80.035697509676524</v>
      </c>
      <c r="H2">
        <f t="shared" ref="H2:H21" si="0">1-$C$25</f>
        <v>0.19999999999999996</v>
      </c>
      <c r="I2" s="59">
        <v>2.0499999999999998</v>
      </c>
      <c r="J2">
        <f>C2/16</f>
        <v>1.25</v>
      </c>
      <c r="K2" s="82">
        <v>1.1180339887498949</v>
      </c>
      <c r="L2" s="5">
        <f>SQRT(2)*K2</f>
        <v>1.5811388300841898</v>
      </c>
      <c r="M2" s="84">
        <f>I2*L2</f>
        <v>3.2413346016725888</v>
      </c>
      <c r="N2">
        <f>2*J2</f>
        <v>2.5</v>
      </c>
      <c r="O2" s="39">
        <f>M2+N2</f>
        <v>5.7413346016725892</v>
      </c>
    </row>
    <row r="3" spans="1:15" x14ac:dyDescent="0.35">
      <c r="A3" s="59" t="s">
        <v>1515</v>
      </c>
      <c r="B3" s="59">
        <v>4</v>
      </c>
      <c r="C3" s="59">
        <v>1600</v>
      </c>
      <c r="D3" s="59">
        <v>0.28999999999999998</v>
      </c>
      <c r="E3" s="59">
        <v>463.99999999999994</v>
      </c>
      <c r="F3" s="59">
        <v>1012392.0599999998</v>
      </c>
      <c r="G3" s="81">
        <v>80.072396327618677</v>
      </c>
      <c r="H3">
        <f t="shared" si="0"/>
        <v>0.19999999999999996</v>
      </c>
      <c r="I3" s="59">
        <v>2.0499999999999998</v>
      </c>
      <c r="J3">
        <f t="shared" ref="J3:J21" si="1">C3/16</f>
        <v>100</v>
      </c>
      <c r="K3" s="82">
        <v>368.17870057290872</v>
      </c>
      <c r="L3">
        <f t="shared" ref="L3:L21" si="2">SQRT(2)*K3</f>
        <v>520.68331172711032</v>
      </c>
      <c r="M3" s="85">
        <f t="shared" ref="M3:M21" si="3">I3*L3</f>
        <v>1067.400789040576</v>
      </c>
      <c r="N3">
        <f t="shared" ref="N3:N21" si="4">2*J3</f>
        <v>200</v>
      </c>
      <c r="O3" s="39">
        <f t="shared" ref="O3:O21" si="5">M3+N3</f>
        <v>1267.400789040576</v>
      </c>
    </row>
    <row r="4" spans="1:15" x14ac:dyDescent="0.35">
      <c r="A4" s="59" t="s">
        <v>1519</v>
      </c>
      <c r="B4" s="59">
        <v>2</v>
      </c>
      <c r="C4" s="59">
        <v>1600</v>
      </c>
      <c r="D4" s="59">
        <v>0.28999999999999998</v>
      </c>
      <c r="E4" s="59">
        <v>463.99999999999994</v>
      </c>
      <c r="F4" s="59">
        <v>1012856.0599999998</v>
      </c>
      <c r="G4" s="81">
        <v>80.109095145560829</v>
      </c>
      <c r="H4">
        <f t="shared" si="0"/>
        <v>0.19999999999999996</v>
      </c>
      <c r="I4" s="59">
        <v>2.0499999999999998</v>
      </c>
      <c r="J4">
        <f t="shared" si="1"/>
        <v>100</v>
      </c>
      <c r="K4" s="82">
        <v>700</v>
      </c>
      <c r="L4">
        <f t="shared" si="2"/>
        <v>989.94949366116657</v>
      </c>
      <c r="M4" s="85">
        <f t="shared" si="3"/>
        <v>2029.3964620053912</v>
      </c>
      <c r="N4">
        <f t="shared" si="4"/>
        <v>200</v>
      </c>
      <c r="O4" s="39">
        <f t="shared" si="5"/>
        <v>2229.3964620053912</v>
      </c>
    </row>
    <row r="5" spans="1:15" x14ac:dyDescent="0.35">
      <c r="A5" s="59" t="s">
        <v>2303</v>
      </c>
      <c r="B5" s="59">
        <v>12</v>
      </c>
      <c r="C5" s="59">
        <v>24</v>
      </c>
      <c r="D5" s="59">
        <v>19.260000000000002</v>
      </c>
      <c r="E5" s="59">
        <v>462.24</v>
      </c>
      <c r="F5" s="59">
        <v>1013318.2999999998</v>
      </c>
      <c r="G5" s="81">
        <v>80.145654761090086</v>
      </c>
      <c r="H5">
        <f t="shared" si="0"/>
        <v>0.19999999999999996</v>
      </c>
      <c r="I5" s="59">
        <v>2.0499999999999998</v>
      </c>
      <c r="J5">
        <f t="shared" si="1"/>
        <v>1.5</v>
      </c>
      <c r="K5" s="82">
        <v>2.2000000000000002</v>
      </c>
      <c r="L5">
        <f t="shared" si="2"/>
        <v>3.1112698372208096</v>
      </c>
      <c r="M5" s="85">
        <f t="shared" si="3"/>
        <v>6.3781031663026591</v>
      </c>
      <c r="N5">
        <f t="shared" si="4"/>
        <v>3</v>
      </c>
      <c r="O5" s="39">
        <f t="shared" si="5"/>
        <v>9.3781031663026582</v>
      </c>
    </row>
    <row r="6" spans="1:15" x14ac:dyDescent="0.35">
      <c r="A6" s="59" t="s">
        <v>1769</v>
      </c>
      <c r="B6" s="59">
        <v>9</v>
      </c>
      <c r="C6" s="59">
        <v>600</v>
      </c>
      <c r="D6" s="59">
        <v>0.77</v>
      </c>
      <c r="E6" s="59">
        <v>462</v>
      </c>
      <c r="F6" s="59">
        <v>1013780.2999999998</v>
      </c>
      <c r="G6" s="81">
        <v>80.182195394472132</v>
      </c>
      <c r="H6">
        <f t="shared" si="0"/>
        <v>0.19999999999999996</v>
      </c>
      <c r="I6" s="59">
        <v>2.0499999999999998</v>
      </c>
      <c r="J6">
        <f t="shared" si="1"/>
        <v>37.5</v>
      </c>
      <c r="K6" s="82">
        <v>23.570226039551585</v>
      </c>
      <c r="L6">
        <f t="shared" si="2"/>
        <v>33.333333333333336</v>
      </c>
      <c r="M6" s="85">
        <f t="shared" si="3"/>
        <v>68.333333333333329</v>
      </c>
      <c r="N6">
        <f t="shared" si="4"/>
        <v>75</v>
      </c>
      <c r="O6" s="39">
        <f t="shared" si="5"/>
        <v>143.33333333333331</v>
      </c>
    </row>
    <row r="7" spans="1:15" x14ac:dyDescent="0.35">
      <c r="A7" s="59" t="s">
        <v>2550</v>
      </c>
      <c r="B7" s="59">
        <v>4</v>
      </c>
      <c r="C7" s="59">
        <v>96</v>
      </c>
      <c r="D7" s="59">
        <v>4.8099999999999996</v>
      </c>
      <c r="E7" s="59">
        <v>461.76</v>
      </c>
      <c r="F7" s="59">
        <v>1014242.0599999998</v>
      </c>
      <c r="G7" s="81">
        <v>80.218717045706981</v>
      </c>
      <c r="H7">
        <f t="shared" si="0"/>
        <v>0.19999999999999996</v>
      </c>
      <c r="I7" s="59">
        <v>2.0499999999999998</v>
      </c>
      <c r="J7">
        <f t="shared" si="1"/>
        <v>6</v>
      </c>
      <c r="K7" s="82">
        <v>44</v>
      </c>
      <c r="L7">
        <f t="shared" si="2"/>
        <v>62.225396744416187</v>
      </c>
      <c r="M7" s="85">
        <f t="shared" si="3"/>
        <v>127.56206332605318</v>
      </c>
      <c r="N7">
        <f t="shared" si="4"/>
        <v>12</v>
      </c>
      <c r="O7" s="39">
        <f t="shared" si="5"/>
        <v>139.56206332605319</v>
      </c>
    </row>
    <row r="8" spans="1:15" x14ac:dyDescent="0.35">
      <c r="A8" s="59" t="s">
        <v>3481</v>
      </c>
      <c r="B8" s="59">
        <v>2</v>
      </c>
      <c r="C8" s="59">
        <v>11</v>
      </c>
      <c r="D8" s="59">
        <v>41.91</v>
      </c>
      <c r="E8" s="59">
        <v>461.01</v>
      </c>
      <c r="F8" s="59">
        <v>1014703.0699999998</v>
      </c>
      <c r="G8" s="81">
        <v>80.255179377731778</v>
      </c>
      <c r="H8">
        <f t="shared" si="0"/>
        <v>0.19999999999999996</v>
      </c>
      <c r="I8" s="59">
        <v>2.0499999999999998</v>
      </c>
      <c r="J8">
        <f t="shared" si="1"/>
        <v>0.6875</v>
      </c>
      <c r="K8" s="82">
        <v>4.5</v>
      </c>
      <c r="L8">
        <f t="shared" si="2"/>
        <v>6.3639610306789285</v>
      </c>
      <c r="M8" s="85">
        <f t="shared" si="3"/>
        <v>13.046120112891803</v>
      </c>
      <c r="N8">
        <f t="shared" si="4"/>
        <v>1.375</v>
      </c>
      <c r="O8" s="39">
        <f t="shared" si="5"/>
        <v>14.421120112891803</v>
      </c>
    </row>
    <row r="9" spans="1:15" x14ac:dyDescent="0.35">
      <c r="A9" s="59" t="s">
        <v>3453</v>
      </c>
      <c r="B9" s="59">
        <v>5</v>
      </c>
      <c r="C9" s="59">
        <v>10</v>
      </c>
      <c r="D9" s="59">
        <v>46.04</v>
      </c>
      <c r="E9" s="59">
        <v>460.4</v>
      </c>
      <c r="F9" s="59">
        <v>1015163.4699999999</v>
      </c>
      <c r="G9" s="81">
        <v>80.291593463465759</v>
      </c>
      <c r="H9">
        <f t="shared" si="0"/>
        <v>0.19999999999999996</v>
      </c>
      <c r="I9" s="59">
        <v>2.0499999999999998</v>
      </c>
      <c r="J9">
        <f t="shared" si="1"/>
        <v>0.625</v>
      </c>
      <c r="K9" s="82">
        <v>0.89442719099991586</v>
      </c>
      <c r="L9">
        <f t="shared" si="2"/>
        <v>1.2649110640673518</v>
      </c>
      <c r="M9" s="85">
        <f t="shared" si="3"/>
        <v>2.5930676813380709</v>
      </c>
      <c r="N9">
        <f t="shared" si="4"/>
        <v>1.25</v>
      </c>
      <c r="O9" s="39">
        <f t="shared" si="5"/>
        <v>3.8430676813380709</v>
      </c>
    </row>
    <row r="10" spans="1:15" x14ac:dyDescent="0.35">
      <c r="A10" s="59" t="s">
        <v>382</v>
      </c>
      <c r="B10" s="59">
        <v>13</v>
      </c>
      <c r="C10" s="59">
        <v>71</v>
      </c>
      <c r="D10" s="59">
        <v>6.48</v>
      </c>
      <c r="E10" s="59">
        <v>460.08000000000004</v>
      </c>
      <c r="F10" s="59">
        <v>1015623.5499999998</v>
      </c>
      <c r="G10" s="81">
        <v>80.327982239670121</v>
      </c>
      <c r="H10">
        <f t="shared" si="0"/>
        <v>0.19999999999999996</v>
      </c>
      <c r="I10" s="59">
        <v>2.0499999999999998</v>
      </c>
      <c r="J10">
        <f t="shared" si="1"/>
        <v>4.4375</v>
      </c>
      <c r="K10" s="82">
        <v>5.3319557449509745</v>
      </c>
      <c r="L10">
        <f t="shared" si="2"/>
        <v>7.540524128482808</v>
      </c>
      <c r="M10" s="85">
        <f t="shared" si="3"/>
        <v>15.458074463389755</v>
      </c>
      <c r="N10">
        <f t="shared" si="4"/>
        <v>8.875</v>
      </c>
      <c r="O10" s="39">
        <f t="shared" si="5"/>
        <v>24.333074463389757</v>
      </c>
    </row>
    <row r="11" spans="1:15" x14ac:dyDescent="0.35">
      <c r="A11" s="59" t="s">
        <v>2223</v>
      </c>
      <c r="B11" s="59">
        <v>5</v>
      </c>
      <c r="C11" s="59">
        <v>160</v>
      </c>
      <c r="D11" s="59">
        <v>2.87</v>
      </c>
      <c r="E11" s="59">
        <v>459.20000000000005</v>
      </c>
      <c r="F11" s="59">
        <v>1016082.7499999998</v>
      </c>
      <c r="G11" s="81">
        <v>80.36430141466802</v>
      </c>
      <c r="H11">
        <f t="shared" si="0"/>
        <v>0.19999999999999996</v>
      </c>
      <c r="I11" s="59">
        <v>2.0499999999999998</v>
      </c>
      <c r="J11">
        <f t="shared" si="1"/>
        <v>10</v>
      </c>
      <c r="K11" s="82">
        <v>24.13296500639737</v>
      </c>
      <c r="L11">
        <f t="shared" si="2"/>
        <v>34.129166412322469</v>
      </c>
      <c r="M11" s="85">
        <f t="shared" si="3"/>
        <v>69.96479114526106</v>
      </c>
      <c r="N11">
        <f t="shared" si="4"/>
        <v>20</v>
      </c>
      <c r="O11" s="39">
        <f t="shared" si="5"/>
        <v>89.96479114526106</v>
      </c>
    </row>
    <row r="12" spans="1:15" x14ac:dyDescent="0.35">
      <c r="A12" s="59" t="s">
        <v>1971</v>
      </c>
      <c r="B12" s="59">
        <v>6</v>
      </c>
      <c r="C12" s="59">
        <v>300</v>
      </c>
      <c r="D12" s="59">
        <v>1.53</v>
      </c>
      <c r="E12" s="59">
        <v>459</v>
      </c>
      <c r="F12" s="59">
        <v>1016541.7499999998</v>
      </c>
      <c r="G12" s="81">
        <v>80.400604771209942</v>
      </c>
      <c r="H12">
        <f t="shared" si="0"/>
        <v>0.19999999999999996</v>
      </c>
      <c r="I12" s="59">
        <v>2.0499999999999998</v>
      </c>
      <c r="J12">
        <f t="shared" si="1"/>
        <v>18.75</v>
      </c>
      <c r="K12" s="82">
        <v>0</v>
      </c>
      <c r="L12">
        <f t="shared" si="2"/>
        <v>0</v>
      </c>
      <c r="M12" s="85">
        <f t="shared" si="3"/>
        <v>0</v>
      </c>
      <c r="N12">
        <f t="shared" si="4"/>
        <v>37.5</v>
      </c>
      <c r="O12" s="39">
        <f t="shared" si="5"/>
        <v>37.5</v>
      </c>
    </row>
    <row r="13" spans="1:15" x14ac:dyDescent="0.35">
      <c r="A13" s="59" t="s">
        <v>2206</v>
      </c>
      <c r="B13" s="59">
        <v>4</v>
      </c>
      <c r="C13" s="59">
        <v>10</v>
      </c>
      <c r="D13" s="59">
        <v>45.89</v>
      </c>
      <c r="E13" s="59">
        <v>458.9</v>
      </c>
      <c r="F13" s="59">
        <v>1017000.6499999998</v>
      </c>
      <c r="G13" s="81">
        <v>80.436900218523846</v>
      </c>
      <c r="H13">
        <f t="shared" si="0"/>
        <v>0.19999999999999996</v>
      </c>
      <c r="I13" s="59">
        <v>2.0499999999999998</v>
      </c>
      <c r="J13">
        <f t="shared" si="1"/>
        <v>0.625</v>
      </c>
      <c r="K13" s="82">
        <v>1.6583123951776999</v>
      </c>
      <c r="L13">
        <f t="shared" si="2"/>
        <v>2.3452078799117149</v>
      </c>
      <c r="M13" s="85">
        <f t="shared" si="3"/>
        <v>4.8076761538190151</v>
      </c>
      <c r="N13">
        <f t="shared" si="4"/>
        <v>1.25</v>
      </c>
      <c r="O13" s="39">
        <f t="shared" si="5"/>
        <v>6.0576761538190151</v>
      </c>
    </row>
    <row r="14" spans="1:15" x14ac:dyDescent="0.35">
      <c r="A14" s="59" t="s">
        <v>1586</v>
      </c>
      <c r="B14" s="59">
        <v>57</v>
      </c>
      <c r="C14" s="59">
        <v>1176</v>
      </c>
      <c r="D14" s="59">
        <v>0.39</v>
      </c>
      <c r="E14" s="59">
        <v>458.64000000000004</v>
      </c>
      <c r="F14" s="59">
        <v>1017459.2899999998</v>
      </c>
      <c r="G14" s="81">
        <v>80.47317510184493</v>
      </c>
      <c r="H14">
        <f t="shared" si="0"/>
        <v>0.19999999999999996</v>
      </c>
      <c r="I14" s="59">
        <v>2.0499999999999998</v>
      </c>
      <c r="J14">
        <f t="shared" si="1"/>
        <v>73.5</v>
      </c>
      <c r="K14" s="82">
        <v>26.546040497403343</v>
      </c>
      <c r="L14">
        <f t="shared" si="2"/>
        <v>37.541770498733236</v>
      </c>
      <c r="M14" s="85">
        <f t="shared" si="3"/>
        <v>76.960629522403124</v>
      </c>
      <c r="N14">
        <f t="shared" si="4"/>
        <v>147</v>
      </c>
      <c r="O14" s="39">
        <f t="shared" si="5"/>
        <v>223.96062952240311</v>
      </c>
    </row>
    <row r="15" spans="1:15" x14ac:dyDescent="0.35">
      <c r="A15" s="59" t="s">
        <v>2114</v>
      </c>
      <c r="B15" s="59">
        <v>2</v>
      </c>
      <c r="C15" s="59">
        <v>200</v>
      </c>
      <c r="D15" s="59">
        <v>2.29</v>
      </c>
      <c r="E15" s="59">
        <v>458</v>
      </c>
      <c r="F15" s="59">
        <v>1017917.2899999998</v>
      </c>
      <c r="G15" s="81">
        <v>80.509399366106791</v>
      </c>
      <c r="H15">
        <f t="shared" si="0"/>
        <v>0.19999999999999996</v>
      </c>
      <c r="I15" s="59">
        <v>2.0499999999999998</v>
      </c>
      <c r="J15">
        <f t="shared" si="1"/>
        <v>12.5</v>
      </c>
      <c r="K15" s="82">
        <v>0</v>
      </c>
      <c r="L15">
        <f t="shared" si="2"/>
        <v>0</v>
      </c>
      <c r="M15" s="85">
        <f t="shared" si="3"/>
        <v>0</v>
      </c>
      <c r="N15">
        <f t="shared" si="4"/>
        <v>25</v>
      </c>
      <c r="O15" s="39">
        <f t="shared" si="5"/>
        <v>25</v>
      </c>
    </row>
    <row r="16" spans="1:15" x14ac:dyDescent="0.35">
      <c r="A16" s="59" t="s">
        <v>1557</v>
      </c>
      <c r="B16" s="59">
        <v>8</v>
      </c>
      <c r="C16" s="59">
        <v>1300</v>
      </c>
      <c r="D16" s="59">
        <v>0.35</v>
      </c>
      <c r="E16" s="59">
        <v>454.99999999999994</v>
      </c>
      <c r="F16" s="59">
        <v>1018372.2899999998</v>
      </c>
      <c r="G16" s="81">
        <v>80.545386353528514</v>
      </c>
      <c r="H16">
        <f t="shared" si="0"/>
        <v>0.19999999999999996</v>
      </c>
      <c r="I16" s="59">
        <v>2.0499999999999998</v>
      </c>
      <c r="J16">
        <f t="shared" si="1"/>
        <v>81.25</v>
      </c>
      <c r="K16" s="82">
        <v>112.4858267715973</v>
      </c>
      <c r="L16">
        <f t="shared" si="2"/>
        <v>159.07898179514351</v>
      </c>
      <c r="M16" s="85">
        <f t="shared" si="3"/>
        <v>326.11191268004416</v>
      </c>
      <c r="N16">
        <f t="shared" si="4"/>
        <v>162.5</v>
      </c>
      <c r="O16" s="39">
        <f t="shared" si="5"/>
        <v>488.61191268004416</v>
      </c>
    </row>
    <row r="17" spans="1:15" x14ac:dyDescent="0.35">
      <c r="A17" s="59" t="s">
        <v>2020</v>
      </c>
      <c r="B17" s="59">
        <v>17</v>
      </c>
      <c r="C17" s="59">
        <v>264</v>
      </c>
      <c r="D17" s="59">
        <v>1.72</v>
      </c>
      <c r="E17" s="59">
        <v>454.08</v>
      </c>
      <c r="F17" s="59">
        <v>1018826.3699999998</v>
      </c>
      <c r="G17" s="81">
        <v>80.581300576052584</v>
      </c>
      <c r="H17">
        <f t="shared" si="0"/>
        <v>0.19999999999999996</v>
      </c>
      <c r="I17" s="59">
        <v>2.0499999999999998</v>
      </c>
      <c r="J17">
        <f t="shared" si="1"/>
        <v>16.5</v>
      </c>
      <c r="K17" s="82">
        <v>11.313708498984761</v>
      </c>
      <c r="L17">
        <f t="shared" si="2"/>
        <v>16.000000000000004</v>
      </c>
      <c r="M17" s="85">
        <f t="shared" si="3"/>
        <v>32.800000000000004</v>
      </c>
      <c r="N17">
        <f t="shared" si="4"/>
        <v>33</v>
      </c>
      <c r="O17" s="39">
        <f t="shared" si="5"/>
        <v>65.800000000000011</v>
      </c>
    </row>
    <row r="18" spans="1:15" x14ac:dyDescent="0.35">
      <c r="A18" s="59" t="s">
        <v>3637</v>
      </c>
      <c r="B18" s="59">
        <v>2</v>
      </c>
      <c r="C18" s="59">
        <v>6</v>
      </c>
      <c r="D18" s="59">
        <v>75.63</v>
      </c>
      <c r="E18" s="59">
        <v>453.78</v>
      </c>
      <c r="F18" s="59">
        <v>1019280.1499999998</v>
      </c>
      <c r="G18" s="81">
        <v>80.617191070892645</v>
      </c>
      <c r="H18">
        <f t="shared" si="0"/>
        <v>0.19999999999999996</v>
      </c>
      <c r="I18" s="59">
        <v>2.0499999999999998</v>
      </c>
      <c r="J18">
        <f t="shared" si="1"/>
        <v>0.375</v>
      </c>
      <c r="K18" s="82">
        <v>2</v>
      </c>
      <c r="L18">
        <f t="shared" si="2"/>
        <v>2.8284271247461903</v>
      </c>
      <c r="M18" s="85">
        <f t="shared" si="3"/>
        <v>5.7982756057296898</v>
      </c>
      <c r="N18">
        <f t="shared" si="4"/>
        <v>0.75</v>
      </c>
      <c r="O18" s="39">
        <f t="shared" si="5"/>
        <v>6.5482756057296898</v>
      </c>
    </row>
    <row r="19" spans="1:15" x14ac:dyDescent="0.35">
      <c r="A19" s="59" t="s">
        <v>95</v>
      </c>
      <c r="B19" s="59">
        <v>5</v>
      </c>
      <c r="C19" s="59">
        <v>53</v>
      </c>
      <c r="D19" s="59">
        <v>8.56</v>
      </c>
      <c r="E19" s="59">
        <v>453.68</v>
      </c>
      <c r="F19" s="59">
        <v>1019733.8299999998</v>
      </c>
      <c r="G19" s="81">
        <v>80.653073656504702</v>
      </c>
      <c r="H19">
        <f t="shared" si="0"/>
        <v>0.19999999999999996</v>
      </c>
      <c r="I19" s="59">
        <v>2.0499999999999998</v>
      </c>
      <c r="J19">
        <f t="shared" si="1"/>
        <v>3.3125</v>
      </c>
      <c r="K19" s="82">
        <v>5.9066817155564495</v>
      </c>
      <c r="L19">
        <f t="shared" si="2"/>
        <v>8.3533093907611118</v>
      </c>
      <c r="M19" s="85">
        <f t="shared" si="3"/>
        <v>17.124284251060278</v>
      </c>
      <c r="N19">
        <f t="shared" si="4"/>
        <v>6.625</v>
      </c>
      <c r="O19" s="39">
        <f t="shared" si="5"/>
        <v>23.749284251060278</v>
      </c>
    </row>
    <row r="20" spans="1:15" x14ac:dyDescent="0.35">
      <c r="A20" s="59" t="s">
        <v>2405</v>
      </c>
      <c r="B20" s="59">
        <v>2</v>
      </c>
      <c r="C20" s="59">
        <v>100</v>
      </c>
      <c r="D20" s="59">
        <v>4.53</v>
      </c>
      <c r="E20" s="59">
        <v>453</v>
      </c>
      <c r="F20" s="59">
        <v>1020186.8299999998</v>
      </c>
      <c r="G20" s="81">
        <v>80.688902459366332</v>
      </c>
      <c r="H20">
        <f t="shared" si="0"/>
        <v>0.19999999999999996</v>
      </c>
      <c r="I20" s="59">
        <v>2.0499999999999998</v>
      </c>
      <c r="J20">
        <f t="shared" si="1"/>
        <v>6.25</v>
      </c>
      <c r="K20" s="82">
        <v>0</v>
      </c>
      <c r="L20">
        <f t="shared" si="2"/>
        <v>0</v>
      </c>
      <c r="M20" s="85">
        <f t="shared" si="3"/>
        <v>0</v>
      </c>
      <c r="N20">
        <f t="shared" si="4"/>
        <v>12.5</v>
      </c>
      <c r="O20" s="39">
        <f t="shared" si="5"/>
        <v>12.5</v>
      </c>
    </row>
    <row r="21" spans="1:15" x14ac:dyDescent="0.35">
      <c r="A21" t="s">
        <v>1310</v>
      </c>
      <c r="B21">
        <v>2</v>
      </c>
      <c r="C21">
        <v>11</v>
      </c>
      <c r="D21">
        <v>41.11</v>
      </c>
      <c r="E21">
        <v>452.21</v>
      </c>
      <c r="F21" s="59">
        <v>1020639.0399999998</v>
      </c>
      <c r="G21" s="81">
        <v>80.724668779326706</v>
      </c>
      <c r="H21">
        <f t="shared" si="0"/>
        <v>0.19999999999999996</v>
      </c>
      <c r="I21" s="59">
        <v>2.0499999999999998</v>
      </c>
      <c r="J21">
        <f t="shared" si="1"/>
        <v>0.6875</v>
      </c>
      <c r="K21" s="82">
        <v>0</v>
      </c>
      <c r="L21">
        <f t="shared" si="2"/>
        <v>0</v>
      </c>
      <c r="M21" s="85">
        <f t="shared" si="3"/>
        <v>0</v>
      </c>
      <c r="N21">
        <f t="shared" si="4"/>
        <v>1.375</v>
      </c>
      <c r="O21" s="39">
        <f t="shared" si="5"/>
        <v>1.375</v>
      </c>
    </row>
    <row r="25" spans="1:15" x14ac:dyDescent="0.35">
      <c r="A25" s="89" t="s">
        <v>4681</v>
      </c>
      <c r="B25" s="89"/>
      <c r="C25" s="83">
        <v>0.8</v>
      </c>
    </row>
    <row r="34" spans="17:19" x14ac:dyDescent="0.35">
      <c r="Q34" s="59" t="s">
        <v>1840</v>
      </c>
      <c r="R34" s="59" t="s">
        <v>1568</v>
      </c>
      <c r="S34" s="59" t="s">
        <v>1515</v>
      </c>
    </row>
    <row r="35" spans="17:19" x14ac:dyDescent="0.35">
      <c r="Q35">
        <v>200</v>
      </c>
      <c r="R35">
        <v>3</v>
      </c>
      <c r="S35">
        <v>500</v>
      </c>
    </row>
    <row r="36" spans="17:19" x14ac:dyDescent="0.35">
      <c r="Q36">
        <v>100</v>
      </c>
      <c r="R36">
        <v>1</v>
      </c>
      <c r="S36">
        <v>400</v>
      </c>
    </row>
    <row r="37" spans="17:19" x14ac:dyDescent="0.35">
      <c r="Q37">
        <v>200</v>
      </c>
      <c r="R37">
        <v>4</v>
      </c>
      <c r="S37">
        <v>600</v>
      </c>
    </row>
    <row r="38" spans="17:19" x14ac:dyDescent="0.35">
      <c r="R38">
        <v>3</v>
      </c>
      <c r="S38">
        <v>100</v>
      </c>
    </row>
    <row r="39" spans="17:19" x14ac:dyDescent="0.35">
      <c r="R39">
        <v>1</v>
      </c>
    </row>
    <row r="40" spans="17:19" x14ac:dyDescent="0.35">
      <c r="R40">
        <v>2</v>
      </c>
    </row>
    <row r="41" spans="17:19" x14ac:dyDescent="0.35">
      <c r="R41">
        <v>2</v>
      </c>
    </row>
    <row r="42" spans="17:19" x14ac:dyDescent="0.35">
      <c r="R42">
        <v>2</v>
      </c>
    </row>
    <row r="43" spans="17:19" x14ac:dyDescent="0.35">
      <c r="R43">
        <v>2</v>
      </c>
    </row>
  </sheetData>
  <mergeCells count="1">
    <mergeCell ref="A25:B2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43"/>
  <sheetViews>
    <sheetView workbookViewId="0">
      <selection activeCell="I11" sqref="I11"/>
    </sheetView>
  </sheetViews>
  <sheetFormatPr defaultRowHeight="14.5" x14ac:dyDescent="0.35"/>
  <cols>
    <col min="2" max="2" width="8" bestFit="1" customWidth="1"/>
    <col min="3" max="3" width="10.453125" bestFit="1" customWidth="1"/>
    <col min="4" max="4" width="7.1796875" bestFit="1" customWidth="1"/>
    <col min="5" max="5" width="7.1796875" customWidth="1"/>
    <col min="6" max="6" width="6.54296875" bestFit="1" customWidth="1"/>
    <col min="7" max="7" width="15.1796875" bestFit="1" customWidth="1"/>
    <col min="8" max="8" width="10.26953125" bestFit="1" customWidth="1"/>
    <col min="9" max="9" width="10.26953125" customWidth="1"/>
    <col min="10" max="10" width="10.453125" bestFit="1" customWidth="1"/>
    <col min="11" max="11" width="16" bestFit="1" customWidth="1"/>
    <col min="13" max="13" width="18.1796875" customWidth="1"/>
    <col min="14" max="14" width="10.26953125" bestFit="1" customWidth="1"/>
    <col min="15" max="15" width="21" bestFit="1" customWidth="1"/>
    <col min="16" max="16" width="10.1796875" bestFit="1" customWidth="1"/>
  </cols>
  <sheetData>
    <row r="1" spans="1:16" x14ac:dyDescent="0.35">
      <c r="A1" s="78" t="s">
        <v>4552</v>
      </c>
      <c r="B1" s="78" t="s">
        <v>1275</v>
      </c>
      <c r="C1" s="78" t="s">
        <v>4553</v>
      </c>
      <c r="D1" s="78" t="s">
        <v>4439</v>
      </c>
      <c r="E1" s="78" t="s">
        <v>4682</v>
      </c>
      <c r="F1" s="78" t="s">
        <v>4554</v>
      </c>
      <c r="G1" s="78" t="s">
        <v>4555</v>
      </c>
      <c r="H1" s="79" t="s">
        <v>4556</v>
      </c>
      <c r="I1" s="79" t="s">
        <v>4683</v>
      </c>
      <c r="J1" s="78" t="s">
        <v>4674</v>
      </c>
      <c r="K1" s="78" t="s">
        <v>4675</v>
      </c>
      <c r="L1" s="78" t="s">
        <v>4676</v>
      </c>
      <c r="M1" s="78" t="s">
        <v>4677</v>
      </c>
      <c r="N1" s="78" t="s">
        <v>4678</v>
      </c>
      <c r="O1" s="78" t="s">
        <v>4679</v>
      </c>
      <c r="P1" s="78" t="s">
        <v>4680</v>
      </c>
    </row>
    <row r="2" spans="1:16" x14ac:dyDescent="0.35">
      <c r="A2" s="59" t="s">
        <v>1568</v>
      </c>
      <c r="B2" s="59">
        <v>9</v>
      </c>
      <c r="C2" s="59">
        <v>20</v>
      </c>
      <c r="D2" s="59">
        <v>23.23</v>
      </c>
      <c r="E2" s="59">
        <f t="shared" ref="E2:E20" si="0">0.7*D2</f>
        <v>16.260999999999999</v>
      </c>
      <c r="F2" s="59">
        <v>464.6</v>
      </c>
      <c r="G2" s="59">
        <v>1011928.0599999998</v>
      </c>
      <c r="H2" s="81">
        <v>80.035697509676524</v>
      </c>
      <c r="I2" s="81">
        <f t="shared" ref="I2:I21" si="1">SQRT((2*12*C2)/(D2*(0.12*4)))</f>
        <v>6.5610809352707635</v>
      </c>
      <c r="J2" s="59">
        <f>SQRT((2*LN((E2*C2)/(SQRT(2*3.14)*M2*0.12*D2*I2*4))))</f>
        <v>0.47966818201422967</v>
      </c>
      <c r="K2">
        <f t="shared" ref="K2:K21" si="2">C2/16</f>
        <v>1.25</v>
      </c>
      <c r="L2" s="86">
        <v>1.1180339887498949</v>
      </c>
      <c r="M2" s="87">
        <f>SQRT(2)*L2</f>
        <v>1.5811388300841898</v>
      </c>
      <c r="N2">
        <f t="shared" ref="N2:N20" si="3">J2*M2</f>
        <v>0.7584219881385893</v>
      </c>
      <c r="O2">
        <f t="shared" ref="O2:O20" si="4">2*K2</f>
        <v>2.5</v>
      </c>
      <c r="P2">
        <f t="shared" ref="P2:P20" si="5">N2+O2</f>
        <v>3.2584219881385894</v>
      </c>
    </row>
    <row r="3" spans="1:16" x14ac:dyDescent="0.35">
      <c r="A3" s="59" t="s">
        <v>1515</v>
      </c>
      <c r="B3" s="59">
        <v>4</v>
      </c>
      <c r="C3" s="59">
        <v>1600</v>
      </c>
      <c r="D3" s="59">
        <v>0.28999999999999998</v>
      </c>
      <c r="E3" s="59">
        <f t="shared" si="0"/>
        <v>0.20299999999999999</v>
      </c>
      <c r="F3" s="59">
        <v>463.99999999999994</v>
      </c>
      <c r="G3" s="59">
        <v>1012392.0599999998</v>
      </c>
      <c r="H3" s="81">
        <v>80.072396327618677</v>
      </c>
      <c r="I3" s="81">
        <f t="shared" si="1"/>
        <v>525.22573143889031</v>
      </c>
      <c r="J3" s="59" t="e">
        <f t="shared" ref="J3:J21" si="6">SQRT((2*LN((E3*C3)/(SQRT(2*3.14)*M3*0.12*D3*I3*4))))</f>
        <v>#NUM!</v>
      </c>
      <c r="K3">
        <f t="shared" si="2"/>
        <v>100</v>
      </c>
      <c r="L3" s="86">
        <v>368.17870057290872</v>
      </c>
      <c r="M3" s="87">
        <f t="shared" ref="M3:M20" si="7">SQRT(2)*L3</f>
        <v>520.68331172711032</v>
      </c>
      <c r="N3" t="e">
        <f t="shared" si="3"/>
        <v>#NUM!</v>
      </c>
      <c r="O3">
        <f t="shared" si="4"/>
        <v>200</v>
      </c>
      <c r="P3" t="e">
        <f t="shared" si="5"/>
        <v>#NUM!</v>
      </c>
    </row>
    <row r="4" spans="1:16" x14ac:dyDescent="0.35">
      <c r="A4" s="59" t="s">
        <v>1519</v>
      </c>
      <c r="B4" s="59">
        <v>2</v>
      </c>
      <c r="C4" s="59">
        <v>1600</v>
      </c>
      <c r="D4" s="59">
        <v>0.28999999999999998</v>
      </c>
      <c r="E4" s="59">
        <f t="shared" si="0"/>
        <v>0.20299999999999999</v>
      </c>
      <c r="F4" s="59">
        <v>463.99999999999994</v>
      </c>
      <c r="G4" s="59">
        <v>1012856.0599999998</v>
      </c>
      <c r="H4" s="81">
        <v>80.109095145560829</v>
      </c>
      <c r="I4" s="81">
        <f t="shared" si="1"/>
        <v>525.22573143889031</v>
      </c>
      <c r="J4" s="59" t="e">
        <f t="shared" si="6"/>
        <v>#NUM!</v>
      </c>
      <c r="K4">
        <f t="shared" si="2"/>
        <v>100</v>
      </c>
      <c r="L4" s="86">
        <v>700</v>
      </c>
      <c r="M4" s="87">
        <f t="shared" si="7"/>
        <v>989.94949366116657</v>
      </c>
      <c r="N4" t="e">
        <f t="shared" si="3"/>
        <v>#NUM!</v>
      </c>
      <c r="O4">
        <f t="shared" si="4"/>
        <v>200</v>
      </c>
      <c r="P4" t="e">
        <f t="shared" si="5"/>
        <v>#NUM!</v>
      </c>
    </row>
    <row r="5" spans="1:16" x14ac:dyDescent="0.35">
      <c r="A5" s="59" t="s">
        <v>2303</v>
      </c>
      <c r="B5" s="59">
        <v>12</v>
      </c>
      <c r="C5" s="59">
        <v>24</v>
      </c>
      <c r="D5" s="59">
        <v>19.260000000000002</v>
      </c>
      <c r="E5" s="59">
        <f t="shared" si="0"/>
        <v>13.482000000000001</v>
      </c>
      <c r="F5" s="59">
        <v>462.24</v>
      </c>
      <c r="G5" s="59">
        <v>1013318.2999999998</v>
      </c>
      <c r="H5" s="81">
        <v>80.145654761090086</v>
      </c>
      <c r="I5" s="81">
        <f t="shared" si="1"/>
        <v>7.8933703796385846</v>
      </c>
      <c r="J5" s="59" t="e">
        <f t="shared" si="6"/>
        <v>#NUM!</v>
      </c>
      <c r="K5">
        <f t="shared" si="2"/>
        <v>1.5</v>
      </c>
      <c r="L5" s="86">
        <v>2.2000000000000002</v>
      </c>
      <c r="M5" s="87">
        <f t="shared" si="7"/>
        <v>3.1112698372208096</v>
      </c>
      <c r="N5" t="e">
        <f t="shared" si="3"/>
        <v>#NUM!</v>
      </c>
      <c r="O5">
        <f t="shared" si="4"/>
        <v>3</v>
      </c>
      <c r="P5" t="e">
        <f t="shared" si="5"/>
        <v>#NUM!</v>
      </c>
    </row>
    <row r="6" spans="1:16" x14ac:dyDescent="0.35">
      <c r="A6" s="59" t="s">
        <v>1769</v>
      </c>
      <c r="B6" s="59">
        <v>9</v>
      </c>
      <c r="C6" s="59">
        <v>600</v>
      </c>
      <c r="D6" s="59">
        <v>0.77</v>
      </c>
      <c r="E6" s="59">
        <f t="shared" si="0"/>
        <v>0.53899999999999992</v>
      </c>
      <c r="F6" s="59">
        <v>462</v>
      </c>
      <c r="G6" s="59">
        <v>1013780.2999999998</v>
      </c>
      <c r="H6" s="81">
        <v>80.182195394472132</v>
      </c>
      <c r="I6" s="81">
        <f t="shared" si="1"/>
        <v>197.38550848793071</v>
      </c>
      <c r="J6" s="59" t="e">
        <f t="shared" si="6"/>
        <v>#NUM!</v>
      </c>
      <c r="K6">
        <f t="shared" si="2"/>
        <v>37.5</v>
      </c>
      <c r="L6" s="86">
        <v>23.570226039551585</v>
      </c>
      <c r="M6" s="87">
        <f t="shared" si="7"/>
        <v>33.333333333333336</v>
      </c>
      <c r="N6" t="e">
        <f t="shared" si="3"/>
        <v>#NUM!</v>
      </c>
      <c r="O6">
        <f t="shared" si="4"/>
        <v>75</v>
      </c>
      <c r="P6" t="e">
        <f t="shared" si="5"/>
        <v>#NUM!</v>
      </c>
    </row>
    <row r="7" spans="1:16" x14ac:dyDescent="0.35">
      <c r="A7" s="59" t="s">
        <v>2550</v>
      </c>
      <c r="B7" s="59">
        <v>4</v>
      </c>
      <c r="C7" s="59">
        <v>96</v>
      </c>
      <c r="D7" s="59">
        <v>4.8099999999999996</v>
      </c>
      <c r="E7" s="59">
        <f t="shared" si="0"/>
        <v>3.3669999999999995</v>
      </c>
      <c r="F7" s="59">
        <v>461.76</v>
      </c>
      <c r="G7" s="59">
        <v>1014242.0599999998</v>
      </c>
      <c r="H7" s="81">
        <v>80.218717045706981</v>
      </c>
      <c r="I7" s="81">
        <f t="shared" si="1"/>
        <v>31.589887589559385</v>
      </c>
      <c r="J7" s="59" t="e">
        <f t="shared" si="6"/>
        <v>#NUM!</v>
      </c>
      <c r="K7">
        <f t="shared" si="2"/>
        <v>6</v>
      </c>
      <c r="L7" s="86">
        <v>44</v>
      </c>
      <c r="M7" s="87">
        <f t="shared" si="7"/>
        <v>62.225396744416187</v>
      </c>
      <c r="N7" t="e">
        <f t="shared" si="3"/>
        <v>#NUM!</v>
      </c>
      <c r="O7">
        <f t="shared" si="4"/>
        <v>12</v>
      </c>
      <c r="P7" t="e">
        <f t="shared" si="5"/>
        <v>#NUM!</v>
      </c>
    </row>
    <row r="8" spans="1:16" x14ac:dyDescent="0.35">
      <c r="A8" s="59" t="s">
        <v>3481</v>
      </c>
      <c r="B8" s="59">
        <v>2</v>
      </c>
      <c r="C8" s="59">
        <v>11</v>
      </c>
      <c r="D8" s="59">
        <v>41.91</v>
      </c>
      <c r="E8" s="59">
        <f t="shared" si="0"/>
        <v>29.336999999999996</v>
      </c>
      <c r="F8" s="59">
        <v>461.01</v>
      </c>
      <c r="G8" s="59">
        <v>1014703.0699999998</v>
      </c>
      <c r="H8" s="81">
        <v>80.255179377731778</v>
      </c>
      <c r="I8" s="81">
        <f t="shared" si="1"/>
        <v>3.6226177800110926</v>
      </c>
      <c r="J8" s="59" t="e">
        <f t="shared" si="6"/>
        <v>#NUM!</v>
      </c>
      <c r="K8">
        <f t="shared" si="2"/>
        <v>0.6875</v>
      </c>
      <c r="L8" s="86">
        <v>4.5</v>
      </c>
      <c r="M8" s="87">
        <f t="shared" si="7"/>
        <v>6.3639610306789285</v>
      </c>
      <c r="N8" t="e">
        <f t="shared" si="3"/>
        <v>#NUM!</v>
      </c>
      <c r="O8">
        <f t="shared" si="4"/>
        <v>1.375</v>
      </c>
      <c r="P8" t="e">
        <f t="shared" si="5"/>
        <v>#NUM!</v>
      </c>
    </row>
    <row r="9" spans="1:16" x14ac:dyDescent="0.35">
      <c r="A9" s="59" t="s">
        <v>3453</v>
      </c>
      <c r="B9" s="59">
        <v>5</v>
      </c>
      <c r="C9" s="59">
        <v>10</v>
      </c>
      <c r="D9" s="59">
        <v>46.04</v>
      </c>
      <c r="E9" s="59">
        <f t="shared" si="0"/>
        <v>32.227999999999994</v>
      </c>
      <c r="F9" s="59">
        <v>460.4</v>
      </c>
      <c r="G9" s="59">
        <v>1015163.4699999999</v>
      </c>
      <c r="H9" s="81">
        <v>80.291593463465759</v>
      </c>
      <c r="I9" s="81">
        <f t="shared" si="1"/>
        <v>3.2954698653397352</v>
      </c>
      <c r="J9" s="59">
        <f t="shared" si="6"/>
        <v>0.8168766883542915</v>
      </c>
      <c r="K9">
        <f t="shared" si="2"/>
        <v>0.625</v>
      </c>
      <c r="L9" s="86">
        <v>0.89442719099991586</v>
      </c>
      <c r="M9" s="87">
        <f t="shared" si="7"/>
        <v>1.2649110640673518</v>
      </c>
      <c r="N9">
        <f t="shared" si="3"/>
        <v>1.0332763610780413</v>
      </c>
      <c r="O9">
        <f t="shared" si="4"/>
        <v>1.25</v>
      </c>
      <c r="P9">
        <f t="shared" si="5"/>
        <v>2.2832763610780411</v>
      </c>
    </row>
    <row r="10" spans="1:16" x14ac:dyDescent="0.35">
      <c r="A10" s="59" t="s">
        <v>382</v>
      </c>
      <c r="B10" s="59">
        <v>13</v>
      </c>
      <c r="C10" s="59">
        <v>71</v>
      </c>
      <c r="D10" s="59">
        <v>6.48</v>
      </c>
      <c r="E10" s="59">
        <f t="shared" si="0"/>
        <v>4.5359999999999996</v>
      </c>
      <c r="F10" s="59">
        <v>460.08000000000004</v>
      </c>
      <c r="G10" s="59">
        <v>1015623.5499999998</v>
      </c>
      <c r="H10" s="81">
        <v>80.327982239670121</v>
      </c>
      <c r="I10" s="81">
        <f t="shared" si="1"/>
        <v>23.405971592156551</v>
      </c>
      <c r="J10" s="59" t="e">
        <f t="shared" si="6"/>
        <v>#NUM!</v>
      </c>
      <c r="K10">
        <f t="shared" si="2"/>
        <v>4.4375</v>
      </c>
      <c r="L10" s="86">
        <v>5.3319557449509745</v>
      </c>
      <c r="M10" s="87">
        <f t="shared" si="7"/>
        <v>7.540524128482808</v>
      </c>
      <c r="N10" t="e">
        <f t="shared" si="3"/>
        <v>#NUM!</v>
      </c>
      <c r="O10">
        <f t="shared" si="4"/>
        <v>8.875</v>
      </c>
      <c r="P10" t="e">
        <f t="shared" si="5"/>
        <v>#NUM!</v>
      </c>
    </row>
    <row r="11" spans="1:16" x14ac:dyDescent="0.35">
      <c r="A11" s="59" t="s">
        <v>2223</v>
      </c>
      <c r="B11" s="59">
        <v>5</v>
      </c>
      <c r="C11" s="59">
        <v>160</v>
      </c>
      <c r="D11" s="59">
        <v>2.87</v>
      </c>
      <c r="E11" s="59">
        <f t="shared" si="0"/>
        <v>2.0089999999999999</v>
      </c>
      <c r="F11" s="59">
        <v>459.20000000000005</v>
      </c>
      <c r="G11" s="59">
        <v>1016082.7499999998</v>
      </c>
      <c r="H11" s="81">
        <v>80.36430141466802</v>
      </c>
      <c r="I11" s="81">
        <f t="shared" si="1"/>
        <v>52.796367734845468</v>
      </c>
      <c r="J11" s="59" t="e">
        <f t="shared" si="6"/>
        <v>#NUM!</v>
      </c>
      <c r="K11">
        <f t="shared" si="2"/>
        <v>10</v>
      </c>
      <c r="L11" s="86">
        <v>24.13296500639737</v>
      </c>
      <c r="M11" s="87">
        <f t="shared" si="7"/>
        <v>34.129166412322469</v>
      </c>
      <c r="N11" t="e">
        <f t="shared" si="3"/>
        <v>#NUM!</v>
      </c>
      <c r="O11">
        <f t="shared" si="4"/>
        <v>20</v>
      </c>
      <c r="P11" t="e">
        <f t="shared" si="5"/>
        <v>#NUM!</v>
      </c>
    </row>
    <row r="12" spans="1:16" x14ac:dyDescent="0.35">
      <c r="A12" s="59" t="s">
        <v>1971</v>
      </c>
      <c r="B12" s="59">
        <v>6</v>
      </c>
      <c r="C12" s="59">
        <v>300</v>
      </c>
      <c r="D12" s="59">
        <v>1.53</v>
      </c>
      <c r="E12" s="59">
        <f t="shared" si="0"/>
        <v>1.071</v>
      </c>
      <c r="F12" s="59">
        <v>459</v>
      </c>
      <c r="G12" s="59">
        <v>1016541.7499999998</v>
      </c>
      <c r="H12" s="81">
        <v>80.400604771209942</v>
      </c>
      <c r="I12" s="81">
        <f t="shared" si="1"/>
        <v>99.014754297667437</v>
      </c>
      <c r="J12" s="59" t="e">
        <f t="shared" si="6"/>
        <v>#DIV/0!</v>
      </c>
      <c r="K12">
        <f t="shared" si="2"/>
        <v>18.75</v>
      </c>
      <c r="L12" s="86">
        <v>0</v>
      </c>
      <c r="M12" s="87">
        <f t="shared" si="7"/>
        <v>0</v>
      </c>
      <c r="N12" t="e">
        <f t="shared" si="3"/>
        <v>#DIV/0!</v>
      </c>
      <c r="O12">
        <f t="shared" si="4"/>
        <v>37.5</v>
      </c>
      <c r="P12" t="e">
        <f t="shared" si="5"/>
        <v>#DIV/0!</v>
      </c>
    </row>
    <row r="13" spans="1:16" x14ac:dyDescent="0.35">
      <c r="A13" s="59" t="s">
        <v>2206</v>
      </c>
      <c r="B13" s="59">
        <v>4</v>
      </c>
      <c r="C13" s="59">
        <v>10</v>
      </c>
      <c r="D13" s="59">
        <v>45.89</v>
      </c>
      <c r="E13" s="59">
        <f t="shared" si="0"/>
        <v>32.122999999999998</v>
      </c>
      <c r="F13" s="59">
        <v>458.9</v>
      </c>
      <c r="G13" s="59">
        <v>1017000.6499999998</v>
      </c>
      <c r="H13" s="81">
        <v>80.436900218523846</v>
      </c>
      <c r="I13" s="81">
        <f t="shared" si="1"/>
        <v>3.3008513993780104</v>
      </c>
      <c r="J13" s="59" t="e">
        <f t="shared" si="6"/>
        <v>#NUM!</v>
      </c>
      <c r="K13">
        <f t="shared" si="2"/>
        <v>0.625</v>
      </c>
      <c r="L13" s="86">
        <v>1.6583123951776999</v>
      </c>
      <c r="M13" s="87">
        <f t="shared" si="7"/>
        <v>2.3452078799117149</v>
      </c>
      <c r="N13" t="e">
        <f t="shared" si="3"/>
        <v>#NUM!</v>
      </c>
      <c r="O13">
        <f t="shared" si="4"/>
        <v>1.25</v>
      </c>
      <c r="P13" t="e">
        <f t="shared" si="5"/>
        <v>#NUM!</v>
      </c>
    </row>
    <row r="14" spans="1:16" x14ac:dyDescent="0.35">
      <c r="A14" s="59" t="s">
        <v>1586</v>
      </c>
      <c r="B14" s="59">
        <v>57</v>
      </c>
      <c r="C14" s="59">
        <v>1176</v>
      </c>
      <c r="D14" s="59">
        <v>0.39</v>
      </c>
      <c r="E14" s="59">
        <f t="shared" si="0"/>
        <v>0.27299999999999996</v>
      </c>
      <c r="F14" s="59">
        <v>458.64000000000004</v>
      </c>
      <c r="G14" s="59">
        <v>1017459.2899999998</v>
      </c>
      <c r="H14" s="81">
        <v>80.47317510184493</v>
      </c>
      <c r="I14" s="81">
        <f t="shared" si="1"/>
        <v>388.29013735766034</v>
      </c>
      <c r="J14" s="59" t="e">
        <f t="shared" si="6"/>
        <v>#NUM!</v>
      </c>
      <c r="K14">
        <f t="shared" si="2"/>
        <v>73.5</v>
      </c>
      <c r="L14" s="86">
        <v>26.546040497403343</v>
      </c>
      <c r="M14" s="87">
        <f t="shared" si="7"/>
        <v>37.541770498733236</v>
      </c>
      <c r="N14" t="e">
        <f t="shared" si="3"/>
        <v>#NUM!</v>
      </c>
      <c r="O14">
        <f t="shared" si="4"/>
        <v>147</v>
      </c>
      <c r="P14" t="e">
        <f t="shared" si="5"/>
        <v>#NUM!</v>
      </c>
    </row>
    <row r="15" spans="1:16" x14ac:dyDescent="0.35">
      <c r="A15" s="59" t="s">
        <v>2114</v>
      </c>
      <c r="B15" s="59">
        <v>2</v>
      </c>
      <c r="C15" s="59">
        <v>200</v>
      </c>
      <c r="D15" s="59">
        <v>2.29</v>
      </c>
      <c r="E15" s="59">
        <f t="shared" si="0"/>
        <v>1.603</v>
      </c>
      <c r="F15" s="59">
        <v>458</v>
      </c>
      <c r="G15" s="59">
        <v>1017917.2899999998</v>
      </c>
      <c r="H15" s="81">
        <v>80.509399366106791</v>
      </c>
      <c r="I15" s="81">
        <f t="shared" si="1"/>
        <v>66.081860045508975</v>
      </c>
      <c r="J15" s="59" t="e">
        <f t="shared" si="6"/>
        <v>#DIV/0!</v>
      </c>
      <c r="K15">
        <f t="shared" si="2"/>
        <v>12.5</v>
      </c>
      <c r="L15" s="86">
        <v>0</v>
      </c>
      <c r="M15" s="87">
        <f t="shared" si="7"/>
        <v>0</v>
      </c>
      <c r="N15" t="e">
        <f t="shared" si="3"/>
        <v>#DIV/0!</v>
      </c>
      <c r="O15">
        <f t="shared" si="4"/>
        <v>25</v>
      </c>
      <c r="P15" t="e">
        <f t="shared" si="5"/>
        <v>#DIV/0!</v>
      </c>
    </row>
    <row r="16" spans="1:16" x14ac:dyDescent="0.35">
      <c r="A16" s="59" t="s">
        <v>1557</v>
      </c>
      <c r="B16" s="59">
        <v>8</v>
      </c>
      <c r="C16" s="59">
        <v>1300</v>
      </c>
      <c r="D16" s="59">
        <v>0.35</v>
      </c>
      <c r="E16" s="59">
        <f t="shared" si="0"/>
        <v>0.24499999999999997</v>
      </c>
      <c r="F16" s="59">
        <v>454.99999999999994</v>
      </c>
      <c r="G16" s="59">
        <v>1018372.2899999998</v>
      </c>
      <c r="H16" s="81">
        <v>80.545386353528514</v>
      </c>
      <c r="I16" s="81">
        <f t="shared" si="1"/>
        <v>430.94580368566733</v>
      </c>
      <c r="J16" s="59" t="e">
        <f t="shared" si="6"/>
        <v>#NUM!</v>
      </c>
      <c r="K16">
        <f t="shared" si="2"/>
        <v>81.25</v>
      </c>
      <c r="L16" s="86">
        <v>112.4858267715973</v>
      </c>
      <c r="M16" s="87">
        <f t="shared" si="7"/>
        <v>159.07898179514351</v>
      </c>
      <c r="N16" t="e">
        <f t="shared" si="3"/>
        <v>#NUM!</v>
      </c>
      <c r="O16">
        <f t="shared" si="4"/>
        <v>162.5</v>
      </c>
      <c r="P16" t="e">
        <f t="shared" si="5"/>
        <v>#NUM!</v>
      </c>
    </row>
    <row r="17" spans="1:16" x14ac:dyDescent="0.35">
      <c r="A17" s="59" t="s">
        <v>2020</v>
      </c>
      <c r="B17" s="59">
        <v>17</v>
      </c>
      <c r="C17" s="59">
        <v>264</v>
      </c>
      <c r="D17" s="59">
        <v>1.72</v>
      </c>
      <c r="E17" s="59">
        <f t="shared" si="0"/>
        <v>1.204</v>
      </c>
      <c r="F17" s="59">
        <v>454.08</v>
      </c>
      <c r="G17" s="59">
        <v>1018826.3699999998</v>
      </c>
      <c r="H17" s="81">
        <v>80.581300576052584</v>
      </c>
      <c r="I17" s="81">
        <f t="shared" si="1"/>
        <v>87.603759078313317</v>
      </c>
      <c r="J17" s="59" t="e">
        <f t="shared" si="6"/>
        <v>#NUM!</v>
      </c>
      <c r="K17">
        <f t="shared" si="2"/>
        <v>16.5</v>
      </c>
      <c r="L17" s="86">
        <v>11.313708498984761</v>
      </c>
      <c r="M17" s="87">
        <f t="shared" si="7"/>
        <v>16.000000000000004</v>
      </c>
      <c r="N17" t="e">
        <f t="shared" si="3"/>
        <v>#NUM!</v>
      </c>
      <c r="O17">
        <f t="shared" si="4"/>
        <v>33</v>
      </c>
      <c r="P17" t="e">
        <f t="shared" si="5"/>
        <v>#NUM!</v>
      </c>
    </row>
    <row r="18" spans="1:16" x14ac:dyDescent="0.35">
      <c r="A18" s="59" t="s">
        <v>3637</v>
      </c>
      <c r="B18" s="59">
        <v>2</v>
      </c>
      <c r="C18" s="59">
        <v>6</v>
      </c>
      <c r="D18" s="59">
        <v>75.63</v>
      </c>
      <c r="E18" s="59">
        <f t="shared" si="0"/>
        <v>52.940999999999995</v>
      </c>
      <c r="F18" s="59">
        <v>453.78</v>
      </c>
      <c r="G18" s="59">
        <v>1019280.1499999998</v>
      </c>
      <c r="H18" s="81">
        <v>80.617191070892645</v>
      </c>
      <c r="I18" s="81">
        <f t="shared" si="1"/>
        <v>1.9916525522623074</v>
      </c>
      <c r="J18" s="59" t="e">
        <f t="shared" si="6"/>
        <v>#NUM!</v>
      </c>
      <c r="K18">
        <f t="shared" si="2"/>
        <v>0.375</v>
      </c>
      <c r="L18" s="86">
        <v>2</v>
      </c>
      <c r="M18" s="87">
        <f t="shared" si="7"/>
        <v>2.8284271247461903</v>
      </c>
      <c r="N18" t="e">
        <f t="shared" si="3"/>
        <v>#NUM!</v>
      </c>
      <c r="O18">
        <f t="shared" si="4"/>
        <v>0.75</v>
      </c>
      <c r="P18" t="e">
        <f t="shared" si="5"/>
        <v>#NUM!</v>
      </c>
    </row>
    <row r="19" spans="1:16" x14ac:dyDescent="0.35">
      <c r="A19" s="59" t="s">
        <v>95</v>
      </c>
      <c r="B19" s="59">
        <v>5</v>
      </c>
      <c r="C19" s="59">
        <v>53</v>
      </c>
      <c r="D19" s="59">
        <v>8.56</v>
      </c>
      <c r="E19" s="59">
        <f t="shared" si="0"/>
        <v>5.992</v>
      </c>
      <c r="F19" s="59">
        <v>453.68</v>
      </c>
      <c r="G19" s="59">
        <v>1019733.8299999998</v>
      </c>
      <c r="H19" s="81">
        <v>80.653073656504702</v>
      </c>
      <c r="I19" s="81">
        <f t="shared" si="1"/>
        <v>17.594869685574157</v>
      </c>
      <c r="J19" s="59" t="e">
        <f t="shared" si="6"/>
        <v>#NUM!</v>
      </c>
      <c r="K19">
        <f t="shared" si="2"/>
        <v>3.3125</v>
      </c>
      <c r="L19" s="86">
        <v>5.9066817155564495</v>
      </c>
      <c r="M19" s="87">
        <f t="shared" si="7"/>
        <v>8.3533093907611118</v>
      </c>
      <c r="N19" t="e">
        <f t="shared" si="3"/>
        <v>#NUM!</v>
      </c>
      <c r="O19">
        <f t="shared" si="4"/>
        <v>6.625</v>
      </c>
      <c r="P19" t="e">
        <f t="shared" si="5"/>
        <v>#NUM!</v>
      </c>
    </row>
    <row r="20" spans="1:16" x14ac:dyDescent="0.35">
      <c r="A20" s="59" t="s">
        <v>2405</v>
      </c>
      <c r="B20" s="59">
        <v>2</v>
      </c>
      <c r="C20" s="59">
        <v>100</v>
      </c>
      <c r="D20" s="59">
        <v>4.53</v>
      </c>
      <c r="E20" s="59">
        <f t="shared" si="0"/>
        <v>3.1709999999999998</v>
      </c>
      <c r="F20" s="59">
        <v>453</v>
      </c>
      <c r="G20" s="59">
        <v>1020186.8299999998</v>
      </c>
      <c r="H20" s="81">
        <v>80.688902459366332</v>
      </c>
      <c r="I20" s="81">
        <f t="shared" si="1"/>
        <v>33.222774709254772</v>
      </c>
      <c r="J20" s="59" t="e">
        <f t="shared" si="6"/>
        <v>#DIV/0!</v>
      </c>
      <c r="K20">
        <f t="shared" si="2"/>
        <v>6.25</v>
      </c>
      <c r="L20" s="86">
        <v>0</v>
      </c>
      <c r="M20" s="87">
        <f t="shared" si="7"/>
        <v>0</v>
      </c>
      <c r="N20" t="e">
        <f t="shared" si="3"/>
        <v>#DIV/0!</v>
      </c>
      <c r="O20">
        <f t="shared" si="4"/>
        <v>12.5</v>
      </c>
      <c r="P20" t="e">
        <f t="shared" si="5"/>
        <v>#DIV/0!</v>
      </c>
    </row>
    <row r="21" spans="1:16" x14ac:dyDescent="0.35">
      <c r="A21" t="s">
        <v>1310</v>
      </c>
      <c r="B21">
        <v>2</v>
      </c>
      <c r="C21">
        <v>11</v>
      </c>
      <c r="D21">
        <v>41.11</v>
      </c>
      <c r="E21">
        <v>452.21</v>
      </c>
      <c r="F21">
        <v>1020639.0399999998</v>
      </c>
      <c r="G21">
        <v>80.724668779326706</v>
      </c>
      <c r="H21">
        <v>0.19999999999999996</v>
      </c>
      <c r="I21" s="81">
        <f t="shared" si="1"/>
        <v>3.6576959914603382</v>
      </c>
      <c r="J21" s="59" t="e">
        <f t="shared" si="6"/>
        <v>#DIV/0!</v>
      </c>
      <c r="K21">
        <f t="shared" si="2"/>
        <v>0.6875</v>
      </c>
      <c r="L21" s="86">
        <v>0</v>
      </c>
      <c r="M21" s="87"/>
    </row>
    <row r="22" spans="1:16" x14ac:dyDescent="0.35">
      <c r="J22" s="59"/>
    </row>
    <row r="23" spans="1:16" x14ac:dyDescent="0.35">
      <c r="J23" s="59"/>
    </row>
    <row r="25" spans="1:16" x14ac:dyDescent="0.35">
      <c r="A25" s="89" t="s">
        <v>4681</v>
      </c>
      <c r="B25" s="89"/>
      <c r="C25" s="83"/>
    </row>
    <row r="34" spans="18:20" x14ac:dyDescent="0.35">
      <c r="R34" s="59" t="s">
        <v>1840</v>
      </c>
      <c r="S34" s="59" t="s">
        <v>1568</v>
      </c>
      <c r="T34" s="59" t="s">
        <v>1515</v>
      </c>
    </row>
    <row r="35" spans="18:20" x14ac:dyDescent="0.35">
      <c r="R35">
        <v>200</v>
      </c>
      <c r="S35">
        <v>3</v>
      </c>
      <c r="T35">
        <v>500</v>
      </c>
    </row>
    <row r="36" spans="18:20" x14ac:dyDescent="0.35">
      <c r="R36">
        <v>100</v>
      </c>
      <c r="S36">
        <v>1</v>
      </c>
      <c r="T36">
        <v>400</v>
      </c>
    </row>
    <row r="37" spans="18:20" x14ac:dyDescent="0.35">
      <c r="R37">
        <v>200</v>
      </c>
      <c r="S37">
        <v>4</v>
      </c>
      <c r="T37">
        <v>600</v>
      </c>
    </row>
    <row r="38" spans="18:20" x14ac:dyDescent="0.35">
      <c r="S38">
        <v>3</v>
      </c>
      <c r="T38">
        <v>100</v>
      </c>
    </row>
    <row r="39" spans="18:20" x14ac:dyDescent="0.35">
      <c r="S39">
        <v>1</v>
      </c>
    </row>
    <row r="40" spans="18:20" x14ac:dyDescent="0.35">
      <c r="S40">
        <v>2</v>
      </c>
    </row>
    <row r="41" spans="18:20" x14ac:dyDescent="0.35">
      <c r="S41">
        <v>2</v>
      </c>
    </row>
    <row r="42" spans="18:20" x14ac:dyDescent="0.35">
      <c r="S42">
        <v>2</v>
      </c>
    </row>
    <row r="43" spans="18:20" x14ac:dyDescent="0.35">
      <c r="S43">
        <v>2</v>
      </c>
    </row>
  </sheetData>
  <mergeCells count="1">
    <mergeCell ref="A25:B25"/>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6A4D9695FFD69489A5FD36AAE43EBA8" ma:contentTypeVersion="4" ma:contentTypeDescription="Create a new document." ma:contentTypeScope="" ma:versionID="41835b973791caa7d4fd3e8b910b7b2c">
  <xsd:schema xmlns:xsd="http://www.w3.org/2001/XMLSchema" xmlns:xs="http://www.w3.org/2001/XMLSchema" xmlns:p="http://schemas.microsoft.com/office/2006/metadata/properties" xmlns:ns2="10428f4a-a0ca-4515-b06a-ccff5a27ba3e" targetNamespace="http://schemas.microsoft.com/office/2006/metadata/properties" ma:root="true" ma:fieldsID="1d923c06ec99edc17052080d879c4ec4" ns2:_="">
    <xsd:import namespace="10428f4a-a0ca-4515-b06a-ccff5a27ba3e"/>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0428f4a-a0ca-4515-b06a-ccff5a27ba3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DC9C179C-0E02-49D1-ACD0-C06C91CF0C75}">
  <ds:schemaRefs>
    <ds:schemaRef ds:uri="http://schemas.microsoft.com/sharepoint/v3/contenttype/forms"/>
  </ds:schemaRefs>
</ds:datastoreItem>
</file>

<file path=customXml/itemProps2.xml><?xml version="1.0" encoding="utf-8"?>
<ds:datastoreItem xmlns:ds="http://schemas.openxmlformats.org/officeDocument/2006/customXml" ds:itemID="{1B3804BB-9454-4C9F-95FD-ACE5B952801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0428f4a-a0ca-4515-b06a-ccff5a27ba3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DEC2D62-6583-4822-9927-F037F6EFA78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Excel Tool</vt:lpstr>
      <vt:lpstr>Pivot Tables Data</vt:lpstr>
      <vt:lpstr>Truncated Transaction Data</vt:lpstr>
      <vt:lpstr>Initial Working</vt:lpstr>
      <vt:lpstr>Unit Cost from Sales Data</vt:lpstr>
      <vt:lpstr>Unique Items with Revenue</vt:lpstr>
      <vt:lpstr>Cleaned Data</vt:lpstr>
      <vt:lpstr>SD A Items</vt:lpstr>
      <vt:lpstr>SD B Items</vt:lpstr>
      <vt:lpstr>Analysis for A items</vt:lpstr>
      <vt:lpstr>B items (service level)</vt:lpstr>
      <vt:lpstr>B items (Stockout cost)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Fouzan Abdullah</dc:creator>
  <cp:keywords/>
  <dc:description/>
  <cp:lastModifiedBy>Fouzan Abdullah</cp:lastModifiedBy>
  <cp:revision/>
  <dcterms:created xsi:type="dcterms:W3CDTF">2024-04-25T20:56:16Z</dcterms:created>
  <dcterms:modified xsi:type="dcterms:W3CDTF">2024-05-08T03:14:55Z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0x01010006A4D9695FFD69489A5FD36AAE43EBA8</vt:lpwstr>
  </property>
</Properties>
</file>